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updateLinks="never" codeName="ThisWorkbook" autoCompressPictures="0"/>
  <workbookProtection workbookPassword="B68B" lockStructure="1"/>
  <bookViews>
    <workbookView xWindow="0" yWindow="0" windowWidth="25620" windowHeight="16060" tabRatio="761"/>
  </bookViews>
  <sheets>
    <sheet name="from the developer's desk" sheetId="4" r:id="rId1"/>
    <sheet name="details" sheetId="3" r:id="rId2"/>
    <sheet name="DOB" sheetId="23" state="hidden" r:id="rId3"/>
    <sheet name="statement of marks" sheetId="1" r:id="rId4"/>
    <sheet name="reading cmpA" sheetId="33" r:id="rId5"/>
    <sheet name="short report" sheetId="31" r:id="rId6"/>
    <sheet name="full report" sheetId="35" r:id="rId7"/>
    <sheet name="result aggregate" sheetId="11" r:id="rId8"/>
    <sheet name="cumulative report" sheetId="29" r:id="rId9"/>
  </sheets>
  <definedNames>
    <definedName name="_A100000" localSheetId="7">details!#REF!</definedName>
    <definedName name="_A100000">details!#REF!</definedName>
    <definedName name="_A200000" localSheetId="7">details!#REF!</definedName>
    <definedName name="_A200000">details!#REF!</definedName>
    <definedName name="_A200400" localSheetId="7">details!#REF!</definedName>
    <definedName name="_A200400">details!#REF!</definedName>
    <definedName name="_A200550" localSheetId="7">details!#REF!</definedName>
    <definedName name="_A200550">details!#REF!</definedName>
    <definedName name="_A210000" localSheetId="7">details!#REF!</definedName>
    <definedName name="_A210000">details!#REF!</definedName>
    <definedName name="_A280000" localSheetId="7">details!#REF!</definedName>
    <definedName name="_A280000">details!#REF!</definedName>
    <definedName name="_A300000" localSheetId="7">details!#REF!</definedName>
    <definedName name="_A300000">details!#REF!</definedName>
    <definedName name="_xlnm._FilterDatabase" localSheetId="4" hidden="1">'reading cmpA'!$B$10:$B$112</definedName>
    <definedName name="_xlnm._FilterDatabase" localSheetId="7" hidden="1">'result aggregate'!$B$7:$B$110</definedName>
    <definedName name="_xlnm._FilterDatabase" localSheetId="3" hidden="1">'statement of marks'!$D$7:$D$112</definedName>
    <definedName name="CR" localSheetId="7">'statement of marks'!#REF!</definedName>
    <definedName name="CR">'statement of marks'!#REF!</definedName>
    <definedName name="IV" localSheetId="7">'result aggregate'!#REF!</definedName>
    <definedName name="IV">#REF!</definedName>
    <definedName name="_xlnm.Print_Titles" localSheetId="1">details!$1:$3</definedName>
    <definedName name="_xlnm.Print_Titles" localSheetId="7">'result aggregate'!$2:$3</definedName>
    <definedName name="_xlnm.Print_Titles" localSheetId="3">'statement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P106" i="1" l="1"/>
  <c r="AC106" i="1"/>
  <c r="AP105" i="1"/>
  <c r="AC105" i="1"/>
  <c r="AP104" i="1"/>
  <c r="AC104" i="1"/>
  <c r="AP103" i="1"/>
  <c r="AC103" i="1"/>
  <c r="AP102" i="1"/>
  <c r="AC102" i="1"/>
  <c r="AP101" i="1"/>
  <c r="AC101" i="1"/>
  <c r="AP100" i="1"/>
  <c r="AC100" i="1"/>
  <c r="AP99" i="1"/>
  <c r="AC99" i="1"/>
  <c r="AP98" i="1"/>
  <c r="AC98" i="1"/>
  <c r="AP97" i="1"/>
  <c r="AC97" i="1"/>
  <c r="AP96" i="1"/>
  <c r="AC96" i="1"/>
  <c r="AP95" i="1"/>
  <c r="AC95" i="1"/>
  <c r="AP94" i="1"/>
  <c r="AC94" i="1"/>
  <c r="AP93" i="1"/>
  <c r="AC93" i="1"/>
  <c r="AP92" i="1"/>
  <c r="AC92" i="1"/>
  <c r="AP91" i="1"/>
  <c r="AC91" i="1"/>
  <c r="AP90" i="1"/>
  <c r="AC90" i="1"/>
  <c r="AP89" i="1"/>
  <c r="AC89" i="1"/>
  <c r="AP88" i="1"/>
  <c r="AC88" i="1"/>
  <c r="AP87" i="1"/>
  <c r="AC87" i="1"/>
  <c r="AP86" i="1"/>
  <c r="AC86" i="1"/>
  <c r="AP85" i="1"/>
  <c r="AC85" i="1"/>
  <c r="AP84" i="1"/>
  <c r="AC84" i="1"/>
  <c r="AP83" i="1"/>
  <c r="AC83" i="1"/>
  <c r="AP82" i="1"/>
  <c r="AC82" i="1"/>
  <c r="AP81" i="1"/>
  <c r="AC81" i="1"/>
  <c r="AP80" i="1"/>
  <c r="AC80" i="1"/>
  <c r="AP79" i="1"/>
  <c r="AC79" i="1"/>
  <c r="AP78" i="1"/>
  <c r="AC78" i="1"/>
  <c r="AP77" i="1"/>
  <c r="AC77" i="1"/>
  <c r="AP76" i="1"/>
  <c r="AC76" i="1"/>
  <c r="AP75" i="1"/>
  <c r="AC75" i="1"/>
  <c r="AP74" i="1"/>
  <c r="AC74" i="1"/>
  <c r="AP73" i="1"/>
  <c r="AC73" i="1"/>
  <c r="AP72" i="1"/>
  <c r="AC72" i="1"/>
  <c r="AP71" i="1"/>
  <c r="AC71" i="1"/>
  <c r="AP70" i="1"/>
  <c r="AC70" i="1"/>
  <c r="AP69" i="1"/>
  <c r="AC69" i="1"/>
  <c r="AP68" i="1"/>
  <c r="AC68" i="1"/>
  <c r="AP67" i="1"/>
  <c r="AC67" i="1"/>
  <c r="AP66" i="1"/>
  <c r="AC66" i="1"/>
  <c r="AP65" i="1"/>
  <c r="AC65" i="1"/>
  <c r="AP64" i="1"/>
  <c r="AC64" i="1"/>
  <c r="AP63" i="1"/>
  <c r="AC63" i="1"/>
  <c r="AP62" i="1"/>
  <c r="AC62" i="1"/>
  <c r="AP61" i="1"/>
  <c r="AC61" i="1"/>
  <c r="AP60" i="1"/>
  <c r="AC60" i="1"/>
  <c r="AP59" i="1"/>
  <c r="AC59" i="1"/>
  <c r="AP58" i="1"/>
  <c r="AC58" i="1"/>
  <c r="AP57" i="1"/>
  <c r="AC57" i="1"/>
  <c r="AP56" i="1"/>
  <c r="AC56" i="1"/>
  <c r="AP55" i="1"/>
  <c r="AC55" i="1"/>
  <c r="AP54" i="1"/>
  <c r="AC54" i="1"/>
  <c r="AP53" i="1"/>
  <c r="AC53" i="1"/>
  <c r="AP52" i="1"/>
  <c r="AC52" i="1"/>
  <c r="AP51" i="1"/>
  <c r="AC51" i="1"/>
  <c r="AP50" i="1"/>
  <c r="AC50" i="1"/>
  <c r="AP49" i="1"/>
  <c r="AC49" i="1"/>
  <c r="AP48" i="1"/>
  <c r="AC48" i="1"/>
  <c r="AP47" i="1"/>
  <c r="AC47" i="1"/>
  <c r="AP46" i="1"/>
  <c r="AC46" i="1"/>
  <c r="AP45" i="1"/>
  <c r="AC45" i="1"/>
  <c r="AP44" i="1"/>
  <c r="AC44" i="1"/>
  <c r="AP43" i="1"/>
  <c r="AC43" i="1"/>
  <c r="AP42" i="1"/>
  <c r="AC42" i="1"/>
  <c r="AP41" i="1"/>
  <c r="AC41" i="1"/>
  <c r="AP40" i="1"/>
  <c r="AC40" i="1"/>
  <c r="AP39" i="1"/>
  <c r="AC39" i="1"/>
  <c r="AP38" i="1"/>
  <c r="AC38" i="1"/>
  <c r="AP37" i="1"/>
  <c r="AC37" i="1"/>
  <c r="AP36" i="1"/>
  <c r="AC36" i="1"/>
  <c r="AP35" i="1"/>
  <c r="AC35" i="1"/>
  <c r="AP34" i="1"/>
  <c r="AC34" i="1"/>
  <c r="AP33" i="1"/>
  <c r="AC33" i="1"/>
  <c r="AP32" i="1"/>
  <c r="AC32" i="1"/>
  <c r="AP31" i="1"/>
  <c r="AC31" i="1"/>
  <c r="AP30" i="1"/>
  <c r="AC30" i="1"/>
  <c r="AP29" i="1"/>
  <c r="AC29" i="1"/>
  <c r="AP28" i="1"/>
  <c r="AC28" i="1"/>
  <c r="AP27" i="1"/>
  <c r="AC27" i="1"/>
  <c r="AP26" i="1"/>
  <c r="AC26" i="1"/>
  <c r="AP25" i="1"/>
  <c r="AC25" i="1"/>
  <c r="AP24" i="1"/>
  <c r="AC24" i="1"/>
  <c r="AP23" i="1"/>
  <c r="AC23" i="1"/>
  <c r="AP22" i="1"/>
  <c r="AC22" i="1"/>
  <c r="AP21" i="1"/>
  <c r="AC21" i="1"/>
  <c r="AP20" i="1"/>
  <c r="AC20" i="1"/>
  <c r="AP19" i="1"/>
  <c r="AC19" i="1"/>
  <c r="AP18" i="1"/>
  <c r="AC18" i="1"/>
  <c r="AP17" i="1"/>
  <c r="AC17" i="1"/>
  <c r="AP16" i="1"/>
  <c r="AC16" i="1"/>
  <c r="AP15" i="1"/>
  <c r="AC15" i="1"/>
  <c r="AP14" i="1"/>
  <c r="AC14" i="1"/>
  <c r="AP13" i="1"/>
  <c r="AC13" i="1"/>
  <c r="AP12" i="1"/>
  <c r="AC12" i="1"/>
  <c r="AP11" i="1"/>
  <c r="AC11" i="1"/>
  <c r="AP10" i="1"/>
  <c r="AC10" i="1"/>
  <c r="AP9" i="1"/>
  <c r="AC9" i="1"/>
  <c r="AP8" i="1"/>
  <c r="AC8" i="1"/>
  <c r="AP7" i="1"/>
  <c r="AC7" i="1"/>
  <c r="AP6" i="1"/>
  <c r="AC6"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U106" i="1"/>
  <c r="CB106" i="1"/>
  <c r="AH106" i="1"/>
  <c r="CE106" i="1"/>
  <c r="AU106" i="1"/>
  <c r="CH106" i="1"/>
  <c r="CX106" i="1"/>
  <c r="DC106" i="1"/>
  <c r="DD106" i="1"/>
  <c r="J3095" i="35"/>
  <c r="C3095" i="35"/>
  <c r="J3094" i="35"/>
  <c r="F3094" i="35"/>
  <c r="J3093" i="35"/>
  <c r="F3093" i="35"/>
  <c r="DB106" i="1"/>
  <c r="J3092" i="35"/>
  <c r="I3092" i="35"/>
  <c r="G3092" i="35"/>
  <c r="E3092" i="35"/>
  <c r="C3092" i="35"/>
  <c r="J3090" i="35"/>
  <c r="I3090" i="35"/>
  <c r="H3090" i="35"/>
  <c r="E3090" i="35"/>
  <c r="J3089" i="35"/>
  <c r="I3089" i="35"/>
  <c r="H3089" i="35"/>
  <c r="E3089" i="35"/>
  <c r="J3087" i="35"/>
  <c r="I3087" i="35"/>
  <c r="H3087" i="35"/>
  <c r="E3087" i="35"/>
  <c r="J3086" i="35"/>
  <c r="I3086" i="35"/>
  <c r="H3086" i="35"/>
  <c r="E3086" i="35"/>
  <c r="J3084" i="35"/>
  <c r="I3084" i="35"/>
  <c r="H3084" i="35"/>
  <c r="G3084" i="35"/>
  <c r="F3084" i="35"/>
  <c r="E3084" i="35"/>
  <c r="D3084" i="35"/>
  <c r="C3084" i="35"/>
  <c r="J3083" i="35"/>
  <c r="I3083" i="35"/>
  <c r="H3083" i="35"/>
  <c r="G3083" i="35"/>
  <c r="F3083" i="35"/>
  <c r="E3083" i="35"/>
  <c r="D3083" i="35"/>
  <c r="C3083" i="35"/>
  <c r="J3082" i="35"/>
  <c r="I3082" i="35"/>
  <c r="H3082" i="35"/>
  <c r="G3082" i="35"/>
  <c r="F3082" i="35"/>
  <c r="E3082" i="35"/>
  <c r="D3082" i="35"/>
  <c r="C3082" i="35"/>
  <c r="F3079" i="35"/>
  <c r="C3079" i="35"/>
  <c r="I3078" i="35"/>
  <c r="C3078" i="35"/>
  <c r="I3077" i="35"/>
  <c r="C3076" i="35"/>
  <c r="C3075" i="35"/>
  <c r="C3074" i="35"/>
  <c r="U105" i="1"/>
  <c r="CB105" i="1"/>
  <c r="AH105" i="1"/>
  <c r="CE105" i="1"/>
  <c r="AU105" i="1"/>
  <c r="CH105" i="1"/>
  <c r="CX105" i="1"/>
  <c r="DC105" i="1"/>
  <c r="DD105" i="1"/>
  <c r="J3064" i="35"/>
  <c r="C3064" i="35"/>
  <c r="J3063" i="35"/>
  <c r="F3063" i="35"/>
  <c r="J3062" i="35"/>
  <c r="F3062" i="35"/>
  <c r="DB105" i="1"/>
  <c r="J3061" i="35"/>
  <c r="I3061" i="35"/>
  <c r="G3061" i="35"/>
  <c r="E3061" i="35"/>
  <c r="C3061" i="35"/>
  <c r="J3059" i="35"/>
  <c r="I3059" i="35"/>
  <c r="H3059" i="35"/>
  <c r="E3059" i="35"/>
  <c r="J3058" i="35"/>
  <c r="I3058" i="35"/>
  <c r="H3058" i="35"/>
  <c r="E3058" i="35"/>
  <c r="J3056" i="35"/>
  <c r="I3056" i="35"/>
  <c r="H3056" i="35"/>
  <c r="E3056" i="35"/>
  <c r="J3055" i="35"/>
  <c r="I3055" i="35"/>
  <c r="H3055" i="35"/>
  <c r="E3055" i="35"/>
  <c r="J3053" i="35"/>
  <c r="I3053" i="35"/>
  <c r="H3053" i="35"/>
  <c r="G3053" i="35"/>
  <c r="F3053" i="35"/>
  <c r="E3053" i="35"/>
  <c r="D3053" i="35"/>
  <c r="C3053" i="35"/>
  <c r="J3052" i="35"/>
  <c r="I3052" i="35"/>
  <c r="H3052" i="35"/>
  <c r="G3052" i="35"/>
  <c r="F3052" i="35"/>
  <c r="E3052" i="35"/>
  <c r="D3052" i="35"/>
  <c r="C3052" i="35"/>
  <c r="J3051" i="35"/>
  <c r="I3051" i="35"/>
  <c r="H3051" i="35"/>
  <c r="G3051" i="35"/>
  <c r="F3051" i="35"/>
  <c r="E3051" i="35"/>
  <c r="D3051" i="35"/>
  <c r="C3051" i="35"/>
  <c r="F3048" i="35"/>
  <c r="C3048" i="35"/>
  <c r="I3047" i="35"/>
  <c r="C3047" i="35"/>
  <c r="I3046" i="35"/>
  <c r="C3045" i="35"/>
  <c r="C3044" i="35"/>
  <c r="C3043" i="35"/>
  <c r="U104" i="1"/>
  <c r="CB104" i="1"/>
  <c r="AH104" i="1"/>
  <c r="CE104" i="1"/>
  <c r="AU104" i="1"/>
  <c r="CH104" i="1"/>
  <c r="CX104" i="1"/>
  <c r="DC104" i="1"/>
  <c r="DD104" i="1"/>
  <c r="J3033" i="35"/>
  <c r="C3033" i="35"/>
  <c r="J3032" i="35"/>
  <c r="F3032" i="35"/>
  <c r="J3031" i="35"/>
  <c r="F3031" i="35"/>
  <c r="DB104" i="1"/>
  <c r="J3030" i="35"/>
  <c r="I3030" i="35"/>
  <c r="G3030" i="35"/>
  <c r="E3030" i="35"/>
  <c r="C3030" i="35"/>
  <c r="J3028" i="35"/>
  <c r="I3028" i="35"/>
  <c r="H3028" i="35"/>
  <c r="E3028" i="35"/>
  <c r="J3027" i="35"/>
  <c r="I3027" i="35"/>
  <c r="H3027" i="35"/>
  <c r="E3027" i="35"/>
  <c r="J3025" i="35"/>
  <c r="I3025" i="35"/>
  <c r="H3025" i="35"/>
  <c r="E3025" i="35"/>
  <c r="J3024" i="35"/>
  <c r="I3024" i="35"/>
  <c r="H3024" i="35"/>
  <c r="E3024" i="35"/>
  <c r="J3022" i="35"/>
  <c r="I3022" i="35"/>
  <c r="H3022" i="35"/>
  <c r="G3022" i="35"/>
  <c r="F3022" i="35"/>
  <c r="E3022" i="35"/>
  <c r="D3022" i="35"/>
  <c r="C3022" i="35"/>
  <c r="J3021" i="35"/>
  <c r="I3021" i="35"/>
  <c r="H3021" i="35"/>
  <c r="G3021" i="35"/>
  <c r="F3021" i="35"/>
  <c r="E3021" i="35"/>
  <c r="D3021" i="35"/>
  <c r="C3021" i="35"/>
  <c r="J3020" i="35"/>
  <c r="I3020" i="35"/>
  <c r="H3020" i="35"/>
  <c r="G3020" i="35"/>
  <c r="F3020" i="35"/>
  <c r="E3020" i="35"/>
  <c r="D3020" i="35"/>
  <c r="C3020" i="35"/>
  <c r="F3017" i="35"/>
  <c r="C3017" i="35"/>
  <c r="I3016" i="35"/>
  <c r="C3016" i="35"/>
  <c r="I3015" i="35"/>
  <c r="C3014" i="35"/>
  <c r="C3013" i="35"/>
  <c r="C3012" i="35"/>
  <c r="U103" i="1"/>
  <c r="CB103" i="1"/>
  <c r="AH103" i="1"/>
  <c r="CE103" i="1"/>
  <c r="AU103" i="1"/>
  <c r="CH103" i="1"/>
  <c r="CX103" i="1"/>
  <c r="DC103" i="1"/>
  <c r="DD103" i="1"/>
  <c r="J3002" i="35"/>
  <c r="C3002" i="35"/>
  <c r="J3001" i="35"/>
  <c r="F3001" i="35"/>
  <c r="J3000" i="35"/>
  <c r="F3000" i="35"/>
  <c r="DB103" i="1"/>
  <c r="J2999" i="35"/>
  <c r="I2999" i="35"/>
  <c r="G2999" i="35"/>
  <c r="E2999" i="35"/>
  <c r="C2999" i="35"/>
  <c r="J2997" i="35"/>
  <c r="I2997" i="35"/>
  <c r="H2997" i="35"/>
  <c r="E2997" i="35"/>
  <c r="J2996" i="35"/>
  <c r="I2996" i="35"/>
  <c r="H2996" i="35"/>
  <c r="E2996" i="35"/>
  <c r="J2994" i="35"/>
  <c r="I2994" i="35"/>
  <c r="H2994" i="35"/>
  <c r="E2994" i="35"/>
  <c r="J2993" i="35"/>
  <c r="I2993" i="35"/>
  <c r="H2993" i="35"/>
  <c r="E2993" i="35"/>
  <c r="J2991" i="35"/>
  <c r="I2991" i="35"/>
  <c r="H2991" i="35"/>
  <c r="G2991" i="35"/>
  <c r="F2991" i="35"/>
  <c r="E2991" i="35"/>
  <c r="D2991" i="35"/>
  <c r="C2991" i="35"/>
  <c r="J2990" i="35"/>
  <c r="I2990" i="35"/>
  <c r="H2990" i="35"/>
  <c r="G2990" i="35"/>
  <c r="F2990" i="35"/>
  <c r="E2990" i="35"/>
  <c r="D2990" i="35"/>
  <c r="C2990" i="35"/>
  <c r="J2989" i="35"/>
  <c r="I2989" i="35"/>
  <c r="H2989" i="35"/>
  <c r="G2989" i="35"/>
  <c r="F2989" i="35"/>
  <c r="E2989" i="35"/>
  <c r="D2989" i="35"/>
  <c r="C2989" i="35"/>
  <c r="F2986" i="35"/>
  <c r="C2986" i="35"/>
  <c r="I2985" i="35"/>
  <c r="C2985" i="35"/>
  <c r="I2984" i="35"/>
  <c r="C2983" i="35"/>
  <c r="C2982" i="35"/>
  <c r="C2981" i="35"/>
  <c r="U102" i="1"/>
  <c r="CB102" i="1"/>
  <c r="AH102" i="1"/>
  <c r="CE102" i="1"/>
  <c r="AU102" i="1"/>
  <c r="CH102" i="1"/>
  <c r="CX102" i="1"/>
  <c r="DC102" i="1"/>
  <c r="DD102" i="1"/>
  <c r="J2971" i="35"/>
  <c r="C2971" i="35"/>
  <c r="J2970" i="35"/>
  <c r="F2970" i="35"/>
  <c r="J2969" i="35"/>
  <c r="F2969" i="35"/>
  <c r="DB102" i="1"/>
  <c r="J2968" i="35"/>
  <c r="I2968" i="35"/>
  <c r="G2968" i="35"/>
  <c r="E2968" i="35"/>
  <c r="C2968" i="35"/>
  <c r="J2966" i="35"/>
  <c r="I2966" i="35"/>
  <c r="H2966" i="35"/>
  <c r="E2966" i="35"/>
  <c r="J2965" i="35"/>
  <c r="I2965" i="35"/>
  <c r="H2965" i="35"/>
  <c r="E2965" i="35"/>
  <c r="J2963" i="35"/>
  <c r="I2963" i="35"/>
  <c r="H2963" i="35"/>
  <c r="E2963" i="35"/>
  <c r="J2962" i="35"/>
  <c r="I2962" i="35"/>
  <c r="H2962" i="35"/>
  <c r="E2962" i="35"/>
  <c r="J2960" i="35"/>
  <c r="I2960" i="35"/>
  <c r="H2960" i="35"/>
  <c r="G2960" i="35"/>
  <c r="F2960" i="35"/>
  <c r="E2960" i="35"/>
  <c r="D2960" i="35"/>
  <c r="C2960" i="35"/>
  <c r="J2959" i="35"/>
  <c r="I2959" i="35"/>
  <c r="H2959" i="35"/>
  <c r="G2959" i="35"/>
  <c r="F2959" i="35"/>
  <c r="E2959" i="35"/>
  <c r="D2959" i="35"/>
  <c r="C2959" i="35"/>
  <c r="J2958" i="35"/>
  <c r="I2958" i="35"/>
  <c r="H2958" i="35"/>
  <c r="G2958" i="35"/>
  <c r="F2958" i="35"/>
  <c r="E2958" i="35"/>
  <c r="D2958" i="35"/>
  <c r="C2958" i="35"/>
  <c r="F2955" i="35"/>
  <c r="C2955" i="35"/>
  <c r="I2954" i="35"/>
  <c r="C2954" i="35"/>
  <c r="I2953" i="35"/>
  <c r="C2952" i="35"/>
  <c r="C2951" i="35"/>
  <c r="C2950" i="35"/>
  <c r="U101" i="1"/>
  <c r="CB101" i="1"/>
  <c r="AH101" i="1"/>
  <c r="CE101" i="1"/>
  <c r="AU101" i="1"/>
  <c r="CH101" i="1"/>
  <c r="CX101" i="1"/>
  <c r="DC101" i="1"/>
  <c r="DD101" i="1"/>
  <c r="J2940" i="35"/>
  <c r="C2940" i="35"/>
  <c r="J2939" i="35"/>
  <c r="F2939" i="35"/>
  <c r="J2938" i="35"/>
  <c r="F2938" i="35"/>
  <c r="DB101" i="1"/>
  <c r="J2937" i="35"/>
  <c r="I2937" i="35"/>
  <c r="G2937" i="35"/>
  <c r="E2937" i="35"/>
  <c r="C2937" i="35"/>
  <c r="J2935" i="35"/>
  <c r="I2935" i="35"/>
  <c r="H2935" i="35"/>
  <c r="E2935" i="35"/>
  <c r="J2934" i="35"/>
  <c r="I2934" i="35"/>
  <c r="H2934" i="35"/>
  <c r="E2934" i="35"/>
  <c r="J2932" i="35"/>
  <c r="I2932" i="35"/>
  <c r="H2932" i="35"/>
  <c r="E2932" i="35"/>
  <c r="J2931" i="35"/>
  <c r="I2931" i="35"/>
  <c r="H2931" i="35"/>
  <c r="E2931" i="35"/>
  <c r="J2929" i="35"/>
  <c r="I2929" i="35"/>
  <c r="H2929" i="35"/>
  <c r="G2929" i="35"/>
  <c r="F2929" i="35"/>
  <c r="E2929" i="35"/>
  <c r="D2929" i="35"/>
  <c r="C2929" i="35"/>
  <c r="J2928" i="35"/>
  <c r="I2928" i="35"/>
  <c r="H2928" i="35"/>
  <c r="G2928" i="35"/>
  <c r="F2928" i="35"/>
  <c r="E2928" i="35"/>
  <c r="D2928" i="35"/>
  <c r="C2928" i="35"/>
  <c r="J2927" i="35"/>
  <c r="I2927" i="35"/>
  <c r="H2927" i="35"/>
  <c r="G2927" i="35"/>
  <c r="F2927" i="35"/>
  <c r="E2927" i="35"/>
  <c r="D2927" i="35"/>
  <c r="C2927" i="35"/>
  <c r="F2924" i="35"/>
  <c r="C2924" i="35"/>
  <c r="I2923" i="35"/>
  <c r="C2923" i="35"/>
  <c r="I2922" i="35"/>
  <c r="C2921" i="35"/>
  <c r="C2920" i="35"/>
  <c r="C2919" i="35"/>
  <c r="U100" i="1"/>
  <c r="CB100" i="1"/>
  <c r="AH100" i="1"/>
  <c r="CE100" i="1"/>
  <c r="AU100" i="1"/>
  <c r="CH100" i="1"/>
  <c r="CX100" i="1"/>
  <c r="DC100" i="1"/>
  <c r="DD100" i="1"/>
  <c r="J2909" i="35"/>
  <c r="C2909" i="35"/>
  <c r="J2908" i="35"/>
  <c r="F2908" i="35"/>
  <c r="J2907" i="35"/>
  <c r="F2907" i="35"/>
  <c r="DB100" i="1"/>
  <c r="J2906" i="35"/>
  <c r="I2906" i="35"/>
  <c r="G2906" i="35"/>
  <c r="E2906" i="35"/>
  <c r="C2906" i="35"/>
  <c r="J2904" i="35"/>
  <c r="I2904" i="35"/>
  <c r="H2904" i="35"/>
  <c r="E2904" i="35"/>
  <c r="J2903" i="35"/>
  <c r="I2903" i="35"/>
  <c r="H2903" i="35"/>
  <c r="E2903" i="35"/>
  <c r="J2901" i="35"/>
  <c r="I2901" i="35"/>
  <c r="H2901" i="35"/>
  <c r="E2901" i="35"/>
  <c r="J2900" i="35"/>
  <c r="I2900" i="35"/>
  <c r="H2900" i="35"/>
  <c r="E2900" i="35"/>
  <c r="J2898" i="35"/>
  <c r="I2898" i="35"/>
  <c r="H2898" i="35"/>
  <c r="G2898" i="35"/>
  <c r="F2898" i="35"/>
  <c r="E2898" i="35"/>
  <c r="D2898" i="35"/>
  <c r="C2898" i="35"/>
  <c r="J2897" i="35"/>
  <c r="I2897" i="35"/>
  <c r="H2897" i="35"/>
  <c r="G2897" i="35"/>
  <c r="F2897" i="35"/>
  <c r="E2897" i="35"/>
  <c r="D2897" i="35"/>
  <c r="C2897" i="35"/>
  <c r="J2896" i="35"/>
  <c r="I2896" i="35"/>
  <c r="H2896" i="35"/>
  <c r="G2896" i="35"/>
  <c r="F2896" i="35"/>
  <c r="E2896" i="35"/>
  <c r="D2896" i="35"/>
  <c r="C2896" i="35"/>
  <c r="F2893" i="35"/>
  <c r="C2893" i="35"/>
  <c r="I2892" i="35"/>
  <c r="C2892" i="35"/>
  <c r="I2891" i="35"/>
  <c r="C2890" i="35"/>
  <c r="C2889" i="35"/>
  <c r="C2888" i="35"/>
  <c r="U99" i="1"/>
  <c r="CB99" i="1"/>
  <c r="AH99" i="1"/>
  <c r="CE99" i="1"/>
  <c r="AU99" i="1"/>
  <c r="CH99" i="1"/>
  <c r="CX99" i="1"/>
  <c r="DC99" i="1"/>
  <c r="DD99" i="1"/>
  <c r="J2878" i="35"/>
  <c r="C2878" i="35"/>
  <c r="J2877" i="35"/>
  <c r="F2877" i="35"/>
  <c r="J2876" i="35"/>
  <c r="F2876" i="35"/>
  <c r="DB99" i="1"/>
  <c r="J2875" i="35"/>
  <c r="I2875" i="35"/>
  <c r="G2875" i="35"/>
  <c r="E2875" i="35"/>
  <c r="C2875" i="35"/>
  <c r="J2873" i="35"/>
  <c r="I2873" i="35"/>
  <c r="H2873" i="35"/>
  <c r="E2873" i="35"/>
  <c r="J2872" i="35"/>
  <c r="I2872" i="35"/>
  <c r="H2872" i="35"/>
  <c r="E2872" i="35"/>
  <c r="J2870" i="35"/>
  <c r="I2870" i="35"/>
  <c r="H2870" i="35"/>
  <c r="E2870" i="35"/>
  <c r="J2869" i="35"/>
  <c r="I2869" i="35"/>
  <c r="H2869" i="35"/>
  <c r="E2869" i="35"/>
  <c r="J2867" i="35"/>
  <c r="I2867" i="35"/>
  <c r="H2867" i="35"/>
  <c r="G2867" i="35"/>
  <c r="F2867" i="35"/>
  <c r="E2867" i="35"/>
  <c r="D2867" i="35"/>
  <c r="C2867" i="35"/>
  <c r="J2866" i="35"/>
  <c r="I2866" i="35"/>
  <c r="H2866" i="35"/>
  <c r="G2866" i="35"/>
  <c r="F2866" i="35"/>
  <c r="E2866" i="35"/>
  <c r="D2866" i="35"/>
  <c r="C2866" i="35"/>
  <c r="J2865" i="35"/>
  <c r="I2865" i="35"/>
  <c r="H2865" i="35"/>
  <c r="G2865" i="35"/>
  <c r="F2865" i="35"/>
  <c r="E2865" i="35"/>
  <c r="D2865" i="35"/>
  <c r="C2865" i="35"/>
  <c r="F2862" i="35"/>
  <c r="C2862" i="35"/>
  <c r="I2861" i="35"/>
  <c r="C2861" i="35"/>
  <c r="I2860" i="35"/>
  <c r="C2859" i="35"/>
  <c r="C2858" i="35"/>
  <c r="C2857" i="35"/>
  <c r="U98" i="1"/>
  <c r="CB98" i="1"/>
  <c r="AH98" i="1"/>
  <c r="CE98" i="1"/>
  <c r="AU98" i="1"/>
  <c r="CH98" i="1"/>
  <c r="CX98" i="1"/>
  <c r="DC98" i="1"/>
  <c r="DD98" i="1"/>
  <c r="J2847" i="35"/>
  <c r="C2847" i="35"/>
  <c r="J2846" i="35"/>
  <c r="F2846" i="35"/>
  <c r="J2845" i="35"/>
  <c r="F2845" i="35"/>
  <c r="DB98" i="1"/>
  <c r="J2844" i="35"/>
  <c r="I2844" i="35"/>
  <c r="G2844" i="35"/>
  <c r="E2844" i="35"/>
  <c r="C2844" i="35"/>
  <c r="J2842" i="35"/>
  <c r="I2842" i="35"/>
  <c r="H2842" i="35"/>
  <c r="E2842" i="35"/>
  <c r="J2841" i="35"/>
  <c r="I2841" i="35"/>
  <c r="H2841" i="35"/>
  <c r="E2841" i="35"/>
  <c r="J2839" i="35"/>
  <c r="I2839" i="35"/>
  <c r="H2839" i="35"/>
  <c r="E2839" i="35"/>
  <c r="J2838" i="35"/>
  <c r="I2838" i="35"/>
  <c r="H2838" i="35"/>
  <c r="E2838" i="35"/>
  <c r="J2836" i="35"/>
  <c r="I2836" i="35"/>
  <c r="H2836" i="35"/>
  <c r="G2836" i="35"/>
  <c r="F2836" i="35"/>
  <c r="E2836" i="35"/>
  <c r="D2836" i="35"/>
  <c r="C2836" i="35"/>
  <c r="J2835" i="35"/>
  <c r="I2835" i="35"/>
  <c r="H2835" i="35"/>
  <c r="G2835" i="35"/>
  <c r="F2835" i="35"/>
  <c r="E2835" i="35"/>
  <c r="D2835" i="35"/>
  <c r="C2835" i="35"/>
  <c r="J2834" i="35"/>
  <c r="I2834" i="35"/>
  <c r="H2834" i="35"/>
  <c r="G2834" i="35"/>
  <c r="F2834" i="35"/>
  <c r="E2834" i="35"/>
  <c r="D2834" i="35"/>
  <c r="C2834" i="35"/>
  <c r="F2831" i="35"/>
  <c r="C2831" i="35"/>
  <c r="I2830" i="35"/>
  <c r="C2830" i="35"/>
  <c r="I2829" i="35"/>
  <c r="C2828" i="35"/>
  <c r="C2827" i="35"/>
  <c r="C2826" i="35"/>
  <c r="U97" i="1"/>
  <c r="CB97" i="1"/>
  <c r="AH97" i="1"/>
  <c r="CE97" i="1"/>
  <c r="AU97" i="1"/>
  <c r="CH97" i="1"/>
  <c r="CX97" i="1"/>
  <c r="DC97" i="1"/>
  <c r="DD97" i="1"/>
  <c r="J2816" i="35"/>
  <c r="C2816" i="35"/>
  <c r="J2815" i="35"/>
  <c r="F2815" i="35"/>
  <c r="J2814" i="35"/>
  <c r="F2814" i="35"/>
  <c r="DB97" i="1"/>
  <c r="J2813" i="35"/>
  <c r="I2813" i="35"/>
  <c r="G2813" i="35"/>
  <c r="E2813" i="35"/>
  <c r="C2813" i="35"/>
  <c r="J2811" i="35"/>
  <c r="I2811" i="35"/>
  <c r="H2811" i="35"/>
  <c r="E2811" i="35"/>
  <c r="J2810" i="35"/>
  <c r="I2810" i="35"/>
  <c r="H2810" i="35"/>
  <c r="E2810" i="35"/>
  <c r="J2808" i="35"/>
  <c r="I2808" i="35"/>
  <c r="H2808" i="35"/>
  <c r="E2808" i="35"/>
  <c r="J2807" i="35"/>
  <c r="I2807" i="35"/>
  <c r="H2807" i="35"/>
  <c r="E2807" i="35"/>
  <c r="J2805" i="35"/>
  <c r="I2805" i="35"/>
  <c r="H2805" i="35"/>
  <c r="G2805" i="35"/>
  <c r="F2805" i="35"/>
  <c r="E2805" i="35"/>
  <c r="D2805" i="35"/>
  <c r="C2805" i="35"/>
  <c r="J2804" i="35"/>
  <c r="I2804" i="35"/>
  <c r="H2804" i="35"/>
  <c r="G2804" i="35"/>
  <c r="F2804" i="35"/>
  <c r="E2804" i="35"/>
  <c r="D2804" i="35"/>
  <c r="C2804" i="35"/>
  <c r="J2803" i="35"/>
  <c r="I2803" i="35"/>
  <c r="H2803" i="35"/>
  <c r="G2803" i="35"/>
  <c r="F2803" i="35"/>
  <c r="E2803" i="35"/>
  <c r="D2803" i="35"/>
  <c r="C2803" i="35"/>
  <c r="F2800" i="35"/>
  <c r="C2800" i="35"/>
  <c r="I2799" i="35"/>
  <c r="C2799" i="35"/>
  <c r="I2798" i="35"/>
  <c r="C2797" i="35"/>
  <c r="C2796" i="35"/>
  <c r="C2795" i="35"/>
  <c r="U96" i="1"/>
  <c r="CB96" i="1"/>
  <c r="AH96" i="1"/>
  <c r="CE96" i="1"/>
  <c r="AU96" i="1"/>
  <c r="CH96" i="1"/>
  <c r="CX96" i="1"/>
  <c r="DC96" i="1"/>
  <c r="DD96" i="1"/>
  <c r="J2785" i="35"/>
  <c r="C2785" i="35"/>
  <c r="J2784" i="35"/>
  <c r="F2784" i="35"/>
  <c r="J2783" i="35"/>
  <c r="F2783" i="35"/>
  <c r="DB96" i="1"/>
  <c r="J2782" i="35"/>
  <c r="I2782" i="35"/>
  <c r="G2782" i="35"/>
  <c r="E2782" i="35"/>
  <c r="C2782" i="35"/>
  <c r="J2780" i="35"/>
  <c r="I2780" i="35"/>
  <c r="H2780" i="35"/>
  <c r="E2780" i="35"/>
  <c r="J2779" i="35"/>
  <c r="I2779" i="35"/>
  <c r="H2779" i="35"/>
  <c r="E2779" i="35"/>
  <c r="J2777" i="35"/>
  <c r="I2777" i="35"/>
  <c r="H2777" i="35"/>
  <c r="E2777" i="35"/>
  <c r="J2776" i="35"/>
  <c r="I2776" i="35"/>
  <c r="H2776" i="35"/>
  <c r="E2776" i="35"/>
  <c r="J2774" i="35"/>
  <c r="I2774" i="35"/>
  <c r="H2774" i="35"/>
  <c r="G2774" i="35"/>
  <c r="F2774" i="35"/>
  <c r="E2774" i="35"/>
  <c r="D2774" i="35"/>
  <c r="C2774" i="35"/>
  <c r="J2773" i="35"/>
  <c r="I2773" i="35"/>
  <c r="H2773" i="35"/>
  <c r="G2773" i="35"/>
  <c r="F2773" i="35"/>
  <c r="E2773" i="35"/>
  <c r="D2773" i="35"/>
  <c r="C2773" i="35"/>
  <c r="J2772" i="35"/>
  <c r="I2772" i="35"/>
  <c r="H2772" i="35"/>
  <c r="G2772" i="35"/>
  <c r="F2772" i="35"/>
  <c r="E2772" i="35"/>
  <c r="D2772" i="35"/>
  <c r="C2772" i="35"/>
  <c r="F2769" i="35"/>
  <c r="C2769" i="35"/>
  <c r="I2768" i="35"/>
  <c r="C2768" i="35"/>
  <c r="I2767" i="35"/>
  <c r="C2766" i="35"/>
  <c r="C2765" i="35"/>
  <c r="C2764" i="35"/>
  <c r="U95" i="1"/>
  <c r="CB95" i="1"/>
  <c r="AH95" i="1"/>
  <c r="CE95" i="1"/>
  <c r="AU95" i="1"/>
  <c r="CH95" i="1"/>
  <c r="CX95" i="1"/>
  <c r="DC95" i="1"/>
  <c r="DD95" i="1"/>
  <c r="J2754" i="35"/>
  <c r="C2754" i="35"/>
  <c r="J2753" i="35"/>
  <c r="F2753" i="35"/>
  <c r="J2752" i="35"/>
  <c r="F2752" i="35"/>
  <c r="DB95" i="1"/>
  <c r="J2751" i="35"/>
  <c r="I2751" i="35"/>
  <c r="G2751" i="35"/>
  <c r="E2751" i="35"/>
  <c r="C2751" i="35"/>
  <c r="J2749" i="35"/>
  <c r="I2749" i="35"/>
  <c r="H2749" i="35"/>
  <c r="E2749" i="35"/>
  <c r="J2748" i="35"/>
  <c r="I2748" i="35"/>
  <c r="H2748" i="35"/>
  <c r="E2748" i="35"/>
  <c r="J2746" i="35"/>
  <c r="I2746" i="35"/>
  <c r="H2746" i="35"/>
  <c r="E2746" i="35"/>
  <c r="J2745" i="35"/>
  <c r="I2745" i="35"/>
  <c r="H2745" i="35"/>
  <c r="E2745" i="35"/>
  <c r="J2743" i="35"/>
  <c r="I2743" i="35"/>
  <c r="H2743" i="35"/>
  <c r="G2743" i="35"/>
  <c r="F2743" i="35"/>
  <c r="E2743" i="35"/>
  <c r="D2743" i="35"/>
  <c r="C2743" i="35"/>
  <c r="J2742" i="35"/>
  <c r="I2742" i="35"/>
  <c r="H2742" i="35"/>
  <c r="G2742" i="35"/>
  <c r="F2742" i="35"/>
  <c r="E2742" i="35"/>
  <c r="D2742" i="35"/>
  <c r="C2742" i="35"/>
  <c r="J2741" i="35"/>
  <c r="I2741" i="35"/>
  <c r="H2741" i="35"/>
  <c r="G2741" i="35"/>
  <c r="F2741" i="35"/>
  <c r="E2741" i="35"/>
  <c r="D2741" i="35"/>
  <c r="C2741" i="35"/>
  <c r="F2738" i="35"/>
  <c r="C2738" i="35"/>
  <c r="I2737" i="35"/>
  <c r="C2737" i="35"/>
  <c r="I2736" i="35"/>
  <c r="C2735" i="35"/>
  <c r="C2734" i="35"/>
  <c r="C2733" i="35"/>
  <c r="U94" i="1"/>
  <c r="CB94" i="1"/>
  <c r="AH94" i="1"/>
  <c r="CE94" i="1"/>
  <c r="AU94" i="1"/>
  <c r="CH94" i="1"/>
  <c r="CX94" i="1"/>
  <c r="DC94" i="1"/>
  <c r="DD94" i="1"/>
  <c r="J2723" i="35"/>
  <c r="C2723" i="35"/>
  <c r="J2722" i="35"/>
  <c r="F2722" i="35"/>
  <c r="J2721" i="35"/>
  <c r="F2721" i="35"/>
  <c r="DB94" i="1"/>
  <c r="J2720" i="35"/>
  <c r="I2720" i="35"/>
  <c r="G2720" i="35"/>
  <c r="E2720" i="35"/>
  <c r="C2720" i="35"/>
  <c r="J2718" i="35"/>
  <c r="I2718" i="35"/>
  <c r="H2718" i="35"/>
  <c r="E2718" i="35"/>
  <c r="J2717" i="35"/>
  <c r="I2717" i="35"/>
  <c r="H2717" i="35"/>
  <c r="E2717" i="35"/>
  <c r="J2715" i="35"/>
  <c r="I2715" i="35"/>
  <c r="H2715" i="35"/>
  <c r="E2715" i="35"/>
  <c r="J2714" i="35"/>
  <c r="I2714" i="35"/>
  <c r="H2714" i="35"/>
  <c r="E2714" i="35"/>
  <c r="J2712" i="35"/>
  <c r="I2712" i="35"/>
  <c r="H2712" i="35"/>
  <c r="G2712" i="35"/>
  <c r="F2712" i="35"/>
  <c r="E2712" i="35"/>
  <c r="D2712" i="35"/>
  <c r="C2712" i="35"/>
  <c r="J2711" i="35"/>
  <c r="I2711" i="35"/>
  <c r="H2711" i="35"/>
  <c r="G2711" i="35"/>
  <c r="F2711" i="35"/>
  <c r="E2711" i="35"/>
  <c r="D2711" i="35"/>
  <c r="C2711" i="35"/>
  <c r="J2710" i="35"/>
  <c r="I2710" i="35"/>
  <c r="H2710" i="35"/>
  <c r="G2710" i="35"/>
  <c r="F2710" i="35"/>
  <c r="E2710" i="35"/>
  <c r="D2710" i="35"/>
  <c r="C2710" i="35"/>
  <c r="F2707" i="35"/>
  <c r="C2707" i="35"/>
  <c r="I2706" i="35"/>
  <c r="C2706" i="35"/>
  <c r="I2705" i="35"/>
  <c r="C2704" i="35"/>
  <c r="C2703" i="35"/>
  <c r="C2702" i="35"/>
  <c r="U93" i="1"/>
  <c r="CB93" i="1"/>
  <c r="AH93" i="1"/>
  <c r="CE93" i="1"/>
  <c r="AU93" i="1"/>
  <c r="CH93" i="1"/>
  <c r="CX93" i="1"/>
  <c r="DC93" i="1"/>
  <c r="DD93" i="1"/>
  <c r="J2692" i="35"/>
  <c r="C2692" i="35"/>
  <c r="J2691" i="35"/>
  <c r="F2691" i="35"/>
  <c r="J2690" i="35"/>
  <c r="F2690" i="35"/>
  <c r="DB93" i="1"/>
  <c r="J2689" i="35"/>
  <c r="I2689" i="35"/>
  <c r="G2689" i="35"/>
  <c r="E2689" i="35"/>
  <c r="C2689" i="35"/>
  <c r="J2687" i="35"/>
  <c r="I2687" i="35"/>
  <c r="H2687" i="35"/>
  <c r="E2687" i="35"/>
  <c r="J2686" i="35"/>
  <c r="I2686" i="35"/>
  <c r="H2686" i="35"/>
  <c r="E2686" i="35"/>
  <c r="J2684" i="35"/>
  <c r="I2684" i="35"/>
  <c r="H2684" i="35"/>
  <c r="E2684" i="35"/>
  <c r="J2683" i="35"/>
  <c r="I2683" i="35"/>
  <c r="H2683" i="35"/>
  <c r="E2683" i="35"/>
  <c r="J2681" i="35"/>
  <c r="I2681" i="35"/>
  <c r="H2681" i="35"/>
  <c r="G2681" i="35"/>
  <c r="F2681" i="35"/>
  <c r="E2681" i="35"/>
  <c r="D2681" i="35"/>
  <c r="C2681" i="35"/>
  <c r="J2680" i="35"/>
  <c r="I2680" i="35"/>
  <c r="H2680" i="35"/>
  <c r="G2680" i="35"/>
  <c r="F2680" i="35"/>
  <c r="E2680" i="35"/>
  <c r="D2680" i="35"/>
  <c r="C2680" i="35"/>
  <c r="J2679" i="35"/>
  <c r="I2679" i="35"/>
  <c r="H2679" i="35"/>
  <c r="G2679" i="35"/>
  <c r="F2679" i="35"/>
  <c r="E2679" i="35"/>
  <c r="D2679" i="35"/>
  <c r="C2679" i="35"/>
  <c r="F2676" i="35"/>
  <c r="C2676" i="35"/>
  <c r="I2675" i="35"/>
  <c r="C2675" i="35"/>
  <c r="I2674" i="35"/>
  <c r="C2673" i="35"/>
  <c r="C2672" i="35"/>
  <c r="C2671" i="35"/>
  <c r="U92" i="1"/>
  <c r="CB92" i="1"/>
  <c r="AH92" i="1"/>
  <c r="CE92" i="1"/>
  <c r="AU92" i="1"/>
  <c r="CH92" i="1"/>
  <c r="CX92" i="1"/>
  <c r="DC92" i="1"/>
  <c r="DD92" i="1"/>
  <c r="J2661" i="35"/>
  <c r="C2661" i="35"/>
  <c r="J2660" i="35"/>
  <c r="F2660" i="35"/>
  <c r="J2659" i="35"/>
  <c r="F2659" i="35"/>
  <c r="DB92" i="1"/>
  <c r="J2658" i="35"/>
  <c r="I2658" i="35"/>
  <c r="G2658" i="35"/>
  <c r="E2658" i="35"/>
  <c r="C2658" i="35"/>
  <c r="J2656" i="35"/>
  <c r="I2656" i="35"/>
  <c r="H2656" i="35"/>
  <c r="E2656" i="35"/>
  <c r="J2655" i="35"/>
  <c r="I2655" i="35"/>
  <c r="H2655" i="35"/>
  <c r="E2655" i="35"/>
  <c r="J2653" i="35"/>
  <c r="I2653" i="35"/>
  <c r="H2653" i="35"/>
  <c r="E2653" i="35"/>
  <c r="J2652" i="35"/>
  <c r="I2652" i="35"/>
  <c r="H2652" i="35"/>
  <c r="E2652" i="35"/>
  <c r="J2650" i="35"/>
  <c r="I2650" i="35"/>
  <c r="H2650" i="35"/>
  <c r="G2650" i="35"/>
  <c r="F2650" i="35"/>
  <c r="E2650" i="35"/>
  <c r="D2650" i="35"/>
  <c r="C2650" i="35"/>
  <c r="J2649" i="35"/>
  <c r="I2649" i="35"/>
  <c r="H2649" i="35"/>
  <c r="G2649" i="35"/>
  <c r="F2649" i="35"/>
  <c r="E2649" i="35"/>
  <c r="D2649" i="35"/>
  <c r="C2649" i="35"/>
  <c r="J2648" i="35"/>
  <c r="I2648" i="35"/>
  <c r="H2648" i="35"/>
  <c r="G2648" i="35"/>
  <c r="F2648" i="35"/>
  <c r="E2648" i="35"/>
  <c r="D2648" i="35"/>
  <c r="C2648" i="35"/>
  <c r="F2645" i="35"/>
  <c r="C2645" i="35"/>
  <c r="I2644" i="35"/>
  <c r="C2644" i="35"/>
  <c r="I2643" i="35"/>
  <c r="C2642" i="35"/>
  <c r="C2641" i="35"/>
  <c r="C2640" i="35"/>
  <c r="U91" i="1"/>
  <c r="CB91" i="1"/>
  <c r="AH91" i="1"/>
  <c r="CE91" i="1"/>
  <c r="AU91" i="1"/>
  <c r="CH91" i="1"/>
  <c r="CX91" i="1"/>
  <c r="DC91" i="1"/>
  <c r="DD91" i="1"/>
  <c r="J2630" i="35"/>
  <c r="C2630" i="35"/>
  <c r="J2629" i="35"/>
  <c r="F2629" i="35"/>
  <c r="J2628" i="35"/>
  <c r="F2628" i="35"/>
  <c r="DB91" i="1"/>
  <c r="J2627" i="35"/>
  <c r="I2627" i="35"/>
  <c r="G2627" i="35"/>
  <c r="E2627" i="35"/>
  <c r="C2627" i="35"/>
  <c r="J2625" i="35"/>
  <c r="I2625" i="35"/>
  <c r="H2625" i="35"/>
  <c r="E2625" i="35"/>
  <c r="J2624" i="35"/>
  <c r="I2624" i="35"/>
  <c r="H2624" i="35"/>
  <c r="E2624" i="35"/>
  <c r="J2622" i="35"/>
  <c r="I2622" i="35"/>
  <c r="H2622" i="35"/>
  <c r="E2622" i="35"/>
  <c r="J2621" i="35"/>
  <c r="I2621" i="35"/>
  <c r="H2621" i="35"/>
  <c r="E2621" i="35"/>
  <c r="J2619" i="35"/>
  <c r="I2619" i="35"/>
  <c r="H2619" i="35"/>
  <c r="G2619" i="35"/>
  <c r="F2619" i="35"/>
  <c r="E2619" i="35"/>
  <c r="D2619" i="35"/>
  <c r="C2619" i="35"/>
  <c r="J2618" i="35"/>
  <c r="I2618" i="35"/>
  <c r="H2618" i="35"/>
  <c r="G2618" i="35"/>
  <c r="F2618" i="35"/>
  <c r="E2618" i="35"/>
  <c r="D2618" i="35"/>
  <c r="C2618" i="35"/>
  <c r="J2617" i="35"/>
  <c r="I2617" i="35"/>
  <c r="H2617" i="35"/>
  <c r="G2617" i="35"/>
  <c r="F2617" i="35"/>
  <c r="E2617" i="35"/>
  <c r="D2617" i="35"/>
  <c r="C2617" i="35"/>
  <c r="F2614" i="35"/>
  <c r="C2614" i="35"/>
  <c r="I2613" i="35"/>
  <c r="C2613" i="35"/>
  <c r="I2612" i="35"/>
  <c r="C2611" i="35"/>
  <c r="C2610" i="35"/>
  <c r="C2609" i="35"/>
  <c r="U90" i="1"/>
  <c r="CB90" i="1"/>
  <c r="AH90" i="1"/>
  <c r="CE90" i="1"/>
  <c r="AU90" i="1"/>
  <c r="CH90" i="1"/>
  <c r="CX90" i="1"/>
  <c r="DC90" i="1"/>
  <c r="DD90" i="1"/>
  <c r="J2599" i="35"/>
  <c r="C2599" i="35"/>
  <c r="J2598" i="35"/>
  <c r="F2598" i="35"/>
  <c r="J2597" i="35"/>
  <c r="F2597" i="35"/>
  <c r="DB90" i="1"/>
  <c r="J2596" i="35"/>
  <c r="I2596" i="35"/>
  <c r="G2596" i="35"/>
  <c r="E2596" i="35"/>
  <c r="C2596" i="35"/>
  <c r="J2594" i="35"/>
  <c r="I2594" i="35"/>
  <c r="H2594" i="35"/>
  <c r="E2594" i="35"/>
  <c r="J2593" i="35"/>
  <c r="I2593" i="35"/>
  <c r="H2593" i="35"/>
  <c r="E2593" i="35"/>
  <c r="J2591" i="35"/>
  <c r="I2591" i="35"/>
  <c r="H2591" i="35"/>
  <c r="E2591" i="35"/>
  <c r="J2590" i="35"/>
  <c r="I2590" i="35"/>
  <c r="H2590" i="35"/>
  <c r="E2590" i="35"/>
  <c r="J2588" i="35"/>
  <c r="I2588" i="35"/>
  <c r="H2588" i="35"/>
  <c r="G2588" i="35"/>
  <c r="F2588" i="35"/>
  <c r="E2588" i="35"/>
  <c r="D2588" i="35"/>
  <c r="C2588" i="35"/>
  <c r="J2587" i="35"/>
  <c r="I2587" i="35"/>
  <c r="H2587" i="35"/>
  <c r="G2587" i="35"/>
  <c r="F2587" i="35"/>
  <c r="E2587" i="35"/>
  <c r="D2587" i="35"/>
  <c r="C2587" i="35"/>
  <c r="J2586" i="35"/>
  <c r="I2586" i="35"/>
  <c r="H2586" i="35"/>
  <c r="G2586" i="35"/>
  <c r="F2586" i="35"/>
  <c r="E2586" i="35"/>
  <c r="D2586" i="35"/>
  <c r="C2586" i="35"/>
  <c r="F2583" i="35"/>
  <c r="C2583" i="35"/>
  <c r="I2582" i="35"/>
  <c r="C2582" i="35"/>
  <c r="I2581" i="35"/>
  <c r="C2580" i="35"/>
  <c r="C2579" i="35"/>
  <c r="C2578" i="35"/>
  <c r="U89" i="1"/>
  <c r="CB89" i="1"/>
  <c r="AH89" i="1"/>
  <c r="CE89" i="1"/>
  <c r="AU89" i="1"/>
  <c r="CH89" i="1"/>
  <c r="CX89" i="1"/>
  <c r="DC89" i="1"/>
  <c r="DD89" i="1"/>
  <c r="J2568" i="35"/>
  <c r="C2568" i="35"/>
  <c r="J2567" i="35"/>
  <c r="F2567" i="35"/>
  <c r="J2566" i="35"/>
  <c r="F2566" i="35"/>
  <c r="DB89" i="1"/>
  <c r="J2565" i="35"/>
  <c r="I2565" i="35"/>
  <c r="G2565" i="35"/>
  <c r="E2565" i="35"/>
  <c r="C2565" i="35"/>
  <c r="J2563" i="35"/>
  <c r="I2563" i="35"/>
  <c r="H2563" i="35"/>
  <c r="E2563" i="35"/>
  <c r="J2562" i="35"/>
  <c r="I2562" i="35"/>
  <c r="H2562" i="35"/>
  <c r="E2562" i="35"/>
  <c r="J2560" i="35"/>
  <c r="I2560" i="35"/>
  <c r="H2560" i="35"/>
  <c r="E2560" i="35"/>
  <c r="J2559" i="35"/>
  <c r="I2559" i="35"/>
  <c r="H2559" i="35"/>
  <c r="E2559" i="35"/>
  <c r="J2557" i="35"/>
  <c r="I2557" i="35"/>
  <c r="H2557" i="35"/>
  <c r="G2557" i="35"/>
  <c r="F2557" i="35"/>
  <c r="E2557" i="35"/>
  <c r="D2557" i="35"/>
  <c r="C2557" i="35"/>
  <c r="J2556" i="35"/>
  <c r="I2556" i="35"/>
  <c r="H2556" i="35"/>
  <c r="G2556" i="35"/>
  <c r="F2556" i="35"/>
  <c r="E2556" i="35"/>
  <c r="D2556" i="35"/>
  <c r="C2556" i="35"/>
  <c r="J2555" i="35"/>
  <c r="I2555" i="35"/>
  <c r="H2555" i="35"/>
  <c r="G2555" i="35"/>
  <c r="F2555" i="35"/>
  <c r="E2555" i="35"/>
  <c r="D2555" i="35"/>
  <c r="C2555" i="35"/>
  <c r="F2552" i="35"/>
  <c r="C2552" i="35"/>
  <c r="I2551" i="35"/>
  <c r="C2551" i="35"/>
  <c r="I2550" i="35"/>
  <c r="C2549" i="35"/>
  <c r="C2548" i="35"/>
  <c r="C2547" i="35"/>
  <c r="U88" i="1"/>
  <c r="CB88" i="1"/>
  <c r="AH88" i="1"/>
  <c r="CE88" i="1"/>
  <c r="AU88" i="1"/>
  <c r="CH88" i="1"/>
  <c r="CX88" i="1"/>
  <c r="DC88" i="1"/>
  <c r="DD88" i="1"/>
  <c r="J2537" i="35"/>
  <c r="C2537" i="35"/>
  <c r="J2536" i="35"/>
  <c r="F2536" i="35"/>
  <c r="J2535" i="35"/>
  <c r="F2535" i="35"/>
  <c r="DB88" i="1"/>
  <c r="J2534" i="35"/>
  <c r="I2534" i="35"/>
  <c r="G2534" i="35"/>
  <c r="E2534" i="35"/>
  <c r="C2534" i="35"/>
  <c r="J2532" i="35"/>
  <c r="I2532" i="35"/>
  <c r="H2532" i="35"/>
  <c r="E2532" i="35"/>
  <c r="J2531" i="35"/>
  <c r="I2531" i="35"/>
  <c r="H2531" i="35"/>
  <c r="E2531" i="35"/>
  <c r="J2529" i="35"/>
  <c r="I2529" i="35"/>
  <c r="H2529" i="35"/>
  <c r="E2529" i="35"/>
  <c r="J2528" i="35"/>
  <c r="I2528" i="35"/>
  <c r="H2528" i="35"/>
  <c r="E2528" i="35"/>
  <c r="J2526" i="35"/>
  <c r="I2526" i="35"/>
  <c r="H2526" i="35"/>
  <c r="G2526" i="35"/>
  <c r="F2526" i="35"/>
  <c r="E2526" i="35"/>
  <c r="D2526" i="35"/>
  <c r="C2526" i="35"/>
  <c r="J2525" i="35"/>
  <c r="I2525" i="35"/>
  <c r="H2525" i="35"/>
  <c r="G2525" i="35"/>
  <c r="F2525" i="35"/>
  <c r="E2525" i="35"/>
  <c r="D2525" i="35"/>
  <c r="C2525" i="35"/>
  <c r="J2524" i="35"/>
  <c r="I2524" i="35"/>
  <c r="H2524" i="35"/>
  <c r="G2524" i="35"/>
  <c r="F2524" i="35"/>
  <c r="E2524" i="35"/>
  <c r="D2524" i="35"/>
  <c r="C2524" i="35"/>
  <c r="F2521" i="35"/>
  <c r="C2521" i="35"/>
  <c r="I2520" i="35"/>
  <c r="C2520" i="35"/>
  <c r="I2519" i="35"/>
  <c r="C2518" i="35"/>
  <c r="C2517" i="35"/>
  <c r="C2516" i="35"/>
  <c r="U87" i="1"/>
  <c r="CB87" i="1"/>
  <c r="AH87" i="1"/>
  <c r="CE87" i="1"/>
  <c r="AU87" i="1"/>
  <c r="CH87" i="1"/>
  <c r="CX87" i="1"/>
  <c r="DC87" i="1"/>
  <c r="DD87" i="1"/>
  <c r="J2506" i="35"/>
  <c r="C2506" i="35"/>
  <c r="J2505" i="35"/>
  <c r="F2505" i="35"/>
  <c r="J2504" i="35"/>
  <c r="F2504" i="35"/>
  <c r="DB87" i="1"/>
  <c r="J2503" i="35"/>
  <c r="I2503" i="35"/>
  <c r="G2503" i="35"/>
  <c r="E2503" i="35"/>
  <c r="C2503" i="35"/>
  <c r="J2501" i="35"/>
  <c r="I2501" i="35"/>
  <c r="H2501" i="35"/>
  <c r="E2501" i="35"/>
  <c r="J2500" i="35"/>
  <c r="I2500" i="35"/>
  <c r="H2500" i="35"/>
  <c r="E2500" i="35"/>
  <c r="J2498" i="35"/>
  <c r="I2498" i="35"/>
  <c r="H2498" i="35"/>
  <c r="E2498" i="35"/>
  <c r="J2497" i="35"/>
  <c r="I2497" i="35"/>
  <c r="H2497" i="35"/>
  <c r="E2497" i="35"/>
  <c r="J2495" i="35"/>
  <c r="I2495" i="35"/>
  <c r="H2495" i="35"/>
  <c r="G2495" i="35"/>
  <c r="F2495" i="35"/>
  <c r="E2495" i="35"/>
  <c r="D2495" i="35"/>
  <c r="C2495" i="35"/>
  <c r="J2494" i="35"/>
  <c r="I2494" i="35"/>
  <c r="H2494" i="35"/>
  <c r="G2494" i="35"/>
  <c r="F2494" i="35"/>
  <c r="E2494" i="35"/>
  <c r="D2494" i="35"/>
  <c r="C2494" i="35"/>
  <c r="J2493" i="35"/>
  <c r="I2493" i="35"/>
  <c r="H2493" i="35"/>
  <c r="G2493" i="35"/>
  <c r="F2493" i="35"/>
  <c r="E2493" i="35"/>
  <c r="D2493" i="35"/>
  <c r="C2493" i="35"/>
  <c r="F2490" i="35"/>
  <c r="C2490" i="35"/>
  <c r="I2489" i="35"/>
  <c r="C2489" i="35"/>
  <c r="I2488" i="35"/>
  <c r="C2487" i="35"/>
  <c r="C2486" i="35"/>
  <c r="C2485" i="35"/>
  <c r="U86" i="1"/>
  <c r="CB86" i="1"/>
  <c r="AH86" i="1"/>
  <c r="CE86" i="1"/>
  <c r="AU86" i="1"/>
  <c r="CH86" i="1"/>
  <c r="CX86" i="1"/>
  <c r="DC86" i="1"/>
  <c r="DD86" i="1"/>
  <c r="J2475" i="35"/>
  <c r="C2475" i="35"/>
  <c r="J2474" i="35"/>
  <c r="F2474" i="35"/>
  <c r="J2473" i="35"/>
  <c r="F2473" i="35"/>
  <c r="DB86" i="1"/>
  <c r="J2472" i="35"/>
  <c r="I2472" i="35"/>
  <c r="G2472" i="35"/>
  <c r="E2472" i="35"/>
  <c r="C2472" i="35"/>
  <c r="J2470" i="35"/>
  <c r="I2470" i="35"/>
  <c r="H2470" i="35"/>
  <c r="E2470" i="35"/>
  <c r="J2469" i="35"/>
  <c r="I2469" i="35"/>
  <c r="H2469" i="35"/>
  <c r="E2469" i="35"/>
  <c r="J2467" i="35"/>
  <c r="I2467" i="35"/>
  <c r="H2467" i="35"/>
  <c r="E2467" i="35"/>
  <c r="J2466" i="35"/>
  <c r="I2466" i="35"/>
  <c r="H2466" i="35"/>
  <c r="E2466" i="35"/>
  <c r="J2464" i="35"/>
  <c r="I2464" i="35"/>
  <c r="H2464" i="35"/>
  <c r="G2464" i="35"/>
  <c r="F2464" i="35"/>
  <c r="E2464" i="35"/>
  <c r="D2464" i="35"/>
  <c r="C2464" i="35"/>
  <c r="J2463" i="35"/>
  <c r="I2463" i="35"/>
  <c r="H2463" i="35"/>
  <c r="G2463" i="35"/>
  <c r="F2463" i="35"/>
  <c r="E2463" i="35"/>
  <c r="D2463" i="35"/>
  <c r="C2463" i="35"/>
  <c r="J2462" i="35"/>
  <c r="I2462" i="35"/>
  <c r="H2462" i="35"/>
  <c r="G2462" i="35"/>
  <c r="F2462" i="35"/>
  <c r="E2462" i="35"/>
  <c r="D2462" i="35"/>
  <c r="C2462" i="35"/>
  <c r="F2459" i="35"/>
  <c r="C2459" i="35"/>
  <c r="I2458" i="35"/>
  <c r="C2458" i="35"/>
  <c r="I2457" i="35"/>
  <c r="C2456" i="35"/>
  <c r="C2455" i="35"/>
  <c r="C2454" i="35"/>
  <c r="U85" i="1"/>
  <c r="CB85" i="1"/>
  <c r="AH85" i="1"/>
  <c r="CE85" i="1"/>
  <c r="AU85" i="1"/>
  <c r="CH85" i="1"/>
  <c r="CX85" i="1"/>
  <c r="DC85" i="1"/>
  <c r="DD85" i="1"/>
  <c r="J2444" i="35"/>
  <c r="C2444" i="35"/>
  <c r="J2443" i="35"/>
  <c r="F2443" i="35"/>
  <c r="J2442" i="35"/>
  <c r="F2442" i="35"/>
  <c r="DB85" i="1"/>
  <c r="J2441" i="35"/>
  <c r="I2441" i="35"/>
  <c r="G2441" i="35"/>
  <c r="E2441" i="35"/>
  <c r="C2441" i="35"/>
  <c r="J2439" i="35"/>
  <c r="I2439" i="35"/>
  <c r="H2439" i="35"/>
  <c r="E2439" i="35"/>
  <c r="J2438" i="35"/>
  <c r="I2438" i="35"/>
  <c r="H2438" i="35"/>
  <c r="E2438" i="35"/>
  <c r="J2436" i="35"/>
  <c r="I2436" i="35"/>
  <c r="H2436" i="35"/>
  <c r="E2436" i="35"/>
  <c r="J2435" i="35"/>
  <c r="I2435" i="35"/>
  <c r="H2435" i="35"/>
  <c r="E2435" i="35"/>
  <c r="J2433" i="35"/>
  <c r="I2433" i="35"/>
  <c r="H2433" i="35"/>
  <c r="G2433" i="35"/>
  <c r="F2433" i="35"/>
  <c r="E2433" i="35"/>
  <c r="D2433" i="35"/>
  <c r="C2433" i="35"/>
  <c r="J2432" i="35"/>
  <c r="I2432" i="35"/>
  <c r="H2432" i="35"/>
  <c r="G2432" i="35"/>
  <c r="F2432" i="35"/>
  <c r="E2432" i="35"/>
  <c r="D2432" i="35"/>
  <c r="C2432" i="35"/>
  <c r="J2431" i="35"/>
  <c r="I2431" i="35"/>
  <c r="H2431" i="35"/>
  <c r="G2431" i="35"/>
  <c r="F2431" i="35"/>
  <c r="E2431" i="35"/>
  <c r="D2431" i="35"/>
  <c r="C2431" i="35"/>
  <c r="F2428" i="35"/>
  <c r="C2428" i="35"/>
  <c r="I2427" i="35"/>
  <c r="C2427" i="35"/>
  <c r="I2426" i="35"/>
  <c r="C2425" i="35"/>
  <c r="C2424" i="35"/>
  <c r="C2423" i="35"/>
  <c r="U84" i="1"/>
  <c r="CB84" i="1"/>
  <c r="AH84" i="1"/>
  <c r="CE84" i="1"/>
  <c r="AU84" i="1"/>
  <c r="CH84" i="1"/>
  <c r="CX84" i="1"/>
  <c r="DC84" i="1"/>
  <c r="DD84" i="1"/>
  <c r="J2413" i="35"/>
  <c r="C2413" i="35"/>
  <c r="J2412" i="35"/>
  <c r="F2412" i="35"/>
  <c r="J2411" i="35"/>
  <c r="F2411" i="35"/>
  <c r="DB84" i="1"/>
  <c r="J2410" i="35"/>
  <c r="I2410" i="35"/>
  <c r="G2410" i="35"/>
  <c r="E2410" i="35"/>
  <c r="C2410" i="35"/>
  <c r="J2408" i="35"/>
  <c r="I2408" i="35"/>
  <c r="H2408" i="35"/>
  <c r="E2408" i="35"/>
  <c r="J2407" i="35"/>
  <c r="I2407" i="35"/>
  <c r="H2407" i="35"/>
  <c r="E2407" i="35"/>
  <c r="J2405" i="35"/>
  <c r="I2405" i="35"/>
  <c r="H2405" i="35"/>
  <c r="E2405" i="35"/>
  <c r="J2404" i="35"/>
  <c r="I2404" i="35"/>
  <c r="H2404" i="35"/>
  <c r="E2404" i="35"/>
  <c r="J2402" i="35"/>
  <c r="I2402" i="35"/>
  <c r="H2402" i="35"/>
  <c r="G2402" i="35"/>
  <c r="F2402" i="35"/>
  <c r="E2402" i="35"/>
  <c r="D2402" i="35"/>
  <c r="C2402" i="35"/>
  <c r="J2401" i="35"/>
  <c r="I2401" i="35"/>
  <c r="H2401" i="35"/>
  <c r="G2401" i="35"/>
  <c r="F2401" i="35"/>
  <c r="E2401" i="35"/>
  <c r="D2401" i="35"/>
  <c r="C2401" i="35"/>
  <c r="J2400" i="35"/>
  <c r="I2400" i="35"/>
  <c r="H2400" i="35"/>
  <c r="G2400" i="35"/>
  <c r="F2400" i="35"/>
  <c r="E2400" i="35"/>
  <c r="D2400" i="35"/>
  <c r="C2400" i="35"/>
  <c r="F2397" i="35"/>
  <c r="C2397" i="35"/>
  <c r="I2396" i="35"/>
  <c r="C2396" i="35"/>
  <c r="I2395" i="35"/>
  <c r="C2394" i="35"/>
  <c r="C2393" i="35"/>
  <c r="C2392" i="35"/>
  <c r="U83" i="1"/>
  <c r="CB83" i="1"/>
  <c r="AH83" i="1"/>
  <c r="CE83" i="1"/>
  <c r="AU83" i="1"/>
  <c r="CH83" i="1"/>
  <c r="CX83" i="1"/>
  <c r="DC83" i="1"/>
  <c r="DD83" i="1"/>
  <c r="J2382" i="35"/>
  <c r="C2382" i="35"/>
  <c r="J2381" i="35"/>
  <c r="F2381" i="35"/>
  <c r="J2380" i="35"/>
  <c r="F2380" i="35"/>
  <c r="DB83" i="1"/>
  <c r="J2379" i="35"/>
  <c r="I2379" i="35"/>
  <c r="G2379" i="35"/>
  <c r="E2379" i="35"/>
  <c r="C2379" i="35"/>
  <c r="J2377" i="35"/>
  <c r="I2377" i="35"/>
  <c r="H2377" i="35"/>
  <c r="E2377" i="35"/>
  <c r="J2376" i="35"/>
  <c r="I2376" i="35"/>
  <c r="H2376" i="35"/>
  <c r="E2376" i="35"/>
  <c r="J2374" i="35"/>
  <c r="I2374" i="35"/>
  <c r="H2374" i="35"/>
  <c r="E2374" i="35"/>
  <c r="J2373" i="35"/>
  <c r="I2373" i="35"/>
  <c r="H2373" i="35"/>
  <c r="E2373" i="35"/>
  <c r="J2371" i="35"/>
  <c r="I2371" i="35"/>
  <c r="H2371" i="35"/>
  <c r="G2371" i="35"/>
  <c r="F2371" i="35"/>
  <c r="E2371" i="35"/>
  <c r="D2371" i="35"/>
  <c r="C2371" i="35"/>
  <c r="J2370" i="35"/>
  <c r="I2370" i="35"/>
  <c r="H2370" i="35"/>
  <c r="G2370" i="35"/>
  <c r="F2370" i="35"/>
  <c r="E2370" i="35"/>
  <c r="D2370" i="35"/>
  <c r="C2370" i="35"/>
  <c r="J2369" i="35"/>
  <c r="I2369" i="35"/>
  <c r="H2369" i="35"/>
  <c r="G2369" i="35"/>
  <c r="F2369" i="35"/>
  <c r="E2369" i="35"/>
  <c r="D2369" i="35"/>
  <c r="C2369" i="35"/>
  <c r="F2366" i="35"/>
  <c r="C2366" i="35"/>
  <c r="I2365" i="35"/>
  <c r="C2365" i="35"/>
  <c r="I2364" i="35"/>
  <c r="C2363" i="35"/>
  <c r="C2362" i="35"/>
  <c r="C2361" i="35"/>
  <c r="U82" i="1"/>
  <c r="CB82" i="1"/>
  <c r="AH82" i="1"/>
  <c r="CE82" i="1"/>
  <c r="AU82" i="1"/>
  <c r="CH82" i="1"/>
  <c r="CX82" i="1"/>
  <c r="DC82" i="1"/>
  <c r="DD82" i="1"/>
  <c r="J2351" i="35"/>
  <c r="C2351" i="35"/>
  <c r="J2350" i="35"/>
  <c r="F2350" i="35"/>
  <c r="J2349" i="35"/>
  <c r="F2349" i="35"/>
  <c r="DB82" i="1"/>
  <c r="J2348" i="35"/>
  <c r="I2348" i="35"/>
  <c r="G2348" i="35"/>
  <c r="E2348" i="35"/>
  <c r="C2348" i="35"/>
  <c r="J2346" i="35"/>
  <c r="I2346" i="35"/>
  <c r="H2346" i="35"/>
  <c r="E2346" i="35"/>
  <c r="J2345" i="35"/>
  <c r="I2345" i="35"/>
  <c r="H2345" i="35"/>
  <c r="E2345" i="35"/>
  <c r="J2343" i="35"/>
  <c r="I2343" i="35"/>
  <c r="H2343" i="35"/>
  <c r="E2343" i="35"/>
  <c r="J2342" i="35"/>
  <c r="I2342" i="35"/>
  <c r="H2342" i="35"/>
  <c r="E2342" i="35"/>
  <c r="J2340" i="35"/>
  <c r="I2340" i="35"/>
  <c r="H2340" i="35"/>
  <c r="G2340" i="35"/>
  <c r="F2340" i="35"/>
  <c r="E2340" i="35"/>
  <c r="D2340" i="35"/>
  <c r="C2340" i="35"/>
  <c r="J2339" i="35"/>
  <c r="I2339" i="35"/>
  <c r="H2339" i="35"/>
  <c r="G2339" i="35"/>
  <c r="F2339" i="35"/>
  <c r="E2339" i="35"/>
  <c r="D2339" i="35"/>
  <c r="C2339" i="35"/>
  <c r="J2338" i="35"/>
  <c r="I2338" i="35"/>
  <c r="H2338" i="35"/>
  <c r="G2338" i="35"/>
  <c r="F2338" i="35"/>
  <c r="E2338" i="35"/>
  <c r="D2338" i="35"/>
  <c r="C2338" i="35"/>
  <c r="F2335" i="35"/>
  <c r="C2335" i="35"/>
  <c r="I2334" i="35"/>
  <c r="C2334" i="35"/>
  <c r="I2333" i="35"/>
  <c r="C2332" i="35"/>
  <c r="C2331" i="35"/>
  <c r="C2330" i="35"/>
  <c r="U81" i="1"/>
  <c r="CB81" i="1"/>
  <c r="AH81" i="1"/>
  <c r="CE81" i="1"/>
  <c r="AU81" i="1"/>
  <c r="CH81" i="1"/>
  <c r="CX81" i="1"/>
  <c r="DC81" i="1"/>
  <c r="DD81" i="1"/>
  <c r="J2320" i="35"/>
  <c r="C2320" i="35"/>
  <c r="J2319" i="35"/>
  <c r="F2319" i="35"/>
  <c r="J2318" i="35"/>
  <c r="F2318" i="35"/>
  <c r="DB81" i="1"/>
  <c r="J2317" i="35"/>
  <c r="I2317" i="35"/>
  <c r="G2317" i="35"/>
  <c r="E2317" i="35"/>
  <c r="C2317" i="35"/>
  <c r="J2315" i="35"/>
  <c r="I2315" i="35"/>
  <c r="H2315" i="35"/>
  <c r="E2315" i="35"/>
  <c r="J2314" i="35"/>
  <c r="I2314" i="35"/>
  <c r="H2314" i="35"/>
  <c r="E2314" i="35"/>
  <c r="J2312" i="35"/>
  <c r="I2312" i="35"/>
  <c r="H2312" i="35"/>
  <c r="E2312" i="35"/>
  <c r="J2311" i="35"/>
  <c r="I2311" i="35"/>
  <c r="H2311" i="35"/>
  <c r="E2311" i="35"/>
  <c r="J2309" i="35"/>
  <c r="I2309" i="35"/>
  <c r="H2309" i="35"/>
  <c r="G2309" i="35"/>
  <c r="F2309" i="35"/>
  <c r="E2309" i="35"/>
  <c r="D2309" i="35"/>
  <c r="C2309" i="35"/>
  <c r="J2308" i="35"/>
  <c r="I2308" i="35"/>
  <c r="H2308" i="35"/>
  <c r="G2308" i="35"/>
  <c r="F2308" i="35"/>
  <c r="E2308" i="35"/>
  <c r="D2308" i="35"/>
  <c r="C2308" i="35"/>
  <c r="J2307" i="35"/>
  <c r="I2307" i="35"/>
  <c r="H2307" i="35"/>
  <c r="G2307" i="35"/>
  <c r="F2307" i="35"/>
  <c r="E2307" i="35"/>
  <c r="D2307" i="35"/>
  <c r="C2307" i="35"/>
  <c r="F2304" i="35"/>
  <c r="C2304" i="35"/>
  <c r="I2303" i="35"/>
  <c r="C2303" i="35"/>
  <c r="I2302" i="35"/>
  <c r="C2301" i="35"/>
  <c r="C2300" i="35"/>
  <c r="C2299" i="35"/>
  <c r="U80" i="1"/>
  <c r="CB80" i="1"/>
  <c r="AH80" i="1"/>
  <c r="CE80" i="1"/>
  <c r="AU80" i="1"/>
  <c r="CH80" i="1"/>
  <c r="CX80" i="1"/>
  <c r="DC80" i="1"/>
  <c r="DD80" i="1"/>
  <c r="J2289" i="35"/>
  <c r="C2289" i="35"/>
  <c r="J2288" i="35"/>
  <c r="F2288" i="35"/>
  <c r="J2287" i="35"/>
  <c r="F2287" i="35"/>
  <c r="DB80" i="1"/>
  <c r="J2286" i="35"/>
  <c r="I2286" i="35"/>
  <c r="G2286" i="35"/>
  <c r="E2286" i="35"/>
  <c r="C2286" i="35"/>
  <c r="J2284" i="35"/>
  <c r="I2284" i="35"/>
  <c r="H2284" i="35"/>
  <c r="E2284" i="35"/>
  <c r="J2283" i="35"/>
  <c r="I2283" i="35"/>
  <c r="H2283" i="35"/>
  <c r="E2283" i="35"/>
  <c r="J2281" i="35"/>
  <c r="I2281" i="35"/>
  <c r="H2281" i="35"/>
  <c r="E2281" i="35"/>
  <c r="J2280" i="35"/>
  <c r="I2280" i="35"/>
  <c r="H2280" i="35"/>
  <c r="E2280" i="35"/>
  <c r="J2278" i="35"/>
  <c r="I2278" i="35"/>
  <c r="H2278" i="35"/>
  <c r="G2278" i="35"/>
  <c r="F2278" i="35"/>
  <c r="E2278" i="35"/>
  <c r="D2278" i="35"/>
  <c r="C2278" i="35"/>
  <c r="J2277" i="35"/>
  <c r="I2277" i="35"/>
  <c r="H2277" i="35"/>
  <c r="G2277" i="35"/>
  <c r="F2277" i="35"/>
  <c r="E2277" i="35"/>
  <c r="D2277" i="35"/>
  <c r="C2277" i="35"/>
  <c r="J2276" i="35"/>
  <c r="I2276" i="35"/>
  <c r="H2276" i="35"/>
  <c r="G2276" i="35"/>
  <c r="F2276" i="35"/>
  <c r="E2276" i="35"/>
  <c r="D2276" i="35"/>
  <c r="C2276" i="35"/>
  <c r="F2273" i="35"/>
  <c r="C2273" i="35"/>
  <c r="I2272" i="35"/>
  <c r="C2272" i="35"/>
  <c r="I2271" i="35"/>
  <c r="C2270" i="35"/>
  <c r="C2269" i="35"/>
  <c r="C2268" i="35"/>
  <c r="U79" i="1"/>
  <c r="CB79" i="1"/>
  <c r="AH79" i="1"/>
  <c r="CE79" i="1"/>
  <c r="AU79" i="1"/>
  <c r="CH79" i="1"/>
  <c r="CX79" i="1"/>
  <c r="DC79" i="1"/>
  <c r="DD79" i="1"/>
  <c r="J2258" i="35"/>
  <c r="C2258" i="35"/>
  <c r="J2257" i="35"/>
  <c r="F2257" i="35"/>
  <c r="J2256" i="35"/>
  <c r="F2256" i="35"/>
  <c r="DB79" i="1"/>
  <c r="J2255" i="35"/>
  <c r="I2255" i="35"/>
  <c r="G2255" i="35"/>
  <c r="E2255" i="35"/>
  <c r="C2255" i="35"/>
  <c r="J2253" i="35"/>
  <c r="I2253" i="35"/>
  <c r="H2253" i="35"/>
  <c r="E2253" i="35"/>
  <c r="J2252" i="35"/>
  <c r="I2252" i="35"/>
  <c r="H2252" i="35"/>
  <c r="E2252" i="35"/>
  <c r="J2250" i="35"/>
  <c r="I2250" i="35"/>
  <c r="H2250" i="35"/>
  <c r="E2250" i="35"/>
  <c r="J2249" i="35"/>
  <c r="I2249" i="35"/>
  <c r="H2249" i="35"/>
  <c r="E2249" i="35"/>
  <c r="J2247" i="35"/>
  <c r="I2247" i="35"/>
  <c r="H2247" i="35"/>
  <c r="G2247" i="35"/>
  <c r="F2247" i="35"/>
  <c r="E2247" i="35"/>
  <c r="D2247" i="35"/>
  <c r="C2247" i="35"/>
  <c r="J2246" i="35"/>
  <c r="I2246" i="35"/>
  <c r="H2246" i="35"/>
  <c r="G2246" i="35"/>
  <c r="F2246" i="35"/>
  <c r="E2246" i="35"/>
  <c r="D2246" i="35"/>
  <c r="C2246" i="35"/>
  <c r="J2245" i="35"/>
  <c r="I2245" i="35"/>
  <c r="H2245" i="35"/>
  <c r="G2245" i="35"/>
  <c r="F2245" i="35"/>
  <c r="E2245" i="35"/>
  <c r="D2245" i="35"/>
  <c r="C2245" i="35"/>
  <c r="F2242" i="35"/>
  <c r="C2242" i="35"/>
  <c r="I2241" i="35"/>
  <c r="C2241" i="35"/>
  <c r="I2240" i="35"/>
  <c r="C2239" i="35"/>
  <c r="C2238" i="35"/>
  <c r="C2237" i="35"/>
  <c r="U78" i="1"/>
  <c r="CB78" i="1"/>
  <c r="AH78" i="1"/>
  <c r="CE78" i="1"/>
  <c r="AU78" i="1"/>
  <c r="CH78" i="1"/>
  <c r="CX78" i="1"/>
  <c r="DC78" i="1"/>
  <c r="DD78" i="1"/>
  <c r="J2227" i="35"/>
  <c r="C2227" i="35"/>
  <c r="J2226" i="35"/>
  <c r="F2226" i="35"/>
  <c r="J2225" i="35"/>
  <c r="F2225" i="35"/>
  <c r="DB78" i="1"/>
  <c r="J2224" i="35"/>
  <c r="I2224" i="35"/>
  <c r="G2224" i="35"/>
  <c r="E2224" i="35"/>
  <c r="C2224" i="35"/>
  <c r="J2222" i="35"/>
  <c r="I2222" i="35"/>
  <c r="H2222" i="35"/>
  <c r="E2222" i="35"/>
  <c r="J2221" i="35"/>
  <c r="I2221" i="35"/>
  <c r="H2221" i="35"/>
  <c r="E2221" i="35"/>
  <c r="J2219" i="35"/>
  <c r="I2219" i="35"/>
  <c r="H2219" i="35"/>
  <c r="E2219" i="35"/>
  <c r="J2218" i="35"/>
  <c r="I2218" i="35"/>
  <c r="H2218" i="35"/>
  <c r="E2218" i="35"/>
  <c r="J2216" i="35"/>
  <c r="I2216" i="35"/>
  <c r="H2216" i="35"/>
  <c r="G2216" i="35"/>
  <c r="F2216" i="35"/>
  <c r="E2216" i="35"/>
  <c r="D2216" i="35"/>
  <c r="C2216" i="35"/>
  <c r="J2215" i="35"/>
  <c r="I2215" i="35"/>
  <c r="H2215" i="35"/>
  <c r="G2215" i="35"/>
  <c r="F2215" i="35"/>
  <c r="E2215" i="35"/>
  <c r="D2215" i="35"/>
  <c r="C2215" i="35"/>
  <c r="J2214" i="35"/>
  <c r="I2214" i="35"/>
  <c r="H2214" i="35"/>
  <c r="G2214" i="35"/>
  <c r="F2214" i="35"/>
  <c r="E2214" i="35"/>
  <c r="D2214" i="35"/>
  <c r="C2214" i="35"/>
  <c r="F2211" i="35"/>
  <c r="C2211" i="35"/>
  <c r="I2210" i="35"/>
  <c r="C2210" i="35"/>
  <c r="I2209" i="35"/>
  <c r="C2208" i="35"/>
  <c r="C2207" i="35"/>
  <c r="C2206" i="35"/>
  <c r="U77" i="1"/>
  <c r="CB77" i="1"/>
  <c r="AH77" i="1"/>
  <c r="CE77" i="1"/>
  <c r="AU77" i="1"/>
  <c r="CH77" i="1"/>
  <c r="CX77" i="1"/>
  <c r="DC77" i="1"/>
  <c r="DD77" i="1"/>
  <c r="J2196" i="35"/>
  <c r="C2196" i="35"/>
  <c r="J2195" i="35"/>
  <c r="F2195" i="35"/>
  <c r="J2194" i="35"/>
  <c r="F2194" i="35"/>
  <c r="DB77" i="1"/>
  <c r="J2193" i="35"/>
  <c r="I2193" i="35"/>
  <c r="G2193" i="35"/>
  <c r="E2193" i="35"/>
  <c r="C2193" i="35"/>
  <c r="J2191" i="35"/>
  <c r="I2191" i="35"/>
  <c r="H2191" i="35"/>
  <c r="E2191" i="35"/>
  <c r="J2190" i="35"/>
  <c r="I2190" i="35"/>
  <c r="H2190" i="35"/>
  <c r="E2190" i="35"/>
  <c r="J2188" i="35"/>
  <c r="I2188" i="35"/>
  <c r="H2188" i="35"/>
  <c r="E2188" i="35"/>
  <c r="J2187" i="35"/>
  <c r="I2187" i="35"/>
  <c r="H2187" i="35"/>
  <c r="E2187" i="35"/>
  <c r="J2185" i="35"/>
  <c r="I2185" i="35"/>
  <c r="H2185" i="35"/>
  <c r="G2185" i="35"/>
  <c r="F2185" i="35"/>
  <c r="E2185" i="35"/>
  <c r="D2185" i="35"/>
  <c r="C2185" i="35"/>
  <c r="J2184" i="35"/>
  <c r="I2184" i="35"/>
  <c r="H2184" i="35"/>
  <c r="G2184" i="35"/>
  <c r="F2184" i="35"/>
  <c r="E2184" i="35"/>
  <c r="D2184" i="35"/>
  <c r="C2184" i="35"/>
  <c r="J2183" i="35"/>
  <c r="I2183" i="35"/>
  <c r="H2183" i="35"/>
  <c r="G2183" i="35"/>
  <c r="F2183" i="35"/>
  <c r="E2183" i="35"/>
  <c r="D2183" i="35"/>
  <c r="C2183" i="35"/>
  <c r="F2180" i="35"/>
  <c r="C2180" i="35"/>
  <c r="I2179" i="35"/>
  <c r="C2179" i="35"/>
  <c r="I2178" i="35"/>
  <c r="C2177" i="35"/>
  <c r="C2176" i="35"/>
  <c r="C2175" i="35"/>
  <c r="U76" i="1"/>
  <c r="CB76" i="1"/>
  <c r="AH76" i="1"/>
  <c r="CE76" i="1"/>
  <c r="AU76" i="1"/>
  <c r="CH76" i="1"/>
  <c r="CX76" i="1"/>
  <c r="DC76" i="1"/>
  <c r="DD76" i="1"/>
  <c r="J2165" i="35"/>
  <c r="C2165" i="35"/>
  <c r="J2164" i="35"/>
  <c r="F2164" i="35"/>
  <c r="J2163" i="35"/>
  <c r="F2163" i="35"/>
  <c r="DB76" i="1"/>
  <c r="J2162" i="35"/>
  <c r="I2162" i="35"/>
  <c r="G2162" i="35"/>
  <c r="E2162" i="35"/>
  <c r="C2162" i="35"/>
  <c r="J2160" i="35"/>
  <c r="I2160" i="35"/>
  <c r="H2160" i="35"/>
  <c r="E2160" i="35"/>
  <c r="J2159" i="35"/>
  <c r="I2159" i="35"/>
  <c r="H2159" i="35"/>
  <c r="E2159" i="35"/>
  <c r="J2157" i="35"/>
  <c r="I2157" i="35"/>
  <c r="H2157" i="35"/>
  <c r="E2157" i="35"/>
  <c r="J2156" i="35"/>
  <c r="I2156" i="35"/>
  <c r="H2156" i="35"/>
  <c r="E2156" i="35"/>
  <c r="J2154" i="35"/>
  <c r="I2154" i="35"/>
  <c r="H2154" i="35"/>
  <c r="G2154" i="35"/>
  <c r="F2154" i="35"/>
  <c r="E2154" i="35"/>
  <c r="D2154" i="35"/>
  <c r="C2154" i="35"/>
  <c r="J2153" i="35"/>
  <c r="I2153" i="35"/>
  <c r="H2153" i="35"/>
  <c r="G2153" i="35"/>
  <c r="F2153" i="35"/>
  <c r="E2153" i="35"/>
  <c r="D2153" i="35"/>
  <c r="C2153" i="35"/>
  <c r="J2152" i="35"/>
  <c r="I2152" i="35"/>
  <c r="H2152" i="35"/>
  <c r="G2152" i="35"/>
  <c r="F2152" i="35"/>
  <c r="E2152" i="35"/>
  <c r="D2152" i="35"/>
  <c r="C2152" i="35"/>
  <c r="F2149" i="35"/>
  <c r="C2149" i="35"/>
  <c r="I2148" i="35"/>
  <c r="C2148" i="35"/>
  <c r="I2147" i="35"/>
  <c r="C2146" i="35"/>
  <c r="C2145" i="35"/>
  <c r="C2144" i="35"/>
  <c r="U75" i="1"/>
  <c r="CB75" i="1"/>
  <c r="AH75" i="1"/>
  <c r="CE75" i="1"/>
  <c r="AU75" i="1"/>
  <c r="CH75" i="1"/>
  <c r="CX75" i="1"/>
  <c r="DC75" i="1"/>
  <c r="DD75" i="1"/>
  <c r="J2134" i="35"/>
  <c r="C2134" i="35"/>
  <c r="J2133" i="35"/>
  <c r="F2133" i="35"/>
  <c r="J2132" i="35"/>
  <c r="F2132" i="35"/>
  <c r="DB75" i="1"/>
  <c r="J2131" i="35"/>
  <c r="I2131" i="35"/>
  <c r="G2131" i="35"/>
  <c r="E2131" i="35"/>
  <c r="C2131" i="35"/>
  <c r="J2129" i="35"/>
  <c r="I2129" i="35"/>
  <c r="H2129" i="35"/>
  <c r="E2129" i="35"/>
  <c r="J2128" i="35"/>
  <c r="I2128" i="35"/>
  <c r="H2128" i="35"/>
  <c r="E2128" i="35"/>
  <c r="J2126" i="35"/>
  <c r="I2126" i="35"/>
  <c r="H2126" i="35"/>
  <c r="E2126" i="35"/>
  <c r="J2125" i="35"/>
  <c r="I2125" i="35"/>
  <c r="H2125" i="35"/>
  <c r="E2125" i="35"/>
  <c r="J2123" i="35"/>
  <c r="I2123" i="35"/>
  <c r="H2123" i="35"/>
  <c r="G2123" i="35"/>
  <c r="F2123" i="35"/>
  <c r="E2123" i="35"/>
  <c r="D2123" i="35"/>
  <c r="C2123" i="35"/>
  <c r="J2122" i="35"/>
  <c r="I2122" i="35"/>
  <c r="H2122" i="35"/>
  <c r="G2122" i="35"/>
  <c r="F2122" i="35"/>
  <c r="E2122" i="35"/>
  <c r="D2122" i="35"/>
  <c r="C2122" i="35"/>
  <c r="J2121" i="35"/>
  <c r="I2121" i="35"/>
  <c r="H2121" i="35"/>
  <c r="G2121" i="35"/>
  <c r="F2121" i="35"/>
  <c r="E2121" i="35"/>
  <c r="D2121" i="35"/>
  <c r="C2121" i="35"/>
  <c r="F2118" i="35"/>
  <c r="C2118" i="35"/>
  <c r="I2117" i="35"/>
  <c r="C2117" i="35"/>
  <c r="I2116" i="35"/>
  <c r="C2115" i="35"/>
  <c r="C2114" i="35"/>
  <c r="C2113" i="35"/>
  <c r="U74" i="1"/>
  <c r="CB74" i="1"/>
  <c r="AH74" i="1"/>
  <c r="CE74" i="1"/>
  <c r="AU74" i="1"/>
  <c r="CH74" i="1"/>
  <c r="CX74" i="1"/>
  <c r="DC74" i="1"/>
  <c r="DD74" i="1"/>
  <c r="J2103" i="35"/>
  <c r="C2103" i="35"/>
  <c r="J2102" i="35"/>
  <c r="F2102" i="35"/>
  <c r="J2101" i="35"/>
  <c r="F2101" i="35"/>
  <c r="DB74" i="1"/>
  <c r="J2100" i="35"/>
  <c r="I2100" i="35"/>
  <c r="G2100" i="35"/>
  <c r="E2100" i="35"/>
  <c r="C2100" i="35"/>
  <c r="J2098" i="35"/>
  <c r="I2098" i="35"/>
  <c r="H2098" i="35"/>
  <c r="E2098" i="35"/>
  <c r="J2097" i="35"/>
  <c r="I2097" i="35"/>
  <c r="H2097" i="35"/>
  <c r="E2097" i="35"/>
  <c r="J2095" i="35"/>
  <c r="I2095" i="35"/>
  <c r="H2095" i="35"/>
  <c r="E2095" i="35"/>
  <c r="J2094" i="35"/>
  <c r="I2094" i="35"/>
  <c r="H2094" i="35"/>
  <c r="E2094" i="35"/>
  <c r="J2092" i="35"/>
  <c r="I2092" i="35"/>
  <c r="H2092" i="35"/>
  <c r="G2092" i="35"/>
  <c r="F2092" i="35"/>
  <c r="E2092" i="35"/>
  <c r="D2092" i="35"/>
  <c r="C2092" i="35"/>
  <c r="J2091" i="35"/>
  <c r="I2091" i="35"/>
  <c r="H2091" i="35"/>
  <c r="G2091" i="35"/>
  <c r="F2091" i="35"/>
  <c r="E2091" i="35"/>
  <c r="D2091" i="35"/>
  <c r="C2091" i="35"/>
  <c r="J2090" i="35"/>
  <c r="I2090" i="35"/>
  <c r="H2090" i="35"/>
  <c r="G2090" i="35"/>
  <c r="F2090" i="35"/>
  <c r="E2090" i="35"/>
  <c r="D2090" i="35"/>
  <c r="C2090" i="35"/>
  <c r="F2087" i="35"/>
  <c r="C2087" i="35"/>
  <c r="I2086" i="35"/>
  <c r="C2086" i="35"/>
  <c r="I2085" i="35"/>
  <c r="C2084" i="35"/>
  <c r="C2083" i="35"/>
  <c r="C2082" i="35"/>
  <c r="U73" i="1"/>
  <c r="CB73" i="1"/>
  <c r="AH73" i="1"/>
  <c r="CE73" i="1"/>
  <c r="AU73" i="1"/>
  <c r="CH73" i="1"/>
  <c r="CX73" i="1"/>
  <c r="DC73" i="1"/>
  <c r="DD73" i="1"/>
  <c r="J2072" i="35"/>
  <c r="C2072" i="35"/>
  <c r="J2071" i="35"/>
  <c r="F2071" i="35"/>
  <c r="J2070" i="35"/>
  <c r="F2070" i="35"/>
  <c r="DB73" i="1"/>
  <c r="J2069" i="35"/>
  <c r="I2069" i="35"/>
  <c r="G2069" i="35"/>
  <c r="E2069" i="35"/>
  <c r="C2069" i="35"/>
  <c r="J2067" i="35"/>
  <c r="I2067" i="35"/>
  <c r="H2067" i="35"/>
  <c r="E2067" i="35"/>
  <c r="J2066" i="35"/>
  <c r="I2066" i="35"/>
  <c r="H2066" i="35"/>
  <c r="E2066" i="35"/>
  <c r="J2064" i="35"/>
  <c r="I2064" i="35"/>
  <c r="H2064" i="35"/>
  <c r="E2064" i="35"/>
  <c r="J2063" i="35"/>
  <c r="I2063" i="35"/>
  <c r="H2063" i="35"/>
  <c r="E2063" i="35"/>
  <c r="J2061" i="35"/>
  <c r="I2061" i="35"/>
  <c r="H2061" i="35"/>
  <c r="G2061" i="35"/>
  <c r="F2061" i="35"/>
  <c r="E2061" i="35"/>
  <c r="D2061" i="35"/>
  <c r="C2061" i="35"/>
  <c r="J2060" i="35"/>
  <c r="I2060" i="35"/>
  <c r="H2060" i="35"/>
  <c r="G2060" i="35"/>
  <c r="F2060" i="35"/>
  <c r="E2060" i="35"/>
  <c r="D2060" i="35"/>
  <c r="C2060" i="35"/>
  <c r="J2059" i="35"/>
  <c r="I2059" i="35"/>
  <c r="H2059" i="35"/>
  <c r="G2059" i="35"/>
  <c r="F2059" i="35"/>
  <c r="E2059" i="35"/>
  <c r="D2059" i="35"/>
  <c r="C2059" i="35"/>
  <c r="F2056" i="35"/>
  <c r="C2056" i="35"/>
  <c r="I2055" i="35"/>
  <c r="C2055" i="35"/>
  <c r="I2054" i="35"/>
  <c r="C2053" i="35"/>
  <c r="C2052" i="35"/>
  <c r="C2051" i="35"/>
  <c r="U72" i="1"/>
  <c r="CB72" i="1"/>
  <c r="AH72" i="1"/>
  <c r="CE72" i="1"/>
  <c r="AU72" i="1"/>
  <c r="CH72" i="1"/>
  <c r="CX72" i="1"/>
  <c r="DC72" i="1"/>
  <c r="DD72" i="1"/>
  <c r="J2041" i="35"/>
  <c r="C2041" i="35"/>
  <c r="J2040" i="35"/>
  <c r="F2040" i="35"/>
  <c r="J2039" i="35"/>
  <c r="F2039" i="35"/>
  <c r="DB72" i="1"/>
  <c r="J2038" i="35"/>
  <c r="I2038" i="35"/>
  <c r="G2038" i="35"/>
  <c r="E2038" i="35"/>
  <c r="C2038" i="35"/>
  <c r="J2036" i="35"/>
  <c r="I2036" i="35"/>
  <c r="H2036" i="35"/>
  <c r="E2036" i="35"/>
  <c r="J2035" i="35"/>
  <c r="I2035" i="35"/>
  <c r="H2035" i="35"/>
  <c r="E2035" i="35"/>
  <c r="J2033" i="35"/>
  <c r="I2033" i="35"/>
  <c r="H2033" i="35"/>
  <c r="E2033" i="35"/>
  <c r="J2032" i="35"/>
  <c r="I2032" i="35"/>
  <c r="H2032" i="35"/>
  <c r="E2032" i="35"/>
  <c r="J2030" i="35"/>
  <c r="I2030" i="35"/>
  <c r="H2030" i="35"/>
  <c r="G2030" i="35"/>
  <c r="F2030" i="35"/>
  <c r="E2030" i="35"/>
  <c r="D2030" i="35"/>
  <c r="C2030" i="35"/>
  <c r="J2029" i="35"/>
  <c r="I2029" i="35"/>
  <c r="H2029" i="35"/>
  <c r="G2029" i="35"/>
  <c r="F2029" i="35"/>
  <c r="E2029" i="35"/>
  <c r="D2029" i="35"/>
  <c r="C2029" i="35"/>
  <c r="J2028" i="35"/>
  <c r="I2028" i="35"/>
  <c r="H2028" i="35"/>
  <c r="G2028" i="35"/>
  <c r="F2028" i="35"/>
  <c r="E2028" i="35"/>
  <c r="D2028" i="35"/>
  <c r="C2028" i="35"/>
  <c r="F2025" i="35"/>
  <c r="C2025" i="35"/>
  <c r="I2024" i="35"/>
  <c r="C2024" i="35"/>
  <c r="I2023" i="35"/>
  <c r="C2022" i="35"/>
  <c r="C2021" i="35"/>
  <c r="C2020" i="35"/>
  <c r="U71" i="1"/>
  <c r="CB71" i="1"/>
  <c r="AH71" i="1"/>
  <c r="CE71" i="1"/>
  <c r="AU71" i="1"/>
  <c r="CH71" i="1"/>
  <c r="CX71" i="1"/>
  <c r="DC71" i="1"/>
  <c r="DD71" i="1"/>
  <c r="J2010" i="35"/>
  <c r="C2010" i="35"/>
  <c r="J2009" i="35"/>
  <c r="F2009" i="35"/>
  <c r="J2008" i="35"/>
  <c r="F2008" i="35"/>
  <c r="DB71" i="1"/>
  <c r="J2007" i="35"/>
  <c r="I2007" i="35"/>
  <c r="G2007" i="35"/>
  <c r="E2007" i="35"/>
  <c r="C2007" i="35"/>
  <c r="J2005" i="35"/>
  <c r="I2005" i="35"/>
  <c r="H2005" i="35"/>
  <c r="E2005" i="35"/>
  <c r="J2004" i="35"/>
  <c r="I2004" i="35"/>
  <c r="H2004" i="35"/>
  <c r="E2004" i="35"/>
  <c r="J2002" i="35"/>
  <c r="I2002" i="35"/>
  <c r="H2002" i="35"/>
  <c r="E2002" i="35"/>
  <c r="J2001" i="35"/>
  <c r="I2001" i="35"/>
  <c r="H2001" i="35"/>
  <c r="E2001" i="35"/>
  <c r="J1999" i="35"/>
  <c r="I1999" i="35"/>
  <c r="H1999" i="35"/>
  <c r="G1999" i="35"/>
  <c r="F1999" i="35"/>
  <c r="E1999" i="35"/>
  <c r="D1999" i="35"/>
  <c r="C1999" i="35"/>
  <c r="J1998" i="35"/>
  <c r="I1998" i="35"/>
  <c r="H1998" i="35"/>
  <c r="G1998" i="35"/>
  <c r="F1998" i="35"/>
  <c r="E1998" i="35"/>
  <c r="D1998" i="35"/>
  <c r="C1998" i="35"/>
  <c r="J1997" i="35"/>
  <c r="I1997" i="35"/>
  <c r="H1997" i="35"/>
  <c r="G1997" i="35"/>
  <c r="F1997" i="35"/>
  <c r="E1997" i="35"/>
  <c r="D1997" i="35"/>
  <c r="C1997" i="35"/>
  <c r="F1994" i="35"/>
  <c r="C1994" i="35"/>
  <c r="I1993" i="35"/>
  <c r="C1993" i="35"/>
  <c r="I1992" i="35"/>
  <c r="C1991" i="35"/>
  <c r="C1990" i="35"/>
  <c r="C1989" i="35"/>
  <c r="U70" i="1"/>
  <c r="CB70" i="1"/>
  <c r="AH70" i="1"/>
  <c r="CE70" i="1"/>
  <c r="AU70" i="1"/>
  <c r="CH70" i="1"/>
  <c r="CX70" i="1"/>
  <c r="DC70" i="1"/>
  <c r="DD70" i="1"/>
  <c r="J1979" i="35"/>
  <c r="C1979" i="35"/>
  <c r="J1978" i="35"/>
  <c r="F1978" i="35"/>
  <c r="J1977" i="35"/>
  <c r="F1977" i="35"/>
  <c r="DB70" i="1"/>
  <c r="J1976" i="35"/>
  <c r="I1976" i="35"/>
  <c r="G1976" i="35"/>
  <c r="E1976" i="35"/>
  <c r="C1976" i="35"/>
  <c r="J1974" i="35"/>
  <c r="I1974" i="35"/>
  <c r="H1974" i="35"/>
  <c r="E1974" i="35"/>
  <c r="J1973" i="35"/>
  <c r="I1973" i="35"/>
  <c r="H1973" i="35"/>
  <c r="E1973" i="35"/>
  <c r="J1971" i="35"/>
  <c r="I1971" i="35"/>
  <c r="H1971" i="35"/>
  <c r="E1971" i="35"/>
  <c r="J1970" i="35"/>
  <c r="I1970" i="35"/>
  <c r="H1970" i="35"/>
  <c r="E1970" i="35"/>
  <c r="J1968" i="35"/>
  <c r="I1968" i="35"/>
  <c r="H1968" i="35"/>
  <c r="G1968" i="35"/>
  <c r="F1968" i="35"/>
  <c r="E1968" i="35"/>
  <c r="D1968" i="35"/>
  <c r="C1968" i="35"/>
  <c r="J1967" i="35"/>
  <c r="I1967" i="35"/>
  <c r="H1967" i="35"/>
  <c r="G1967" i="35"/>
  <c r="F1967" i="35"/>
  <c r="E1967" i="35"/>
  <c r="D1967" i="35"/>
  <c r="C1967" i="35"/>
  <c r="J1966" i="35"/>
  <c r="I1966" i="35"/>
  <c r="H1966" i="35"/>
  <c r="G1966" i="35"/>
  <c r="F1966" i="35"/>
  <c r="E1966" i="35"/>
  <c r="D1966" i="35"/>
  <c r="C1966" i="35"/>
  <c r="F1963" i="35"/>
  <c r="C1963" i="35"/>
  <c r="I1962" i="35"/>
  <c r="C1962" i="35"/>
  <c r="I1961" i="35"/>
  <c r="C1960" i="35"/>
  <c r="C1959" i="35"/>
  <c r="C1958" i="35"/>
  <c r="U69" i="1"/>
  <c r="CB69" i="1"/>
  <c r="AH69" i="1"/>
  <c r="CE69" i="1"/>
  <c r="AU69" i="1"/>
  <c r="CH69" i="1"/>
  <c r="CX69" i="1"/>
  <c r="DC69" i="1"/>
  <c r="DD69" i="1"/>
  <c r="J1948" i="35"/>
  <c r="C1948" i="35"/>
  <c r="J1947" i="35"/>
  <c r="F1947" i="35"/>
  <c r="J1946" i="35"/>
  <c r="F1946" i="35"/>
  <c r="DB69" i="1"/>
  <c r="J1945" i="35"/>
  <c r="I1945" i="35"/>
  <c r="G1945" i="35"/>
  <c r="E1945" i="35"/>
  <c r="C1945" i="35"/>
  <c r="J1943" i="35"/>
  <c r="I1943" i="35"/>
  <c r="H1943" i="35"/>
  <c r="E1943" i="35"/>
  <c r="J1942" i="35"/>
  <c r="I1942" i="35"/>
  <c r="H1942" i="35"/>
  <c r="E1942" i="35"/>
  <c r="J1940" i="35"/>
  <c r="I1940" i="35"/>
  <c r="H1940" i="35"/>
  <c r="E1940" i="35"/>
  <c r="J1939" i="35"/>
  <c r="I1939" i="35"/>
  <c r="H1939" i="35"/>
  <c r="E1939" i="35"/>
  <c r="J1937" i="35"/>
  <c r="I1937" i="35"/>
  <c r="H1937" i="35"/>
  <c r="G1937" i="35"/>
  <c r="F1937" i="35"/>
  <c r="E1937" i="35"/>
  <c r="D1937" i="35"/>
  <c r="C1937" i="35"/>
  <c r="J1936" i="35"/>
  <c r="I1936" i="35"/>
  <c r="H1936" i="35"/>
  <c r="G1936" i="35"/>
  <c r="F1936" i="35"/>
  <c r="E1936" i="35"/>
  <c r="D1936" i="35"/>
  <c r="C1936" i="35"/>
  <c r="J1935" i="35"/>
  <c r="I1935" i="35"/>
  <c r="H1935" i="35"/>
  <c r="G1935" i="35"/>
  <c r="F1935" i="35"/>
  <c r="E1935" i="35"/>
  <c r="D1935" i="35"/>
  <c r="C1935" i="35"/>
  <c r="F1932" i="35"/>
  <c r="C1932" i="35"/>
  <c r="I1931" i="35"/>
  <c r="C1931" i="35"/>
  <c r="I1930" i="35"/>
  <c r="C1929" i="35"/>
  <c r="C1928" i="35"/>
  <c r="C1927" i="35"/>
  <c r="U68" i="1"/>
  <c r="CB68" i="1"/>
  <c r="AH68" i="1"/>
  <c r="CE68" i="1"/>
  <c r="AU68" i="1"/>
  <c r="CH68" i="1"/>
  <c r="CX68" i="1"/>
  <c r="DC68" i="1"/>
  <c r="DD68" i="1"/>
  <c r="J1917" i="35"/>
  <c r="C1917" i="35"/>
  <c r="J1916" i="35"/>
  <c r="F1916" i="35"/>
  <c r="J1915" i="35"/>
  <c r="F1915" i="35"/>
  <c r="DB68" i="1"/>
  <c r="J1914" i="35"/>
  <c r="I1914" i="35"/>
  <c r="G1914" i="35"/>
  <c r="E1914" i="35"/>
  <c r="C1914" i="35"/>
  <c r="J1912" i="35"/>
  <c r="I1912" i="35"/>
  <c r="H1912" i="35"/>
  <c r="E1912" i="35"/>
  <c r="J1911" i="35"/>
  <c r="I1911" i="35"/>
  <c r="H1911" i="35"/>
  <c r="E1911" i="35"/>
  <c r="J1909" i="35"/>
  <c r="I1909" i="35"/>
  <c r="H1909" i="35"/>
  <c r="E1909" i="35"/>
  <c r="J1908" i="35"/>
  <c r="I1908" i="35"/>
  <c r="H1908" i="35"/>
  <c r="E1908" i="35"/>
  <c r="J1906" i="35"/>
  <c r="I1906" i="35"/>
  <c r="H1906" i="35"/>
  <c r="G1906" i="35"/>
  <c r="F1906" i="35"/>
  <c r="E1906" i="35"/>
  <c r="D1906" i="35"/>
  <c r="C1906" i="35"/>
  <c r="J1905" i="35"/>
  <c r="I1905" i="35"/>
  <c r="H1905" i="35"/>
  <c r="G1905" i="35"/>
  <c r="F1905" i="35"/>
  <c r="E1905" i="35"/>
  <c r="D1905" i="35"/>
  <c r="C1905" i="35"/>
  <c r="J1904" i="35"/>
  <c r="I1904" i="35"/>
  <c r="H1904" i="35"/>
  <c r="G1904" i="35"/>
  <c r="F1904" i="35"/>
  <c r="E1904" i="35"/>
  <c r="D1904" i="35"/>
  <c r="C1904" i="35"/>
  <c r="F1901" i="35"/>
  <c r="C1901" i="35"/>
  <c r="I1900" i="35"/>
  <c r="C1900" i="35"/>
  <c r="I1899" i="35"/>
  <c r="C1898" i="35"/>
  <c r="C1897" i="35"/>
  <c r="C1896" i="35"/>
  <c r="U67" i="1"/>
  <c r="CB67" i="1"/>
  <c r="AH67" i="1"/>
  <c r="CE67" i="1"/>
  <c r="AU67" i="1"/>
  <c r="CH67" i="1"/>
  <c r="CX67" i="1"/>
  <c r="DC67" i="1"/>
  <c r="DD67" i="1"/>
  <c r="J1886" i="35"/>
  <c r="C1886" i="35"/>
  <c r="J1885" i="35"/>
  <c r="F1885" i="35"/>
  <c r="J1884" i="35"/>
  <c r="F1884" i="35"/>
  <c r="DB67" i="1"/>
  <c r="J1883" i="35"/>
  <c r="I1883" i="35"/>
  <c r="G1883" i="35"/>
  <c r="E1883" i="35"/>
  <c r="C1883" i="35"/>
  <c r="J1881" i="35"/>
  <c r="I1881" i="35"/>
  <c r="H1881" i="35"/>
  <c r="E1881" i="35"/>
  <c r="J1880" i="35"/>
  <c r="I1880" i="35"/>
  <c r="H1880" i="35"/>
  <c r="E1880" i="35"/>
  <c r="J1878" i="35"/>
  <c r="I1878" i="35"/>
  <c r="H1878" i="35"/>
  <c r="E1878" i="35"/>
  <c r="J1877" i="35"/>
  <c r="I1877" i="35"/>
  <c r="H1877" i="35"/>
  <c r="E1877" i="35"/>
  <c r="J1875" i="35"/>
  <c r="I1875" i="35"/>
  <c r="H1875" i="35"/>
  <c r="G1875" i="35"/>
  <c r="F1875" i="35"/>
  <c r="E1875" i="35"/>
  <c r="D1875" i="35"/>
  <c r="C1875" i="35"/>
  <c r="J1874" i="35"/>
  <c r="I1874" i="35"/>
  <c r="H1874" i="35"/>
  <c r="G1874" i="35"/>
  <c r="F1874" i="35"/>
  <c r="E1874" i="35"/>
  <c r="D1874" i="35"/>
  <c r="C1874" i="35"/>
  <c r="J1873" i="35"/>
  <c r="I1873" i="35"/>
  <c r="H1873" i="35"/>
  <c r="G1873" i="35"/>
  <c r="F1873" i="35"/>
  <c r="E1873" i="35"/>
  <c r="D1873" i="35"/>
  <c r="C1873" i="35"/>
  <c r="F1870" i="35"/>
  <c r="C1870" i="35"/>
  <c r="I1869" i="35"/>
  <c r="C1869" i="35"/>
  <c r="I1868" i="35"/>
  <c r="C1867" i="35"/>
  <c r="C1866" i="35"/>
  <c r="C1865" i="35"/>
  <c r="U66" i="1"/>
  <c r="CB66" i="1"/>
  <c r="AH66" i="1"/>
  <c r="CE66" i="1"/>
  <c r="AU66" i="1"/>
  <c r="CH66" i="1"/>
  <c r="CX66" i="1"/>
  <c r="DC66" i="1"/>
  <c r="DD66" i="1"/>
  <c r="J1855" i="35"/>
  <c r="C1855" i="35"/>
  <c r="J1854" i="35"/>
  <c r="F1854" i="35"/>
  <c r="J1853" i="35"/>
  <c r="F1853" i="35"/>
  <c r="DB66" i="1"/>
  <c r="J1852" i="35"/>
  <c r="I1852" i="35"/>
  <c r="G1852" i="35"/>
  <c r="E1852" i="35"/>
  <c r="C1852" i="35"/>
  <c r="J1850" i="35"/>
  <c r="I1850" i="35"/>
  <c r="H1850" i="35"/>
  <c r="E1850" i="35"/>
  <c r="J1849" i="35"/>
  <c r="I1849" i="35"/>
  <c r="H1849" i="35"/>
  <c r="E1849" i="35"/>
  <c r="J1847" i="35"/>
  <c r="I1847" i="35"/>
  <c r="H1847" i="35"/>
  <c r="E1847" i="35"/>
  <c r="J1846" i="35"/>
  <c r="I1846" i="35"/>
  <c r="H1846" i="35"/>
  <c r="E1846" i="35"/>
  <c r="J1844" i="35"/>
  <c r="I1844" i="35"/>
  <c r="H1844" i="35"/>
  <c r="G1844" i="35"/>
  <c r="F1844" i="35"/>
  <c r="E1844" i="35"/>
  <c r="D1844" i="35"/>
  <c r="C1844" i="35"/>
  <c r="J1843" i="35"/>
  <c r="I1843" i="35"/>
  <c r="H1843" i="35"/>
  <c r="G1843" i="35"/>
  <c r="F1843" i="35"/>
  <c r="E1843" i="35"/>
  <c r="D1843" i="35"/>
  <c r="C1843" i="35"/>
  <c r="J1842" i="35"/>
  <c r="I1842" i="35"/>
  <c r="H1842" i="35"/>
  <c r="G1842" i="35"/>
  <c r="F1842" i="35"/>
  <c r="E1842" i="35"/>
  <c r="D1842" i="35"/>
  <c r="C1842" i="35"/>
  <c r="F1839" i="35"/>
  <c r="C1839" i="35"/>
  <c r="I1838" i="35"/>
  <c r="C1838" i="35"/>
  <c r="I1837" i="35"/>
  <c r="C1836" i="35"/>
  <c r="C1835" i="35"/>
  <c r="C1834" i="35"/>
  <c r="U65" i="1"/>
  <c r="CB65" i="1"/>
  <c r="AH65" i="1"/>
  <c r="CE65" i="1"/>
  <c r="AU65" i="1"/>
  <c r="CH65" i="1"/>
  <c r="CX65" i="1"/>
  <c r="DC65" i="1"/>
  <c r="DD65" i="1"/>
  <c r="J1824" i="35"/>
  <c r="C1824" i="35"/>
  <c r="J1823" i="35"/>
  <c r="F1823" i="35"/>
  <c r="J1822" i="35"/>
  <c r="F1822" i="35"/>
  <c r="DB65" i="1"/>
  <c r="J1821" i="35"/>
  <c r="I1821" i="35"/>
  <c r="G1821" i="35"/>
  <c r="E1821" i="35"/>
  <c r="C1821" i="35"/>
  <c r="J1819" i="35"/>
  <c r="I1819" i="35"/>
  <c r="H1819" i="35"/>
  <c r="E1819" i="35"/>
  <c r="J1818" i="35"/>
  <c r="I1818" i="35"/>
  <c r="H1818" i="35"/>
  <c r="E1818" i="35"/>
  <c r="J1816" i="35"/>
  <c r="I1816" i="35"/>
  <c r="H1816" i="35"/>
  <c r="E1816" i="35"/>
  <c r="J1815" i="35"/>
  <c r="I1815" i="35"/>
  <c r="H1815" i="35"/>
  <c r="E1815" i="35"/>
  <c r="J1813" i="35"/>
  <c r="I1813" i="35"/>
  <c r="H1813" i="35"/>
  <c r="G1813" i="35"/>
  <c r="F1813" i="35"/>
  <c r="E1813" i="35"/>
  <c r="D1813" i="35"/>
  <c r="C1813" i="35"/>
  <c r="J1812" i="35"/>
  <c r="I1812" i="35"/>
  <c r="H1812" i="35"/>
  <c r="G1812" i="35"/>
  <c r="F1812" i="35"/>
  <c r="E1812" i="35"/>
  <c r="D1812" i="35"/>
  <c r="C1812" i="35"/>
  <c r="J1811" i="35"/>
  <c r="I1811" i="35"/>
  <c r="H1811" i="35"/>
  <c r="G1811" i="35"/>
  <c r="F1811" i="35"/>
  <c r="E1811" i="35"/>
  <c r="D1811" i="35"/>
  <c r="C1811" i="35"/>
  <c r="F1808" i="35"/>
  <c r="C1808" i="35"/>
  <c r="I1807" i="35"/>
  <c r="C1807" i="35"/>
  <c r="I1806" i="35"/>
  <c r="C1805" i="35"/>
  <c r="C1804" i="35"/>
  <c r="C1803" i="35"/>
  <c r="U64" i="1"/>
  <c r="CB64" i="1"/>
  <c r="AH64" i="1"/>
  <c r="CE64" i="1"/>
  <c r="AU64" i="1"/>
  <c r="CH64" i="1"/>
  <c r="CX64" i="1"/>
  <c r="DC64" i="1"/>
  <c r="DD64" i="1"/>
  <c r="J1793" i="35"/>
  <c r="C1793" i="35"/>
  <c r="J1792" i="35"/>
  <c r="F1792" i="35"/>
  <c r="J1791" i="35"/>
  <c r="F1791" i="35"/>
  <c r="DB64" i="1"/>
  <c r="J1790" i="35"/>
  <c r="I1790" i="35"/>
  <c r="G1790" i="35"/>
  <c r="E1790" i="35"/>
  <c r="C1790" i="35"/>
  <c r="J1788" i="35"/>
  <c r="I1788" i="35"/>
  <c r="H1788" i="35"/>
  <c r="E1788" i="35"/>
  <c r="J1787" i="35"/>
  <c r="I1787" i="35"/>
  <c r="H1787" i="35"/>
  <c r="E1787" i="35"/>
  <c r="J1785" i="35"/>
  <c r="I1785" i="35"/>
  <c r="H1785" i="35"/>
  <c r="E1785" i="35"/>
  <c r="J1784" i="35"/>
  <c r="I1784" i="35"/>
  <c r="H1784" i="35"/>
  <c r="E1784" i="35"/>
  <c r="J1782" i="35"/>
  <c r="I1782" i="35"/>
  <c r="H1782" i="35"/>
  <c r="G1782" i="35"/>
  <c r="F1782" i="35"/>
  <c r="E1782" i="35"/>
  <c r="D1782" i="35"/>
  <c r="C1782" i="35"/>
  <c r="J1781" i="35"/>
  <c r="I1781" i="35"/>
  <c r="H1781" i="35"/>
  <c r="G1781" i="35"/>
  <c r="F1781" i="35"/>
  <c r="E1781" i="35"/>
  <c r="D1781" i="35"/>
  <c r="C1781" i="35"/>
  <c r="J1780" i="35"/>
  <c r="I1780" i="35"/>
  <c r="H1780" i="35"/>
  <c r="G1780" i="35"/>
  <c r="F1780" i="35"/>
  <c r="E1780" i="35"/>
  <c r="D1780" i="35"/>
  <c r="C1780" i="35"/>
  <c r="F1777" i="35"/>
  <c r="C1777" i="35"/>
  <c r="I1776" i="35"/>
  <c r="C1776" i="35"/>
  <c r="I1775" i="35"/>
  <c r="C1774" i="35"/>
  <c r="C1773" i="35"/>
  <c r="C1772" i="35"/>
  <c r="U63" i="1"/>
  <c r="CB63" i="1"/>
  <c r="AH63" i="1"/>
  <c r="CE63" i="1"/>
  <c r="AU63" i="1"/>
  <c r="CH63" i="1"/>
  <c r="CX63" i="1"/>
  <c r="DC63" i="1"/>
  <c r="DD63" i="1"/>
  <c r="J1762" i="35"/>
  <c r="C1762" i="35"/>
  <c r="J1761" i="35"/>
  <c r="F1761" i="35"/>
  <c r="J1760" i="35"/>
  <c r="F1760" i="35"/>
  <c r="DB63" i="1"/>
  <c r="J1759" i="35"/>
  <c r="I1759" i="35"/>
  <c r="G1759" i="35"/>
  <c r="E1759" i="35"/>
  <c r="C1759" i="35"/>
  <c r="J1757" i="35"/>
  <c r="I1757" i="35"/>
  <c r="H1757" i="35"/>
  <c r="E1757" i="35"/>
  <c r="J1756" i="35"/>
  <c r="I1756" i="35"/>
  <c r="H1756" i="35"/>
  <c r="E1756" i="35"/>
  <c r="J1754" i="35"/>
  <c r="I1754" i="35"/>
  <c r="H1754" i="35"/>
  <c r="E1754" i="35"/>
  <c r="J1753" i="35"/>
  <c r="I1753" i="35"/>
  <c r="H1753" i="35"/>
  <c r="E1753" i="35"/>
  <c r="J1751" i="35"/>
  <c r="I1751" i="35"/>
  <c r="H1751" i="35"/>
  <c r="G1751" i="35"/>
  <c r="F1751" i="35"/>
  <c r="E1751" i="35"/>
  <c r="D1751" i="35"/>
  <c r="C1751" i="35"/>
  <c r="J1750" i="35"/>
  <c r="I1750" i="35"/>
  <c r="H1750" i="35"/>
  <c r="G1750" i="35"/>
  <c r="F1750" i="35"/>
  <c r="E1750" i="35"/>
  <c r="D1750" i="35"/>
  <c r="C1750" i="35"/>
  <c r="J1749" i="35"/>
  <c r="I1749" i="35"/>
  <c r="H1749" i="35"/>
  <c r="G1749" i="35"/>
  <c r="F1749" i="35"/>
  <c r="E1749" i="35"/>
  <c r="D1749" i="35"/>
  <c r="C1749" i="35"/>
  <c r="F1746" i="35"/>
  <c r="C1746" i="35"/>
  <c r="I1745" i="35"/>
  <c r="C1745" i="35"/>
  <c r="I1744" i="35"/>
  <c r="C1743" i="35"/>
  <c r="C1742" i="35"/>
  <c r="C1741" i="35"/>
  <c r="U62" i="1"/>
  <c r="CB62" i="1"/>
  <c r="AH62" i="1"/>
  <c r="CE62" i="1"/>
  <c r="AU62" i="1"/>
  <c r="CH62" i="1"/>
  <c r="CX62" i="1"/>
  <c r="DC62" i="1"/>
  <c r="DD62" i="1"/>
  <c r="J1731" i="35"/>
  <c r="C1731" i="35"/>
  <c r="J1730" i="35"/>
  <c r="F1730" i="35"/>
  <c r="J1729" i="35"/>
  <c r="F1729" i="35"/>
  <c r="DB62" i="1"/>
  <c r="J1728" i="35"/>
  <c r="I1728" i="35"/>
  <c r="G1728" i="35"/>
  <c r="E1728" i="35"/>
  <c r="C1728" i="35"/>
  <c r="J1726" i="35"/>
  <c r="I1726" i="35"/>
  <c r="H1726" i="35"/>
  <c r="E1726" i="35"/>
  <c r="J1725" i="35"/>
  <c r="I1725" i="35"/>
  <c r="H1725" i="35"/>
  <c r="E1725" i="35"/>
  <c r="J1723" i="35"/>
  <c r="I1723" i="35"/>
  <c r="H1723" i="35"/>
  <c r="E1723" i="35"/>
  <c r="J1722" i="35"/>
  <c r="I1722" i="35"/>
  <c r="H1722" i="35"/>
  <c r="E1722" i="35"/>
  <c r="J1720" i="35"/>
  <c r="I1720" i="35"/>
  <c r="H1720" i="35"/>
  <c r="G1720" i="35"/>
  <c r="F1720" i="35"/>
  <c r="E1720" i="35"/>
  <c r="D1720" i="35"/>
  <c r="C1720" i="35"/>
  <c r="J1719" i="35"/>
  <c r="I1719" i="35"/>
  <c r="H1719" i="35"/>
  <c r="G1719" i="35"/>
  <c r="F1719" i="35"/>
  <c r="E1719" i="35"/>
  <c r="D1719" i="35"/>
  <c r="C1719" i="35"/>
  <c r="J1718" i="35"/>
  <c r="I1718" i="35"/>
  <c r="H1718" i="35"/>
  <c r="G1718" i="35"/>
  <c r="F1718" i="35"/>
  <c r="E1718" i="35"/>
  <c r="D1718" i="35"/>
  <c r="C1718" i="35"/>
  <c r="F1715" i="35"/>
  <c r="C1715" i="35"/>
  <c r="I1714" i="35"/>
  <c r="C1714" i="35"/>
  <c r="I1713" i="35"/>
  <c r="C1712" i="35"/>
  <c r="C1711" i="35"/>
  <c r="C1710" i="35"/>
  <c r="U61" i="1"/>
  <c r="CB61" i="1"/>
  <c r="AH61" i="1"/>
  <c r="CE61" i="1"/>
  <c r="AU61" i="1"/>
  <c r="CH61" i="1"/>
  <c r="CX61" i="1"/>
  <c r="DC61" i="1"/>
  <c r="DD61" i="1"/>
  <c r="J1700" i="35"/>
  <c r="C1700" i="35"/>
  <c r="J1699" i="35"/>
  <c r="F1699" i="35"/>
  <c r="J1698" i="35"/>
  <c r="F1698" i="35"/>
  <c r="DB61" i="1"/>
  <c r="J1697" i="35"/>
  <c r="I1697" i="35"/>
  <c r="G1697" i="35"/>
  <c r="E1697" i="35"/>
  <c r="C1697" i="35"/>
  <c r="J1695" i="35"/>
  <c r="I1695" i="35"/>
  <c r="H1695" i="35"/>
  <c r="E1695" i="35"/>
  <c r="J1694" i="35"/>
  <c r="I1694" i="35"/>
  <c r="H1694" i="35"/>
  <c r="E1694" i="35"/>
  <c r="J1692" i="35"/>
  <c r="I1692" i="35"/>
  <c r="H1692" i="35"/>
  <c r="E1692" i="35"/>
  <c r="J1691" i="35"/>
  <c r="I1691" i="35"/>
  <c r="H1691" i="35"/>
  <c r="E1691" i="35"/>
  <c r="J1689" i="35"/>
  <c r="I1689" i="35"/>
  <c r="H1689" i="35"/>
  <c r="G1689" i="35"/>
  <c r="F1689" i="35"/>
  <c r="E1689" i="35"/>
  <c r="D1689" i="35"/>
  <c r="C1689" i="35"/>
  <c r="J1688" i="35"/>
  <c r="I1688" i="35"/>
  <c r="H1688" i="35"/>
  <c r="G1688" i="35"/>
  <c r="F1688" i="35"/>
  <c r="E1688" i="35"/>
  <c r="D1688" i="35"/>
  <c r="C1688" i="35"/>
  <c r="J1687" i="35"/>
  <c r="I1687" i="35"/>
  <c r="H1687" i="35"/>
  <c r="G1687" i="35"/>
  <c r="F1687" i="35"/>
  <c r="E1687" i="35"/>
  <c r="D1687" i="35"/>
  <c r="C1687" i="35"/>
  <c r="F1684" i="35"/>
  <c r="C1684" i="35"/>
  <c r="I1683" i="35"/>
  <c r="C1683" i="35"/>
  <c r="I1682" i="35"/>
  <c r="C1681" i="35"/>
  <c r="C1680" i="35"/>
  <c r="C1679" i="35"/>
  <c r="U60" i="1"/>
  <c r="CB60" i="1"/>
  <c r="AH60" i="1"/>
  <c r="CE60" i="1"/>
  <c r="AU60" i="1"/>
  <c r="CH60" i="1"/>
  <c r="CX60" i="1"/>
  <c r="DC60" i="1"/>
  <c r="DD60" i="1"/>
  <c r="J1669" i="35"/>
  <c r="C1669" i="35"/>
  <c r="J1668" i="35"/>
  <c r="F1668" i="35"/>
  <c r="J1667" i="35"/>
  <c r="F1667" i="35"/>
  <c r="DB60" i="1"/>
  <c r="J1666" i="35"/>
  <c r="I1666" i="35"/>
  <c r="G1666" i="35"/>
  <c r="E1666" i="35"/>
  <c r="C1666" i="35"/>
  <c r="J1664" i="35"/>
  <c r="I1664" i="35"/>
  <c r="H1664" i="35"/>
  <c r="E1664" i="35"/>
  <c r="J1663" i="35"/>
  <c r="I1663" i="35"/>
  <c r="H1663" i="35"/>
  <c r="E1663" i="35"/>
  <c r="J1661" i="35"/>
  <c r="I1661" i="35"/>
  <c r="H1661" i="35"/>
  <c r="E1661" i="35"/>
  <c r="J1660" i="35"/>
  <c r="I1660" i="35"/>
  <c r="H1660" i="35"/>
  <c r="E1660" i="35"/>
  <c r="J1658" i="35"/>
  <c r="I1658" i="35"/>
  <c r="H1658" i="35"/>
  <c r="G1658" i="35"/>
  <c r="F1658" i="35"/>
  <c r="E1658" i="35"/>
  <c r="D1658" i="35"/>
  <c r="C1658" i="35"/>
  <c r="J1657" i="35"/>
  <c r="I1657" i="35"/>
  <c r="H1657" i="35"/>
  <c r="G1657" i="35"/>
  <c r="F1657" i="35"/>
  <c r="E1657" i="35"/>
  <c r="D1657" i="35"/>
  <c r="C1657" i="35"/>
  <c r="J1656" i="35"/>
  <c r="I1656" i="35"/>
  <c r="H1656" i="35"/>
  <c r="G1656" i="35"/>
  <c r="F1656" i="35"/>
  <c r="E1656" i="35"/>
  <c r="D1656" i="35"/>
  <c r="C1656" i="35"/>
  <c r="F1653" i="35"/>
  <c r="C1653" i="35"/>
  <c r="I1652" i="35"/>
  <c r="C1652" i="35"/>
  <c r="I1651" i="35"/>
  <c r="C1650" i="35"/>
  <c r="C1649" i="35"/>
  <c r="C1648" i="35"/>
  <c r="U59" i="1"/>
  <c r="CB59" i="1"/>
  <c r="AH59" i="1"/>
  <c r="CE59" i="1"/>
  <c r="AU59" i="1"/>
  <c r="CH59" i="1"/>
  <c r="CX59" i="1"/>
  <c r="DC59" i="1"/>
  <c r="DD59" i="1"/>
  <c r="J1638" i="35"/>
  <c r="C1638" i="35"/>
  <c r="J1637" i="35"/>
  <c r="F1637" i="35"/>
  <c r="J1636" i="35"/>
  <c r="F1636" i="35"/>
  <c r="DB59" i="1"/>
  <c r="J1635" i="35"/>
  <c r="I1635" i="35"/>
  <c r="G1635" i="35"/>
  <c r="E1635" i="35"/>
  <c r="C1635" i="35"/>
  <c r="J1633" i="35"/>
  <c r="I1633" i="35"/>
  <c r="H1633" i="35"/>
  <c r="E1633" i="35"/>
  <c r="J1632" i="35"/>
  <c r="I1632" i="35"/>
  <c r="H1632" i="35"/>
  <c r="E1632" i="35"/>
  <c r="J1630" i="35"/>
  <c r="I1630" i="35"/>
  <c r="H1630" i="35"/>
  <c r="E1630" i="35"/>
  <c r="J1629" i="35"/>
  <c r="I1629" i="35"/>
  <c r="H1629" i="35"/>
  <c r="E1629" i="35"/>
  <c r="J1627" i="35"/>
  <c r="I1627" i="35"/>
  <c r="H1627" i="35"/>
  <c r="G1627" i="35"/>
  <c r="F1627" i="35"/>
  <c r="E1627" i="35"/>
  <c r="D1627" i="35"/>
  <c r="C1627" i="35"/>
  <c r="J1626" i="35"/>
  <c r="I1626" i="35"/>
  <c r="H1626" i="35"/>
  <c r="G1626" i="35"/>
  <c r="F1626" i="35"/>
  <c r="E1626" i="35"/>
  <c r="D1626" i="35"/>
  <c r="C1626" i="35"/>
  <c r="J1625" i="35"/>
  <c r="I1625" i="35"/>
  <c r="H1625" i="35"/>
  <c r="G1625" i="35"/>
  <c r="F1625" i="35"/>
  <c r="E1625" i="35"/>
  <c r="D1625" i="35"/>
  <c r="C1625" i="35"/>
  <c r="F1622" i="35"/>
  <c r="C1622" i="35"/>
  <c r="I1621" i="35"/>
  <c r="C1621" i="35"/>
  <c r="I1620" i="35"/>
  <c r="C1619" i="35"/>
  <c r="C1618" i="35"/>
  <c r="C1617" i="35"/>
  <c r="U58" i="1"/>
  <c r="CB58" i="1"/>
  <c r="AH58" i="1"/>
  <c r="CE58" i="1"/>
  <c r="AU58" i="1"/>
  <c r="CH58" i="1"/>
  <c r="CX58" i="1"/>
  <c r="DC58" i="1"/>
  <c r="DD58" i="1"/>
  <c r="J1607" i="35"/>
  <c r="C1607" i="35"/>
  <c r="J1606" i="35"/>
  <c r="F1606" i="35"/>
  <c r="J1605" i="35"/>
  <c r="F1605" i="35"/>
  <c r="DB58" i="1"/>
  <c r="J1604" i="35"/>
  <c r="I1604" i="35"/>
  <c r="G1604" i="35"/>
  <c r="E1604" i="35"/>
  <c r="C1604" i="35"/>
  <c r="J1602" i="35"/>
  <c r="I1602" i="35"/>
  <c r="H1602" i="35"/>
  <c r="E1602" i="35"/>
  <c r="J1601" i="35"/>
  <c r="I1601" i="35"/>
  <c r="H1601" i="35"/>
  <c r="E1601" i="35"/>
  <c r="J1599" i="35"/>
  <c r="I1599" i="35"/>
  <c r="H1599" i="35"/>
  <c r="E1599" i="35"/>
  <c r="J1598" i="35"/>
  <c r="I1598" i="35"/>
  <c r="H1598" i="35"/>
  <c r="E1598" i="35"/>
  <c r="J1596" i="35"/>
  <c r="I1596" i="35"/>
  <c r="H1596" i="35"/>
  <c r="G1596" i="35"/>
  <c r="F1596" i="35"/>
  <c r="E1596" i="35"/>
  <c r="D1596" i="35"/>
  <c r="C1596" i="35"/>
  <c r="J1595" i="35"/>
  <c r="I1595" i="35"/>
  <c r="H1595" i="35"/>
  <c r="G1595" i="35"/>
  <c r="F1595" i="35"/>
  <c r="E1595" i="35"/>
  <c r="D1595" i="35"/>
  <c r="C1595" i="35"/>
  <c r="J1594" i="35"/>
  <c r="I1594" i="35"/>
  <c r="H1594" i="35"/>
  <c r="G1594" i="35"/>
  <c r="F1594" i="35"/>
  <c r="E1594" i="35"/>
  <c r="D1594" i="35"/>
  <c r="C1594" i="35"/>
  <c r="F1591" i="35"/>
  <c r="C1591" i="35"/>
  <c r="I1590" i="35"/>
  <c r="C1590" i="35"/>
  <c r="I1589" i="35"/>
  <c r="C1588" i="35"/>
  <c r="C1587" i="35"/>
  <c r="C1586" i="35"/>
  <c r="U57" i="1"/>
  <c r="CB57" i="1"/>
  <c r="AH57" i="1"/>
  <c r="CE57" i="1"/>
  <c r="AU57" i="1"/>
  <c r="CH57" i="1"/>
  <c r="CX57" i="1"/>
  <c r="DC57" i="1"/>
  <c r="DD57" i="1"/>
  <c r="J1576" i="35"/>
  <c r="C1576" i="35"/>
  <c r="J1575" i="35"/>
  <c r="F1575" i="35"/>
  <c r="J1574" i="35"/>
  <c r="F1574" i="35"/>
  <c r="DB57" i="1"/>
  <c r="J1573" i="35"/>
  <c r="I1573" i="35"/>
  <c r="G1573" i="35"/>
  <c r="E1573" i="35"/>
  <c r="C1573" i="35"/>
  <c r="J1571" i="35"/>
  <c r="I1571" i="35"/>
  <c r="H1571" i="35"/>
  <c r="E1571" i="35"/>
  <c r="J1570" i="35"/>
  <c r="I1570" i="35"/>
  <c r="H1570" i="35"/>
  <c r="E1570" i="35"/>
  <c r="J1568" i="35"/>
  <c r="I1568" i="35"/>
  <c r="H1568" i="35"/>
  <c r="E1568" i="35"/>
  <c r="J1567" i="35"/>
  <c r="I1567" i="35"/>
  <c r="H1567" i="35"/>
  <c r="E1567" i="35"/>
  <c r="J1565" i="35"/>
  <c r="I1565" i="35"/>
  <c r="H1565" i="35"/>
  <c r="G1565" i="35"/>
  <c r="F1565" i="35"/>
  <c r="E1565" i="35"/>
  <c r="D1565" i="35"/>
  <c r="C1565" i="35"/>
  <c r="J1564" i="35"/>
  <c r="I1564" i="35"/>
  <c r="H1564" i="35"/>
  <c r="G1564" i="35"/>
  <c r="F1564" i="35"/>
  <c r="E1564" i="35"/>
  <c r="D1564" i="35"/>
  <c r="C1564" i="35"/>
  <c r="J1563" i="35"/>
  <c r="I1563" i="35"/>
  <c r="H1563" i="35"/>
  <c r="G1563" i="35"/>
  <c r="F1563" i="35"/>
  <c r="E1563" i="35"/>
  <c r="D1563" i="35"/>
  <c r="C1563" i="35"/>
  <c r="F1560" i="35"/>
  <c r="C1560" i="35"/>
  <c r="I1559" i="35"/>
  <c r="C1559" i="35"/>
  <c r="I1558" i="35"/>
  <c r="C1557" i="35"/>
  <c r="C1556" i="35"/>
  <c r="C1555" i="35"/>
  <c r="U56" i="1"/>
  <c r="CB56" i="1"/>
  <c r="AH56" i="1"/>
  <c r="CE56" i="1"/>
  <c r="AU56" i="1"/>
  <c r="CH56" i="1"/>
  <c r="CX56" i="1"/>
  <c r="DC56" i="1"/>
  <c r="DD56" i="1"/>
  <c r="J1545" i="35"/>
  <c r="C1545" i="35"/>
  <c r="J1544" i="35"/>
  <c r="F1544" i="35"/>
  <c r="J1543" i="35"/>
  <c r="F1543" i="35"/>
  <c r="DB56" i="1"/>
  <c r="J1542" i="35"/>
  <c r="I1542" i="35"/>
  <c r="G1542" i="35"/>
  <c r="E1542" i="35"/>
  <c r="C1542" i="35"/>
  <c r="J1540" i="35"/>
  <c r="I1540" i="35"/>
  <c r="H1540" i="35"/>
  <c r="E1540" i="35"/>
  <c r="J1539" i="35"/>
  <c r="I1539" i="35"/>
  <c r="H1539" i="35"/>
  <c r="E1539" i="35"/>
  <c r="J1537" i="35"/>
  <c r="I1537" i="35"/>
  <c r="H1537" i="35"/>
  <c r="E1537" i="35"/>
  <c r="J1536" i="35"/>
  <c r="I1536" i="35"/>
  <c r="H1536" i="35"/>
  <c r="E1536" i="35"/>
  <c r="J1534" i="35"/>
  <c r="I1534" i="35"/>
  <c r="H1534" i="35"/>
  <c r="G1534" i="35"/>
  <c r="F1534" i="35"/>
  <c r="E1534" i="35"/>
  <c r="D1534" i="35"/>
  <c r="C1534" i="35"/>
  <c r="J1533" i="35"/>
  <c r="I1533" i="35"/>
  <c r="H1533" i="35"/>
  <c r="G1533" i="35"/>
  <c r="F1533" i="35"/>
  <c r="E1533" i="35"/>
  <c r="D1533" i="35"/>
  <c r="C1533" i="35"/>
  <c r="J1532" i="35"/>
  <c r="I1532" i="35"/>
  <c r="H1532" i="35"/>
  <c r="G1532" i="35"/>
  <c r="F1532" i="35"/>
  <c r="E1532" i="35"/>
  <c r="D1532" i="35"/>
  <c r="C1532" i="35"/>
  <c r="F1529" i="35"/>
  <c r="C1529" i="35"/>
  <c r="I1528" i="35"/>
  <c r="C1528" i="35"/>
  <c r="I1527" i="35"/>
  <c r="C1526" i="35"/>
  <c r="C1525" i="35"/>
  <c r="C1524" i="35"/>
  <c r="U55" i="1"/>
  <c r="CB55" i="1"/>
  <c r="AH55" i="1"/>
  <c r="CE55" i="1"/>
  <c r="AU55" i="1"/>
  <c r="CH55" i="1"/>
  <c r="CX55" i="1"/>
  <c r="DC55" i="1"/>
  <c r="DD55" i="1"/>
  <c r="J1514" i="35"/>
  <c r="C1514" i="35"/>
  <c r="J1513" i="35"/>
  <c r="F1513" i="35"/>
  <c r="J1512" i="35"/>
  <c r="F1512" i="35"/>
  <c r="DB55" i="1"/>
  <c r="J1511" i="35"/>
  <c r="I1511" i="35"/>
  <c r="G1511" i="35"/>
  <c r="E1511" i="35"/>
  <c r="C1511" i="35"/>
  <c r="J1509" i="35"/>
  <c r="I1509" i="35"/>
  <c r="H1509" i="35"/>
  <c r="E1509" i="35"/>
  <c r="J1508" i="35"/>
  <c r="I1508" i="35"/>
  <c r="H1508" i="35"/>
  <c r="E1508" i="35"/>
  <c r="J1506" i="35"/>
  <c r="I1506" i="35"/>
  <c r="H1506" i="35"/>
  <c r="E1506" i="35"/>
  <c r="J1505" i="35"/>
  <c r="I1505" i="35"/>
  <c r="H1505" i="35"/>
  <c r="E1505" i="35"/>
  <c r="J1503" i="35"/>
  <c r="I1503" i="35"/>
  <c r="H1503" i="35"/>
  <c r="G1503" i="35"/>
  <c r="F1503" i="35"/>
  <c r="E1503" i="35"/>
  <c r="D1503" i="35"/>
  <c r="C1503" i="35"/>
  <c r="J1502" i="35"/>
  <c r="I1502" i="35"/>
  <c r="H1502" i="35"/>
  <c r="G1502" i="35"/>
  <c r="F1502" i="35"/>
  <c r="E1502" i="35"/>
  <c r="D1502" i="35"/>
  <c r="C1502" i="35"/>
  <c r="J1501" i="35"/>
  <c r="I1501" i="35"/>
  <c r="H1501" i="35"/>
  <c r="G1501" i="35"/>
  <c r="F1501" i="35"/>
  <c r="E1501" i="35"/>
  <c r="D1501" i="35"/>
  <c r="C1501" i="35"/>
  <c r="F1498" i="35"/>
  <c r="C1498" i="35"/>
  <c r="I1497" i="35"/>
  <c r="C1497" i="35"/>
  <c r="I1496" i="35"/>
  <c r="C1495" i="35"/>
  <c r="C1494" i="35"/>
  <c r="C1493" i="35"/>
  <c r="U54" i="1"/>
  <c r="CB54" i="1"/>
  <c r="AH54" i="1"/>
  <c r="CE54" i="1"/>
  <c r="AU54" i="1"/>
  <c r="CH54" i="1"/>
  <c r="CX54" i="1"/>
  <c r="DC54" i="1"/>
  <c r="DD54" i="1"/>
  <c r="J1483" i="35"/>
  <c r="C1483" i="35"/>
  <c r="J1482" i="35"/>
  <c r="F1482" i="35"/>
  <c r="J1481" i="35"/>
  <c r="F1481" i="35"/>
  <c r="DB54" i="1"/>
  <c r="J1480" i="35"/>
  <c r="I1480" i="35"/>
  <c r="G1480" i="35"/>
  <c r="E1480" i="35"/>
  <c r="C1480" i="35"/>
  <c r="J1478" i="35"/>
  <c r="I1478" i="35"/>
  <c r="H1478" i="35"/>
  <c r="E1478" i="35"/>
  <c r="J1477" i="35"/>
  <c r="I1477" i="35"/>
  <c r="H1477" i="35"/>
  <c r="E1477" i="35"/>
  <c r="J1475" i="35"/>
  <c r="I1475" i="35"/>
  <c r="H1475" i="35"/>
  <c r="E1475" i="35"/>
  <c r="J1474" i="35"/>
  <c r="I1474" i="35"/>
  <c r="H1474" i="35"/>
  <c r="E1474" i="35"/>
  <c r="J1472" i="35"/>
  <c r="I1472" i="35"/>
  <c r="H1472" i="35"/>
  <c r="G1472" i="35"/>
  <c r="F1472" i="35"/>
  <c r="E1472" i="35"/>
  <c r="D1472" i="35"/>
  <c r="C1472" i="35"/>
  <c r="J1471" i="35"/>
  <c r="I1471" i="35"/>
  <c r="H1471" i="35"/>
  <c r="G1471" i="35"/>
  <c r="F1471" i="35"/>
  <c r="E1471" i="35"/>
  <c r="D1471" i="35"/>
  <c r="C1471" i="35"/>
  <c r="J1470" i="35"/>
  <c r="I1470" i="35"/>
  <c r="H1470" i="35"/>
  <c r="G1470" i="35"/>
  <c r="F1470" i="35"/>
  <c r="E1470" i="35"/>
  <c r="D1470" i="35"/>
  <c r="C1470" i="35"/>
  <c r="F1467" i="35"/>
  <c r="C1467" i="35"/>
  <c r="I1466" i="35"/>
  <c r="C1466" i="35"/>
  <c r="I1465" i="35"/>
  <c r="C1464" i="35"/>
  <c r="C1463" i="35"/>
  <c r="C1462" i="35"/>
  <c r="U53" i="1"/>
  <c r="CB53" i="1"/>
  <c r="AH53" i="1"/>
  <c r="CE53" i="1"/>
  <c r="AU53" i="1"/>
  <c r="CH53" i="1"/>
  <c r="CX53" i="1"/>
  <c r="DC53" i="1"/>
  <c r="DD53" i="1"/>
  <c r="J1452" i="35"/>
  <c r="C1452" i="35"/>
  <c r="J1451" i="35"/>
  <c r="F1451" i="35"/>
  <c r="J1450" i="35"/>
  <c r="F1450" i="35"/>
  <c r="DB53" i="1"/>
  <c r="J1449" i="35"/>
  <c r="I1449" i="35"/>
  <c r="G1449" i="35"/>
  <c r="E1449" i="35"/>
  <c r="C1449" i="35"/>
  <c r="J1447" i="35"/>
  <c r="I1447" i="35"/>
  <c r="H1447" i="35"/>
  <c r="E1447" i="35"/>
  <c r="J1446" i="35"/>
  <c r="I1446" i="35"/>
  <c r="H1446" i="35"/>
  <c r="E1446" i="35"/>
  <c r="J1444" i="35"/>
  <c r="I1444" i="35"/>
  <c r="H1444" i="35"/>
  <c r="E1444" i="35"/>
  <c r="J1443" i="35"/>
  <c r="I1443" i="35"/>
  <c r="H1443" i="35"/>
  <c r="E1443" i="35"/>
  <c r="J1441" i="35"/>
  <c r="I1441" i="35"/>
  <c r="H1441" i="35"/>
  <c r="G1441" i="35"/>
  <c r="F1441" i="35"/>
  <c r="E1441" i="35"/>
  <c r="D1441" i="35"/>
  <c r="C1441" i="35"/>
  <c r="J1440" i="35"/>
  <c r="I1440" i="35"/>
  <c r="H1440" i="35"/>
  <c r="G1440" i="35"/>
  <c r="F1440" i="35"/>
  <c r="E1440" i="35"/>
  <c r="D1440" i="35"/>
  <c r="C1440" i="35"/>
  <c r="J1439" i="35"/>
  <c r="I1439" i="35"/>
  <c r="H1439" i="35"/>
  <c r="G1439" i="35"/>
  <c r="F1439" i="35"/>
  <c r="E1439" i="35"/>
  <c r="D1439" i="35"/>
  <c r="C1439" i="35"/>
  <c r="F1436" i="35"/>
  <c r="C1436" i="35"/>
  <c r="I1435" i="35"/>
  <c r="C1435" i="35"/>
  <c r="I1434" i="35"/>
  <c r="C1433" i="35"/>
  <c r="C1432" i="35"/>
  <c r="C1431" i="35"/>
  <c r="U52" i="1"/>
  <c r="CB52" i="1"/>
  <c r="AH52" i="1"/>
  <c r="CE52" i="1"/>
  <c r="AU52" i="1"/>
  <c r="CH52" i="1"/>
  <c r="CX52" i="1"/>
  <c r="DC52" i="1"/>
  <c r="DD52" i="1"/>
  <c r="J1421" i="35"/>
  <c r="C1421" i="35"/>
  <c r="J1420" i="35"/>
  <c r="F1420" i="35"/>
  <c r="J1419" i="35"/>
  <c r="F1419" i="35"/>
  <c r="DB52" i="1"/>
  <c r="J1418" i="35"/>
  <c r="I1418" i="35"/>
  <c r="G1418" i="35"/>
  <c r="E1418" i="35"/>
  <c r="C1418" i="35"/>
  <c r="J1416" i="35"/>
  <c r="I1416" i="35"/>
  <c r="H1416" i="35"/>
  <c r="E1416" i="35"/>
  <c r="J1415" i="35"/>
  <c r="I1415" i="35"/>
  <c r="H1415" i="35"/>
  <c r="E1415" i="35"/>
  <c r="J1413" i="35"/>
  <c r="I1413" i="35"/>
  <c r="H1413" i="35"/>
  <c r="E1413" i="35"/>
  <c r="J1412" i="35"/>
  <c r="I1412" i="35"/>
  <c r="H1412" i="35"/>
  <c r="E1412" i="35"/>
  <c r="J1410" i="35"/>
  <c r="I1410" i="35"/>
  <c r="H1410" i="35"/>
  <c r="G1410" i="35"/>
  <c r="F1410" i="35"/>
  <c r="E1410" i="35"/>
  <c r="D1410" i="35"/>
  <c r="C1410" i="35"/>
  <c r="J1409" i="35"/>
  <c r="I1409" i="35"/>
  <c r="H1409" i="35"/>
  <c r="G1409" i="35"/>
  <c r="F1409" i="35"/>
  <c r="E1409" i="35"/>
  <c r="D1409" i="35"/>
  <c r="C1409" i="35"/>
  <c r="J1408" i="35"/>
  <c r="I1408" i="35"/>
  <c r="H1408" i="35"/>
  <c r="G1408" i="35"/>
  <c r="F1408" i="35"/>
  <c r="E1408" i="35"/>
  <c r="D1408" i="35"/>
  <c r="C1408" i="35"/>
  <c r="F1405" i="35"/>
  <c r="C1405" i="35"/>
  <c r="I1404" i="35"/>
  <c r="C1404" i="35"/>
  <c r="I1403" i="35"/>
  <c r="C1402" i="35"/>
  <c r="C1401" i="35"/>
  <c r="C1400" i="35"/>
  <c r="U51" i="1"/>
  <c r="CB51" i="1"/>
  <c r="AH51" i="1"/>
  <c r="CE51" i="1"/>
  <c r="AU51" i="1"/>
  <c r="CH51" i="1"/>
  <c r="CX51" i="1"/>
  <c r="DC51" i="1"/>
  <c r="DD51" i="1"/>
  <c r="J1390" i="35"/>
  <c r="C1390" i="35"/>
  <c r="J1389" i="35"/>
  <c r="F1389" i="35"/>
  <c r="J1388" i="35"/>
  <c r="F1388" i="35"/>
  <c r="DB51" i="1"/>
  <c r="J1387" i="35"/>
  <c r="I1387" i="35"/>
  <c r="G1387" i="35"/>
  <c r="E1387" i="35"/>
  <c r="C1387" i="35"/>
  <c r="J1385" i="35"/>
  <c r="I1385" i="35"/>
  <c r="H1385" i="35"/>
  <c r="E1385" i="35"/>
  <c r="J1384" i="35"/>
  <c r="I1384" i="35"/>
  <c r="H1384" i="35"/>
  <c r="E1384" i="35"/>
  <c r="J1382" i="35"/>
  <c r="I1382" i="35"/>
  <c r="H1382" i="35"/>
  <c r="E1382" i="35"/>
  <c r="J1381" i="35"/>
  <c r="I1381" i="35"/>
  <c r="H1381" i="35"/>
  <c r="E1381" i="35"/>
  <c r="J1379" i="35"/>
  <c r="I1379" i="35"/>
  <c r="H1379" i="35"/>
  <c r="G1379" i="35"/>
  <c r="F1379" i="35"/>
  <c r="E1379" i="35"/>
  <c r="D1379" i="35"/>
  <c r="C1379" i="35"/>
  <c r="J1378" i="35"/>
  <c r="I1378" i="35"/>
  <c r="H1378" i="35"/>
  <c r="G1378" i="35"/>
  <c r="F1378" i="35"/>
  <c r="E1378" i="35"/>
  <c r="D1378" i="35"/>
  <c r="C1378" i="35"/>
  <c r="J1377" i="35"/>
  <c r="I1377" i="35"/>
  <c r="H1377" i="35"/>
  <c r="G1377" i="35"/>
  <c r="F1377" i="35"/>
  <c r="E1377" i="35"/>
  <c r="D1377" i="35"/>
  <c r="C1377" i="35"/>
  <c r="F1374" i="35"/>
  <c r="C1374" i="35"/>
  <c r="I1373" i="35"/>
  <c r="C1373" i="35"/>
  <c r="I1372" i="35"/>
  <c r="C1371" i="35"/>
  <c r="C1370" i="35"/>
  <c r="C1369" i="35"/>
  <c r="U50" i="1"/>
  <c r="CB50" i="1"/>
  <c r="AH50" i="1"/>
  <c r="CE50" i="1"/>
  <c r="AU50" i="1"/>
  <c r="CH50" i="1"/>
  <c r="CX50" i="1"/>
  <c r="DC50" i="1"/>
  <c r="DD50" i="1"/>
  <c r="J1359" i="35"/>
  <c r="C1359" i="35"/>
  <c r="J1358" i="35"/>
  <c r="F1358" i="35"/>
  <c r="J1357" i="35"/>
  <c r="F1357" i="35"/>
  <c r="DB50" i="1"/>
  <c r="J1356" i="35"/>
  <c r="I1356" i="35"/>
  <c r="G1356" i="35"/>
  <c r="E1356" i="35"/>
  <c r="C1356" i="35"/>
  <c r="J1354" i="35"/>
  <c r="I1354" i="35"/>
  <c r="H1354" i="35"/>
  <c r="E1354" i="35"/>
  <c r="J1353" i="35"/>
  <c r="I1353" i="35"/>
  <c r="H1353" i="35"/>
  <c r="E1353" i="35"/>
  <c r="J1351" i="35"/>
  <c r="I1351" i="35"/>
  <c r="H1351" i="35"/>
  <c r="E1351" i="35"/>
  <c r="J1350" i="35"/>
  <c r="I1350" i="35"/>
  <c r="H1350" i="35"/>
  <c r="E1350" i="35"/>
  <c r="J1348" i="35"/>
  <c r="I1348" i="35"/>
  <c r="H1348" i="35"/>
  <c r="G1348" i="35"/>
  <c r="F1348" i="35"/>
  <c r="E1348" i="35"/>
  <c r="D1348" i="35"/>
  <c r="C1348" i="35"/>
  <c r="J1347" i="35"/>
  <c r="I1347" i="35"/>
  <c r="H1347" i="35"/>
  <c r="G1347" i="35"/>
  <c r="F1347" i="35"/>
  <c r="E1347" i="35"/>
  <c r="D1347" i="35"/>
  <c r="C1347" i="35"/>
  <c r="J1346" i="35"/>
  <c r="I1346" i="35"/>
  <c r="H1346" i="35"/>
  <c r="G1346" i="35"/>
  <c r="F1346" i="35"/>
  <c r="E1346" i="35"/>
  <c r="D1346" i="35"/>
  <c r="C1346" i="35"/>
  <c r="F1343" i="35"/>
  <c r="C1343" i="35"/>
  <c r="I1342" i="35"/>
  <c r="C1342" i="35"/>
  <c r="I1341" i="35"/>
  <c r="C1340" i="35"/>
  <c r="C1339" i="35"/>
  <c r="C1338" i="35"/>
  <c r="U49" i="1"/>
  <c r="CB49" i="1"/>
  <c r="AH49" i="1"/>
  <c r="CE49" i="1"/>
  <c r="AU49" i="1"/>
  <c r="CH49" i="1"/>
  <c r="CX49" i="1"/>
  <c r="DC49" i="1"/>
  <c r="DD49" i="1"/>
  <c r="J1328" i="35"/>
  <c r="C1328" i="35"/>
  <c r="J1327" i="35"/>
  <c r="F1327" i="35"/>
  <c r="J1326" i="35"/>
  <c r="F1326" i="35"/>
  <c r="DB49" i="1"/>
  <c r="J1325" i="35"/>
  <c r="I1325" i="35"/>
  <c r="G1325" i="35"/>
  <c r="E1325" i="35"/>
  <c r="C1325" i="35"/>
  <c r="J1323" i="35"/>
  <c r="I1323" i="35"/>
  <c r="H1323" i="35"/>
  <c r="E1323" i="35"/>
  <c r="J1322" i="35"/>
  <c r="I1322" i="35"/>
  <c r="H1322" i="35"/>
  <c r="E1322" i="35"/>
  <c r="J1320" i="35"/>
  <c r="I1320" i="35"/>
  <c r="H1320" i="35"/>
  <c r="E1320" i="35"/>
  <c r="J1319" i="35"/>
  <c r="I1319" i="35"/>
  <c r="H1319" i="35"/>
  <c r="E1319" i="35"/>
  <c r="J1317" i="35"/>
  <c r="I1317" i="35"/>
  <c r="H1317" i="35"/>
  <c r="G1317" i="35"/>
  <c r="F1317" i="35"/>
  <c r="E1317" i="35"/>
  <c r="D1317" i="35"/>
  <c r="C1317" i="35"/>
  <c r="J1316" i="35"/>
  <c r="I1316" i="35"/>
  <c r="H1316" i="35"/>
  <c r="G1316" i="35"/>
  <c r="F1316" i="35"/>
  <c r="E1316" i="35"/>
  <c r="D1316" i="35"/>
  <c r="C1316" i="35"/>
  <c r="J1315" i="35"/>
  <c r="I1315" i="35"/>
  <c r="H1315" i="35"/>
  <c r="G1315" i="35"/>
  <c r="F1315" i="35"/>
  <c r="E1315" i="35"/>
  <c r="D1315" i="35"/>
  <c r="C1315" i="35"/>
  <c r="F1312" i="35"/>
  <c r="C1312" i="35"/>
  <c r="I1311" i="35"/>
  <c r="C1311" i="35"/>
  <c r="I1310" i="35"/>
  <c r="C1309" i="35"/>
  <c r="C1308" i="35"/>
  <c r="C1307" i="35"/>
  <c r="U48" i="1"/>
  <c r="CB48" i="1"/>
  <c r="AH48" i="1"/>
  <c r="CE48" i="1"/>
  <c r="AU48" i="1"/>
  <c r="CH48" i="1"/>
  <c r="CX48" i="1"/>
  <c r="DC48" i="1"/>
  <c r="DD48" i="1"/>
  <c r="J1297" i="35"/>
  <c r="C1297" i="35"/>
  <c r="J1296" i="35"/>
  <c r="F1296" i="35"/>
  <c r="J1295" i="35"/>
  <c r="F1295" i="35"/>
  <c r="DB48" i="1"/>
  <c r="J1294" i="35"/>
  <c r="I1294" i="35"/>
  <c r="G1294" i="35"/>
  <c r="E1294" i="35"/>
  <c r="C1294" i="35"/>
  <c r="J1292" i="35"/>
  <c r="I1292" i="35"/>
  <c r="H1292" i="35"/>
  <c r="E1292" i="35"/>
  <c r="J1291" i="35"/>
  <c r="I1291" i="35"/>
  <c r="H1291" i="35"/>
  <c r="E1291" i="35"/>
  <c r="J1289" i="35"/>
  <c r="I1289" i="35"/>
  <c r="H1289" i="35"/>
  <c r="E1289" i="35"/>
  <c r="J1288" i="35"/>
  <c r="I1288" i="35"/>
  <c r="H1288" i="35"/>
  <c r="E1288" i="35"/>
  <c r="J1286" i="35"/>
  <c r="I1286" i="35"/>
  <c r="H1286" i="35"/>
  <c r="G1286" i="35"/>
  <c r="F1286" i="35"/>
  <c r="E1286" i="35"/>
  <c r="D1286" i="35"/>
  <c r="C1286" i="35"/>
  <c r="J1285" i="35"/>
  <c r="I1285" i="35"/>
  <c r="H1285" i="35"/>
  <c r="G1285" i="35"/>
  <c r="F1285" i="35"/>
  <c r="E1285" i="35"/>
  <c r="D1285" i="35"/>
  <c r="C1285" i="35"/>
  <c r="J1284" i="35"/>
  <c r="I1284" i="35"/>
  <c r="H1284" i="35"/>
  <c r="G1284" i="35"/>
  <c r="F1284" i="35"/>
  <c r="E1284" i="35"/>
  <c r="D1284" i="35"/>
  <c r="C1284" i="35"/>
  <c r="F1281" i="35"/>
  <c r="C1281" i="35"/>
  <c r="I1280" i="35"/>
  <c r="C1280" i="35"/>
  <c r="I1279" i="35"/>
  <c r="C1278" i="35"/>
  <c r="C1277" i="35"/>
  <c r="C1276" i="35"/>
  <c r="U47" i="1"/>
  <c r="CB47" i="1"/>
  <c r="AH47" i="1"/>
  <c r="CE47" i="1"/>
  <c r="AU47" i="1"/>
  <c r="CH47" i="1"/>
  <c r="CX47" i="1"/>
  <c r="DC47" i="1"/>
  <c r="DD47" i="1"/>
  <c r="J1266" i="35"/>
  <c r="C1266" i="35"/>
  <c r="J1265" i="35"/>
  <c r="F1265" i="35"/>
  <c r="J1264" i="35"/>
  <c r="F1264" i="35"/>
  <c r="DB47" i="1"/>
  <c r="J1263" i="35"/>
  <c r="I1263" i="35"/>
  <c r="G1263" i="35"/>
  <c r="E1263" i="35"/>
  <c r="C1263" i="35"/>
  <c r="J1261" i="35"/>
  <c r="I1261" i="35"/>
  <c r="H1261" i="35"/>
  <c r="E1261" i="35"/>
  <c r="J1260" i="35"/>
  <c r="I1260" i="35"/>
  <c r="H1260" i="35"/>
  <c r="E1260" i="35"/>
  <c r="J1258" i="35"/>
  <c r="I1258" i="35"/>
  <c r="H1258" i="35"/>
  <c r="E1258" i="35"/>
  <c r="J1257" i="35"/>
  <c r="I1257" i="35"/>
  <c r="H1257" i="35"/>
  <c r="E1257" i="35"/>
  <c r="J1255" i="35"/>
  <c r="I1255" i="35"/>
  <c r="H1255" i="35"/>
  <c r="G1255" i="35"/>
  <c r="F1255" i="35"/>
  <c r="E1255" i="35"/>
  <c r="D1255" i="35"/>
  <c r="C1255" i="35"/>
  <c r="J1254" i="35"/>
  <c r="I1254" i="35"/>
  <c r="H1254" i="35"/>
  <c r="G1254" i="35"/>
  <c r="F1254" i="35"/>
  <c r="E1254" i="35"/>
  <c r="D1254" i="35"/>
  <c r="C1254" i="35"/>
  <c r="J1253" i="35"/>
  <c r="I1253" i="35"/>
  <c r="H1253" i="35"/>
  <c r="G1253" i="35"/>
  <c r="F1253" i="35"/>
  <c r="E1253" i="35"/>
  <c r="D1253" i="35"/>
  <c r="C1253" i="35"/>
  <c r="F1250" i="35"/>
  <c r="C1250" i="35"/>
  <c r="I1249" i="35"/>
  <c r="C1249" i="35"/>
  <c r="I1248" i="35"/>
  <c r="C1247" i="35"/>
  <c r="C1246" i="35"/>
  <c r="C1245" i="35"/>
  <c r="DD107" i="1"/>
  <c r="H3100" i="35"/>
  <c r="C3100" i="35"/>
  <c r="B3100" i="35"/>
  <c r="G3095" i="35"/>
  <c r="B3094" i="35"/>
  <c r="C3093" i="35"/>
  <c r="B3093" i="35"/>
  <c r="I3091" i="35"/>
  <c r="G3091" i="35"/>
  <c r="E3091" i="35"/>
  <c r="B3090" i="35"/>
  <c r="B3089" i="35"/>
  <c r="H3088" i="35"/>
  <c r="E3088" i="35"/>
  <c r="B3087" i="35"/>
  <c r="B3086" i="35"/>
  <c r="H3085" i="35"/>
  <c r="E3085" i="35"/>
  <c r="B3084" i="35"/>
  <c r="B3083" i="35"/>
  <c r="B3082" i="35"/>
  <c r="H3081" i="35"/>
  <c r="G3081" i="35"/>
  <c r="F3081" i="35"/>
  <c r="E3081" i="35"/>
  <c r="D3081" i="35"/>
  <c r="C3081" i="35"/>
  <c r="H3080" i="35"/>
  <c r="G3080" i="35"/>
  <c r="F3080" i="35"/>
  <c r="E3080" i="35"/>
  <c r="D3080" i="35"/>
  <c r="C3080" i="35"/>
  <c r="D3" i="1"/>
  <c r="C3077" i="35"/>
  <c r="F3" i="1"/>
  <c r="C3073" i="35"/>
  <c r="A3071" i="35"/>
  <c r="H3069" i="35"/>
  <c r="C3069" i="35"/>
  <c r="B3069" i="35"/>
  <c r="G3064" i="35"/>
  <c r="B3063" i="35"/>
  <c r="C3062" i="35"/>
  <c r="B3062" i="35"/>
  <c r="I3060" i="35"/>
  <c r="G3060" i="35"/>
  <c r="E3060" i="35"/>
  <c r="B3059" i="35"/>
  <c r="B3058" i="35"/>
  <c r="H3057" i="35"/>
  <c r="E3057" i="35"/>
  <c r="B3056" i="35"/>
  <c r="B3055" i="35"/>
  <c r="H3054" i="35"/>
  <c r="E3054" i="35"/>
  <c r="B3053" i="35"/>
  <c r="B3052" i="35"/>
  <c r="B3051" i="35"/>
  <c r="H3050" i="35"/>
  <c r="G3050" i="35"/>
  <c r="F3050" i="35"/>
  <c r="E3050" i="35"/>
  <c r="D3050" i="35"/>
  <c r="C3050" i="35"/>
  <c r="H3049" i="35"/>
  <c r="G3049" i="35"/>
  <c r="F3049" i="35"/>
  <c r="E3049" i="35"/>
  <c r="D3049" i="35"/>
  <c r="C3049" i="35"/>
  <c r="C3046" i="35"/>
  <c r="C3042" i="35"/>
  <c r="A3040" i="35"/>
  <c r="H3038" i="35"/>
  <c r="C3038" i="35"/>
  <c r="B3038" i="35"/>
  <c r="G3033" i="35"/>
  <c r="B3032" i="35"/>
  <c r="C3031" i="35"/>
  <c r="B3031" i="35"/>
  <c r="I3029" i="35"/>
  <c r="G3029" i="35"/>
  <c r="E3029" i="35"/>
  <c r="B3028" i="35"/>
  <c r="B3027" i="35"/>
  <c r="H3026" i="35"/>
  <c r="E3026" i="35"/>
  <c r="B3025" i="35"/>
  <c r="B3024" i="35"/>
  <c r="H3023" i="35"/>
  <c r="E3023" i="35"/>
  <c r="B3022" i="35"/>
  <c r="B3021" i="35"/>
  <c r="B3020" i="35"/>
  <c r="H3019" i="35"/>
  <c r="G3019" i="35"/>
  <c r="F3019" i="35"/>
  <c r="E3019" i="35"/>
  <c r="D3019" i="35"/>
  <c r="C3019" i="35"/>
  <c r="H3018" i="35"/>
  <c r="G3018" i="35"/>
  <c r="F3018" i="35"/>
  <c r="E3018" i="35"/>
  <c r="D3018" i="35"/>
  <c r="C3018" i="35"/>
  <c r="C3015" i="35"/>
  <c r="C3011" i="35"/>
  <c r="A3009" i="35"/>
  <c r="H3007" i="35"/>
  <c r="C3007" i="35"/>
  <c r="B3007" i="35"/>
  <c r="G3002" i="35"/>
  <c r="B3001" i="35"/>
  <c r="C3000" i="35"/>
  <c r="B3000" i="35"/>
  <c r="I2998" i="35"/>
  <c r="G2998" i="35"/>
  <c r="E2998" i="35"/>
  <c r="B2997" i="35"/>
  <c r="B2996" i="35"/>
  <c r="H2995" i="35"/>
  <c r="E2995" i="35"/>
  <c r="B2994" i="35"/>
  <c r="B2993" i="35"/>
  <c r="H2992" i="35"/>
  <c r="E2992" i="35"/>
  <c r="B2991" i="35"/>
  <c r="B2990" i="35"/>
  <c r="B2989" i="35"/>
  <c r="H2988" i="35"/>
  <c r="G2988" i="35"/>
  <c r="F2988" i="35"/>
  <c r="E2988" i="35"/>
  <c r="D2988" i="35"/>
  <c r="C2988" i="35"/>
  <c r="H2987" i="35"/>
  <c r="G2987" i="35"/>
  <c r="F2987" i="35"/>
  <c r="E2987" i="35"/>
  <c r="D2987" i="35"/>
  <c r="C2987" i="35"/>
  <c r="C2984" i="35"/>
  <c r="C2980" i="35"/>
  <c r="A2978" i="35"/>
  <c r="H2976" i="35"/>
  <c r="C2976" i="35"/>
  <c r="B2976" i="35"/>
  <c r="G2971" i="35"/>
  <c r="B2970" i="35"/>
  <c r="C2969" i="35"/>
  <c r="B2969" i="35"/>
  <c r="I2967" i="35"/>
  <c r="G2967" i="35"/>
  <c r="E2967" i="35"/>
  <c r="B2966" i="35"/>
  <c r="B2965" i="35"/>
  <c r="H2964" i="35"/>
  <c r="E2964" i="35"/>
  <c r="B2963" i="35"/>
  <c r="B2962" i="35"/>
  <c r="H2961" i="35"/>
  <c r="E2961" i="35"/>
  <c r="B2960" i="35"/>
  <c r="B2959" i="35"/>
  <c r="B2958" i="35"/>
  <c r="H2957" i="35"/>
  <c r="G2957" i="35"/>
  <c r="F2957" i="35"/>
  <c r="E2957" i="35"/>
  <c r="D2957" i="35"/>
  <c r="C2957" i="35"/>
  <c r="H2956" i="35"/>
  <c r="G2956" i="35"/>
  <c r="F2956" i="35"/>
  <c r="E2956" i="35"/>
  <c r="D2956" i="35"/>
  <c r="C2956" i="35"/>
  <c r="C2953" i="35"/>
  <c r="C2949" i="35"/>
  <c r="A2947" i="35"/>
  <c r="H2945" i="35"/>
  <c r="C2945" i="35"/>
  <c r="B2945" i="35"/>
  <c r="G2940" i="35"/>
  <c r="B2939" i="35"/>
  <c r="C2938" i="35"/>
  <c r="B2938" i="35"/>
  <c r="I2936" i="35"/>
  <c r="G2936" i="35"/>
  <c r="E2936" i="35"/>
  <c r="B2935" i="35"/>
  <c r="B2934" i="35"/>
  <c r="H2933" i="35"/>
  <c r="E2933" i="35"/>
  <c r="B2932" i="35"/>
  <c r="B2931" i="35"/>
  <c r="H2930" i="35"/>
  <c r="E2930" i="35"/>
  <c r="B2929" i="35"/>
  <c r="B2928" i="35"/>
  <c r="B2927" i="35"/>
  <c r="H2926" i="35"/>
  <c r="G2926" i="35"/>
  <c r="F2926" i="35"/>
  <c r="E2926" i="35"/>
  <c r="D2926" i="35"/>
  <c r="C2926" i="35"/>
  <c r="H2925" i="35"/>
  <c r="G2925" i="35"/>
  <c r="F2925" i="35"/>
  <c r="E2925" i="35"/>
  <c r="D2925" i="35"/>
  <c r="C2925" i="35"/>
  <c r="C2922" i="35"/>
  <c r="C2918" i="35"/>
  <c r="A2916" i="35"/>
  <c r="H2914" i="35"/>
  <c r="C2914" i="35"/>
  <c r="B2914" i="35"/>
  <c r="G2909" i="35"/>
  <c r="B2908" i="35"/>
  <c r="C2907" i="35"/>
  <c r="B2907" i="35"/>
  <c r="I2905" i="35"/>
  <c r="G2905" i="35"/>
  <c r="E2905" i="35"/>
  <c r="B2904" i="35"/>
  <c r="B2903" i="35"/>
  <c r="H2902" i="35"/>
  <c r="E2902" i="35"/>
  <c r="B2901" i="35"/>
  <c r="B2900" i="35"/>
  <c r="H2899" i="35"/>
  <c r="E2899" i="35"/>
  <c r="B2898" i="35"/>
  <c r="B2897" i="35"/>
  <c r="B2896" i="35"/>
  <c r="H2895" i="35"/>
  <c r="G2895" i="35"/>
  <c r="F2895" i="35"/>
  <c r="E2895" i="35"/>
  <c r="D2895" i="35"/>
  <c r="C2895" i="35"/>
  <c r="H2894" i="35"/>
  <c r="G2894" i="35"/>
  <c r="F2894" i="35"/>
  <c r="E2894" i="35"/>
  <c r="D2894" i="35"/>
  <c r="C2894" i="35"/>
  <c r="C2891" i="35"/>
  <c r="C2887" i="35"/>
  <c r="A2885" i="35"/>
  <c r="H2883" i="35"/>
  <c r="C2883" i="35"/>
  <c r="B2883" i="35"/>
  <c r="G2878" i="35"/>
  <c r="B2877" i="35"/>
  <c r="C2876" i="35"/>
  <c r="B2876" i="35"/>
  <c r="I2874" i="35"/>
  <c r="G2874" i="35"/>
  <c r="E2874" i="35"/>
  <c r="B2873" i="35"/>
  <c r="B2872" i="35"/>
  <c r="H2871" i="35"/>
  <c r="E2871" i="35"/>
  <c r="B2870" i="35"/>
  <c r="B2869" i="35"/>
  <c r="H2868" i="35"/>
  <c r="E2868" i="35"/>
  <c r="B2867" i="35"/>
  <c r="B2866" i="35"/>
  <c r="B2865" i="35"/>
  <c r="H2864" i="35"/>
  <c r="G2864" i="35"/>
  <c r="F2864" i="35"/>
  <c r="E2864" i="35"/>
  <c r="D2864" i="35"/>
  <c r="C2864" i="35"/>
  <c r="H2863" i="35"/>
  <c r="G2863" i="35"/>
  <c r="F2863" i="35"/>
  <c r="E2863" i="35"/>
  <c r="D2863" i="35"/>
  <c r="C2863" i="35"/>
  <c r="C2860" i="35"/>
  <c r="C2856" i="35"/>
  <c r="A2854" i="35"/>
  <c r="H2852" i="35"/>
  <c r="C2852" i="35"/>
  <c r="B2852" i="35"/>
  <c r="G2847" i="35"/>
  <c r="B2846" i="35"/>
  <c r="C2845" i="35"/>
  <c r="B2845" i="35"/>
  <c r="I2843" i="35"/>
  <c r="G2843" i="35"/>
  <c r="E2843" i="35"/>
  <c r="B2842" i="35"/>
  <c r="B2841" i="35"/>
  <c r="H2840" i="35"/>
  <c r="E2840" i="35"/>
  <c r="B2839" i="35"/>
  <c r="B2838" i="35"/>
  <c r="H2837" i="35"/>
  <c r="E2837" i="35"/>
  <c r="B2836" i="35"/>
  <c r="B2835" i="35"/>
  <c r="B2834" i="35"/>
  <c r="H2833" i="35"/>
  <c r="G2833" i="35"/>
  <c r="F2833" i="35"/>
  <c r="E2833" i="35"/>
  <c r="D2833" i="35"/>
  <c r="C2833" i="35"/>
  <c r="H2832" i="35"/>
  <c r="G2832" i="35"/>
  <c r="F2832" i="35"/>
  <c r="E2832" i="35"/>
  <c r="D2832" i="35"/>
  <c r="C2832" i="35"/>
  <c r="C2829" i="35"/>
  <c r="C2825" i="35"/>
  <c r="A2823" i="35"/>
  <c r="H2821" i="35"/>
  <c r="C2821" i="35"/>
  <c r="B2821" i="35"/>
  <c r="G2816" i="35"/>
  <c r="B2815" i="35"/>
  <c r="C2814" i="35"/>
  <c r="B2814" i="35"/>
  <c r="I2812" i="35"/>
  <c r="G2812" i="35"/>
  <c r="E2812" i="35"/>
  <c r="B2811" i="35"/>
  <c r="B2810" i="35"/>
  <c r="H2809" i="35"/>
  <c r="E2809" i="35"/>
  <c r="B2808" i="35"/>
  <c r="B2807" i="35"/>
  <c r="H2806" i="35"/>
  <c r="E2806" i="35"/>
  <c r="B2805" i="35"/>
  <c r="B2804" i="35"/>
  <c r="B2803" i="35"/>
  <c r="H2802" i="35"/>
  <c r="G2802" i="35"/>
  <c r="F2802" i="35"/>
  <c r="E2802" i="35"/>
  <c r="D2802" i="35"/>
  <c r="C2802" i="35"/>
  <c r="H2801" i="35"/>
  <c r="G2801" i="35"/>
  <c r="F2801" i="35"/>
  <c r="E2801" i="35"/>
  <c r="D2801" i="35"/>
  <c r="C2801" i="35"/>
  <c r="C2798" i="35"/>
  <c r="C2794" i="35"/>
  <c r="A2792" i="35"/>
  <c r="H2790" i="35"/>
  <c r="C2790" i="35"/>
  <c r="B2790" i="35"/>
  <c r="G2785" i="35"/>
  <c r="B2784" i="35"/>
  <c r="C2783" i="35"/>
  <c r="B2783" i="35"/>
  <c r="I2781" i="35"/>
  <c r="G2781" i="35"/>
  <c r="E2781" i="35"/>
  <c r="B2780" i="35"/>
  <c r="B2779" i="35"/>
  <c r="H2778" i="35"/>
  <c r="E2778" i="35"/>
  <c r="B2777" i="35"/>
  <c r="B2776" i="35"/>
  <c r="H2775" i="35"/>
  <c r="E2775" i="35"/>
  <c r="B2774" i="35"/>
  <c r="B2773" i="35"/>
  <c r="B2772" i="35"/>
  <c r="H2771" i="35"/>
  <c r="G2771" i="35"/>
  <c r="F2771" i="35"/>
  <c r="E2771" i="35"/>
  <c r="D2771" i="35"/>
  <c r="C2771" i="35"/>
  <c r="H2770" i="35"/>
  <c r="G2770" i="35"/>
  <c r="F2770" i="35"/>
  <c r="E2770" i="35"/>
  <c r="D2770" i="35"/>
  <c r="C2770" i="35"/>
  <c r="C2767" i="35"/>
  <c r="C2763" i="35"/>
  <c r="A2761" i="35"/>
  <c r="H2759" i="35"/>
  <c r="C2759" i="35"/>
  <c r="B2759" i="35"/>
  <c r="G2754" i="35"/>
  <c r="B2753" i="35"/>
  <c r="C2752" i="35"/>
  <c r="B2752" i="35"/>
  <c r="I2750" i="35"/>
  <c r="G2750" i="35"/>
  <c r="E2750" i="35"/>
  <c r="B2749" i="35"/>
  <c r="B2748" i="35"/>
  <c r="H2747" i="35"/>
  <c r="E2747" i="35"/>
  <c r="B2746" i="35"/>
  <c r="B2745" i="35"/>
  <c r="H2744" i="35"/>
  <c r="E2744" i="35"/>
  <c r="B2743" i="35"/>
  <c r="B2742" i="35"/>
  <c r="B2741" i="35"/>
  <c r="H2740" i="35"/>
  <c r="G2740" i="35"/>
  <c r="F2740" i="35"/>
  <c r="E2740" i="35"/>
  <c r="D2740" i="35"/>
  <c r="C2740" i="35"/>
  <c r="H2739" i="35"/>
  <c r="G2739" i="35"/>
  <c r="F2739" i="35"/>
  <c r="E2739" i="35"/>
  <c r="D2739" i="35"/>
  <c r="C2739" i="35"/>
  <c r="C2736" i="35"/>
  <c r="C2732" i="35"/>
  <c r="A2730" i="35"/>
  <c r="H2728" i="35"/>
  <c r="C2728" i="35"/>
  <c r="B2728" i="35"/>
  <c r="G2723" i="35"/>
  <c r="B2722" i="35"/>
  <c r="C2721" i="35"/>
  <c r="B2721" i="35"/>
  <c r="I2719" i="35"/>
  <c r="G2719" i="35"/>
  <c r="E2719" i="35"/>
  <c r="B2718" i="35"/>
  <c r="B2717" i="35"/>
  <c r="H2716" i="35"/>
  <c r="E2716" i="35"/>
  <c r="B2715" i="35"/>
  <c r="B2714" i="35"/>
  <c r="H2713" i="35"/>
  <c r="E2713" i="35"/>
  <c r="B2712" i="35"/>
  <c r="B2711" i="35"/>
  <c r="B2710" i="35"/>
  <c r="H2709" i="35"/>
  <c r="G2709" i="35"/>
  <c r="F2709" i="35"/>
  <c r="E2709" i="35"/>
  <c r="D2709" i="35"/>
  <c r="C2709" i="35"/>
  <c r="H2708" i="35"/>
  <c r="G2708" i="35"/>
  <c r="F2708" i="35"/>
  <c r="E2708" i="35"/>
  <c r="D2708" i="35"/>
  <c r="C2708" i="35"/>
  <c r="C2705" i="35"/>
  <c r="C2701" i="35"/>
  <c r="A2699" i="35"/>
  <c r="H2697" i="35"/>
  <c r="C2697" i="35"/>
  <c r="B2697" i="35"/>
  <c r="G2692" i="35"/>
  <c r="B2691" i="35"/>
  <c r="C2690" i="35"/>
  <c r="B2690" i="35"/>
  <c r="I2688" i="35"/>
  <c r="G2688" i="35"/>
  <c r="E2688" i="35"/>
  <c r="B2687" i="35"/>
  <c r="B2686" i="35"/>
  <c r="H2685" i="35"/>
  <c r="E2685" i="35"/>
  <c r="B2684" i="35"/>
  <c r="B2683" i="35"/>
  <c r="H2682" i="35"/>
  <c r="E2682" i="35"/>
  <c r="B2681" i="35"/>
  <c r="B2680" i="35"/>
  <c r="B2679" i="35"/>
  <c r="H2678" i="35"/>
  <c r="G2678" i="35"/>
  <c r="F2678" i="35"/>
  <c r="E2678" i="35"/>
  <c r="D2678" i="35"/>
  <c r="C2678" i="35"/>
  <c r="H2677" i="35"/>
  <c r="G2677" i="35"/>
  <c r="F2677" i="35"/>
  <c r="E2677" i="35"/>
  <c r="D2677" i="35"/>
  <c r="C2677" i="35"/>
  <c r="C2674" i="35"/>
  <c r="C2670" i="35"/>
  <c r="A2668" i="35"/>
  <c r="H2666" i="35"/>
  <c r="C2666" i="35"/>
  <c r="B2666" i="35"/>
  <c r="G2661" i="35"/>
  <c r="B2660" i="35"/>
  <c r="C2659" i="35"/>
  <c r="B2659" i="35"/>
  <c r="I2657" i="35"/>
  <c r="G2657" i="35"/>
  <c r="E2657" i="35"/>
  <c r="B2656" i="35"/>
  <c r="B2655" i="35"/>
  <c r="H2654" i="35"/>
  <c r="E2654" i="35"/>
  <c r="B2653" i="35"/>
  <c r="B2652" i="35"/>
  <c r="H2651" i="35"/>
  <c r="E2651" i="35"/>
  <c r="B2650" i="35"/>
  <c r="B2649" i="35"/>
  <c r="B2648" i="35"/>
  <c r="H2647" i="35"/>
  <c r="G2647" i="35"/>
  <c r="F2647" i="35"/>
  <c r="E2647" i="35"/>
  <c r="D2647" i="35"/>
  <c r="C2647" i="35"/>
  <c r="H2646" i="35"/>
  <c r="G2646" i="35"/>
  <c r="F2646" i="35"/>
  <c r="E2646" i="35"/>
  <c r="D2646" i="35"/>
  <c r="C2646" i="35"/>
  <c r="C2643" i="35"/>
  <c r="C2639" i="35"/>
  <c r="A2637" i="35"/>
  <c r="H2635" i="35"/>
  <c r="C2635" i="35"/>
  <c r="B2635" i="35"/>
  <c r="G2630" i="35"/>
  <c r="B2629" i="35"/>
  <c r="C2628" i="35"/>
  <c r="B2628" i="35"/>
  <c r="I2626" i="35"/>
  <c r="G2626" i="35"/>
  <c r="E2626" i="35"/>
  <c r="B2625" i="35"/>
  <c r="B2624" i="35"/>
  <c r="H2623" i="35"/>
  <c r="E2623" i="35"/>
  <c r="B2622" i="35"/>
  <c r="B2621" i="35"/>
  <c r="H2620" i="35"/>
  <c r="E2620" i="35"/>
  <c r="B2619" i="35"/>
  <c r="B2618" i="35"/>
  <c r="B2617" i="35"/>
  <c r="H2616" i="35"/>
  <c r="G2616" i="35"/>
  <c r="F2616" i="35"/>
  <c r="E2616" i="35"/>
  <c r="D2616" i="35"/>
  <c r="C2616" i="35"/>
  <c r="H2615" i="35"/>
  <c r="G2615" i="35"/>
  <c r="F2615" i="35"/>
  <c r="E2615" i="35"/>
  <c r="D2615" i="35"/>
  <c r="C2615" i="35"/>
  <c r="C2612" i="35"/>
  <c r="C2608" i="35"/>
  <c r="A2606" i="35"/>
  <c r="H2604" i="35"/>
  <c r="C2604" i="35"/>
  <c r="B2604" i="35"/>
  <c r="G2599" i="35"/>
  <c r="B2598" i="35"/>
  <c r="C2597" i="35"/>
  <c r="B2597" i="35"/>
  <c r="I2595" i="35"/>
  <c r="G2595" i="35"/>
  <c r="E2595" i="35"/>
  <c r="B2594" i="35"/>
  <c r="B2593" i="35"/>
  <c r="H2592" i="35"/>
  <c r="E2592" i="35"/>
  <c r="B2591" i="35"/>
  <c r="B2590" i="35"/>
  <c r="H2589" i="35"/>
  <c r="E2589" i="35"/>
  <c r="B2588" i="35"/>
  <c r="B2587" i="35"/>
  <c r="B2586" i="35"/>
  <c r="H2585" i="35"/>
  <c r="G2585" i="35"/>
  <c r="F2585" i="35"/>
  <c r="E2585" i="35"/>
  <c r="D2585" i="35"/>
  <c r="C2585" i="35"/>
  <c r="H2584" i="35"/>
  <c r="G2584" i="35"/>
  <c r="F2584" i="35"/>
  <c r="E2584" i="35"/>
  <c r="D2584" i="35"/>
  <c r="C2584" i="35"/>
  <c r="C2581" i="35"/>
  <c r="C2577" i="35"/>
  <c r="A2575" i="35"/>
  <c r="H2573" i="35"/>
  <c r="C2573" i="35"/>
  <c r="B2573" i="35"/>
  <c r="G2568" i="35"/>
  <c r="B2567" i="35"/>
  <c r="C2566" i="35"/>
  <c r="B2566" i="35"/>
  <c r="I2564" i="35"/>
  <c r="G2564" i="35"/>
  <c r="E2564" i="35"/>
  <c r="B2563" i="35"/>
  <c r="B2562" i="35"/>
  <c r="H2561" i="35"/>
  <c r="E2561" i="35"/>
  <c r="B2560" i="35"/>
  <c r="B2559" i="35"/>
  <c r="H2558" i="35"/>
  <c r="E2558" i="35"/>
  <c r="B2557" i="35"/>
  <c r="B2556" i="35"/>
  <c r="B2555" i="35"/>
  <c r="H2554" i="35"/>
  <c r="G2554" i="35"/>
  <c r="F2554" i="35"/>
  <c r="E2554" i="35"/>
  <c r="D2554" i="35"/>
  <c r="C2554" i="35"/>
  <c r="H2553" i="35"/>
  <c r="G2553" i="35"/>
  <c r="F2553" i="35"/>
  <c r="E2553" i="35"/>
  <c r="D2553" i="35"/>
  <c r="C2553" i="35"/>
  <c r="C2550" i="35"/>
  <c r="C2546" i="35"/>
  <c r="A2544" i="35"/>
  <c r="H2542" i="35"/>
  <c r="C2542" i="35"/>
  <c r="B2542" i="35"/>
  <c r="G2537" i="35"/>
  <c r="B2536" i="35"/>
  <c r="C2535" i="35"/>
  <c r="B2535" i="35"/>
  <c r="I2533" i="35"/>
  <c r="G2533" i="35"/>
  <c r="E2533" i="35"/>
  <c r="B2532" i="35"/>
  <c r="B2531" i="35"/>
  <c r="H2530" i="35"/>
  <c r="E2530" i="35"/>
  <c r="B2529" i="35"/>
  <c r="B2528" i="35"/>
  <c r="H2527" i="35"/>
  <c r="E2527" i="35"/>
  <c r="B2526" i="35"/>
  <c r="B2525" i="35"/>
  <c r="B2524" i="35"/>
  <c r="H2523" i="35"/>
  <c r="G2523" i="35"/>
  <c r="F2523" i="35"/>
  <c r="E2523" i="35"/>
  <c r="D2523" i="35"/>
  <c r="C2523" i="35"/>
  <c r="H2522" i="35"/>
  <c r="G2522" i="35"/>
  <c r="F2522" i="35"/>
  <c r="E2522" i="35"/>
  <c r="D2522" i="35"/>
  <c r="C2522" i="35"/>
  <c r="C2519" i="35"/>
  <c r="C2515" i="35"/>
  <c r="A2513" i="35"/>
  <c r="H2511" i="35"/>
  <c r="C2511" i="35"/>
  <c r="B2511" i="35"/>
  <c r="G2506" i="35"/>
  <c r="B2505" i="35"/>
  <c r="C2504" i="35"/>
  <c r="B2504" i="35"/>
  <c r="I2502" i="35"/>
  <c r="G2502" i="35"/>
  <c r="E2502" i="35"/>
  <c r="B2501" i="35"/>
  <c r="B2500" i="35"/>
  <c r="H2499" i="35"/>
  <c r="E2499" i="35"/>
  <c r="B2498" i="35"/>
  <c r="B2497" i="35"/>
  <c r="H2496" i="35"/>
  <c r="E2496" i="35"/>
  <c r="B2495" i="35"/>
  <c r="B2494" i="35"/>
  <c r="B2493" i="35"/>
  <c r="H2492" i="35"/>
  <c r="G2492" i="35"/>
  <c r="F2492" i="35"/>
  <c r="E2492" i="35"/>
  <c r="D2492" i="35"/>
  <c r="C2492" i="35"/>
  <c r="H2491" i="35"/>
  <c r="G2491" i="35"/>
  <c r="F2491" i="35"/>
  <c r="E2491" i="35"/>
  <c r="D2491" i="35"/>
  <c r="C2491" i="35"/>
  <c r="C2488" i="35"/>
  <c r="C2484" i="35"/>
  <c r="A2482" i="35"/>
  <c r="H2480" i="35"/>
  <c r="C2480" i="35"/>
  <c r="B2480" i="35"/>
  <c r="G2475" i="35"/>
  <c r="B2474" i="35"/>
  <c r="C2473" i="35"/>
  <c r="B2473" i="35"/>
  <c r="I2471" i="35"/>
  <c r="G2471" i="35"/>
  <c r="E2471" i="35"/>
  <c r="B2470" i="35"/>
  <c r="B2469" i="35"/>
  <c r="H2468" i="35"/>
  <c r="E2468" i="35"/>
  <c r="B2467" i="35"/>
  <c r="B2466" i="35"/>
  <c r="H2465" i="35"/>
  <c r="E2465" i="35"/>
  <c r="B2464" i="35"/>
  <c r="B2463" i="35"/>
  <c r="B2462" i="35"/>
  <c r="H2461" i="35"/>
  <c r="G2461" i="35"/>
  <c r="F2461" i="35"/>
  <c r="E2461" i="35"/>
  <c r="D2461" i="35"/>
  <c r="C2461" i="35"/>
  <c r="H2460" i="35"/>
  <c r="G2460" i="35"/>
  <c r="F2460" i="35"/>
  <c r="E2460" i="35"/>
  <c r="D2460" i="35"/>
  <c r="C2460" i="35"/>
  <c r="C2457" i="35"/>
  <c r="C2453" i="35"/>
  <c r="A2451" i="35"/>
  <c r="H2449" i="35"/>
  <c r="C2449" i="35"/>
  <c r="B2449" i="35"/>
  <c r="G2444" i="35"/>
  <c r="B2443" i="35"/>
  <c r="C2442" i="35"/>
  <c r="B2442" i="35"/>
  <c r="I2440" i="35"/>
  <c r="G2440" i="35"/>
  <c r="E2440" i="35"/>
  <c r="B2439" i="35"/>
  <c r="B2438" i="35"/>
  <c r="H2437" i="35"/>
  <c r="E2437" i="35"/>
  <c r="B2436" i="35"/>
  <c r="B2435" i="35"/>
  <c r="H2434" i="35"/>
  <c r="E2434" i="35"/>
  <c r="B2433" i="35"/>
  <c r="B2432" i="35"/>
  <c r="B2431" i="35"/>
  <c r="H2430" i="35"/>
  <c r="G2430" i="35"/>
  <c r="F2430" i="35"/>
  <c r="E2430" i="35"/>
  <c r="D2430" i="35"/>
  <c r="C2430" i="35"/>
  <c r="H2429" i="35"/>
  <c r="G2429" i="35"/>
  <c r="F2429" i="35"/>
  <c r="E2429" i="35"/>
  <c r="D2429" i="35"/>
  <c r="C2429" i="35"/>
  <c r="C2426" i="35"/>
  <c r="C2422" i="35"/>
  <c r="A2420" i="35"/>
  <c r="H2418" i="35"/>
  <c r="C2418" i="35"/>
  <c r="B2418" i="35"/>
  <c r="G2413" i="35"/>
  <c r="B2412" i="35"/>
  <c r="C2411" i="35"/>
  <c r="B2411" i="35"/>
  <c r="I2409" i="35"/>
  <c r="G2409" i="35"/>
  <c r="E2409" i="35"/>
  <c r="B2408" i="35"/>
  <c r="B2407" i="35"/>
  <c r="H2406" i="35"/>
  <c r="E2406" i="35"/>
  <c r="B2405" i="35"/>
  <c r="B2404" i="35"/>
  <c r="H2403" i="35"/>
  <c r="E2403" i="35"/>
  <c r="B2402" i="35"/>
  <c r="B2401" i="35"/>
  <c r="B2400" i="35"/>
  <c r="H2399" i="35"/>
  <c r="G2399" i="35"/>
  <c r="F2399" i="35"/>
  <c r="E2399" i="35"/>
  <c r="D2399" i="35"/>
  <c r="C2399" i="35"/>
  <c r="H2398" i="35"/>
  <c r="G2398" i="35"/>
  <c r="F2398" i="35"/>
  <c r="E2398" i="35"/>
  <c r="D2398" i="35"/>
  <c r="C2398" i="35"/>
  <c r="C2395" i="35"/>
  <c r="C2391" i="35"/>
  <c r="A2389" i="35"/>
  <c r="H2387" i="35"/>
  <c r="C2387" i="35"/>
  <c r="B2387" i="35"/>
  <c r="G2382" i="35"/>
  <c r="B2381" i="35"/>
  <c r="C2380" i="35"/>
  <c r="B2380" i="35"/>
  <c r="I2378" i="35"/>
  <c r="G2378" i="35"/>
  <c r="E2378" i="35"/>
  <c r="B2377" i="35"/>
  <c r="B2376" i="35"/>
  <c r="H2375" i="35"/>
  <c r="E2375" i="35"/>
  <c r="B2374" i="35"/>
  <c r="B2373" i="35"/>
  <c r="H2372" i="35"/>
  <c r="E2372" i="35"/>
  <c r="B2371" i="35"/>
  <c r="B2370" i="35"/>
  <c r="B2369" i="35"/>
  <c r="H2368" i="35"/>
  <c r="G2368" i="35"/>
  <c r="F2368" i="35"/>
  <c r="E2368" i="35"/>
  <c r="D2368" i="35"/>
  <c r="C2368" i="35"/>
  <c r="H2367" i="35"/>
  <c r="G2367" i="35"/>
  <c r="F2367" i="35"/>
  <c r="E2367" i="35"/>
  <c r="D2367" i="35"/>
  <c r="C2367" i="35"/>
  <c r="C2364" i="35"/>
  <c r="C2360" i="35"/>
  <c r="A2358" i="35"/>
  <c r="H2356" i="35"/>
  <c r="C2356" i="35"/>
  <c r="B2356" i="35"/>
  <c r="G2351" i="35"/>
  <c r="B2350" i="35"/>
  <c r="C2349" i="35"/>
  <c r="B2349" i="35"/>
  <c r="I2347" i="35"/>
  <c r="G2347" i="35"/>
  <c r="E2347" i="35"/>
  <c r="B2346" i="35"/>
  <c r="B2345" i="35"/>
  <c r="H2344" i="35"/>
  <c r="E2344" i="35"/>
  <c r="B2343" i="35"/>
  <c r="B2342" i="35"/>
  <c r="H2341" i="35"/>
  <c r="E2341" i="35"/>
  <c r="B2340" i="35"/>
  <c r="B2339" i="35"/>
  <c r="B2338" i="35"/>
  <c r="H2337" i="35"/>
  <c r="G2337" i="35"/>
  <c r="F2337" i="35"/>
  <c r="E2337" i="35"/>
  <c r="D2337" i="35"/>
  <c r="C2337" i="35"/>
  <c r="H2336" i="35"/>
  <c r="G2336" i="35"/>
  <c r="F2336" i="35"/>
  <c r="E2336" i="35"/>
  <c r="D2336" i="35"/>
  <c r="C2336" i="35"/>
  <c r="C2333" i="35"/>
  <c r="C2329" i="35"/>
  <c r="A2327" i="35"/>
  <c r="H2325" i="35"/>
  <c r="C2325" i="35"/>
  <c r="B2325" i="35"/>
  <c r="G2320" i="35"/>
  <c r="B2319" i="35"/>
  <c r="C2318" i="35"/>
  <c r="B2318" i="35"/>
  <c r="I2316" i="35"/>
  <c r="G2316" i="35"/>
  <c r="E2316" i="35"/>
  <c r="B2315" i="35"/>
  <c r="B2314" i="35"/>
  <c r="H2313" i="35"/>
  <c r="E2313" i="35"/>
  <c r="B2312" i="35"/>
  <c r="B2311" i="35"/>
  <c r="H2310" i="35"/>
  <c r="E2310" i="35"/>
  <c r="B2309" i="35"/>
  <c r="B2308" i="35"/>
  <c r="B2307" i="35"/>
  <c r="H2306" i="35"/>
  <c r="G2306" i="35"/>
  <c r="F2306" i="35"/>
  <c r="E2306" i="35"/>
  <c r="D2306" i="35"/>
  <c r="C2306" i="35"/>
  <c r="H2305" i="35"/>
  <c r="G2305" i="35"/>
  <c r="F2305" i="35"/>
  <c r="E2305" i="35"/>
  <c r="D2305" i="35"/>
  <c r="C2305" i="35"/>
  <c r="C2302" i="35"/>
  <c r="C2298" i="35"/>
  <c r="A2296" i="35"/>
  <c r="H2294" i="35"/>
  <c r="C2294" i="35"/>
  <c r="B2294" i="35"/>
  <c r="G2289" i="35"/>
  <c r="B2288" i="35"/>
  <c r="C2287" i="35"/>
  <c r="B2287" i="35"/>
  <c r="I2285" i="35"/>
  <c r="G2285" i="35"/>
  <c r="E2285" i="35"/>
  <c r="B2284" i="35"/>
  <c r="B2283" i="35"/>
  <c r="H2282" i="35"/>
  <c r="E2282" i="35"/>
  <c r="B2281" i="35"/>
  <c r="B2280" i="35"/>
  <c r="H2279" i="35"/>
  <c r="E2279" i="35"/>
  <c r="B2278" i="35"/>
  <c r="B2277" i="35"/>
  <c r="B2276" i="35"/>
  <c r="H2275" i="35"/>
  <c r="G2275" i="35"/>
  <c r="F2275" i="35"/>
  <c r="E2275" i="35"/>
  <c r="D2275" i="35"/>
  <c r="C2275" i="35"/>
  <c r="H2274" i="35"/>
  <c r="G2274" i="35"/>
  <c r="F2274" i="35"/>
  <c r="E2274" i="35"/>
  <c r="D2274" i="35"/>
  <c r="C2274" i="35"/>
  <c r="C2271" i="35"/>
  <c r="C2267" i="35"/>
  <c r="A2265" i="35"/>
  <c r="H2263" i="35"/>
  <c r="C2263" i="35"/>
  <c r="B2263" i="35"/>
  <c r="G2258" i="35"/>
  <c r="B2257" i="35"/>
  <c r="C2256" i="35"/>
  <c r="B2256" i="35"/>
  <c r="I2254" i="35"/>
  <c r="G2254" i="35"/>
  <c r="E2254" i="35"/>
  <c r="B2253" i="35"/>
  <c r="B2252" i="35"/>
  <c r="H2251" i="35"/>
  <c r="E2251" i="35"/>
  <c r="B2250" i="35"/>
  <c r="B2249" i="35"/>
  <c r="H2248" i="35"/>
  <c r="E2248" i="35"/>
  <c r="B2247" i="35"/>
  <c r="B2246" i="35"/>
  <c r="B2245" i="35"/>
  <c r="H2244" i="35"/>
  <c r="G2244" i="35"/>
  <c r="F2244" i="35"/>
  <c r="E2244" i="35"/>
  <c r="D2244" i="35"/>
  <c r="C2244" i="35"/>
  <c r="H2243" i="35"/>
  <c r="G2243" i="35"/>
  <c r="F2243" i="35"/>
  <c r="E2243" i="35"/>
  <c r="D2243" i="35"/>
  <c r="C2243" i="35"/>
  <c r="C2240" i="35"/>
  <c r="C2236" i="35"/>
  <c r="A2234" i="35"/>
  <c r="H2232" i="35"/>
  <c r="C2232" i="35"/>
  <c r="B2232" i="35"/>
  <c r="G2227" i="35"/>
  <c r="B2226" i="35"/>
  <c r="C2225" i="35"/>
  <c r="B2225" i="35"/>
  <c r="I2223" i="35"/>
  <c r="G2223" i="35"/>
  <c r="E2223" i="35"/>
  <c r="B2222" i="35"/>
  <c r="B2221" i="35"/>
  <c r="H2220" i="35"/>
  <c r="E2220" i="35"/>
  <c r="B2219" i="35"/>
  <c r="B2218" i="35"/>
  <c r="H2217" i="35"/>
  <c r="E2217" i="35"/>
  <c r="B2216" i="35"/>
  <c r="B2215" i="35"/>
  <c r="B2214" i="35"/>
  <c r="H2213" i="35"/>
  <c r="G2213" i="35"/>
  <c r="F2213" i="35"/>
  <c r="E2213" i="35"/>
  <c r="D2213" i="35"/>
  <c r="C2213" i="35"/>
  <c r="H2212" i="35"/>
  <c r="G2212" i="35"/>
  <c r="F2212" i="35"/>
  <c r="E2212" i="35"/>
  <c r="D2212" i="35"/>
  <c r="C2212" i="35"/>
  <c r="C2209" i="35"/>
  <c r="C2205" i="35"/>
  <c r="A2203" i="35"/>
  <c r="H2201" i="35"/>
  <c r="C2201" i="35"/>
  <c r="B2201" i="35"/>
  <c r="G2196" i="35"/>
  <c r="B2195" i="35"/>
  <c r="C2194" i="35"/>
  <c r="B2194" i="35"/>
  <c r="I2192" i="35"/>
  <c r="G2192" i="35"/>
  <c r="E2192" i="35"/>
  <c r="B2191" i="35"/>
  <c r="B2190" i="35"/>
  <c r="H2189" i="35"/>
  <c r="E2189" i="35"/>
  <c r="B2188" i="35"/>
  <c r="B2187" i="35"/>
  <c r="H2186" i="35"/>
  <c r="E2186" i="35"/>
  <c r="B2185" i="35"/>
  <c r="B2184" i="35"/>
  <c r="B2183" i="35"/>
  <c r="H2182" i="35"/>
  <c r="G2182" i="35"/>
  <c r="F2182" i="35"/>
  <c r="E2182" i="35"/>
  <c r="D2182" i="35"/>
  <c r="C2182" i="35"/>
  <c r="H2181" i="35"/>
  <c r="G2181" i="35"/>
  <c r="F2181" i="35"/>
  <c r="E2181" i="35"/>
  <c r="D2181" i="35"/>
  <c r="C2181" i="35"/>
  <c r="C2178" i="35"/>
  <c r="C2174" i="35"/>
  <c r="A2172" i="35"/>
  <c r="H2170" i="35"/>
  <c r="C2170" i="35"/>
  <c r="B2170" i="35"/>
  <c r="G2165" i="35"/>
  <c r="B2164" i="35"/>
  <c r="C2163" i="35"/>
  <c r="B2163" i="35"/>
  <c r="I2161" i="35"/>
  <c r="G2161" i="35"/>
  <c r="E2161" i="35"/>
  <c r="B2160" i="35"/>
  <c r="B2159" i="35"/>
  <c r="H2158" i="35"/>
  <c r="E2158" i="35"/>
  <c r="B2157" i="35"/>
  <c r="B2156" i="35"/>
  <c r="H2155" i="35"/>
  <c r="E2155" i="35"/>
  <c r="B2154" i="35"/>
  <c r="B2153" i="35"/>
  <c r="B2152" i="35"/>
  <c r="H2151" i="35"/>
  <c r="G2151" i="35"/>
  <c r="F2151" i="35"/>
  <c r="E2151" i="35"/>
  <c r="D2151" i="35"/>
  <c r="C2151" i="35"/>
  <c r="H2150" i="35"/>
  <c r="G2150" i="35"/>
  <c r="F2150" i="35"/>
  <c r="E2150" i="35"/>
  <c r="D2150" i="35"/>
  <c r="C2150" i="35"/>
  <c r="C2147" i="35"/>
  <c r="C2143" i="35"/>
  <c r="A2141" i="35"/>
  <c r="H2139" i="35"/>
  <c r="C2139" i="35"/>
  <c r="B2139" i="35"/>
  <c r="G2134" i="35"/>
  <c r="B2133" i="35"/>
  <c r="C2132" i="35"/>
  <c r="B2132" i="35"/>
  <c r="I2130" i="35"/>
  <c r="G2130" i="35"/>
  <c r="E2130" i="35"/>
  <c r="B2129" i="35"/>
  <c r="B2128" i="35"/>
  <c r="H2127" i="35"/>
  <c r="E2127" i="35"/>
  <c r="B2126" i="35"/>
  <c r="B2125" i="35"/>
  <c r="H2124" i="35"/>
  <c r="E2124" i="35"/>
  <c r="B2123" i="35"/>
  <c r="B2122" i="35"/>
  <c r="B2121" i="35"/>
  <c r="H2120" i="35"/>
  <c r="G2120" i="35"/>
  <c r="F2120" i="35"/>
  <c r="E2120" i="35"/>
  <c r="D2120" i="35"/>
  <c r="C2120" i="35"/>
  <c r="H2119" i="35"/>
  <c r="G2119" i="35"/>
  <c r="F2119" i="35"/>
  <c r="E2119" i="35"/>
  <c r="D2119" i="35"/>
  <c r="C2119" i="35"/>
  <c r="C2116" i="35"/>
  <c r="C2112" i="35"/>
  <c r="A2110" i="35"/>
  <c r="H2108" i="35"/>
  <c r="C2108" i="35"/>
  <c r="B2108" i="35"/>
  <c r="G2103" i="35"/>
  <c r="B2102" i="35"/>
  <c r="C2101" i="35"/>
  <c r="B2101" i="35"/>
  <c r="I2099" i="35"/>
  <c r="G2099" i="35"/>
  <c r="E2099" i="35"/>
  <c r="B2098" i="35"/>
  <c r="B2097" i="35"/>
  <c r="H2096" i="35"/>
  <c r="E2096" i="35"/>
  <c r="B2095" i="35"/>
  <c r="B2094" i="35"/>
  <c r="H2093" i="35"/>
  <c r="E2093" i="35"/>
  <c r="B2092" i="35"/>
  <c r="B2091" i="35"/>
  <c r="B2090" i="35"/>
  <c r="H2089" i="35"/>
  <c r="G2089" i="35"/>
  <c r="F2089" i="35"/>
  <c r="E2089" i="35"/>
  <c r="D2089" i="35"/>
  <c r="C2089" i="35"/>
  <c r="H2088" i="35"/>
  <c r="G2088" i="35"/>
  <c r="F2088" i="35"/>
  <c r="E2088" i="35"/>
  <c r="D2088" i="35"/>
  <c r="C2088" i="35"/>
  <c r="C2085" i="35"/>
  <c r="C2081" i="35"/>
  <c r="A2079" i="35"/>
  <c r="H2077" i="35"/>
  <c r="C2077" i="35"/>
  <c r="B2077" i="35"/>
  <c r="G2072" i="35"/>
  <c r="B2071" i="35"/>
  <c r="C2070" i="35"/>
  <c r="B2070" i="35"/>
  <c r="I2068" i="35"/>
  <c r="G2068" i="35"/>
  <c r="E2068" i="35"/>
  <c r="B2067" i="35"/>
  <c r="B2066" i="35"/>
  <c r="H2065" i="35"/>
  <c r="E2065" i="35"/>
  <c r="B2064" i="35"/>
  <c r="B2063" i="35"/>
  <c r="H2062" i="35"/>
  <c r="E2062" i="35"/>
  <c r="B2061" i="35"/>
  <c r="B2060" i="35"/>
  <c r="B2059" i="35"/>
  <c r="H2058" i="35"/>
  <c r="G2058" i="35"/>
  <c r="F2058" i="35"/>
  <c r="E2058" i="35"/>
  <c r="D2058" i="35"/>
  <c r="C2058" i="35"/>
  <c r="H2057" i="35"/>
  <c r="G2057" i="35"/>
  <c r="F2057" i="35"/>
  <c r="E2057" i="35"/>
  <c r="D2057" i="35"/>
  <c r="C2057" i="35"/>
  <c r="C2054" i="35"/>
  <c r="C2050" i="35"/>
  <c r="A2048" i="35"/>
  <c r="H2046" i="35"/>
  <c r="C2046" i="35"/>
  <c r="B2046" i="35"/>
  <c r="G2041" i="35"/>
  <c r="B2040" i="35"/>
  <c r="C2039" i="35"/>
  <c r="B2039" i="35"/>
  <c r="I2037" i="35"/>
  <c r="G2037" i="35"/>
  <c r="E2037" i="35"/>
  <c r="B2036" i="35"/>
  <c r="B2035" i="35"/>
  <c r="H2034" i="35"/>
  <c r="E2034" i="35"/>
  <c r="B2033" i="35"/>
  <c r="B2032" i="35"/>
  <c r="H2031" i="35"/>
  <c r="E2031" i="35"/>
  <c r="B2030" i="35"/>
  <c r="B2029" i="35"/>
  <c r="B2028" i="35"/>
  <c r="H2027" i="35"/>
  <c r="G2027" i="35"/>
  <c r="F2027" i="35"/>
  <c r="E2027" i="35"/>
  <c r="D2027" i="35"/>
  <c r="C2027" i="35"/>
  <c r="H2026" i="35"/>
  <c r="G2026" i="35"/>
  <c r="F2026" i="35"/>
  <c r="E2026" i="35"/>
  <c r="D2026" i="35"/>
  <c r="C2026" i="35"/>
  <c r="C2023" i="35"/>
  <c r="C2019" i="35"/>
  <c r="A2017" i="35"/>
  <c r="H2015" i="35"/>
  <c r="C2015" i="35"/>
  <c r="B2015" i="35"/>
  <c r="G2010" i="35"/>
  <c r="B2009" i="35"/>
  <c r="C2008" i="35"/>
  <c r="B2008" i="35"/>
  <c r="I2006" i="35"/>
  <c r="G2006" i="35"/>
  <c r="E2006" i="35"/>
  <c r="B2005" i="35"/>
  <c r="B2004" i="35"/>
  <c r="H2003" i="35"/>
  <c r="E2003" i="35"/>
  <c r="B2002" i="35"/>
  <c r="B2001" i="35"/>
  <c r="H2000" i="35"/>
  <c r="E2000" i="35"/>
  <c r="B1999" i="35"/>
  <c r="B1998" i="35"/>
  <c r="B1997" i="35"/>
  <c r="H1996" i="35"/>
  <c r="G1996" i="35"/>
  <c r="F1996" i="35"/>
  <c r="E1996" i="35"/>
  <c r="D1996" i="35"/>
  <c r="C1996" i="35"/>
  <c r="H1995" i="35"/>
  <c r="G1995" i="35"/>
  <c r="F1995" i="35"/>
  <c r="E1995" i="35"/>
  <c r="D1995" i="35"/>
  <c r="C1995" i="35"/>
  <c r="C1992" i="35"/>
  <c r="C1988" i="35"/>
  <c r="A1986" i="35"/>
  <c r="H1984" i="35"/>
  <c r="C1984" i="35"/>
  <c r="B1984" i="35"/>
  <c r="G1979" i="35"/>
  <c r="B1978" i="35"/>
  <c r="C1977" i="35"/>
  <c r="B1977" i="35"/>
  <c r="I1975" i="35"/>
  <c r="G1975" i="35"/>
  <c r="E1975" i="35"/>
  <c r="B1974" i="35"/>
  <c r="B1973" i="35"/>
  <c r="H1972" i="35"/>
  <c r="E1972" i="35"/>
  <c r="B1971" i="35"/>
  <c r="B1970" i="35"/>
  <c r="H1969" i="35"/>
  <c r="E1969" i="35"/>
  <c r="B1968" i="35"/>
  <c r="B1967" i="35"/>
  <c r="B1966" i="35"/>
  <c r="H1965" i="35"/>
  <c r="G1965" i="35"/>
  <c r="F1965" i="35"/>
  <c r="E1965" i="35"/>
  <c r="D1965" i="35"/>
  <c r="C1965" i="35"/>
  <c r="H1964" i="35"/>
  <c r="G1964" i="35"/>
  <c r="F1964" i="35"/>
  <c r="E1964" i="35"/>
  <c r="D1964" i="35"/>
  <c r="C1964" i="35"/>
  <c r="C1961" i="35"/>
  <c r="C1957" i="35"/>
  <c r="A1955" i="35"/>
  <c r="H1953" i="35"/>
  <c r="C1953" i="35"/>
  <c r="B1953" i="35"/>
  <c r="G1948" i="35"/>
  <c r="B1947" i="35"/>
  <c r="C1946" i="35"/>
  <c r="B1946" i="35"/>
  <c r="I1944" i="35"/>
  <c r="G1944" i="35"/>
  <c r="E1944" i="35"/>
  <c r="B1943" i="35"/>
  <c r="B1942" i="35"/>
  <c r="H1941" i="35"/>
  <c r="E1941" i="35"/>
  <c r="B1940" i="35"/>
  <c r="B1939" i="35"/>
  <c r="H1938" i="35"/>
  <c r="E1938" i="35"/>
  <c r="B1937" i="35"/>
  <c r="B1936" i="35"/>
  <c r="B1935" i="35"/>
  <c r="H1934" i="35"/>
  <c r="G1934" i="35"/>
  <c r="F1934" i="35"/>
  <c r="E1934" i="35"/>
  <c r="D1934" i="35"/>
  <c r="C1934" i="35"/>
  <c r="H1933" i="35"/>
  <c r="G1933" i="35"/>
  <c r="F1933" i="35"/>
  <c r="E1933" i="35"/>
  <c r="D1933" i="35"/>
  <c r="C1933" i="35"/>
  <c r="C1930" i="35"/>
  <c r="C1926" i="35"/>
  <c r="A1924" i="35"/>
  <c r="H1922" i="35"/>
  <c r="C1922" i="35"/>
  <c r="B1922" i="35"/>
  <c r="G1917" i="35"/>
  <c r="B1916" i="35"/>
  <c r="C1915" i="35"/>
  <c r="B1915" i="35"/>
  <c r="I1913" i="35"/>
  <c r="G1913" i="35"/>
  <c r="E1913" i="35"/>
  <c r="B1912" i="35"/>
  <c r="B1911" i="35"/>
  <c r="H1910" i="35"/>
  <c r="E1910" i="35"/>
  <c r="B1909" i="35"/>
  <c r="B1908" i="35"/>
  <c r="H1907" i="35"/>
  <c r="E1907" i="35"/>
  <c r="B1906" i="35"/>
  <c r="B1905" i="35"/>
  <c r="B1904" i="35"/>
  <c r="H1903" i="35"/>
  <c r="G1903" i="35"/>
  <c r="F1903" i="35"/>
  <c r="E1903" i="35"/>
  <c r="D1903" i="35"/>
  <c r="C1903" i="35"/>
  <c r="H1902" i="35"/>
  <c r="G1902" i="35"/>
  <c r="F1902" i="35"/>
  <c r="E1902" i="35"/>
  <c r="D1902" i="35"/>
  <c r="C1902" i="35"/>
  <c r="C1899" i="35"/>
  <c r="C1895" i="35"/>
  <c r="A1893" i="35"/>
  <c r="H1891" i="35"/>
  <c r="C1891" i="35"/>
  <c r="B1891" i="35"/>
  <c r="G1886" i="35"/>
  <c r="B1885" i="35"/>
  <c r="C1884" i="35"/>
  <c r="B1884" i="35"/>
  <c r="I1882" i="35"/>
  <c r="G1882" i="35"/>
  <c r="E1882" i="35"/>
  <c r="B1881" i="35"/>
  <c r="B1880" i="35"/>
  <c r="H1879" i="35"/>
  <c r="E1879" i="35"/>
  <c r="B1878" i="35"/>
  <c r="B1877" i="35"/>
  <c r="H1876" i="35"/>
  <c r="E1876" i="35"/>
  <c r="B1875" i="35"/>
  <c r="B1874" i="35"/>
  <c r="B1873" i="35"/>
  <c r="H1872" i="35"/>
  <c r="G1872" i="35"/>
  <c r="F1872" i="35"/>
  <c r="E1872" i="35"/>
  <c r="D1872" i="35"/>
  <c r="C1872" i="35"/>
  <c r="H1871" i="35"/>
  <c r="G1871" i="35"/>
  <c r="F1871" i="35"/>
  <c r="E1871" i="35"/>
  <c r="D1871" i="35"/>
  <c r="C1871" i="35"/>
  <c r="C1868" i="35"/>
  <c r="C1864" i="35"/>
  <c r="A1862" i="35"/>
  <c r="H1860" i="35"/>
  <c r="C1860" i="35"/>
  <c r="B1860" i="35"/>
  <c r="G1855" i="35"/>
  <c r="B1854" i="35"/>
  <c r="C1853" i="35"/>
  <c r="B1853" i="35"/>
  <c r="I1851" i="35"/>
  <c r="G1851" i="35"/>
  <c r="E1851" i="35"/>
  <c r="B1850" i="35"/>
  <c r="B1849" i="35"/>
  <c r="H1848" i="35"/>
  <c r="E1848" i="35"/>
  <c r="B1847" i="35"/>
  <c r="B1846" i="35"/>
  <c r="H1845" i="35"/>
  <c r="E1845" i="35"/>
  <c r="B1844" i="35"/>
  <c r="B1843" i="35"/>
  <c r="B1842" i="35"/>
  <c r="H1841" i="35"/>
  <c r="G1841" i="35"/>
  <c r="F1841" i="35"/>
  <c r="E1841" i="35"/>
  <c r="D1841" i="35"/>
  <c r="C1841" i="35"/>
  <c r="H1840" i="35"/>
  <c r="G1840" i="35"/>
  <c r="F1840" i="35"/>
  <c r="E1840" i="35"/>
  <c r="D1840" i="35"/>
  <c r="C1840" i="35"/>
  <c r="C1837" i="35"/>
  <c r="C1833" i="35"/>
  <c r="A1831" i="35"/>
  <c r="H1829" i="35"/>
  <c r="C1829" i="35"/>
  <c r="B1829" i="35"/>
  <c r="G1824" i="35"/>
  <c r="B1823" i="35"/>
  <c r="C1822" i="35"/>
  <c r="B1822" i="35"/>
  <c r="I1820" i="35"/>
  <c r="G1820" i="35"/>
  <c r="E1820" i="35"/>
  <c r="B1819" i="35"/>
  <c r="B1818" i="35"/>
  <c r="H1817" i="35"/>
  <c r="E1817" i="35"/>
  <c r="B1816" i="35"/>
  <c r="B1815" i="35"/>
  <c r="H1814" i="35"/>
  <c r="E1814" i="35"/>
  <c r="B1813" i="35"/>
  <c r="B1812" i="35"/>
  <c r="B1811" i="35"/>
  <c r="H1810" i="35"/>
  <c r="G1810" i="35"/>
  <c r="F1810" i="35"/>
  <c r="E1810" i="35"/>
  <c r="D1810" i="35"/>
  <c r="C1810" i="35"/>
  <c r="H1809" i="35"/>
  <c r="G1809" i="35"/>
  <c r="F1809" i="35"/>
  <c r="E1809" i="35"/>
  <c r="D1809" i="35"/>
  <c r="C1809" i="35"/>
  <c r="C1806" i="35"/>
  <c r="C1802" i="35"/>
  <c r="A1800" i="35"/>
  <c r="H1798" i="35"/>
  <c r="C1798" i="35"/>
  <c r="B1798" i="35"/>
  <c r="G1793" i="35"/>
  <c r="B1792" i="35"/>
  <c r="C1791" i="35"/>
  <c r="B1791" i="35"/>
  <c r="I1789" i="35"/>
  <c r="G1789" i="35"/>
  <c r="E1789" i="35"/>
  <c r="B1788" i="35"/>
  <c r="B1787" i="35"/>
  <c r="H1786" i="35"/>
  <c r="E1786" i="35"/>
  <c r="B1785" i="35"/>
  <c r="B1784" i="35"/>
  <c r="H1783" i="35"/>
  <c r="E1783" i="35"/>
  <c r="B1782" i="35"/>
  <c r="B1781" i="35"/>
  <c r="B1780" i="35"/>
  <c r="H1779" i="35"/>
  <c r="G1779" i="35"/>
  <c r="F1779" i="35"/>
  <c r="E1779" i="35"/>
  <c r="D1779" i="35"/>
  <c r="C1779" i="35"/>
  <c r="H1778" i="35"/>
  <c r="G1778" i="35"/>
  <c r="F1778" i="35"/>
  <c r="E1778" i="35"/>
  <c r="D1778" i="35"/>
  <c r="C1778" i="35"/>
  <c r="C1775" i="35"/>
  <c r="C1771" i="35"/>
  <c r="A1769" i="35"/>
  <c r="H1767" i="35"/>
  <c r="C1767" i="35"/>
  <c r="B1767" i="35"/>
  <c r="G1762" i="35"/>
  <c r="B1761" i="35"/>
  <c r="C1760" i="35"/>
  <c r="B1760" i="35"/>
  <c r="I1758" i="35"/>
  <c r="G1758" i="35"/>
  <c r="E1758" i="35"/>
  <c r="B1757" i="35"/>
  <c r="B1756" i="35"/>
  <c r="H1755" i="35"/>
  <c r="E1755" i="35"/>
  <c r="B1754" i="35"/>
  <c r="B1753" i="35"/>
  <c r="H1752" i="35"/>
  <c r="E1752" i="35"/>
  <c r="B1751" i="35"/>
  <c r="B1750" i="35"/>
  <c r="B1749" i="35"/>
  <c r="H1748" i="35"/>
  <c r="G1748" i="35"/>
  <c r="F1748" i="35"/>
  <c r="E1748" i="35"/>
  <c r="D1748" i="35"/>
  <c r="C1748" i="35"/>
  <c r="H1747" i="35"/>
  <c r="G1747" i="35"/>
  <c r="F1747" i="35"/>
  <c r="E1747" i="35"/>
  <c r="D1747" i="35"/>
  <c r="C1747" i="35"/>
  <c r="C1744" i="35"/>
  <c r="C1740" i="35"/>
  <c r="A1738" i="35"/>
  <c r="H1736" i="35"/>
  <c r="C1736" i="35"/>
  <c r="B1736" i="35"/>
  <c r="G1731" i="35"/>
  <c r="B1730" i="35"/>
  <c r="C1729" i="35"/>
  <c r="B1729" i="35"/>
  <c r="I1727" i="35"/>
  <c r="G1727" i="35"/>
  <c r="E1727" i="35"/>
  <c r="B1726" i="35"/>
  <c r="B1725" i="35"/>
  <c r="H1724" i="35"/>
  <c r="E1724" i="35"/>
  <c r="B1723" i="35"/>
  <c r="B1722" i="35"/>
  <c r="H1721" i="35"/>
  <c r="E1721" i="35"/>
  <c r="B1720" i="35"/>
  <c r="B1719" i="35"/>
  <c r="B1718" i="35"/>
  <c r="H1717" i="35"/>
  <c r="G1717" i="35"/>
  <c r="F1717" i="35"/>
  <c r="E1717" i="35"/>
  <c r="D1717" i="35"/>
  <c r="C1717" i="35"/>
  <c r="H1716" i="35"/>
  <c r="G1716" i="35"/>
  <c r="F1716" i="35"/>
  <c r="E1716" i="35"/>
  <c r="D1716" i="35"/>
  <c r="C1716" i="35"/>
  <c r="C1713" i="35"/>
  <c r="C1709" i="35"/>
  <c r="A1707" i="35"/>
  <c r="H1705" i="35"/>
  <c r="C1705" i="35"/>
  <c r="B1705" i="35"/>
  <c r="G1700" i="35"/>
  <c r="B1699" i="35"/>
  <c r="C1698" i="35"/>
  <c r="B1698" i="35"/>
  <c r="I1696" i="35"/>
  <c r="G1696" i="35"/>
  <c r="E1696" i="35"/>
  <c r="B1695" i="35"/>
  <c r="B1694" i="35"/>
  <c r="H1693" i="35"/>
  <c r="E1693" i="35"/>
  <c r="B1692" i="35"/>
  <c r="B1691" i="35"/>
  <c r="H1690" i="35"/>
  <c r="E1690" i="35"/>
  <c r="B1689" i="35"/>
  <c r="B1688" i="35"/>
  <c r="B1687" i="35"/>
  <c r="H1686" i="35"/>
  <c r="G1686" i="35"/>
  <c r="F1686" i="35"/>
  <c r="E1686" i="35"/>
  <c r="D1686" i="35"/>
  <c r="C1686" i="35"/>
  <c r="H1685" i="35"/>
  <c r="G1685" i="35"/>
  <c r="F1685" i="35"/>
  <c r="E1685" i="35"/>
  <c r="D1685" i="35"/>
  <c r="C1685" i="35"/>
  <c r="C1682" i="35"/>
  <c r="C1678" i="35"/>
  <c r="A1676" i="35"/>
  <c r="H1674" i="35"/>
  <c r="C1674" i="35"/>
  <c r="B1674" i="35"/>
  <c r="G1669" i="35"/>
  <c r="B1668" i="35"/>
  <c r="C1667" i="35"/>
  <c r="B1667" i="35"/>
  <c r="I1665" i="35"/>
  <c r="G1665" i="35"/>
  <c r="E1665" i="35"/>
  <c r="B1664" i="35"/>
  <c r="B1663" i="35"/>
  <c r="H1662" i="35"/>
  <c r="E1662" i="35"/>
  <c r="B1661" i="35"/>
  <c r="B1660" i="35"/>
  <c r="H1659" i="35"/>
  <c r="E1659" i="35"/>
  <c r="B1658" i="35"/>
  <c r="B1657" i="35"/>
  <c r="B1656" i="35"/>
  <c r="H1655" i="35"/>
  <c r="G1655" i="35"/>
  <c r="F1655" i="35"/>
  <c r="E1655" i="35"/>
  <c r="D1655" i="35"/>
  <c r="C1655" i="35"/>
  <c r="H1654" i="35"/>
  <c r="G1654" i="35"/>
  <c r="F1654" i="35"/>
  <c r="E1654" i="35"/>
  <c r="D1654" i="35"/>
  <c r="C1654" i="35"/>
  <c r="C1651" i="35"/>
  <c r="C1647" i="35"/>
  <c r="A1645" i="35"/>
  <c r="H1643" i="35"/>
  <c r="C1643" i="35"/>
  <c r="B1643" i="35"/>
  <c r="G1638" i="35"/>
  <c r="B1637" i="35"/>
  <c r="C1636" i="35"/>
  <c r="B1636" i="35"/>
  <c r="I1634" i="35"/>
  <c r="G1634" i="35"/>
  <c r="E1634" i="35"/>
  <c r="B1633" i="35"/>
  <c r="B1632" i="35"/>
  <c r="H1631" i="35"/>
  <c r="E1631" i="35"/>
  <c r="B1630" i="35"/>
  <c r="B1629" i="35"/>
  <c r="H1628" i="35"/>
  <c r="E1628" i="35"/>
  <c r="B1627" i="35"/>
  <c r="B1626" i="35"/>
  <c r="B1625" i="35"/>
  <c r="H1624" i="35"/>
  <c r="G1624" i="35"/>
  <c r="F1624" i="35"/>
  <c r="E1624" i="35"/>
  <c r="D1624" i="35"/>
  <c r="C1624" i="35"/>
  <c r="H1623" i="35"/>
  <c r="G1623" i="35"/>
  <c r="F1623" i="35"/>
  <c r="E1623" i="35"/>
  <c r="D1623" i="35"/>
  <c r="C1623" i="35"/>
  <c r="C1620" i="35"/>
  <c r="C1616" i="35"/>
  <c r="A1614" i="35"/>
  <c r="H1612" i="35"/>
  <c r="C1612" i="35"/>
  <c r="B1612" i="35"/>
  <c r="G1607" i="35"/>
  <c r="B1606" i="35"/>
  <c r="C1605" i="35"/>
  <c r="B1605" i="35"/>
  <c r="I1603" i="35"/>
  <c r="G1603" i="35"/>
  <c r="E1603" i="35"/>
  <c r="B1602" i="35"/>
  <c r="B1601" i="35"/>
  <c r="H1600" i="35"/>
  <c r="E1600" i="35"/>
  <c r="B1599" i="35"/>
  <c r="B1598" i="35"/>
  <c r="H1597" i="35"/>
  <c r="E1597" i="35"/>
  <c r="B1596" i="35"/>
  <c r="B1595" i="35"/>
  <c r="B1594" i="35"/>
  <c r="H1593" i="35"/>
  <c r="G1593" i="35"/>
  <c r="F1593" i="35"/>
  <c r="E1593" i="35"/>
  <c r="D1593" i="35"/>
  <c r="C1593" i="35"/>
  <c r="H1592" i="35"/>
  <c r="G1592" i="35"/>
  <c r="F1592" i="35"/>
  <c r="E1592" i="35"/>
  <c r="D1592" i="35"/>
  <c r="C1592" i="35"/>
  <c r="C1589" i="35"/>
  <c r="C1585" i="35"/>
  <c r="A1583" i="35"/>
  <c r="H1581" i="35"/>
  <c r="C1581" i="35"/>
  <c r="B1581" i="35"/>
  <c r="G1576" i="35"/>
  <c r="B1575" i="35"/>
  <c r="C1574" i="35"/>
  <c r="B1574" i="35"/>
  <c r="I1572" i="35"/>
  <c r="G1572" i="35"/>
  <c r="E1572" i="35"/>
  <c r="B1571" i="35"/>
  <c r="B1570" i="35"/>
  <c r="H1569" i="35"/>
  <c r="E1569" i="35"/>
  <c r="B1568" i="35"/>
  <c r="B1567" i="35"/>
  <c r="H1566" i="35"/>
  <c r="E1566" i="35"/>
  <c r="B1565" i="35"/>
  <c r="B1564" i="35"/>
  <c r="B1563" i="35"/>
  <c r="H1562" i="35"/>
  <c r="G1562" i="35"/>
  <c r="F1562" i="35"/>
  <c r="E1562" i="35"/>
  <c r="D1562" i="35"/>
  <c r="C1562" i="35"/>
  <c r="H1561" i="35"/>
  <c r="G1561" i="35"/>
  <c r="F1561" i="35"/>
  <c r="E1561" i="35"/>
  <c r="D1561" i="35"/>
  <c r="C1561" i="35"/>
  <c r="C1558" i="35"/>
  <c r="C1554" i="35"/>
  <c r="A1552" i="35"/>
  <c r="H1550" i="35"/>
  <c r="C1550" i="35"/>
  <c r="B1550" i="35"/>
  <c r="G1545" i="35"/>
  <c r="B1544" i="35"/>
  <c r="C1543" i="35"/>
  <c r="B1543" i="35"/>
  <c r="I1541" i="35"/>
  <c r="G1541" i="35"/>
  <c r="E1541" i="35"/>
  <c r="B1540" i="35"/>
  <c r="B1539" i="35"/>
  <c r="H1538" i="35"/>
  <c r="E1538" i="35"/>
  <c r="B1537" i="35"/>
  <c r="B1536" i="35"/>
  <c r="H1535" i="35"/>
  <c r="E1535" i="35"/>
  <c r="B1534" i="35"/>
  <c r="B1533" i="35"/>
  <c r="B1532" i="35"/>
  <c r="H1531" i="35"/>
  <c r="G1531" i="35"/>
  <c r="F1531" i="35"/>
  <c r="E1531" i="35"/>
  <c r="D1531" i="35"/>
  <c r="C1531" i="35"/>
  <c r="H1530" i="35"/>
  <c r="G1530" i="35"/>
  <c r="F1530" i="35"/>
  <c r="E1530" i="35"/>
  <c r="D1530" i="35"/>
  <c r="C1530" i="35"/>
  <c r="C1527" i="35"/>
  <c r="C1523" i="35"/>
  <c r="A1521" i="35"/>
  <c r="H1519" i="35"/>
  <c r="C1519" i="35"/>
  <c r="B1519" i="35"/>
  <c r="G1514" i="35"/>
  <c r="B1513" i="35"/>
  <c r="C1512" i="35"/>
  <c r="B1512" i="35"/>
  <c r="I1510" i="35"/>
  <c r="G1510" i="35"/>
  <c r="E1510" i="35"/>
  <c r="B1509" i="35"/>
  <c r="B1508" i="35"/>
  <c r="H1507" i="35"/>
  <c r="E1507" i="35"/>
  <c r="B1506" i="35"/>
  <c r="B1505" i="35"/>
  <c r="H1504" i="35"/>
  <c r="E1504" i="35"/>
  <c r="B1503" i="35"/>
  <c r="B1502" i="35"/>
  <c r="B1501" i="35"/>
  <c r="H1500" i="35"/>
  <c r="G1500" i="35"/>
  <c r="F1500" i="35"/>
  <c r="E1500" i="35"/>
  <c r="D1500" i="35"/>
  <c r="C1500" i="35"/>
  <c r="H1499" i="35"/>
  <c r="G1499" i="35"/>
  <c r="F1499" i="35"/>
  <c r="E1499" i="35"/>
  <c r="D1499" i="35"/>
  <c r="C1499" i="35"/>
  <c r="C1496" i="35"/>
  <c r="C1492" i="35"/>
  <c r="A1490" i="35"/>
  <c r="H1488" i="35"/>
  <c r="C1488" i="35"/>
  <c r="B1488" i="35"/>
  <c r="G1483" i="35"/>
  <c r="B1482" i="35"/>
  <c r="C1481" i="35"/>
  <c r="B1481" i="35"/>
  <c r="I1479" i="35"/>
  <c r="G1479" i="35"/>
  <c r="E1479" i="35"/>
  <c r="B1478" i="35"/>
  <c r="B1477" i="35"/>
  <c r="H1476" i="35"/>
  <c r="E1476" i="35"/>
  <c r="B1475" i="35"/>
  <c r="B1474" i="35"/>
  <c r="H1473" i="35"/>
  <c r="E1473" i="35"/>
  <c r="B1472" i="35"/>
  <c r="B1471" i="35"/>
  <c r="B1470" i="35"/>
  <c r="H1469" i="35"/>
  <c r="G1469" i="35"/>
  <c r="F1469" i="35"/>
  <c r="E1469" i="35"/>
  <c r="D1469" i="35"/>
  <c r="C1469" i="35"/>
  <c r="H1468" i="35"/>
  <c r="G1468" i="35"/>
  <c r="F1468" i="35"/>
  <c r="E1468" i="35"/>
  <c r="D1468" i="35"/>
  <c r="C1468" i="35"/>
  <c r="C1465" i="35"/>
  <c r="C1461" i="35"/>
  <c r="A1459" i="35"/>
  <c r="H1457" i="35"/>
  <c r="C1457" i="35"/>
  <c r="B1457" i="35"/>
  <c r="G1452" i="35"/>
  <c r="B1451" i="35"/>
  <c r="C1450" i="35"/>
  <c r="B1450" i="35"/>
  <c r="I1448" i="35"/>
  <c r="G1448" i="35"/>
  <c r="E1448" i="35"/>
  <c r="B1447" i="35"/>
  <c r="B1446" i="35"/>
  <c r="H1445" i="35"/>
  <c r="E1445" i="35"/>
  <c r="B1444" i="35"/>
  <c r="B1443" i="35"/>
  <c r="H1442" i="35"/>
  <c r="E1442" i="35"/>
  <c r="B1441" i="35"/>
  <c r="B1440" i="35"/>
  <c r="B1439" i="35"/>
  <c r="H1438" i="35"/>
  <c r="G1438" i="35"/>
  <c r="F1438" i="35"/>
  <c r="E1438" i="35"/>
  <c r="D1438" i="35"/>
  <c r="C1438" i="35"/>
  <c r="H1437" i="35"/>
  <c r="G1437" i="35"/>
  <c r="F1437" i="35"/>
  <c r="E1437" i="35"/>
  <c r="D1437" i="35"/>
  <c r="C1437" i="35"/>
  <c r="C1434" i="35"/>
  <c r="C1430" i="35"/>
  <c r="A1428" i="35"/>
  <c r="H1426" i="35"/>
  <c r="C1426" i="35"/>
  <c r="B1426" i="35"/>
  <c r="G1421" i="35"/>
  <c r="B1420" i="35"/>
  <c r="C1419" i="35"/>
  <c r="B1419" i="35"/>
  <c r="I1417" i="35"/>
  <c r="G1417" i="35"/>
  <c r="E1417" i="35"/>
  <c r="B1416" i="35"/>
  <c r="B1415" i="35"/>
  <c r="H1414" i="35"/>
  <c r="E1414" i="35"/>
  <c r="B1413" i="35"/>
  <c r="B1412" i="35"/>
  <c r="H1411" i="35"/>
  <c r="E1411" i="35"/>
  <c r="B1410" i="35"/>
  <c r="B1409" i="35"/>
  <c r="B1408" i="35"/>
  <c r="H1407" i="35"/>
  <c r="G1407" i="35"/>
  <c r="F1407" i="35"/>
  <c r="E1407" i="35"/>
  <c r="D1407" i="35"/>
  <c r="C1407" i="35"/>
  <c r="H1406" i="35"/>
  <c r="G1406" i="35"/>
  <c r="F1406" i="35"/>
  <c r="E1406" i="35"/>
  <c r="D1406" i="35"/>
  <c r="C1406" i="35"/>
  <c r="C1403" i="35"/>
  <c r="C1399" i="35"/>
  <c r="A1397" i="35"/>
  <c r="H1395" i="35"/>
  <c r="C1395" i="35"/>
  <c r="B1395" i="35"/>
  <c r="G1390" i="35"/>
  <c r="B1389" i="35"/>
  <c r="C1388" i="35"/>
  <c r="B1388" i="35"/>
  <c r="I1386" i="35"/>
  <c r="G1386" i="35"/>
  <c r="E1386" i="35"/>
  <c r="B1385" i="35"/>
  <c r="B1384" i="35"/>
  <c r="H1383" i="35"/>
  <c r="E1383" i="35"/>
  <c r="B1382" i="35"/>
  <c r="B1381" i="35"/>
  <c r="H1380" i="35"/>
  <c r="E1380" i="35"/>
  <c r="B1379" i="35"/>
  <c r="B1378" i="35"/>
  <c r="B1377" i="35"/>
  <c r="H1376" i="35"/>
  <c r="G1376" i="35"/>
  <c r="F1376" i="35"/>
  <c r="E1376" i="35"/>
  <c r="D1376" i="35"/>
  <c r="C1376" i="35"/>
  <c r="H1375" i="35"/>
  <c r="G1375" i="35"/>
  <c r="F1375" i="35"/>
  <c r="E1375" i="35"/>
  <c r="D1375" i="35"/>
  <c r="C1375" i="35"/>
  <c r="C1372" i="35"/>
  <c r="C1368" i="35"/>
  <c r="A1366" i="35"/>
  <c r="H1364" i="35"/>
  <c r="C1364" i="35"/>
  <c r="B1364" i="35"/>
  <c r="G1359" i="35"/>
  <c r="B1358" i="35"/>
  <c r="C1357" i="35"/>
  <c r="B1357" i="35"/>
  <c r="I1355" i="35"/>
  <c r="G1355" i="35"/>
  <c r="E1355" i="35"/>
  <c r="B1354" i="35"/>
  <c r="B1353" i="35"/>
  <c r="H1352" i="35"/>
  <c r="E1352" i="35"/>
  <c r="B1351" i="35"/>
  <c r="B1350" i="35"/>
  <c r="H1349" i="35"/>
  <c r="E1349" i="35"/>
  <c r="B1348" i="35"/>
  <c r="B1347" i="35"/>
  <c r="B1346" i="35"/>
  <c r="H1345" i="35"/>
  <c r="G1345" i="35"/>
  <c r="F1345" i="35"/>
  <c r="E1345" i="35"/>
  <c r="D1345" i="35"/>
  <c r="C1345" i="35"/>
  <c r="H1344" i="35"/>
  <c r="G1344" i="35"/>
  <c r="F1344" i="35"/>
  <c r="E1344" i="35"/>
  <c r="D1344" i="35"/>
  <c r="C1344" i="35"/>
  <c r="C1341" i="35"/>
  <c r="C1337" i="35"/>
  <c r="A1335" i="35"/>
  <c r="H1333" i="35"/>
  <c r="C1333" i="35"/>
  <c r="B1333" i="35"/>
  <c r="G1328" i="35"/>
  <c r="B1327" i="35"/>
  <c r="C1326" i="35"/>
  <c r="B1326" i="35"/>
  <c r="I1324" i="35"/>
  <c r="G1324" i="35"/>
  <c r="E1324" i="35"/>
  <c r="B1323" i="35"/>
  <c r="B1322" i="35"/>
  <c r="H1321" i="35"/>
  <c r="E1321" i="35"/>
  <c r="B1320" i="35"/>
  <c r="B1319" i="35"/>
  <c r="H1318" i="35"/>
  <c r="E1318" i="35"/>
  <c r="B1317" i="35"/>
  <c r="B1316" i="35"/>
  <c r="B1315" i="35"/>
  <c r="H1314" i="35"/>
  <c r="G1314" i="35"/>
  <c r="F1314" i="35"/>
  <c r="E1314" i="35"/>
  <c r="D1314" i="35"/>
  <c r="C1314" i="35"/>
  <c r="H1313" i="35"/>
  <c r="G1313" i="35"/>
  <c r="F1313" i="35"/>
  <c r="E1313" i="35"/>
  <c r="D1313" i="35"/>
  <c r="C1313" i="35"/>
  <c r="C1310" i="35"/>
  <c r="C1306" i="35"/>
  <c r="A1304" i="35"/>
  <c r="H1302" i="35"/>
  <c r="C1302" i="35"/>
  <c r="B1302" i="35"/>
  <c r="G1297" i="35"/>
  <c r="B1296" i="35"/>
  <c r="C1295" i="35"/>
  <c r="B1295" i="35"/>
  <c r="I1293" i="35"/>
  <c r="G1293" i="35"/>
  <c r="E1293" i="35"/>
  <c r="B1292" i="35"/>
  <c r="B1291" i="35"/>
  <c r="H1290" i="35"/>
  <c r="E1290" i="35"/>
  <c r="B1289" i="35"/>
  <c r="B1288" i="35"/>
  <c r="H1287" i="35"/>
  <c r="E1287" i="35"/>
  <c r="B1286" i="35"/>
  <c r="B1285" i="35"/>
  <c r="B1284" i="35"/>
  <c r="H1283" i="35"/>
  <c r="G1283" i="35"/>
  <c r="F1283" i="35"/>
  <c r="E1283" i="35"/>
  <c r="D1283" i="35"/>
  <c r="C1283" i="35"/>
  <c r="H1282" i="35"/>
  <c r="G1282" i="35"/>
  <c r="F1282" i="35"/>
  <c r="E1282" i="35"/>
  <c r="D1282" i="35"/>
  <c r="C1282" i="35"/>
  <c r="C1279" i="35"/>
  <c r="C1275" i="35"/>
  <c r="A1273" i="35"/>
  <c r="H1271" i="35"/>
  <c r="C1271" i="35"/>
  <c r="B1271" i="35"/>
  <c r="G1266" i="35"/>
  <c r="B1265" i="35"/>
  <c r="C1264" i="35"/>
  <c r="B1264" i="35"/>
  <c r="I1262" i="35"/>
  <c r="G1262" i="35"/>
  <c r="E1262" i="35"/>
  <c r="B1261" i="35"/>
  <c r="B1260" i="35"/>
  <c r="H1259" i="35"/>
  <c r="E1259" i="35"/>
  <c r="B1258" i="35"/>
  <c r="B1257" i="35"/>
  <c r="H1256" i="35"/>
  <c r="E1256" i="35"/>
  <c r="B1255" i="35"/>
  <c r="B1254" i="35"/>
  <c r="B1253" i="35"/>
  <c r="H1252" i="35"/>
  <c r="G1252" i="35"/>
  <c r="F1252" i="35"/>
  <c r="E1252" i="35"/>
  <c r="D1252" i="35"/>
  <c r="C1252" i="35"/>
  <c r="H1251" i="35"/>
  <c r="G1251" i="35"/>
  <c r="F1251" i="35"/>
  <c r="E1251" i="35"/>
  <c r="D1251" i="35"/>
  <c r="C1251" i="35"/>
  <c r="C1248" i="35"/>
  <c r="C1244" i="35"/>
  <c r="A1242" i="35"/>
  <c r="U46" i="1"/>
  <c r="CB46" i="1"/>
  <c r="AH46" i="1"/>
  <c r="CE46" i="1"/>
  <c r="AU46" i="1"/>
  <c r="CH46" i="1"/>
  <c r="CX46" i="1"/>
  <c r="DC46" i="1"/>
  <c r="DD46" i="1"/>
  <c r="J1235" i="35"/>
  <c r="C1235" i="35"/>
  <c r="J1234" i="35"/>
  <c r="F1234" i="35"/>
  <c r="J1233" i="35"/>
  <c r="F1233" i="35"/>
  <c r="DB46" i="1"/>
  <c r="J1232" i="35"/>
  <c r="I1232" i="35"/>
  <c r="G1232" i="35"/>
  <c r="E1232" i="35"/>
  <c r="C1232" i="35"/>
  <c r="J1230" i="35"/>
  <c r="I1230" i="35"/>
  <c r="H1230" i="35"/>
  <c r="E1230" i="35"/>
  <c r="J1229" i="35"/>
  <c r="I1229" i="35"/>
  <c r="H1229" i="35"/>
  <c r="E1229" i="35"/>
  <c r="J1227" i="35"/>
  <c r="I1227" i="35"/>
  <c r="H1227" i="35"/>
  <c r="E1227" i="35"/>
  <c r="J1226" i="35"/>
  <c r="I1226" i="35"/>
  <c r="H1226" i="35"/>
  <c r="E1226" i="35"/>
  <c r="J1224" i="35"/>
  <c r="I1224" i="35"/>
  <c r="H1224" i="35"/>
  <c r="G1224" i="35"/>
  <c r="F1224" i="35"/>
  <c r="E1224" i="35"/>
  <c r="D1224" i="35"/>
  <c r="C1224" i="35"/>
  <c r="J1223" i="35"/>
  <c r="I1223" i="35"/>
  <c r="H1223" i="35"/>
  <c r="G1223" i="35"/>
  <c r="F1223" i="35"/>
  <c r="E1223" i="35"/>
  <c r="D1223" i="35"/>
  <c r="C1223" i="35"/>
  <c r="J1222" i="35"/>
  <c r="I1222" i="35"/>
  <c r="H1222" i="35"/>
  <c r="G1222" i="35"/>
  <c r="F1222" i="35"/>
  <c r="E1222" i="35"/>
  <c r="D1222" i="35"/>
  <c r="C1222" i="35"/>
  <c r="F1219" i="35"/>
  <c r="C1219" i="35"/>
  <c r="I1218" i="35"/>
  <c r="C1218" i="35"/>
  <c r="I1217" i="35"/>
  <c r="C1216" i="35"/>
  <c r="C1215" i="35"/>
  <c r="C1214" i="35"/>
  <c r="U45" i="1"/>
  <c r="CB45" i="1"/>
  <c r="AH45" i="1"/>
  <c r="CE45" i="1"/>
  <c r="AU45" i="1"/>
  <c r="CH45" i="1"/>
  <c r="CX45" i="1"/>
  <c r="DC45" i="1"/>
  <c r="DD45" i="1"/>
  <c r="J1204" i="35"/>
  <c r="C1204" i="35"/>
  <c r="J1203" i="35"/>
  <c r="F1203" i="35"/>
  <c r="J1202" i="35"/>
  <c r="F1202" i="35"/>
  <c r="DB45" i="1"/>
  <c r="J1201" i="35"/>
  <c r="I1201" i="35"/>
  <c r="G1201" i="35"/>
  <c r="E1201" i="35"/>
  <c r="C1201" i="35"/>
  <c r="J1199" i="35"/>
  <c r="I1199" i="35"/>
  <c r="H1199" i="35"/>
  <c r="E1199" i="35"/>
  <c r="J1198" i="35"/>
  <c r="I1198" i="35"/>
  <c r="H1198" i="35"/>
  <c r="E1198" i="35"/>
  <c r="J1196" i="35"/>
  <c r="I1196" i="35"/>
  <c r="H1196" i="35"/>
  <c r="E1196" i="35"/>
  <c r="J1195" i="35"/>
  <c r="I1195" i="35"/>
  <c r="H1195" i="35"/>
  <c r="E1195" i="35"/>
  <c r="J1193" i="35"/>
  <c r="I1193" i="35"/>
  <c r="H1193" i="35"/>
  <c r="G1193" i="35"/>
  <c r="F1193" i="35"/>
  <c r="E1193" i="35"/>
  <c r="D1193" i="35"/>
  <c r="C1193" i="35"/>
  <c r="J1192" i="35"/>
  <c r="I1192" i="35"/>
  <c r="H1192" i="35"/>
  <c r="G1192" i="35"/>
  <c r="F1192" i="35"/>
  <c r="E1192" i="35"/>
  <c r="D1192" i="35"/>
  <c r="C1192" i="35"/>
  <c r="J1191" i="35"/>
  <c r="I1191" i="35"/>
  <c r="H1191" i="35"/>
  <c r="G1191" i="35"/>
  <c r="F1191" i="35"/>
  <c r="E1191" i="35"/>
  <c r="D1191" i="35"/>
  <c r="C1191" i="35"/>
  <c r="F1188" i="35"/>
  <c r="C1188" i="35"/>
  <c r="I1187" i="35"/>
  <c r="C1187" i="35"/>
  <c r="I1186" i="35"/>
  <c r="C1185" i="35"/>
  <c r="C1184" i="35"/>
  <c r="C1183" i="35"/>
  <c r="U44" i="1"/>
  <c r="CB44" i="1"/>
  <c r="AH44" i="1"/>
  <c r="CE44" i="1"/>
  <c r="AU44" i="1"/>
  <c r="CH44" i="1"/>
  <c r="CX44" i="1"/>
  <c r="DC44" i="1"/>
  <c r="DD44" i="1"/>
  <c r="J1173" i="35"/>
  <c r="C1173" i="35"/>
  <c r="J1172" i="35"/>
  <c r="F1172" i="35"/>
  <c r="J1171" i="35"/>
  <c r="F1171" i="35"/>
  <c r="DB44" i="1"/>
  <c r="J1170" i="35"/>
  <c r="I1170" i="35"/>
  <c r="G1170" i="35"/>
  <c r="E1170" i="35"/>
  <c r="C1170" i="35"/>
  <c r="J1168" i="35"/>
  <c r="I1168" i="35"/>
  <c r="H1168" i="35"/>
  <c r="E1168" i="35"/>
  <c r="J1167" i="35"/>
  <c r="I1167" i="35"/>
  <c r="H1167" i="35"/>
  <c r="E1167" i="35"/>
  <c r="J1165" i="35"/>
  <c r="I1165" i="35"/>
  <c r="H1165" i="35"/>
  <c r="E1165" i="35"/>
  <c r="J1164" i="35"/>
  <c r="I1164" i="35"/>
  <c r="H1164" i="35"/>
  <c r="E1164" i="35"/>
  <c r="J1162" i="35"/>
  <c r="I1162" i="35"/>
  <c r="H1162" i="35"/>
  <c r="G1162" i="35"/>
  <c r="F1162" i="35"/>
  <c r="E1162" i="35"/>
  <c r="D1162" i="35"/>
  <c r="C1162" i="35"/>
  <c r="J1161" i="35"/>
  <c r="I1161" i="35"/>
  <c r="H1161" i="35"/>
  <c r="G1161" i="35"/>
  <c r="F1161" i="35"/>
  <c r="E1161" i="35"/>
  <c r="D1161" i="35"/>
  <c r="C1161" i="35"/>
  <c r="J1160" i="35"/>
  <c r="I1160" i="35"/>
  <c r="H1160" i="35"/>
  <c r="G1160" i="35"/>
  <c r="F1160" i="35"/>
  <c r="E1160" i="35"/>
  <c r="D1160" i="35"/>
  <c r="C1160" i="35"/>
  <c r="F1157" i="35"/>
  <c r="C1157" i="35"/>
  <c r="I1156" i="35"/>
  <c r="C1156" i="35"/>
  <c r="I1155" i="35"/>
  <c r="C1154" i="35"/>
  <c r="C1153" i="35"/>
  <c r="C1152" i="35"/>
  <c r="U43" i="1"/>
  <c r="CB43" i="1"/>
  <c r="AH43" i="1"/>
  <c r="CE43" i="1"/>
  <c r="AU43" i="1"/>
  <c r="CH43" i="1"/>
  <c r="CX43" i="1"/>
  <c r="DC43" i="1"/>
  <c r="DD43" i="1"/>
  <c r="J1142" i="35"/>
  <c r="C1142" i="35"/>
  <c r="J1141" i="35"/>
  <c r="F1141" i="35"/>
  <c r="J1140" i="35"/>
  <c r="F1140" i="35"/>
  <c r="DB43" i="1"/>
  <c r="J1139" i="35"/>
  <c r="I1139" i="35"/>
  <c r="G1139" i="35"/>
  <c r="E1139" i="35"/>
  <c r="C1139" i="35"/>
  <c r="J1137" i="35"/>
  <c r="I1137" i="35"/>
  <c r="H1137" i="35"/>
  <c r="E1137" i="35"/>
  <c r="J1136" i="35"/>
  <c r="I1136" i="35"/>
  <c r="H1136" i="35"/>
  <c r="E1136" i="35"/>
  <c r="J1134" i="35"/>
  <c r="I1134" i="35"/>
  <c r="H1134" i="35"/>
  <c r="E1134" i="35"/>
  <c r="J1133" i="35"/>
  <c r="I1133" i="35"/>
  <c r="H1133" i="35"/>
  <c r="E1133" i="35"/>
  <c r="J1131" i="35"/>
  <c r="I1131" i="35"/>
  <c r="H1131" i="35"/>
  <c r="G1131" i="35"/>
  <c r="F1131" i="35"/>
  <c r="E1131" i="35"/>
  <c r="D1131" i="35"/>
  <c r="C1131" i="35"/>
  <c r="J1130" i="35"/>
  <c r="I1130" i="35"/>
  <c r="H1130" i="35"/>
  <c r="G1130" i="35"/>
  <c r="F1130" i="35"/>
  <c r="E1130" i="35"/>
  <c r="D1130" i="35"/>
  <c r="C1130" i="35"/>
  <c r="J1129" i="35"/>
  <c r="I1129" i="35"/>
  <c r="H1129" i="35"/>
  <c r="G1129" i="35"/>
  <c r="F1129" i="35"/>
  <c r="E1129" i="35"/>
  <c r="D1129" i="35"/>
  <c r="C1129" i="35"/>
  <c r="F1126" i="35"/>
  <c r="C1126" i="35"/>
  <c r="I1125" i="35"/>
  <c r="C1125" i="35"/>
  <c r="I1124" i="35"/>
  <c r="C1123" i="35"/>
  <c r="C1122" i="35"/>
  <c r="C1121" i="35"/>
  <c r="U42" i="1"/>
  <c r="CB42" i="1"/>
  <c r="AH42" i="1"/>
  <c r="CE42" i="1"/>
  <c r="AU42" i="1"/>
  <c r="CH42" i="1"/>
  <c r="CX42" i="1"/>
  <c r="DC42" i="1"/>
  <c r="DD42" i="1"/>
  <c r="J1111" i="35"/>
  <c r="C1111" i="35"/>
  <c r="J1110" i="35"/>
  <c r="F1110" i="35"/>
  <c r="J1109" i="35"/>
  <c r="F1109" i="35"/>
  <c r="DB42" i="1"/>
  <c r="J1108" i="35"/>
  <c r="I1108" i="35"/>
  <c r="G1108" i="35"/>
  <c r="E1108" i="35"/>
  <c r="C1108" i="35"/>
  <c r="J1106" i="35"/>
  <c r="I1106" i="35"/>
  <c r="H1106" i="35"/>
  <c r="E1106" i="35"/>
  <c r="J1105" i="35"/>
  <c r="I1105" i="35"/>
  <c r="H1105" i="35"/>
  <c r="E1105" i="35"/>
  <c r="J1103" i="35"/>
  <c r="I1103" i="35"/>
  <c r="H1103" i="35"/>
  <c r="E1103" i="35"/>
  <c r="J1102" i="35"/>
  <c r="I1102" i="35"/>
  <c r="H1102" i="35"/>
  <c r="E1102" i="35"/>
  <c r="J1100" i="35"/>
  <c r="I1100" i="35"/>
  <c r="H1100" i="35"/>
  <c r="G1100" i="35"/>
  <c r="F1100" i="35"/>
  <c r="E1100" i="35"/>
  <c r="D1100" i="35"/>
  <c r="C1100" i="35"/>
  <c r="J1099" i="35"/>
  <c r="I1099" i="35"/>
  <c r="H1099" i="35"/>
  <c r="G1099" i="35"/>
  <c r="F1099" i="35"/>
  <c r="E1099" i="35"/>
  <c r="D1099" i="35"/>
  <c r="C1099" i="35"/>
  <c r="J1098" i="35"/>
  <c r="I1098" i="35"/>
  <c r="H1098" i="35"/>
  <c r="G1098" i="35"/>
  <c r="F1098" i="35"/>
  <c r="E1098" i="35"/>
  <c r="D1098" i="35"/>
  <c r="C1098" i="35"/>
  <c r="F1095" i="35"/>
  <c r="C1095" i="35"/>
  <c r="I1094" i="35"/>
  <c r="C1094" i="35"/>
  <c r="I1093" i="35"/>
  <c r="C1092" i="35"/>
  <c r="C1091" i="35"/>
  <c r="C1090" i="35"/>
  <c r="U41" i="1"/>
  <c r="CB41" i="1"/>
  <c r="AH41" i="1"/>
  <c r="CE41" i="1"/>
  <c r="AU41" i="1"/>
  <c r="CH41" i="1"/>
  <c r="CX41" i="1"/>
  <c r="DC41" i="1"/>
  <c r="DD41" i="1"/>
  <c r="J1080" i="35"/>
  <c r="C1080" i="35"/>
  <c r="J1079" i="35"/>
  <c r="F1079" i="35"/>
  <c r="J1078" i="35"/>
  <c r="F1078" i="35"/>
  <c r="DB41" i="1"/>
  <c r="J1077" i="35"/>
  <c r="I1077" i="35"/>
  <c r="G1077" i="35"/>
  <c r="E1077" i="35"/>
  <c r="C1077" i="35"/>
  <c r="J1075" i="35"/>
  <c r="I1075" i="35"/>
  <c r="H1075" i="35"/>
  <c r="E1075" i="35"/>
  <c r="J1074" i="35"/>
  <c r="I1074" i="35"/>
  <c r="H1074" i="35"/>
  <c r="E1074" i="35"/>
  <c r="J1072" i="35"/>
  <c r="I1072" i="35"/>
  <c r="H1072" i="35"/>
  <c r="E1072" i="35"/>
  <c r="J1071" i="35"/>
  <c r="I1071" i="35"/>
  <c r="H1071" i="35"/>
  <c r="E1071" i="35"/>
  <c r="J1069" i="35"/>
  <c r="I1069" i="35"/>
  <c r="H1069" i="35"/>
  <c r="G1069" i="35"/>
  <c r="F1069" i="35"/>
  <c r="E1069" i="35"/>
  <c r="D1069" i="35"/>
  <c r="C1069" i="35"/>
  <c r="J1068" i="35"/>
  <c r="I1068" i="35"/>
  <c r="H1068" i="35"/>
  <c r="G1068" i="35"/>
  <c r="F1068" i="35"/>
  <c r="E1068" i="35"/>
  <c r="D1068" i="35"/>
  <c r="C1068" i="35"/>
  <c r="J1067" i="35"/>
  <c r="I1067" i="35"/>
  <c r="H1067" i="35"/>
  <c r="G1067" i="35"/>
  <c r="F1067" i="35"/>
  <c r="E1067" i="35"/>
  <c r="D1067" i="35"/>
  <c r="C1067" i="35"/>
  <c r="F1064" i="35"/>
  <c r="C1064" i="35"/>
  <c r="I1063" i="35"/>
  <c r="C1063" i="35"/>
  <c r="I1062" i="35"/>
  <c r="C1061" i="35"/>
  <c r="C1060" i="35"/>
  <c r="C1059" i="35"/>
  <c r="U40" i="1"/>
  <c r="CB40" i="1"/>
  <c r="AH40" i="1"/>
  <c r="CE40" i="1"/>
  <c r="AU40" i="1"/>
  <c r="CH40" i="1"/>
  <c r="CX40" i="1"/>
  <c r="DC40" i="1"/>
  <c r="DD40" i="1"/>
  <c r="J1049" i="35"/>
  <c r="C1049" i="35"/>
  <c r="J1048" i="35"/>
  <c r="F1048" i="35"/>
  <c r="J1047" i="35"/>
  <c r="F1047" i="35"/>
  <c r="DB40" i="1"/>
  <c r="J1046" i="35"/>
  <c r="I1046" i="35"/>
  <c r="G1046" i="35"/>
  <c r="E1046" i="35"/>
  <c r="C1046" i="35"/>
  <c r="J1044" i="35"/>
  <c r="I1044" i="35"/>
  <c r="H1044" i="35"/>
  <c r="E1044" i="35"/>
  <c r="J1043" i="35"/>
  <c r="I1043" i="35"/>
  <c r="H1043" i="35"/>
  <c r="E1043" i="35"/>
  <c r="J1041" i="35"/>
  <c r="I1041" i="35"/>
  <c r="H1041" i="35"/>
  <c r="E1041" i="35"/>
  <c r="J1040" i="35"/>
  <c r="I1040" i="35"/>
  <c r="H1040" i="35"/>
  <c r="E1040" i="35"/>
  <c r="J1038" i="35"/>
  <c r="I1038" i="35"/>
  <c r="H1038" i="35"/>
  <c r="G1038" i="35"/>
  <c r="F1038" i="35"/>
  <c r="E1038" i="35"/>
  <c r="D1038" i="35"/>
  <c r="C1038" i="35"/>
  <c r="J1037" i="35"/>
  <c r="I1037" i="35"/>
  <c r="H1037" i="35"/>
  <c r="G1037" i="35"/>
  <c r="F1037" i="35"/>
  <c r="E1037" i="35"/>
  <c r="D1037" i="35"/>
  <c r="C1037" i="35"/>
  <c r="J1036" i="35"/>
  <c r="I1036" i="35"/>
  <c r="H1036" i="35"/>
  <c r="G1036" i="35"/>
  <c r="F1036" i="35"/>
  <c r="E1036" i="35"/>
  <c r="D1036" i="35"/>
  <c r="C1036" i="35"/>
  <c r="F1033" i="35"/>
  <c r="C1033" i="35"/>
  <c r="I1032" i="35"/>
  <c r="C1032" i="35"/>
  <c r="I1031" i="35"/>
  <c r="C1030" i="35"/>
  <c r="C1029" i="35"/>
  <c r="C1028" i="35"/>
  <c r="U39" i="1"/>
  <c r="CB39" i="1"/>
  <c r="AH39" i="1"/>
  <c r="CE39" i="1"/>
  <c r="AU39" i="1"/>
  <c r="CH39" i="1"/>
  <c r="CX39" i="1"/>
  <c r="DC39" i="1"/>
  <c r="DD39" i="1"/>
  <c r="J1018" i="35"/>
  <c r="C1018" i="35"/>
  <c r="J1017" i="35"/>
  <c r="F1017" i="35"/>
  <c r="J1016" i="35"/>
  <c r="F1016" i="35"/>
  <c r="DB39" i="1"/>
  <c r="J1015" i="35"/>
  <c r="I1015" i="35"/>
  <c r="G1015" i="35"/>
  <c r="E1015" i="35"/>
  <c r="C1015" i="35"/>
  <c r="J1013" i="35"/>
  <c r="I1013" i="35"/>
  <c r="H1013" i="35"/>
  <c r="E1013" i="35"/>
  <c r="J1012" i="35"/>
  <c r="I1012" i="35"/>
  <c r="H1012" i="35"/>
  <c r="E1012" i="35"/>
  <c r="J1010" i="35"/>
  <c r="I1010" i="35"/>
  <c r="H1010" i="35"/>
  <c r="E1010" i="35"/>
  <c r="J1009" i="35"/>
  <c r="I1009" i="35"/>
  <c r="H1009" i="35"/>
  <c r="E1009" i="35"/>
  <c r="J1007" i="35"/>
  <c r="I1007" i="35"/>
  <c r="H1007" i="35"/>
  <c r="G1007" i="35"/>
  <c r="F1007" i="35"/>
  <c r="E1007" i="35"/>
  <c r="D1007" i="35"/>
  <c r="C1007" i="35"/>
  <c r="J1006" i="35"/>
  <c r="I1006" i="35"/>
  <c r="H1006" i="35"/>
  <c r="G1006" i="35"/>
  <c r="F1006" i="35"/>
  <c r="E1006" i="35"/>
  <c r="D1006" i="35"/>
  <c r="C1006" i="35"/>
  <c r="J1005" i="35"/>
  <c r="I1005" i="35"/>
  <c r="H1005" i="35"/>
  <c r="G1005" i="35"/>
  <c r="F1005" i="35"/>
  <c r="E1005" i="35"/>
  <c r="D1005" i="35"/>
  <c r="C1005" i="35"/>
  <c r="F1002" i="35"/>
  <c r="C1002" i="35"/>
  <c r="I1001" i="35"/>
  <c r="C1001" i="35"/>
  <c r="I1000" i="35"/>
  <c r="C999" i="35"/>
  <c r="C998" i="35"/>
  <c r="C997" i="35"/>
  <c r="U38" i="1"/>
  <c r="CB38" i="1"/>
  <c r="AH38" i="1"/>
  <c r="CE38" i="1"/>
  <c r="AU38" i="1"/>
  <c r="CH38" i="1"/>
  <c r="CX38" i="1"/>
  <c r="DC38" i="1"/>
  <c r="DD38" i="1"/>
  <c r="J987" i="35"/>
  <c r="C987" i="35"/>
  <c r="J986" i="35"/>
  <c r="F986" i="35"/>
  <c r="J985" i="35"/>
  <c r="F985" i="35"/>
  <c r="DB38" i="1"/>
  <c r="J984" i="35"/>
  <c r="I984" i="35"/>
  <c r="G984" i="35"/>
  <c r="E984" i="35"/>
  <c r="C984" i="35"/>
  <c r="J982" i="35"/>
  <c r="I982" i="35"/>
  <c r="H982" i="35"/>
  <c r="E982" i="35"/>
  <c r="J981" i="35"/>
  <c r="I981" i="35"/>
  <c r="H981" i="35"/>
  <c r="E981" i="35"/>
  <c r="J979" i="35"/>
  <c r="I979" i="35"/>
  <c r="H979" i="35"/>
  <c r="E979" i="35"/>
  <c r="J978" i="35"/>
  <c r="I978" i="35"/>
  <c r="H978" i="35"/>
  <c r="E978" i="35"/>
  <c r="J976" i="35"/>
  <c r="I976" i="35"/>
  <c r="H976" i="35"/>
  <c r="G976" i="35"/>
  <c r="F976" i="35"/>
  <c r="E976" i="35"/>
  <c r="D976" i="35"/>
  <c r="C976" i="35"/>
  <c r="J975" i="35"/>
  <c r="I975" i="35"/>
  <c r="H975" i="35"/>
  <c r="G975" i="35"/>
  <c r="F975" i="35"/>
  <c r="E975" i="35"/>
  <c r="D975" i="35"/>
  <c r="C975" i="35"/>
  <c r="J974" i="35"/>
  <c r="I974" i="35"/>
  <c r="H974" i="35"/>
  <c r="G974" i="35"/>
  <c r="F974" i="35"/>
  <c r="E974" i="35"/>
  <c r="D974" i="35"/>
  <c r="C974" i="35"/>
  <c r="F971" i="35"/>
  <c r="C971" i="35"/>
  <c r="I970" i="35"/>
  <c r="C970" i="35"/>
  <c r="I969" i="35"/>
  <c r="C968" i="35"/>
  <c r="C967" i="35"/>
  <c r="C966" i="35"/>
  <c r="U37" i="1"/>
  <c r="CB37" i="1"/>
  <c r="AH37" i="1"/>
  <c r="CE37" i="1"/>
  <c r="AU37" i="1"/>
  <c r="CH37" i="1"/>
  <c r="CX37" i="1"/>
  <c r="DC37" i="1"/>
  <c r="DD37" i="1"/>
  <c r="J956" i="35"/>
  <c r="C956" i="35"/>
  <c r="J955" i="35"/>
  <c r="F955" i="35"/>
  <c r="J954" i="35"/>
  <c r="F954" i="35"/>
  <c r="DB37" i="1"/>
  <c r="J953" i="35"/>
  <c r="I953" i="35"/>
  <c r="G953" i="35"/>
  <c r="E953" i="35"/>
  <c r="C953" i="35"/>
  <c r="J951" i="35"/>
  <c r="I951" i="35"/>
  <c r="H951" i="35"/>
  <c r="E951" i="35"/>
  <c r="J950" i="35"/>
  <c r="I950" i="35"/>
  <c r="H950" i="35"/>
  <c r="E950" i="35"/>
  <c r="J948" i="35"/>
  <c r="I948" i="35"/>
  <c r="H948" i="35"/>
  <c r="E948" i="35"/>
  <c r="J947" i="35"/>
  <c r="I947" i="35"/>
  <c r="H947" i="35"/>
  <c r="E947" i="35"/>
  <c r="J945" i="35"/>
  <c r="I945" i="35"/>
  <c r="H945" i="35"/>
  <c r="G945" i="35"/>
  <c r="F945" i="35"/>
  <c r="E945" i="35"/>
  <c r="D945" i="35"/>
  <c r="C945" i="35"/>
  <c r="J944" i="35"/>
  <c r="I944" i="35"/>
  <c r="H944" i="35"/>
  <c r="G944" i="35"/>
  <c r="F944" i="35"/>
  <c r="E944" i="35"/>
  <c r="D944" i="35"/>
  <c r="C944" i="35"/>
  <c r="J943" i="35"/>
  <c r="I943" i="35"/>
  <c r="H943" i="35"/>
  <c r="G943" i="35"/>
  <c r="F943" i="35"/>
  <c r="E943" i="35"/>
  <c r="D943" i="35"/>
  <c r="C943" i="35"/>
  <c r="F940" i="35"/>
  <c r="C940" i="35"/>
  <c r="I939" i="35"/>
  <c r="C939" i="35"/>
  <c r="I938" i="35"/>
  <c r="C937" i="35"/>
  <c r="C936" i="35"/>
  <c r="C935" i="35"/>
  <c r="U36" i="1"/>
  <c r="CB36" i="1"/>
  <c r="AH36" i="1"/>
  <c r="CE36" i="1"/>
  <c r="AU36" i="1"/>
  <c r="CH36" i="1"/>
  <c r="CX36" i="1"/>
  <c r="DC36" i="1"/>
  <c r="DD36" i="1"/>
  <c r="J925" i="35"/>
  <c r="C925" i="35"/>
  <c r="J924" i="35"/>
  <c r="F924" i="35"/>
  <c r="J923" i="35"/>
  <c r="F923" i="35"/>
  <c r="DB36" i="1"/>
  <c r="J922" i="35"/>
  <c r="I922" i="35"/>
  <c r="G922" i="35"/>
  <c r="E922" i="35"/>
  <c r="C922" i="35"/>
  <c r="J920" i="35"/>
  <c r="I920" i="35"/>
  <c r="H920" i="35"/>
  <c r="E920" i="35"/>
  <c r="J919" i="35"/>
  <c r="I919" i="35"/>
  <c r="H919" i="35"/>
  <c r="E919" i="35"/>
  <c r="J917" i="35"/>
  <c r="I917" i="35"/>
  <c r="H917" i="35"/>
  <c r="E917" i="35"/>
  <c r="J916" i="35"/>
  <c r="I916" i="35"/>
  <c r="H916" i="35"/>
  <c r="E916" i="35"/>
  <c r="J914" i="35"/>
  <c r="I914" i="35"/>
  <c r="H914" i="35"/>
  <c r="G914" i="35"/>
  <c r="F914" i="35"/>
  <c r="E914" i="35"/>
  <c r="D914" i="35"/>
  <c r="C914" i="35"/>
  <c r="J913" i="35"/>
  <c r="I913" i="35"/>
  <c r="H913" i="35"/>
  <c r="G913" i="35"/>
  <c r="F913" i="35"/>
  <c r="E913" i="35"/>
  <c r="D913" i="35"/>
  <c r="C913" i="35"/>
  <c r="J912" i="35"/>
  <c r="I912" i="35"/>
  <c r="H912" i="35"/>
  <c r="G912" i="35"/>
  <c r="F912" i="35"/>
  <c r="E912" i="35"/>
  <c r="D912" i="35"/>
  <c r="C912" i="35"/>
  <c r="F909" i="35"/>
  <c r="C909" i="35"/>
  <c r="I908" i="35"/>
  <c r="C908" i="35"/>
  <c r="I907" i="35"/>
  <c r="C906" i="35"/>
  <c r="C905" i="35"/>
  <c r="C904" i="35"/>
  <c r="U34" i="1"/>
  <c r="CB34" i="1"/>
  <c r="AH34" i="1"/>
  <c r="CE34" i="1"/>
  <c r="AU34" i="1"/>
  <c r="CH34" i="1"/>
  <c r="CX34" i="1"/>
  <c r="DC34" i="1"/>
  <c r="DD34" i="1"/>
  <c r="J894" i="35"/>
  <c r="C894" i="35"/>
  <c r="J893" i="35"/>
  <c r="F893" i="35"/>
  <c r="J892" i="35"/>
  <c r="F892" i="35"/>
  <c r="DB34" i="1"/>
  <c r="J891" i="35"/>
  <c r="I891" i="35"/>
  <c r="G891" i="35"/>
  <c r="E891" i="35"/>
  <c r="C891" i="35"/>
  <c r="J889" i="35"/>
  <c r="I889" i="35"/>
  <c r="H889" i="35"/>
  <c r="E889" i="35"/>
  <c r="J888" i="35"/>
  <c r="I888" i="35"/>
  <c r="H888" i="35"/>
  <c r="E888" i="35"/>
  <c r="J886" i="35"/>
  <c r="I886" i="35"/>
  <c r="H886" i="35"/>
  <c r="E886" i="35"/>
  <c r="J885" i="35"/>
  <c r="I885" i="35"/>
  <c r="H885" i="35"/>
  <c r="E885" i="35"/>
  <c r="J883" i="35"/>
  <c r="I883" i="35"/>
  <c r="H883" i="35"/>
  <c r="G883" i="35"/>
  <c r="F883" i="35"/>
  <c r="E883" i="35"/>
  <c r="D883" i="35"/>
  <c r="C883" i="35"/>
  <c r="J882" i="35"/>
  <c r="I882" i="35"/>
  <c r="H882" i="35"/>
  <c r="G882" i="35"/>
  <c r="F882" i="35"/>
  <c r="E882" i="35"/>
  <c r="D882" i="35"/>
  <c r="C882" i="35"/>
  <c r="J881" i="35"/>
  <c r="I881" i="35"/>
  <c r="H881" i="35"/>
  <c r="G881" i="35"/>
  <c r="F881" i="35"/>
  <c r="E881" i="35"/>
  <c r="D881" i="35"/>
  <c r="C881" i="35"/>
  <c r="F878" i="35"/>
  <c r="C878" i="35"/>
  <c r="I877" i="35"/>
  <c r="C877" i="35"/>
  <c r="I876" i="35"/>
  <c r="C875" i="35"/>
  <c r="C874" i="35"/>
  <c r="C873" i="35"/>
  <c r="J863" i="35"/>
  <c r="C863" i="35"/>
  <c r="J862" i="35"/>
  <c r="F862" i="35"/>
  <c r="J861" i="35"/>
  <c r="F861" i="35"/>
  <c r="J860" i="35"/>
  <c r="I860" i="35"/>
  <c r="G860" i="35"/>
  <c r="E860" i="35"/>
  <c r="C860" i="35"/>
  <c r="J858" i="35"/>
  <c r="I858" i="35"/>
  <c r="H858" i="35"/>
  <c r="E858" i="35"/>
  <c r="J857" i="35"/>
  <c r="I857" i="35"/>
  <c r="H857" i="35"/>
  <c r="E857" i="35"/>
  <c r="J855" i="35"/>
  <c r="I855" i="35"/>
  <c r="H855" i="35"/>
  <c r="E855" i="35"/>
  <c r="J854" i="35"/>
  <c r="I854" i="35"/>
  <c r="H854" i="35"/>
  <c r="E854" i="35"/>
  <c r="J852" i="35"/>
  <c r="I852" i="35"/>
  <c r="H852" i="35"/>
  <c r="G852" i="35"/>
  <c r="F852" i="35"/>
  <c r="E852" i="35"/>
  <c r="D852" i="35"/>
  <c r="C852" i="35"/>
  <c r="J851" i="35"/>
  <c r="I851" i="35"/>
  <c r="H851" i="35"/>
  <c r="G851" i="35"/>
  <c r="F851" i="35"/>
  <c r="E851" i="35"/>
  <c r="D851" i="35"/>
  <c r="C851" i="35"/>
  <c r="J850" i="35"/>
  <c r="I850" i="35"/>
  <c r="H850" i="35"/>
  <c r="G850" i="35"/>
  <c r="F850" i="35"/>
  <c r="E850" i="35"/>
  <c r="D850" i="35"/>
  <c r="C850" i="35"/>
  <c r="F847" i="35"/>
  <c r="C847" i="35"/>
  <c r="I846" i="35"/>
  <c r="C846" i="35"/>
  <c r="I845" i="35"/>
  <c r="C844" i="35"/>
  <c r="C843" i="35"/>
  <c r="C842" i="35"/>
  <c r="U33" i="1"/>
  <c r="CB33" i="1"/>
  <c r="AH33" i="1"/>
  <c r="CE33" i="1"/>
  <c r="AU33" i="1"/>
  <c r="CH33" i="1"/>
  <c r="CX33" i="1"/>
  <c r="DC33" i="1"/>
  <c r="DD33" i="1"/>
  <c r="J832" i="35"/>
  <c r="C832" i="35"/>
  <c r="J831" i="35"/>
  <c r="F831" i="35"/>
  <c r="J830" i="35"/>
  <c r="F830" i="35"/>
  <c r="DB33" i="1"/>
  <c r="J829" i="35"/>
  <c r="I829" i="35"/>
  <c r="G829" i="35"/>
  <c r="E829" i="35"/>
  <c r="C829" i="35"/>
  <c r="J827" i="35"/>
  <c r="I827" i="35"/>
  <c r="H827" i="35"/>
  <c r="E827" i="35"/>
  <c r="J826" i="35"/>
  <c r="I826" i="35"/>
  <c r="H826" i="35"/>
  <c r="E826" i="35"/>
  <c r="J824" i="35"/>
  <c r="I824" i="35"/>
  <c r="H824" i="35"/>
  <c r="E824" i="35"/>
  <c r="J823" i="35"/>
  <c r="I823" i="35"/>
  <c r="H823" i="35"/>
  <c r="E823" i="35"/>
  <c r="J821" i="35"/>
  <c r="I821" i="35"/>
  <c r="H821" i="35"/>
  <c r="G821" i="35"/>
  <c r="F821" i="35"/>
  <c r="E821" i="35"/>
  <c r="D821" i="35"/>
  <c r="C821" i="35"/>
  <c r="J820" i="35"/>
  <c r="I820" i="35"/>
  <c r="H820" i="35"/>
  <c r="G820" i="35"/>
  <c r="F820" i="35"/>
  <c r="E820" i="35"/>
  <c r="D820" i="35"/>
  <c r="C820" i="35"/>
  <c r="J819" i="35"/>
  <c r="I819" i="35"/>
  <c r="H819" i="35"/>
  <c r="G819" i="35"/>
  <c r="F819" i="35"/>
  <c r="E819" i="35"/>
  <c r="D819" i="35"/>
  <c r="C819" i="35"/>
  <c r="F816" i="35"/>
  <c r="C816" i="35"/>
  <c r="I815" i="35"/>
  <c r="C815" i="35"/>
  <c r="I814" i="35"/>
  <c r="C813" i="35"/>
  <c r="C812" i="35"/>
  <c r="C811" i="35"/>
  <c r="U32" i="1"/>
  <c r="CB32" i="1"/>
  <c r="AH32" i="1"/>
  <c r="CE32" i="1"/>
  <c r="AU32" i="1"/>
  <c r="CH32" i="1"/>
  <c r="CX32" i="1"/>
  <c r="DC32" i="1"/>
  <c r="DD32" i="1"/>
  <c r="J801" i="35"/>
  <c r="C801" i="35"/>
  <c r="J800" i="35"/>
  <c r="F800" i="35"/>
  <c r="J799" i="35"/>
  <c r="F799" i="35"/>
  <c r="DB32" i="1"/>
  <c r="J798" i="35"/>
  <c r="I798" i="35"/>
  <c r="G798" i="35"/>
  <c r="E798" i="35"/>
  <c r="C798" i="35"/>
  <c r="J796" i="35"/>
  <c r="I796" i="35"/>
  <c r="H796" i="35"/>
  <c r="E796" i="35"/>
  <c r="J795" i="35"/>
  <c r="I795" i="35"/>
  <c r="H795" i="35"/>
  <c r="E795" i="35"/>
  <c r="J793" i="35"/>
  <c r="I793" i="35"/>
  <c r="H793" i="35"/>
  <c r="E793" i="35"/>
  <c r="J792" i="35"/>
  <c r="I792" i="35"/>
  <c r="H792" i="35"/>
  <c r="E792" i="35"/>
  <c r="J790" i="35"/>
  <c r="I790" i="35"/>
  <c r="H790" i="35"/>
  <c r="G790" i="35"/>
  <c r="F790" i="35"/>
  <c r="E790" i="35"/>
  <c r="D790" i="35"/>
  <c r="C790" i="35"/>
  <c r="J789" i="35"/>
  <c r="I789" i="35"/>
  <c r="H789" i="35"/>
  <c r="G789" i="35"/>
  <c r="F789" i="35"/>
  <c r="E789" i="35"/>
  <c r="D789" i="35"/>
  <c r="C789" i="35"/>
  <c r="J788" i="35"/>
  <c r="I788" i="35"/>
  <c r="H788" i="35"/>
  <c r="G788" i="35"/>
  <c r="F788" i="35"/>
  <c r="E788" i="35"/>
  <c r="D788" i="35"/>
  <c r="C788" i="35"/>
  <c r="F785" i="35"/>
  <c r="C785" i="35"/>
  <c r="I784" i="35"/>
  <c r="C784" i="35"/>
  <c r="I783" i="35"/>
  <c r="C782" i="35"/>
  <c r="C781" i="35"/>
  <c r="C780" i="35"/>
  <c r="U31" i="1"/>
  <c r="CB31" i="1"/>
  <c r="AH31" i="1"/>
  <c r="CE31" i="1"/>
  <c r="AU31" i="1"/>
  <c r="CH31" i="1"/>
  <c r="CX31" i="1"/>
  <c r="DC31" i="1"/>
  <c r="DD31" i="1"/>
  <c r="J770" i="35"/>
  <c r="C770" i="35"/>
  <c r="J769" i="35"/>
  <c r="F769" i="35"/>
  <c r="J768" i="35"/>
  <c r="F768" i="35"/>
  <c r="DB31" i="1"/>
  <c r="J767" i="35"/>
  <c r="I767" i="35"/>
  <c r="G767" i="35"/>
  <c r="E767" i="35"/>
  <c r="C767" i="35"/>
  <c r="J765" i="35"/>
  <c r="I765" i="35"/>
  <c r="H765" i="35"/>
  <c r="E765" i="35"/>
  <c r="J764" i="35"/>
  <c r="I764" i="35"/>
  <c r="H764" i="35"/>
  <c r="E764" i="35"/>
  <c r="J762" i="35"/>
  <c r="I762" i="35"/>
  <c r="H762" i="35"/>
  <c r="E762" i="35"/>
  <c r="J761" i="35"/>
  <c r="I761" i="35"/>
  <c r="H761" i="35"/>
  <c r="E761" i="35"/>
  <c r="J759" i="35"/>
  <c r="I759" i="35"/>
  <c r="H759" i="35"/>
  <c r="G759" i="35"/>
  <c r="F759" i="35"/>
  <c r="E759" i="35"/>
  <c r="D759" i="35"/>
  <c r="C759" i="35"/>
  <c r="J758" i="35"/>
  <c r="I758" i="35"/>
  <c r="H758" i="35"/>
  <c r="G758" i="35"/>
  <c r="F758" i="35"/>
  <c r="E758" i="35"/>
  <c r="D758" i="35"/>
  <c r="C758" i="35"/>
  <c r="J757" i="35"/>
  <c r="I757" i="35"/>
  <c r="H757" i="35"/>
  <c r="G757" i="35"/>
  <c r="F757" i="35"/>
  <c r="E757" i="35"/>
  <c r="D757" i="35"/>
  <c r="C757" i="35"/>
  <c r="F754" i="35"/>
  <c r="C754" i="35"/>
  <c r="I753" i="35"/>
  <c r="C753" i="35"/>
  <c r="I752" i="35"/>
  <c r="C751" i="35"/>
  <c r="C750" i="35"/>
  <c r="C749" i="35"/>
  <c r="U30" i="1"/>
  <c r="CB30" i="1"/>
  <c r="AH30" i="1"/>
  <c r="CE30" i="1"/>
  <c r="AU30" i="1"/>
  <c r="CH30" i="1"/>
  <c r="CX30" i="1"/>
  <c r="DC30" i="1"/>
  <c r="DD30" i="1"/>
  <c r="J739" i="35"/>
  <c r="C739" i="35"/>
  <c r="J738" i="35"/>
  <c r="F738" i="35"/>
  <c r="J737" i="35"/>
  <c r="F737" i="35"/>
  <c r="DB30" i="1"/>
  <c r="J736" i="35"/>
  <c r="I736" i="35"/>
  <c r="G736" i="35"/>
  <c r="E736" i="35"/>
  <c r="C736" i="35"/>
  <c r="J734" i="35"/>
  <c r="I734" i="35"/>
  <c r="H734" i="35"/>
  <c r="E734" i="35"/>
  <c r="J733" i="35"/>
  <c r="I733" i="35"/>
  <c r="H733" i="35"/>
  <c r="E733" i="35"/>
  <c r="J731" i="35"/>
  <c r="I731" i="35"/>
  <c r="H731" i="35"/>
  <c r="E731" i="35"/>
  <c r="J730" i="35"/>
  <c r="I730" i="35"/>
  <c r="H730" i="35"/>
  <c r="E730" i="35"/>
  <c r="J728" i="35"/>
  <c r="I728" i="35"/>
  <c r="H728" i="35"/>
  <c r="G728" i="35"/>
  <c r="F728" i="35"/>
  <c r="E728" i="35"/>
  <c r="D728" i="35"/>
  <c r="C728" i="35"/>
  <c r="J727" i="35"/>
  <c r="I727" i="35"/>
  <c r="H727" i="35"/>
  <c r="G727" i="35"/>
  <c r="F727" i="35"/>
  <c r="E727" i="35"/>
  <c r="D727" i="35"/>
  <c r="C727" i="35"/>
  <c r="J726" i="35"/>
  <c r="I726" i="35"/>
  <c r="H726" i="35"/>
  <c r="G726" i="35"/>
  <c r="F726" i="35"/>
  <c r="E726" i="35"/>
  <c r="D726" i="35"/>
  <c r="C726" i="35"/>
  <c r="F723" i="35"/>
  <c r="C723" i="35"/>
  <c r="I722" i="35"/>
  <c r="C722" i="35"/>
  <c r="I721" i="35"/>
  <c r="C720" i="35"/>
  <c r="C719" i="35"/>
  <c r="C718" i="35"/>
  <c r="U29" i="1"/>
  <c r="CB29" i="1"/>
  <c r="AH29" i="1"/>
  <c r="CE29" i="1"/>
  <c r="AU29" i="1"/>
  <c r="CH29" i="1"/>
  <c r="CX29" i="1"/>
  <c r="DC29" i="1"/>
  <c r="DD29" i="1"/>
  <c r="J708" i="35"/>
  <c r="C708" i="35"/>
  <c r="J707" i="35"/>
  <c r="F707" i="35"/>
  <c r="J706" i="35"/>
  <c r="F706" i="35"/>
  <c r="DB29" i="1"/>
  <c r="J705" i="35"/>
  <c r="I705" i="35"/>
  <c r="G705" i="35"/>
  <c r="E705" i="35"/>
  <c r="C705" i="35"/>
  <c r="J703" i="35"/>
  <c r="I703" i="35"/>
  <c r="H703" i="35"/>
  <c r="E703" i="35"/>
  <c r="J702" i="35"/>
  <c r="I702" i="35"/>
  <c r="H702" i="35"/>
  <c r="E702" i="35"/>
  <c r="J700" i="35"/>
  <c r="I700" i="35"/>
  <c r="H700" i="35"/>
  <c r="E700" i="35"/>
  <c r="J699" i="35"/>
  <c r="I699" i="35"/>
  <c r="H699" i="35"/>
  <c r="E699" i="35"/>
  <c r="J697" i="35"/>
  <c r="I697" i="35"/>
  <c r="H697" i="35"/>
  <c r="G697" i="35"/>
  <c r="F697" i="35"/>
  <c r="E697" i="35"/>
  <c r="D697" i="35"/>
  <c r="C697" i="35"/>
  <c r="J696" i="35"/>
  <c r="I696" i="35"/>
  <c r="H696" i="35"/>
  <c r="G696" i="35"/>
  <c r="F696" i="35"/>
  <c r="E696" i="35"/>
  <c r="D696" i="35"/>
  <c r="C696" i="35"/>
  <c r="J695" i="35"/>
  <c r="I695" i="35"/>
  <c r="H695" i="35"/>
  <c r="G695" i="35"/>
  <c r="F695" i="35"/>
  <c r="E695" i="35"/>
  <c r="D695" i="35"/>
  <c r="C695" i="35"/>
  <c r="F692" i="35"/>
  <c r="C692" i="35"/>
  <c r="I691" i="35"/>
  <c r="C691" i="35"/>
  <c r="I690" i="35"/>
  <c r="C689" i="35"/>
  <c r="C688" i="35"/>
  <c r="C687" i="35"/>
  <c r="U28" i="1"/>
  <c r="CB28" i="1"/>
  <c r="AH28" i="1"/>
  <c r="CE28" i="1"/>
  <c r="AU28" i="1"/>
  <c r="CH28" i="1"/>
  <c r="CX28" i="1"/>
  <c r="DC28" i="1"/>
  <c r="DD28" i="1"/>
  <c r="J677" i="35"/>
  <c r="C677" i="35"/>
  <c r="J676" i="35"/>
  <c r="F676" i="35"/>
  <c r="J675" i="35"/>
  <c r="F675" i="35"/>
  <c r="DB28" i="1"/>
  <c r="J674" i="35"/>
  <c r="I674" i="35"/>
  <c r="G674" i="35"/>
  <c r="E674" i="35"/>
  <c r="C674" i="35"/>
  <c r="J672" i="35"/>
  <c r="I672" i="35"/>
  <c r="H672" i="35"/>
  <c r="E672" i="35"/>
  <c r="J671" i="35"/>
  <c r="I671" i="35"/>
  <c r="H671" i="35"/>
  <c r="E671" i="35"/>
  <c r="J669" i="35"/>
  <c r="I669" i="35"/>
  <c r="H669" i="35"/>
  <c r="E669" i="35"/>
  <c r="J668" i="35"/>
  <c r="I668" i="35"/>
  <c r="H668" i="35"/>
  <c r="E668" i="35"/>
  <c r="J666" i="35"/>
  <c r="I666" i="35"/>
  <c r="H666" i="35"/>
  <c r="G666" i="35"/>
  <c r="F666" i="35"/>
  <c r="E666" i="35"/>
  <c r="D666" i="35"/>
  <c r="C666" i="35"/>
  <c r="J665" i="35"/>
  <c r="I665" i="35"/>
  <c r="H665" i="35"/>
  <c r="G665" i="35"/>
  <c r="F665" i="35"/>
  <c r="E665" i="35"/>
  <c r="D665" i="35"/>
  <c r="C665" i="35"/>
  <c r="J664" i="35"/>
  <c r="I664" i="35"/>
  <c r="H664" i="35"/>
  <c r="G664" i="35"/>
  <c r="F664" i="35"/>
  <c r="E664" i="35"/>
  <c r="D664" i="35"/>
  <c r="C664" i="35"/>
  <c r="F661" i="35"/>
  <c r="C661" i="35"/>
  <c r="I660" i="35"/>
  <c r="C660" i="35"/>
  <c r="I659" i="35"/>
  <c r="C658" i="35"/>
  <c r="C657" i="35"/>
  <c r="C656" i="35"/>
  <c r="U27" i="1"/>
  <c r="CB27" i="1"/>
  <c r="AH27" i="1"/>
  <c r="CE27" i="1"/>
  <c r="AU27" i="1"/>
  <c r="CH27" i="1"/>
  <c r="CX27" i="1"/>
  <c r="DC27" i="1"/>
  <c r="DD27" i="1"/>
  <c r="J646" i="35"/>
  <c r="C646" i="35"/>
  <c r="J645" i="35"/>
  <c r="F645" i="35"/>
  <c r="J644" i="35"/>
  <c r="F644" i="35"/>
  <c r="DB27" i="1"/>
  <c r="J643" i="35"/>
  <c r="I643" i="35"/>
  <c r="G643" i="35"/>
  <c r="E643" i="35"/>
  <c r="C643" i="35"/>
  <c r="J641" i="35"/>
  <c r="I641" i="35"/>
  <c r="H641" i="35"/>
  <c r="E641" i="35"/>
  <c r="J640" i="35"/>
  <c r="I640" i="35"/>
  <c r="H640" i="35"/>
  <c r="E640" i="35"/>
  <c r="J638" i="35"/>
  <c r="I638" i="35"/>
  <c r="H638" i="35"/>
  <c r="E638" i="35"/>
  <c r="J637" i="35"/>
  <c r="I637" i="35"/>
  <c r="H637" i="35"/>
  <c r="E637" i="35"/>
  <c r="J635" i="35"/>
  <c r="I635" i="35"/>
  <c r="H635" i="35"/>
  <c r="G635" i="35"/>
  <c r="F635" i="35"/>
  <c r="E635" i="35"/>
  <c r="D635" i="35"/>
  <c r="C635" i="35"/>
  <c r="J634" i="35"/>
  <c r="I634" i="35"/>
  <c r="H634" i="35"/>
  <c r="G634" i="35"/>
  <c r="F634" i="35"/>
  <c r="E634" i="35"/>
  <c r="D634" i="35"/>
  <c r="C634" i="35"/>
  <c r="J633" i="35"/>
  <c r="I633" i="35"/>
  <c r="H633" i="35"/>
  <c r="G633" i="35"/>
  <c r="F633" i="35"/>
  <c r="E633" i="35"/>
  <c r="D633" i="35"/>
  <c r="C633" i="35"/>
  <c r="F630" i="35"/>
  <c r="C630" i="35"/>
  <c r="I629" i="35"/>
  <c r="C629" i="35"/>
  <c r="I628" i="35"/>
  <c r="C627" i="35"/>
  <c r="C626" i="35"/>
  <c r="C625" i="35"/>
  <c r="H1240" i="35"/>
  <c r="C1240" i="35"/>
  <c r="B1240" i="35"/>
  <c r="G1235" i="35"/>
  <c r="B1234" i="35"/>
  <c r="C1233" i="35"/>
  <c r="B1233" i="35"/>
  <c r="I1231" i="35"/>
  <c r="G1231" i="35"/>
  <c r="E1231" i="35"/>
  <c r="B1230" i="35"/>
  <c r="B1229" i="35"/>
  <c r="H1228" i="35"/>
  <c r="E1228" i="35"/>
  <c r="B1227" i="35"/>
  <c r="B1226" i="35"/>
  <c r="H1225" i="35"/>
  <c r="E1225" i="35"/>
  <c r="B1224" i="35"/>
  <c r="B1223" i="35"/>
  <c r="B1222" i="35"/>
  <c r="H1221" i="35"/>
  <c r="G1221" i="35"/>
  <c r="F1221" i="35"/>
  <c r="E1221" i="35"/>
  <c r="D1221" i="35"/>
  <c r="C1221" i="35"/>
  <c r="H1220" i="35"/>
  <c r="G1220" i="35"/>
  <c r="F1220" i="35"/>
  <c r="E1220" i="35"/>
  <c r="D1220" i="35"/>
  <c r="C1220" i="35"/>
  <c r="C1217" i="35"/>
  <c r="C1213" i="35"/>
  <c r="A1211" i="35"/>
  <c r="H1209" i="35"/>
  <c r="C1209" i="35"/>
  <c r="B1209" i="35"/>
  <c r="G1204" i="35"/>
  <c r="B1203" i="35"/>
  <c r="C1202" i="35"/>
  <c r="B1202" i="35"/>
  <c r="I1200" i="35"/>
  <c r="G1200" i="35"/>
  <c r="E1200" i="35"/>
  <c r="B1199" i="35"/>
  <c r="B1198" i="35"/>
  <c r="H1197" i="35"/>
  <c r="E1197" i="35"/>
  <c r="B1196" i="35"/>
  <c r="B1195" i="35"/>
  <c r="H1194" i="35"/>
  <c r="E1194" i="35"/>
  <c r="B1193" i="35"/>
  <c r="B1192" i="35"/>
  <c r="B1191" i="35"/>
  <c r="H1190" i="35"/>
  <c r="G1190" i="35"/>
  <c r="F1190" i="35"/>
  <c r="E1190" i="35"/>
  <c r="D1190" i="35"/>
  <c r="C1190" i="35"/>
  <c r="H1189" i="35"/>
  <c r="G1189" i="35"/>
  <c r="F1189" i="35"/>
  <c r="E1189" i="35"/>
  <c r="D1189" i="35"/>
  <c r="C1189" i="35"/>
  <c r="C1186" i="35"/>
  <c r="C1182" i="35"/>
  <c r="A1180" i="35"/>
  <c r="H1178" i="35"/>
  <c r="C1178" i="35"/>
  <c r="B1178" i="35"/>
  <c r="G1173" i="35"/>
  <c r="B1172" i="35"/>
  <c r="C1171" i="35"/>
  <c r="B1171" i="35"/>
  <c r="I1169" i="35"/>
  <c r="G1169" i="35"/>
  <c r="E1169" i="35"/>
  <c r="B1168" i="35"/>
  <c r="B1167" i="35"/>
  <c r="H1166" i="35"/>
  <c r="E1166" i="35"/>
  <c r="B1165" i="35"/>
  <c r="B1164" i="35"/>
  <c r="H1163" i="35"/>
  <c r="E1163" i="35"/>
  <c r="B1162" i="35"/>
  <c r="B1161" i="35"/>
  <c r="B1160" i="35"/>
  <c r="H1159" i="35"/>
  <c r="G1159" i="35"/>
  <c r="F1159" i="35"/>
  <c r="E1159" i="35"/>
  <c r="D1159" i="35"/>
  <c r="C1159" i="35"/>
  <c r="H1158" i="35"/>
  <c r="G1158" i="35"/>
  <c r="F1158" i="35"/>
  <c r="E1158" i="35"/>
  <c r="D1158" i="35"/>
  <c r="C1158" i="35"/>
  <c r="C1155" i="35"/>
  <c r="C1151" i="35"/>
  <c r="A1149" i="35"/>
  <c r="H1147" i="35"/>
  <c r="C1147" i="35"/>
  <c r="B1147" i="35"/>
  <c r="G1142" i="35"/>
  <c r="B1141" i="35"/>
  <c r="C1140" i="35"/>
  <c r="B1140" i="35"/>
  <c r="I1138" i="35"/>
  <c r="G1138" i="35"/>
  <c r="E1138" i="35"/>
  <c r="B1137" i="35"/>
  <c r="B1136" i="35"/>
  <c r="H1135" i="35"/>
  <c r="E1135" i="35"/>
  <c r="B1134" i="35"/>
  <c r="B1133" i="35"/>
  <c r="H1132" i="35"/>
  <c r="E1132" i="35"/>
  <c r="B1131" i="35"/>
  <c r="B1130" i="35"/>
  <c r="B1129" i="35"/>
  <c r="H1128" i="35"/>
  <c r="G1128" i="35"/>
  <c r="F1128" i="35"/>
  <c r="E1128" i="35"/>
  <c r="D1128" i="35"/>
  <c r="C1128" i="35"/>
  <c r="H1127" i="35"/>
  <c r="G1127" i="35"/>
  <c r="F1127" i="35"/>
  <c r="E1127" i="35"/>
  <c r="D1127" i="35"/>
  <c r="C1127" i="35"/>
  <c r="C1124" i="35"/>
  <c r="C1120" i="35"/>
  <c r="A1118" i="35"/>
  <c r="H1116" i="35"/>
  <c r="C1116" i="35"/>
  <c r="B1116" i="35"/>
  <c r="G1111" i="35"/>
  <c r="B1110" i="35"/>
  <c r="C1109" i="35"/>
  <c r="B1109" i="35"/>
  <c r="I1107" i="35"/>
  <c r="G1107" i="35"/>
  <c r="E1107" i="35"/>
  <c r="B1106" i="35"/>
  <c r="B1105" i="35"/>
  <c r="H1104" i="35"/>
  <c r="E1104" i="35"/>
  <c r="B1103" i="35"/>
  <c r="B1102" i="35"/>
  <c r="H1101" i="35"/>
  <c r="E1101" i="35"/>
  <c r="B1100" i="35"/>
  <c r="B1099" i="35"/>
  <c r="B1098" i="35"/>
  <c r="H1097" i="35"/>
  <c r="G1097" i="35"/>
  <c r="F1097" i="35"/>
  <c r="E1097" i="35"/>
  <c r="D1097" i="35"/>
  <c r="C1097" i="35"/>
  <c r="H1096" i="35"/>
  <c r="G1096" i="35"/>
  <c r="F1096" i="35"/>
  <c r="E1096" i="35"/>
  <c r="D1096" i="35"/>
  <c r="C1096" i="35"/>
  <c r="C1093" i="35"/>
  <c r="C1089" i="35"/>
  <c r="A1087" i="35"/>
  <c r="H1085" i="35"/>
  <c r="C1085" i="35"/>
  <c r="B1085" i="35"/>
  <c r="G1080" i="35"/>
  <c r="B1079" i="35"/>
  <c r="C1078" i="35"/>
  <c r="B1078" i="35"/>
  <c r="I1076" i="35"/>
  <c r="G1076" i="35"/>
  <c r="E1076" i="35"/>
  <c r="B1075" i="35"/>
  <c r="B1074" i="35"/>
  <c r="H1073" i="35"/>
  <c r="E1073" i="35"/>
  <c r="B1072" i="35"/>
  <c r="B1071" i="35"/>
  <c r="H1070" i="35"/>
  <c r="E1070" i="35"/>
  <c r="B1069" i="35"/>
  <c r="B1068" i="35"/>
  <c r="B1067" i="35"/>
  <c r="H1066" i="35"/>
  <c r="G1066" i="35"/>
  <c r="F1066" i="35"/>
  <c r="E1066" i="35"/>
  <c r="D1066" i="35"/>
  <c r="C1066" i="35"/>
  <c r="H1065" i="35"/>
  <c r="G1065" i="35"/>
  <c r="F1065" i="35"/>
  <c r="E1065" i="35"/>
  <c r="D1065" i="35"/>
  <c r="C1065" i="35"/>
  <c r="C1062" i="35"/>
  <c r="C1058" i="35"/>
  <c r="A1056" i="35"/>
  <c r="H1054" i="35"/>
  <c r="C1054" i="35"/>
  <c r="B1054" i="35"/>
  <c r="G1049" i="35"/>
  <c r="B1048" i="35"/>
  <c r="C1047" i="35"/>
  <c r="B1047" i="35"/>
  <c r="I1045" i="35"/>
  <c r="G1045" i="35"/>
  <c r="E1045" i="35"/>
  <c r="B1044" i="35"/>
  <c r="B1043" i="35"/>
  <c r="H1042" i="35"/>
  <c r="E1042" i="35"/>
  <c r="B1041" i="35"/>
  <c r="B1040" i="35"/>
  <c r="H1039" i="35"/>
  <c r="E1039" i="35"/>
  <c r="B1038" i="35"/>
  <c r="B1037" i="35"/>
  <c r="B1036" i="35"/>
  <c r="H1035" i="35"/>
  <c r="G1035" i="35"/>
  <c r="F1035" i="35"/>
  <c r="E1035" i="35"/>
  <c r="D1035" i="35"/>
  <c r="C1035" i="35"/>
  <c r="H1034" i="35"/>
  <c r="G1034" i="35"/>
  <c r="F1034" i="35"/>
  <c r="E1034" i="35"/>
  <c r="D1034" i="35"/>
  <c r="C1034" i="35"/>
  <c r="C1031" i="35"/>
  <c r="C1027" i="35"/>
  <c r="A1025" i="35"/>
  <c r="H1023" i="35"/>
  <c r="C1023" i="35"/>
  <c r="B1023" i="35"/>
  <c r="G1018" i="35"/>
  <c r="B1017" i="35"/>
  <c r="C1016" i="35"/>
  <c r="B1016" i="35"/>
  <c r="I1014" i="35"/>
  <c r="G1014" i="35"/>
  <c r="E1014" i="35"/>
  <c r="B1013" i="35"/>
  <c r="B1012" i="35"/>
  <c r="H1011" i="35"/>
  <c r="E1011" i="35"/>
  <c r="B1010" i="35"/>
  <c r="B1009" i="35"/>
  <c r="H1008" i="35"/>
  <c r="E1008" i="35"/>
  <c r="B1007" i="35"/>
  <c r="B1006" i="35"/>
  <c r="B1005" i="35"/>
  <c r="H1004" i="35"/>
  <c r="G1004" i="35"/>
  <c r="F1004" i="35"/>
  <c r="E1004" i="35"/>
  <c r="D1004" i="35"/>
  <c r="C1004" i="35"/>
  <c r="H1003" i="35"/>
  <c r="G1003" i="35"/>
  <c r="F1003" i="35"/>
  <c r="E1003" i="35"/>
  <c r="D1003" i="35"/>
  <c r="C1003" i="35"/>
  <c r="C1000" i="35"/>
  <c r="C996" i="35"/>
  <c r="A994" i="35"/>
  <c r="H992" i="35"/>
  <c r="C992" i="35"/>
  <c r="B992" i="35"/>
  <c r="G987" i="35"/>
  <c r="B986" i="35"/>
  <c r="C985" i="35"/>
  <c r="B985" i="35"/>
  <c r="I983" i="35"/>
  <c r="G983" i="35"/>
  <c r="E983" i="35"/>
  <c r="B982" i="35"/>
  <c r="B981" i="35"/>
  <c r="H980" i="35"/>
  <c r="E980" i="35"/>
  <c r="B979" i="35"/>
  <c r="B978" i="35"/>
  <c r="H977" i="35"/>
  <c r="E977" i="35"/>
  <c r="B976" i="35"/>
  <c r="B975" i="35"/>
  <c r="B974" i="35"/>
  <c r="H973" i="35"/>
  <c r="G973" i="35"/>
  <c r="F973" i="35"/>
  <c r="E973" i="35"/>
  <c r="D973" i="35"/>
  <c r="C973" i="35"/>
  <c r="H972" i="35"/>
  <c r="G972" i="35"/>
  <c r="F972" i="35"/>
  <c r="E972" i="35"/>
  <c r="D972" i="35"/>
  <c r="C972" i="35"/>
  <c r="C969" i="35"/>
  <c r="C965" i="35"/>
  <c r="A963" i="35"/>
  <c r="H961" i="35"/>
  <c r="C961" i="35"/>
  <c r="B961" i="35"/>
  <c r="G956" i="35"/>
  <c r="B955" i="35"/>
  <c r="C954" i="35"/>
  <c r="B954" i="35"/>
  <c r="I952" i="35"/>
  <c r="G952" i="35"/>
  <c r="E952" i="35"/>
  <c r="B951" i="35"/>
  <c r="B950" i="35"/>
  <c r="H949" i="35"/>
  <c r="E949" i="35"/>
  <c r="B948" i="35"/>
  <c r="B947" i="35"/>
  <c r="H946" i="35"/>
  <c r="E946" i="35"/>
  <c r="B945" i="35"/>
  <c r="B944" i="35"/>
  <c r="B943" i="35"/>
  <c r="H942" i="35"/>
  <c r="G942" i="35"/>
  <c r="F942" i="35"/>
  <c r="E942" i="35"/>
  <c r="D942" i="35"/>
  <c r="C942" i="35"/>
  <c r="H941" i="35"/>
  <c r="G941" i="35"/>
  <c r="F941" i="35"/>
  <c r="E941" i="35"/>
  <c r="D941" i="35"/>
  <c r="C941" i="35"/>
  <c r="C938" i="35"/>
  <c r="C934" i="35"/>
  <c r="A932" i="35"/>
  <c r="H930" i="35"/>
  <c r="C930" i="35"/>
  <c r="B930" i="35"/>
  <c r="G925" i="35"/>
  <c r="B924" i="35"/>
  <c r="C923" i="35"/>
  <c r="B923" i="35"/>
  <c r="I921" i="35"/>
  <c r="G921" i="35"/>
  <c r="E921" i="35"/>
  <c r="B920" i="35"/>
  <c r="B919" i="35"/>
  <c r="H918" i="35"/>
  <c r="E918" i="35"/>
  <c r="B917" i="35"/>
  <c r="B916" i="35"/>
  <c r="H915" i="35"/>
  <c r="E915" i="35"/>
  <c r="B914" i="35"/>
  <c r="B913" i="35"/>
  <c r="B912" i="35"/>
  <c r="H911" i="35"/>
  <c r="G911" i="35"/>
  <c r="F911" i="35"/>
  <c r="E911" i="35"/>
  <c r="D911" i="35"/>
  <c r="C911" i="35"/>
  <c r="H910" i="35"/>
  <c r="G910" i="35"/>
  <c r="F910" i="35"/>
  <c r="E910" i="35"/>
  <c r="D910" i="35"/>
  <c r="C910" i="35"/>
  <c r="C907" i="35"/>
  <c r="C903" i="35"/>
  <c r="A901" i="35"/>
  <c r="H899" i="35"/>
  <c r="C899" i="35"/>
  <c r="B899" i="35"/>
  <c r="G894" i="35"/>
  <c r="B893" i="35"/>
  <c r="C892" i="35"/>
  <c r="B892" i="35"/>
  <c r="I890" i="35"/>
  <c r="G890" i="35"/>
  <c r="E890" i="35"/>
  <c r="B889" i="35"/>
  <c r="B888" i="35"/>
  <c r="H887" i="35"/>
  <c r="E887" i="35"/>
  <c r="B886" i="35"/>
  <c r="B885" i="35"/>
  <c r="H884" i="35"/>
  <c r="E884" i="35"/>
  <c r="B883" i="35"/>
  <c r="B882" i="35"/>
  <c r="B881" i="35"/>
  <c r="H880" i="35"/>
  <c r="G880" i="35"/>
  <c r="F880" i="35"/>
  <c r="E880" i="35"/>
  <c r="D880" i="35"/>
  <c r="C880" i="35"/>
  <c r="H879" i="35"/>
  <c r="G879" i="35"/>
  <c r="F879" i="35"/>
  <c r="E879" i="35"/>
  <c r="D879" i="35"/>
  <c r="C879" i="35"/>
  <c r="C876" i="35"/>
  <c r="C872" i="35"/>
  <c r="A870" i="35"/>
  <c r="H868" i="35"/>
  <c r="C868" i="35"/>
  <c r="B868" i="35"/>
  <c r="G863" i="35"/>
  <c r="B862" i="35"/>
  <c r="C861" i="35"/>
  <c r="B861" i="35"/>
  <c r="I859" i="35"/>
  <c r="G859" i="35"/>
  <c r="E859" i="35"/>
  <c r="B858" i="35"/>
  <c r="B857" i="35"/>
  <c r="H856" i="35"/>
  <c r="E856" i="35"/>
  <c r="B855" i="35"/>
  <c r="B854" i="35"/>
  <c r="H853" i="35"/>
  <c r="E853" i="35"/>
  <c r="B852" i="35"/>
  <c r="B851" i="35"/>
  <c r="B850" i="35"/>
  <c r="H849" i="35"/>
  <c r="G849" i="35"/>
  <c r="F849" i="35"/>
  <c r="E849" i="35"/>
  <c r="D849" i="35"/>
  <c r="C849" i="35"/>
  <c r="H848" i="35"/>
  <c r="G848" i="35"/>
  <c r="F848" i="35"/>
  <c r="E848" i="35"/>
  <c r="D848" i="35"/>
  <c r="C848" i="35"/>
  <c r="C845" i="35"/>
  <c r="C841" i="35"/>
  <c r="A839" i="35"/>
  <c r="H837" i="35"/>
  <c r="C837" i="35"/>
  <c r="B837" i="35"/>
  <c r="G832" i="35"/>
  <c r="B831" i="35"/>
  <c r="C830" i="35"/>
  <c r="B830" i="35"/>
  <c r="I828" i="35"/>
  <c r="G828" i="35"/>
  <c r="E828" i="35"/>
  <c r="B827" i="35"/>
  <c r="B826" i="35"/>
  <c r="H825" i="35"/>
  <c r="E825" i="35"/>
  <c r="B824" i="35"/>
  <c r="B823" i="35"/>
  <c r="H822" i="35"/>
  <c r="E822" i="35"/>
  <c r="B821" i="35"/>
  <c r="B820" i="35"/>
  <c r="B819" i="35"/>
  <c r="H818" i="35"/>
  <c r="G818" i="35"/>
  <c r="F818" i="35"/>
  <c r="E818" i="35"/>
  <c r="D818" i="35"/>
  <c r="C818" i="35"/>
  <c r="H817" i="35"/>
  <c r="G817" i="35"/>
  <c r="F817" i="35"/>
  <c r="E817" i="35"/>
  <c r="D817" i="35"/>
  <c r="C817" i="35"/>
  <c r="C814" i="35"/>
  <c r="C810" i="35"/>
  <c r="A808" i="35"/>
  <c r="H806" i="35"/>
  <c r="C806" i="35"/>
  <c r="B806" i="35"/>
  <c r="G801" i="35"/>
  <c r="B800" i="35"/>
  <c r="C799" i="35"/>
  <c r="B799" i="35"/>
  <c r="I797" i="35"/>
  <c r="G797" i="35"/>
  <c r="E797" i="35"/>
  <c r="B796" i="35"/>
  <c r="B795" i="35"/>
  <c r="H794" i="35"/>
  <c r="E794" i="35"/>
  <c r="B793" i="35"/>
  <c r="B792" i="35"/>
  <c r="H791" i="35"/>
  <c r="E791" i="35"/>
  <c r="B790" i="35"/>
  <c r="B789" i="35"/>
  <c r="B788" i="35"/>
  <c r="H787" i="35"/>
  <c r="G787" i="35"/>
  <c r="F787" i="35"/>
  <c r="E787" i="35"/>
  <c r="D787" i="35"/>
  <c r="C787" i="35"/>
  <c r="H786" i="35"/>
  <c r="G786" i="35"/>
  <c r="F786" i="35"/>
  <c r="E786" i="35"/>
  <c r="D786" i="35"/>
  <c r="C786" i="35"/>
  <c r="C783" i="35"/>
  <c r="C779" i="35"/>
  <c r="A777" i="35"/>
  <c r="H775" i="35"/>
  <c r="C775" i="35"/>
  <c r="B775" i="35"/>
  <c r="G770" i="35"/>
  <c r="B769" i="35"/>
  <c r="C768" i="35"/>
  <c r="B768" i="35"/>
  <c r="I766" i="35"/>
  <c r="G766" i="35"/>
  <c r="E766" i="35"/>
  <c r="B765" i="35"/>
  <c r="B764" i="35"/>
  <c r="H763" i="35"/>
  <c r="E763" i="35"/>
  <c r="B762" i="35"/>
  <c r="B761" i="35"/>
  <c r="H760" i="35"/>
  <c r="E760" i="35"/>
  <c r="B759" i="35"/>
  <c r="B758" i="35"/>
  <c r="B757" i="35"/>
  <c r="H756" i="35"/>
  <c r="G756" i="35"/>
  <c r="F756" i="35"/>
  <c r="E756" i="35"/>
  <c r="D756" i="35"/>
  <c r="C756" i="35"/>
  <c r="H755" i="35"/>
  <c r="G755" i="35"/>
  <c r="F755" i="35"/>
  <c r="E755" i="35"/>
  <c r="D755" i="35"/>
  <c r="C755" i="35"/>
  <c r="C752" i="35"/>
  <c r="C748" i="35"/>
  <c r="A746" i="35"/>
  <c r="H744" i="35"/>
  <c r="C744" i="35"/>
  <c r="B744" i="35"/>
  <c r="G739" i="35"/>
  <c r="B738" i="35"/>
  <c r="C737" i="35"/>
  <c r="B737" i="35"/>
  <c r="I735" i="35"/>
  <c r="G735" i="35"/>
  <c r="E735" i="35"/>
  <c r="B734" i="35"/>
  <c r="B733" i="35"/>
  <c r="H732" i="35"/>
  <c r="E732" i="35"/>
  <c r="B731" i="35"/>
  <c r="B730" i="35"/>
  <c r="H729" i="35"/>
  <c r="E729" i="35"/>
  <c r="B728" i="35"/>
  <c r="B727" i="35"/>
  <c r="B726" i="35"/>
  <c r="H725" i="35"/>
  <c r="G725" i="35"/>
  <c r="F725" i="35"/>
  <c r="E725" i="35"/>
  <c r="D725" i="35"/>
  <c r="C725" i="35"/>
  <c r="H724" i="35"/>
  <c r="G724" i="35"/>
  <c r="F724" i="35"/>
  <c r="E724" i="35"/>
  <c r="D724" i="35"/>
  <c r="C724" i="35"/>
  <c r="C721" i="35"/>
  <c r="C717" i="35"/>
  <c r="A715" i="35"/>
  <c r="H713" i="35"/>
  <c r="C713" i="35"/>
  <c r="B713" i="35"/>
  <c r="G708" i="35"/>
  <c r="B707" i="35"/>
  <c r="C706" i="35"/>
  <c r="B706" i="35"/>
  <c r="I704" i="35"/>
  <c r="G704" i="35"/>
  <c r="E704" i="35"/>
  <c r="B703" i="35"/>
  <c r="B702" i="35"/>
  <c r="H701" i="35"/>
  <c r="E701" i="35"/>
  <c r="B700" i="35"/>
  <c r="B699" i="35"/>
  <c r="H698" i="35"/>
  <c r="E698" i="35"/>
  <c r="B697" i="35"/>
  <c r="B696" i="35"/>
  <c r="B695" i="35"/>
  <c r="H694" i="35"/>
  <c r="G694" i="35"/>
  <c r="F694" i="35"/>
  <c r="E694" i="35"/>
  <c r="D694" i="35"/>
  <c r="C694" i="35"/>
  <c r="H693" i="35"/>
  <c r="G693" i="35"/>
  <c r="F693" i="35"/>
  <c r="E693" i="35"/>
  <c r="D693" i="35"/>
  <c r="C693" i="35"/>
  <c r="C690" i="35"/>
  <c r="C686" i="35"/>
  <c r="A684" i="35"/>
  <c r="H682" i="35"/>
  <c r="C682" i="35"/>
  <c r="B682" i="35"/>
  <c r="G677" i="35"/>
  <c r="B676" i="35"/>
  <c r="C675" i="35"/>
  <c r="B675" i="35"/>
  <c r="I673" i="35"/>
  <c r="G673" i="35"/>
  <c r="E673" i="35"/>
  <c r="B672" i="35"/>
  <c r="B671" i="35"/>
  <c r="H670" i="35"/>
  <c r="E670" i="35"/>
  <c r="B669" i="35"/>
  <c r="B668" i="35"/>
  <c r="H667" i="35"/>
  <c r="E667" i="35"/>
  <c r="B666" i="35"/>
  <c r="B665" i="35"/>
  <c r="B664" i="35"/>
  <c r="H663" i="35"/>
  <c r="G663" i="35"/>
  <c r="F663" i="35"/>
  <c r="E663" i="35"/>
  <c r="D663" i="35"/>
  <c r="C663" i="35"/>
  <c r="H662" i="35"/>
  <c r="G662" i="35"/>
  <c r="F662" i="35"/>
  <c r="E662" i="35"/>
  <c r="D662" i="35"/>
  <c r="C662" i="35"/>
  <c r="C659" i="35"/>
  <c r="C655" i="35"/>
  <c r="A653" i="35"/>
  <c r="H651" i="35"/>
  <c r="C651" i="35"/>
  <c r="B651" i="35"/>
  <c r="G646" i="35"/>
  <c r="B645" i="35"/>
  <c r="C644" i="35"/>
  <c r="B644" i="35"/>
  <c r="I642" i="35"/>
  <c r="G642" i="35"/>
  <c r="E642" i="35"/>
  <c r="B641" i="35"/>
  <c r="B640" i="35"/>
  <c r="H639" i="35"/>
  <c r="E639" i="35"/>
  <c r="B638" i="35"/>
  <c r="B637" i="35"/>
  <c r="H636" i="35"/>
  <c r="E636" i="35"/>
  <c r="B635" i="35"/>
  <c r="B634" i="35"/>
  <c r="B633" i="35"/>
  <c r="H632" i="35"/>
  <c r="G632" i="35"/>
  <c r="F632" i="35"/>
  <c r="E632" i="35"/>
  <c r="D632" i="35"/>
  <c r="C632" i="35"/>
  <c r="H631" i="35"/>
  <c r="G631" i="35"/>
  <c r="F631" i="35"/>
  <c r="E631" i="35"/>
  <c r="D631" i="35"/>
  <c r="C631" i="35"/>
  <c r="C628" i="35"/>
  <c r="C624" i="35"/>
  <c r="A622" i="35"/>
  <c r="U26" i="1"/>
  <c r="CB26" i="1"/>
  <c r="AH26" i="1"/>
  <c r="CE26" i="1"/>
  <c r="AU26" i="1"/>
  <c r="CH26" i="1"/>
  <c r="CX26" i="1"/>
  <c r="DC26" i="1"/>
  <c r="DD26" i="1"/>
  <c r="J615" i="35"/>
  <c r="C615" i="35"/>
  <c r="J614" i="35"/>
  <c r="F614" i="35"/>
  <c r="J613" i="35"/>
  <c r="F613" i="35"/>
  <c r="DB26" i="1"/>
  <c r="J612" i="35"/>
  <c r="I612" i="35"/>
  <c r="G612" i="35"/>
  <c r="E612" i="35"/>
  <c r="C612" i="35"/>
  <c r="J610" i="35"/>
  <c r="I610" i="35"/>
  <c r="H610" i="35"/>
  <c r="E610" i="35"/>
  <c r="J609" i="35"/>
  <c r="I609" i="35"/>
  <c r="H609" i="35"/>
  <c r="E609" i="35"/>
  <c r="J607" i="35"/>
  <c r="I607" i="35"/>
  <c r="H607" i="35"/>
  <c r="E607" i="35"/>
  <c r="J606" i="35"/>
  <c r="I606" i="35"/>
  <c r="H606" i="35"/>
  <c r="E606" i="35"/>
  <c r="J604" i="35"/>
  <c r="I604" i="35"/>
  <c r="H604" i="35"/>
  <c r="G604" i="35"/>
  <c r="F604" i="35"/>
  <c r="E604" i="35"/>
  <c r="D604" i="35"/>
  <c r="C604" i="35"/>
  <c r="J603" i="35"/>
  <c r="I603" i="35"/>
  <c r="H603" i="35"/>
  <c r="G603" i="35"/>
  <c r="F603" i="35"/>
  <c r="E603" i="35"/>
  <c r="D603" i="35"/>
  <c r="C603" i="35"/>
  <c r="J602" i="35"/>
  <c r="I602" i="35"/>
  <c r="H602" i="35"/>
  <c r="G602" i="35"/>
  <c r="F602" i="35"/>
  <c r="E602" i="35"/>
  <c r="D602" i="35"/>
  <c r="C602" i="35"/>
  <c r="F599" i="35"/>
  <c r="C599" i="35"/>
  <c r="I598" i="35"/>
  <c r="C598" i="35"/>
  <c r="I597" i="35"/>
  <c r="C596" i="35"/>
  <c r="C595" i="35"/>
  <c r="C594" i="35"/>
  <c r="U25" i="1"/>
  <c r="CB25" i="1"/>
  <c r="AH25" i="1"/>
  <c r="CE25" i="1"/>
  <c r="AU25" i="1"/>
  <c r="CH25" i="1"/>
  <c r="CX25" i="1"/>
  <c r="DC25" i="1"/>
  <c r="DD25" i="1"/>
  <c r="J584" i="35"/>
  <c r="C584" i="35"/>
  <c r="J583" i="35"/>
  <c r="F583" i="35"/>
  <c r="J582" i="35"/>
  <c r="F582" i="35"/>
  <c r="DB25" i="1"/>
  <c r="J581" i="35"/>
  <c r="I581" i="35"/>
  <c r="G581" i="35"/>
  <c r="E581" i="35"/>
  <c r="C581" i="35"/>
  <c r="J579" i="35"/>
  <c r="I579" i="35"/>
  <c r="H579" i="35"/>
  <c r="E579" i="35"/>
  <c r="J578" i="35"/>
  <c r="I578" i="35"/>
  <c r="H578" i="35"/>
  <c r="E578" i="35"/>
  <c r="J576" i="35"/>
  <c r="I576" i="35"/>
  <c r="H576" i="35"/>
  <c r="E576" i="35"/>
  <c r="J575" i="35"/>
  <c r="I575" i="35"/>
  <c r="H575" i="35"/>
  <c r="E575" i="35"/>
  <c r="J573" i="35"/>
  <c r="I573" i="35"/>
  <c r="H573" i="35"/>
  <c r="G573" i="35"/>
  <c r="F573" i="35"/>
  <c r="E573" i="35"/>
  <c r="D573" i="35"/>
  <c r="C573" i="35"/>
  <c r="J572" i="35"/>
  <c r="I572" i="35"/>
  <c r="H572" i="35"/>
  <c r="G572" i="35"/>
  <c r="F572" i="35"/>
  <c r="E572" i="35"/>
  <c r="D572" i="35"/>
  <c r="C572" i="35"/>
  <c r="J571" i="35"/>
  <c r="I571" i="35"/>
  <c r="H571" i="35"/>
  <c r="G571" i="35"/>
  <c r="F571" i="35"/>
  <c r="E571" i="35"/>
  <c r="D571" i="35"/>
  <c r="C571" i="35"/>
  <c r="F568" i="35"/>
  <c r="C568" i="35"/>
  <c r="I567" i="35"/>
  <c r="C567" i="35"/>
  <c r="I566" i="35"/>
  <c r="C565" i="35"/>
  <c r="C564" i="35"/>
  <c r="C563" i="35"/>
  <c r="U24" i="1"/>
  <c r="CB24" i="1"/>
  <c r="AH24" i="1"/>
  <c r="CE24" i="1"/>
  <c r="AU24" i="1"/>
  <c r="CH24" i="1"/>
  <c r="CX24" i="1"/>
  <c r="DC24" i="1"/>
  <c r="DD24" i="1"/>
  <c r="J553" i="35"/>
  <c r="C553" i="35"/>
  <c r="J552" i="35"/>
  <c r="F552" i="35"/>
  <c r="J551" i="35"/>
  <c r="F551" i="35"/>
  <c r="DB24" i="1"/>
  <c r="J550" i="35"/>
  <c r="I550" i="35"/>
  <c r="G550" i="35"/>
  <c r="E550" i="35"/>
  <c r="C550" i="35"/>
  <c r="J548" i="35"/>
  <c r="I548" i="35"/>
  <c r="H548" i="35"/>
  <c r="E548" i="35"/>
  <c r="J547" i="35"/>
  <c r="I547" i="35"/>
  <c r="H547" i="35"/>
  <c r="E547" i="35"/>
  <c r="J545" i="35"/>
  <c r="I545" i="35"/>
  <c r="H545" i="35"/>
  <c r="E545" i="35"/>
  <c r="J544" i="35"/>
  <c r="I544" i="35"/>
  <c r="H544" i="35"/>
  <c r="E544" i="35"/>
  <c r="J542" i="35"/>
  <c r="I542" i="35"/>
  <c r="H542" i="35"/>
  <c r="G542" i="35"/>
  <c r="F542" i="35"/>
  <c r="E542" i="35"/>
  <c r="D542" i="35"/>
  <c r="C542" i="35"/>
  <c r="J541" i="35"/>
  <c r="I541" i="35"/>
  <c r="H541" i="35"/>
  <c r="G541" i="35"/>
  <c r="F541" i="35"/>
  <c r="E541" i="35"/>
  <c r="D541" i="35"/>
  <c r="C541" i="35"/>
  <c r="J540" i="35"/>
  <c r="I540" i="35"/>
  <c r="H540" i="35"/>
  <c r="G540" i="35"/>
  <c r="F540" i="35"/>
  <c r="E540" i="35"/>
  <c r="D540" i="35"/>
  <c r="C540" i="35"/>
  <c r="F537" i="35"/>
  <c r="C537" i="35"/>
  <c r="I536" i="35"/>
  <c r="C536" i="35"/>
  <c r="I535" i="35"/>
  <c r="C534" i="35"/>
  <c r="C533" i="35"/>
  <c r="C532" i="35"/>
  <c r="U23" i="1"/>
  <c r="CB23" i="1"/>
  <c r="AH23" i="1"/>
  <c r="CE23" i="1"/>
  <c r="AU23" i="1"/>
  <c r="CH23" i="1"/>
  <c r="CX23" i="1"/>
  <c r="DC23" i="1"/>
  <c r="DD23" i="1"/>
  <c r="J522" i="35"/>
  <c r="C522" i="35"/>
  <c r="J521" i="35"/>
  <c r="F521" i="35"/>
  <c r="J520" i="35"/>
  <c r="F520" i="35"/>
  <c r="DB23" i="1"/>
  <c r="J519" i="35"/>
  <c r="I519" i="35"/>
  <c r="G519" i="35"/>
  <c r="E519" i="35"/>
  <c r="C519" i="35"/>
  <c r="J517" i="35"/>
  <c r="I517" i="35"/>
  <c r="H517" i="35"/>
  <c r="E517" i="35"/>
  <c r="J516" i="35"/>
  <c r="I516" i="35"/>
  <c r="H516" i="35"/>
  <c r="E516" i="35"/>
  <c r="J514" i="35"/>
  <c r="I514" i="35"/>
  <c r="H514" i="35"/>
  <c r="E514" i="35"/>
  <c r="J513" i="35"/>
  <c r="I513" i="35"/>
  <c r="H513" i="35"/>
  <c r="E513" i="35"/>
  <c r="J511" i="35"/>
  <c r="I511" i="35"/>
  <c r="H511" i="35"/>
  <c r="G511" i="35"/>
  <c r="F511" i="35"/>
  <c r="E511" i="35"/>
  <c r="D511" i="35"/>
  <c r="C511" i="35"/>
  <c r="J510" i="35"/>
  <c r="I510" i="35"/>
  <c r="H510" i="35"/>
  <c r="G510" i="35"/>
  <c r="F510" i="35"/>
  <c r="E510" i="35"/>
  <c r="D510" i="35"/>
  <c r="C510" i="35"/>
  <c r="J509" i="35"/>
  <c r="I509" i="35"/>
  <c r="H509" i="35"/>
  <c r="G509" i="35"/>
  <c r="F509" i="35"/>
  <c r="E509" i="35"/>
  <c r="D509" i="35"/>
  <c r="C509" i="35"/>
  <c r="F506" i="35"/>
  <c r="C506" i="35"/>
  <c r="I505" i="35"/>
  <c r="C505" i="35"/>
  <c r="I504" i="35"/>
  <c r="C503" i="35"/>
  <c r="C502" i="35"/>
  <c r="C501" i="35"/>
  <c r="U22" i="1"/>
  <c r="CB22" i="1"/>
  <c r="AH22" i="1"/>
  <c r="CE22" i="1"/>
  <c r="AU22" i="1"/>
  <c r="CH22" i="1"/>
  <c r="CX22" i="1"/>
  <c r="DC22" i="1"/>
  <c r="DD22" i="1"/>
  <c r="J491" i="35"/>
  <c r="C491" i="35"/>
  <c r="J490" i="35"/>
  <c r="F490" i="35"/>
  <c r="J489" i="35"/>
  <c r="F489" i="35"/>
  <c r="DB22" i="1"/>
  <c r="J488" i="35"/>
  <c r="I488" i="35"/>
  <c r="G488" i="35"/>
  <c r="E488" i="35"/>
  <c r="C488" i="35"/>
  <c r="J486" i="35"/>
  <c r="I486" i="35"/>
  <c r="H486" i="35"/>
  <c r="E486" i="35"/>
  <c r="J485" i="35"/>
  <c r="I485" i="35"/>
  <c r="H485" i="35"/>
  <c r="E485" i="35"/>
  <c r="J483" i="35"/>
  <c r="I483" i="35"/>
  <c r="H483" i="35"/>
  <c r="E483" i="35"/>
  <c r="J482" i="35"/>
  <c r="I482" i="35"/>
  <c r="H482" i="35"/>
  <c r="E482" i="35"/>
  <c r="J480" i="35"/>
  <c r="I480" i="35"/>
  <c r="H480" i="35"/>
  <c r="G480" i="35"/>
  <c r="F480" i="35"/>
  <c r="E480" i="35"/>
  <c r="D480" i="35"/>
  <c r="C480" i="35"/>
  <c r="J479" i="35"/>
  <c r="I479" i="35"/>
  <c r="H479" i="35"/>
  <c r="G479" i="35"/>
  <c r="F479" i="35"/>
  <c r="E479" i="35"/>
  <c r="D479" i="35"/>
  <c r="C479" i="35"/>
  <c r="J478" i="35"/>
  <c r="I478" i="35"/>
  <c r="H478" i="35"/>
  <c r="G478" i="35"/>
  <c r="F478" i="35"/>
  <c r="E478" i="35"/>
  <c r="D478" i="35"/>
  <c r="C478" i="35"/>
  <c r="F475" i="35"/>
  <c r="C475" i="35"/>
  <c r="I474" i="35"/>
  <c r="C474" i="35"/>
  <c r="I473" i="35"/>
  <c r="C472" i="35"/>
  <c r="C471" i="35"/>
  <c r="C470" i="35"/>
  <c r="U21" i="1"/>
  <c r="CB21" i="1"/>
  <c r="AH21" i="1"/>
  <c r="CE21" i="1"/>
  <c r="AU21" i="1"/>
  <c r="CH21" i="1"/>
  <c r="CX21" i="1"/>
  <c r="DC21" i="1"/>
  <c r="DD21" i="1"/>
  <c r="J460" i="35"/>
  <c r="C460" i="35"/>
  <c r="J459" i="35"/>
  <c r="F459" i="35"/>
  <c r="J458" i="35"/>
  <c r="F458" i="35"/>
  <c r="DB21" i="1"/>
  <c r="J457" i="35"/>
  <c r="I457" i="35"/>
  <c r="G457" i="35"/>
  <c r="E457" i="35"/>
  <c r="C457" i="35"/>
  <c r="J455" i="35"/>
  <c r="I455" i="35"/>
  <c r="H455" i="35"/>
  <c r="E455" i="35"/>
  <c r="J454" i="35"/>
  <c r="I454" i="35"/>
  <c r="H454" i="35"/>
  <c r="E454" i="35"/>
  <c r="J452" i="35"/>
  <c r="I452" i="35"/>
  <c r="H452" i="35"/>
  <c r="E452" i="35"/>
  <c r="J451" i="35"/>
  <c r="I451" i="35"/>
  <c r="H451" i="35"/>
  <c r="E451" i="35"/>
  <c r="J449" i="35"/>
  <c r="I449" i="35"/>
  <c r="H449" i="35"/>
  <c r="G449" i="35"/>
  <c r="F449" i="35"/>
  <c r="E449" i="35"/>
  <c r="D449" i="35"/>
  <c r="C449" i="35"/>
  <c r="J448" i="35"/>
  <c r="I448" i="35"/>
  <c r="H448" i="35"/>
  <c r="G448" i="35"/>
  <c r="F448" i="35"/>
  <c r="E448" i="35"/>
  <c r="D448" i="35"/>
  <c r="C448" i="35"/>
  <c r="J447" i="35"/>
  <c r="I447" i="35"/>
  <c r="H447" i="35"/>
  <c r="G447" i="35"/>
  <c r="F447" i="35"/>
  <c r="E447" i="35"/>
  <c r="D447" i="35"/>
  <c r="C447" i="35"/>
  <c r="F444" i="35"/>
  <c r="C444" i="35"/>
  <c r="I443" i="35"/>
  <c r="C443" i="35"/>
  <c r="I442" i="35"/>
  <c r="C441" i="35"/>
  <c r="C440" i="35"/>
  <c r="C439" i="35"/>
  <c r="U20" i="1"/>
  <c r="CB20" i="1"/>
  <c r="AH20" i="1"/>
  <c r="CE20" i="1"/>
  <c r="AU20" i="1"/>
  <c r="CH20" i="1"/>
  <c r="CX20" i="1"/>
  <c r="DC20" i="1"/>
  <c r="DD20" i="1"/>
  <c r="J429" i="35"/>
  <c r="C429" i="35"/>
  <c r="J428" i="35"/>
  <c r="F428" i="35"/>
  <c r="J427" i="35"/>
  <c r="F427" i="35"/>
  <c r="DB20" i="1"/>
  <c r="J426" i="35"/>
  <c r="I426" i="35"/>
  <c r="G426" i="35"/>
  <c r="E426" i="35"/>
  <c r="C426" i="35"/>
  <c r="J424" i="35"/>
  <c r="I424" i="35"/>
  <c r="H424" i="35"/>
  <c r="E424" i="35"/>
  <c r="J423" i="35"/>
  <c r="I423" i="35"/>
  <c r="H423" i="35"/>
  <c r="E423" i="35"/>
  <c r="J421" i="35"/>
  <c r="I421" i="35"/>
  <c r="H421" i="35"/>
  <c r="E421" i="35"/>
  <c r="J420" i="35"/>
  <c r="I420" i="35"/>
  <c r="H420" i="35"/>
  <c r="E420" i="35"/>
  <c r="J418" i="35"/>
  <c r="I418" i="35"/>
  <c r="H418" i="35"/>
  <c r="G418" i="35"/>
  <c r="F418" i="35"/>
  <c r="E418" i="35"/>
  <c r="D418" i="35"/>
  <c r="C418" i="35"/>
  <c r="J417" i="35"/>
  <c r="I417" i="35"/>
  <c r="H417" i="35"/>
  <c r="G417" i="35"/>
  <c r="F417" i="35"/>
  <c r="E417" i="35"/>
  <c r="D417" i="35"/>
  <c r="C417" i="35"/>
  <c r="J416" i="35"/>
  <c r="I416" i="35"/>
  <c r="H416" i="35"/>
  <c r="G416" i="35"/>
  <c r="F416" i="35"/>
  <c r="E416" i="35"/>
  <c r="D416" i="35"/>
  <c r="C416" i="35"/>
  <c r="F413" i="35"/>
  <c r="C413" i="35"/>
  <c r="I412" i="35"/>
  <c r="C412" i="35"/>
  <c r="I411" i="35"/>
  <c r="C410" i="35"/>
  <c r="C409" i="35"/>
  <c r="C408" i="35"/>
  <c r="U19" i="1"/>
  <c r="CB19" i="1"/>
  <c r="AH19" i="1"/>
  <c r="CE19" i="1"/>
  <c r="AU19" i="1"/>
  <c r="CH19" i="1"/>
  <c r="CX19" i="1"/>
  <c r="DC19" i="1"/>
  <c r="DD19" i="1"/>
  <c r="J398" i="35"/>
  <c r="C398" i="35"/>
  <c r="J397" i="35"/>
  <c r="F397" i="35"/>
  <c r="J396" i="35"/>
  <c r="F396" i="35"/>
  <c r="DB19" i="1"/>
  <c r="J395" i="35"/>
  <c r="I395" i="35"/>
  <c r="G395" i="35"/>
  <c r="E395" i="35"/>
  <c r="C395" i="35"/>
  <c r="J393" i="35"/>
  <c r="I393" i="35"/>
  <c r="H393" i="35"/>
  <c r="E393" i="35"/>
  <c r="J392" i="35"/>
  <c r="I392" i="35"/>
  <c r="H392" i="35"/>
  <c r="E392" i="35"/>
  <c r="J390" i="35"/>
  <c r="I390" i="35"/>
  <c r="H390" i="35"/>
  <c r="E390" i="35"/>
  <c r="J389" i="35"/>
  <c r="I389" i="35"/>
  <c r="H389" i="35"/>
  <c r="E389" i="35"/>
  <c r="J387" i="35"/>
  <c r="I387" i="35"/>
  <c r="H387" i="35"/>
  <c r="G387" i="35"/>
  <c r="F387" i="35"/>
  <c r="E387" i="35"/>
  <c r="D387" i="35"/>
  <c r="C387" i="35"/>
  <c r="J386" i="35"/>
  <c r="I386" i="35"/>
  <c r="H386" i="35"/>
  <c r="G386" i="35"/>
  <c r="F386" i="35"/>
  <c r="E386" i="35"/>
  <c r="D386" i="35"/>
  <c r="C386" i="35"/>
  <c r="J385" i="35"/>
  <c r="I385" i="35"/>
  <c r="H385" i="35"/>
  <c r="G385" i="35"/>
  <c r="F385" i="35"/>
  <c r="E385" i="35"/>
  <c r="D385" i="35"/>
  <c r="C385" i="35"/>
  <c r="F382" i="35"/>
  <c r="C382" i="35"/>
  <c r="I381" i="35"/>
  <c r="C381" i="35"/>
  <c r="I380" i="35"/>
  <c r="C379" i="35"/>
  <c r="C378" i="35"/>
  <c r="C377" i="35"/>
  <c r="U18" i="1"/>
  <c r="CB18" i="1"/>
  <c r="AH18" i="1"/>
  <c r="CE18" i="1"/>
  <c r="AU18" i="1"/>
  <c r="CH18" i="1"/>
  <c r="CX18" i="1"/>
  <c r="DC18" i="1"/>
  <c r="DD18" i="1"/>
  <c r="J367" i="35"/>
  <c r="C367" i="35"/>
  <c r="J366" i="35"/>
  <c r="F366" i="35"/>
  <c r="J365" i="35"/>
  <c r="F365" i="35"/>
  <c r="DB18" i="1"/>
  <c r="J364" i="35"/>
  <c r="I364" i="35"/>
  <c r="G364" i="35"/>
  <c r="E364" i="35"/>
  <c r="C364" i="35"/>
  <c r="J362" i="35"/>
  <c r="I362" i="35"/>
  <c r="H362" i="35"/>
  <c r="E362" i="35"/>
  <c r="J361" i="35"/>
  <c r="I361" i="35"/>
  <c r="H361" i="35"/>
  <c r="E361" i="35"/>
  <c r="J359" i="35"/>
  <c r="I359" i="35"/>
  <c r="H359" i="35"/>
  <c r="E359" i="35"/>
  <c r="J358" i="35"/>
  <c r="I358" i="35"/>
  <c r="H358" i="35"/>
  <c r="E358" i="35"/>
  <c r="J356" i="35"/>
  <c r="I356" i="35"/>
  <c r="H356" i="35"/>
  <c r="G356" i="35"/>
  <c r="F356" i="35"/>
  <c r="E356" i="35"/>
  <c r="D356" i="35"/>
  <c r="C356" i="35"/>
  <c r="J355" i="35"/>
  <c r="I355" i="35"/>
  <c r="H355" i="35"/>
  <c r="G355" i="35"/>
  <c r="F355" i="35"/>
  <c r="E355" i="35"/>
  <c r="D355" i="35"/>
  <c r="C355" i="35"/>
  <c r="J354" i="35"/>
  <c r="I354" i="35"/>
  <c r="H354" i="35"/>
  <c r="G354" i="35"/>
  <c r="F354" i="35"/>
  <c r="E354" i="35"/>
  <c r="D354" i="35"/>
  <c r="C354" i="35"/>
  <c r="F351" i="35"/>
  <c r="C351" i="35"/>
  <c r="I350" i="35"/>
  <c r="C350" i="35"/>
  <c r="I349" i="35"/>
  <c r="C348" i="35"/>
  <c r="C347" i="35"/>
  <c r="C346" i="35"/>
  <c r="U17" i="1"/>
  <c r="CB17" i="1"/>
  <c r="AH17" i="1"/>
  <c r="CE17" i="1"/>
  <c r="AU17" i="1"/>
  <c r="CH17" i="1"/>
  <c r="CX17" i="1"/>
  <c r="DC17" i="1"/>
  <c r="DD17" i="1"/>
  <c r="J336" i="35"/>
  <c r="C336" i="35"/>
  <c r="J335" i="35"/>
  <c r="F335" i="35"/>
  <c r="J334" i="35"/>
  <c r="F334" i="35"/>
  <c r="DB17" i="1"/>
  <c r="J333" i="35"/>
  <c r="I333" i="35"/>
  <c r="G333" i="35"/>
  <c r="E333" i="35"/>
  <c r="C333" i="35"/>
  <c r="J331" i="35"/>
  <c r="I331" i="35"/>
  <c r="H331" i="35"/>
  <c r="E331" i="35"/>
  <c r="J330" i="35"/>
  <c r="I330" i="35"/>
  <c r="H330" i="35"/>
  <c r="E330" i="35"/>
  <c r="J328" i="35"/>
  <c r="I328" i="35"/>
  <c r="H328" i="35"/>
  <c r="E328" i="35"/>
  <c r="J327" i="35"/>
  <c r="I327" i="35"/>
  <c r="H327" i="35"/>
  <c r="E327" i="35"/>
  <c r="J325" i="35"/>
  <c r="I325" i="35"/>
  <c r="H325" i="35"/>
  <c r="G325" i="35"/>
  <c r="F325" i="35"/>
  <c r="E325" i="35"/>
  <c r="D325" i="35"/>
  <c r="C325" i="35"/>
  <c r="J324" i="35"/>
  <c r="I324" i="35"/>
  <c r="H324" i="35"/>
  <c r="G324" i="35"/>
  <c r="F324" i="35"/>
  <c r="E324" i="35"/>
  <c r="D324" i="35"/>
  <c r="C324" i="35"/>
  <c r="J323" i="35"/>
  <c r="I323" i="35"/>
  <c r="H323" i="35"/>
  <c r="G323" i="35"/>
  <c r="F323" i="35"/>
  <c r="E323" i="35"/>
  <c r="D323" i="35"/>
  <c r="C323" i="35"/>
  <c r="F320" i="35"/>
  <c r="C320" i="35"/>
  <c r="I319" i="35"/>
  <c r="C319" i="35"/>
  <c r="I318" i="35"/>
  <c r="C317" i="35"/>
  <c r="C316" i="35"/>
  <c r="C315" i="35"/>
  <c r="H620" i="35"/>
  <c r="C620" i="35"/>
  <c r="B620" i="35"/>
  <c r="G615" i="35"/>
  <c r="B614" i="35"/>
  <c r="C613" i="35"/>
  <c r="B613" i="35"/>
  <c r="I611" i="35"/>
  <c r="G611" i="35"/>
  <c r="E611" i="35"/>
  <c r="B610" i="35"/>
  <c r="B609" i="35"/>
  <c r="H608" i="35"/>
  <c r="E608" i="35"/>
  <c r="B607" i="35"/>
  <c r="B606" i="35"/>
  <c r="H605" i="35"/>
  <c r="E605" i="35"/>
  <c r="B604" i="35"/>
  <c r="B603" i="35"/>
  <c r="B602" i="35"/>
  <c r="H601" i="35"/>
  <c r="G601" i="35"/>
  <c r="F601" i="35"/>
  <c r="E601" i="35"/>
  <c r="D601" i="35"/>
  <c r="C601" i="35"/>
  <c r="H600" i="35"/>
  <c r="G600" i="35"/>
  <c r="F600" i="35"/>
  <c r="E600" i="35"/>
  <c r="D600" i="35"/>
  <c r="C600" i="35"/>
  <c r="C597" i="35"/>
  <c r="C593" i="35"/>
  <c r="A591" i="35"/>
  <c r="H589" i="35"/>
  <c r="C589" i="35"/>
  <c r="B589" i="35"/>
  <c r="G584" i="35"/>
  <c r="B583" i="35"/>
  <c r="C582" i="35"/>
  <c r="B582" i="35"/>
  <c r="I580" i="35"/>
  <c r="G580" i="35"/>
  <c r="E580" i="35"/>
  <c r="B579" i="35"/>
  <c r="B578" i="35"/>
  <c r="H577" i="35"/>
  <c r="E577" i="35"/>
  <c r="B576" i="35"/>
  <c r="B575" i="35"/>
  <c r="H574" i="35"/>
  <c r="E574" i="35"/>
  <c r="B573" i="35"/>
  <c r="B572" i="35"/>
  <c r="B571" i="35"/>
  <c r="H570" i="35"/>
  <c r="G570" i="35"/>
  <c r="F570" i="35"/>
  <c r="E570" i="35"/>
  <c r="D570" i="35"/>
  <c r="C570" i="35"/>
  <c r="H569" i="35"/>
  <c r="G569" i="35"/>
  <c r="F569" i="35"/>
  <c r="E569" i="35"/>
  <c r="D569" i="35"/>
  <c r="C569" i="35"/>
  <c r="C566" i="35"/>
  <c r="C562" i="35"/>
  <c r="A560" i="35"/>
  <c r="H558" i="35"/>
  <c r="C558" i="35"/>
  <c r="B558" i="35"/>
  <c r="G553" i="35"/>
  <c r="B552" i="35"/>
  <c r="C551" i="35"/>
  <c r="B551" i="35"/>
  <c r="I549" i="35"/>
  <c r="G549" i="35"/>
  <c r="E549" i="35"/>
  <c r="B548" i="35"/>
  <c r="B547" i="35"/>
  <c r="H546" i="35"/>
  <c r="E546" i="35"/>
  <c r="B545" i="35"/>
  <c r="B544" i="35"/>
  <c r="H543" i="35"/>
  <c r="E543" i="35"/>
  <c r="B542" i="35"/>
  <c r="B541" i="35"/>
  <c r="B540" i="35"/>
  <c r="H539" i="35"/>
  <c r="G539" i="35"/>
  <c r="F539" i="35"/>
  <c r="E539" i="35"/>
  <c r="D539" i="35"/>
  <c r="C539" i="35"/>
  <c r="H538" i="35"/>
  <c r="G538" i="35"/>
  <c r="F538" i="35"/>
  <c r="E538" i="35"/>
  <c r="D538" i="35"/>
  <c r="C538" i="35"/>
  <c r="C535" i="35"/>
  <c r="C531" i="35"/>
  <c r="A529" i="35"/>
  <c r="H527" i="35"/>
  <c r="C527" i="35"/>
  <c r="B527" i="35"/>
  <c r="G522" i="35"/>
  <c r="B521" i="35"/>
  <c r="C520" i="35"/>
  <c r="B520" i="35"/>
  <c r="I518" i="35"/>
  <c r="G518" i="35"/>
  <c r="E518" i="35"/>
  <c r="B517" i="35"/>
  <c r="B516" i="35"/>
  <c r="H515" i="35"/>
  <c r="E515" i="35"/>
  <c r="B514" i="35"/>
  <c r="B513" i="35"/>
  <c r="H512" i="35"/>
  <c r="E512" i="35"/>
  <c r="B511" i="35"/>
  <c r="B510" i="35"/>
  <c r="B509" i="35"/>
  <c r="H508" i="35"/>
  <c r="G508" i="35"/>
  <c r="F508" i="35"/>
  <c r="E508" i="35"/>
  <c r="D508" i="35"/>
  <c r="C508" i="35"/>
  <c r="H507" i="35"/>
  <c r="G507" i="35"/>
  <c r="F507" i="35"/>
  <c r="E507" i="35"/>
  <c r="D507" i="35"/>
  <c r="C507" i="35"/>
  <c r="C504" i="35"/>
  <c r="C500" i="35"/>
  <c r="A498" i="35"/>
  <c r="H496" i="35"/>
  <c r="C496" i="35"/>
  <c r="B496" i="35"/>
  <c r="G491" i="35"/>
  <c r="B490" i="35"/>
  <c r="C489" i="35"/>
  <c r="B489" i="35"/>
  <c r="I487" i="35"/>
  <c r="G487" i="35"/>
  <c r="E487" i="35"/>
  <c r="B486" i="35"/>
  <c r="B485" i="35"/>
  <c r="H484" i="35"/>
  <c r="E484" i="35"/>
  <c r="B483" i="35"/>
  <c r="B482" i="35"/>
  <c r="H481" i="35"/>
  <c r="E481" i="35"/>
  <c r="B480" i="35"/>
  <c r="B479" i="35"/>
  <c r="B478" i="35"/>
  <c r="H477" i="35"/>
  <c r="G477" i="35"/>
  <c r="F477" i="35"/>
  <c r="E477" i="35"/>
  <c r="D477" i="35"/>
  <c r="C477" i="35"/>
  <c r="H476" i="35"/>
  <c r="G476" i="35"/>
  <c r="F476" i="35"/>
  <c r="E476" i="35"/>
  <c r="D476" i="35"/>
  <c r="C476" i="35"/>
  <c r="C473" i="35"/>
  <c r="C469" i="35"/>
  <c r="A467" i="35"/>
  <c r="H465" i="35"/>
  <c r="C465" i="35"/>
  <c r="B465" i="35"/>
  <c r="G460" i="35"/>
  <c r="B459" i="35"/>
  <c r="C458" i="35"/>
  <c r="B458" i="35"/>
  <c r="I456" i="35"/>
  <c r="G456" i="35"/>
  <c r="E456" i="35"/>
  <c r="B455" i="35"/>
  <c r="B454" i="35"/>
  <c r="H453" i="35"/>
  <c r="E453" i="35"/>
  <c r="B452" i="35"/>
  <c r="B451" i="35"/>
  <c r="H450" i="35"/>
  <c r="E450" i="35"/>
  <c r="B449" i="35"/>
  <c r="B448" i="35"/>
  <c r="B447" i="35"/>
  <c r="H446" i="35"/>
  <c r="G446" i="35"/>
  <c r="F446" i="35"/>
  <c r="E446" i="35"/>
  <c r="D446" i="35"/>
  <c r="C446" i="35"/>
  <c r="H445" i="35"/>
  <c r="G445" i="35"/>
  <c r="F445" i="35"/>
  <c r="E445" i="35"/>
  <c r="D445" i="35"/>
  <c r="C445" i="35"/>
  <c r="C442" i="35"/>
  <c r="C438" i="35"/>
  <c r="A436" i="35"/>
  <c r="H434" i="35"/>
  <c r="C434" i="35"/>
  <c r="B434" i="35"/>
  <c r="G429" i="35"/>
  <c r="B428" i="35"/>
  <c r="C427" i="35"/>
  <c r="B427" i="35"/>
  <c r="I425" i="35"/>
  <c r="G425" i="35"/>
  <c r="E425" i="35"/>
  <c r="B424" i="35"/>
  <c r="B423" i="35"/>
  <c r="H422" i="35"/>
  <c r="E422" i="35"/>
  <c r="B421" i="35"/>
  <c r="B420" i="35"/>
  <c r="H419" i="35"/>
  <c r="E419" i="35"/>
  <c r="B418" i="35"/>
  <c r="B417" i="35"/>
  <c r="B416" i="35"/>
  <c r="H415" i="35"/>
  <c r="G415" i="35"/>
  <c r="F415" i="35"/>
  <c r="E415" i="35"/>
  <c r="D415" i="35"/>
  <c r="C415" i="35"/>
  <c r="H414" i="35"/>
  <c r="G414" i="35"/>
  <c r="F414" i="35"/>
  <c r="E414" i="35"/>
  <c r="D414" i="35"/>
  <c r="C414" i="35"/>
  <c r="C411" i="35"/>
  <c r="C407" i="35"/>
  <c r="A405" i="35"/>
  <c r="H403" i="35"/>
  <c r="C403" i="35"/>
  <c r="B403" i="35"/>
  <c r="G398" i="35"/>
  <c r="B397" i="35"/>
  <c r="C396" i="35"/>
  <c r="B396" i="35"/>
  <c r="I394" i="35"/>
  <c r="G394" i="35"/>
  <c r="E394" i="35"/>
  <c r="B393" i="35"/>
  <c r="B392" i="35"/>
  <c r="H391" i="35"/>
  <c r="E391" i="35"/>
  <c r="B390" i="35"/>
  <c r="B389" i="35"/>
  <c r="H388" i="35"/>
  <c r="E388" i="35"/>
  <c r="B387" i="35"/>
  <c r="B386" i="35"/>
  <c r="B385" i="35"/>
  <c r="H384" i="35"/>
  <c r="G384" i="35"/>
  <c r="F384" i="35"/>
  <c r="E384" i="35"/>
  <c r="D384" i="35"/>
  <c r="C384" i="35"/>
  <c r="H383" i="35"/>
  <c r="G383" i="35"/>
  <c r="F383" i="35"/>
  <c r="E383" i="35"/>
  <c r="D383" i="35"/>
  <c r="C383" i="35"/>
  <c r="C380" i="35"/>
  <c r="C376" i="35"/>
  <c r="A374" i="35"/>
  <c r="H372" i="35"/>
  <c r="C372" i="35"/>
  <c r="B372" i="35"/>
  <c r="G367" i="35"/>
  <c r="B366" i="35"/>
  <c r="C365" i="35"/>
  <c r="B365" i="35"/>
  <c r="I363" i="35"/>
  <c r="G363" i="35"/>
  <c r="E363" i="35"/>
  <c r="B362" i="35"/>
  <c r="B361" i="35"/>
  <c r="H360" i="35"/>
  <c r="E360" i="35"/>
  <c r="B359" i="35"/>
  <c r="B358" i="35"/>
  <c r="H357" i="35"/>
  <c r="E357" i="35"/>
  <c r="B356" i="35"/>
  <c r="B355" i="35"/>
  <c r="B354" i="35"/>
  <c r="H353" i="35"/>
  <c r="G353" i="35"/>
  <c r="F353" i="35"/>
  <c r="E353" i="35"/>
  <c r="D353" i="35"/>
  <c r="C353" i="35"/>
  <c r="H352" i="35"/>
  <c r="G352" i="35"/>
  <c r="F352" i="35"/>
  <c r="E352" i="35"/>
  <c r="D352" i="35"/>
  <c r="C352" i="35"/>
  <c r="C349" i="35"/>
  <c r="C345" i="35"/>
  <c r="A343" i="35"/>
  <c r="H341" i="35"/>
  <c r="C341" i="35"/>
  <c r="B341" i="35"/>
  <c r="G336" i="35"/>
  <c r="B335" i="35"/>
  <c r="C334" i="35"/>
  <c r="B334" i="35"/>
  <c r="I332" i="35"/>
  <c r="G332" i="35"/>
  <c r="E332" i="35"/>
  <c r="B331" i="35"/>
  <c r="B330" i="35"/>
  <c r="H329" i="35"/>
  <c r="E329" i="35"/>
  <c r="B328" i="35"/>
  <c r="B327" i="35"/>
  <c r="H326" i="35"/>
  <c r="E326" i="35"/>
  <c r="B325" i="35"/>
  <c r="B324" i="35"/>
  <c r="B323" i="35"/>
  <c r="H322" i="35"/>
  <c r="G322" i="35"/>
  <c r="F322" i="35"/>
  <c r="E322" i="35"/>
  <c r="D322" i="35"/>
  <c r="C322" i="35"/>
  <c r="H321" i="35"/>
  <c r="G321" i="35"/>
  <c r="F321" i="35"/>
  <c r="E321" i="35"/>
  <c r="D321" i="35"/>
  <c r="C321" i="35"/>
  <c r="C318" i="35"/>
  <c r="C314" i="35"/>
  <c r="A312" i="35"/>
  <c r="U16" i="1"/>
  <c r="CB16" i="1"/>
  <c r="AH16" i="1"/>
  <c r="CE16" i="1"/>
  <c r="AU16" i="1"/>
  <c r="CH16" i="1"/>
  <c r="CX16" i="1"/>
  <c r="DC16" i="1"/>
  <c r="C305" i="35"/>
  <c r="J304" i="35"/>
  <c r="F304" i="35"/>
  <c r="J303" i="35"/>
  <c r="F303" i="35"/>
  <c r="DB16" i="1"/>
  <c r="J302" i="35"/>
  <c r="I302" i="35"/>
  <c r="G302" i="35"/>
  <c r="E302" i="35"/>
  <c r="C302" i="35"/>
  <c r="J300" i="35"/>
  <c r="I300" i="35"/>
  <c r="H300" i="35"/>
  <c r="E300" i="35"/>
  <c r="J299" i="35"/>
  <c r="I299" i="35"/>
  <c r="H299" i="35"/>
  <c r="E299" i="35"/>
  <c r="J297" i="35"/>
  <c r="I297" i="35"/>
  <c r="H297" i="35"/>
  <c r="E297" i="35"/>
  <c r="J296" i="35"/>
  <c r="I296" i="35"/>
  <c r="H296" i="35"/>
  <c r="E296" i="35"/>
  <c r="J294" i="35"/>
  <c r="I294" i="35"/>
  <c r="H294" i="35"/>
  <c r="G294" i="35"/>
  <c r="F294" i="35"/>
  <c r="E294" i="35"/>
  <c r="D294" i="35"/>
  <c r="C294" i="35"/>
  <c r="J293" i="35"/>
  <c r="I293" i="35"/>
  <c r="H293" i="35"/>
  <c r="G293" i="35"/>
  <c r="F293" i="35"/>
  <c r="E293" i="35"/>
  <c r="D293" i="35"/>
  <c r="C293" i="35"/>
  <c r="J292" i="35"/>
  <c r="I292" i="35"/>
  <c r="H292" i="35"/>
  <c r="G292" i="35"/>
  <c r="F292" i="35"/>
  <c r="E292" i="35"/>
  <c r="D292" i="35"/>
  <c r="C292" i="35"/>
  <c r="F289" i="35"/>
  <c r="C289" i="35"/>
  <c r="I288" i="35"/>
  <c r="C288" i="35"/>
  <c r="I287" i="35"/>
  <c r="C286" i="35"/>
  <c r="C285" i="35"/>
  <c r="C284" i="35"/>
  <c r="CX15" i="1"/>
  <c r="DC15" i="1"/>
  <c r="DD15" i="1"/>
  <c r="J274" i="35"/>
  <c r="C274" i="35"/>
  <c r="J273" i="35"/>
  <c r="F273" i="35"/>
  <c r="J272" i="35"/>
  <c r="F272" i="35"/>
  <c r="DB15" i="1"/>
  <c r="J271" i="35"/>
  <c r="I271" i="35"/>
  <c r="G271" i="35"/>
  <c r="E271" i="35"/>
  <c r="C271" i="35"/>
  <c r="J269" i="35"/>
  <c r="I269" i="35"/>
  <c r="H269" i="35"/>
  <c r="E269" i="35"/>
  <c r="J268" i="35"/>
  <c r="I268" i="35"/>
  <c r="H268" i="35"/>
  <c r="E268" i="35"/>
  <c r="J266" i="35"/>
  <c r="I266" i="35"/>
  <c r="H266" i="35"/>
  <c r="E266" i="35"/>
  <c r="J265" i="35"/>
  <c r="I265" i="35"/>
  <c r="H265" i="35"/>
  <c r="E265" i="35"/>
  <c r="AU15" i="1"/>
  <c r="CH15" i="1"/>
  <c r="J263" i="35"/>
  <c r="I263" i="35"/>
  <c r="H263" i="35"/>
  <c r="G263" i="35"/>
  <c r="F263" i="35"/>
  <c r="E263" i="35"/>
  <c r="D263" i="35"/>
  <c r="C263" i="35"/>
  <c r="AH15" i="1"/>
  <c r="CE15" i="1"/>
  <c r="J262" i="35"/>
  <c r="I262" i="35"/>
  <c r="H262" i="35"/>
  <c r="G262" i="35"/>
  <c r="F262" i="35"/>
  <c r="E262" i="35"/>
  <c r="D262" i="35"/>
  <c r="C262" i="35"/>
  <c r="U15" i="1"/>
  <c r="CB15" i="1"/>
  <c r="J261" i="35"/>
  <c r="I261" i="35"/>
  <c r="H261" i="35"/>
  <c r="G261" i="35"/>
  <c r="F261" i="35"/>
  <c r="E261" i="35"/>
  <c r="D261" i="35"/>
  <c r="C261" i="35"/>
  <c r="F258" i="35"/>
  <c r="C258" i="35"/>
  <c r="I257" i="35"/>
  <c r="C257" i="35"/>
  <c r="I256" i="35"/>
  <c r="C255" i="35"/>
  <c r="C254" i="35"/>
  <c r="C253" i="35"/>
  <c r="U14" i="1"/>
  <c r="CB14" i="1"/>
  <c r="AH14" i="1"/>
  <c r="CE14" i="1"/>
  <c r="AU14" i="1"/>
  <c r="CH14" i="1"/>
  <c r="CX14" i="1"/>
  <c r="DC14" i="1"/>
  <c r="C243" i="35"/>
  <c r="J242" i="35"/>
  <c r="F242" i="35"/>
  <c r="J241" i="35"/>
  <c r="F241" i="35"/>
  <c r="DB14" i="1"/>
  <c r="J240" i="35"/>
  <c r="I240" i="35"/>
  <c r="G240" i="35"/>
  <c r="E240" i="35"/>
  <c r="C240" i="35"/>
  <c r="J238" i="35"/>
  <c r="I238" i="35"/>
  <c r="H238" i="35"/>
  <c r="E238" i="35"/>
  <c r="J237" i="35"/>
  <c r="I237" i="35"/>
  <c r="H237" i="35"/>
  <c r="E237" i="35"/>
  <c r="J235" i="35"/>
  <c r="I235" i="35"/>
  <c r="H235" i="35"/>
  <c r="E235" i="35"/>
  <c r="J234" i="35"/>
  <c r="I234" i="35"/>
  <c r="H234" i="35"/>
  <c r="E234" i="35"/>
  <c r="J232" i="35"/>
  <c r="I232" i="35"/>
  <c r="H232" i="35"/>
  <c r="G232" i="35"/>
  <c r="F232" i="35"/>
  <c r="E232" i="35"/>
  <c r="D232" i="35"/>
  <c r="C232" i="35"/>
  <c r="J231" i="35"/>
  <c r="I231" i="35"/>
  <c r="H231" i="35"/>
  <c r="G231" i="35"/>
  <c r="F231" i="35"/>
  <c r="E231" i="35"/>
  <c r="D231" i="35"/>
  <c r="C231" i="35"/>
  <c r="J230" i="35"/>
  <c r="I230" i="35"/>
  <c r="H230" i="35"/>
  <c r="G230" i="35"/>
  <c r="F230" i="35"/>
  <c r="E230" i="35"/>
  <c r="D230" i="35"/>
  <c r="C230" i="35"/>
  <c r="F227" i="35"/>
  <c r="C227" i="35"/>
  <c r="I226" i="35"/>
  <c r="C226" i="35"/>
  <c r="I225" i="35"/>
  <c r="C224" i="35"/>
  <c r="C223" i="35"/>
  <c r="C222" i="35"/>
  <c r="U13" i="1"/>
  <c r="CB13" i="1"/>
  <c r="AH13" i="1"/>
  <c r="CE13" i="1"/>
  <c r="AU13" i="1"/>
  <c r="CH13" i="1"/>
  <c r="CX13" i="1"/>
  <c r="DC13" i="1"/>
  <c r="C212" i="35"/>
  <c r="J211" i="35"/>
  <c r="F211" i="35"/>
  <c r="J210" i="35"/>
  <c r="F210" i="35"/>
  <c r="DB13" i="1"/>
  <c r="J209" i="35"/>
  <c r="I209" i="35"/>
  <c r="G209" i="35"/>
  <c r="E209" i="35"/>
  <c r="C209" i="35"/>
  <c r="J207" i="35"/>
  <c r="I207" i="35"/>
  <c r="H207" i="35"/>
  <c r="E207" i="35"/>
  <c r="J206" i="35"/>
  <c r="I206" i="35"/>
  <c r="H206" i="35"/>
  <c r="E206" i="35"/>
  <c r="J204" i="35"/>
  <c r="I204" i="35"/>
  <c r="H204" i="35"/>
  <c r="E204" i="35"/>
  <c r="J203" i="35"/>
  <c r="I203" i="35"/>
  <c r="H203" i="35"/>
  <c r="E203" i="35"/>
  <c r="J201" i="35"/>
  <c r="I201" i="35"/>
  <c r="H201" i="35"/>
  <c r="G201" i="35"/>
  <c r="F201" i="35"/>
  <c r="E201" i="35"/>
  <c r="D201" i="35"/>
  <c r="C201" i="35"/>
  <c r="J200" i="35"/>
  <c r="I200" i="35"/>
  <c r="H200" i="35"/>
  <c r="G200" i="35"/>
  <c r="F200" i="35"/>
  <c r="E200" i="35"/>
  <c r="D200" i="35"/>
  <c r="C200" i="35"/>
  <c r="J199" i="35"/>
  <c r="I199" i="35"/>
  <c r="H199" i="35"/>
  <c r="G199" i="35"/>
  <c r="F199" i="35"/>
  <c r="E199" i="35"/>
  <c r="D199" i="35"/>
  <c r="C199" i="35"/>
  <c r="F196" i="35"/>
  <c r="C196" i="35"/>
  <c r="I195" i="35"/>
  <c r="C195" i="35"/>
  <c r="I194" i="35"/>
  <c r="C193" i="35"/>
  <c r="C192" i="35"/>
  <c r="C191" i="35"/>
  <c r="U12" i="1"/>
  <c r="CB12" i="1"/>
  <c r="AH12" i="1"/>
  <c r="CE12" i="1"/>
  <c r="AU12" i="1"/>
  <c r="CH12" i="1"/>
  <c r="CX12" i="1"/>
  <c r="DC12" i="1"/>
  <c r="C181" i="35"/>
  <c r="J180" i="35"/>
  <c r="F180" i="35"/>
  <c r="J179" i="35"/>
  <c r="F179" i="35"/>
  <c r="DB12" i="1"/>
  <c r="J178" i="35"/>
  <c r="I178" i="35"/>
  <c r="G178" i="35"/>
  <c r="E178" i="35"/>
  <c r="C178" i="35"/>
  <c r="J176" i="35"/>
  <c r="I176" i="35"/>
  <c r="H176" i="35"/>
  <c r="E176" i="35"/>
  <c r="J175" i="35"/>
  <c r="I175" i="35"/>
  <c r="H175" i="35"/>
  <c r="E175" i="35"/>
  <c r="J173" i="35"/>
  <c r="I173" i="35"/>
  <c r="H173" i="35"/>
  <c r="E173" i="35"/>
  <c r="J172" i="35"/>
  <c r="I172" i="35"/>
  <c r="H172" i="35"/>
  <c r="E172" i="35"/>
  <c r="J170" i="35"/>
  <c r="I170" i="35"/>
  <c r="H170" i="35"/>
  <c r="G170" i="35"/>
  <c r="F170" i="35"/>
  <c r="E170" i="35"/>
  <c r="D170" i="35"/>
  <c r="C170" i="35"/>
  <c r="J169" i="35"/>
  <c r="I169" i="35"/>
  <c r="H169" i="35"/>
  <c r="G169" i="35"/>
  <c r="F169" i="35"/>
  <c r="E169" i="35"/>
  <c r="D169" i="35"/>
  <c r="C169" i="35"/>
  <c r="J168" i="35"/>
  <c r="I168" i="35"/>
  <c r="H168" i="35"/>
  <c r="G168" i="35"/>
  <c r="F168" i="35"/>
  <c r="E168" i="35"/>
  <c r="D168" i="35"/>
  <c r="C168" i="35"/>
  <c r="F165" i="35"/>
  <c r="C165" i="35"/>
  <c r="I164" i="35"/>
  <c r="C164" i="35"/>
  <c r="I163" i="35"/>
  <c r="C162" i="35"/>
  <c r="C161" i="35"/>
  <c r="C160" i="35"/>
  <c r="H310" i="35"/>
  <c r="C310" i="35"/>
  <c r="B310" i="35"/>
  <c r="G305" i="35"/>
  <c r="B304" i="35"/>
  <c r="C303" i="35"/>
  <c r="B303" i="35"/>
  <c r="I301" i="35"/>
  <c r="G301" i="35"/>
  <c r="E301" i="35"/>
  <c r="B300" i="35"/>
  <c r="B299" i="35"/>
  <c r="H298" i="35"/>
  <c r="E298" i="35"/>
  <c r="B297" i="35"/>
  <c r="B296" i="35"/>
  <c r="H295" i="35"/>
  <c r="E295" i="35"/>
  <c r="B294" i="35"/>
  <c r="B293" i="35"/>
  <c r="B292" i="35"/>
  <c r="H291" i="35"/>
  <c r="G291" i="35"/>
  <c r="F291" i="35"/>
  <c r="E291" i="35"/>
  <c r="D291" i="35"/>
  <c r="C291" i="35"/>
  <c r="H290" i="35"/>
  <c r="G290" i="35"/>
  <c r="F290" i="35"/>
  <c r="E290" i="35"/>
  <c r="D290" i="35"/>
  <c r="C290" i="35"/>
  <c r="C287" i="35"/>
  <c r="C283" i="35"/>
  <c r="A281" i="35"/>
  <c r="H279" i="35"/>
  <c r="C279" i="35"/>
  <c r="B279" i="35"/>
  <c r="G274" i="35"/>
  <c r="B273" i="35"/>
  <c r="C272" i="35"/>
  <c r="B272" i="35"/>
  <c r="I270" i="35"/>
  <c r="G270" i="35"/>
  <c r="E270" i="35"/>
  <c r="B269" i="35"/>
  <c r="B268" i="35"/>
  <c r="H267" i="35"/>
  <c r="E267" i="35"/>
  <c r="B266" i="35"/>
  <c r="B265" i="35"/>
  <c r="H264" i="35"/>
  <c r="E264" i="35"/>
  <c r="B263" i="35"/>
  <c r="B262" i="35"/>
  <c r="B261" i="35"/>
  <c r="H260" i="35"/>
  <c r="G260" i="35"/>
  <c r="F260" i="35"/>
  <c r="E260" i="35"/>
  <c r="D260" i="35"/>
  <c r="C260" i="35"/>
  <c r="H259" i="35"/>
  <c r="G259" i="35"/>
  <c r="F259" i="35"/>
  <c r="E259" i="35"/>
  <c r="D259" i="35"/>
  <c r="C259" i="35"/>
  <c r="C256" i="35"/>
  <c r="C252" i="35"/>
  <c r="A250" i="35"/>
  <c r="H248" i="35"/>
  <c r="C248" i="35"/>
  <c r="B248" i="35"/>
  <c r="G243" i="35"/>
  <c r="B242" i="35"/>
  <c r="C241" i="35"/>
  <c r="B241" i="35"/>
  <c r="I239" i="35"/>
  <c r="G239" i="35"/>
  <c r="E239" i="35"/>
  <c r="B238" i="35"/>
  <c r="B237" i="35"/>
  <c r="H236" i="35"/>
  <c r="E236" i="35"/>
  <c r="B235" i="35"/>
  <c r="B234" i="35"/>
  <c r="H233" i="35"/>
  <c r="E233" i="35"/>
  <c r="B232" i="35"/>
  <c r="B231" i="35"/>
  <c r="B230" i="35"/>
  <c r="H229" i="35"/>
  <c r="G229" i="35"/>
  <c r="F229" i="35"/>
  <c r="E229" i="35"/>
  <c r="D229" i="35"/>
  <c r="C229" i="35"/>
  <c r="H228" i="35"/>
  <c r="G228" i="35"/>
  <c r="F228" i="35"/>
  <c r="E228" i="35"/>
  <c r="D228" i="35"/>
  <c r="C228" i="35"/>
  <c r="C225" i="35"/>
  <c r="C221" i="35"/>
  <c r="A219" i="35"/>
  <c r="H217" i="35"/>
  <c r="C217" i="35"/>
  <c r="B217" i="35"/>
  <c r="G212" i="35"/>
  <c r="B211" i="35"/>
  <c r="C210" i="35"/>
  <c r="B210" i="35"/>
  <c r="I208" i="35"/>
  <c r="G208" i="35"/>
  <c r="E208" i="35"/>
  <c r="B207" i="35"/>
  <c r="B206" i="35"/>
  <c r="H205" i="35"/>
  <c r="E205" i="35"/>
  <c r="B204" i="35"/>
  <c r="B203" i="35"/>
  <c r="H202" i="35"/>
  <c r="E202" i="35"/>
  <c r="B201" i="35"/>
  <c r="B200" i="35"/>
  <c r="B199" i="35"/>
  <c r="H198" i="35"/>
  <c r="G198" i="35"/>
  <c r="F198" i="35"/>
  <c r="E198" i="35"/>
  <c r="D198" i="35"/>
  <c r="C198" i="35"/>
  <c r="H197" i="35"/>
  <c r="G197" i="35"/>
  <c r="F197" i="35"/>
  <c r="E197" i="35"/>
  <c r="D197" i="35"/>
  <c r="C197" i="35"/>
  <c r="C194" i="35"/>
  <c r="C190" i="35"/>
  <c r="A188" i="35"/>
  <c r="H186" i="35"/>
  <c r="C186" i="35"/>
  <c r="B186" i="35"/>
  <c r="G181" i="35"/>
  <c r="B180" i="35"/>
  <c r="C179" i="35"/>
  <c r="B179" i="35"/>
  <c r="I177" i="35"/>
  <c r="G177" i="35"/>
  <c r="E177" i="35"/>
  <c r="B176" i="35"/>
  <c r="B175" i="35"/>
  <c r="H174" i="35"/>
  <c r="E174" i="35"/>
  <c r="B173" i="35"/>
  <c r="B172" i="35"/>
  <c r="H171" i="35"/>
  <c r="E171" i="35"/>
  <c r="B170" i="35"/>
  <c r="B169" i="35"/>
  <c r="B168" i="35"/>
  <c r="H167" i="35"/>
  <c r="G167" i="35"/>
  <c r="F167" i="35"/>
  <c r="E167" i="35"/>
  <c r="D167" i="35"/>
  <c r="C167" i="35"/>
  <c r="H166" i="35"/>
  <c r="G166" i="35"/>
  <c r="F166" i="35"/>
  <c r="E166" i="35"/>
  <c r="D166" i="35"/>
  <c r="C166" i="35"/>
  <c r="C163" i="35"/>
  <c r="C159" i="35"/>
  <c r="A157" i="35"/>
  <c r="U11" i="1"/>
  <c r="CB11" i="1"/>
  <c r="AH11" i="1"/>
  <c r="CE11" i="1"/>
  <c r="AU11" i="1"/>
  <c r="CH11" i="1"/>
  <c r="CX11" i="1"/>
  <c r="DC11" i="1"/>
  <c r="C150" i="35"/>
  <c r="J149" i="35"/>
  <c r="F149" i="35"/>
  <c r="J148" i="35"/>
  <c r="F148" i="35"/>
  <c r="DB11" i="1"/>
  <c r="J147" i="35"/>
  <c r="I147" i="35"/>
  <c r="G147" i="35"/>
  <c r="E147" i="35"/>
  <c r="C147" i="35"/>
  <c r="J145" i="35"/>
  <c r="I145" i="35"/>
  <c r="H145" i="35"/>
  <c r="E145" i="35"/>
  <c r="J144" i="35"/>
  <c r="I144" i="35"/>
  <c r="H144" i="35"/>
  <c r="E144" i="35"/>
  <c r="J142" i="35"/>
  <c r="I142" i="35"/>
  <c r="H142" i="35"/>
  <c r="E142" i="35"/>
  <c r="J141" i="35"/>
  <c r="I141" i="35"/>
  <c r="H141" i="35"/>
  <c r="E141" i="35"/>
  <c r="J139" i="35"/>
  <c r="I139" i="35"/>
  <c r="H139" i="35"/>
  <c r="G139" i="35"/>
  <c r="F139" i="35"/>
  <c r="E139" i="35"/>
  <c r="D139" i="35"/>
  <c r="C139" i="35"/>
  <c r="J138" i="35"/>
  <c r="I138" i="35"/>
  <c r="H138" i="35"/>
  <c r="G138" i="35"/>
  <c r="F138" i="35"/>
  <c r="E138" i="35"/>
  <c r="D138" i="35"/>
  <c r="C138" i="35"/>
  <c r="J137" i="35"/>
  <c r="I137" i="35"/>
  <c r="H137" i="35"/>
  <c r="G137" i="35"/>
  <c r="F137" i="35"/>
  <c r="E137" i="35"/>
  <c r="D137" i="35"/>
  <c r="C137" i="35"/>
  <c r="F134" i="35"/>
  <c r="C134" i="35"/>
  <c r="I133" i="35"/>
  <c r="C133" i="35"/>
  <c r="I132" i="35"/>
  <c r="C131" i="35"/>
  <c r="C130" i="35"/>
  <c r="C129" i="35"/>
  <c r="H155" i="35"/>
  <c r="C155" i="35"/>
  <c r="B155" i="35"/>
  <c r="G150" i="35"/>
  <c r="B149" i="35"/>
  <c r="C148" i="35"/>
  <c r="B148" i="35"/>
  <c r="I146" i="35"/>
  <c r="G146" i="35"/>
  <c r="E146" i="35"/>
  <c r="B145" i="35"/>
  <c r="B144" i="35"/>
  <c r="H143" i="35"/>
  <c r="E143" i="35"/>
  <c r="B142" i="35"/>
  <c r="B141" i="35"/>
  <c r="H140" i="35"/>
  <c r="E140" i="35"/>
  <c r="B139" i="35"/>
  <c r="B138" i="35"/>
  <c r="B137" i="35"/>
  <c r="H136" i="35"/>
  <c r="G136" i="35"/>
  <c r="F136" i="35"/>
  <c r="E136" i="35"/>
  <c r="D136" i="35"/>
  <c r="C136" i="35"/>
  <c r="H135" i="35"/>
  <c r="G135" i="35"/>
  <c r="F135" i="35"/>
  <c r="E135" i="35"/>
  <c r="D135" i="35"/>
  <c r="C135" i="35"/>
  <c r="C132" i="35"/>
  <c r="C128" i="35"/>
  <c r="A126" i="35"/>
  <c r="CX10" i="1"/>
  <c r="DC10" i="1"/>
  <c r="DD10" i="1"/>
  <c r="J119" i="35"/>
  <c r="C119" i="35"/>
  <c r="J118" i="35"/>
  <c r="F118" i="35"/>
  <c r="J117" i="35"/>
  <c r="F117" i="35"/>
  <c r="DB10" i="1"/>
  <c r="J116" i="35"/>
  <c r="I116" i="35"/>
  <c r="G116" i="35"/>
  <c r="E116" i="35"/>
  <c r="C116" i="35"/>
  <c r="J114" i="35"/>
  <c r="I114" i="35"/>
  <c r="H114" i="35"/>
  <c r="E114" i="35"/>
  <c r="J113" i="35"/>
  <c r="I113" i="35"/>
  <c r="H113" i="35"/>
  <c r="E113" i="35"/>
  <c r="J111" i="35"/>
  <c r="I111" i="35"/>
  <c r="H111" i="35"/>
  <c r="E111" i="35"/>
  <c r="J110" i="35"/>
  <c r="I110" i="35"/>
  <c r="H110" i="35"/>
  <c r="E110" i="35"/>
  <c r="AU10" i="1"/>
  <c r="CH10" i="1"/>
  <c r="J108" i="35"/>
  <c r="I108" i="35"/>
  <c r="H108" i="35"/>
  <c r="G108" i="35"/>
  <c r="F108" i="35"/>
  <c r="E108" i="35"/>
  <c r="D108" i="35"/>
  <c r="C108" i="35"/>
  <c r="AH10" i="1"/>
  <c r="CE10" i="1"/>
  <c r="J107" i="35"/>
  <c r="I107" i="35"/>
  <c r="H107" i="35"/>
  <c r="G107" i="35"/>
  <c r="F107" i="35"/>
  <c r="E107" i="35"/>
  <c r="D107" i="35"/>
  <c r="C107" i="35"/>
  <c r="U10" i="1"/>
  <c r="CB10" i="1"/>
  <c r="J106" i="35"/>
  <c r="I106" i="35"/>
  <c r="H106" i="35"/>
  <c r="G106" i="35"/>
  <c r="F106" i="35"/>
  <c r="E106" i="35"/>
  <c r="D106" i="35"/>
  <c r="C106" i="35"/>
  <c r="F103" i="35"/>
  <c r="C103" i="35"/>
  <c r="I102" i="35"/>
  <c r="C102" i="35"/>
  <c r="I101" i="35"/>
  <c r="C100" i="35"/>
  <c r="C99" i="35"/>
  <c r="C98" i="35"/>
  <c r="U9" i="1"/>
  <c r="CB9" i="1"/>
  <c r="AH9" i="1"/>
  <c r="CE9" i="1"/>
  <c r="AU9" i="1"/>
  <c r="CH9" i="1"/>
  <c r="CX9" i="1"/>
  <c r="DC9" i="1"/>
  <c r="DD9" i="1"/>
  <c r="J88" i="35"/>
  <c r="C88" i="35"/>
  <c r="J87" i="35"/>
  <c r="F87" i="35"/>
  <c r="J86" i="35"/>
  <c r="F86" i="35"/>
  <c r="DB9" i="1"/>
  <c r="J85" i="35"/>
  <c r="I85" i="35"/>
  <c r="G85" i="35"/>
  <c r="E85" i="35"/>
  <c r="C85" i="35"/>
  <c r="J83" i="35"/>
  <c r="I83" i="35"/>
  <c r="H83" i="35"/>
  <c r="E83" i="35"/>
  <c r="J82" i="35"/>
  <c r="I82" i="35"/>
  <c r="H82" i="35"/>
  <c r="E82" i="35"/>
  <c r="J80" i="35"/>
  <c r="I80" i="35"/>
  <c r="H80" i="35"/>
  <c r="E80" i="35"/>
  <c r="J79" i="35"/>
  <c r="I79" i="35"/>
  <c r="H79" i="35"/>
  <c r="E79" i="35"/>
  <c r="J77" i="35"/>
  <c r="I77" i="35"/>
  <c r="H77" i="35"/>
  <c r="G77" i="35"/>
  <c r="F77" i="35"/>
  <c r="E77" i="35"/>
  <c r="D77" i="35"/>
  <c r="C77" i="35"/>
  <c r="J76" i="35"/>
  <c r="I76" i="35"/>
  <c r="H76" i="35"/>
  <c r="G76" i="35"/>
  <c r="F76" i="35"/>
  <c r="E76" i="35"/>
  <c r="D76" i="35"/>
  <c r="C76" i="35"/>
  <c r="J75" i="35"/>
  <c r="I75" i="35"/>
  <c r="H75" i="35"/>
  <c r="G75" i="35"/>
  <c r="F75" i="35"/>
  <c r="E75" i="35"/>
  <c r="D75" i="35"/>
  <c r="C75" i="35"/>
  <c r="F72" i="35"/>
  <c r="C72" i="35"/>
  <c r="I71" i="35"/>
  <c r="C71" i="35"/>
  <c r="I70" i="35"/>
  <c r="C69" i="35"/>
  <c r="C68" i="35"/>
  <c r="C67" i="35"/>
  <c r="H124" i="35"/>
  <c r="C124" i="35"/>
  <c r="B124" i="35"/>
  <c r="G119" i="35"/>
  <c r="B118" i="35"/>
  <c r="C117" i="35"/>
  <c r="B117" i="35"/>
  <c r="I115" i="35"/>
  <c r="G115" i="35"/>
  <c r="E115" i="35"/>
  <c r="B114" i="35"/>
  <c r="B113" i="35"/>
  <c r="H112" i="35"/>
  <c r="E112" i="35"/>
  <c r="B111" i="35"/>
  <c r="B110" i="35"/>
  <c r="H109" i="35"/>
  <c r="E109" i="35"/>
  <c r="B108" i="35"/>
  <c r="B107" i="35"/>
  <c r="B106" i="35"/>
  <c r="H105" i="35"/>
  <c r="G105" i="35"/>
  <c r="F105" i="35"/>
  <c r="E105" i="35"/>
  <c r="D105" i="35"/>
  <c r="C105" i="35"/>
  <c r="H104" i="35"/>
  <c r="G104" i="35"/>
  <c r="F104" i="35"/>
  <c r="E104" i="35"/>
  <c r="D104" i="35"/>
  <c r="C104" i="35"/>
  <c r="C101" i="35"/>
  <c r="C97" i="35"/>
  <c r="A95" i="35"/>
  <c r="H93" i="35"/>
  <c r="C93" i="35"/>
  <c r="B93" i="35"/>
  <c r="G88" i="35"/>
  <c r="B87" i="35"/>
  <c r="C86" i="35"/>
  <c r="B86" i="35"/>
  <c r="I84" i="35"/>
  <c r="G84" i="35"/>
  <c r="E84" i="35"/>
  <c r="B83" i="35"/>
  <c r="B82" i="35"/>
  <c r="H81" i="35"/>
  <c r="E81" i="35"/>
  <c r="B80" i="35"/>
  <c r="B79" i="35"/>
  <c r="H78" i="35"/>
  <c r="E78" i="35"/>
  <c r="B77" i="35"/>
  <c r="B76" i="35"/>
  <c r="B75" i="35"/>
  <c r="H74" i="35"/>
  <c r="G74" i="35"/>
  <c r="F74" i="35"/>
  <c r="E74" i="35"/>
  <c r="D74" i="35"/>
  <c r="C74" i="35"/>
  <c r="H73" i="35"/>
  <c r="G73" i="35"/>
  <c r="F73" i="35"/>
  <c r="E73" i="35"/>
  <c r="D73" i="35"/>
  <c r="C73" i="35"/>
  <c r="C70" i="35"/>
  <c r="C66" i="35"/>
  <c r="A64" i="35"/>
  <c r="U35" i="1"/>
  <c r="CB35" i="1"/>
  <c r="AH35" i="1"/>
  <c r="CE35" i="1"/>
  <c r="AU35" i="1"/>
  <c r="CH35" i="1"/>
  <c r="CX35" i="1"/>
  <c r="U8" i="1"/>
  <c r="CB8" i="1"/>
  <c r="AH8" i="1"/>
  <c r="CE8" i="1"/>
  <c r="AU8" i="1"/>
  <c r="CH8" i="1"/>
  <c r="CX8" i="1"/>
  <c r="U7" i="1"/>
  <c r="CB7" i="1"/>
  <c r="AH7" i="1"/>
  <c r="CE7" i="1"/>
  <c r="AU7" i="1"/>
  <c r="CH7" i="1"/>
  <c r="CX7" i="1"/>
  <c r="BV106" i="1"/>
  <c r="BV105" i="1"/>
  <c r="BV104" i="1"/>
  <c r="BV103" i="1"/>
  <c r="BV102" i="1"/>
  <c r="BV101" i="1"/>
  <c r="BV100" i="1"/>
  <c r="BV99" i="1"/>
  <c r="BV98" i="1"/>
  <c r="BV97" i="1"/>
  <c r="BV96" i="1"/>
  <c r="BV95" i="1"/>
  <c r="BV94" i="1"/>
  <c r="BV93" i="1"/>
  <c r="BV92" i="1"/>
  <c r="BV91" i="1"/>
  <c r="BV90" i="1"/>
  <c r="BV89" i="1"/>
  <c r="BV88" i="1"/>
  <c r="BV87" i="1"/>
  <c r="BV86" i="1"/>
  <c r="BV85" i="1"/>
  <c r="BV84" i="1"/>
  <c r="BV83" i="1"/>
  <c r="BV82" i="1"/>
  <c r="BV81" i="1"/>
  <c r="BV80" i="1"/>
  <c r="BV79" i="1"/>
  <c r="BV78" i="1"/>
  <c r="BV77" i="1"/>
  <c r="BV76" i="1"/>
  <c r="BV75" i="1"/>
  <c r="BV74" i="1"/>
  <c r="BV73" i="1"/>
  <c r="BV72" i="1"/>
  <c r="BV71" i="1"/>
  <c r="BV70" i="1"/>
  <c r="BV69" i="1"/>
  <c r="BV68" i="1"/>
  <c r="BV67" i="1"/>
  <c r="BV66" i="1"/>
  <c r="BV65" i="1"/>
  <c r="BV64" i="1"/>
  <c r="BV63" i="1"/>
  <c r="BV62" i="1"/>
  <c r="BV61" i="1"/>
  <c r="BV60" i="1"/>
  <c r="BV59" i="1"/>
  <c r="BV58" i="1"/>
  <c r="BV57" i="1"/>
  <c r="BV56" i="1"/>
  <c r="BV55" i="1"/>
  <c r="BV54" i="1"/>
  <c r="BV53" i="1"/>
  <c r="BV52" i="1"/>
  <c r="BV51" i="1"/>
  <c r="BV50" i="1"/>
  <c r="BV49" i="1"/>
  <c r="BV48" i="1"/>
  <c r="BV47" i="1"/>
  <c r="BV46" i="1"/>
  <c r="BV45" i="1"/>
  <c r="BV44" i="1"/>
  <c r="BV43" i="1"/>
  <c r="BV42" i="1"/>
  <c r="BV41" i="1"/>
  <c r="BV40" i="1"/>
  <c r="BV39" i="1"/>
  <c r="BV38" i="1"/>
  <c r="BV37" i="1"/>
  <c r="BV36" i="1"/>
  <c r="BV35" i="1"/>
  <c r="BV34" i="1"/>
  <c r="BV33" i="1"/>
  <c r="BV32" i="1"/>
  <c r="BV31" i="1"/>
  <c r="BV30" i="1"/>
  <c r="BV29" i="1"/>
  <c r="BV28" i="1"/>
  <c r="BV27" i="1"/>
  <c r="BV26" i="1"/>
  <c r="BV25" i="1"/>
  <c r="BV24" i="1"/>
  <c r="BV23" i="1"/>
  <c r="BV22" i="1"/>
  <c r="BV21" i="1"/>
  <c r="BV20" i="1"/>
  <c r="BV19" i="1"/>
  <c r="BV18" i="1"/>
  <c r="BV17" i="1"/>
  <c r="BV16" i="1"/>
  <c r="BV15" i="1"/>
  <c r="BV14" i="1"/>
  <c r="BV13" i="1"/>
  <c r="BV12" i="1"/>
  <c r="BV11" i="1"/>
  <c r="D10" i="1"/>
  <c r="BX10" i="1"/>
  <c r="BT10" i="1"/>
  <c r="BU10" i="1"/>
  <c r="BV10" i="1"/>
  <c r="D9" i="1"/>
  <c r="BX9" i="1"/>
  <c r="BV9" i="1"/>
  <c r="BV8" i="1"/>
  <c r="BV7" i="1"/>
  <c r="BV6" i="1"/>
  <c r="BO106" i="1"/>
  <c r="BO105" i="1"/>
  <c r="BO104" i="1"/>
  <c r="BO103" i="1"/>
  <c r="BO102" i="1"/>
  <c r="BO101" i="1"/>
  <c r="BO100" i="1"/>
  <c r="BO99" i="1"/>
  <c r="BO98" i="1"/>
  <c r="BO97" i="1"/>
  <c r="BO96" i="1"/>
  <c r="BO95" i="1"/>
  <c r="BO94" i="1"/>
  <c r="BO93" i="1"/>
  <c r="BO92" i="1"/>
  <c r="BO91" i="1"/>
  <c r="BO90" i="1"/>
  <c r="BO89" i="1"/>
  <c r="BO88" i="1"/>
  <c r="BO87" i="1"/>
  <c r="BO86" i="1"/>
  <c r="BO85" i="1"/>
  <c r="BO84" i="1"/>
  <c r="BO83" i="1"/>
  <c r="BO82" i="1"/>
  <c r="BO81" i="1"/>
  <c r="BO80" i="1"/>
  <c r="BO79" i="1"/>
  <c r="BO78" i="1"/>
  <c r="BO77" i="1"/>
  <c r="BO76" i="1"/>
  <c r="BO75" i="1"/>
  <c r="BO74" i="1"/>
  <c r="BO73" i="1"/>
  <c r="BO72" i="1"/>
  <c r="BO71" i="1"/>
  <c r="BO70" i="1"/>
  <c r="BO69" i="1"/>
  <c r="BO68" i="1"/>
  <c r="BO67" i="1"/>
  <c r="BO66" i="1"/>
  <c r="BO65" i="1"/>
  <c r="BO64" i="1"/>
  <c r="BO63" i="1"/>
  <c r="BO62" i="1"/>
  <c r="BO61" i="1"/>
  <c r="BO60" i="1"/>
  <c r="BO59" i="1"/>
  <c r="BO58" i="1"/>
  <c r="BO57" i="1"/>
  <c r="BO56" i="1"/>
  <c r="BO55" i="1"/>
  <c r="BO54" i="1"/>
  <c r="BO53" i="1"/>
  <c r="BO52" i="1"/>
  <c r="BO51" i="1"/>
  <c r="BO50" i="1"/>
  <c r="BO49" i="1"/>
  <c r="BO48" i="1"/>
  <c r="BO47" i="1"/>
  <c r="BO46" i="1"/>
  <c r="BO45" i="1"/>
  <c r="BO44" i="1"/>
  <c r="BO43" i="1"/>
  <c r="BO42" i="1"/>
  <c r="BO41" i="1"/>
  <c r="BO40" i="1"/>
  <c r="BO39" i="1"/>
  <c r="BO38" i="1"/>
  <c r="BO37" i="1"/>
  <c r="BO36" i="1"/>
  <c r="BO35" i="1"/>
  <c r="BO34" i="1"/>
  <c r="BO33" i="1"/>
  <c r="BO32" i="1"/>
  <c r="BO31" i="1"/>
  <c r="BO30" i="1"/>
  <c r="BO29" i="1"/>
  <c r="BO28" i="1"/>
  <c r="BO27" i="1"/>
  <c r="BO26" i="1"/>
  <c r="BO25" i="1"/>
  <c r="BO24" i="1"/>
  <c r="BO23" i="1"/>
  <c r="BO22" i="1"/>
  <c r="BO21" i="1"/>
  <c r="BO20" i="1"/>
  <c r="BO19" i="1"/>
  <c r="BO18" i="1"/>
  <c r="BO17" i="1"/>
  <c r="BO16" i="1"/>
  <c r="BO15" i="1"/>
  <c r="BO14" i="1"/>
  <c r="BO13" i="1"/>
  <c r="BO12" i="1"/>
  <c r="BO11" i="1"/>
  <c r="BQ10" i="1"/>
  <c r="BM10" i="1"/>
  <c r="BN10" i="1"/>
  <c r="BO10" i="1"/>
  <c r="BQ9" i="1"/>
  <c r="BO9" i="1"/>
  <c r="BO8" i="1"/>
  <c r="BO7" i="1"/>
  <c r="BO6" i="1"/>
  <c r="BH106" i="1"/>
  <c r="BH105" i="1"/>
  <c r="BH104" i="1"/>
  <c r="BH103" i="1"/>
  <c r="BH102" i="1"/>
  <c r="BH101" i="1"/>
  <c r="BH100" i="1"/>
  <c r="BH99" i="1"/>
  <c r="BH98" i="1"/>
  <c r="BH97" i="1"/>
  <c r="BH96" i="1"/>
  <c r="BH95" i="1"/>
  <c r="BH94" i="1"/>
  <c r="BH93" i="1"/>
  <c r="BH92" i="1"/>
  <c r="BH91" i="1"/>
  <c r="BH90" i="1"/>
  <c r="BH89" i="1"/>
  <c r="BH88" i="1"/>
  <c r="BH87" i="1"/>
  <c r="BH86" i="1"/>
  <c r="BH85" i="1"/>
  <c r="BH84" i="1"/>
  <c r="BH83" i="1"/>
  <c r="BH82" i="1"/>
  <c r="BH81" i="1"/>
  <c r="BH80" i="1"/>
  <c r="BH79" i="1"/>
  <c r="BH78" i="1"/>
  <c r="BH77" i="1"/>
  <c r="BH76" i="1"/>
  <c r="BH75" i="1"/>
  <c r="BH74" i="1"/>
  <c r="BH73" i="1"/>
  <c r="BH72" i="1"/>
  <c r="BH71" i="1"/>
  <c r="BH70" i="1"/>
  <c r="BH69" i="1"/>
  <c r="BH68" i="1"/>
  <c r="BH67" i="1"/>
  <c r="BH66" i="1"/>
  <c r="BH65" i="1"/>
  <c r="BH64" i="1"/>
  <c r="BH63" i="1"/>
  <c r="BH62" i="1"/>
  <c r="BH61" i="1"/>
  <c r="BH60" i="1"/>
  <c r="BH59" i="1"/>
  <c r="BH58" i="1"/>
  <c r="BH57" i="1"/>
  <c r="BH56" i="1"/>
  <c r="BH55" i="1"/>
  <c r="BH54" i="1"/>
  <c r="BH53" i="1"/>
  <c r="BH52" i="1"/>
  <c r="BH51" i="1"/>
  <c r="BH50" i="1"/>
  <c r="BH49" i="1"/>
  <c r="BH48" i="1"/>
  <c r="BH47" i="1"/>
  <c r="BH46" i="1"/>
  <c r="BH45" i="1"/>
  <c r="BH44" i="1"/>
  <c r="BH43" i="1"/>
  <c r="BH42" i="1"/>
  <c r="BH41" i="1"/>
  <c r="BH40" i="1"/>
  <c r="BH39" i="1"/>
  <c r="BH38" i="1"/>
  <c r="BH37" i="1"/>
  <c r="BH36" i="1"/>
  <c r="BH35" i="1"/>
  <c r="BH34" i="1"/>
  <c r="BH33" i="1"/>
  <c r="BH32" i="1"/>
  <c r="BH31" i="1"/>
  <c r="BH30" i="1"/>
  <c r="BH29" i="1"/>
  <c r="BH28" i="1"/>
  <c r="BH27" i="1"/>
  <c r="BH26" i="1"/>
  <c r="BH25" i="1"/>
  <c r="BH24" i="1"/>
  <c r="BH23" i="1"/>
  <c r="BH22" i="1"/>
  <c r="BH21" i="1"/>
  <c r="BH20" i="1"/>
  <c r="BH19" i="1"/>
  <c r="BH18" i="1"/>
  <c r="BH17" i="1"/>
  <c r="BH16" i="1"/>
  <c r="BH15" i="1"/>
  <c r="BH14" i="1"/>
  <c r="BH13" i="1"/>
  <c r="BH12" i="1"/>
  <c r="BH11" i="1"/>
  <c r="BJ10" i="1"/>
  <c r="BF10" i="1"/>
  <c r="BG10" i="1"/>
  <c r="BH10" i="1"/>
  <c r="BJ9" i="1"/>
  <c r="BH9" i="1"/>
  <c r="BH8" i="1"/>
  <c r="BH7" i="1"/>
  <c r="BH6" i="1"/>
  <c r="AY7" i="1"/>
  <c r="AZ7" i="1"/>
  <c r="BD7" i="1"/>
  <c r="BC7" i="1"/>
  <c r="BA7" i="1"/>
  <c r="AY8" i="1"/>
  <c r="AZ8" i="1"/>
  <c r="BD8" i="1"/>
  <c r="BC8" i="1"/>
  <c r="BA8" i="1"/>
  <c r="AY9" i="1"/>
  <c r="AZ9" i="1"/>
  <c r="BD9" i="1"/>
  <c r="BC9" i="1"/>
  <c r="BA9" i="1"/>
  <c r="AY10" i="1"/>
  <c r="AZ10" i="1"/>
  <c r="BD10" i="1"/>
  <c r="BC10" i="1"/>
  <c r="BA10" i="1"/>
  <c r="AY11" i="1"/>
  <c r="AZ11" i="1"/>
  <c r="BD11" i="1"/>
  <c r="BC11" i="1"/>
  <c r="BA11" i="1"/>
  <c r="AY12" i="1"/>
  <c r="AZ12" i="1"/>
  <c r="BD12" i="1"/>
  <c r="BC12" i="1"/>
  <c r="BA12" i="1"/>
  <c r="AY13" i="1"/>
  <c r="AZ13" i="1"/>
  <c r="BD13" i="1"/>
  <c r="BC13" i="1"/>
  <c r="BA13" i="1"/>
  <c r="AY14" i="1"/>
  <c r="AZ14" i="1"/>
  <c r="BD14" i="1"/>
  <c r="BC14" i="1"/>
  <c r="BA14" i="1"/>
  <c r="AY15" i="1"/>
  <c r="AZ15" i="1"/>
  <c r="BC15" i="1"/>
  <c r="BA15" i="1"/>
  <c r="AY16" i="1"/>
  <c r="AZ16" i="1"/>
  <c r="BD16" i="1"/>
  <c r="BC16"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6" i="1"/>
  <c r="BB7" i="1"/>
  <c r="CK7" i="1"/>
  <c r="BI7" i="1"/>
  <c r="CN7" i="1"/>
  <c r="BP7" i="1"/>
  <c r="CQ7" i="1"/>
  <c r="BW7" i="1"/>
  <c r="CT7" i="1"/>
  <c r="K7" i="1"/>
  <c r="N7" i="1"/>
  <c r="Q7" i="1"/>
  <c r="S7" i="1"/>
  <c r="W7" i="1"/>
  <c r="V7" i="1"/>
  <c r="T7" i="1"/>
  <c r="CA7" i="1"/>
  <c r="CZ7" i="1"/>
  <c r="BZ7" i="1"/>
  <c r="CY7" i="1"/>
  <c r="DA7" i="1"/>
  <c r="DB7" i="1"/>
  <c r="BB8" i="1"/>
  <c r="CK8" i="1"/>
  <c r="BB9" i="1"/>
  <c r="CK9" i="1"/>
  <c r="BB10" i="1"/>
  <c r="CK10" i="1"/>
  <c r="BB11" i="1"/>
  <c r="CK11" i="1"/>
  <c r="BB12" i="1"/>
  <c r="CK12" i="1"/>
  <c r="BB13" i="1"/>
  <c r="CK13" i="1"/>
  <c r="BB14" i="1"/>
  <c r="CK14" i="1"/>
  <c r="BB15" i="1"/>
  <c r="CK15" i="1"/>
  <c r="BB16" i="1"/>
  <c r="CK16" i="1"/>
  <c r="BB17" i="1"/>
  <c r="CK17" i="1"/>
  <c r="BB18" i="1"/>
  <c r="CK18" i="1"/>
  <c r="BB19" i="1"/>
  <c r="CK19" i="1"/>
  <c r="BB20" i="1"/>
  <c r="CK20" i="1"/>
  <c r="BB21" i="1"/>
  <c r="CK21" i="1"/>
  <c r="BB22" i="1"/>
  <c r="CK22" i="1"/>
  <c r="BB23" i="1"/>
  <c r="CK23" i="1"/>
  <c r="BB24" i="1"/>
  <c r="CK24" i="1"/>
  <c r="BB25" i="1"/>
  <c r="CK25" i="1"/>
  <c r="BB26" i="1"/>
  <c r="CK26" i="1"/>
  <c r="BB27" i="1"/>
  <c r="CK27" i="1"/>
  <c r="BB28" i="1"/>
  <c r="CK28" i="1"/>
  <c r="BB29" i="1"/>
  <c r="CK29" i="1"/>
  <c r="BB30" i="1"/>
  <c r="CK30" i="1"/>
  <c r="BB31" i="1"/>
  <c r="CK31" i="1"/>
  <c r="BB32" i="1"/>
  <c r="CK32" i="1"/>
  <c r="BB33" i="1"/>
  <c r="CK33" i="1"/>
  <c r="BB34" i="1"/>
  <c r="CK34" i="1"/>
  <c r="BB35" i="1"/>
  <c r="CK35" i="1"/>
  <c r="BB36" i="1"/>
  <c r="CK36" i="1"/>
  <c r="BB37" i="1"/>
  <c r="CK37" i="1"/>
  <c r="BB38" i="1"/>
  <c r="CK38" i="1"/>
  <c r="BB39" i="1"/>
  <c r="CK39" i="1"/>
  <c r="BB40" i="1"/>
  <c r="CK40" i="1"/>
  <c r="BB41" i="1"/>
  <c r="CK41" i="1"/>
  <c r="BB42" i="1"/>
  <c r="CK42" i="1"/>
  <c r="BB43" i="1"/>
  <c r="CK43" i="1"/>
  <c r="BB44" i="1"/>
  <c r="CK44" i="1"/>
  <c r="BB45" i="1"/>
  <c r="CK45" i="1"/>
  <c r="BB46" i="1"/>
  <c r="CK46" i="1"/>
  <c r="BB47" i="1"/>
  <c r="CK47" i="1"/>
  <c r="BB48" i="1"/>
  <c r="CK48" i="1"/>
  <c r="BB49" i="1"/>
  <c r="CK49" i="1"/>
  <c r="BB50" i="1"/>
  <c r="CK50" i="1"/>
  <c r="BB51" i="1"/>
  <c r="CK51" i="1"/>
  <c r="BB52" i="1"/>
  <c r="CK52" i="1"/>
  <c r="BB53" i="1"/>
  <c r="CK53" i="1"/>
  <c r="BB54" i="1"/>
  <c r="CK54" i="1"/>
  <c r="BB55" i="1"/>
  <c r="CK55" i="1"/>
  <c r="BB56" i="1"/>
  <c r="CK56" i="1"/>
  <c r="BB57" i="1"/>
  <c r="CK57" i="1"/>
  <c r="BB58" i="1"/>
  <c r="CK58" i="1"/>
  <c r="BB59" i="1"/>
  <c r="CK59" i="1"/>
  <c r="BB60" i="1"/>
  <c r="CK60" i="1"/>
  <c r="BB61" i="1"/>
  <c r="CK61" i="1"/>
  <c r="BB62" i="1"/>
  <c r="CK62" i="1"/>
  <c r="BB63" i="1"/>
  <c r="CK63" i="1"/>
  <c r="BB64" i="1"/>
  <c r="CK64" i="1"/>
  <c r="BB65" i="1"/>
  <c r="CK65" i="1"/>
  <c r="BB66" i="1"/>
  <c r="CK66" i="1"/>
  <c r="BB67" i="1"/>
  <c r="CK67" i="1"/>
  <c r="BB68" i="1"/>
  <c r="CK68" i="1"/>
  <c r="BB69" i="1"/>
  <c r="CK69" i="1"/>
  <c r="BB70" i="1"/>
  <c r="CK70" i="1"/>
  <c r="BB71" i="1"/>
  <c r="CK71" i="1"/>
  <c r="BB72" i="1"/>
  <c r="CK72" i="1"/>
  <c r="BB73" i="1"/>
  <c r="CK73" i="1"/>
  <c r="BB74" i="1"/>
  <c r="CK74" i="1"/>
  <c r="BB75" i="1"/>
  <c r="CK75" i="1"/>
  <c r="BB76" i="1"/>
  <c r="CK76" i="1"/>
  <c r="BB77" i="1"/>
  <c r="CK77" i="1"/>
  <c r="BB78" i="1"/>
  <c r="CK78" i="1"/>
  <c r="BB79" i="1"/>
  <c r="CK79" i="1"/>
  <c r="BB80" i="1"/>
  <c r="CK80" i="1"/>
  <c r="BB81" i="1"/>
  <c r="CK81" i="1"/>
  <c r="BB82" i="1"/>
  <c r="CK82" i="1"/>
  <c r="BB83" i="1"/>
  <c r="CK83" i="1"/>
  <c r="BB84" i="1"/>
  <c r="CK84" i="1"/>
  <c r="BB85" i="1"/>
  <c r="CK85" i="1"/>
  <c r="BB86" i="1"/>
  <c r="CK86" i="1"/>
  <c r="BB87" i="1"/>
  <c r="CK87" i="1"/>
  <c r="BB88" i="1"/>
  <c r="CK88" i="1"/>
  <c r="BB89" i="1"/>
  <c r="CK89" i="1"/>
  <c r="BB90" i="1"/>
  <c r="CK90" i="1"/>
  <c r="BB91" i="1"/>
  <c r="CK91" i="1"/>
  <c r="BB92" i="1"/>
  <c r="CK92" i="1"/>
  <c r="BB93" i="1"/>
  <c r="CK93" i="1"/>
  <c r="BB94" i="1"/>
  <c r="CK94" i="1"/>
  <c r="BB95" i="1"/>
  <c r="CK95" i="1"/>
  <c r="BB96" i="1"/>
  <c r="CK96" i="1"/>
  <c r="BB97" i="1"/>
  <c r="CK97" i="1"/>
  <c r="BB98" i="1"/>
  <c r="CK98" i="1"/>
  <c r="BB99" i="1"/>
  <c r="CK99" i="1"/>
  <c r="BB100" i="1"/>
  <c r="CK100" i="1"/>
  <c r="BB101" i="1"/>
  <c r="CK101" i="1"/>
  <c r="BB102" i="1"/>
  <c r="CK102" i="1"/>
  <c r="BB103" i="1"/>
  <c r="CK103" i="1"/>
  <c r="BB104" i="1"/>
  <c r="CK104" i="1"/>
  <c r="BB105" i="1"/>
  <c r="CK105" i="1"/>
  <c r="BB106" i="1"/>
  <c r="CK106" i="1"/>
  <c r="BI9" i="1"/>
  <c r="CN9" i="1"/>
  <c r="BP9" i="1"/>
  <c r="CQ9" i="1"/>
  <c r="BW9" i="1"/>
  <c r="CT9" i="1"/>
  <c r="V9" i="1"/>
  <c r="T9" i="1"/>
  <c r="AI9" i="1"/>
  <c r="AG9" i="1"/>
  <c r="AV9" i="1"/>
  <c r="AT9" i="1"/>
  <c r="BI8" i="1"/>
  <c r="CN8" i="1"/>
  <c r="BP8" i="1"/>
  <c r="CQ8" i="1"/>
  <c r="BW8" i="1"/>
  <c r="CT8" i="1"/>
  <c r="DB8" i="1"/>
  <c r="BW106" i="1"/>
  <c r="BW105" i="1"/>
  <c r="BW104" i="1"/>
  <c r="BW103" i="1"/>
  <c r="BW102" i="1"/>
  <c r="BW101" i="1"/>
  <c r="BW100" i="1"/>
  <c r="BW99" i="1"/>
  <c r="BW98" i="1"/>
  <c r="BW97" i="1"/>
  <c r="BW96" i="1"/>
  <c r="BW95" i="1"/>
  <c r="BW94" i="1"/>
  <c r="BW93" i="1"/>
  <c r="BW92" i="1"/>
  <c r="BW91" i="1"/>
  <c r="BW90" i="1"/>
  <c r="BW89" i="1"/>
  <c r="BW88" i="1"/>
  <c r="BW87" i="1"/>
  <c r="BW86" i="1"/>
  <c r="BW85" i="1"/>
  <c r="BW84" i="1"/>
  <c r="BW83" i="1"/>
  <c r="BW82" i="1"/>
  <c r="BW81" i="1"/>
  <c r="BW80" i="1"/>
  <c r="BW79" i="1"/>
  <c r="BW78" i="1"/>
  <c r="BW77" i="1"/>
  <c r="BW76" i="1"/>
  <c r="BW75" i="1"/>
  <c r="BW74" i="1"/>
  <c r="BW73" i="1"/>
  <c r="BW72" i="1"/>
  <c r="BW71" i="1"/>
  <c r="BW70" i="1"/>
  <c r="BW69" i="1"/>
  <c r="BW68" i="1"/>
  <c r="BW67" i="1"/>
  <c r="BW66" i="1"/>
  <c r="BW65" i="1"/>
  <c r="BW64" i="1"/>
  <c r="BW63" i="1"/>
  <c r="BW62" i="1"/>
  <c r="BW61" i="1"/>
  <c r="BW60" i="1"/>
  <c r="BW59" i="1"/>
  <c r="BW58" i="1"/>
  <c r="BW57" i="1"/>
  <c r="BW56" i="1"/>
  <c r="BW55" i="1"/>
  <c r="BW54" i="1"/>
  <c r="BW53" i="1"/>
  <c r="BW52" i="1"/>
  <c r="BW51" i="1"/>
  <c r="BW50" i="1"/>
  <c r="BW49" i="1"/>
  <c r="BW48" i="1"/>
  <c r="BW47" i="1"/>
  <c r="BW46" i="1"/>
  <c r="BW45" i="1"/>
  <c r="BW44" i="1"/>
  <c r="BW43" i="1"/>
  <c r="BW42" i="1"/>
  <c r="BW41" i="1"/>
  <c r="BW40" i="1"/>
  <c r="BW39" i="1"/>
  <c r="BW38" i="1"/>
  <c r="BW37" i="1"/>
  <c r="BW36" i="1"/>
  <c r="BW35" i="1"/>
  <c r="BW34" i="1"/>
  <c r="BW33" i="1"/>
  <c r="BW32" i="1"/>
  <c r="BW31" i="1"/>
  <c r="BW30" i="1"/>
  <c r="BW29" i="1"/>
  <c r="BW28" i="1"/>
  <c r="BW27" i="1"/>
  <c r="BW26" i="1"/>
  <c r="BW25" i="1"/>
  <c r="BW24" i="1"/>
  <c r="BW23" i="1"/>
  <c r="BW22" i="1"/>
  <c r="BW21" i="1"/>
  <c r="BW20" i="1"/>
  <c r="BW19" i="1"/>
  <c r="BW18" i="1"/>
  <c r="BW17" i="1"/>
  <c r="BW16" i="1"/>
  <c r="BW15" i="1"/>
  <c r="BW14" i="1"/>
  <c r="BW13" i="1"/>
  <c r="BW12" i="1"/>
  <c r="BW11" i="1"/>
  <c r="BW10" i="1"/>
  <c r="BW6" i="1"/>
  <c r="BP106" i="1"/>
  <c r="BP105" i="1"/>
  <c r="BP104" i="1"/>
  <c r="BP103" i="1"/>
  <c r="BP102" i="1"/>
  <c r="BP101" i="1"/>
  <c r="BP100" i="1"/>
  <c r="BP99" i="1"/>
  <c r="BP98" i="1"/>
  <c r="BP97" i="1"/>
  <c r="BP96" i="1"/>
  <c r="BP95" i="1"/>
  <c r="BP94" i="1"/>
  <c r="BP93" i="1"/>
  <c r="BP92" i="1"/>
  <c r="BP91" i="1"/>
  <c r="BP90" i="1"/>
  <c r="BP89" i="1"/>
  <c r="BP88" i="1"/>
  <c r="BP87" i="1"/>
  <c r="BP86" i="1"/>
  <c r="BP85" i="1"/>
  <c r="BP84" i="1"/>
  <c r="BP83" i="1"/>
  <c r="BP82" i="1"/>
  <c r="BP81" i="1"/>
  <c r="BP80" i="1"/>
  <c r="BP79" i="1"/>
  <c r="BP78" i="1"/>
  <c r="BP77" i="1"/>
  <c r="BP76" i="1"/>
  <c r="BP75" i="1"/>
  <c r="BP74" i="1"/>
  <c r="BP73" i="1"/>
  <c r="BP72" i="1"/>
  <c r="BP71" i="1"/>
  <c r="BP70" i="1"/>
  <c r="BP69" i="1"/>
  <c r="BP68" i="1"/>
  <c r="BP67" i="1"/>
  <c r="BP66" i="1"/>
  <c r="BP65" i="1"/>
  <c r="BP64" i="1"/>
  <c r="BP63" i="1"/>
  <c r="BP62" i="1"/>
  <c r="BP61" i="1"/>
  <c r="BP60" i="1"/>
  <c r="BP59" i="1"/>
  <c r="BP58" i="1"/>
  <c r="BP57" i="1"/>
  <c r="BP56" i="1"/>
  <c r="BP55" i="1"/>
  <c r="BP54" i="1"/>
  <c r="BP53" i="1"/>
  <c r="BP52" i="1"/>
  <c r="BP51" i="1"/>
  <c r="BP50" i="1"/>
  <c r="BP49" i="1"/>
  <c r="BP48" i="1"/>
  <c r="BP47" i="1"/>
  <c r="BP46" i="1"/>
  <c r="BP45" i="1"/>
  <c r="BP44" i="1"/>
  <c r="BP43" i="1"/>
  <c r="BP42" i="1"/>
  <c r="BP41" i="1"/>
  <c r="BP40" i="1"/>
  <c r="BP39" i="1"/>
  <c r="BP38" i="1"/>
  <c r="BP37" i="1"/>
  <c r="BP36" i="1"/>
  <c r="BP35" i="1"/>
  <c r="BP34" i="1"/>
  <c r="BP33" i="1"/>
  <c r="BP32" i="1"/>
  <c r="BP31" i="1"/>
  <c r="BP30" i="1"/>
  <c r="BP29" i="1"/>
  <c r="BP28" i="1"/>
  <c r="BP27" i="1"/>
  <c r="BP26" i="1"/>
  <c r="BP25" i="1"/>
  <c r="BP24" i="1"/>
  <c r="BP23" i="1"/>
  <c r="BP22" i="1"/>
  <c r="BP21" i="1"/>
  <c r="BP20" i="1"/>
  <c r="BP19" i="1"/>
  <c r="BP18" i="1"/>
  <c r="BP17" i="1"/>
  <c r="BP16" i="1"/>
  <c r="BP15" i="1"/>
  <c r="BP14" i="1"/>
  <c r="BP13" i="1"/>
  <c r="BP12" i="1"/>
  <c r="BP11" i="1"/>
  <c r="BP10" i="1"/>
  <c r="BP6" i="1"/>
  <c r="BI106" i="1"/>
  <c r="BI105" i="1"/>
  <c r="BI104" i="1"/>
  <c r="BI103" i="1"/>
  <c r="BI102" i="1"/>
  <c r="BI101" i="1"/>
  <c r="BI100" i="1"/>
  <c r="BI99" i="1"/>
  <c r="BI98" i="1"/>
  <c r="BI97" i="1"/>
  <c r="BI96" i="1"/>
  <c r="BI95" i="1"/>
  <c r="BI94" i="1"/>
  <c r="BI93" i="1"/>
  <c r="BI92" i="1"/>
  <c r="BI91" i="1"/>
  <c r="BI90" i="1"/>
  <c r="BI89" i="1"/>
  <c r="BI88" i="1"/>
  <c r="BI87" i="1"/>
  <c r="BI86" i="1"/>
  <c r="BI85" i="1"/>
  <c r="BI84" i="1"/>
  <c r="BI83" i="1"/>
  <c r="BI82" i="1"/>
  <c r="BI81" i="1"/>
  <c r="BI80" i="1"/>
  <c r="BI79" i="1"/>
  <c r="BI78" i="1"/>
  <c r="BI77" i="1"/>
  <c r="BI76" i="1"/>
  <c r="BI75" i="1"/>
  <c r="BI74" i="1"/>
  <c r="BI73" i="1"/>
  <c r="BI72" i="1"/>
  <c r="BI71" i="1"/>
  <c r="BI70" i="1"/>
  <c r="BI69" i="1"/>
  <c r="BI68" i="1"/>
  <c r="BI67" i="1"/>
  <c r="BI66" i="1"/>
  <c r="BI65" i="1"/>
  <c r="BI64" i="1"/>
  <c r="BI63" i="1"/>
  <c r="BI62" i="1"/>
  <c r="BI61" i="1"/>
  <c r="BI60" i="1"/>
  <c r="BI59" i="1"/>
  <c r="BI58" i="1"/>
  <c r="BI57" i="1"/>
  <c r="BI56" i="1"/>
  <c r="BI55" i="1"/>
  <c r="BI54" i="1"/>
  <c r="BI53" i="1"/>
  <c r="BI52" i="1"/>
  <c r="BI51" i="1"/>
  <c r="BI50" i="1"/>
  <c r="BI49" i="1"/>
  <c r="BI48" i="1"/>
  <c r="BI47" i="1"/>
  <c r="BI46" i="1"/>
  <c r="BI45" i="1"/>
  <c r="BI44" i="1"/>
  <c r="BI43" i="1"/>
  <c r="BI42" i="1"/>
  <c r="BI41" i="1"/>
  <c r="BI40" i="1"/>
  <c r="BI39" i="1"/>
  <c r="BI38" i="1"/>
  <c r="BI37" i="1"/>
  <c r="BI36" i="1"/>
  <c r="BI35" i="1"/>
  <c r="BI34" i="1"/>
  <c r="BI33" i="1"/>
  <c r="BI32" i="1"/>
  <c r="BI31" i="1"/>
  <c r="BI30" i="1"/>
  <c r="BI29" i="1"/>
  <c r="BI28" i="1"/>
  <c r="BI27" i="1"/>
  <c r="BI26" i="1"/>
  <c r="BI25" i="1"/>
  <c r="BI24" i="1"/>
  <c r="BI23" i="1"/>
  <c r="BI22" i="1"/>
  <c r="BI21" i="1"/>
  <c r="BI20" i="1"/>
  <c r="BI19" i="1"/>
  <c r="BI18" i="1"/>
  <c r="BI17" i="1"/>
  <c r="BI16" i="1"/>
  <c r="BI15" i="1"/>
  <c r="BI14" i="1"/>
  <c r="BI13" i="1"/>
  <c r="BI12" i="1"/>
  <c r="BI11" i="1"/>
  <c r="BI10" i="1"/>
  <c r="BI6" i="1"/>
  <c r="BB6" i="1"/>
  <c r="AV10" i="1"/>
  <c r="AN10" i="1"/>
  <c r="AQ10" i="1"/>
  <c r="AO10" i="1"/>
  <c r="AR10" i="1"/>
  <c r="AS10" i="1"/>
  <c r="AT10" i="1"/>
  <c r="AU6" i="1"/>
  <c r="AI10" i="1"/>
  <c r="AA10" i="1"/>
  <c r="AD10" i="1"/>
  <c r="AB10" i="1"/>
  <c r="AE10" i="1"/>
  <c r="AF10" i="1"/>
  <c r="AG10" i="1"/>
  <c r="AH6" i="1"/>
  <c r="V10" i="1"/>
  <c r="N10" i="1"/>
  <c r="Q10" i="1"/>
  <c r="O10" i="1"/>
  <c r="R10" i="1"/>
  <c r="S10" i="1"/>
  <c r="T10" i="1"/>
  <c r="U6" i="1"/>
  <c r="BU106" i="1"/>
  <c r="BU105" i="1"/>
  <c r="BU104" i="1"/>
  <c r="BU103" i="1"/>
  <c r="BU102" i="1"/>
  <c r="BU101" i="1"/>
  <c r="BU100" i="1"/>
  <c r="BU99" i="1"/>
  <c r="BU98" i="1"/>
  <c r="BU97" i="1"/>
  <c r="BU96" i="1"/>
  <c r="BU95" i="1"/>
  <c r="BU94" i="1"/>
  <c r="BU93" i="1"/>
  <c r="BU92" i="1"/>
  <c r="BU91" i="1"/>
  <c r="BU90" i="1"/>
  <c r="BU89" i="1"/>
  <c r="BU88" i="1"/>
  <c r="BU87" i="1"/>
  <c r="BU86" i="1"/>
  <c r="BU85" i="1"/>
  <c r="BU84" i="1"/>
  <c r="BU83" i="1"/>
  <c r="BU82" i="1"/>
  <c r="BU81" i="1"/>
  <c r="BU80" i="1"/>
  <c r="BU79" i="1"/>
  <c r="BU78" i="1"/>
  <c r="BU77" i="1"/>
  <c r="BU76" i="1"/>
  <c r="BU75" i="1"/>
  <c r="BU74" i="1"/>
  <c r="BU73" i="1"/>
  <c r="BU72" i="1"/>
  <c r="BU71" i="1"/>
  <c r="BU70" i="1"/>
  <c r="BU69" i="1"/>
  <c r="BU68" i="1"/>
  <c r="BU67" i="1"/>
  <c r="BU66" i="1"/>
  <c r="BU65" i="1"/>
  <c r="BU64" i="1"/>
  <c r="BU63" i="1"/>
  <c r="BU62" i="1"/>
  <c r="BU61" i="1"/>
  <c r="BU60" i="1"/>
  <c r="BU59" i="1"/>
  <c r="BU58" i="1"/>
  <c r="BU57" i="1"/>
  <c r="BU56" i="1"/>
  <c r="BU55" i="1"/>
  <c r="BU54" i="1"/>
  <c r="BU53" i="1"/>
  <c r="BU52" i="1"/>
  <c r="BU51" i="1"/>
  <c r="BU50" i="1"/>
  <c r="BU49" i="1"/>
  <c r="BU48" i="1"/>
  <c r="BU47" i="1"/>
  <c r="BU46" i="1"/>
  <c r="BU45" i="1"/>
  <c r="BU44" i="1"/>
  <c r="BU43" i="1"/>
  <c r="BU42" i="1"/>
  <c r="BU41" i="1"/>
  <c r="BU40" i="1"/>
  <c r="BU39" i="1"/>
  <c r="BU38" i="1"/>
  <c r="BU37" i="1"/>
  <c r="BU36" i="1"/>
  <c r="BU35" i="1"/>
  <c r="BU34" i="1"/>
  <c r="BU33" i="1"/>
  <c r="BU32" i="1"/>
  <c r="BU31" i="1"/>
  <c r="BU30" i="1"/>
  <c r="BU29" i="1"/>
  <c r="BU28" i="1"/>
  <c r="BU27" i="1"/>
  <c r="BU26" i="1"/>
  <c r="BU25" i="1"/>
  <c r="BU24" i="1"/>
  <c r="BU23" i="1"/>
  <c r="BU22" i="1"/>
  <c r="BU21" i="1"/>
  <c r="BU20" i="1"/>
  <c r="BU19" i="1"/>
  <c r="BU18" i="1"/>
  <c r="BU17" i="1"/>
  <c r="BU16" i="1"/>
  <c r="BU15" i="1"/>
  <c r="BU14" i="1"/>
  <c r="BU13" i="1"/>
  <c r="BU12" i="1"/>
  <c r="BU11" i="1"/>
  <c r="BU9" i="1"/>
  <c r="BU8" i="1"/>
  <c r="BU7" i="1"/>
  <c r="BU6" i="1"/>
  <c r="BN106" i="1"/>
  <c r="BN105" i="1"/>
  <c r="BN104" i="1"/>
  <c r="BN103" i="1"/>
  <c r="BN102" i="1"/>
  <c r="BN101" i="1"/>
  <c r="BN100" i="1"/>
  <c r="BN99" i="1"/>
  <c r="BN98" i="1"/>
  <c r="BN97" i="1"/>
  <c r="BN96" i="1"/>
  <c r="BN95" i="1"/>
  <c r="BN94" i="1"/>
  <c r="BN93" i="1"/>
  <c r="BN92" i="1"/>
  <c r="BN91" i="1"/>
  <c r="BN90" i="1"/>
  <c r="BN89" i="1"/>
  <c r="BN88" i="1"/>
  <c r="BN87" i="1"/>
  <c r="BN86" i="1"/>
  <c r="BN85" i="1"/>
  <c r="BN84" i="1"/>
  <c r="BN83" i="1"/>
  <c r="BN82" i="1"/>
  <c r="BN81" i="1"/>
  <c r="BN80" i="1"/>
  <c r="BN79" i="1"/>
  <c r="BN78" i="1"/>
  <c r="BN77" i="1"/>
  <c r="BN76" i="1"/>
  <c r="BN75" i="1"/>
  <c r="BN74" i="1"/>
  <c r="BN73" i="1"/>
  <c r="BN72" i="1"/>
  <c r="BN71" i="1"/>
  <c r="BN70" i="1"/>
  <c r="BN69" i="1"/>
  <c r="BN68" i="1"/>
  <c r="BN67" i="1"/>
  <c r="BN66" i="1"/>
  <c r="BN65" i="1"/>
  <c r="BN64" i="1"/>
  <c r="BN63" i="1"/>
  <c r="BN62" i="1"/>
  <c r="BN61" i="1"/>
  <c r="BN60" i="1"/>
  <c r="BN59" i="1"/>
  <c r="BN58" i="1"/>
  <c r="BN57" i="1"/>
  <c r="BN56" i="1"/>
  <c r="BN55" i="1"/>
  <c r="BN54" i="1"/>
  <c r="BN53" i="1"/>
  <c r="BN52" i="1"/>
  <c r="BN51" i="1"/>
  <c r="BN50" i="1"/>
  <c r="BN49" i="1"/>
  <c r="BN48" i="1"/>
  <c r="BN47" i="1"/>
  <c r="BN46" i="1"/>
  <c r="BN45" i="1"/>
  <c r="BN44" i="1"/>
  <c r="BN43" i="1"/>
  <c r="BN42" i="1"/>
  <c r="BN41" i="1"/>
  <c r="BN40" i="1"/>
  <c r="BN39" i="1"/>
  <c r="BN38" i="1"/>
  <c r="BN37" i="1"/>
  <c r="BN36" i="1"/>
  <c r="BN35" i="1"/>
  <c r="BN34" i="1"/>
  <c r="BN33" i="1"/>
  <c r="BN32" i="1"/>
  <c r="BN31" i="1"/>
  <c r="BN30" i="1"/>
  <c r="BN29" i="1"/>
  <c r="BN28" i="1"/>
  <c r="BN27" i="1"/>
  <c r="BN26" i="1"/>
  <c r="BN25" i="1"/>
  <c r="BN24" i="1"/>
  <c r="BN23" i="1"/>
  <c r="BN22" i="1"/>
  <c r="BN21" i="1"/>
  <c r="BN20" i="1"/>
  <c r="BN19" i="1"/>
  <c r="BN18" i="1"/>
  <c r="BN17" i="1"/>
  <c r="BN16" i="1"/>
  <c r="BN15" i="1"/>
  <c r="BN14" i="1"/>
  <c r="BN13" i="1"/>
  <c r="BN12" i="1"/>
  <c r="BN11" i="1"/>
  <c r="BN9" i="1"/>
  <c r="BM8" i="1"/>
  <c r="BN8" i="1"/>
  <c r="BN7" i="1"/>
  <c r="BN6" i="1"/>
  <c r="BG106" i="1"/>
  <c r="BG105" i="1"/>
  <c r="BG104" i="1"/>
  <c r="BG103" i="1"/>
  <c r="BG102" i="1"/>
  <c r="BG101" i="1"/>
  <c r="BG100" i="1"/>
  <c r="BG99" i="1"/>
  <c r="BG98" i="1"/>
  <c r="BG97" i="1"/>
  <c r="BG96" i="1"/>
  <c r="BG95" i="1"/>
  <c r="BG94" i="1"/>
  <c r="BG93" i="1"/>
  <c r="BG92" i="1"/>
  <c r="BG91" i="1"/>
  <c r="BG90" i="1"/>
  <c r="BG89" i="1"/>
  <c r="BG88" i="1"/>
  <c r="BG87" i="1"/>
  <c r="BG86" i="1"/>
  <c r="BG85" i="1"/>
  <c r="BG84" i="1"/>
  <c r="BG83" i="1"/>
  <c r="BG82" i="1"/>
  <c r="BG81" i="1"/>
  <c r="BG80" i="1"/>
  <c r="BG79" i="1"/>
  <c r="BG78" i="1"/>
  <c r="BG77" i="1"/>
  <c r="BG76" i="1"/>
  <c r="BG75" i="1"/>
  <c r="BG74" i="1"/>
  <c r="BG73" i="1"/>
  <c r="BG72" i="1"/>
  <c r="BG71" i="1"/>
  <c r="BG70" i="1"/>
  <c r="BG69" i="1"/>
  <c r="BG68" i="1"/>
  <c r="BG67" i="1"/>
  <c r="BG66" i="1"/>
  <c r="BG65" i="1"/>
  <c r="BG64" i="1"/>
  <c r="BG63" i="1"/>
  <c r="BG62" i="1"/>
  <c r="BG61" i="1"/>
  <c r="BG60" i="1"/>
  <c r="BG59" i="1"/>
  <c r="BG58" i="1"/>
  <c r="BG57" i="1"/>
  <c r="BG56" i="1"/>
  <c r="BG55" i="1"/>
  <c r="BG54" i="1"/>
  <c r="BG53" i="1"/>
  <c r="BG52" i="1"/>
  <c r="BG51" i="1"/>
  <c r="BG50" i="1"/>
  <c r="BG49" i="1"/>
  <c r="BG48" i="1"/>
  <c r="BG47" i="1"/>
  <c r="BG46" i="1"/>
  <c r="BG45" i="1"/>
  <c r="BG44" i="1"/>
  <c r="BG43" i="1"/>
  <c r="BG42" i="1"/>
  <c r="BG41" i="1"/>
  <c r="BG40" i="1"/>
  <c r="BG39" i="1"/>
  <c r="BG38" i="1"/>
  <c r="BG37" i="1"/>
  <c r="BG36" i="1"/>
  <c r="BG35" i="1"/>
  <c r="BG34" i="1"/>
  <c r="BG33" i="1"/>
  <c r="BG32" i="1"/>
  <c r="BG31" i="1"/>
  <c r="BG30" i="1"/>
  <c r="BG29" i="1"/>
  <c r="BG28" i="1"/>
  <c r="BG27" i="1"/>
  <c r="BG26" i="1"/>
  <c r="BG25" i="1"/>
  <c r="BG24" i="1"/>
  <c r="BG23" i="1"/>
  <c r="BG22" i="1"/>
  <c r="BG21" i="1"/>
  <c r="BG20" i="1"/>
  <c r="BG19" i="1"/>
  <c r="BG18" i="1"/>
  <c r="BG17" i="1"/>
  <c r="BG16" i="1"/>
  <c r="BG15" i="1"/>
  <c r="BG14" i="1"/>
  <c r="BG13" i="1"/>
  <c r="BG12" i="1"/>
  <c r="BG11" i="1"/>
  <c r="BG9" i="1"/>
  <c r="BF8" i="1"/>
  <c r="BG8" i="1"/>
  <c r="BG7" i="1"/>
  <c r="BG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6" i="1"/>
  <c r="AW106" i="1"/>
  <c r="AV106" i="1"/>
  <c r="AS106" i="1"/>
  <c r="AT106" i="1"/>
  <c r="AW105" i="1"/>
  <c r="AV105" i="1"/>
  <c r="AS105" i="1"/>
  <c r="AT105" i="1"/>
  <c r="AW104" i="1"/>
  <c r="AV104" i="1"/>
  <c r="AS104" i="1"/>
  <c r="AT104" i="1"/>
  <c r="AW103" i="1"/>
  <c r="AV103" i="1"/>
  <c r="AS103" i="1"/>
  <c r="AT103" i="1"/>
  <c r="AW102" i="1"/>
  <c r="AV102" i="1"/>
  <c r="AS102" i="1"/>
  <c r="AT102" i="1"/>
  <c r="AW101" i="1"/>
  <c r="AV101" i="1"/>
  <c r="AS101" i="1"/>
  <c r="AT101" i="1"/>
  <c r="AW100" i="1"/>
  <c r="AV100" i="1"/>
  <c r="AS100" i="1"/>
  <c r="AT100" i="1"/>
  <c r="AW99" i="1"/>
  <c r="AV99" i="1"/>
  <c r="AS99" i="1"/>
  <c r="AT99" i="1"/>
  <c r="AW98" i="1"/>
  <c r="AV98" i="1"/>
  <c r="AS98" i="1"/>
  <c r="AT98" i="1"/>
  <c r="AW97" i="1"/>
  <c r="AV97" i="1"/>
  <c r="AS97" i="1"/>
  <c r="AT97" i="1"/>
  <c r="AW96" i="1"/>
  <c r="AV96" i="1"/>
  <c r="AS96" i="1"/>
  <c r="AT96" i="1"/>
  <c r="AW95" i="1"/>
  <c r="AV95" i="1"/>
  <c r="AS95" i="1"/>
  <c r="AT95" i="1"/>
  <c r="AW94" i="1"/>
  <c r="AV94" i="1"/>
  <c r="AS94" i="1"/>
  <c r="AT94" i="1"/>
  <c r="AW93" i="1"/>
  <c r="AV93" i="1"/>
  <c r="AS93" i="1"/>
  <c r="AT93" i="1"/>
  <c r="AW92" i="1"/>
  <c r="AV92" i="1"/>
  <c r="AS92" i="1"/>
  <c r="AT92" i="1"/>
  <c r="AW91" i="1"/>
  <c r="AV91" i="1"/>
  <c r="AS91" i="1"/>
  <c r="AT91" i="1"/>
  <c r="AW90" i="1"/>
  <c r="AV90" i="1"/>
  <c r="AS90" i="1"/>
  <c r="AT90" i="1"/>
  <c r="AW89" i="1"/>
  <c r="AV89" i="1"/>
  <c r="AS89" i="1"/>
  <c r="AT89" i="1"/>
  <c r="AW88" i="1"/>
  <c r="AV88" i="1"/>
  <c r="AS88" i="1"/>
  <c r="AT88" i="1"/>
  <c r="AW87" i="1"/>
  <c r="AV87" i="1"/>
  <c r="AS87" i="1"/>
  <c r="AT87" i="1"/>
  <c r="AW86" i="1"/>
  <c r="AV86" i="1"/>
  <c r="AS86" i="1"/>
  <c r="AT86" i="1"/>
  <c r="AW85" i="1"/>
  <c r="AV85" i="1"/>
  <c r="AS85" i="1"/>
  <c r="AT85" i="1"/>
  <c r="AW84" i="1"/>
  <c r="AV84" i="1"/>
  <c r="AS84" i="1"/>
  <c r="AT84" i="1"/>
  <c r="AW83" i="1"/>
  <c r="AV83" i="1"/>
  <c r="AS83" i="1"/>
  <c r="AT83" i="1"/>
  <c r="AW82" i="1"/>
  <c r="AV82" i="1"/>
  <c r="AS82" i="1"/>
  <c r="AT82" i="1"/>
  <c r="AW81" i="1"/>
  <c r="AV81" i="1"/>
  <c r="AS81" i="1"/>
  <c r="AT81" i="1"/>
  <c r="AW80" i="1"/>
  <c r="AV80" i="1"/>
  <c r="AS80" i="1"/>
  <c r="AT80" i="1"/>
  <c r="AW79" i="1"/>
  <c r="AV79" i="1"/>
  <c r="AS79" i="1"/>
  <c r="AT79" i="1"/>
  <c r="AW78" i="1"/>
  <c r="AV78" i="1"/>
  <c r="AS78" i="1"/>
  <c r="AT78" i="1"/>
  <c r="AW77" i="1"/>
  <c r="AV77" i="1"/>
  <c r="AS77" i="1"/>
  <c r="AT77" i="1"/>
  <c r="AW76" i="1"/>
  <c r="AV76" i="1"/>
  <c r="AS76" i="1"/>
  <c r="AT76" i="1"/>
  <c r="AW75" i="1"/>
  <c r="AV75" i="1"/>
  <c r="AS75" i="1"/>
  <c r="AT75" i="1"/>
  <c r="AW74" i="1"/>
  <c r="AV74" i="1"/>
  <c r="AS74" i="1"/>
  <c r="AT74" i="1"/>
  <c r="AW73" i="1"/>
  <c r="AV73" i="1"/>
  <c r="AS73" i="1"/>
  <c r="AT73" i="1"/>
  <c r="AW72" i="1"/>
  <c r="AV72" i="1"/>
  <c r="AS72" i="1"/>
  <c r="AT72" i="1"/>
  <c r="AW71" i="1"/>
  <c r="AV71" i="1"/>
  <c r="AS71" i="1"/>
  <c r="AT71" i="1"/>
  <c r="AW70" i="1"/>
  <c r="AV70" i="1"/>
  <c r="AS70" i="1"/>
  <c r="AT70" i="1"/>
  <c r="AW69" i="1"/>
  <c r="AV69" i="1"/>
  <c r="AS69" i="1"/>
  <c r="AT69" i="1"/>
  <c r="AW68" i="1"/>
  <c r="AV68" i="1"/>
  <c r="AS68" i="1"/>
  <c r="AT68" i="1"/>
  <c r="AW67" i="1"/>
  <c r="AV67" i="1"/>
  <c r="AS67" i="1"/>
  <c r="AT67" i="1"/>
  <c r="AW66" i="1"/>
  <c r="AV66" i="1"/>
  <c r="AS66" i="1"/>
  <c r="AT66" i="1"/>
  <c r="AW65" i="1"/>
  <c r="AV65" i="1"/>
  <c r="AS65" i="1"/>
  <c r="AT65" i="1"/>
  <c r="AW64" i="1"/>
  <c r="AV64" i="1"/>
  <c r="AS64" i="1"/>
  <c r="AT64" i="1"/>
  <c r="AW63" i="1"/>
  <c r="AV63" i="1"/>
  <c r="AS63" i="1"/>
  <c r="AT63" i="1"/>
  <c r="AW62" i="1"/>
  <c r="AV62" i="1"/>
  <c r="AS62" i="1"/>
  <c r="AT62" i="1"/>
  <c r="AW61" i="1"/>
  <c r="AV61" i="1"/>
  <c r="AS61" i="1"/>
  <c r="AT61" i="1"/>
  <c r="AW60" i="1"/>
  <c r="AV60" i="1"/>
  <c r="AS60" i="1"/>
  <c r="AT60" i="1"/>
  <c r="AW59" i="1"/>
  <c r="AV59" i="1"/>
  <c r="AS59" i="1"/>
  <c r="AT59" i="1"/>
  <c r="AW58" i="1"/>
  <c r="AV58" i="1"/>
  <c r="AS58" i="1"/>
  <c r="AT58" i="1"/>
  <c r="AW57" i="1"/>
  <c r="AV57" i="1"/>
  <c r="AS57" i="1"/>
  <c r="AT57" i="1"/>
  <c r="AW56" i="1"/>
  <c r="AV56" i="1"/>
  <c r="AS56" i="1"/>
  <c r="AT56" i="1"/>
  <c r="AW55" i="1"/>
  <c r="AV55" i="1"/>
  <c r="AS55" i="1"/>
  <c r="AT55" i="1"/>
  <c r="AW54" i="1"/>
  <c r="AV54" i="1"/>
  <c r="AS54" i="1"/>
  <c r="AT54" i="1"/>
  <c r="AW53" i="1"/>
  <c r="AV53" i="1"/>
  <c r="AS53" i="1"/>
  <c r="AT53" i="1"/>
  <c r="AW52" i="1"/>
  <c r="AV52" i="1"/>
  <c r="AS52" i="1"/>
  <c r="AT52" i="1"/>
  <c r="AW51" i="1"/>
  <c r="AV51" i="1"/>
  <c r="AS51" i="1"/>
  <c r="AT51" i="1"/>
  <c r="AW50" i="1"/>
  <c r="AV50" i="1"/>
  <c r="AS50" i="1"/>
  <c r="AT50" i="1"/>
  <c r="AW49" i="1"/>
  <c r="AV49" i="1"/>
  <c r="AS49" i="1"/>
  <c r="AT49" i="1"/>
  <c r="AW48" i="1"/>
  <c r="AV48" i="1"/>
  <c r="AS48" i="1"/>
  <c r="AT48" i="1"/>
  <c r="AW47" i="1"/>
  <c r="AV47" i="1"/>
  <c r="AS47" i="1"/>
  <c r="AT47" i="1"/>
  <c r="AW46" i="1"/>
  <c r="AV46" i="1"/>
  <c r="AS46" i="1"/>
  <c r="AT46" i="1"/>
  <c r="AW45" i="1"/>
  <c r="AV45" i="1"/>
  <c r="AS45" i="1"/>
  <c r="AT45" i="1"/>
  <c r="AW44" i="1"/>
  <c r="AV44" i="1"/>
  <c r="AS44" i="1"/>
  <c r="AT44" i="1"/>
  <c r="AW43" i="1"/>
  <c r="AV43" i="1"/>
  <c r="AS43" i="1"/>
  <c r="AT43" i="1"/>
  <c r="AW42" i="1"/>
  <c r="AV42" i="1"/>
  <c r="AS42" i="1"/>
  <c r="AT42" i="1"/>
  <c r="AW41" i="1"/>
  <c r="AV41" i="1"/>
  <c r="AS41" i="1"/>
  <c r="AT41" i="1"/>
  <c r="AW40" i="1"/>
  <c r="AV40" i="1"/>
  <c r="AS40" i="1"/>
  <c r="AT40" i="1"/>
  <c r="AW39" i="1"/>
  <c r="AV39" i="1"/>
  <c r="AS39" i="1"/>
  <c r="AT39" i="1"/>
  <c r="AW38" i="1"/>
  <c r="AV38" i="1"/>
  <c r="AS38" i="1"/>
  <c r="AT38" i="1"/>
  <c r="AW37" i="1"/>
  <c r="AV37" i="1"/>
  <c r="AS37" i="1"/>
  <c r="AT37" i="1"/>
  <c r="AW36" i="1"/>
  <c r="AV36" i="1"/>
  <c r="AS36" i="1"/>
  <c r="AT36" i="1"/>
  <c r="AW35" i="1"/>
  <c r="AV35" i="1"/>
  <c r="AS35" i="1"/>
  <c r="AT35" i="1"/>
  <c r="AW34" i="1"/>
  <c r="AV34" i="1"/>
  <c r="AS34" i="1"/>
  <c r="AT34" i="1"/>
  <c r="AW33" i="1"/>
  <c r="AV33" i="1"/>
  <c r="AS33" i="1"/>
  <c r="AT33" i="1"/>
  <c r="AW32" i="1"/>
  <c r="AV32" i="1"/>
  <c r="AS32" i="1"/>
  <c r="AT32" i="1"/>
  <c r="AW31" i="1"/>
  <c r="AV31" i="1"/>
  <c r="AS31" i="1"/>
  <c r="AT31" i="1"/>
  <c r="AW30" i="1"/>
  <c r="AV30" i="1"/>
  <c r="AS30" i="1"/>
  <c r="AT30" i="1"/>
  <c r="AW29" i="1"/>
  <c r="AV29" i="1"/>
  <c r="AS29" i="1"/>
  <c r="AT29" i="1"/>
  <c r="AW28" i="1"/>
  <c r="AV28" i="1"/>
  <c r="AS28" i="1"/>
  <c r="AT28" i="1"/>
  <c r="AW27" i="1"/>
  <c r="AV27" i="1"/>
  <c r="AS27" i="1"/>
  <c r="AT27" i="1"/>
  <c r="AW26" i="1"/>
  <c r="AV26" i="1"/>
  <c r="AS26" i="1"/>
  <c r="AT26" i="1"/>
  <c r="AW25" i="1"/>
  <c r="AV25" i="1"/>
  <c r="AS25" i="1"/>
  <c r="AT25" i="1"/>
  <c r="AW24" i="1"/>
  <c r="AV24" i="1"/>
  <c r="AS24" i="1"/>
  <c r="AT24" i="1"/>
  <c r="AW23" i="1"/>
  <c r="AV23" i="1"/>
  <c r="AS23" i="1"/>
  <c r="AT23" i="1"/>
  <c r="AW22" i="1"/>
  <c r="AV22" i="1"/>
  <c r="AS22" i="1"/>
  <c r="AT22" i="1"/>
  <c r="AW21" i="1"/>
  <c r="AV21" i="1"/>
  <c r="AS21" i="1"/>
  <c r="AT21" i="1"/>
  <c r="AW20" i="1"/>
  <c r="AS6" i="1"/>
  <c r="AV20" i="1"/>
  <c r="AS20" i="1"/>
  <c r="AT20" i="1"/>
  <c r="AW19" i="1"/>
  <c r="AV19" i="1"/>
  <c r="AS19" i="1"/>
  <c r="AT19" i="1"/>
  <c r="AW18" i="1"/>
  <c r="AV18" i="1"/>
  <c r="AS18" i="1"/>
  <c r="AT18" i="1"/>
  <c r="AW17" i="1"/>
  <c r="AV17" i="1"/>
  <c r="AS17" i="1"/>
  <c r="AT17" i="1"/>
  <c r="AW16" i="1"/>
  <c r="AV16" i="1"/>
  <c r="AS16" i="1"/>
  <c r="AT16" i="1"/>
  <c r="AW15" i="1"/>
  <c r="AV15" i="1"/>
  <c r="AS15" i="1"/>
  <c r="AT15" i="1"/>
  <c r="AW14" i="1"/>
  <c r="AV14" i="1"/>
  <c r="AS14" i="1"/>
  <c r="AT14" i="1"/>
  <c r="AW13" i="1"/>
  <c r="AV13" i="1"/>
  <c r="AS13" i="1"/>
  <c r="AT13" i="1"/>
  <c r="AW12" i="1"/>
  <c r="AV12" i="1"/>
  <c r="AS12" i="1"/>
  <c r="AT12" i="1"/>
  <c r="AW11" i="1"/>
  <c r="AV11" i="1"/>
  <c r="AS11" i="1"/>
  <c r="AT11" i="1"/>
  <c r="AW10" i="1"/>
  <c r="AW9" i="1"/>
  <c r="AS9" i="1"/>
  <c r="AW8" i="1"/>
  <c r="AV8" i="1"/>
  <c r="AS8" i="1"/>
  <c r="AT8" i="1"/>
  <c r="AW7" i="1"/>
  <c r="AV7" i="1"/>
  <c r="AS7" i="1"/>
  <c r="AT7" i="1"/>
  <c r="AW6" i="1"/>
  <c r="AV6" i="1"/>
  <c r="AT6" i="1"/>
  <c r="AJ106" i="1"/>
  <c r="AI106" i="1"/>
  <c r="AF106" i="1"/>
  <c r="AG106" i="1"/>
  <c r="AJ105" i="1"/>
  <c r="AI105" i="1"/>
  <c r="AF105" i="1"/>
  <c r="AG105" i="1"/>
  <c r="AJ104" i="1"/>
  <c r="AI104" i="1"/>
  <c r="AF104" i="1"/>
  <c r="AG104" i="1"/>
  <c r="AJ103" i="1"/>
  <c r="AI103" i="1"/>
  <c r="AF103" i="1"/>
  <c r="AG103" i="1"/>
  <c r="AJ102" i="1"/>
  <c r="AI102" i="1"/>
  <c r="AF102" i="1"/>
  <c r="AG102" i="1"/>
  <c r="AJ101" i="1"/>
  <c r="AI101" i="1"/>
  <c r="AF101" i="1"/>
  <c r="AG101" i="1"/>
  <c r="AJ100" i="1"/>
  <c r="AI100" i="1"/>
  <c r="AF100" i="1"/>
  <c r="AG100" i="1"/>
  <c r="AJ99" i="1"/>
  <c r="AI99" i="1"/>
  <c r="AF99" i="1"/>
  <c r="AG99" i="1"/>
  <c r="AJ98" i="1"/>
  <c r="AI98" i="1"/>
  <c r="AF98" i="1"/>
  <c r="AG98" i="1"/>
  <c r="AJ97" i="1"/>
  <c r="AI97" i="1"/>
  <c r="AF97" i="1"/>
  <c r="AG97" i="1"/>
  <c r="AJ96" i="1"/>
  <c r="AI96" i="1"/>
  <c r="AF96" i="1"/>
  <c r="AG96" i="1"/>
  <c r="AJ95" i="1"/>
  <c r="AI95" i="1"/>
  <c r="AF95" i="1"/>
  <c r="AG95" i="1"/>
  <c r="AJ94" i="1"/>
  <c r="AI94" i="1"/>
  <c r="AF94" i="1"/>
  <c r="AG94" i="1"/>
  <c r="AJ93" i="1"/>
  <c r="AI93" i="1"/>
  <c r="AF93" i="1"/>
  <c r="AG93" i="1"/>
  <c r="AJ92" i="1"/>
  <c r="AI92" i="1"/>
  <c r="AF92" i="1"/>
  <c r="AG92" i="1"/>
  <c r="AJ91" i="1"/>
  <c r="AI91" i="1"/>
  <c r="AF91" i="1"/>
  <c r="AG91" i="1"/>
  <c r="AJ90" i="1"/>
  <c r="AI90" i="1"/>
  <c r="AF90" i="1"/>
  <c r="AG90" i="1"/>
  <c r="AJ89" i="1"/>
  <c r="AI89" i="1"/>
  <c r="AF89" i="1"/>
  <c r="AG89" i="1"/>
  <c r="AJ88" i="1"/>
  <c r="AI88" i="1"/>
  <c r="AF88" i="1"/>
  <c r="AG88" i="1"/>
  <c r="AJ87" i="1"/>
  <c r="AI87" i="1"/>
  <c r="AF87" i="1"/>
  <c r="AG87" i="1"/>
  <c r="AJ86" i="1"/>
  <c r="AI86" i="1"/>
  <c r="AF86" i="1"/>
  <c r="AG86" i="1"/>
  <c r="AJ85" i="1"/>
  <c r="AI85" i="1"/>
  <c r="AF85" i="1"/>
  <c r="AG85" i="1"/>
  <c r="AJ84" i="1"/>
  <c r="AI84" i="1"/>
  <c r="AF84" i="1"/>
  <c r="AG84" i="1"/>
  <c r="AJ83" i="1"/>
  <c r="AI83" i="1"/>
  <c r="AF83" i="1"/>
  <c r="AG83" i="1"/>
  <c r="AJ82" i="1"/>
  <c r="AI82" i="1"/>
  <c r="AF82" i="1"/>
  <c r="AG82" i="1"/>
  <c r="AJ81" i="1"/>
  <c r="AI81" i="1"/>
  <c r="AF81" i="1"/>
  <c r="AG81" i="1"/>
  <c r="AJ80" i="1"/>
  <c r="AI80" i="1"/>
  <c r="AF80" i="1"/>
  <c r="AG80" i="1"/>
  <c r="AJ79" i="1"/>
  <c r="AI79" i="1"/>
  <c r="AF79" i="1"/>
  <c r="AG79" i="1"/>
  <c r="AJ78" i="1"/>
  <c r="AI78" i="1"/>
  <c r="AF78" i="1"/>
  <c r="AG78" i="1"/>
  <c r="AJ77" i="1"/>
  <c r="AI77" i="1"/>
  <c r="AF77" i="1"/>
  <c r="AG77" i="1"/>
  <c r="AJ76" i="1"/>
  <c r="AI76" i="1"/>
  <c r="AF76" i="1"/>
  <c r="AG76" i="1"/>
  <c r="AJ75" i="1"/>
  <c r="AI75" i="1"/>
  <c r="AF75" i="1"/>
  <c r="AG75" i="1"/>
  <c r="AJ74" i="1"/>
  <c r="AI74" i="1"/>
  <c r="AF74" i="1"/>
  <c r="AG74" i="1"/>
  <c r="AJ73" i="1"/>
  <c r="AI73" i="1"/>
  <c r="AF73" i="1"/>
  <c r="AG73" i="1"/>
  <c r="AJ72" i="1"/>
  <c r="AI72" i="1"/>
  <c r="AF72" i="1"/>
  <c r="AG72" i="1"/>
  <c r="AJ71" i="1"/>
  <c r="AI71" i="1"/>
  <c r="AF71" i="1"/>
  <c r="AG71" i="1"/>
  <c r="AJ70" i="1"/>
  <c r="AI70" i="1"/>
  <c r="AF70" i="1"/>
  <c r="AG70" i="1"/>
  <c r="AJ69" i="1"/>
  <c r="AI69" i="1"/>
  <c r="AF69" i="1"/>
  <c r="AG69" i="1"/>
  <c r="AJ68" i="1"/>
  <c r="AI68" i="1"/>
  <c r="AF68" i="1"/>
  <c r="AG68" i="1"/>
  <c r="AJ67" i="1"/>
  <c r="AI67" i="1"/>
  <c r="AF67" i="1"/>
  <c r="AG67" i="1"/>
  <c r="AJ66" i="1"/>
  <c r="AI66" i="1"/>
  <c r="AF66" i="1"/>
  <c r="AG66" i="1"/>
  <c r="AJ65" i="1"/>
  <c r="AI65" i="1"/>
  <c r="AF65" i="1"/>
  <c r="AG65" i="1"/>
  <c r="AJ64" i="1"/>
  <c r="AI64" i="1"/>
  <c r="AF64" i="1"/>
  <c r="AG64" i="1"/>
  <c r="AJ63" i="1"/>
  <c r="AI63" i="1"/>
  <c r="AF63" i="1"/>
  <c r="AG63" i="1"/>
  <c r="AJ62" i="1"/>
  <c r="AI62" i="1"/>
  <c r="AF62" i="1"/>
  <c r="AG62" i="1"/>
  <c r="AJ61" i="1"/>
  <c r="AI61" i="1"/>
  <c r="AF61" i="1"/>
  <c r="AG61" i="1"/>
  <c r="AJ60" i="1"/>
  <c r="AI60" i="1"/>
  <c r="AF60" i="1"/>
  <c r="AG60" i="1"/>
  <c r="AJ59" i="1"/>
  <c r="AI59" i="1"/>
  <c r="AF59" i="1"/>
  <c r="AG59" i="1"/>
  <c r="AJ58" i="1"/>
  <c r="AI58" i="1"/>
  <c r="AF58" i="1"/>
  <c r="AG58" i="1"/>
  <c r="AJ57" i="1"/>
  <c r="AI57" i="1"/>
  <c r="AF57" i="1"/>
  <c r="AG57" i="1"/>
  <c r="AJ56" i="1"/>
  <c r="AI56" i="1"/>
  <c r="AF56" i="1"/>
  <c r="AG56" i="1"/>
  <c r="AJ55" i="1"/>
  <c r="AI55" i="1"/>
  <c r="AF55" i="1"/>
  <c r="AG55" i="1"/>
  <c r="AJ54" i="1"/>
  <c r="AI54" i="1"/>
  <c r="AF54" i="1"/>
  <c r="AG54" i="1"/>
  <c r="AJ53" i="1"/>
  <c r="AI53" i="1"/>
  <c r="AF53" i="1"/>
  <c r="AG53" i="1"/>
  <c r="AJ52" i="1"/>
  <c r="AI52" i="1"/>
  <c r="AF52" i="1"/>
  <c r="AG52" i="1"/>
  <c r="AJ51" i="1"/>
  <c r="AI51" i="1"/>
  <c r="AF51" i="1"/>
  <c r="AG51" i="1"/>
  <c r="AJ50" i="1"/>
  <c r="AI50" i="1"/>
  <c r="AF50" i="1"/>
  <c r="AG50" i="1"/>
  <c r="AJ49" i="1"/>
  <c r="AI49" i="1"/>
  <c r="AF49" i="1"/>
  <c r="AG49" i="1"/>
  <c r="AJ48" i="1"/>
  <c r="AI48" i="1"/>
  <c r="AF48" i="1"/>
  <c r="AG48" i="1"/>
  <c r="AJ47" i="1"/>
  <c r="AI47" i="1"/>
  <c r="AF47" i="1"/>
  <c r="AG47" i="1"/>
  <c r="AJ46" i="1"/>
  <c r="AI46" i="1"/>
  <c r="AF46" i="1"/>
  <c r="AG46" i="1"/>
  <c r="AJ45" i="1"/>
  <c r="AI45" i="1"/>
  <c r="AF45" i="1"/>
  <c r="AG45" i="1"/>
  <c r="AJ44" i="1"/>
  <c r="AI44" i="1"/>
  <c r="AF44" i="1"/>
  <c r="AG44" i="1"/>
  <c r="AJ43" i="1"/>
  <c r="AI43" i="1"/>
  <c r="AF43" i="1"/>
  <c r="AG43" i="1"/>
  <c r="AJ42" i="1"/>
  <c r="AI42" i="1"/>
  <c r="AF42" i="1"/>
  <c r="AG42" i="1"/>
  <c r="AJ41" i="1"/>
  <c r="AI41" i="1"/>
  <c r="AF41" i="1"/>
  <c r="AG41" i="1"/>
  <c r="AJ40" i="1"/>
  <c r="AI40" i="1"/>
  <c r="AF40" i="1"/>
  <c r="AG40" i="1"/>
  <c r="AJ39" i="1"/>
  <c r="AI39" i="1"/>
  <c r="AF39" i="1"/>
  <c r="AG39" i="1"/>
  <c r="AJ38" i="1"/>
  <c r="AI38" i="1"/>
  <c r="AF38" i="1"/>
  <c r="AG38" i="1"/>
  <c r="AJ37" i="1"/>
  <c r="AI37" i="1"/>
  <c r="AF37" i="1"/>
  <c r="AG37" i="1"/>
  <c r="AJ36" i="1"/>
  <c r="AI36" i="1"/>
  <c r="AF36" i="1"/>
  <c r="AG36" i="1"/>
  <c r="AJ35" i="1"/>
  <c r="AI35" i="1"/>
  <c r="AF35" i="1"/>
  <c r="AG35" i="1"/>
  <c r="AJ34" i="1"/>
  <c r="AI34" i="1"/>
  <c r="AF34" i="1"/>
  <c r="AG34" i="1"/>
  <c r="AJ33" i="1"/>
  <c r="AI33" i="1"/>
  <c r="AF33" i="1"/>
  <c r="AG33" i="1"/>
  <c r="AJ32" i="1"/>
  <c r="AI32" i="1"/>
  <c r="AF32" i="1"/>
  <c r="AG32" i="1"/>
  <c r="AJ31" i="1"/>
  <c r="AI31" i="1"/>
  <c r="AF31" i="1"/>
  <c r="AG31" i="1"/>
  <c r="AJ30" i="1"/>
  <c r="AI30" i="1"/>
  <c r="AF30" i="1"/>
  <c r="AG30" i="1"/>
  <c r="AJ29" i="1"/>
  <c r="AI29" i="1"/>
  <c r="AF29" i="1"/>
  <c r="AG29" i="1"/>
  <c r="AJ28" i="1"/>
  <c r="AI28" i="1"/>
  <c r="AF28" i="1"/>
  <c r="AG28" i="1"/>
  <c r="AJ27" i="1"/>
  <c r="AI27" i="1"/>
  <c r="AF27" i="1"/>
  <c r="AG27" i="1"/>
  <c r="AJ26" i="1"/>
  <c r="AI26" i="1"/>
  <c r="AF26" i="1"/>
  <c r="AG26" i="1"/>
  <c r="AJ25" i="1"/>
  <c r="AI25" i="1"/>
  <c r="AF25" i="1"/>
  <c r="AG25" i="1"/>
  <c r="AJ24" i="1"/>
  <c r="AI24" i="1"/>
  <c r="AF24" i="1"/>
  <c r="AG24" i="1"/>
  <c r="AJ23" i="1"/>
  <c r="AI23" i="1"/>
  <c r="AF23" i="1"/>
  <c r="AG23" i="1"/>
  <c r="AJ22" i="1"/>
  <c r="AI22" i="1"/>
  <c r="AF22" i="1"/>
  <c r="AG22" i="1"/>
  <c r="AJ21" i="1"/>
  <c r="AI21" i="1"/>
  <c r="AF21" i="1"/>
  <c r="AG21" i="1"/>
  <c r="AJ20" i="1"/>
  <c r="AF6" i="1"/>
  <c r="AI20" i="1"/>
  <c r="AF20" i="1"/>
  <c r="AG20" i="1"/>
  <c r="AJ19" i="1"/>
  <c r="AI19" i="1"/>
  <c r="AF19" i="1"/>
  <c r="AG19" i="1"/>
  <c r="AJ18" i="1"/>
  <c r="AI18" i="1"/>
  <c r="AF18" i="1"/>
  <c r="AG18" i="1"/>
  <c r="AJ17" i="1"/>
  <c r="AI17" i="1"/>
  <c r="AF17" i="1"/>
  <c r="AG17" i="1"/>
  <c r="AJ16" i="1"/>
  <c r="AI16" i="1"/>
  <c r="AF16" i="1"/>
  <c r="AG16" i="1"/>
  <c r="AJ15" i="1"/>
  <c r="AI15" i="1"/>
  <c r="AF15" i="1"/>
  <c r="AG15" i="1"/>
  <c r="AJ14" i="1"/>
  <c r="AI14" i="1"/>
  <c r="AF14" i="1"/>
  <c r="AG14" i="1"/>
  <c r="AJ13" i="1"/>
  <c r="AI13" i="1"/>
  <c r="AF13" i="1"/>
  <c r="AG13" i="1"/>
  <c r="AJ12" i="1"/>
  <c r="AI12" i="1"/>
  <c r="AF12" i="1"/>
  <c r="AG12" i="1"/>
  <c r="AJ11" i="1"/>
  <c r="AI11" i="1"/>
  <c r="AF11" i="1"/>
  <c r="AG11" i="1"/>
  <c r="AJ10" i="1"/>
  <c r="AJ9" i="1"/>
  <c r="AF9" i="1"/>
  <c r="AJ8" i="1"/>
  <c r="AI8" i="1"/>
  <c r="AF8" i="1"/>
  <c r="AG8" i="1"/>
  <c r="AJ7" i="1"/>
  <c r="AI7" i="1"/>
  <c r="AF7" i="1"/>
  <c r="AG7" i="1"/>
  <c r="AJ6" i="1"/>
  <c r="AI6" i="1"/>
  <c r="AG6" i="1"/>
  <c r="N8" i="1"/>
  <c r="O8" i="1"/>
  <c r="BJ13" i="1"/>
  <c r="CN13" i="1"/>
  <c r="BQ13" i="1"/>
  <c r="CQ13" i="1"/>
  <c r="BX13" i="1"/>
  <c r="CT13" i="1"/>
  <c r="BJ14" i="1"/>
  <c r="CN14" i="1"/>
  <c r="BQ14" i="1"/>
  <c r="CQ14" i="1"/>
  <c r="BX14" i="1"/>
  <c r="CT14" i="1"/>
  <c r="BJ15" i="1"/>
  <c r="CN15" i="1"/>
  <c r="BQ15" i="1"/>
  <c r="CQ15" i="1"/>
  <c r="BX15" i="1"/>
  <c r="CT15" i="1"/>
  <c r="BJ16" i="1"/>
  <c r="CN16" i="1"/>
  <c r="BQ16" i="1"/>
  <c r="CQ16" i="1"/>
  <c r="BX16" i="1"/>
  <c r="CT16" i="1"/>
  <c r="BC17" i="1"/>
  <c r="BJ17" i="1"/>
  <c r="CN17" i="1"/>
  <c r="BQ17" i="1"/>
  <c r="CQ17" i="1"/>
  <c r="BX17" i="1"/>
  <c r="CT17" i="1"/>
  <c r="BC18" i="1"/>
  <c r="BJ18" i="1"/>
  <c r="CN18" i="1"/>
  <c r="BQ18" i="1"/>
  <c r="CQ18" i="1"/>
  <c r="BX18" i="1"/>
  <c r="CT18" i="1"/>
  <c r="BC19" i="1"/>
  <c r="BJ19" i="1"/>
  <c r="CN19" i="1"/>
  <c r="BQ19" i="1"/>
  <c r="CQ19" i="1"/>
  <c r="BX19" i="1"/>
  <c r="CT19" i="1"/>
  <c r="BC20" i="1"/>
  <c r="BJ20" i="1"/>
  <c r="CN20" i="1"/>
  <c r="BQ20" i="1"/>
  <c r="CQ20" i="1"/>
  <c r="BX20" i="1"/>
  <c r="CT20" i="1"/>
  <c r="BC21" i="1"/>
  <c r="BJ21" i="1"/>
  <c r="CN21" i="1"/>
  <c r="BQ21" i="1"/>
  <c r="CQ21" i="1"/>
  <c r="BX21" i="1"/>
  <c r="CT21" i="1"/>
  <c r="BC22" i="1"/>
  <c r="BJ22" i="1"/>
  <c r="CN22" i="1"/>
  <c r="BQ22" i="1"/>
  <c r="CQ22" i="1"/>
  <c r="BX22" i="1"/>
  <c r="CT22" i="1"/>
  <c r="BC23" i="1"/>
  <c r="BJ23" i="1"/>
  <c r="CN23" i="1"/>
  <c r="BQ23" i="1"/>
  <c r="CQ23" i="1"/>
  <c r="BX23" i="1"/>
  <c r="CT23" i="1"/>
  <c r="BC24" i="1"/>
  <c r="BJ24" i="1"/>
  <c r="CN24" i="1"/>
  <c r="BQ24" i="1"/>
  <c r="CQ24" i="1"/>
  <c r="BX24" i="1"/>
  <c r="CT24" i="1"/>
  <c r="BC25" i="1"/>
  <c r="BJ25" i="1"/>
  <c r="CN25" i="1"/>
  <c r="BQ25" i="1"/>
  <c r="CQ25" i="1"/>
  <c r="BX25" i="1"/>
  <c r="CT25" i="1"/>
  <c r="BC26" i="1"/>
  <c r="BJ26" i="1"/>
  <c r="CN26" i="1"/>
  <c r="BQ26" i="1"/>
  <c r="CQ26" i="1"/>
  <c r="BX26" i="1"/>
  <c r="CT26" i="1"/>
  <c r="BC27" i="1"/>
  <c r="BJ27" i="1"/>
  <c r="CN27" i="1"/>
  <c r="BQ27" i="1"/>
  <c r="CQ27" i="1"/>
  <c r="BX27" i="1"/>
  <c r="CT27" i="1"/>
  <c r="BC28" i="1"/>
  <c r="BJ28" i="1"/>
  <c r="CN28" i="1"/>
  <c r="BQ28" i="1"/>
  <c r="CQ28" i="1"/>
  <c r="BX28" i="1"/>
  <c r="CT28" i="1"/>
  <c r="BC29" i="1"/>
  <c r="BJ29" i="1"/>
  <c r="CN29" i="1"/>
  <c r="BQ29" i="1"/>
  <c r="CQ29" i="1"/>
  <c r="BX29" i="1"/>
  <c r="CT29" i="1"/>
  <c r="BC30" i="1"/>
  <c r="BJ30" i="1"/>
  <c r="CN30" i="1"/>
  <c r="BQ30" i="1"/>
  <c r="CQ30" i="1"/>
  <c r="BX30" i="1"/>
  <c r="CT30" i="1"/>
  <c r="BC31" i="1"/>
  <c r="BJ31" i="1"/>
  <c r="CN31" i="1"/>
  <c r="BQ31" i="1"/>
  <c r="CQ31" i="1"/>
  <c r="BX31" i="1"/>
  <c r="CT31" i="1"/>
  <c r="BC32" i="1"/>
  <c r="BJ32" i="1"/>
  <c r="CN32" i="1"/>
  <c r="BQ32" i="1"/>
  <c r="CQ32" i="1"/>
  <c r="BX32" i="1"/>
  <c r="CT32" i="1"/>
  <c r="BC33" i="1"/>
  <c r="BJ33" i="1"/>
  <c r="CN33" i="1"/>
  <c r="BQ33" i="1"/>
  <c r="CQ33" i="1"/>
  <c r="BX33" i="1"/>
  <c r="CT33" i="1"/>
  <c r="BC34" i="1"/>
  <c r="BJ34" i="1"/>
  <c r="CN34" i="1"/>
  <c r="BQ34" i="1"/>
  <c r="CQ34" i="1"/>
  <c r="BX34" i="1"/>
  <c r="CT34" i="1"/>
  <c r="BC35" i="1"/>
  <c r="BJ35" i="1"/>
  <c r="CN35" i="1"/>
  <c r="BQ35" i="1"/>
  <c r="CQ35" i="1"/>
  <c r="BX35" i="1"/>
  <c r="CT35" i="1"/>
  <c r="BC36" i="1"/>
  <c r="BJ36" i="1"/>
  <c r="CN36" i="1"/>
  <c r="BQ36" i="1"/>
  <c r="CQ36" i="1"/>
  <c r="BX36" i="1"/>
  <c r="CT36" i="1"/>
  <c r="BC37" i="1"/>
  <c r="BJ37" i="1"/>
  <c r="CN37" i="1"/>
  <c r="BQ37" i="1"/>
  <c r="CQ37" i="1"/>
  <c r="BX37" i="1"/>
  <c r="CT37" i="1"/>
  <c r="BC38" i="1"/>
  <c r="BJ38" i="1"/>
  <c r="CN38" i="1"/>
  <c r="BQ38" i="1"/>
  <c r="CQ38" i="1"/>
  <c r="BX38" i="1"/>
  <c r="CT38" i="1"/>
  <c r="BC39" i="1"/>
  <c r="BJ39" i="1"/>
  <c r="CN39" i="1"/>
  <c r="BQ39" i="1"/>
  <c r="CQ39" i="1"/>
  <c r="BX39" i="1"/>
  <c r="CT39" i="1"/>
  <c r="BC40" i="1"/>
  <c r="BJ40" i="1"/>
  <c r="CN40" i="1"/>
  <c r="BQ40" i="1"/>
  <c r="CQ40" i="1"/>
  <c r="BX40" i="1"/>
  <c r="CT40" i="1"/>
  <c r="BC41" i="1"/>
  <c r="BJ41" i="1"/>
  <c r="CN41" i="1"/>
  <c r="BQ41" i="1"/>
  <c r="CQ41" i="1"/>
  <c r="BX41" i="1"/>
  <c r="CT41" i="1"/>
  <c r="BC42" i="1"/>
  <c r="BJ42" i="1"/>
  <c r="CN42" i="1"/>
  <c r="BQ42" i="1"/>
  <c r="CQ42" i="1"/>
  <c r="BX42" i="1"/>
  <c r="CT42" i="1"/>
  <c r="BC43" i="1"/>
  <c r="BJ43" i="1"/>
  <c r="CN43" i="1"/>
  <c r="BQ43" i="1"/>
  <c r="CQ43" i="1"/>
  <c r="BX43" i="1"/>
  <c r="CT43" i="1"/>
  <c r="BC44" i="1"/>
  <c r="BJ44" i="1"/>
  <c r="CN44" i="1"/>
  <c r="BQ44" i="1"/>
  <c r="CQ44" i="1"/>
  <c r="BX44" i="1"/>
  <c r="CT44" i="1"/>
  <c r="BC45" i="1"/>
  <c r="BJ45" i="1"/>
  <c r="CN45" i="1"/>
  <c r="BQ45" i="1"/>
  <c r="CQ45" i="1"/>
  <c r="BX45" i="1"/>
  <c r="CT45" i="1"/>
  <c r="BC46" i="1"/>
  <c r="BJ46" i="1"/>
  <c r="CN46" i="1"/>
  <c r="BQ46" i="1"/>
  <c r="CQ46" i="1"/>
  <c r="BX46" i="1"/>
  <c r="CT46" i="1"/>
  <c r="BC47" i="1"/>
  <c r="BJ47" i="1"/>
  <c r="CN47" i="1"/>
  <c r="BQ47" i="1"/>
  <c r="CQ47" i="1"/>
  <c r="BX47" i="1"/>
  <c r="CT47" i="1"/>
  <c r="BC48" i="1"/>
  <c r="BJ48" i="1"/>
  <c r="CN48" i="1"/>
  <c r="BQ48" i="1"/>
  <c r="CQ48" i="1"/>
  <c r="BX48" i="1"/>
  <c r="CT48" i="1"/>
  <c r="BC49" i="1"/>
  <c r="BJ49" i="1"/>
  <c r="CN49" i="1"/>
  <c r="BQ49" i="1"/>
  <c r="CQ49" i="1"/>
  <c r="BX49" i="1"/>
  <c r="CT49" i="1"/>
  <c r="BC50" i="1"/>
  <c r="BJ50" i="1"/>
  <c r="CN50" i="1"/>
  <c r="BQ50" i="1"/>
  <c r="CQ50" i="1"/>
  <c r="BX50" i="1"/>
  <c r="CT50" i="1"/>
  <c r="BC51" i="1"/>
  <c r="BJ51" i="1"/>
  <c r="CN51" i="1"/>
  <c r="BQ51" i="1"/>
  <c r="CQ51" i="1"/>
  <c r="BX51" i="1"/>
  <c r="CT51" i="1"/>
  <c r="BC52" i="1"/>
  <c r="BJ52" i="1"/>
  <c r="CN52" i="1"/>
  <c r="BQ52" i="1"/>
  <c r="CQ52" i="1"/>
  <c r="BX52" i="1"/>
  <c r="CT52" i="1"/>
  <c r="BC53" i="1"/>
  <c r="BJ53" i="1"/>
  <c r="CN53" i="1"/>
  <c r="BQ53" i="1"/>
  <c r="CQ53" i="1"/>
  <c r="BX53" i="1"/>
  <c r="CT53" i="1"/>
  <c r="BC54" i="1"/>
  <c r="BJ54" i="1"/>
  <c r="CN54" i="1"/>
  <c r="BQ54" i="1"/>
  <c r="CQ54" i="1"/>
  <c r="BX54" i="1"/>
  <c r="CT54" i="1"/>
  <c r="BC55" i="1"/>
  <c r="BJ55" i="1"/>
  <c r="CN55" i="1"/>
  <c r="BQ55" i="1"/>
  <c r="CQ55" i="1"/>
  <c r="BX55" i="1"/>
  <c r="CT55" i="1"/>
  <c r="BC56" i="1"/>
  <c r="BJ56" i="1"/>
  <c r="CN56" i="1"/>
  <c r="BQ56" i="1"/>
  <c r="CQ56" i="1"/>
  <c r="BX56" i="1"/>
  <c r="CT56" i="1"/>
  <c r="BC57" i="1"/>
  <c r="BJ57" i="1"/>
  <c r="CN57" i="1"/>
  <c r="BQ57" i="1"/>
  <c r="CQ57" i="1"/>
  <c r="BX57" i="1"/>
  <c r="CT57" i="1"/>
  <c r="BC58" i="1"/>
  <c r="BJ58" i="1"/>
  <c r="CN58" i="1"/>
  <c r="BQ58" i="1"/>
  <c r="CQ58" i="1"/>
  <c r="BX58" i="1"/>
  <c r="CT58" i="1"/>
  <c r="BC59" i="1"/>
  <c r="BJ59" i="1"/>
  <c r="CN59" i="1"/>
  <c r="BQ59" i="1"/>
  <c r="CQ59" i="1"/>
  <c r="BX59" i="1"/>
  <c r="CT59" i="1"/>
  <c r="BC60" i="1"/>
  <c r="BJ60" i="1"/>
  <c r="CN60" i="1"/>
  <c r="BQ60" i="1"/>
  <c r="CQ60" i="1"/>
  <c r="BX60" i="1"/>
  <c r="CT60" i="1"/>
  <c r="BC61" i="1"/>
  <c r="BJ61" i="1"/>
  <c r="CN61" i="1"/>
  <c r="BQ61" i="1"/>
  <c r="CQ61" i="1"/>
  <c r="BX61" i="1"/>
  <c r="CT61" i="1"/>
  <c r="BC62" i="1"/>
  <c r="BJ62" i="1"/>
  <c r="CN62" i="1"/>
  <c r="BQ62" i="1"/>
  <c r="CQ62" i="1"/>
  <c r="BX62" i="1"/>
  <c r="CT62" i="1"/>
  <c r="BC63" i="1"/>
  <c r="BJ63" i="1"/>
  <c r="CN63" i="1"/>
  <c r="BQ63" i="1"/>
  <c r="CQ63" i="1"/>
  <c r="BX63" i="1"/>
  <c r="CT63" i="1"/>
  <c r="BC64" i="1"/>
  <c r="BJ64" i="1"/>
  <c r="CN64" i="1"/>
  <c r="BQ64" i="1"/>
  <c r="CQ64" i="1"/>
  <c r="BX64" i="1"/>
  <c r="CT64" i="1"/>
  <c r="BC65" i="1"/>
  <c r="BJ65" i="1"/>
  <c r="CN65" i="1"/>
  <c r="BQ65" i="1"/>
  <c r="CQ65" i="1"/>
  <c r="BX65" i="1"/>
  <c r="CT65" i="1"/>
  <c r="BC66" i="1"/>
  <c r="BJ66" i="1"/>
  <c r="CN66" i="1"/>
  <c r="BQ66" i="1"/>
  <c r="CQ66" i="1"/>
  <c r="BX66" i="1"/>
  <c r="CT66" i="1"/>
  <c r="BC67" i="1"/>
  <c r="BJ67" i="1"/>
  <c r="CN67" i="1"/>
  <c r="BQ67" i="1"/>
  <c r="CQ67" i="1"/>
  <c r="BX67" i="1"/>
  <c r="CT67" i="1"/>
  <c r="BC68" i="1"/>
  <c r="BJ68" i="1"/>
  <c r="CN68" i="1"/>
  <c r="BQ68" i="1"/>
  <c r="CQ68" i="1"/>
  <c r="BX68" i="1"/>
  <c r="CT68" i="1"/>
  <c r="BC69" i="1"/>
  <c r="BJ69" i="1"/>
  <c r="CN69" i="1"/>
  <c r="BQ69" i="1"/>
  <c r="CQ69" i="1"/>
  <c r="BX69" i="1"/>
  <c r="CT69" i="1"/>
  <c r="BC70" i="1"/>
  <c r="BJ70" i="1"/>
  <c r="CN70" i="1"/>
  <c r="BQ70" i="1"/>
  <c r="CQ70" i="1"/>
  <c r="BX70" i="1"/>
  <c r="CT70" i="1"/>
  <c r="BC71" i="1"/>
  <c r="BJ71" i="1"/>
  <c r="CN71" i="1"/>
  <c r="BQ71" i="1"/>
  <c r="CQ71" i="1"/>
  <c r="BX71" i="1"/>
  <c r="CT71" i="1"/>
  <c r="BC72" i="1"/>
  <c r="BJ72" i="1"/>
  <c r="CN72" i="1"/>
  <c r="BQ72" i="1"/>
  <c r="CQ72" i="1"/>
  <c r="BX72" i="1"/>
  <c r="CT72" i="1"/>
  <c r="BC73" i="1"/>
  <c r="BJ73" i="1"/>
  <c r="CN73" i="1"/>
  <c r="BQ73" i="1"/>
  <c r="CQ73" i="1"/>
  <c r="BX73" i="1"/>
  <c r="CT73" i="1"/>
  <c r="BC74" i="1"/>
  <c r="BJ74" i="1"/>
  <c r="CN74" i="1"/>
  <c r="BQ74" i="1"/>
  <c r="CQ74" i="1"/>
  <c r="BX74" i="1"/>
  <c r="CT74" i="1"/>
  <c r="BC75" i="1"/>
  <c r="BJ75" i="1"/>
  <c r="CN75" i="1"/>
  <c r="BQ75" i="1"/>
  <c r="CQ75" i="1"/>
  <c r="BX75" i="1"/>
  <c r="CT75" i="1"/>
  <c r="BC76" i="1"/>
  <c r="BJ76" i="1"/>
  <c r="CN76" i="1"/>
  <c r="BQ76" i="1"/>
  <c r="CQ76" i="1"/>
  <c r="BX76" i="1"/>
  <c r="CT76" i="1"/>
  <c r="BC77" i="1"/>
  <c r="BJ77" i="1"/>
  <c r="CN77" i="1"/>
  <c r="BQ77" i="1"/>
  <c r="CQ77" i="1"/>
  <c r="BX77" i="1"/>
  <c r="CT77" i="1"/>
  <c r="BC78" i="1"/>
  <c r="BJ78" i="1"/>
  <c r="CN78" i="1"/>
  <c r="BQ78" i="1"/>
  <c r="CQ78" i="1"/>
  <c r="BX78" i="1"/>
  <c r="CT78" i="1"/>
  <c r="BC79" i="1"/>
  <c r="BJ79" i="1"/>
  <c r="CN79" i="1"/>
  <c r="BQ79" i="1"/>
  <c r="CQ79" i="1"/>
  <c r="BX79" i="1"/>
  <c r="CT79" i="1"/>
  <c r="BC80" i="1"/>
  <c r="BJ80" i="1"/>
  <c r="CN80" i="1"/>
  <c r="BQ80" i="1"/>
  <c r="CQ80" i="1"/>
  <c r="BX80" i="1"/>
  <c r="CT80" i="1"/>
  <c r="BC81" i="1"/>
  <c r="BJ81" i="1"/>
  <c r="CN81" i="1"/>
  <c r="BQ81" i="1"/>
  <c r="CQ81" i="1"/>
  <c r="BX81" i="1"/>
  <c r="CT81" i="1"/>
  <c r="BC82" i="1"/>
  <c r="BJ82" i="1"/>
  <c r="CN82" i="1"/>
  <c r="BQ82" i="1"/>
  <c r="CQ82" i="1"/>
  <c r="BX82" i="1"/>
  <c r="CT82" i="1"/>
  <c r="BC83" i="1"/>
  <c r="BJ83" i="1"/>
  <c r="CN83" i="1"/>
  <c r="BQ83" i="1"/>
  <c r="CQ83" i="1"/>
  <c r="BX83" i="1"/>
  <c r="CT83" i="1"/>
  <c r="BC84" i="1"/>
  <c r="BJ84" i="1"/>
  <c r="CN84" i="1"/>
  <c r="BQ84" i="1"/>
  <c r="CQ84" i="1"/>
  <c r="BX84" i="1"/>
  <c r="CT84" i="1"/>
  <c r="BC85" i="1"/>
  <c r="BJ85" i="1"/>
  <c r="CN85" i="1"/>
  <c r="BQ85" i="1"/>
  <c r="CQ85" i="1"/>
  <c r="BX85" i="1"/>
  <c r="CT85" i="1"/>
  <c r="BC86" i="1"/>
  <c r="BJ86" i="1"/>
  <c r="CN86" i="1"/>
  <c r="BQ86" i="1"/>
  <c r="CQ86" i="1"/>
  <c r="BX86" i="1"/>
  <c r="CT86" i="1"/>
  <c r="BC87" i="1"/>
  <c r="BJ87" i="1"/>
  <c r="CN87" i="1"/>
  <c r="BQ87" i="1"/>
  <c r="CQ87" i="1"/>
  <c r="BX87" i="1"/>
  <c r="CT87" i="1"/>
  <c r="BC88" i="1"/>
  <c r="BJ88" i="1"/>
  <c r="CN88" i="1"/>
  <c r="BQ88" i="1"/>
  <c r="CQ88" i="1"/>
  <c r="BX88" i="1"/>
  <c r="CT88" i="1"/>
  <c r="BC89" i="1"/>
  <c r="BJ89" i="1"/>
  <c r="CN89" i="1"/>
  <c r="BQ89" i="1"/>
  <c r="CQ89" i="1"/>
  <c r="BX89" i="1"/>
  <c r="CT89" i="1"/>
  <c r="BC90" i="1"/>
  <c r="BJ90" i="1"/>
  <c r="CN90" i="1"/>
  <c r="BQ90" i="1"/>
  <c r="CQ90" i="1"/>
  <c r="BX90" i="1"/>
  <c r="CT90" i="1"/>
  <c r="BC91" i="1"/>
  <c r="BJ91" i="1"/>
  <c r="CN91" i="1"/>
  <c r="BQ91" i="1"/>
  <c r="CQ91" i="1"/>
  <c r="BX91" i="1"/>
  <c r="CT91" i="1"/>
  <c r="BC92" i="1"/>
  <c r="BJ92" i="1"/>
  <c r="CN92" i="1"/>
  <c r="BQ92" i="1"/>
  <c r="CQ92" i="1"/>
  <c r="BX92" i="1"/>
  <c r="CT92" i="1"/>
  <c r="BC93" i="1"/>
  <c r="BJ93" i="1"/>
  <c r="CN93" i="1"/>
  <c r="BQ93" i="1"/>
  <c r="CQ93" i="1"/>
  <c r="BX93" i="1"/>
  <c r="CT93" i="1"/>
  <c r="BC94" i="1"/>
  <c r="BJ94" i="1"/>
  <c r="CN94" i="1"/>
  <c r="BQ94" i="1"/>
  <c r="CQ94" i="1"/>
  <c r="BX94" i="1"/>
  <c r="CT94" i="1"/>
  <c r="BC95" i="1"/>
  <c r="BJ95" i="1"/>
  <c r="CN95" i="1"/>
  <c r="BQ95" i="1"/>
  <c r="CQ95" i="1"/>
  <c r="BX95" i="1"/>
  <c r="CT95" i="1"/>
  <c r="BC96" i="1"/>
  <c r="BJ96" i="1"/>
  <c r="CN96" i="1"/>
  <c r="BQ96" i="1"/>
  <c r="CQ96" i="1"/>
  <c r="BX96" i="1"/>
  <c r="CT96" i="1"/>
  <c r="BC97" i="1"/>
  <c r="BJ97" i="1"/>
  <c r="CN97" i="1"/>
  <c r="BQ97" i="1"/>
  <c r="CQ97" i="1"/>
  <c r="BX97" i="1"/>
  <c r="CT97" i="1"/>
  <c r="BC98" i="1"/>
  <c r="BJ98" i="1"/>
  <c r="CN98" i="1"/>
  <c r="BQ98" i="1"/>
  <c r="CQ98" i="1"/>
  <c r="BX98" i="1"/>
  <c r="CT98" i="1"/>
  <c r="BC99" i="1"/>
  <c r="BJ99" i="1"/>
  <c r="CN99" i="1"/>
  <c r="BQ99" i="1"/>
  <c r="CQ99" i="1"/>
  <c r="BX99" i="1"/>
  <c r="CT99" i="1"/>
  <c r="BC100" i="1"/>
  <c r="BJ100" i="1"/>
  <c r="CN100" i="1"/>
  <c r="BQ100" i="1"/>
  <c r="CQ100" i="1"/>
  <c r="BX100" i="1"/>
  <c r="CT100" i="1"/>
  <c r="BC101" i="1"/>
  <c r="BJ101" i="1"/>
  <c r="CN101" i="1"/>
  <c r="BQ101" i="1"/>
  <c r="CQ101" i="1"/>
  <c r="BX101" i="1"/>
  <c r="CT101" i="1"/>
  <c r="BC102" i="1"/>
  <c r="BJ102" i="1"/>
  <c r="CN102" i="1"/>
  <c r="BQ102" i="1"/>
  <c r="CQ102" i="1"/>
  <c r="BX102" i="1"/>
  <c r="CT102" i="1"/>
  <c r="BC103" i="1"/>
  <c r="BJ103" i="1"/>
  <c r="CN103" i="1"/>
  <c r="BQ103" i="1"/>
  <c r="CQ103" i="1"/>
  <c r="BX103" i="1"/>
  <c r="CT103" i="1"/>
  <c r="BC104" i="1"/>
  <c r="BJ104" i="1"/>
  <c r="CN104" i="1"/>
  <c r="BQ104" i="1"/>
  <c r="CQ104" i="1"/>
  <c r="BX104" i="1"/>
  <c r="CT104" i="1"/>
  <c r="BC105" i="1"/>
  <c r="BJ105" i="1"/>
  <c r="CN105" i="1"/>
  <c r="BQ105" i="1"/>
  <c r="CQ105" i="1"/>
  <c r="BX105" i="1"/>
  <c r="CT105" i="1"/>
  <c r="BC106" i="1"/>
  <c r="BJ106" i="1"/>
  <c r="CN106" i="1"/>
  <c r="BQ106" i="1"/>
  <c r="CQ106" i="1"/>
  <c r="BX106" i="1"/>
  <c r="CT106" i="1"/>
  <c r="Q8" i="1"/>
  <c r="R8" i="1"/>
  <c r="S8" i="1"/>
  <c r="W8" i="1"/>
  <c r="V8" i="1"/>
  <c r="T8" i="1"/>
  <c r="BK8" i="1"/>
  <c r="BJ8" i="1"/>
  <c r="BR8" i="1"/>
  <c r="BQ8" i="1"/>
  <c r="BX8" i="1"/>
  <c r="CN10" i="1"/>
  <c r="CQ10" i="1"/>
  <c r="CT10" i="1"/>
  <c r="BJ11" i="1"/>
  <c r="CN11" i="1"/>
  <c r="BQ11" i="1"/>
  <c r="CQ11" i="1"/>
  <c r="BX11" i="1"/>
  <c r="CT11" i="1"/>
  <c r="BJ12" i="1"/>
  <c r="CN12" i="1"/>
  <c r="BQ12" i="1"/>
  <c r="CQ12" i="1"/>
  <c r="BX12" i="1"/>
  <c r="CT12" i="1"/>
  <c r="BJ7" i="1"/>
  <c r="BQ7" i="1"/>
  <c r="BX7" i="1"/>
  <c r="Q9" i="1"/>
  <c r="R9" i="1"/>
  <c r="S9" i="1"/>
  <c r="Q11" i="1"/>
  <c r="R11" i="1"/>
  <c r="S11" i="1"/>
  <c r="T11" i="1"/>
  <c r="Q12" i="1"/>
  <c r="R12" i="1"/>
  <c r="S12" i="1"/>
  <c r="T12" i="1"/>
  <c r="Q13" i="1"/>
  <c r="R13" i="1"/>
  <c r="S13" i="1"/>
  <c r="T13" i="1"/>
  <c r="Q14" i="1"/>
  <c r="R14" i="1"/>
  <c r="S14" i="1"/>
  <c r="T14" i="1"/>
  <c r="Q15" i="1"/>
  <c r="R15" i="1"/>
  <c r="S15" i="1"/>
  <c r="T15" i="1"/>
  <c r="Q16" i="1"/>
  <c r="R16" i="1"/>
  <c r="S16" i="1"/>
  <c r="T16" i="1"/>
  <c r="Q17" i="1"/>
  <c r="R17" i="1"/>
  <c r="S17" i="1"/>
  <c r="T17" i="1"/>
  <c r="Q18" i="1"/>
  <c r="R18" i="1"/>
  <c r="S18" i="1"/>
  <c r="T18" i="1"/>
  <c r="Q19" i="1"/>
  <c r="R19" i="1"/>
  <c r="S19" i="1"/>
  <c r="T19" i="1"/>
  <c r="Q20" i="1"/>
  <c r="R20" i="1"/>
  <c r="S20" i="1"/>
  <c r="T20" i="1"/>
  <c r="Q21" i="1"/>
  <c r="R21" i="1"/>
  <c r="S21" i="1"/>
  <c r="T21" i="1"/>
  <c r="Q22" i="1"/>
  <c r="R22" i="1"/>
  <c r="S22" i="1"/>
  <c r="T22" i="1"/>
  <c r="Q23" i="1"/>
  <c r="R23" i="1"/>
  <c r="S23" i="1"/>
  <c r="T23" i="1"/>
  <c r="Q24" i="1"/>
  <c r="R24" i="1"/>
  <c r="S24" i="1"/>
  <c r="T24" i="1"/>
  <c r="Q25" i="1"/>
  <c r="R25" i="1"/>
  <c r="S25" i="1"/>
  <c r="T25" i="1"/>
  <c r="Q26" i="1"/>
  <c r="R26" i="1"/>
  <c r="S26" i="1"/>
  <c r="T26" i="1"/>
  <c r="Q27" i="1"/>
  <c r="R27" i="1"/>
  <c r="S27" i="1"/>
  <c r="T27" i="1"/>
  <c r="Q28" i="1"/>
  <c r="R28" i="1"/>
  <c r="S28" i="1"/>
  <c r="T28" i="1"/>
  <c r="Q29" i="1"/>
  <c r="R29" i="1"/>
  <c r="S29" i="1"/>
  <c r="T29" i="1"/>
  <c r="Q30" i="1"/>
  <c r="R30" i="1"/>
  <c r="S30" i="1"/>
  <c r="T30" i="1"/>
  <c r="Q31" i="1"/>
  <c r="R31" i="1"/>
  <c r="S31" i="1"/>
  <c r="T31" i="1"/>
  <c r="Q32" i="1"/>
  <c r="R32" i="1"/>
  <c r="S32" i="1"/>
  <c r="T32" i="1"/>
  <c r="Q33" i="1"/>
  <c r="R33" i="1"/>
  <c r="S33" i="1"/>
  <c r="T33" i="1"/>
  <c r="Q34" i="1"/>
  <c r="R34" i="1"/>
  <c r="S34" i="1"/>
  <c r="T34" i="1"/>
  <c r="Q35" i="1"/>
  <c r="R35" i="1"/>
  <c r="S35" i="1"/>
  <c r="T35" i="1"/>
  <c r="Q36" i="1"/>
  <c r="R36" i="1"/>
  <c r="S36" i="1"/>
  <c r="T36" i="1"/>
  <c r="Q37" i="1"/>
  <c r="R37" i="1"/>
  <c r="S37" i="1"/>
  <c r="T37" i="1"/>
  <c r="Q38" i="1"/>
  <c r="R38" i="1"/>
  <c r="S38" i="1"/>
  <c r="T38" i="1"/>
  <c r="Q39" i="1"/>
  <c r="R39" i="1"/>
  <c r="S39" i="1"/>
  <c r="T39" i="1"/>
  <c r="Q40" i="1"/>
  <c r="R40" i="1"/>
  <c r="S40" i="1"/>
  <c r="T40" i="1"/>
  <c r="Q41" i="1"/>
  <c r="R41" i="1"/>
  <c r="S41" i="1"/>
  <c r="T41" i="1"/>
  <c r="Q42" i="1"/>
  <c r="R42" i="1"/>
  <c r="S42" i="1"/>
  <c r="T42" i="1"/>
  <c r="Q43" i="1"/>
  <c r="R43" i="1"/>
  <c r="S43" i="1"/>
  <c r="T43" i="1"/>
  <c r="Q44" i="1"/>
  <c r="R44" i="1"/>
  <c r="S44" i="1"/>
  <c r="T44" i="1"/>
  <c r="Q45" i="1"/>
  <c r="R45" i="1"/>
  <c r="S45" i="1"/>
  <c r="T45" i="1"/>
  <c r="Q46" i="1"/>
  <c r="R46" i="1"/>
  <c r="S46" i="1"/>
  <c r="T46" i="1"/>
  <c r="Q47" i="1"/>
  <c r="R47" i="1"/>
  <c r="S47" i="1"/>
  <c r="T47" i="1"/>
  <c r="Q48" i="1"/>
  <c r="R48" i="1"/>
  <c r="S48" i="1"/>
  <c r="T48" i="1"/>
  <c r="Q49" i="1"/>
  <c r="R49" i="1"/>
  <c r="S49" i="1"/>
  <c r="T49" i="1"/>
  <c r="Q50" i="1"/>
  <c r="R50" i="1"/>
  <c r="S50" i="1"/>
  <c r="T50" i="1"/>
  <c r="Q51" i="1"/>
  <c r="R51" i="1"/>
  <c r="S51" i="1"/>
  <c r="T51" i="1"/>
  <c r="Q52" i="1"/>
  <c r="R52" i="1"/>
  <c r="S52" i="1"/>
  <c r="T52" i="1"/>
  <c r="Q53" i="1"/>
  <c r="R53" i="1"/>
  <c r="S53" i="1"/>
  <c r="T53" i="1"/>
  <c r="Q54" i="1"/>
  <c r="R54" i="1"/>
  <c r="S54" i="1"/>
  <c r="T54" i="1"/>
  <c r="Q55" i="1"/>
  <c r="R55" i="1"/>
  <c r="S55" i="1"/>
  <c r="T55" i="1"/>
  <c r="Q56" i="1"/>
  <c r="R56" i="1"/>
  <c r="S56" i="1"/>
  <c r="T56" i="1"/>
  <c r="Q57" i="1"/>
  <c r="R57" i="1"/>
  <c r="S57" i="1"/>
  <c r="T57" i="1"/>
  <c r="Q58" i="1"/>
  <c r="R58" i="1"/>
  <c r="S58" i="1"/>
  <c r="T58" i="1"/>
  <c r="Q59" i="1"/>
  <c r="R59" i="1"/>
  <c r="S59" i="1"/>
  <c r="T59" i="1"/>
  <c r="Q60" i="1"/>
  <c r="R60" i="1"/>
  <c r="S60" i="1"/>
  <c r="T60" i="1"/>
  <c r="Q61" i="1"/>
  <c r="R61" i="1"/>
  <c r="S61" i="1"/>
  <c r="T61" i="1"/>
  <c r="Q62" i="1"/>
  <c r="R62" i="1"/>
  <c r="S62" i="1"/>
  <c r="T62" i="1"/>
  <c r="Q63" i="1"/>
  <c r="R63" i="1"/>
  <c r="S63" i="1"/>
  <c r="T63" i="1"/>
  <c r="Q64" i="1"/>
  <c r="R64" i="1"/>
  <c r="S64" i="1"/>
  <c r="T64" i="1"/>
  <c r="Q65" i="1"/>
  <c r="R65" i="1"/>
  <c r="S65" i="1"/>
  <c r="T65" i="1"/>
  <c r="Q66" i="1"/>
  <c r="R66" i="1"/>
  <c r="S66" i="1"/>
  <c r="T66" i="1"/>
  <c r="Q67" i="1"/>
  <c r="R67" i="1"/>
  <c r="S67" i="1"/>
  <c r="T67" i="1"/>
  <c r="Q68" i="1"/>
  <c r="R68" i="1"/>
  <c r="S68" i="1"/>
  <c r="T68" i="1"/>
  <c r="Q69" i="1"/>
  <c r="R69" i="1"/>
  <c r="S69" i="1"/>
  <c r="T69" i="1"/>
  <c r="Q70" i="1"/>
  <c r="R70" i="1"/>
  <c r="S70" i="1"/>
  <c r="T70" i="1"/>
  <c r="Q71" i="1"/>
  <c r="R71" i="1"/>
  <c r="S71" i="1"/>
  <c r="T71" i="1"/>
  <c r="Q72" i="1"/>
  <c r="R72" i="1"/>
  <c r="S72" i="1"/>
  <c r="T72" i="1"/>
  <c r="Q73" i="1"/>
  <c r="R73" i="1"/>
  <c r="S73" i="1"/>
  <c r="T73" i="1"/>
  <c r="Q74" i="1"/>
  <c r="R74" i="1"/>
  <c r="S74" i="1"/>
  <c r="T74" i="1"/>
  <c r="Q75" i="1"/>
  <c r="R75" i="1"/>
  <c r="S75" i="1"/>
  <c r="T75" i="1"/>
  <c r="Q76" i="1"/>
  <c r="R76" i="1"/>
  <c r="S76" i="1"/>
  <c r="T76" i="1"/>
  <c r="Q77" i="1"/>
  <c r="R77" i="1"/>
  <c r="S77" i="1"/>
  <c r="T77" i="1"/>
  <c r="Q78" i="1"/>
  <c r="R78" i="1"/>
  <c r="S78" i="1"/>
  <c r="T78" i="1"/>
  <c r="Q79" i="1"/>
  <c r="R79" i="1"/>
  <c r="S79" i="1"/>
  <c r="T79" i="1"/>
  <c r="Q80" i="1"/>
  <c r="R80" i="1"/>
  <c r="S80" i="1"/>
  <c r="T80" i="1"/>
  <c r="Q81" i="1"/>
  <c r="R81" i="1"/>
  <c r="S81" i="1"/>
  <c r="T81" i="1"/>
  <c r="Q82" i="1"/>
  <c r="R82" i="1"/>
  <c r="S82" i="1"/>
  <c r="T82" i="1"/>
  <c r="Q83" i="1"/>
  <c r="R83" i="1"/>
  <c r="S83" i="1"/>
  <c r="T83" i="1"/>
  <c r="Q84" i="1"/>
  <c r="R84" i="1"/>
  <c r="S84" i="1"/>
  <c r="T84" i="1"/>
  <c r="Q85" i="1"/>
  <c r="R85" i="1"/>
  <c r="S85" i="1"/>
  <c r="T85" i="1"/>
  <c r="Q86" i="1"/>
  <c r="R86" i="1"/>
  <c r="S86" i="1"/>
  <c r="T86" i="1"/>
  <c r="Q87" i="1"/>
  <c r="R87" i="1"/>
  <c r="S87" i="1"/>
  <c r="T87" i="1"/>
  <c r="Q88" i="1"/>
  <c r="R88" i="1"/>
  <c r="S88" i="1"/>
  <c r="T88" i="1"/>
  <c r="Q89" i="1"/>
  <c r="R89" i="1"/>
  <c r="S89" i="1"/>
  <c r="T89" i="1"/>
  <c r="Q90" i="1"/>
  <c r="R90" i="1"/>
  <c r="S90" i="1"/>
  <c r="T90" i="1"/>
  <c r="Q91" i="1"/>
  <c r="R91" i="1"/>
  <c r="S91" i="1"/>
  <c r="T91" i="1"/>
  <c r="Q92" i="1"/>
  <c r="R92" i="1"/>
  <c r="S92" i="1"/>
  <c r="T92" i="1"/>
  <c r="Q93" i="1"/>
  <c r="R93" i="1"/>
  <c r="S93" i="1"/>
  <c r="T93" i="1"/>
  <c r="Q94" i="1"/>
  <c r="R94" i="1"/>
  <c r="S94" i="1"/>
  <c r="T94" i="1"/>
  <c r="Q95" i="1"/>
  <c r="R95" i="1"/>
  <c r="S95" i="1"/>
  <c r="T95" i="1"/>
  <c r="Q96" i="1"/>
  <c r="R96" i="1"/>
  <c r="S96" i="1"/>
  <c r="T96" i="1"/>
  <c r="Q97" i="1"/>
  <c r="R97" i="1"/>
  <c r="S97" i="1"/>
  <c r="T97" i="1"/>
  <c r="Q98" i="1"/>
  <c r="R98" i="1"/>
  <c r="S98" i="1"/>
  <c r="T98" i="1"/>
  <c r="Q99" i="1"/>
  <c r="R99" i="1"/>
  <c r="S99" i="1"/>
  <c r="T99" i="1"/>
  <c r="Q100" i="1"/>
  <c r="R100" i="1"/>
  <c r="S100" i="1"/>
  <c r="T100" i="1"/>
  <c r="Q101" i="1"/>
  <c r="R101" i="1"/>
  <c r="S101" i="1"/>
  <c r="T101" i="1"/>
  <c r="Q102" i="1"/>
  <c r="R102" i="1"/>
  <c r="S102" i="1"/>
  <c r="T102" i="1"/>
  <c r="Q103" i="1"/>
  <c r="R103" i="1"/>
  <c r="S103" i="1"/>
  <c r="T103" i="1"/>
  <c r="Q104" i="1"/>
  <c r="R104" i="1"/>
  <c r="S104" i="1"/>
  <c r="T104" i="1"/>
  <c r="Q105" i="1"/>
  <c r="R105" i="1"/>
  <c r="S105" i="1"/>
  <c r="T105" i="1"/>
  <c r="Q106" i="1"/>
  <c r="R106" i="1"/>
  <c r="S106" i="1"/>
  <c r="T106"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D8" i="1"/>
  <c r="AA8" i="1"/>
  <c r="AD8" i="1"/>
  <c r="DC8" i="1"/>
  <c r="DD8" i="1"/>
  <c r="J57" i="35"/>
  <c r="C57" i="35"/>
  <c r="J56" i="35"/>
  <c r="F56" i="35"/>
  <c r="BI8" i="3"/>
  <c r="BG8" i="3"/>
  <c r="BE8" i="3"/>
  <c r="BC8" i="3"/>
  <c r="BA8" i="3"/>
  <c r="AY8" i="3"/>
  <c r="AW8" i="3"/>
  <c r="AU8" i="3"/>
  <c r="AS8" i="3"/>
  <c r="AQ8" i="3"/>
  <c r="AO8" i="3"/>
  <c r="BP8" i="3"/>
  <c r="BR8" i="3"/>
  <c r="BT8" i="3"/>
  <c r="BV8" i="3"/>
  <c r="BX8" i="3"/>
  <c r="BZ8" i="3"/>
  <c r="CB8" i="3"/>
  <c r="CD8" i="3"/>
  <c r="CF8" i="3"/>
  <c r="CH8" i="3"/>
  <c r="BK8" i="3"/>
  <c r="CJ8" i="3"/>
  <c r="J55" i="35"/>
  <c r="F55" i="35"/>
  <c r="BZ8" i="1"/>
  <c r="CC8" i="1"/>
  <c r="CF8" i="1"/>
  <c r="CY8" i="1"/>
  <c r="CD8" i="1"/>
  <c r="CA8" i="1"/>
  <c r="CG8" i="1"/>
  <c r="CZ8" i="1"/>
  <c r="DA8" i="1"/>
  <c r="J54" i="35"/>
  <c r="I54" i="35"/>
  <c r="G54" i="35"/>
  <c r="E54" i="35"/>
  <c r="C54" i="35"/>
  <c r="J52" i="35"/>
  <c r="CP8" i="1"/>
  <c r="I52" i="35"/>
  <c r="H52" i="35"/>
  <c r="E52" i="35"/>
  <c r="J51" i="35"/>
  <c r="CM8" i="1"/>
  <c r="I51" i="35"/>
  <c r="H51" i="35"/>
  <c r="E51" i="35"/>
  <c r="J49" i="35"/>
  <c r="CS8" i="1"/>
  <c r="I49" i="35"/>
  <c r="H49" i="35"/>
  <c r="E49" i="35"/>
  <c r="J48" i="35"/>
  <c r="CJ8" i="1"/>
  <c r="I48" i="35"/>
  <c r="H48" i="35"/>
  <c r="E48" i="35"/>
  <c r="J46" i="35"/>
  <c r="I46" i="35"/>
  <c r="H46" i="35"/>
  <c r="G46" i="35"/>
  <c r="F46" i="35"/>
  <c r="E46" i="35"/>
  <c r="D46" i="35"/>
  <c r="C46" i="35"/>
  <c r="J45" i="35"/>
  <c r="I45" i="35"/>
  <c r="H45" i="35"/>
  <c r="G45" i="35"/>
  <c r="F45" i="35"/>
  <c r="E45" i="35"/>
  <c r="D45" i="35"/>
  <c r="C45" i="35"/>
  <c r="J44" i="35"/>
  <c r="I44" i="35"/>
  <c r="H44" i="35"/>
  <c r="G44" i="35"/>
  <c r="F44" i="35"/>
  <c r="E44" i="35"/>
  <c r="D44" i="35"/>
  <c r="C44" i="35"/>
  <c r="F41" i="35"/>
  <c r="C41" i="35"/>
  <c r="I40" i="35"/>
  <c r="C40" i="35"/>
  <c r="I39" i="35"/>
  <c r="C38" i="35"/>
  <c r="C37" i="35"/>
  <c r="C36" i="35"/>
  <c r="H62" i="35"/>
  <c r="C62" i="35"/>
  <c r="B62" i="35"/>
  <c r="G57" i="35"/>
  <c r="B56" i="35"/>
  <c r="C55" i="35"/>
  <c r="B55" i="35"/>
  <c r="I53" i="35"/>
  <c r="G53" i="35"/>
  <c r="E53" i="35"/>
  <c r="B52" i="35"/>
  <c r="B51" i="35"/>
  <c r="H50" i="35"/>
  <c r="E50" i="35"/>
  <c r="B49" i="35"/>
  <c r="B48" i="35"/>
  <c r="H47" i="35"/>
  <c r="E47" i="35"/>
  <c r="B46" i="35"/>
  <c r="B45" i="35"/>
  <c r="B44" i="35"/>
  <c r="H43" i="35"/>
  <c r="G43" i="35"/>
  <c r="F43" i="35"/>
  <c r="E43" i="35"/>
  <c r="D43" i="35"/>
  <c r="C43" i="35"/>
  <c r="H42" i="35"/>
  <c r="G42" i="35"/>
  <c r="F42" i="35"/>
  <c r="E42" i="35"/>
  <c r="D42" i="35"/>
  <c r="C42" i="35"/>
  <c r="C39" i="35"/>
  <c r="C35" i="35"/>
  <c r="A33" i="35"/>
  <c r="CC7" i="1"/>
  <c r="CF7" i="1"/>
  <c r="CD7" i="1"/>
  <c r="CG7" i="1"/>
  <c r="DC7" i="1"/>
  <c r="G26" i="35"/>
  <c r="I22" i="35"/>
  <c r="G22" i="35"/>
  <c r="E22" i="35"/>
  <c r="H19" i="35"/>
  <c r="E19" i="35"/>
  <c r="H16" i="35"/>
  <c r="E16" i="35"/>
  <c r="H12" i="35"/>
  <c r="G12" i="35"/>
  <c r="F12" i="35"/>
  <c r="E12" i="35"/>
  <c r="D12" i="35"/>
  <c r="C12" i="35"/>
  <c r="H11" i="35"/>
  <c r="G11" i="35"/>
  <c r="F11" i="35"/>
  <c r="E11" i="35"/>
  <c r="D11" i="35"/>
  <c r="C11" i="35"/>
  <c r="C5" i="35"/>
  <c r="AO7" i="1"/>
  <c r="AR7" i="1"/>
  <c r="J23" i="35"/>
  <c r="I23" i="35"/>
  <c r="E23" i="35"/>
  <c r="G23" i="35"/>
  <c r="CK8" i="3"/>
  <c r="BI9" i="3"/>
  <c r="BG9" i="3"/>
  <c r="BE9" i="3"/>
  <c r="BC9" i="3"/>
  <c r="BA9" i="3"/>
  <c r="AY9" i="3"/>
  <c r="AW9" i="3"/>
  <c r="AU9" i="3"/>
  <c r="AS9" i="3"/>
  <c r="AQ9" i="3"/>
  <c r="AO9" i="3"/>
  <c r="BP9" i="3"/>
  <c r="BR9" i="3"/>
  <c r="BT9" i="3"/>
  <c r="BV9" i="3"/>
  <c r="BX9" i="3"/>
  <c r="BZ9" i="3"/>
  <c r="CB9" i="3"/>
  <c r="CD9" i="3"/>
  <c r="CF9" i="3"/>
  <c r="CH9" i="3"/>
  <c r="BK9" i="3"/>
  <c r="CJ9" i="3"/>
  <c r="CK9" i="3"/>
  <c r="BI10" i="3"/>
  <c r="BG10" i="3"/>
  <c r="BE10" i="3"/>
  <c r="BC10" i="3"/>
  <c r="BA10" i="3"/>
  <c r="AY10" i="3"/>
  <c r="AW10" i="3"/>
  <c r="AU10" i="3"/>
  <c r="AS10" i="3"/>
  <c r="AQ10" i="3"/>
  <c r="AO10" i="3"/>
  <c r="BP10" i="3"/>
  <c r="BR10" i="3"/>
  <c r="BT10" i="3"/>
  <c r="BV10" i="3"/>
  <c r="BX10" i="3"/>
  <c r="BZ10" i="3"/>
  <c r="CB10" i="3"/>
  <c r="CD10" i="3"/>
  <c r="CF10" i="3"/>
  <c r="CH10" i="3"/>
  <c r="BK10" i="3"/>
  <c r="CJ10" i="3"/>
  <c r="CK10" i="3"/>
  <c r="BI11" i="3"/>
  <c r="CH11" i="3"/>
  <c r="BK11" i="3"/>
  <c r="CJ11" i="3"/>
  <c r="CK11" i="3"/>
  <c r="BI12" i="3"/>
  <c r="CH12" i="3"/>
  <c r="BK12" i="3"/>
  <c r="CJ12" i="3"/>
  <c r="CK12" i="3"/>
  <c r="BI13" i="3"/>
  <c r="CH13" i="3"/>
  <c r="BK13" i="3"/>
  <c r="CJ13" i="3"/>
  <c r="CK13" i="3"/>
  <c r="BI14" i="3"/>
  <c r="CH14" i="3"/>
  <c r="BK14" i="3"/>
  <c r="CJ14" i="3"/>
  <c r="CK14" i="3"/>
  <c r="BI15" i="3"/>
  <c r="CH15" i="3"/>
  <c r="BK15" i="3"/>
  <c r="CJ15" i="3"/>
  <c r="CK15" i="3"/>
  <c r="BI16" i="3"/>
  <c r="CH16" i="3"/>
  <c r="BK16" i="3"/>
  <c r="CJ16" i="3"/>
  <c r="CK16" i="3"/>
  <c r="BI17" i="3"/>
  <c r="CH17" i="3"/>
  <c r="BK17" i="3"/>
  <c r="CJ17" i="3"/>
  <c r="CK17" i="3"/>
  <c r="BI18" i="3"/>
  <c r="CH18" i="3"/>
  <c r="BK18" i="3"/>
  <c r="CJ18" i="3"/>
  <c r="CK18" i="3"/>
  <c r="BI19" i="3"/>
  <c r="CH19" i="3"/>
  <c r="BK19" i="3"/>
  <c r="CJ19" i="3"/>
  <c r="CK19" i="3"/>
  <c r="BI20" i="3"/>
  <c r="CH20" i="3"/>
  <c r="BK20" i="3"/>
  <c r="CJ20" i="3"/>
  <c r="CK20" i="3"/>
  <c r="BI21" i="3"/>
  <c r="CH21" i="3"/>
  <c r="CJ21" i="3"/>
  <c r="CK21" i="3"/>
  <c r="BI22" i="3"/>
  <c r="CH22" i="3"/>
  <c r="CJ22" i="3"/>
  <c r="CK22" i="3"/>
  <c r="BI23" i="3"/>
  <c r="CH23" i="3"/>
  <c r="CJ23" i="3"/>
  <c r="CK23" i="3"/>
  <c r="BI24" i="3"/>
  <c r="CH24" i="3"/>
  <c r="CJ24" i="3"/>
  <c r="CK24" i="3"/>
  <c r="BI25" i="3"/>
  <c r="CH25" i="3"/>
  <c r="CJ25" i="3"/>
  <c r="CK25" i="3"/>
  <c r="BI26" i="3"/>
  <c r="CH26" i="3"/>
  <c r="CJ26" i="3"/>
  <c r="CK26" i="3"/>
  <c r="BI27" i="3"/>
  <c r="CH27" i="3"/>
  <c r="CJ27" i="3"/>
  <c r="CK27" i="3"/>
  <c r="BI28" i="3"/>
  <c r="CH28" i="3"/>
  <c r="CJ28" i="3"/>
  <c r="CK28" i="3"/>
  <c r="BI29" i="3"/>
  <c r="CH29" i="3"/>
  <c r="CJ29" i="3"/>
  <c r="CK29" i="3"/>
  <c r="BI30" i="3"/>
  <c r="CH30" i="3"/>
  <c r="CJ30" i="3"/>
  <c r="CK30" i="3"/>
  <c r="BI31" i="3"/>
  <c r="CH31" i="3"/>
  <c r="CJ31" i="3"/>
  <c r="CK31" i="3"/>
  <c r="BI32" i="3"/>
  <c r="CH32" i="3"/>
  <c r="CJ32" i="3"/>
  <c r="CK32" i="3"/>
  <c r="BI33" i="3"/>
  <c r="CH33" i="3"/>
  <c r="CJ33" i="3"/>
  <c r="CK33" i="3"/>
  <c r="BI34" i="3"/>
  <c r="CH34" i="3"/>
  <c r="CJ34" i="3"/>
  <c r="CK34" i="3"/>
  <c r="BI35" i="3"/>
  <c r="CH35" i="3"/>
  <c r="CJ35" i="3"/>
  <c r="CK35" i="3"/>
  <c r="BI36" i="3"/>
  <c r="CH36" i="3"/>
  <c r="CJ36" i="3"/>
  <c r="CK36" i="3"/>
  <c r="BI37" i="3"/>
  <c r="CH37" i="3"/>
  <c r="CJ37" i="3"/>
  <c r="CK37" i="3"/>
  <c r="BI38" i="3"/>
  <c r="CH38" i="3"/>
  <c r="CJ38" i="3"/>
  <c r="CK38" i="3"/>
  <c r="BI39" i="3"/>
  <c r="CH39" i="3"/>
  <c r="CJ39" i="3"/>
  <c r="CK39" i="3"/>
  <c r="BI40" i="3"/>
  <c r="CH40" i="3"/>
  <c r="CJ40" i="3"/>
  <c r="CK40" i="3"/>
  <c r="BI41" i="3"/>
  <c r="CH41" i="3"/>
  <c r="CJ41" i="3"/>
  <c r="CK41" i="3"/>
  <c r="BI42" i="3"/>
  <c r="CH42" i="3"/>
  <c r="CJ42" i="3"/>
  <c r="CK42" i="3"/>
  <c r="BI43" i="3"/>
  <c r="CH43" i="3"/>
  <c r="CJ43" i="3"/>
  <c r="CK43" i="3"/>
  <c r="BI44" i="3"/>
  <c r="CH44" i="3"/>
  <c r="CJ44" i="3"/>
  <c r="CK44" i="3"/>
  <c r="BI45" i="3"/>
  <c r="CH45" i="3"/>
  <c r="CJ45" i="3"/>
  <c r="CK45" i="3"/>
  <c r="BI46" i="3"/>
  <c r="CH46" i="3"/>
  <c r="CJ46" i="3"/>
  <c r="CK46" i="3"/>
  <c r="BI47" i="3"/>
  <c r="CH47" i="3"/>
  <c r="CJ47" i="3"/>
  <c r="CK47" i="3"/>
  <c r="BI48" i="3"/>
  <c r="CH48" i="3"/>
  <c r="CJ48" i="3"/>
  <c r="CK48" i="3"/>
  <c r="BI49" i="3"/>
  <c r="CH49" i="3"/>
  <c r="CJ49" i="3"/>
  <c r="CK49" i="3"/>
  <c r="BI50" i="3"/>
  <c r="CH50" i="3"/>
  <c r="CJ50" i="3"/>
  <c r="CK50" i="3"/>
  <c r="BI51" i="3"/>
  <c r="CH51" i="3"/>
  <c r="CJ51" i="3"/>
  <c r="CK51" i="3"/>
  <c r="BI52" i="3"/>
  <c r="CH52" i="3"/>
  <c r="CJ52" i="3"/>
  <c r="CK52" i="3"/>
  <c r="BI53" i="3"/>
  <c r="CH53" i="3"/>
  <c r="CJ53" i="3"/>
  <c r="CK53" i="3"/>
  <c r="BI54" i="3"/>
  <c r="CH54" i="3"/>
  <c r="CJ54" i="3"/>
  <c r="CK54" i="3"/>
  <c r="BI55" i="3"/>
  <c r="CH55" i="3"/>
  <c r="CJ55" i="3"/>
  <c r="CK55" i="3"/>
  <c r="BI56" i="3"/>
  <c r="CH56" i="3"/>
  <c r="CJ56" i="3"/>
  <c r="CK56" i="3"/>
  <c r="BI57" i="3"/>
  <c r="CH57" i="3"/>
  <c r="CJ57" i="3"/>
  <c r="CK57" i="3"/>
  <c r="BI58" i="3"/>
  <c r="CH58" i="3"/>
  <c r="CJ58" i="3"/>
  <c r="CK58" i="3"/>
  <c r="BI59" i="3"/>
  <c r="CH59" i="3"/>
  <c r="CJ59" i="3"/>
  <c r="CK59" i="3"/>
  <c r="BI60" i="3"/>
  <c r="CH60" i="3"/>
  <c r="CJ60" i="3"/>
  <c r="CK60" i="3"/>
  <c r="BI61" i="3"/>
  <c r="CH61" i="3"/>
  <c r="CJ61" i="3"/>
  <c r="CK61" i="3"/>
  <c r="BI62" i="3"/>
  <c r="CH62" i="3"/>
  <c r="CJ62" i="3"/>
  <c r="CK62" i="3"/>
  <c r="BI63" i="3"/>
  <c r="CH63" i="3"/>
  <c r="CJ63" i="3"/>
  <c r="CK63" i="3"/>
  <c r="BI64" i="3"/>
  <c r="CH64" i="3"/>
  <c r="CJ64" i="3"/>
  <c r="CK64" i="3"/>
  <c r="BI65" i="3"/>
  <c r="CH65" i="3"/>
  <c r="CJ65" i="3"/>
  <c r="CK65" i="3"/>
  <c r="BI66" i="3"/>
  <c r="CH66" i="3"/>
  <c r="CJ66" i="3"/>
  <c r="CK66" i="3"/>
  <c r="BI67" i="3"/>
  <c r="CH67" i="3"/>
  <c r="CJ67" i="3"/>
  <c r="CK67" i="3"/>
  <c r="BI68" i="3"/>
  <c r="CH68" i="3"/>
  <c r="CJ68" i="3"/>
  <c r="CK68" i="3"/>
  <c r="BI69" i="3"/>
  <c r="CH69" i="3"/>
  <c r="CJ69" i="3"/>
  <c r="CK69" i="3"/>
  <c r="BI70" i="3"/>
  <c r="CH70" i="3"/>
  <c r="CJ70" i="3"/>
  <c r="CK70" i="3"/>
  <c r="BI71" i="3"/>
  <c r="CH71" i="3"/>
  <c r="CJ71" i="3"/>
  <c r="CK71" i="3"/>
  <c r="BI72" i="3"/>
  <c r="CH72" i="3"/>
  <c r="CJ72" i="3"/>
  <c r="CK72" i="3"/>
  <c r="BI73" i="3"/>
  <c r="CH73" i="3"/>
  <c r="CJ73" i="3"/>
  <c r="CK73" i="3"/>
  <c r="BI74" i="3"/>
  <c r="CH74" i="3"/>
  <c r="CJ74" i="3"/>
  <c r="CK74" i="3"/>
  <c r="BI75" i="3"/>
  <c r="CH75" i="3"/>
  <c r="CJ75" i="3"/>
  <c r="CK75" i="3"/>
  <c r="BI76" i="3"/>
  <c r="CH76" i="3"/>
  <c r="CJ76" i="3"/>
  <c r="CK76" i="3"/>
  <c r="BI77" i="3"/>
  <c r="CH77" i="3"/>
  <c r="CJ77" i="3"/>
  <c r="CK77" i="3"/>
  <c r="BI78" i="3"/>
  <c r="CH78" i="3"/>
  <c r="CJ78" i="3"/>
  <c r="CK78" i="3"/>
  <c r="BI79" i="3"/>
  <c r="CH79" i="3"/>
  <c r="CJ79" i="3"/>
  <c r="CK79" i="3"/>
  <c r="BI80" i="3"/>
  <c r="CH80" i="3"/>
  <c r="CJ80" i="3"/>
  <c r="CK80" i="3"/>
  <c r="BI81" i="3"/>
  <c r="CH81" i="3"/>
  <c r="CJ81" i="3"/>
  <c r="CK81" i="3"/>
  <c r="BI82" i="3"/>
  <c r="CH82" i="3"/>
  <c r="CJ82" i="3"/>
  <c r="CK82" i="3"/>
  <c r="BI83" i="3"/>
  <c r="CH83" i="3"/>
  <c r="CJ83" i="3"/>
  <c r="CK83" i="3"/>
  <c r="BI84" i="3"/>
  <c r="CH84" i="3"/>
  <c r="CJ84" i="3"/>
  <c r="CK84" i="3"/>
  <c r="BI85" i="3"/>
  <c r="CH85" i="3"/>
  <c r="CJ85" i="3"/>
  <c r="CK85" i="3"/>
  <c r="BI86" i="3"/>
  <c r="CH86" i="3"/>
  <c r="CJ86" i="3"/>
  <c r="CK86" i="3"/>
  <c r="BI87" i="3"/>
  <c r="CH87" i="3"/>
  <c r="CJ87" i="3"/>
  <c r="CK87" i="3"/>
  <c r="BI88" i="3"/>
  <c r="CH88" i="3"/>
  <c r="CJ88" i="3"/>
  <c r="CK88" i="3"/>
  <c r="BI89" i="3"/>
  <c r="CH89" i="3"/>
  <c r="CJ89" i="3"/>
  <c r="CK89" i="3"/>
  <c r="BI90" i="3"/>
  <c r="CH90" i="3"/>
  <c r="CJ90" i="3"/>
  <c r="CK90" i="3"/>
  <c r="BI91" i="3"/>
  <c r="CH91" i="3"/>
  <c r="CJ91" i="3"/>
  <c r="CK91" i="3"/>
  <c r="BI92" i="3"/>
  <c r="CH92" i="3"/>
  <c r="CJ92" i="3"/>
  <c r="CK92" i="3"/>
  <c r="BI93" i="3"/>
  <c r="CH93" i="3"/>
  <c r="CJ93" i="3"/>
  <c r="CK93" i="3"/>
  <c r="BI94" i="3"/>
  <c r="CH94" i="3"/>
  <c r="CJ94" i="3"/>
  <c r="CK94" i="3"/>
  <c r="BI95" i="3"/>
  <c r="CH95" i="3"/>
  <c r="CJ95" i="3"/>
  <c r="CK95" i="3"/>
  <c r="BI96" i="3"/>
  <c r="CH96" i="3"/>
  <c r="CJ96" i="3"/>
  <c r="CK96" i="3"/>
  <c r="BI97" i="3"/>
  <c r="CH97" i="3"/>
  <c r="CJ97" i="3"/>
  <c r="CK97" i="3"/>
  <c r="BI98" i="3"/>
  <c r="CH98" i="3"/>
  <c r="CJ98" i="3"/>
  <c r="CK98" i="3"/>
  <c r="BI99" i="3"/>
  <c r="CH99" i="3"/>
  <c r="CJ99" i="3"/>
  <c r="CK99" i="3"/>
  <c r="BI100" i="3"/>
  <c r="CH100" i="3"/>
  <c r="CJ100" i="3"/>
  <c r="CK100" i="3"/>
  <c r="BI101" i="3"/>
  <c r="CH101" i="3"/>
  <c r="CJ101" i="3"/>
  <c r="CK101" i="3"/>
  <c r="BI102" i="3"/>
  <c r="CH102" i="3"/>
  <c r="CJ102" i="3"/>
  <c r="CK102" i="3"/>
  <c r="BI103" i="3"/>
  <c r="CH103" i="3"/>
  <c r="CJ103" i="3"/>
  <c r="CK103" i="3"/>
  <c r="BI104" i="3"/>
  <c r="CH104" i="3"/>
  <c r="CJ104" i="3"/>
  <c r="CK104" i="3"/>
  <c r="BI105" i="3"/>
  <c r="CH105" i="3"/>
  <c r="CJ105" i="3"/>
  <c r="CK105" i="3"/>
  <c r="BI106" i="3"/>
  <c r="CH106" i="3"/>
  <c r="CJ106" i="3"/>
  <c r="CK106" i="3"/>
  <c r="CI7" i="3"/>
  <c r="CK7" i="3"/>
  <c r="BI7" i="3"/>
  <c r="CH7" i="3"/>
  <c r="BK7" i="3"/>
  <c r="CJ7" i="3"/>
  <c r="CC7" i="3"/>
  <c r="F25" i="35"/>
  <c r="BC7" i="3"/>
  <c r="CB7" i="3"/>
  <c r="F24" i="35"/>
  <c r="J25" i="35"/>
  <c r="J24" i="35"/>
  <c r="C24" i="35"/>
  <c r="B24" i="35"/>
  <c r="H18" i="35"/>
  <c r="E18" i="35"/>
  <c r="H21" i="35"/>
  <c r="E21" i="35"/>
  <c r="H20" i="35"/>
  <c r="E20" i="35"/>
  <c r="H17" i="35"/>
  <c r="E17" i="35"/>
  <c r="D15" i="35"/>
  <c r="E15" i="35"/>
  <c r="F15" i="35"/>
  <c r="G15" i="35"/>
  <c r="H15" i="35"/>
  <c r="C15" i="35"/>
  <c r="D14" i="35"/>
  <c r="E14" i="35"/>
  <c r="F14" i="35"/>
  <c r="G14" i="35"/>
  <c r="H14" i="35"/>
  <c r="C14" i="35"/>
  <c r="C13" i="35"/>
  <c r="D13" i="35"/>
  <c r="M7" i="1"/>
  <c r="E13" i="35"/>
  <c r="F13" i="35"/>
  <c r="G13" i="35"/>
  <c r="H13" i="35"/>
  <c r="C26" i="35"/>
  <c r="C23" i="35"/>
  <c r="J18" i="35"/>
  <c r="CS7" i="1"/>
  <c r="I18" i="35"/>
  <c r="J21" i="35"/>
  <c r="CP7" i="1"/>
  <c r="I21" i="35"/>
  <c r="J20" i="35"/>
  <c r="CM7" i="1"/>
  <c r="I20" i="35"/>
  <c r="J17" i="35"/>
  <c r="CJ7" i="1"/>
  <c r="I17" i="35"/>
  <c r="J15" i="35"/>
  <c r="I15" i="35"/>
  <c r="J14" i="35"/>
  <c r="I14" i="35"/>
  <c r="J13" i="35"/>
  <c r="I13" i="35"/>
  <c r="F10" i="35"/>
  <c r="C10" i="35"/>
  <c r="C9" i="35"/>
  <c r="I9" i="35"/>
  <c r="I8" i="35"/>
  <c r="C7" i="35"/>
  <c r="C6" i="35"/>
  <c r="A2" i="35"/>
  <c r="C4" i="35"/>
  <c r="C8" i="35"/>
  <c r="B13" i="35"/>
  <c r="B14" i="35"/>
  <c r="B15" i="35"/>
  <c r="B17" i="35"/>
  <c r="B20" i="35"/>
  <c r="B21" i="35"/>
  <c r="B18" i="35"/>
  <c r="B25" i="35"/>
  <c r="H3" i="1"/>
  <c r="B31" i="35"/>
  <c r="C31" i="35"/>
  <c r="H31" i="35"/>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9" i="33"/>
  <c r="B10" i="33"/>
  <c r="CL5" i="1"/>
  <c r="K8" i="1"/>
  <c r="L8" i="1"/>
  <c r="M8" i="1"/>
  <c r="X8" i="1"/>
  <c r="Y8" i="1"/>
  <c r="Z8" i="1"/>
  <c r="AB8" i="1"/>
  <c r="AE8" i="1"/>
  <c r="AK8" i="1"/>
  <c r="AL8" i="1"/>
  <c r="AM8" i="1"/>
  <c r="AN8" i="1"/>
  <c r="AO8" i="1"/>
  <c r="AQ8" i="1"/>
  <c r="AR8" i="1"/>
  <c r="AX8" i="1"/>
  <c r="BE8" i="1"/>
  <c r="BL8" i="1"/>
  <c r="BS8" i="1"/>
  <c r="BT8" i="1"/>
  <c r="BY8" i="1"/>
  <c r="CI8" i="1"/>
  <c r="CL8" i="1"/>
  <c r="CO8" i="1"/>
  <c r="CR8" i="1"/>
  <c r="CU8" i="1"/>
  <c r="CV8" i="1"/>
  <c r="CW8" i="1"/>
  <c r="K9" i="1"/>
  <c r="L9" i="1"/>
  <c r="M9" i="1"/>
  <c r="N9" i="1"/>
  <c r="O9" i="1"/>
  <c r="W9" i="1"/>
  <c r="X9" i="1"/>
  <c r="Y9" i="1"/>
  <c r="Z9" i="1"/>
  <c r="AA9" i="1"/>
  <c r="AB9" i="1"/>
  <c r="AD9" i="1"/>
  <c r="AE9" i="1"/>
  <c r="AK9" i="1"/>
  <c r="AL9" i="1"/>
  <c r="AM9" i="1"/>
  <c r="AN9" i="1"/>
  <c r="AO9" i="1"/>
  <c r="AQ9" i="1"/>
  <c r="AR9" i="1"/>
  <c r="AX9" i="1"/>
  <c r="BE9" i="1"/>
  <c r="BF9" i="1"/>
  <c r="BK9" i="1"/>
  <c r="BL9" i="1"/>
  <c r="BM9" i="1"/>
  <c r="BR9" i="1"/>
  <c r="BS9" i="1"/>
  <c r="BT9" i="1"/>
  <c r="BY9" i="1"/>
  <c r="BZ9" i="1"/>
  <c r="CA9" i="1"/>
  <c r="CC9" i="1"/>
  <c r="CD9" i="1"/>
  <c r="CF9" i="1"/>
  <c r="CG9" i="1"/>
  <c r="CI9" i="1"/>
  <c r="CJ9" i="1"/>
  <c r="CL9" i="1"/>
  <c r="CM9" i="1"/>
  <c r="CO9" i="1"/>
  <c r="CP9" i="1"/>
  <c r="CR9" i="1"/>
  <c r="CS9" i="1"/>
  <c r="CU9" i="1"/>
  <c r="CV9" i="1"/>
  <c r="CW9" i="1"/>
  <c r="CY9" i="1"/>
  <c r="CZ9" i="1"/>
  <c r="DA9" i="1"/>
  <c r="K10" i="1"/>
  <c r="L10" i="1"/>
  <c r="M10" i="1"/>
  <c r="W10" i="1"/>
  <c r="X10" i="1"/>
  <c r="Y10" i="1"/>
  <c r="Z10" i="1"/>
  <c r="AK10" i="1"/>
  <c r="AL10" i="1"/>
  <c r="AM10" i="1"/>
  <c r="AX10" i="1"/>
  <c r="BE10" i="1"/>
  <c r="BK10" i="1"/>
  <c r="BL10" i="1"/>
  <c r="BR10" i="1"/>
  <c r="BS10" i="1"/>
  <c r="BY10" i="1"/>
  <c r="BZ10" i="1"/>
  <c r="CA10" i="1"/>
  <c r="CC10" i="1"/>
  <c r="CD10" i="1"/>
  <c r="CF10" i="1"/>
  <c r="CG10" i="1"/>
  <c r="CI10" i="1"/>
  <c r="CJ10" i="1"/>
  <c r="CL10" i="1"/>
  <c r="CM10" i="1"/>
  <c r="CO10" i="1"/>
  <c r="CP10" i="1"/>
  <c r="CR10" i="1"/>
  <c r="CS10" i="1"/>
  <c r="CU10" i="1"/>
  <c r="CV10" i="1"/>
  <c r="CW10" i="1"/>
  <c r="CY10" i="1"/>
  <c r="CZ10" i="1"/>
  <c r="DA10" i="1"/>
  <c r="K11" i="1"/>
  <c r="L11" i="1"/>
  <c r="M11" i="1"/>
  <c r="N11" i="1"/>
  <c r="O11" i="1"/>
  <c r="W11" i="1"/>
  <c r="X11" i="1"/>
  <c r="Y11" i="1"/>
  <c r="Z11" i="1"/>
  <c r="AA11" i="1"/>
  <c r="AB11" i="1"/>
  <c r="AD11" i="1"/>
  <c r="AE11" i="1"/>
  <c r="AK11" i="1"/>
  <c r="AL11" i="1"/>
  <c r="AM11" i="1"/>
  <c r="AN11" i="1"/>
  <c r="AO11" i="1"/>
  <c r="AQ11" i="1"/>
  <c r="AR11" i="1"/>
  <c r="AX11" i="1"/>
  <c r="BE11" i="1"/>
  <c r="BF11" i="1"/>
  <c r="BK11" i="1"/>
  <c r="BL11" i="1"/>
  <c r="BM11" i="1"/>
  <c r="BR11" i="1"/>
  <c r="BS11" i="1"/>
  <c r="BT11" i="1"/>
  <c r="BY11" i="1"/>
  <c r="BZ11" i="1"/>
  <c r="CA11" i="1"/>
  <c r="CC11" i="1"/>
  <c r="CD11" i="1"/>
  <c r="CF11" i="1"/>
  <c r="CG11" i="1"/>
  <c r="CI11" i="1"/>
  <c r="CJ11" i="1"/>
  <c r="CL11" i="1"/>
  <c r="CM11" i="1"/>
  <c r="CO11" i="1"/>
  <c r="CP11" i="1"/>
  <c r="CR11" i="1"/>
  <c r="CS11" i="1"/>
  <c r="AQ11" i="3"/>
  <c r="AS11" i="3"/>
  <c r="AU11" i="3"/>
  <c r="AW11" i="3"/>
  <c r="AY11" i="3"/>
  <c r="BA11" i="3"/>
  <c r="BC11" i="3"/>
  <c r="BE11" i="3"/>
  <c r="BG11" i="3"/>
  <c r="CU11" i="1"/>
  <c r="CV11" i="1"/>
  <c r="CW11" i="1"/>
  <c r="CY11" i="1"/>
  <c r="CZ11" i="1"/>
  <c r="DA11" i="1"/>
  <c r="K12" i="1"/>
  <c r="L12" i="1"/>
  <c r="M12" i="1"/>
  <c r="N12" i="1"/>
  <c r="O12" i="1"/>
  <c r="W12" i="1"/>
  <c r="X12" i="1"/>
  <c r="Y12" i="1"/>
  <c r="Z12" i="1"/>
  <c r="AA12" i="1"/>
  <c r="AB12" i="1"/>
  <c r="AD12" i="1"/>
  <c r="AE12" i="1"/>
  <c r="AK12" i="1"/>
  <c r="AL12" i="1"/>
  <c r="AM12" i="1"/>
  <c r="AN12" i="1"/>
  <c r="AO12" i="1"/>
  <c r="AQ12" i="1"/>
  <c r="AR12" i="1"/>
  <c r="AX12" i="1"/>
  <c r="BE12" i="1"/>
  <c r="BF12" i="1"/>
  <c r="BK12" i="1"/>
  <c r="BL12" i="1"/>
  <c r="BM12" i="1"/>
  <c r="BR12" i="1"/>
  <c r="BS12" i="1"/>
  <c r="BT12" i="1"/>
  <c r="BY12" i="1"/>
  <c r="BZ12" i="1"/>
  <c r="CA12" i="1"/>
  <c r="CC12" i="1"/>
  <c r="CD12" i="1"/>
  <c r="CF12" i="1"/>
  <c r="CG12" i="1"/>
  <c r="CI12" i="1"/>
  <c r="CJ12" i="1"/>
  <c r="CL12" i="1"/>
  <c r="CM12" i="1"/>
  <c r="CO12" i="1"/>
  <c r="CP12" i="1"/>
  <c r="CR12" i="1"/>
  <c r="CS12" i="1"/>
  <c r="AQ12" i="3"/>
  <c r="AS12" i="3"/>
  <c r="AU12" i="3"/>
  <c r="AW12" i="3"/>
  <c r="AY12" i="3"/>
  <c r="BA12" i="3"/>
  <c r="BC12" i="3"/>
  <c r="BE12" i="3"/>
  <c r="BG12" i="3"/>
  <c r="CU12" i="1"/>
  <c r="CV12" i="1"/>
  <c r="CW12" i="1"/>
  <c r="CY12" i="1"/>
  <c r="CZ12" i="1"/>
  <c r="DA12" i="1"/>
  <c r="K13" i="1"/>
  <c r="L13" i="1"/>
  <c r="M13" i="1"/>
  <c r="N13" i="1"/>
  <c r="O13" i="1"/>
  <c r="W13" i="1"/>
  <c r="X13" i="1"/>
  <c r="Y13" i="1"/>
  <c r="Z13" i="1"/>
  <c r="AA13" i="1"/>
  <c r="AB13" i="1"/>
  <c r="AD13" i="1"/>
  <c r="AE13" i="1"/>
  <c r="AK13" i="1"/>
  <c r="AL13" i="1"/>
  <c r="AM13" i="1"/>
  <c r="AN13" i="1"/>
  <c r="AO13" i="1"/>
  <c r="AQ13" i="1"/>
  <c r="AR13" i="1"/>
  <c r="AX13" i="1"/>
  <c r="BE13" i="1"/>
  <c r="BF13" i="1"/>
  <c r="BK13" i="1"/>
  <c r="BL13" i="1"/>
  <c r="BM13" i="1"/>
  <c r="BR13" i="1"/>
  <c r="BS13" i="1"/>
  <c r="BT13" i="1"/>
  <c r="BY13" i="1"/>
  <c r="BZ13" i="1"/>
  <c r="CA13" i="1"/>
  <c r="CC13" i="1"/>
  <c r="CD13" i="1"/>
  <c r="CF13" i="1"/>
  <c r="CG13" i="1"/>
  <c r="CI13" i="1"/>
  <c r="CJ13" i="1"/>
  <c r="CL13" i="1"/>
  <c r="CM13" i="1"/>
  <c r="CO13" i="1"/>
  <c r="CP13" i="1"/>
  <c r="CR13" i="1"/>
  <c r="CS13" i="1"/>
  <c r="AQ13" i="3"/>
  <c r="AS13" i="3"/>
  <c r="AU13" i="3"/>
  <c r="AW13" i="3"/>
  <c r="AY13" i="3"/>
  <c r="BA13" i="3"/>
  <c r="BC13" i="3"/>
  <c r="BE13" i="3"/>
  <c r="BG13" i="3"/>
  <c r="CU13" i="1"/>
  <c r="CV13" i="1"/>
  <c r="CW13" i="1"/>
  <c r="CY13" i="1"/>
  <c r="CZ13" i="1"/>
  <c r="DA13" i="1"/>
  <c r="K14" i="1"/>
  <c r="L14" i="1"/>
  <c r="M14" i="1"/>
  <c r="N14" i="1"/>
  <c r="O14" i="1"/>
  <c r="W14" i="1"/>
  <c r="X14" i="1"/>
  <c r="Y14" i="1"/>
  <c r="Z14" i="1"/>
  <c r="AA14" i="1"/>
  <c r="AB14" i="1"/>
  <c r="AD14" i="1"/>
  <c r="AE14" i="1"/>
  <c r="AK14" i="1"/>
  <c r="AL14" i="1"/>
  <c r="AM14" i="1"/>
  <c r="AN14" i="1"/>
  <c r="AO14" i="1"/>
  <c r="AQ14" i="1"/>
  <c r="AR14" i="1"/>
  <c r="AX14" i="1"/>
  <c r="BE14" i="1"/>
  <c r="BF14" i="1"/>
  <c r="BK14" i="1"/>
  <c r="BL14" i="1"/>
  <c r="BM14" i="1"/>
  <c r="BR14" i="1"/>
  <c r="BS14" i="1"/>
  <c r="BT14" i="1"/>
  <c r="BY14" i="1"/>
  <c r="BZ14" i="1"/>
  <c r="CA14" i="1"/>
  <c r="CC14" i="1"/>
  <c r="CD14" i="1"/>
  <c r="CF14" i="1"/>
  <c r="CG14" i="1"/>
  <c r="CI14" i="1"/>
  <c r="CJ14" i="1"/>
  <c r="CL14" i="1"/>
  <c r="CM14" i="1"/>
  <c r="CO14" i="1"/>
  <c r="CP14" i="1"/>
  <c r="CR14" i="1"/>
  <c r="CS14" i="1"/>
  <c r="AQ14" i="3"/>
  <c r="AS14" i="3"/>
  <c r="AU14" i="3"/>
  <c r="AW14" i="3"/>
  <c r="AY14" i="3"/>
  <c r="BA14" i="3"/>
  <c r="BC14" i="3"/>
  <c r="BE14" i="3"/>
  <c r="BG14" i="3"/>
  <c r="CU14" i="1"/>
  <c r="CV14" i="1"/>
  <c r="CW14" i="1"/>
  <c r="CY14" i="1"/>
  <c r="CZ14" i="1"/>
  <c r="DA14" i="1"/>
  <c r="K15" i="1"/>
  <c r="L15" i="1"/>
  <c r="M15" i="1"/>
  <c r="N15" i="1"/>
  <c r="O15" i="1"/>
  <c r="W15" i="1"/>
  <c r="X15" i="1"/>
  <c r="Y15" i="1"/>
  <c r="Z15" i="1"/>
  <c r="AA15" i="1"/>
  <c r="AB15" i="1"/>
  <c r="AD15" i="1"/>
  <c r="AE15" i="1"/>
  <c r="AK15" i="1"/>
  <c r="AL15" i="1"/>
  <c r="AM15" i="1"/>
  <c r="AN15" i="1"/>
  <c r="AO15" i="1"/>
  <c r="AQ15" i="1"/>
  <c r="AR15" i="1"/>
  <c r="AX15" i="1"/>
  <c r="BD15" i="1"/>
  <c r="BE15" i="1"/>
  <c r="BF15" i="1"/>
  <c r="BK15" i="1"/>
  <c r="BL15" i="1"/>
  <c r="BM15" i="1"/>
  <c r="BR15" i="1"/>
  <c r="BS15" i="1"/>
  <c r="BT15" i="1"/>
  <c r="BY15" i="1"/>
  <c r="BZ15" i="1"/>
  <c r="CA15" i="1"/>
  <c r="CC15" i="1"/>
  <c r="CD15" i="1"/>
  <c r="CF15" i="1"/>
  <c r="CG15" i="1"/>
  <c r="CI15" i="1"/>
  <c r="CJ15" i="1"/>
  <c r="CL15" i="1"/>
  <c r="CM15" i="1"/>
  <c r="CO15" i="1"/>
  <c r="CP15" i="1"/>
  <c r="CR15" i="1"/>
  <c r="CS15" i="1"/>
  <c r="AQ15" i="3"/>
  <c r="AS15" i="3"/>
  <c r="AU15" i="3"/>
  <c r="AW15" i="3"/>
  <c r="AY15" i="3"/>
  <c r="BA15" i="3"/>
  <c r="BC15" i="3"/>
  <c r="BE15" i="3"/>
  <c r="BG15" i="3"/>
  <c r="CU15" i="1"/>
  <c r="CV15" i="1"/>
  <c r="CW15" i="1"/>
  <c r="CY15" i="1"/>
  <c r="CZ15" i="1"/>
  <c r="DA15" i="1"/>
  <c r="K16" i="1"/>
  <c r="L16" i="1"/>
  <c r="M16" i="1"/>
  <c r="N16" i="1"/>
  <c r="O16" i="1"/>
  <c r="W16" i="1"/>
  <c r="X16" i="1"/>
  <c r="Y16" i="1"/>
  <c r="Z16" i="1"/>
  <c r="AA16" i="1"/>
  <c r="AB16" i="1"/>
  <c r="AD16" i="1"/>
  <c r="AE16" i="1"/>
  <c r="AK16" i="1"/>
  <c r="AL16" i="1"/>
  <c r="AM16" i="1"/>
  <c r="AN16" i="1"/>
  <c r="AO16" i="1"/>
  <c r="AQ16" i="1"/>
  <c r="AR16" i="1"/>
  <c r="AX16" i="1"/>
  <c r="BE16" i="1"/>
  <c r="BF16" i="1"/>
  <c r="BK16" i="1"/>
  <c r="BL16" i="1"/>
  <c r="BM16" i="1"/>
  <c r="BR16" i="1"/>
  <c r="BS16" i="1"/>
  <c r="BT16" i="1"/>
  <c r="BY16" i="1"/>
  <c r="BZ16" i="1"/>
  <c r="CA16" i="1"/>
  <c r="CC16" i="1"/>
  <c r="CD16" i="1"/>
  <c r="CF16" i="1"/>
  <c r="CG16" i="1"/>
  <c r="CI16" i="1"/>
  <c r="CJ16" i="1"/>
  <c r="CL16" i="1"/>
  <c r="CM16" i="1"/>
  <c r="CO16" i="1"/>
  <c r="CP16" i="1"/>
  <c r="CR16" i="1"/>
  <c r="CS16" i="1"/>
  <c r="AQ16" i="3"/>
  <c r="AS16" i="3"/>
  <c r="AU16" i="3"/>
  <c r="AW16" i="3"/>
  <c r="AY16" i="3"/>
  <c r="BA16" i="3"/>
  <c r="BC16" i="3"/>
  <c r="BE16" i="3"/>
  <c r="BG16" i="3"/>
  <c r="CU16" i="1"/>
  <c r="CV16" i="1"/>
  <c r="CW16" i="1"/>
  <c r="CY16" i="1"/>
  <c r="CZ16" i="1"/>
  <c r="DA16" i="1"/>
  <c r="K17" i="1"/>
  <c r="L17" i="1"/>
  <c r="M17" i="1"/>
  <c r="N17" i="1"/>
  <c r="O17" i="1"/>
  <c r="W17" i="1"/>
  <c r="X17" i="1"/>
  <c r="Y17" i="1"/>
  <c r="Z17" i="1"/>
  <c r="AA17" i="1"/>
  <c r="AB17" i="1"/>
  <c r="AD17" i="1"/>
  <c r="AE17" i="1"/>
  <c r="AK17" i="1"/>
  <c r="AL17" i="1"/>
  <c r="AM17" i="1"/>
  <c r="AN17" i="1"/>
  <c r="AO17" i="1"/>
  <c r="AQ17" i="1"/>
  <c r="AR17" i="1"/>
  <c r="AX17" i="1"/>
  <c r="AY17" i="1"/>
  <c r="BD17" i="1"/>
  <c r="BE17" i="1"/>
  <c r="BF17" i="1"/>
  <c r="BK17" i="1"/>
  <c r="BL17" i="1"/>
  <c r="BM17" i="1"/>
  <c r="BR17" i="1"/>
  <c r="BS17" i="1"/>
  <c r="BT17" i="1"/>
  <c r="BY17" i="1"/>
  <c r="BZ17" i="1"/>
  <c r="CA17" i="1"/>
  <c r="CC17" i="1"/>
  <c r="CD17" i="1"/>
  <c r="CF17" i="1"/>
  <c r="CG17" i="1"/>
  <c r="CI17" i="1"/>
  <c r="CJ17" i="1"/>
  <c r="CL17" i="1"/>
  <c r="CM17" i="1"/>
  <c r="CO17" i="1"/>
  <c r="CP17" i="1"/>
  <c r="CR17" i="1"/>
  <c r="CS17" i="1"/>
  <c r="AQ17" i="3"/>
  <c r="AS17" i="3"/>
  <c r="AU17" i="3"/>
  <c r="AW17" i="3"/>
  <c r="AY17" i="3"/>
  <c r="BA17" i="3"/>
  <c r="BC17" i="3"/>
  <c r="BE17" i="3"/>
  <c r="BG17" i="3"/>
  <c r="CU17" i="1"/>
  <c r="CV17" i="1"/>
  <c r="CW17" i="1"/>
  <c r="CY17" i="1"/>
  <c r="CZ17" i="1"/>
  <c r="DA17" i="1"/>
  <c r="K18" i="1"/>
  <c r="L18" i="1"/>
  <c r="M18" i="1"/>
  <c r="N18" i="1"/>
  <c r="O18" i="1"/>
  <c r="W18" i="1"/>
  <c r="X18" i="1"/>
  <c r="Y18" i="1"/>
  <c r="Z18" i="1"/>
  <c r="AA18" i="1"/>
  <c r="AB18" i="1"/>
  <c r="AD18" i="1"/>
  <c r="AE18" i="1"/>
  <c r="AK18" i="1"/>
  <c r="AL18" i="1"/>
  <c r="AM18" i="1"/>
  <c r="AN18" i="1"/>
  <c r="AO18" i="1"/>
  <c r="AQ18" i="1"/>
  <c r="AR18" i="1"/>
  <c r="AX18" i="1"/>
  <c r="AY18" i="1"/>
  <c r="BD18" i="1"/>
  <c r="BE18" i="1"/>
  <c r="BF18" i="1"/>
  <c r="BK18" i="1"/>
  <c r="BL18" i="1"/>
  <c r="BM18" i="1"/>
  <c r="BR18" i="1"/>
  <c r="BS18" i="1"/>
  <c r="BT18" i="1"/>
  <c r="BY18" i="1"/>
  <c r="BZ18" i="1"/>
  <c r="CA18" i="1"/>
  <c r="CC18" i="1"/>
  <c r="CD18" i="1"/>
  <c r="CF18" i="1"/>
  <c r="CG18" i="1"/>
  <c r="CI18" i="1"/>
  <c r="CJ18" i="1"/>
  <c r="CL18" i="1"/>
  <c r="CM18" i="1"/>
  <c r="CO18" i="1"/>
  <c r="CP18" i="1"/>
  <c r="CR18" i="1"/>
  <c r="CS18" i="1"/>
  <c r="AQ18" i="3"/>
  <c r="AS18" i="3"/>
  <c r="AU18" i="3"/>
  <c r="AW18" i="3"/>
  <c r="AY18" i="3"/>
  <c r="BA18" i="3"/>
  <c r="BC18" i="3"/>
  <c r="BE18" i="3"/>
  <c r="BG18" i="3"/>
  <c r="CU18" i="1"/>
  <c r="CV18" i="1"/>
  <c r="CW18" i="1"/>
  <c r="CY18" i="1"/>
  <c r="CZ18" i="1"/>
  <c r="DA18" i="1"/>
  <c r="K19" i="1"/>
  <c r="L19" i="1"/>
  <c r="M19" i="1"/>
  <c r="N19" i="1"/>
  <c r="O19" i="1"/>
  <c r="W19" i="1"/>
  <c r="X19" i="1"/>
  <c r="Y19" i="1"/>
  <c r="Z19" i="1"/>
  <c r="AA19" i="1"/>
  <c r="AB19" i="1"/>
  <c r="AD19" i="1"/>
  <c r="AE19" i="1"/>
  <c r="AK19" i="1"/>
  <c r="AL19" i="1"/>
  <c r="AM19" i="1"/>
  <c r="AN19" i="1"/>
  <c r="AO19" i="1"/>
  <c r="AQ19" i="1"/>
  <c r="AR19" i="1"/>
  <c r="AX19" i="1"/>
  <c r="AY19" i="1"/>
  <c r="BD19" i="1"/>
  <c r="BE19" i="1"/>
  <c r="BF19" i="1"/>
  <c r="BK19" i="1"/>
  <c r="BL19" i="1"/>
  <c r="BM19" i="1"/>
  <c r="BR19" i="1"/>
  <c r="BS19" i="1"/>
  <c r="BT19" i="1"/>
  <c r="BY19" i="1"/>
  <c r="BZ19" i="1"/>
  <c r="CA19" i="1"/>
  <c r="CC19" i="1"/>
  <c r="CD19" i="1"/>
  <c r="CF19" i="1"/>
  <c r="CG19" i="1"/>
  <c r="CI19" i="1"/>
  <c r="CJ19" i="1"/>
  <c r="CL19" i="1"/>
  <c r="CM19" i="1"/>
  <c r="CO19" i="1"/>
  <c r="CP19" i="1"/>
  <c r="CR19" i="1"/>
  <c r="CS19" i="1"/>
  <c r="AQ19" i="3"/>
  <c r="AS19" i="3"/>
  <c r="AU19" i="3"/>
  <c r="AW19" i="3"/>
  <c r="AY19" i="3"/>
  <c r="BA19" i="3"/>
  <c r="BC19" i="3"/>
  <c r="BE19" i="3"/>
  <c r="BG19" i="3"/>
  <c r="CU19" i="1"/>
  <c r="CV19" i="1"/>
  <c r="CW19" i="1"/>
  <c r="CY19" i="1"/>
  <c r="CZ19" i="1"/>
  <c r="DA19" i="1"/>
  <c r="K20" i="1"/>
  <c r="L20" i="1"/>
  <c r="M20" i="1"/>
  <c r="N20" i="1"/>
  <c r="O20" i="1"/>
  <c r="W20" i="1"/>
  <c r="X20" i="1"/>
  <c r="Y20" i="1"/>
  <c r="Z20" i="1"/>
  <c r="AA20" i="1"/>
  <c r="AB20" i="1"/>
  <c r="AD20" i="1"/>
  <c r="AE20" i="1"/>
  <c r="AK20" i="1"/>
  <c r="AL20" i="1"/>
  <c r="AM20" i="1"/>
  <c r="AN20" i="1"/>
  <c r="AO20" i="1"/>
  <c r="AQ20" i="1"/>
  <c r="AR20" i="1"/>
  <c r="AX20" i="1"/>
  <c r="AY20" i="1"/>
  <c r="BD20" i="1"/>
  <c r="BE20" i="1"/>
  <c r="BF20" i="1"/>
  <c r="BK20" i="1"/>
  <c r="BL20" i="1"/>
  <c r="BM20" i="1"/>
  <c r="BR20" i="1"/>
  <c r="BS20" i="1"/>
  <c r="BT20" i="1"/>
  <c r="BY20" i="1"/>
  <c r="BZ20" i="1"/>
  <c r="CA20" i="1"/>
  <c r="CC20" i="1"/>
  <c r="CD20" i="1"/>
  <c r="CF20" i="1"/>
  <c r="CG20" i="1"/>
  <c r="CI20" i="1"/>
  <c r="CJ20" i="1"/>
  <c r="CL20" i="1"/>
  <c r="CM20" i="1"/>
  <c r="CO20" i="1"/>
  <c r="CP20" i="1"/>
  <c r="CR20" i="1"/>
  <c r="CS20" i="1"/>
  <c r="AQ20" i="3"/>
  <c r="AS20" i="3"/>
  <c r="AU20" i="3"/>
  <c r="AW20" i="3"/>
  <c r="AY20" i="3"/>
  <c r="BA20" i="3"/>
  <c r="BC20" i="3"/>
  <c r="BE20" i="3"/>
  <c r="BG20" i="3"/>
  <c r="CU20" i="1"/>
  <c r="CV20" i="1"/>
  <c r="CW20" i="1"/>
  <c r="CY20" i="1"/>
  <c r="CZ20" i="1"/>
  <c r="DA20" i="1"/>
  <c r="K21" i="1"/>
  <c r="L21" i="1"/>
  <c r="M21" i="1"/>
  <c r="N21" i="1"/>
  <c r="O21" i="1"/>
  <c r="W21" i="1"/>
  <c r="X21" i="1"/>
  <c r="Y21" i="1"/>
  <c r="Z21" i="1"/>
  <c r="AA21" i="1"/>
  <c r="AB21" i="1"/>
  <c r="AD21" i="1"/>
  <c r="AE21" i="1"/>
  <c r="AK21" i="1"/>
  <c r="AL21" i="1"/>
  <c r="AM21" i="1"/>
  <c r="AN21" i="1"/>
  <c r="AO21" i="1"/>
  <c r="AQ21" i="1"/>
  <c r="AR21" i="1"/>
  <c r="AX21" i="1"/>
  <c r="AY21" i="1"/>
  <c r="BD21" i="1"/>
  <c r="BE21" i="1"/>
  <c r="BF21" i="1"/>
  <c r="BK21" i="1"/>
  <c r="BL21" i="1"/>
  <c r="BM21" i="1"/>
  <c r="BR21" i="1"/>
  <c r="BS21" i="1"/>
  <c r="BT21" i="1"/>
  <c r="BY21" i="1"/>
  <c r="BZ21" i="1"/>
  <c r="CA21" i="1"/>
  <c r="CC21" i="1"/>
  <c r="CD21" i="1"/>
  <c r="CF21" i="1"/>
  <c r="CG21" i="1"/>
  <c r="CI21" i="1"/>
  <c r="CJ21" i="1"/>
  <c r="CL21" i="1"/>
  <c r="CM21" i="1"/>
  <c r="CO21" i="1"/>
  <c r="CP21" i="1"/>
  <c r="CR21" i="1"/>
  <c r="CS21" i="1"/>
  <c r="CU21" i="1"/>
  <c r="CV21" i="1"/>
  <c r="CW21" i="1"/>
  <c r="CY21" i="1"/>
  <c r="CZ21" i="1"/>
  <c r="DA21" i="1"/>
  <c r="K22" i="1"/>
  <c r="L22" i="1"/>
  <c r="M22" i="1"/>
  <c r="N22" i="1"/>
  <c r="O22" i="1"/>
  <c r="W22" i="1"/>
  <c r="X22" i="1"/>
  <c r="Y22" i="1"/>
  <c r="Z22" i="1"/>
  <c r="AA22" i="1"/>
  <c r="AB22" i="1"/>
  <c r="AD22" i="1"/>
  <c r="AE22" i="1"/>
  <c r="AK22" i="1"/>
  <c r="AL22" i="1"/>
  <c r="AM22" i="1"/>
  <c r="AN22" i="1"/>
  <c r="AO22" i="1"/>
  <c r="AQ22" i="1"/>
  <c r="AR22" i="1"/>
  <c r="AX22" i="1"/>
  <c r="AY22" i="1"/>
  <c r="BD22" i="1"/>
  <c r="BE22" i="1"/>
  <c r="BF22" i="1"/>
  <c r="BK22" i="1"/>
  <c r="BL22" i="1"/>
  <c r="BM22" i="1"/>
  <c r="BR22" i="1"/>
  <c r="BS22" i="1"/>
  <c r="BT22" i="1"/>
  <c r="BY22" i="1"/>
  <c r="BZ22" i="1"/>
  <c r="CA22" i="1"/>
  <c r="CC22" i="1"/>
  <c r="CD22" i="1"/>
  <c r="CF22" i="1"/>
  <c r="CG22" i="1"/>
  <c r="CI22" i="1"/>
  <c r="CJ22" i="1"/>
  <c r="CL22" i="1"/>
  <c r="CM22" i="1"/>
  <c r="CO22" i="1"/>
  <c r="CP22" i="1"/>
  <c r="CR22" i="1"/>
  <c r="CS22" i="1"/>
  <c r="CU22" i="1"/>
  <c r="CV22" i="1"/>
  <c r="CW22" i="1"/>
  <c r="CY22" i="1"/>
  <c r="CZ22" i="1"/>
  <c r="DA22" i="1"/>
  <c r="K23" i="1"/>
  <c r="L23" i="1"/>
  <c r="M23" i="1"/>
  <c r="N23" i="1"/>
  <c r="O23" i="1"/>
  <c r="W23" i="1"/>
  <c r="X23" i="1"/>
  <c r="Y23" i="1"/>
  <c r="Z23" i="1"/>
  <c r="AA23" i="1"/>
  <c r="AB23" i="1"/>
  <c r="AD23" i="1"/>
  <c r="AE23" i="1"/>
  <c r="AK23" i="1"/>
  <c r="AL23" i="1"/>
  <c r="AM23" i="1"/>
  <c r="AN23" i="1"/>
  <c r="AO23" i="1"/>
  <c r="AQ23" i="1"/>
  <c r="AR23" i="1"/>
  <c r="AX23" i="1"/>
  <c r="AY23" i="1"/>
  <c r="BD23" i="1"/>
  <c r="BE23" i="1"/>
  <c r="BF23" i="1"/>
  <c r="BK23" i="1"/>
  <c r="BL23" i="1"/>
  <c r="BM23" i="1"/>
  <c r="BR23" i="1"/>
  <c r="BS23" i="1"/>
  <c r="BT23" i="1"/>
  <c r="BY23" i="1"/>
  <c r="BZ23" i="1"/>
  <c r="CA23" i="1"/>
  <c r="CC23" i="1"/>
  <c r="CD23" i="1"/>
  <c r="CF23" i="1"/>
  <c r="CG23" i="1"/>
  <c r="CI23" i="1"/>
  <c r="CJ23" i="1"/>
  <c r="CL23" i="1"/>
  <c r="CM23" i="1"/>
  <c r="CO23" i="1"/>
  <c r="CP23" i="1"/>
  <c r="CR23" i="1"/>
  <c r="CS23" i="1"/>
  <c r="CU23" i="1"/>
  <c r="CV23" i="1"/>
  <c r="CW23" i="1"/>
  <c r="CY23" i="1"/>
  <c r="CZ23" i="1"/>
  <c r="DA23" i="1"/>
  <c r="K24" i="1"/>
  <c r="L24" i="1"/>
  <c r="M24" i="1"/>
  <c r="N24" i="1"/>
  <c r="O24" i="1"/>
  <c r="W24" i="1"/>
  <c r="X24" i="1"/>
  <c r="Y24" i="1"/>
  <c r="Z24" i="1"/>
  <c r="AA24" i="1"/>
  <c r="AB24" i="1"/>
  <c r="AD24" i="1"/>
  <c r="AE24" i="1"/>
  <c r="AK24" i="1"/>
  <c r="AL24" i="1"/>
  <c r="AM24" i="1"/>
  <c r="AN24" i="1"/>
  <c r="AO24" i="1"/>
  <c r="AQ24" i="1"/>
  <c r="AR24" i="1"/>
  <c r="AX24" i="1"/>
  <c r="AY24" i="1"/>
  <c r="BD24" i="1"/>
  <c r="BE24" i="1"/>
  <c r="BF24" i="1"/>
  <c r="BK24" i="1"/>
  <c r="BL24" i="1"/>
  <c r="BM24" i="1"/>
  <c r="BR24" i="1"/>
  <c r="BS24" i="1"/>
  <c r="BT24" i="1"/>
  <c r="BY24" i="1"/>
  <c r="BZ24" i="1"/>
  <c r="CA24" i="1"/>
  <c r="CC24" i="1"/>
  <c r="CD24" i="1"/>
  <c r="CF24" i="1"/>
  <c r="CG24" i="1"/>
  <c r="CI24" i="1"/>
  <c r="CJ24" i="1"/>
  <c r="CL24" i="1"/>
  <c r="CM24" i="1"/>
  <c r="CO24" i="1"/>
  <c r="CP24" i="1"/>
  <c r="CR24" i="1"/>
  <c r="CS24" i="1"/>
  <c r="CU24" i="1"/>
  <c r="CV24" i="1"/>
  <c r="CW24" i="1"/>
  <c r="CY24" i="1"/>
  <c r="CZ24" i="1"/>
  <c r="DA24" i="1"/>
  <c r="K25" i="1"/>
  <c r="L25" i="1"/>
  <c r="M25" i="1"/>
  <c r="N25" i="1"/>
  <c r="O25" i="1"/>
  <c r="W25" i="1"/>
  <c r="X25" i="1"/>
  <c r="Y25" i="1"/>
  <c r="Z25" i="1"/>
  <c r="AA25" i="1"/>
  <c r="AB25" i="1"/>
  <c r="AD25" i="1"/>
  <c r="AE25" i="1"/>
  <c r="AK25" i="1"/>
  <c r="AL25" i="1"/>
  <c r="AM25" i="1"/>
  <c r="AN25" i="1"/>
  <c r="AO25" i="1"/>
  <c r="AQ25" i="1"/>
  <c r="AR25" i="1"/>
  <c r="AX25" i="1"/>
  <c r="AY25" i="1"/>
  <c r="BD25" i="1"/>
  <c r="BE25" i="1"/>
  <c r="BF25" i="1"/>
  <c r="BK25" i="1"/>
  <c r="BL25" i="1"/>
  <c r="BM25" i="1"/>
  <c r="BR25" i="1"/>
  <c r="BS25" i="1"/>
  <c r="BT25" i="1"/>
  <c r="BY25" i="1"/>
  <c r="BZ25" i="1"/>
  <c r="CA25" i="1"/>
  <c r="CC25" i="1"/>
  <c r="CD25" i="1"/>
  <c r="CF25" i="1"/>
  <c r="CG25" i="1"/>
  <c r="CI25" i="1"/>
  <c r="CJ25" i="1"/>
  <c r="CL25" i="1"/>
  <c r="CM25" i="1"/>
  <c r="CO25" i="1"/>
  <c r="CP25" i="1"/>
  <c r="CR25" i="1"/>
  <c r="CS25" i="1"/>
  <c r="CU25" i="1"/>
  <c r="CV25" i="1"/>
  <c r="CW25" i="1"/>
  <c r="CY25" i="1"/>
  <c r="CZ25" i="1"/>
  <c r="DA25" i="1"/>
  <c r="K26" i="1"/>
  <c r="L26" i="1"/>
  <c r="M26" i="1"/>
  <c r="N26" i="1"/>
  <c r="O26" i="1"/>
  <c r="W26" i="1"/>
  <c r="X26" i="1"/>
  <c r="Y26" i="1"/>
  <c r="Z26" i="1"/>
  <c r="AA26" i="1"/>
  <c r="AB26" i="1"/>
  <c r="AD26" i="1"/>
  <c r="AE26" i="1"/>
  <c r="AK26" i="1"/>
  <c r="AL26" i="1"/>
  <c r="AM26" i="1"/>
  <c r="AN26" i="1"/>
  <c r="AO26" i="1"/>
  <c r="AQ26" i="1"/>
  <c r="AR26" i="1"/>
  <c r="AX26" i="1"/>
  <c r="AY26" i="1"/>
  <c r="BD26" i="1"/>
  <c r="BE26" i="1"/>
  <c r="BF26" i="1"/>
  <c r="BK26" i="1"/>
  <c r="BL26" i="1"/>
  <c r="BM26" i="1"/>
  <c r="BR26" i="1"/>
  <c r="BS26" i="1"/>
  <c r="BT26" i="1"/>
  <c r="BY26" i="1"/>
  <c r="BZ26" i="1"/>
  <c r="CA26" i="1"/>
  <c r="CC26" i="1"/>
  <c r="CD26" i="1"/>
  <c r="CF26" i="1"/>
  <c r="CG26" i="1"/>
  <c r="CI26" i="1"/>
  <c r="CJ26" i="1"/>
  <c r="CL26" i="1"/>
  <c r="CM26" i="1"/>
  <c r="CO26" i="1"/>
  <c r="CP26" i="1"/>
  <c r="CR26" i="1"/>
  <c r="CS26" i="1"/>
  <c r="CU26" i="1"/>
  <c r="CV26" i="1"/>
  <c r="CW26" i="1"/>
  <c r="CY26" i="1"/>
  <c r="CZ26" i="1"/>
  <c r="DA26" i="1"/>
  <c r="K27" i="1"/>
  <c r="L27" i="1"/>
  <c r="M27" i="1"/>
  <c r="N27" i="1"/>
  <c r="O27" i="1"/>
  <c r="W27" i="1"/>
  <c r="X27" i="1"/>
  <c r="Y27" i="1"/>
  <c r="Z27" i="1"/>
  <c r="AA27" i="1"/>
  <c r="AB27" i="1"/>
  <c r="AD27" i="1"/>
  <c r="AE27" i="1"/>
  <c r="AK27" i="1"/>
  <c r="AL27" i="1"/>
  <c r="AM27" i="1"/>
  <c r="AN27" i="1"/>
  <c r="AO27" i="1"/>
  <c r="AQ27" i="1"/>
  <c r="AR27" i="1"/>
  <c r="AX27" i="1"/>
  <c r="AY27" i="1"/>
  <c r="BD27" i="1"/>
  <c r="BE27" i="1"/>
  <c r="BF27" i="1"/>
  <c r="BK27" i="1"/>
  <c r="BL27" i="1"/>
  <c r="BM27" i="1"/>
  <c r="BR27" i="1"/>
  <c r="BS27" i="1"/>
  <c r="BT27" i="1"/>
  <c r="BY27" i="1"/>
  <c r="BZ27" i="1"/>
  <c r="CA27" i="1"/>
  <c r="CC27" i="1"/>
  <c r="CD27" i="1"/>
  <c r="CF27" i="1"/>
  <c r="CG27" i="1"/>
  <c r="CI27" i="1"/>
  <c r="CJ27" i="1"/>
  <c r="CL27" i="1"/>
  <c r="CM27" i="1"/>
  <c r="CO27" i="1"/>
  <c r="CP27" i="1"/>
  <c r="CR27" i="1"/>
  <c r="CS27" i="1"/>
  <c r="CU27" i="1"/>
  <c r="CV27" i="1"/>
  <c r="CW27" i="1"/>
  <c r="CY27" i="1"/>
  <c r="CZ27" i="1"/>
  <c r="DA27" i="1"/>
  <c r="K28" i="1"/>
  <c r="L28" i="1"/>
  <c r="M28" i="1"/>
  <c r="N28" i="1"/>
  <c r="O28" i="1"/>
  <c r="W28" i="1"/>
  <c r="X28" i="1"/>
  <c r="Y28" i="1"/>
  <c r="Z28" i="1"/>
  <c r="AA28" i="1"/>
  <c r="AB28" i="1"/>
  <c r="AD28" i="1"/>
  <c r="AE28" i="1"/>
  <c r="AK28" i="1"/>
  <c r="AL28" i="1"/>
  <c r="AM28" i="1"/>
  <c r="AN28" i="1"/>
  <c r="AO28" i="1"/>
  <c r="AQ28" i="1"/>
  <c r="AR28" i="1"/>
  <c r="AX28" i="1"/>
  <c r="AY28" i="1"/>
  <c r="BD28" i="1"/>
  <c r="BE28" i="1"/>
  <c r="BF28" i="1"/>
  <c r="BK28" i="1"/>
  <c r="BL28" i="1"/>
  <c r="BM28" i="1"/>
  <c r="BR28" i="1"/>
  <c r="BS28" i="1"/>
  <c r="BT28" i="1"/>
  <c r="BY28" i="1"/>
  <c r="BZ28" i="1"/>
  <c r="CA28" i="1"/>
  <c r="CC28" i="1"/>
  <c r="CD28" i="1"/>
  <c r="CF28" i="1"/>
  <c r="CG28" i="1"/>
  <c r="CI28" i="1"/>
  <c r="CJ28" i="1"/>
  <c r="CL28" i="1"/>
  <c r="CM28" i="1"/>
  <c r="CO28" i="1"/>
  <c r="CP28" i="1"/>
  <c r="CR28" i="1"/>
  <c r="CS28" i="1"/>
  <c r="CU28" i="1"/>
  <c r="CV28" i="1"/>
  <c r="CW28" i="1"/>
  <c r="CY28" i="1"/>
  <c r="CZ28" i="1"/>
  <c r="DA28" i="1"/>
  <c r="K29" i="1"/>
  <c r="L29" i="1"/>
  <c r="M29" i="1"/>
  <c r="N29" i="1"/>
  <c r="O29" i="1"/>
  <c r="W29" i="1"/>
  <c r="X29" i="1"/>
  <c r="Y29" i="1"/>
  <c r="Z29" i="1"/>
  <c r="AA29" i="1"/>
  <c r="AB29" i="1"/>
  <c r="AD29" i="1"/>
  <c r="AE29" i="1"/>
  <c r="AK29" i="1"/>
  <c r="AL29" i="1"/>
  <c r="AM29" i="1"/>
  <c r="AN29" i="1"/>
  <c r="AO29" i="1"/>
  <c r="AQ29" i="1"/>
  <c r="AR29" i="1"/>
  <c r="AX29" i="1"/>
  <c r="AY29" i="1"/>
  <c r="BD29" i="1"/>
  <c r="BE29" i="1"/>
  <c r="BF29" i="1"/>
  <c r="BK29" i="1"/>
  <c r="BL29" i="1"/>
  <c r="BM29" i="1"/>
  <c r="BR29" i="1"/>
  <c r="BS29" i="1"/>
  <c r="BT29" i="1"/>
  <c r="BY29" i="1"/>
  <c r="BZ29" i="1"/>
  <c r="CA29" i="1"/>
  <c r="CC29" i="1"/>
  <c r="CD29" i="1"/>
  <c r="CF29" i="1"/>
  <c r="CG29" i="1"/>
  <c r="CI29" i="1"/>
  <c r="CJ29" i="1"/>
  <c r="CL29" i="1"/>
  <c r="CM29" i="1"/>
  <c r="CO29" i="1"/>
  <c r="CP29" i="1"/>
  <c r="CR29" i="1"/>
  <c r="CS29" i="1"/>
  <c r="CU29" i="1"/>
  <c r="CV29" i="1"/>
  <c r="CW29" i="1"/>
  <c r="CY29" i="1"/>
  <c r="CZ29" i="1"/>
  <c r="DA29" i="1"/>
  <c r="K30" i="1"/>
  <c r="L30" i="1"/>
  <c r="M30" i="1"/>
  <c r="N30" i="1"/>
  <c r="O30" i="1"/>
  <c r="W30" i="1"/>
  <c r="X30" i="1"/>
  <c r="Y30" i="1"/>
  <c r="Z30" i="1"/>
  <c r="AA30" i="1"/>
  <c r="AB30" i="1"/>
  <c r="AD30" i="1"/>
  <c r="AE30" i="1"/>
  <c r="AK30" i="1"/>
  <c r="AL30" i="1"/>
  <c r="AM30" i="1"/>
  <c r="AN30" i="1"/>
  <c r="AO30" i="1"/>
  <c r="AQ30" i="1"/>
  <c r="AR30" i="1"/>
  <c r="AX30" i="1"/>
  <c r="AY30" i="1"/>
  <c r="BD30" i="1"/>
  <c r="BE30" i="1"/>
  <c r="BF30" i="1"/>
  <c r="BK30" i="1"/>
  <c r="BL30" i="1"/>
  <c r="BM30" i="1"/>
  <c r="BR30" i="1"/>
  <c r="BS30" i="1"/>
  <c r="BT30" i="1"/>
  <c r="BY30" i="1"/>
  <c r="BZ30" i="1"/>
  <c r="CA30" i="1"/>
  <c r="CC30" i="1"/>
  <c r="CD30" i="1"/>
  <c r="CF30" i="1"/>
  <c r="CG30" i="1"/>
  <c r="CI30" i="1"/>
  <c r="CJ30" i="1"/>
  <c r="CL30" i="1"/>
  <c r="CM30" i="1"/>
  <c r="CO30" i="1"/>
  <c r="CP30" i="1"/>
  <c r="CR30" i="1"/>
  <c r="CS30" i="1"/>
  <c r="CU30" i="1"/>
  <c r="CV30" i="1"/>
  <c r="CW30" i="1"/>
  <c r="CY30" i="1"/>
  <c r="CZ30" i="1"/>
  <c r="DA30" i="1"/>
  <c r="K31" i="1"/>
  <c r="L31" i="1"/>
  <c r="M31" i="1"/>
  <c r="N31" i="1"/>
  <c r="O31" i="1"/>
  <c r="W31" i="1"/>
  <c r="X31" i="1"/>
  <c r="Y31" i="1"/>
  <c r="Z31" i="1"/>
  <c r="AA31" i="1"/>
  <c r="AB31" i="1"/>
  <c r="AD31" i="1"/>
  <c r="AE31" i="1"/>
  <c r="AK31" i="1"/>
  <c r="AL31" i="1"/>
  <c r="AM31" i="1"/>
  <c r="AN31" i="1"/>
  <c r="AO31" i="1"/>
  <c r="AQ31" i="1"/>
  <c r="AR31" i="1"/>
  <c r="AX31" i="1"/>
  <c r="AY31" i="1"/>
  <c r="BD31" i="1"/>
  <c r="BE31" i="1"/>
  <c r="BF31" i="1"/>
  <c r="BK31" i="1"/>
  <c r="BL31" i="1"/>
  <c r="BM31" i="1"/>
  <c r="BR31" i="1"/>
  <c r="BS31" i="1"/>
  <c r="BT31" i="1"/>
  <c r="BY31" i="1"/>
  <c r="BZ31" i="1"/>
  <c r="CA31" i="1"/>
  <c r="CC31" i="1"/>
  <c r="CD31" i="1"/>
  <c r="CF31" i="1"/>
  <c r="CG31" i="1"/>
  <c r="CI31" i="1"/>
  <c r="CJ31" i="1"/>
  <c r="CL31" i="1"/>
  <c r="CM31" i="1"/>
  <c r="CO31" i="1"/>
  <c r="CP31" i="1"/>
  <c r="CR31" i="1"/>
  <c r="CS31" i="1"/>
  <c r="CU31" i="1"/>
  <c r="CV31" i="1"/>
  <c r="CW31" i="1"/>
  <c r="CY31" i="1"/>
  <c r="CZ31" i="1"/>
  <c r="DA31" i="1"/>
  <c r="K32" i="1"/>
  <c r="L32" i="1"/>
  <c r="M32" i="1"/>
  <c r="N32" i="1"/>
  <c r="O32" i="1"/>
  <c r="W32" i="1"/>
  <c r="X32" i="1"/>
  <c r="Y32" i="1"/>
  <c r="Z32" i="1"/>
  <c r="AA32" i="1"/>
  <c r="AB32" i="1"/>
  <c r="AD32" i="1"/>
  <c r="AE32" i="1"/>
  <c r="AK32" i="1"/>
  <c r="AL32" i="1"/>
  <c r="AM32" i="1"/>
  <c r="AN32" i="1"/>
  <c r="AO32" i="1"/>
  <c r="AQ32" i="1"/>
  <c r="AR32" i="1"/>
  <c r="AX32" i="1"/>
  <c r="AY32" i="1"/>
  <c r="BD32" i="1"/>
  <c r="BE32" i="1"/>
  <c r="BF32" i="1"/>
  <c r="BK32" i="1"/>
  <c r="BL32" i="1"/>
  <c r="BM32" i="1"/>
  <c r="BR32" i="1"/>
  <c r="BS32" i="1"/>
  <c r="BT32" i="1"/>
  <c r="BY32" i="1"/>
  <c r="BZ32" i="1"/>
  <c r="CA32" i="1"/>
  <c r="CC32" i="1"/>
  <c r="CD32" i="1"/>
  <c r="CF32" i="1"/>
  <c r="CG32" i="1"/>
  <c r="CI32" i="1"/>
  <c r="CJ32" i="1"/>
  <c r="CL32" i="1"/>
  <c r="CM32" i="1"/>
  <c r="CO32" i="1"/>
  <c r="CP32" i="1"/>
  <c r="CR32" i="1"/>
  <c r="CS32" i="1"/>
  <c r="CU32" i="1"/>
  <c r="CV32" i="1"/>
  <c r="CW32" i="1"/>
  <c r="CY32" i="1"/>
  <c r="CZ32" i="1"/>
  <c r="DA32" i="1"/>
  <c r="K33" i="1"/>
  <c r="L33" i="1"/>
  <c r="M33" i="1"/>
  <c r="N33" i="1"/>
  <c r="O33" i="1"/>
  <c r="W33" i="1"/>
  <c r="X33" i="1"/>
  <c r="Y33" i="1"/>
  <c r="Z33" i="1"/>
  <c r="AA33" i="1"/>
  <c r="AB33" i="1"/>
  <c r="AD33" i="1"/>
  <c r="AE33" i="1"/>
  <c r="AK33" i="1"/>
  <c r="AL33" i="1"/>
  <c r="AM33" i="1"/>
  <c r="AN33" i="1"/>
  <c r="AO33" i="1"/>
  <c r="AQ33" i="1"/>
  <c r="AR33" i="1"/>
  <c r="AX33" i="1"/>
  <c r="AY33" i="1"/>
  <c r="BD33" i="1"/>
  <c r="BE33" i="1"/>
  <c r="BF33" i="1"/>
  <c r="BK33" i="1"/>
  <c r="BL33" i="1"/>
  <c r="BM33" i="1"/>
  <c r="BR33" i="1"/>
  <c r="BS33" i="1"/>
  <c r="BT33" i="1"/>
  <c r="BY33" i="1"/>
  <c r="BZ33" i="1"/>
  <c r="CA33" i="1"/>
  <c r="CC33" i="1"/>
  <c r="CD33" i="1"/>
  <c r="CF33" i="1"/>
  <c r="CG33" i="1"/>
  <c r="CI33" i="1"/>
  <c r="CJ33" i="1"/>
  <c r="CL33" i="1"/>
  <c r="CM33" i="1"/>
  <c r="CO33" i="1"/>
  <c r="CP33" i="1"/>
  <c r="CR33" i="1"/>
  <c r="CS33" i="1"/>
  <c r="CU33" i="1"/>
  <c r="CV33" i="1"/>
  <c r="CW33" i="1"/>
  <c r="CY33" i="1"/>
  <c r="CZ33" i="1"/>
  <c r="DA33" i="1"/>
  <c r="K34" i="1"/>
  <c r="L34" i="1"/>
  <c r="M34" i="1"/>
  <c r="N34" i="1"/>
  <c r="O34" i="1"/>
  <c r="W34" i="1"/>
  <c r="X34" i="1"/>
  <c r="Y34" i="1"/>
  <c r="Z34" i="1"/>
  <c r="AA34" i="1"/>
  <c r="AB34" i="1"/>
  <c r="AD34" i="1"/>
  <c r="AE34" i="1"/>
  <c r="AK34" i="1"/>
  <c r="AL34" i="1"/>
  <c r="AM34" i="1"/>
  <c r="AN34" i="1"/>
  <c r="AO34" i="1"/>
  <c r="AQ34" i="1"/>
  <c r="AR34" i="1"/>
  <c r="AX34" i="1"/>
  <c r="AY34" i="1"/>
  <c r="BD34" i="1"/>
  <c r="BE34" i="1"/>
  <c r="BF34" i="1"/>
  <c r="BK34" i="1"/>
  <c r="BL34" i="1"/>
  <c r="BM34" i="1"/>
  <c r="BR34" i="1"/>
  <c r="BS34" i="1"/>
  <c r="BT34" i="1"/>
  <c r="BY34" i="1"/>
  <c r="BZ34" i="1"/>
  <c r="CA34" i="1"/>
  <c r="CC34" i="1"/>
  <c r="CD34" i="1"/>
  <c r="CF34" i="1"/>
  <c r="CG34" i="1"/>
  <c r="CI34" i="1"/>
  <c r="CJ34" i="1"/>
  <c r="CL34" i="1"/>
  <c r="CM34" i="1"/>
  <c r="CO34" i="1"/>
  <c r="CP34" i="1"/>
  <c r="CR34" i="1"/>
  <c r="CS34" i="1"/>
  <c r="CU34" i="1"/>
  <c r="CV34" i="1"/>
  <c r="CW34" i="1"/>
  <c r="CY34" i="1"/>
  <c r="CZ34" i="1"/>
  <c r="DA34" i="1"/>
  <c r="K35" i="1"/>
  <c r="L35" i="1"/>
  <c r="M35" i="1"/>
  <c r="N35" i="1"/>
  <c r="O35" i="1"/>
  <c r="W35" i="1"/>
  <c r="X35" i="1"/>
  <c r="Y35" i="1"/>
  <c r="Z35" i="1"/>
  <c r="AA35" i="1"/>
  <c r="AB35" i="1"/>
  <c r="AD35" i="1"/>
  <c r="AE35" i="1"/>
  <c r="AK35" i="1"/>
  <c r="AL35" i="1"/>
  <c r="AM35" i="1"/>
  <c r="AN35" i="1"/>
  <c r="AO35" i="1"/>
  <c r="AQ35" i="1"/>
  <c r="AR35" i="1"/>
  <c r="AX35" i="1"/>
  <c r="AY35" i="1"/>
  <c r="BD35" i="1"/>
  <c r="BE35" i="1"/>
  <c r="BF35" i="1"/>
  <c r="BK35" i="1"/>
  <c r="BL35" i="1"/>
  <c r="BM35" i="1"/>
  <c r="BR35" i="1"/>
  <c r="BS35" i="1"/>
  <c r="BT35" i="1"/>
  <c r="BY35" i="1"/>
  <c r="BZ35" i="1"/>
  <c r="CA35" i="1"/>
  <c r="CC35" i="1"/>
  <c r="CD35" i="1"/>
  <c r="CF35" i="1"/>
  <c r="CG35" i="1"/>
  <c r="CI35" i="1"/>
  <c r="CJ35" i="1"/>
  <c r="CL35" i="1"/>
  <c r="CM35" i="1"/>
  <c r="CO35" i="1"/>
  <c r="CP35" i="1"/>
  <c r="CR35" i="1"/>
  <c r="CS35" i="1"/>
  <c r="CU35" i="1"/>
  <c r="CV35" i="1"/>
  <c r="CW35" i="1"/>
  <c r="CY35" i="1"/>
  <c r="CZ35" i="1"/>
  <c r="DA35" i="1"/>
  <c r="DB35" i="1"/>
  <c r="K36" i="1"/>
  <c r="L36" i="1"/>
  <c r="M36" i="1"/>
  <c r="N36" i="1"/>
  <c r="O36" i="1"/>
  <c r="W36" i="1"/>
  <c r="X36" i="1"/>
  <c r="Y36" i="1"/>
  <c r="Z36" i="1"/>
  <c r="AA36" i="1"/>
  <c r="AB36" i="1"/>
  <c r="AD36" i="1"/>
  <c r="AE36" i="1"/>
  <c r="AK36" i="1"/>
  <c r="AL36" i="1"/>
  <c r="AM36" i="1"/>
  <c r="AN36" i="1"/>
  <c r="AO36" i="1"/>
  <c r="AQ36" i="1"/>
  <c r="AR36" i="1"/>
  <c r="AX36" i="1"/>
  <c r="AY36" i="1"/>
  <c r="BD36" i="1"/>
  <c r="BE36" i="1"/>
  <c r="BF36" i="1"/>
  <c r="BK36" i="1"/>
  <c r="BL36" i="1"/>
  <c r="BM36" i="1"/>
  <c r="BR36" i="1"/>
  <c r="BS36" i="1"/>
  <c r="BT36" i="1"/>
  <c r="BY36" i="1"/>
  <c r="BZ36" i="1"/>
  <c r="CA36" i="1"/>
  <c r="CC36" i="1"/>
  <c r="CD36" i="1"/>
  <c r="CF36" i="1"/>
  <c r="CG36" i="1"/>
  <c r="CI36" i="1"/>
  <c r="CJ36" i="1"/>
  <c r="CL36" i="1"/>
  <c r="CM36" i="1"/>
  <c r="CO36" i="1"/>
  <c r="CP36" i="1"/>
  <c r="CR36" i="1"/>
  <c r="CS36" i="1"/>
  <c r="CU36" i="1"/>
  <c r="CV36" i="1"/>
  <c r="CW36" i="1"/>
  <c r="CY36" i="1"/>
  <c r="CZ36" i="1"/>
  <c r="DA36" i="1"/>
  <c r="K37" i="1"/>
  <c r="L37" i="1"/>
  <c r="M37" i="1"/>
  <c r="N37" i="1"/>
  <c r="O37" i="1"/>
  <c r="W37" i="1"/>
  <c r="X37" i="1"/>
  <c r="Y37" i="1"/>
  <c r="Z37" i="1"/>
  <c r="AA37" i="1"/>
  <c r="AB37" i="1"/>
  <c r="AD37" i="1"/>
  <c r="AE37" i="1"/>
  <c r="AK37" i="1"/>
  <c r="AL37" i="1"/>
  <c r="AM37" i="1"/>
  <c r="AN37" i="1"/>
  <c r="AO37" i="1"/>
  <c r="AQ37" i="1"/>
  <c r="AR37" i="1"/>
  <c r="AX37" i="1"/>
  <c r="AY37" i="1"/>
  <c r="BD37" i="1"/>
  <c r="BE37" i="1"/>
  <c r="BF37" i="1"/>
  <c r="BK37" i="1"/>
  <c r="BL37" i="1"/>
  <c r="BM37" i="1"/>
  <c r="BR37" i="1"/>
  <c r="BS37" i="1"/>
  <c r="BT37" i="1"/>
  <c r="BY37" i="1"/>
  <c r="BZ37" i="1"/>
  <c r="CA37" i="1"/>
  <c r="CC37" i="1"/>
  <c r="CD37" i="1"/>
  <c r="CF37" i="1"/>
  <c r="CG37" i="1"/>
  <c r="CI37" i="1"/>
  <c r="CJ37" i="1"/>
  <c r="CL37" i="1"/>
  <c r="CM37" i="1"/>
  <c r="CO37" i="1"/>
  <c r="CP37" i="1"/>
  <c r="CR37" i="1"/>
  <c r="CS37" i="1"/>
  <c r="CU37" i="1"/>
  <c r="CV37" i="1"/>
  <c r="CW37" i="1"/>
  <c r="CY37" i="1"/>
  <c r="CZ37" i="1"/>
  <c r="DA37" i="1"/>
  <c r="K38" i="1"/>
  <c r="L38" i="1"/>
  <c r="M38" i="1"/>
  <c r="N38" i="1"/>
  <c r="O38" i="1"/>
  <c r="W38" i="1"/>
  <c r="X38" i="1"/>
  <c r="Y38" i="1"/>
  <c r="Z38" i="1"/>
  <c r="AA38" i="1"/>
  <c r="AB38" i="1"/>
  <c r="AD38" i="1"/>
  <c r="AE38" i="1"/>
  <c r="AK38" i="1"/>
  <c r="AL38" i="1"/>
  <c r="AM38" i="1"/>
  <c r="AN38" i="1"/>
  <c r="AO38" i="1"/>
  <c r="AQ38" i="1"/>
  <c r="AR38" i="1"/>
  <c r="AX38" i="1"/>
  <c r="AY38" i="1"/>
  <c r="BD38" i="1"/>
  <c r="BE38" i="1"/>
  <c r="BF38" i="1"/>
  <c r="BK38" i="1"/>
  <c r="BL38" i="1"/>
  <c r="BM38" i="1"/>
  <c r="BR38" i="1"/>
  <c r="BS38" i="1"/>
  <c r="BT38" i="1"/>
  <c r="BY38" i="1"/>
  <c r="BZ38" i="1"/>
  <c r="CA38" i="1"/>
  <c r="CC38" i="1"/>
  <c r="CD38" i="1"/>
  <c r="CF38" i="1"/>
  <c r="CG38" i="1"/>
  <c r="CI38" i="1"/>
  <c r="CJ38" i="1"/>
  <c r="CL38" i="1"/>
  <c r="CM38" i="1"/>
  <c r="CO38" i="1"/>
  <c r="CP38" i="1"/>
  <c r="CR38" i="1"/>
  <c r="CS38" i="1"/>
  <c r="CU38" i="1"/>
  <c r="CV38" i="1"/>
  <c r="CW38" i="1"/>
  <c r="CY38" i="1"/>
  <c r="CZ38" i="1"/>
  <c r="DA38" i="1"/>
  <c r="K39" i="1"/>
  <c r="L39" i="1"/>
  <c r="M39" i="1"/>
  <c r="N39" i="1"/>
  <c r="O39" i="1"/>
  <c r="W39" i="1"/>
  <c r="X39" i="1"/>
  <c r="Y39" i="1"/>
  <c r="Z39" i="1"/>
  <c r="AA39" i="1"/>
  <c r="AB39" i="1"/>
  <c r="AD39" i="1"/>
  <c r="AE39" i="1"/>
  <c r="AK39" i="1"/>
  <c r="AL39" i="1"/>
  <c r="AM39" i="1"/>
  <c r="AN39" i="1"/>
  <c r="AO39" i="1"/>
  <c r="AQ39" i="1"/>
  <c r="AR39" i="1"/>
  <c r="AX39" i="1"/>
  <c r="AY39" i="1"/>
  <c r="BD39" i="1"/>
  <c r="BE39" i="1"/>
  <c r="BF39" i="1"/>
  <c r="BK39" i="1"/>
  <c r="BL39" i="1"/>
  <c r="BM39" i="1"/>
  <c r="BR39" i="1"/>
  <c r="BS39" i="1"/>
  <c r="BT39" i="1"/>
  <c r="BY39" i="1"/>
  <c r="BZ39" i="1"/>
  <c r="CA39" i="1"/>
  <c r="CC39" i="1"/>
  <c r="CD39" i="1"/>
  <c r="CF39" i="1"/>
  <c r="CG39" i="1"/>
  <c r="CI39" i="1"/>
  <c r="CJ39" i="1"/>
  <c r="CL39" i="1"/>
  <c r="CM39" i="1"/>
  <c r="CO39" i="1"/>
  <c r="CP39" i="1"/>
  <c r="CR39" i="1"/>
  <c r="CS39" i="1"/>
  <c r="CU39" i="1"/>
  <c r="CV39" i="1"/>
  <c r="CW39" i="1"/>
  <c r="CY39" i="1"/>
  <c r="CZ39" i="1"/>
  <c r="DA39" i="1"/>
  <c r="K40" i="1"/>
  <c r="L40" i="1"/>
  <c r="M40" i="1"/>
  <c r="N40" i="1"/>
  <c r="O40" i="1"/>
  <c r="W40" i="1"/>
  <c r="X40" i="1"/>
  <c r="Y40" i="1"/>
  <c r="Z40" i="1"/>
  <c r="AA40" i="1"/>
  <c r="AB40" i="1"/>
  <c r="AD40" i="1"/>
  <c r="AE40" i="1"/>
  <c r="AK40" i="1"/>
  <c r="AL40" i="1"/>
  <c r="AM40" i="1"/>
  <c r="AN40" i="1"/>
  <c r="AO40" i="1"/>
  <c r="AQ40" i="1"/>
  <c r="AR40" i="1"/>
  <c r="AX40" i="1"/>
  <c r="AY40" i="1"/>
  <c r="BD40" i="1"/>
  <c r="BE40" i="1"/>
  <c r="BF40" i="1"/>
  <c r="BK40" i="1"/>
  <c r="BL40" i="1"/>
  <c r="BM40" i="1"/>
  <c r="BR40" i="1"/>
  <c r="BS40" i="1"/>
  <c r="BT40" i="1"/>
  <c r="BY40" i="1"/>
  <c r="BZ40" i="1"/>
  <c r="CA40" i="1"/>
  <c r="CC40" i="1"/>
  <c r="CD40" i="1"/>
  <c r="CF40" i="1"/>
  <c r="CG40" i="1"/>
  <c r="CI40" i="1"/>
  <c r="CJ40" i="1"/>
  <c r="CL40" i="1"/>
  <c r="CM40" i="1"/>
  <c r="CO40" i="1"/>
  <c r="CP40" i="1"/>
  <c r="CR40" i="1"/>
  <c r="CS40" i="1"/>
  <c r="CU40" i="1"/>
  <c r="CV40" i="1"/>
  <c r="CW40" i="1"/>
  <c r="CY40" i="1"/>
  <c r="CZ40" i="1"/>
  <c r="DA40" i="1"/>
  <c r="K41" i="1"/>
  <c r="L41" i="1"/>
  <c r="M41" i="1"/>
  <c r="N41" i="1"/>
  <c r="O41" i="1"/>
  <c r="W41" i="1"/>
  <c r="X41" i="1"/>
  <c r="Y41" i="1"/>
  <c r="Z41" i="1"/>
  <c r="AA41" i="1"/>
  <c r="AB41" i="1"/>
  <c r="AD41" i="1"/>
  <c r="AE41" i="1"/>
  <c r="AK41" i="1"/>
  <c r="AL41" i="1"/>
  <c r="AM41" i="1"/>
  <c r="AN41" i="1"/>
  <c r="AO41" i="1"/>
  <c r="AQ41" i="1"/>
  <c r="AR41" i="1"/>
  <c r="AX41" i="1"/>
  <c r="AY41" i="1"/>
  <c r="BD41" i="1"/>
  <c r="BE41" i="1"/>
  <c r="BF41" i="1"/>
  <c r="BK41" i="1"/>
  <c r="BL41" i="1"/>
  <c r="BM41" i="1"/>
  <c r="BR41" i="1"/>
  <c r="BS41" i="1"/>
  <c r="BT41" i="1"/>
  <c r="BY41" i="1"/>
  <c r="BZ41" i="1"/>
  <c r="CA41" i="1"/>
  <c r="CC41" i="1"/>
  <c r="CD41" i="1"/>
  <c r="CF41" i="1"/>
  <c r="CG41" i="1"/>
  <c r="CI41" i="1"/>
  <c r="CJ41" i="1"/>
  <c r="CL41" i="1"/>
  <c r="CM41" i="1"/>
  <c r="CO41" i="1"/>
  <c r="CP41" i="1"/>
  <c r="CR41" i="1"/>
  <c r="CS41" i="1"/>
  <c r="CU41" i="1"/>
  <c r="CV41" i="1"/>
  <c r="CW41" i="1"/>
  <c r="CY41" i="1"/>
  <c r="CZ41" i="1"/>
  <c r="DA41" i="1"/>
  <c r="K42" i="1"/>
  <c r="L42" i="1"/>
  <c r="M42" i="1"/>
  <c r="N42" i="1"/>
  <c r="O42" i="1"/>
  <c r="W42" i="1"/>
  <c r="X42" i="1"/>
  <c r="Y42" i="1"/>
  <c r="Z42" i="1"/>
  <c r="AA42" i="1"/>
  <c r="AB42" i="1"/>
  <c r="AD42" i="1"/>
  <c r="AE42" i="1"/>
  <c r="AK42" i="1"/>
  <c r="AL42" i="1"/>
  <c r="AM42" i="1"/>
  <c r="AN42" i="1"/>
  <c r="AO42" i="1"/>
  <c r="AQ42" i="1"/>
  <c r="AR42" i="1"/>
  <c r="AX42" i="1"/>
  <c r="AY42" i="1"/>
  <c r="BD42" i="1"/>
  <c r="BE42" i="1"/>
  <c r="BF42" i="1"/>
  <c r="BK42" i="1"/>
  <c r="BL42" i="1"/>
  <c r="BM42" i="1"/>
  <c r="BR42" i="1"/>
  <c r="BS42" i="1"/>
  <c r="BT42" i="1"/>
  <c r="BY42" i="1"/>
  <c r="BZ42" i="1"/>
  <c r="CA42" i="1"/>
  <c r="CC42" i="1"/>
  <c r="CD42" i="1"/>
  <c r="CF42" i="1"/>
  <c r="CG42" i="1"/>
  <c r="CI42" i="1"/>
  <c r="CJ42" i="1"/>
  <c r="CL42" i="1"/>
  <c r="CM42" i="1"/>
  <c r="CO42" i="1"/>
  <c r="CP42" i="1"/>
  <c r="CR42" i="1"/>
  <c r="CS42" i="1"/>
  <c r="CU42" i="1"/>
  <c r="CV42" i="1"/>
  <c r="CW42" i="1"/>
  <c r="CY42" i="1"/>
  <c r="CZ42" i="1"/>
  <c r="DA42" i="1"/>
  <c r="K43" i="1"/>
  <c r="L43" i="1"/>
  <c r="M43" i="1"/>
  <c r="N43" i="1"/>
  <c r="O43" i="1"/>
  <c r="W43" i="1"/>
  <c r="X43" i="1"/>
  <c r="Y43" i="1"/>
  <c r="Z43" i="1"/>
  <c r="AA43" i="1"/>
  <c r="AB43" i="1"/>
  <c r="AD43" i="1"/>
  <c r="AE43" i="1"/>
  <c r="AK43" i="1"/>
  <c r="AL43" i="1"/>
  <c r="AM43" i="1"/>
  <c r="AN43" i="1"/>
  <c r="AO43" i="1"/>
  <c r="AQ43" i="1"/>
  <c r="AR43" i="1"/>
  <c r="AX43" i="1"/>
  <c r="AY43" i="1"/>
  <c r="BD43" i="1"/>
  <c r="BE43" i="1"/>
  <c r="BF43" i="1"/>
  <c r="BK43" i="1"/>
  <c r="BL43" i="1"/>
  <c r="BM43" i="1"/>
  <c r="BR43" i="1"/>
  <c r="BS43" i="1"/>
  <c r="BT43" i="1"/>
  <c r="BY43" i="1"/>
  <c r="BZ43" i="1"/>
  <c r="CA43" i="1"/>
  <c r="CC43" i="1"/>
  <c r="CD43" i="1"/>
  <c r="CF43" i="1"/>
  <c r="CG43" i="1"/>
  <c r="CI43" i="1"/>
  <c r="CJ43" i="1"/>
  <c r="CL43" i="1"/>
  <c r="CM43" i="1"/>
  <c r="CO43" i="1"/>
  <c r="CP43" i="1"/>
  <c r="CR43" i="1"/>
  <c r="CS43" i="1"/>
  <c r="CU43" i="1"/>
  <c r="CV43" i="1"/>
  <c r="CW43" i="1"/>
  <c r="CY43" i="1"/>
  <c r="CZ43" i="1"/>
  <c r="DA43" i="1"/>
  <c r="K44" i="1"/>
  <c r="L44" i="1"/>
  <c r="M44" i="1"/>
  <c r="N44" i="1"/>
  <c r="O44" i="1"/>
  <c r="W44" i="1"/>
  <c r="X44" i="1"/>
  <c r="Y44" i="1"/>
  <c r="Z44" i="1"/>
  <c r="AA44" i="1"/>
  <c r="AB44" i="1"/>
  <c r="AD44" i="1"/>
  <c r="AE44" i="1"/>
  <c r="AK44" i="1"/>
  <c r="AL44" i="1"/>
  <c r="AM44" i="1"/>
  <c r="AN44" i="1"/>
  <c r="AO44" i="1"/>
  <c r="AQ44" i="1"/>
  <c r="AR44" i="1"/>
  <c r="AX44" i="1"/>
  <c r="AY44" i="1"/>
  <c r="BD44" i="1"/>
  <c r="BE44" i="1"/>
  <c r="BF44" i="1"/>
  <c r="BK44" i="1"/>
  <c r="BL44" i="1"/>
  <c r="BM44" i="1"/>
  <c r="BR44" i="1"/>
  <c r="BS44" i="1"/>
  <c r="BT44" i="1"/>
  <c r="BY44" i="1"/>
  <c r="BZ44" i="1"/>
  <c r="CA44" i="1"/>
  <c r="CC44" i="1"/>
  <c r="CD44" i="1"/>
  <c r="CF44" i="1"/>
  <c r="CG44" i="1"/>
  <c r="CI44" i="1"/>
  <c r="CJ44" i="1"/>
  <c r="CL44" i="1"/>
  <c r="CM44" i="1"/>
  <c r="CO44" i="1"/>
  <c r="CP44" i="1"/>
  <c r="CR44" i="1"/>
  <c r="CS44" i="1"/>
  <c r="CU44" i="1"/>
  <c r="CV44" i="1"/>
  <c r="CW44" i="1"/>
  <c r="CY44" i="1"/>
  <c r="CZ44" i="1"/>
  <c r="DA44" i="1"/>
  <c r="K45" i="1"/>
  <c r="L45" i="1"/>
  <c r="M45" i="1"/>
  <c r="N45" i="1"/>
  <c r="O45" i="1"/>
  <c r="W45" i="1"/>
  <c r="X45" i="1"/>
  <c r="Y45" i="1"/>
  <c r="Z45" i="1"/>
  <c r="AA45" i="1"/>
  <c r="AB45" i="1"/>
  <c r="AD45" i="1"/>
  <c r="AE45" i="1"/>
  <c r="AK45" i="1"/>
  <c r="AL45" i="1"/>
  <c r="AM45" i="1"/>
  <c r="AN45" i="1"/>
  <c r="AO45" i="1"/>
  <c r="AQ45" i="1"/>
  <c r="AR45" i="1"/>
  <c r="AX45" i="1"/>
  <c r="AY45" i="1"/>
  <c r="BD45" i="1"/>
  <c r="BE45" i="1"/>
  <c r="BF45" i="1"/>
  <c r="BK45" i="1"/>
  <c r="BL45" i="1"/>
  <c r="BM45" i="1"/>
  <c r="BR45" i="1"/>
  <c r="BS45" i="1"/>
  <c r="BT45" i="1"/>
  <c r="BY45" i="1"/>
  <c r="BZ45" i="1"/>
  <c r="CA45" i="1"/>
  <c r="CC45" i="1"/>
  <c r="CD45" i="1"/>
  <c r="CF45" i="1"/>
  <c r="CG45" i="1"/>
  <c r="CI45" i="1"/>
  <c r="CJ45" i="1"/>
  <c r="CL45" i="1"/>
  <c r="CM45" i="1"/>
  <c r="CO45" i="1"/>
  <c r="CP45" i="1"/>
  <c r="CR45" i="1"/>
  <c r="CS45" i="1"/>
  <c r="CU45" i="1"/>
  <c r="CV45" i="1"/>
  <c r="CW45" i="1"/>
  <c r="CY45" i="1"/>
  <c r="CZ45" i="1"/>
  <c r="DA45" i="1"/>
  <c r="K46" i="1"/>
  <c r="L46" i="1"/>
  <c r="M46" i="1"/>
  <c r="N46" i="1"/>
  <c r="O46" i="1"/>
  <c r="W46" i="1"/>
  <c r="X46" i="1"/>
  <c r="Y46" i="1"/>
  <c r="Z46" i="1"/>
  <c r="AA46" i="1"/>
  <c r="AB46" i="1"/>
  <c r="AD46" i="1"/>
  <c r="AE46" i="1"/>
  <c r="AK46" i="1"/>
  <c r="AL46" i="1"/>
  <c r="AM46" i="1"/>
  <c r="AN46" i="1"/>
  <c r="AO46" i="1"/>
  <c r="AQ46" i="1"/>
  <c r="AR46" i="1"/>
  <c r="AX46" i="1"/>
  <c r="AY46" i="1"/>
  <c r="BD46" i="1"/>
  <c r="BE46" i="1"/>
  <c r="BF46" i="1"/>
  <c r="BK46" i="1"/>
  <c r="BL46" i="1"/>
  <c r="BM46" i="1"/>
  <c r="BR46" i="1"/>
  <c r="BS46" i="1"/>
  <c r="BT46" i="1"/>
  <c r="BY46" i="1"/>
  <c r="BZ46" i="1"/>
  <c r="CA46" i="1"/>
  <c r="CC46" i="1"/>
  <c r="CD46" i="1"/>
  <c r="CF46" i="1"/>
  <c r="CG46" i="1"/>
  <c r="CI46" i="1"/>
  <c r="CJ46" i="1"/>
  <c r="CL46" i="1"/>
  <c r="CM46" i="1"/>
  <c r="CO46" i="1"/>
  <c r="CP46" i="1"/>
  <c r="CR46" i="1"/>
  <c r="CS46" i="1"/>
  <c r="CU46" i="1"/>
  <c r="CV46" i="1"/>
  <c r="CW46" i="1"/>
  <c r="CY46" i="1"/>
  <c r="CZ46" i="1"/>
  <c r="DA46" i="1"/>
  <c r="K47" i="1"/>
  <c r="L47" i="1"/>
  <c r="M47" i="1"/>
  <c r="N47" i="1"/>
  <c r="O47" i="1"/>
  <c r="W47" i="1"/>
  <c r="X47" i="1"/>
  <c r="Y47" i="1"/>
  <c r="Z47" i="1"/>
  <c r="AA47" i="1"/>
  <c r="AB47" i="1"/>
  <c r="AD47" i="1"/>
  <c r="AE47" i="1"/>
  <c r="AK47" i="1"/>
  <c r="AL47" i="1"/>
  <c r="AM47" i="1"/>
  <c r="AN47" i="1"/>
  <c r="AO47" i="1"/>
  <c r="AQ47" i="1"/>
  <c r="AR47" i="1"/>
  <c r="AX47" i="1"/>
  <c r="AY47" i="1"/>
  <c r="BD47" i="1"/>
  <c r="BE47" i="1"/>
  <c r="BF47" i="1"/>
  <c r="BK47" i="1"/>
  <c r="BL47" i="1"/>
  <c r="BM47" i="1"/>
  <c r="BR47" i="1"/>
  <c r="BS47" i="1"/>
  <c r="BT47" i="1"/>
  <c r="BY47" i="1"/>
  <c r="BZ47" i="1"/>
  <c r="CA47" i="1"/>
  <c r="CC47" i="1"/>
  <c r="CD47" i="1"/>
  <c r="CF47" i="1"/>
  <c r="CG47" i="1"/>
  <c r="CI47" i="1"/>
  <c r="CJ47" i="1"/>
  <c r="CL47" i="1"/>
  <c r="CM47" i="1"/>
  <c r="CO47" i="1"/>
  <c r="CP47" i="1"/>
  <c r="CR47" i="1"/>
  <c r="CS47" i="1"/>
  <c r="CU47" i="1"/>
  <c r="CV47" i="1"/>
  <c r="CW47" i="1"/>
  <c r="CY47" i="1"/>
  <c r="CZ47" i="1"/>
  <c r="DA47" i="1"/>
  <c r="K48" i="1"/>
  <c r="L48" i="1"/>
  <c r="M48" i="1"/>
  <c r="N48" i="1"/>
  <c r="O48" i="1"/>
  <c r="W48" i="1"/>
  <c r="X48" i="1"/>
  <c r="Y48" i="1"/>
  <c r="Z48" i="1"/>
  <c r="AA48" i="1"/>
  <c r="AB48" i="1"/>
  <c r="AD48" i="1"/>
  <c r="AE48" i="1"/>
  <c r="AK48" i="1"/>
  <c r="AL48" i="1"/>
  <c r="AM48" i="1"/>
  <c r="AN48" i="1"/>
  <c r="AO48" i="1"/>
  <c r="AQ48" i="1"/>
  <c r="AR48" i="1"/>
  <c r="AX48" i="1"/>
  <c r="AY48" i="1"/>
  <c r="BD48" i="1"/>
  <c r="BE48" i="1"/>
  <c r="BF48" i="1"/>
  <c r="BK48" i="1"/>
  <c r="BL48" i="1"/>
  <c r="BM48" i="1"/>
  <c r="BR48" i="1"/>
  <c r="BS48" i="1"/>
  <c r="BT48" i="1"/>
  <c r="BY48" i="1"/>
  <c r="BZ48" i="1"/>
  <c r="CA48" i="1"/>
  <c r="CC48" i="1"/>
  <c r="CD48" i="1"/>
  <c r="CF48" i="1"/>
  <c r="CG48" i="1"/>
  <c r="CI48" i="1"/>
  <c r="CJ48" i="1"/>
  <c r="CL48" i="1"/>
  <c r="CM48" i="1"/>
  <c r="CO48" i="1"/>
  <c r="CP48" i="1"/>
  <c r="CR48" i="1"/>
  <c r="CS48" i="1"/>
  <c r="CU48" i="1"/>
  <c r="CV48" i="1"/>
  <c r="CW48" i="1"/>
  <c r="CY48" i="1"/>
  <c r="CZ48" i="1"/>
  <c r="DA48" i="1"/>
  <c r="K49" i="1"/>
  <c r="L49" i="1"/>
  <c r="M49" i="1"/>
  <c r="N49" i="1"/>
  <c r="O49" i="1"/>
  <c r="W49" i="1"/>
  <c r="X49" i="1"/>
  <c r="Y49" i="1"/>
  <c r="Z49" i="1"/>
  <c r="AA49" i="1"/>
  <c r="AB49" i="1"/>
  <c r="AD49" i="1"/>
  <c r="AE49" i="1"/>
  <c r="AK49" i="1"/>
  <c r="AL49" i="1"/>
  <c r="AM49" i="1"/>
  <c r="AN49" i="1"/>
  <c r="AO49" i="1"/>
  <c r="AQ49" i="1"/>
  <c r="AR49" i="1"/>
  <c r="AX49" i="1"/>
  <c r="AY49" i="1"/>
  <c r="BD49" i="1"/>
  <c r="BE49" i="1"/>
  <c r="BF49" i="1"/>
  <c r="BK49" i="1"/>
  <c r="BL49" i="1"/>
  <c r="BM49" i="1"/>
  <c r="BR49" i="1"/>
  <c r="BS49" i="1"/>
  <c r="BT49" i="1"/>
  <c r="BY49" i="1"/>
  <c r="BZ49" i="1"/>
  <c r="CA49" i="1"/>
  <c r="CC49" i="1"/>
  <c r="CD49" i="1"/>
  <c r="CF49" i="1"/>
  <c r="CG49" i="1"/>
  <c r="CI49" i="1"/>
  <c r="CJ49" i="1"/>
  <c r="CL49" i="1"/>
  <c r="CM49" i="1"/>
  <c r="CO49" i="1"/>
  <c r="CP49" i="1"/>
  <c r="CR49" i="1"/>
  <c r="CS49" i="1"/>
  <c r="CU49" i="1"/>
  <c r="CV49" i="1"/>
  <c r="CW49" i="1"/>
  <c r="CY49" i="1"/>
  <c r="CZ49" i="1"/>
  <c r="DA49" i="1"/>
  <c r="K50" i="1"/>
  <c r="L50" i="1"/>
  <c r="M50" i="1"/>
  <c r="N50" i="1"/>
  <c r="O50" i="1"/>
  <c r="W50" i="1"/>
  <c r="X50" i="1"/>
  <c r="Y50" i="1"/>
  <c r="Z50" i="1"/>
  <c r="AA50" i="1"/>
  <c r="AB50" i="1"/>
  <c r="AD50" i="1"/>
  <c r="AE50" i="1"/>
  <c r="AK50" i="1"/>
  <c r="AL50" i="1"/>
  <c r="AM50" i="1"/>
  <c r="AN50" i="1"/>
  <c r="AO50" i="1"/>
  <c r="AQ50" i="1"/>
  <c r="AR50" i="1"/>
  <c r="AX50" i="1"/>
  <c r="AY50" i="1"/>
  <c r="BD50" i="1"/>
  <c r="BE50" i="1"/>
  <c r="BF50" i="1"/>
  <c r="BK50" i="1"/>
  <c r="BL50" i="1"/>
  <c r="BM50" i="1"/>
  <c r="BR50" i="1"/>
  <c r="BS50" i="1"/>
  <c r="BT50" i="1"/>
  <c r="BY50" i="1"/>
  <c r="BZ50" i="1"/>
  <c r="CA50" i="1"/>
  <c r="CC50" i="1"/>
  <c r="CD50" i="1"/>
  <c r="CF50" i="1"/>
  <c r="CG50" i="1"/>
  <c r="CI50" i="1"/>
  <c r="CJ50" i="1"/>
  <c r="CL50" i="1"/>
  <c r="CM50" i="1"/>
  <c r="CO50" i="1"/>
  <c r="CP50" i="1"/>
  <c r="CR50" i="1"/>
  <c r="CS50" i="1"/>
  <c r="CU50" i="1"/>
  <c r="CV50" i="1"/>
  <c r="CW50" i="1"/>
  <c r="CY50" i="1"/>
  <c r="CZ50" i="1"/>
  <c r="DA50" i="1"/>
  <c r="K51" i="1"/>
  <c r="L51" i="1"/>
  <c r="M51" i="1"/>
  <c r="N51" i="1"/>
  <c r="O51" i="1"/>
  <c r="W51" i="1"/>
  <c r="X51" i="1"/>
  <c r="Y51" i="1"/>
  <c r="Z51" i="1"/>
  <c r="AA51" i="1"/>
  <c r="AB51" i="1"/>
  <c r="AD51" i="1"/>
  <c r="AE51" i="1"/>
  <c r="AK51" i="1"/>
  <c r="AL51" i="1"/>
  <c r="AM51" i="1"/>
  <c r="AN51" i="1"/>
  <c r="AO51" i="1"/>
  <c r="AQ51" i="1"/>
  <c r="AR51" i="1"/>
  <c r="AX51" i="1"/>
  <c r="AY51" i="1"/>
  <c r="BD51" i="1"/>
  <c r="BE51" i="1"/>
  <c r="BF51" i="1"/>
  <c r="BK51" i="1"/>
  <c r="BL51" i="1"/>
  <c r="BM51" i="1"/>
  <c r="BR51" i="1"/>
  <c r="BS51" i="1"/>
  <c r="BT51" i="1"/>
  <c r="BY51" i="1"/>
  <c r="BZ51" i="1"/>
  <c r="CA51" i="1"/>
  <c r="CC51" i="1"/>
  <c r="CD51" i="1"/>
  <c r="CF51" i="1"/>
  <c r="CG51" i="1"/>
  <c r="CI51" i="1"/>
  <c r="CJ51" i="1"/>
  <c r="CL51" i="1"/>
  <c r="CM51" i="1"/>
  <c r="CO51" i="1"/>
  <c r="CP51" i="1"/>
  <c r="CR51" i="1"/>
  <c r="CS51" i="1"/>
  <c r="CU51" i="1"/>
  <c r="CV51" i="1"/>
  <c r="CW51" i="1"/>
  <c r="CY51" i="1"/>
  <c r="CZ51" i="1"/>
  <c r="DA51" i="1"/>
  <c r="K52" i="1"/>
  <c r="L52" i="1"/>
  <c r="M52" i="1"/>
  <c r="N52" i="1"/>
  <c r="O52" i="1"/>
  <c r="W52" i="1"/>
  <c r="X52" i="1"/>
  <c r="Y52" i="1"/>
  <c r="Z52" i="1"/>
  <c r="AA52" i="1"/>
  <c r="AB52" i="1"/>
  <c r="AD52" i="1"/>
  <c r="AE52" i="1"/>
  <c r="AK52" i="1"/>
  <c r="AL52" i="1"/>
  <c r="AM52" i="1"/>
  <c r="AN52" i="1"/>
  <c r="AO52" i="1"/>
  <c r="AQ52" i="1"/>
  <c r="AR52" i="1"/>
  <c r="AX52" i="1"/>
  <c r="AY52" i="1"/>
  <c r="BD52" i="1"/>
  <c r="BE52" i="1"/>
  <c r="BF52" i="1"/>
  <c r="BK52" i="1"/>
  <c r="BL52" i="1"/>
  <c r="BM52" i="1"/>
  <c r="BR52" i="1"/>
  <c r="BS52" i="1"/>
  <c r="BT52" i="1"/>
  <c r="BY52" i="1"/>
  <c r="BZ52" i="1"/>
  <c r="CA52" i="1"/>
  <c r="CC52" i="1"/>
  <c r="CD52" i="1"/>
  <c r="CF52" i="1"/>
  <c r="CG52" i="1"/>
  <c r="CI52" i="1"/>
  <c r="CJ52" i="1"/>
  <c r="CL52" i="1"/>
  <c r="CM52" i="1"/>
  <c r="CO52" i="1"/>
  <c r="CP52" i="1"/>
  <c r="CR52" i="1"/>
  <c r="CS52" i="1"/>
  <c r="CU52" i="1"/>
  <c r="CV52" i="1"/>
  <c r="CW52" i="1"/>
  <c r="CY52" i="1"/>
  <c r="CZ52" i="1"/>
  <c r="DA52" i="1"/>
  <c r="K53" i="1"/>
  <c r="L53" i="1"/>
  <c r="M53" i="1"/>
  <c r="N53" i="1"/>
  <c r="O53" i="1"/>
  <c r="W53" i="1"/>
  <c r="X53" i="1"/>
  <c r="Y53" i="1"/>
  <c r="Z53" i="1"/>
  <c r="AA53" i="1"/>
  <c r="AB53" i="1"/>
  <c r="AD53" i="1"/>
  <c r="AE53" i="1"/>
  <c r="AK53" i="1"/>
  <c r="AL53" i="1"/>
  <c r="AM53" i="1"/>
  <c r="AN53" i="1"/>
  <c r="AO53" i="1"/>
  <c r="AQ53" i="1"/>
  <c r="AR53" i="1"/>
  <c r="AX53" i="1"/>
  <c r="AY53" i="1"/>
  <c r="BD53" i="1"/>
  <c r="BE53" i="1"/>
  <c r="BF53" i="1"/>
  <c r="BK53" i="1"/>
  <c r="BL53" i="1"/>
  <c r="BM53" i="1"/>
  <c r="BR53" i="1"/>
  <c r="BS53" i="1"/>
  <c r="BT53" i="1"/>
  <c r="BY53" i="1"/>
  <c r="BZ53" i="1"/>
  <c r="CA53" i="1"/>
  <c r="CC53" i="1"/>
  <c r="CD53" i="1"/>
  <c r="CF53" i="1"/>
  <c r="CG53" i="1"/>
  <c r="CI53" i="1"/>
  <c r="CJ53" i="1"/>
  <c r="CL53" i="1"/>
  <c r="CM53" i="1"/>
  <c r="CO53" i="1"/>
  <c r="CP53" i="1"/>
  <c r="CR53" i="1"/>
  <c r="CS53" i="1"/>
  <c r="CU53" i="1"/>
  <c r="CV53" i="1"/>
  <c r="CW53" i="1"/>
  <c r="CY53" i="1"/>
  <c r="CZ53" i="1"/>
  <c r="DA53" i="1"/>
  <c r="K54" i="1"/>
  <c r="L54" i="1"/>
  <c r="M54" i="1"/>
  <c r="N54" i="1"/>
  <c r="O54" i="1"/>
  <c r="W54" i="1"/>
  <c r="X54" i="1"/>
  <c r="Y54" i="1"/>
  <c r="Z54" i="1"/>
  <c r="AA54" i="1"/>
  <c r="AB54" i="1"/>
  <c r="AD54" i="1"/>
  <c r="AE54" i="1"/>
  <c r="AK54" i="1"/>
  <c r="AL54" i="1"/>
  <c r="AM54" i="1"/>
  <c r="AN54" i="1"/>
  <c r="AO54" i="1"/>
  <c r="AQ54" i="1"/>
  <c r="AR54" i="1"/>
  <c r="AX54" i="1"/>
  <c r="AY54" i="1"/>
  <c r="BD54" i="1"/>
  <c r="BE54" i="1"/>
  <c r="BF54" i="1"/>
  <c r="BK54" i="1"/>
  <c r="BL54" i="1"/>
  <c r="BM54" i="1"/>
  <c r="BR54" i="1"/>
  <c r="BS54" i="1"/>
  <c r="BT54" i="1"/>
  <c r="BY54" i="1"/>
  <c r="BZ54" i="1"/>
  <c r="CA54" i="1"/>
  <c r="CC54" i="1"/>
  <c r="CD54" i="1"/>
  <c r="CF54" i="1"/>
  <c r="CG54" i="1"/>
  <c r="CI54" i="1"/>
  <c r="CJ54" i="1"/>
  <c r="CL54" i="1"/>
  <c r="CM54" i="1"/>
  <c r="CO54" i="1"/>
  <c r="CP54" i="1"/>
  <c r="CR54" i="1"/>
  <c r="CS54" i="1"/>
  <c r="CU54" i="1"/>
  <c r="CV54" i="1"/>
  <c r="CW54" i="1"/>
  <c r="CY54" i="1"/>
  <c r="CZ54" i="1"/>
  <c r="DA54" i="1"/>
  <c r="K55" i="1"/>
  <c r="L55" i="1"/>
  <c r="M55" i="1"/>
  <c r="N55" i="1"/>
  <c r="O55" i="1"/>
  <c r="W55" i="1"/>
  <c r="X55" i="1"/>
  <c r="Y55" i="1"/>
  <c r="Z55" i="1"/>
  <c r="AA55" i="1"/>
  <c r="AB55" i="1"/>
  <c r="AD55" i="1"/>
  <c r="AE55" i="1"/>
  <c r="AK55" i="1"/>
  <c r="AL55" i="1"/>
  <c r="AM55" i="1"/>
  <c r="AN55" i="1"/>
  <c r="AO55" i="1"/>
  <c r="AQ55" i="1"/>
  <c r="AR55" i="1"/>
  <c r="AX55" i="1"/>
  <c r="AY55" i="1"/>
  <c r="BD55" i="1"/>
  <c r="BE55" i="1"/>
  <c r="BF55" i="1"/>
  <c r="BK55" i="1"/>
  <c r="BL55" i="1"/>
  <c r="BM55" i="1"/>
  <c r="BR55" i="1"/>
  <c r="BS55" i="1"/>
  <c r="BT55" i="1"/>
  <c r="BY55" i="1"/>
  <c r="BZ55" i="1"/>
  <c r="CA55" i="1"/>
  <c r="CC55" i="1"/>
  <c r="CD55" i="1"/>
  <c r="CF55" i="1"/>
  <c r="CG55" i="1"/>
  <c r="CI55" i="1"/>
  <c r="CJ55" i="1"/>
  <c r="CL55" i="1"/>
  <c r="CM55" i="1"/>
  <c r="CO55" i="1"/>
  <c r="CP55" i="1"/>
  <c r="CR55" i="1"/>
  <c r="CS55" i="1"/>
  <c r="CU55" i="1"/>
  <c r="CV55" i="1"/>
  <c r="CW55" i="1"/>
  <c r="CY55" i="1"/>
  <c r="CZ55" i="1"/>
  <c r="DA55" i="1"/>
  <c r="K56" i="1"/>
  <c r="L56" i="1"/>
  <c r="M56" i="1"/>
  <c r="N56" i="1"/>
  <c r="O56" i="1"/>
  <c r="W56" i="1"/>
  <c r="X56" i="1"/>
  <c r="Y56" i="1"/>
  <c r="Z56" i="1"/>
  <c r="AA56" i="1"/>
  <c r="AB56" i="1"/>
  <c r="AD56" i="1"/>
  <c r="AE56" i="1"/>
  <c r="AK56" i="1"/>
  <c r="AL56" i="1"/>
  <c r="AM56" i="1"/>
  <c r="AN56" i="1"/>
  <c r="AO56" i="1"/>
  <c r="AQ56" i="1"/>
  <c r="AR56" i="1"/>
  <c r="AX56" i="1"/>
  <c r="AY56" i="1"/>
  <c r="BD56" i="1"/>
  <c r="BE56" i="1"/>
  <c r="BF56" i="1"/>
  <c r="BK56" i="1"/>
  <c r="BL56" i="1"/>
  <c r="BM56" i="1"/>
  <c r="BR56" i="1"/>
  <c r="BS56" i="1"/>
  <c r="BT56" i="1"/>
  <c r="BY56" i="1"/>
  <c r="BZ56" i="1"/>
  <c r="CA56" i="1"/>
  <c r="CC56" i="1"/>
  <c r="CD56" i="1"/>
  <c r="CF56" i="1"/>
  <c r="CG56" i="1"/>
  <c r="CI56" i="1"/>
  <c r="CJ56" i="1"/>
  <c r="CL56" i="1"/>
  <c r="CM56" i="1"/>
  <c r="CO56" i="1"/>
  <c r="CP56" i="1"/>
  <c r="CR56" i="1"/>
  <c r="CS56" i="1"/>
  <c r="CU56" i="1"/>
  <c r="CV56" i="1"/>
  <c r="CW56" i="1"/>
  <c r="CY56" i="1"/>
  <c r="CZ56" i="1"/>
  <c r="DA56" i="1"/>
  <c r="K57" i="1"/>
  <c r="L57" i="1"/>
  <c r="M57" i="1"/>
  <c r="N57" i="1"/>
  <c r="O57" i="1"/>
  <c r="W57" i="1"/>
  <c r="X57" i="1"/>
  <c r="Y57" i="1"/>
  <c r="Z57" i="1"/>
  <c r="AA57" i="1"/>
  <c r="AB57" i="1"/>
  <c r="AD57" i="1"/>
  <c r="AE57" i="1"/>
  <c r="AK57" i="1"/>
  <c r="AL57" i="1"/>
  <c r="AM57" i="1"/>
  <c r="AN57" i="1"/>
  <c r="AO57" i="1"/>
  <c r="AQ57" i="1"/>
  <c r="AR57" i="1"/>
  <c r="AX57" i="1"/>
  <c r="AY57" i="1"/>
  <c r="BD57" i="1"/>
  <c r="BE57" i="1"/>
  <c r="BF57" i="1"/>
  <c r="BK57" i="1"/>
  <c r="BL57" i="1"/>
  <c r="BM57" i="1"/>
  <c r="BR57" i="1"/>
  <c r="BS57" i="1"/>
  <c r="BT57" i="1"/>
  <c r="BY57" i="1"/>
  <c r="BZ57" i="1"/>
  <c r="CA57" i="1"/>
  <c r="CC57" i="1"/>
  <c r="CD57" i="1"/>
  <c r="CF57" i="1"/>
  <c r="CG57" i="1"/>
  <c r="CI57" i="1"/>
  <c r="CJ57" i="1"/>
  <c r="CL57" i="1"/>
  <c r="CM57" i="1"/>
  <c r="CO57" i="1"/>
  <c r="CP57" i="1"/>
  <c r="CR57" i="1"/>
  <c r="CS57" i="1"/>
  <c r="CU57" i="1"/>
  <c r="CV57" i="1"/>
  <c r="CW57" i="1"/>
  <c r="CY57" i="1"/>
  <c r="CZ57" i="1"/>
  <c r="DA57" i="1"/>
  <c r="K58" i="1"/>
  <c r="L58" i="1"/>
  <c r="M58" i="1"/>
  <c r="N58" i="1"/>
  <c r="O58" i="1"/>
  <c r="W58" i="1"/>
  <c r="X58" i="1"/>
  <c r="Y58" i="1"/>
  <c r="Z58" i="1"/>
  <c r="AA58" i="1"/>
  <c r="AB58" i="1"/>
  <c r="AD58" i="1"/>
  <c r="AE58" i="1"/>
  <c r="AK58" i="1"/>
  <c r="AL58" i="1"/>
  <c r="AM58" i="1"/>
  <c r="AN58" i="1"/>
  <c r="AO58" i="1"/>
  <c r="AQ58" i="1"/>
  <c r="AR58" i="1"/>
  <c r="AX58" i="1"/>
  <c r="AY58" i="1"/>
  <c r="BD58" i="1"/>
  <c r="BE58" i="1"/>
  <c r="BF58" i="1"/>
  <c r="BK58" i="1"/>
  <c r="BL58" i="1"/>
  <c r="BM58" i="1"/>
  <c r="BR58" i="1"/>
  <c r="BS58" i="1"/>
  <c r="BT58" i="1"/>
  <c r="BY58" i="1"/>
  <c r="BZ58" i="1"/>
  <c r="CA58" i="1"/>
  <c r="CC58" i="1"/>
  <c r="CD58" i="1"/>
  <c r="CF58" i="1"/>
  <c r="CG58" i="1"/>
  <c r="CI58" i="1"/>
  <c r="CJ58" i="1"/>
  <c r="CL58" i="1"/>
  <c r="CM58" i="1"/>
  <c r="CO58" i="1"/>
  <c r="CP58" i="1"/>
  <c r="CR58" i="1"/>
  <c r="CS58" i="1"/>
  <c r="CU58" i="1"/>
  <c r="CV58" i="1"/>
  <c r="CW58" i="1"/>
  <c r="CY58" i="1"/>
  <c r="CZ58" i="1"/>
  <c r="DA58" i="1"/>
  <c r="K59" i="1"/>
  <c r="L59" i="1"/>
  <c r="M59" i="1"/>
  <c r="N59" i="1"/>
  <c r="O59" i="1"/>
  <c r="W59" i="1"/>
  <c r="X59" i="1"/>
  <c r="Y59" i="1"/>
  <c r="Z59" i="1"/>
  <c r="AA59" i="1"/>
  <c r="AB59" i="1"/>
  <c r="AD59" i="1"/>
  <c r="AE59" i="1"/>
  <c r="AK59" i="1"/>
  <c r="AL59" i="1"/>
  <c r="AM59" i="1"/>
  <c r="AN59" i="1"/>
  <c r="AO59" i="1"/>
  <c r="AQ59" i="1"/>
  <c r="AR59" i="1"/>
  <c r="AX59" i="1"/>
  <c r="AY59" i="1"/>
  <c r="BD59" i="1"/>
  <c r="BE59" i="1"/>
  <c r="BF59" i="1"/>
  <c r="BK59" i="1"/>
  <c r="BL59" i="1"/>
  <c r="BM59" i="1"/>
  <c r="BR59" i="1"/>
  <c r="BS59" i="1"/>
  <c r="BT59" i="1"/>
  <c r="BY59" i="1"/>
  <c r="BZ59" i="1"/>
  <c r="CA59" i="1"/>
  <c r="CC59" i="1"/>
  <c r="CD59" i="1"/>
  <c r="CF59" i="1"/>
  <c r="CG59" i="1"/>
  <c r="CI59" i="1"/>
  <c r="CJ59" i="1"/>
  <c r="CL59" i="1"/>
  <c r="CM59" i="1"/>
  <c r="CO59" i="1"/>
  <c r="CP59" i="1"/>
  <c r="CR59" i="1"/>
  <c r="CS59" i="1"/>
  <c r="CU59" i="1"/>
  <c r="CV59" i="1"/>
  <c r="CW59" i="1"/>
  <c r="CY59" i="1"/>
  <c r="CZ59" i="1"/>
  <c r="DA59" i="1"/>
  <c r="K60" i="1"/>
  <c r="L60" i="1"/>
  <c r="M60" i="1"/>
  <c r="N60" i="1"/>
  <c r="O60" i="1"/>
  <c r="W60" i="1"/>
  <c r="X60" i="1"/>
  <c r="Y60" i="1"/>
  <c r="Z60" i="1"/>
  <c r="AA60" i="1"/>
  <c r="AB60" i="1"/>
  <c r="AD60" i="1"/>
  <c r="AE60" i="1"/>
  <c r="AK60" i="1"/>
  <c r="AL60" i="1"/>
  <c r="AM60" i="1"/>
  <c r="AN60" i="1"/>
  <c r="AO60" i="1"/>
  <c r="AQ60" i="1"/>
  <c r="AR60" i="1"/>
  <c r="AX60" i="1"/>
  <c r="AY60" i="1"/>
  <c r="BD60" i="1"/>
  <c r="BE60" i="1"/>
  <c r="BF60" i="1"/>
  <c r="BK60" i="1"/>
  <c r="BL60" i="1"/>
  <c r="BM60" i="1"/>
  <c r="BR60" i="1"/>
  <c r="BS60" i="1"/>
  <c r="BT60" i="1"/>
  <c r="BY60" i="1"/>
  <c r="BZ60" i="1"/>
  <c r="CA60" i="1"/>
  <c r="CC60" i="1"/>
  <c r="CD60" i="1"/>
  <c r="CF60" i="1"/>
  <c r="CG60" i="1"/>
  <c r="CI60" i="1"/>
  <c r="CJ60" i="1"/>
  <c r="CL60" i="1"/>
  <c r="CM60" i="1"/>
  <c r="CO60" i="1"/>
  <c r="CP60" i="1"/>
  <c r="CR60" i="1"/>
  <c r="CS60" i="1"/>
  <c r="CU60" i="1"/>
  <c r="CV60" i="1"/>
  <c r="CW60" i="1"/>
  <c r="CY60" i="1"/>
  <c r="CZ60" i="1"/>
  <c r="DA60" i="1"/>
  <c r="K61" i="1"/>
  <c r="L61" i="1"/>
  <c r="M61" i="1"/>
  <c r="N61" i="1"/>
  <c r="O61" i="1"/>
  <c r="W61" i="1"/>
  <c r="X61" i="1"/>
  <c r="Y61" i="1"/>
  <c r="Z61" i="1"/>
  <c r="AA61" i="1"/>
  <c r="AB61" i="1"/>
  <c r="AD61" i="1"/>
  <c r="AE61" i="1"/>
  <c r="AK61" i="1"/>
  <c r="AL61" i="1"/>
  <c r="AM61" i="1"/>
  <c r="AN61" i="1"/>
  <c r="AO61" i="1"/>
  <c r="AQ61" i="1"/>
  <c r="AR61" i="1"/>
  <c r="AX61" i="1"/>
  <c r="AY61" i="1"/>
  <c r="BD61" i="1"/>
  <c r="BE61" i="1"/>
  <c r="BF61" i="1"/>
  <c r="BK61" i="1"/>
  <c r="BL61" i="1"/>
  <c r="BM61" i="1"/>
  <c r="BR61" i="1"/>
  <c r="BS61" i="1"/>
  <c r="BT61" i="1"/>
  <c r="BY61" i="1"/>
  <c r="BZ61" i="1"/>
  <c r="CA61" i="1"/>
  <c r="CC61" i="1"/>
  <c r="CD61" i="1"/>
  <c r="CF61" i="1"/>
  <c r="CG61" i="1"/>
  <c r="CI61" i="1"/>
  <c r="CJ61" i="1"/>
  <c r="CL61" i="1"/>
  <c r="CM61" i="1"/>
  <c r="CO61" i="1"/>
  <c r="CP61" i="1"/>
  <c r="CR61" i="1"/>
  <c r="CS61" i="1"/>
  <c r="CU61" i="1"/>
  <c r="CV61" i="1"/>
  <c r="CW61" i="1"/>
  <c r="CY61" i="1"/>
  <c r="CZ61" i="1"/>
  <c r="DA61" i="1"/>
  <c r="K62" i="1"/>
  <c r="L62" i="1"/>
  <c r="M62" i="1"/>
  <c r="N62" i="1"/>
  <c r="O62" i="1"/>
  <c r="W62" i="1"/>
  <c r="X62" i="1"/>
  <c r="Y62" i="1"/>
  <c r="Z62" i="1"/>
  <c r="AA62" i="1"/>
  <c r="AB62" i="1"/>
  <c r="AD62" i="1"/>
  <c r="AE62" i="1"/>
  <c r="AK62" i="1"/>
  <c r="AL62" i="1"/>
  <c r="AM62" i="1"/>
  <c r="AN62" i="1"/>
  <c r="AO62" i="1"/>
  <c r="AQ62" i="1"/>
  <c r="AR62" i="1"/>
  <c r="AX62" i="1"/>
  <c r="AY62" i="1"/>
  <c r="BD62" i="1"/>
  <c r="BE62" i="1"/>
  <c r="BF62" i="1"/>
  <c r="BK62" i="1"/>
  <c r="BL62" i="1"/>
  <c r="BM62" i="1"/>
  <c r="BR62" i="1"/>
  <c r="BS62" i="1"/>
  <c r="BT62" i="1"/>
  <c r="BY62" i="1"/>
  <c r="BZ62" i="1"/>
  <c r="CA62" i="1"/>
  <c r="CC62" i="1"/>
  <c r="CD62" i="1"/>
  <c r="CF62" i="1"/>
  <c r="CG62" i="1"/>
  <c r="CI62" i="1"/>
  <c r="CJ62" i="1"/>
  <c r="CL62" i="1"/>
  <c r="CM62" i="1"/>
  <c r="CO62" i="1"/>
  <c r="CP62" i="1"/>
  <c r="CR62" i="1"/>
  <c r="CS62" i="1"/>
  <c r="CU62" i="1"/>
  <c r="CV62" i="1"/>
  <c r="CW62" i="1"/>
  <c r="CY62" i="1"/>
  <c r="CZ62" i="1"/>
  <c r="DA62" i="1"/>
  <c r="K63" i="1"/>
  <c r="L63" i="1"/>
  <c r="M63" i="1"/>
  <c r="N63" i="1"/>
  <c r="O63" i="1"/>
  <c r="W63" i="1"/>
  <c r="X63" i="1"/>
  <c r="Y63" i="1"/>
  <c r="Z63" i="1"/>
  <c r="AA63" i="1"/>
  <c r="AB63" i="1"/>
  <c r="AD63" i="1"/>
  <c r="AE63" i="1"/>
  <c r="AK63" i="1"/>
  <c r="AL63" i="1"/>
  <c r="AM63" i="1"/>
  <c r="AN63" i="1"/>
  <c r="AO63" i="1"/>
  <c r="AQ63" i="1"/>
  <c r="AR63" i="1"/>
  <c r="AX63" i="1"/>
  <c r="AY63" i="1"/>
  <c r="BD63" i="1"/>
  <c r="BE63" i="1"/>
  <c r="BF63" i="1"/>
  <c r="BK63" i="1"/>
  <c r="BL63" i="1"/>
  <c r="BM63" i="1"/>
  <c r="BR63" i="1"/>
  <c r="BS63" i="1"/>
  <c r="BT63" i="1"/>
  <c r="BY63" i="1"/>
  <c r="BZ63" i="1"/>
  <c r="CA63" i="1"/>
  <c r="CC63" i="1"/>
  <c r="CD63" i="1"/>
  <c r="CF63" i="1"/>
  <c r="CG63" i="1"/>
  <c r="CI63" i="1"/>
  <c r="CJ63" i="1"/>
  <c r="CL63" i="1"/>
  <c r="CM63" i="1"/>
  <c r="CO63" i="1"/>
  <c r="CP63" i="1"/>
  <c r="CR63" i="1"/>
  <c r="CS63" i="1"/>
  <c r="CU63" i="1"/>
  <c r="CV63" i="1"/>
  <c r="CW63" i="1"/>
  <c r="CY63" i="1"/>
  <c r="CZ63" i="1"/>
  <c r="DA63" i="1"/>
  <c r="K64" i="1"/>
  <c r="L64" i="1"/>
  <c r="M64" i="1"/>
  <c r="N64" i="1"/>
  <c r="O64" i="1"/>
  <c r="W64" i="1"/>
  <c r="X64" i="1"/>
  <c r="Y64" i="1"/>
  <c r="Z64" i="1"/>
  <c r="AA64" i="1"/>
  <c r="AB64" i="1"/>
  <c r="AD64" i="1"/>
  <c r="AE64" i="1"/>
  <c r="AK64" i="1"/>
  <c r="AL64" i="1"/>
  <c r="AM64" i="1"/>
  <c r="AN64" i="1"/>
  <c r="AO64" i="1"/>
  <c r="AQ64" i="1"/>
  <c r="AR64" i="1"/>
  <c r="AX64" i="1"/>
  <c r="AY64" i="1"/>
  <c r="BD64" i="1"/>
  <c r="BE64" i="1"/>
  <c r="BF64" i="1"/>
  <c r="BK64" i="1"/>
  <c r="BL64" i="1"/>
  <c r="BM64" i="1"/>
  <c r="BR64" i="1"/>
  <c r="BS64" i="1"/>
  <c r="BT64" i="1"/>
  <c r="BY64" i="1"/>
  <c r="BZ64" i="1"/>
  <c r="CA64" i="1"/>
  <c r="CC64" i="1"/>
  <c r="CD64" i="1"/>
  <c r="CF64" i="1"/>
  <c r="CG64" i="1"/>
  <c r="CI64" i="1"/>
  <c r="CJ64" i="1"/>
  <c r="CL64" i="1"/>
  <c r="CM64" i="1"/>
  <c r="CO64" i="1"/>
  <c r="CP64" i="1"/>
  <c r="CR64" i="1"/>
  <c r="CS64" i="1"/>
  <c r="CU64" i="1"/>
  <c r="CV64" i="1"/>
  <c r="CW64" i="1"/>
  <c r="CY64" i="1"/>
  <c r="CZ64" i="1"/>
  <c r="DA64" i="1"/>
  <c r="K65" i="1"/>
  <c r="L65" i="1"/>
  <c r="M65" i="1"/>
  <c r="N65" i="1"/>
  <c r="O65" i="1"/>
  <c r="W65" i="1"/>
  <c r="X65" i="1"/>
  <c r="Y65" i="1"/>
  <c r="Z65" i="1"/>
  <c r="AA65" i="1"/>
  <c r="AB65" i="1"/>
  <c r="AD65" i="1"/>
  <c r="AE65" i="1"/>
  <c r="AK65" i="1"/>
  <c r="AL65" i="1"/>
  <c r="AM65" i="1"/>
  <c r="AN65" i="1"/>
  <c r="AO65" i="1"/>
  <c r="AQ65" i="1"/>
  <c r="AR65" i="1"/>
  <c r="AX65" i="1"/>
  <c r="AY65" i="1"/>
  <c r="BD65" i="1"/>
  <c r="BE65" i="1"/>
  <c r="BF65" i="1"/>
  <c r="BK65" i="1"/>
  <c r="BL65" i="1"/>
  <c r="BM65" i="1"/>
  <c r="BR65" i="1"/>
  <c r="BS65" i="1"/>
  <c r="BT65" i="1"/>
  <c r="BY65" i="1"/>
  <c r="BZ65" i="1"/>
  <c r="CA65" i="1"/>
  <c r="CC65" i="1"/>
  <c r="CD65" i="1"/>
  <c r="CF65" i="1"/>
  <c r="CG65" i="1"/>
  <c r="CI65" i="1"/>
  <c r="CJ65" i="1"/>
  <c r="CL65" i="1"/>
  <c r="CM65" i="1"/>
  <c r="CO65" i="1"/>
  <c r="CP65" i="1"/>
  <c r="CR65" i="1"/>
  <c r="CS65" i="1"/>
  <c r="CU65" i="1"/>
  <c r="CV65" i="1"/>
  <c r="CW65" i="1"/>
  <c r="CY65" i="1"/>
  <c r="CZ65" i="1"/>
  <c r="DA65" i="1"/>
  <c r="K66" i="1"/>
  <c r="L66" i="1"/>
  <c r="M66" i="1"/>
  <c r="N66" i="1"/>
  <c r="O66" i="1"/>
  <c r="W66" i="1"/>
  <c r="X66" i="1"/>
  <c r="Y66" i="1"/>
  <c r="Z66" i="1"/>
  <c r="AA66" i="1"/>
  <c r="AB66" i="1"/>
  <c r="AD66" i="1"/>
  <c r="AE66" i="1"/>
  <c r="AK66" i="1"/>
  <c r="AL66" i="1"/>
  <c r="AM66" i="1"/>
  <c r="AN66" i="1"/>
  <c r="AO66" i="1"/>
  <c r="AQ66" i="1"/>
  <c r="AR66" i="1"/>
  <c r="AX66" i="1"/>
  <c r="AY66" i="1"/>
  <c r="BD66" i="1"/>
  <c r="BE66" i="1"/>
  <c r="BF66" i="1"/>
  <c r="BK66" i="1"/>
  <c r="BL66" i="1"/>
  <c r="BM66" i="1"/>
  <c r="BR66" i="1"/>
  <c r="BS66" i="1"/>
  <c r="BT66" i="1"/>
  <c r="BY66" i="1"/>
  <c r="BZ66" i="1"/>
  <c r="CA66" i="1"/>
  <c r="CC66" i="1"/>
  <c r="CD66" i="1"/>
  <c r="CF66" i="1"/>
  <c r="CG66" i="1"/>
  <c r="CI66" i="1"/>
  <c r="CJ66" i="1"/>
  <c r="CL66" i="1"/>
  <c r="CM66" i="1"/>
  <c r="CO66" i="1"/>
  <c r="CP66" i="1"/>
  <c r="CR66" i="1"/>
  <c r="CS66" i="1"/>
  <c r="CU66" i="1"/>
  <c r="CV66" i="1"/>
  <c r="CW66" i="1"/>
  <c r="CY66" i="1"/>
  <c r="CZ66" i="1"/>
  <c r="DA66" i="1"/>
  <c r="K67" i="1"/>
  <c r="L67" i="1"/>
  <c r="M67" i="1"/>
  <c r="N67" i="1"/>
  <c r="O67" i="1"/>
  <c r="W67" i="1"/>
  <c r="X67" i="1"/>
  <c r="Y67" i="1"/>
  <c r="Z67" i="1"/>
  <c r="AA67" i="1"/>
  <c r="AB67" i="1"/>
  <c r="AD67" i="1"/>
  <c r="AE67" i="1"/>
  <c r="AK67" i="1"/>
  <c r="AL67" i="1"/>
  <c r="AM67" i="1"/>
  <c r="AN67" i="1"/>
  <c r="AO67" i="1"/>
  <c r="AQ67" i="1"/>
  <c r="AR67" i="1"/>
  <c r="AX67" i="1"/>
  <c r="AY67" i="1"/>
  <c r="BD67" i="1"/>
  <c r="BE67" i="1"/>
  <c r="BF67" i="1"/>
  <c r="BK67" i="1"/>
  <c r="BL67" i="1"/>
  <c r="BM67" i="1"/>
  <c r="BR67" i="1"/>
  <c r="BS67" i="1"/>
  <c r="BT67" i="1"/>
  <c r="BY67" i="1"/>
  <c r="BZ67" i="1"/>
  <c r="CA67" i="1"/>
  <c r="CC67" i="1"/>
  <c r="CD67" i="1"/>
  <c r="CF67" i="1"/>
  <c r="CG67" i="1"/>
  <c r="CI67" i="1"/>
  <c r="CJ67" i="1"/>
  <c r="CL67" i="1"/>
  <c r="CM67" i="1"/>
  <c r="CO67" i="1"/>
  <c r="CP67" i="1"/>
  <c r="CR67" i="1"/>
  <c r="CS67" i="1"/>
  <c r="CU67" i="1"/>
  <c r="CV67" i="1"/>
  <c r="CW67" i="1"/>
  <c r="CY67" i="1"/>
  <c r="CZ67" i="1"/>
  <c r="DA67" i="1"/>
  <c r="K68" i="1"/>
  <c r="L68" i="1"/>
  <c r="M68" i="1"/>
  <c r="N68" i="1"/>
  <c r="O68" i="1"/>
  <c r="W68" i="1"/>
  <c r="X68" i="1"/>
  <c r="Y68" i="1"/>
  <c r="Z68" i="1"/>
  <c r="AA68" i="1"/>
  <c r="AB68" i="1"/>
  <c r="AD68" i="1"/>
  <c r="AE68" i="1"/>
  <c r="AK68" i="1"/>
  <c r="AL68" i="1"/>
  <c r="AM68" i="1"/>
  <c r="AN68" i="1"/>
  <c r="AO68" i="1"/>
  <c r="AQ68" i="1"/>
  <c r="AR68" i="1"/>
  <c r="AX68" i="1"/>
  <c r="AY68" i="1"/>
  <c r="BD68" i="1"/>
  <c r="BE68" i="1"/>
  <c r="BF68" i="1"/>
  <c r="BK68" i="1"/>
  <c r="BL68" i="1"/>
  <c r="BM68" i="1"/>
  <c r="BR68" i="1"/>
  <c r="BS68" i="1"/>
  <c r="BT68" i="1"/>
  <c r="BY68" i="1"/>
  <c r="BZ68" i="1"/>
  <c r="CA68" i="1"/>
  <c r="CC68" i="1"/>
  <c r="CD68" i="1"/>
  <c r="CF68" i="1"/>
  <c r="CG68" i="1"/>
  <c r="CI68" i="1"/>
  <c r="CJ68" i="1"/>
  <c r="CL68" i="1"/>
  <c r="CM68" i="1"/>
  <c r="CO68" i="1"/>
  <c r="CP68" i="1"/>
  <c r="CR68" i="1"/>
  <c r="CS68" i="1"/>
  <c r="CU68" i="1"/>
  <c r="CV68" i="1"/>
  <c r="CW68" i="1"/>
  <c r="CY68" i="1"/>
  <c r="CZ68" i="1"/>
  <c r="DA68" i="1"/>
  <c r="K69" i="1"/>
  <c r="L69" i="1"/>
  <c r="M69" i="1"/>
  <c r="N69" i="1"/>
  <c r="O69" i="1"/>
  <c r="W69" i="1"/>
  <c r="X69" i="1"/>
  <c r="Y69" i="1"/>
  <c r="Z69" i="1"/>
  <c r="AA69" i="1"/>
  <c r="AB69" i="1"/>
  <c r="AD69" i="1"/>
  <c r="AE69" i="1"/>
  <c r="AK69" i="1"/>
  <c r="AL69" i="1"/>
  <c r="AM69" i="1"/>
  <c r="AN69" i="1"/>
  <c r="AO69" i="1"/>
  <c r="AQ69" i="1"/>
  <c r="AR69" i="1"/>
  <c r="AX69" i="1"/>
  <c r="AY69" i="1"/>
  <c r="BD69" i="1"/>
  <c r="BE69" i="1"/>
  <c r="BF69" i="1"/>
  <c r="BK69" i="1"/>
  <c r="BL69" i="1"/>
  <c r="BM69" i="1"/>
  <c r="BR69" i="1"/>
  <c r="BS69" i="1"/>
  <c r="BT69" i="1"/>
  <c r="BY69" i="1"/>
  <c r="BZ69" i="1"/>
  <c r="CA69" i="1"/>
  <c r="CC69" i="1"/>
  <c r="CD69" i="1"/>
  <c r="CF69" i="1"/>
  <c r="CG69" i="1"/>
  <c r="CI69" i="1"/>
  <c r="CJ69" i="1"/>
  <c r="CL69" i="1"/>
  <c r="CM69" i="1"/>
  <c r="CO69" i="1"/>
  <c r="CP69" i="1"/>
  <c r="CR69" i="1"/>
  <c r="CS69" i="1"/>
  <c r="CU69" i="1"/>
  <c r="CV69" i="1"/>
  <c r="CW69" i="1"/>
  <c r="CY69" i="1"/>
  <c r="CZ69" i="1"/>
  <c r="DA69" i="1"/>
  <c r="K70" i="1"/>
  <c r="L70" i="1"/>
  <c r="M70" i="1"/>
  <c r="N70" i="1"/>
  <c r="O70" i="1"/>
  <c r="W70" i="1"/>
  <c r="X70" i="1"/>
  <c r="Y70" i="1"/>
  <c r="Z70" i="1"/>
  <c r="AA70" i="1"/>
  <c r="AB70" i="1"/>
  <c r="AD70" i="1"/>
  <c r="AE70" i="1"/>
  <c r="AK70" i="1"/>
  <c r="AL70" i="1"/>
  <c r="AM70" i="1"/>
  <c r="AN70" i="1"/>
  <c r="AO70" i="1"/>
  <c r="AQ70" i="1"/>
  <c r="AR70" i="1"/>
  <c r="AX70" i="1"/>
  <c r="AY70" i="1"/>
  <c r="BD70" i="1"/>
  <c r="BE70" i="1"/>
  <c r="BF70" i="1"/>
  <c r="BK70" i="1"/>
  <c r="BL70" i="1"/>
  <c r="BM70" i="1"/>
  <c r="BR70" i="1"/>
  <c r="BS70" i="1"/>
  <c r="BT70" i="1"/>
  <c r="BY70" i="1"/>
  <c r="BZ70" i="1"/>
  <c r="CA70" i="1"/>
  <c r="CC70" i="1"/>
  <c r="CD70" i="1"/>
  <c r="CF70" i="1"/>
  <c r="CG70" i="1"/>
  <c r="CI70" i="1"/>
  <c r="CJ70" i="1"/>
  <c r="CL70" i="1"/>
  <c r="CM70" i="1"/>
  <c r="CO70" i="1"/>
  <c r="CP70" i="1"/>
  <c r="CR70" i="1"/>
  <c r="CS70" i="1"/>
  <c r="CU70" i="1"/>
  <c r="CV70" i="1"/>
  <c r="CW70" i="1"/>
  <c r="CY70" i="1"/>
  <c r="CZ70" i="1"/>
  <c r="DA70" i="1"/>
  <c r="K71" i="1"/>
  <c r="L71" i="1"/>
  <c r="M71" i="1"/>
  <c r="N71" i="1"/>
  <c r="O71" i="1"/>
  <c r="W71" i="1"/>
  <c r="X71" i="1"/>
  <c r="Y71" i="1"/>
  <c r="Z71" i="1"/>
  <c r="AA71" i="1"/>
  <c r="AB71" i="1"/>
  <c r="AD71" i="1"/>
  <c r="AE71" i="1"/>
  <c r="AK71" i="1"/>
  <c r="AL71" i="1"/>
  <c r="AM71" i="1"/>
  <c r="AN71" i="1"/>
  <c r="AO71" i="1"/>
  <c r="AQ71" i="1"/>
  <c r="AR71" i="1"/>
  <c r="AX71" i="1"/>
  <c r="AY71" i="1"/>
  <c r="BD71" i="1"/>
  <c r="BE71" i="1"/>
  <c r="BF71" i="1"/>
  <c r="BK71" i="1"/>
  <c r="BL71" i="1"/>
  <c r="BM71" i="1"/>
  <c r="BR71" i="1"/>
  <c r="BS71" i="1"/>
  <c r="BT71" i="1"/>
  <c r="BY71" i="1"/>
  <c r="BZ71" i="1"/>
  <c r="CA71" i="1"/>
  <c r="CC71" i="1"/>
  <c r="CD71" i="1"/>
  <c r="CF71" i="1"/>
  <c r="CG71" i="1"/>
  <c r="CI71" i="1"/>
  <c r="CJ71" i="1"/>
  <c r="CL71" i="1"/>
  <c r="CM71" i="1"/>
  <c r="CO71" i="1"/>
  <c r="CP71" i="1"/>
  <c r="CR71" i="1"/>
  <c r="CS71" i="1"/>
  <c r="CU71" i="1"/>
  <c r="CV71" i="1"/>
  <c r="CW71" i="1"/>
  <c r="CY71" i="1"/>
  <c r="CZ71" i="1"/>
  <c r="DA71" i="1"/>
  <c r="K72" i="1"/>
  <c r="L72" i="1"/>
  <c r="M72" i="1"/>
  <c r="N72" i="1"/>
  <c r="O72" i="1"/>
  <c r="W72" i="1"/>
  <c r="X72" i="1"/>
  <c r="Y72" i="1"/>
  <c r="Z72" i="1"/>
  <c r="AA72" i="1"/>
  <c r="AB72" i="1"/>
  <c r="AD72" i="1"/>
  <c r="AE72" i="1"/>
  <c r="AK72" i="1"/>
  <c r="AL72" i="1"/>
  <c r="AM72" i="1"/>
  <c r="AN72" i="1"/>
  <c r="AO72" i="1"/>
  <c r="AQ72" i="1"/>
  <c r="AR72" i="1"/>
  <c r="AX72" i="1"/>
  <c r="AY72" i="1"/>
  <c r="BD72" i="1"/>
  <c r="BE72" i="1"/>
  <c r="BF72" i="1"/>
  <c r="BK72" i="1"/>
  <c r="BL72" i="1"/>
  <c r="BM72" i="1"/>
  <c r="BR72" i="1"/>
  <c r="BS72" i="1"/>
  <c r="BT72" i="1"/>
  <c r="BY72" i="1"/>
  <c r="BZ72" i="1"/>
  <c r="CA72" i="1"/>
  <c r="CC72" i="1"/>
  <c r="CD72" i="1"/>
  <c r="CF72" i="1"/>
  <c r="CG72" i="1"/>
  <c r="CI72" i="1"/>
  <c r="CJ72" i="1"/>
  <c r="CL72" i="1"/>
  <c r="CM72" i="1"/>
  <c r="CO72" i="1"/>
  <c r="CP72" i="1"/>
  <c r="CR72" i="1"/>
  <c r="CS72" i="1"/>
  <c r="CU72" i="1"/>
  <c r="CV72" i="1"/>
  <c r="CW72" i="1"/>
  <c r="CY72" i="1"/>
  <c r="CZ72" i="1"/>
  <c r="DA72" i="1"/>
  <c r="K73" i="1"/>
  <c r="L73" i="1"/>
  <c r="M73" i="1"/>
  <c r="N73" i="1"/>
  <c r="O73" i="1"/>
  <c r="W73" i="1"/>
  <c r="X73" i="1"/>
  <c r="Y73" i="1"/>
  <c r="Z73" i="1"/>
  <c r="AA73" i="1"/>
  <c r="AB73" i="1"/>
  <c r="AD73" i="1"/>
  <c r="AE73" i="1"/>
  <c r="AK73" i="1"/>
  <c r="AL73" i="1"/>
  <c r="AM73" i="1"/>
  <c r="AN73" i="1"/>
  <c r="AO73" i="1"/>
  <c r="AQ73" i="1"/>
  <c r="AR73" i="1"/>
  <c r="AX73" i="1"/>
  <c r="AY73" i="1"/>
  <c r="BD73" i="1"/>
  <c r="BE73" i="1"/>
  <c r="BF73" i="1"/>
  <c r="BK73" i="1"/>
  <c r="BL73" i="1"/>
  <c r="BM73" i="1"/>
  <c r="BR73" i="1"/>
  <c r="BS73" i="1"/>
  <c r="BT73" i="1"/>
  <c r="BY73" i="1"/>
  <c r="BZ73" i="1"/>
  <c r="CA73" i="1"/>
  <c r="CC73" i="1"/>
  <c r="CD73" i="1"/>
  <c r="CF73" i="1"/>
  <c r="CG73" i="1"/>
  <c r="CI73" i="1"/>
  <c r="CJ73" i="1"/>
  <c r="CL73" i="1"/>
  <c r="CM73" i="1"/>
  <c r="CO73" i="1"/>
  <c r="CP73" i="1"/>
  <c r="CR73" i="1"/>
  <c r="CS73" i="1"/>
  <c r="CU73" i="1"/>
  <c r="CV73" i="1"/>
  <c r="CW73" i="1"/>
  <c r="CY73" i="1"/>
  <c r="CZ73" i="1"/>
  <c r="DA73" i="1"/>
  <c r="K74" i="1"/>
  <c r="L74" i="1"/>
  <c r="M74" i="1"/>
  <c r="N74" i="1"/>
  <c r="O74" i="1"/>
  <c r="W74" i="1"/>
  <c r="X74" i="1"/>
  <c r="Y74" i="1"/>
  <c r="Z74" i="1"/>
  <c r="AA74" i="1"/>
  <c r="AB74" i="1"/>
  <c r="AD74" i="1"/>
  <c r="AE74" i="1"/>
  <c r="AK74" i="1"/>
  <c r="AL74" i="1"/>
  <c r="AM74" i="1"/>
  <c r="AN74" i="1"/>
  <c r="AO74" i="1"/>
  <c r="AQ74" i="1"/>
  <c r="AR74" i="1"/>
  <c r="AX74" i="1"/>
  <c r="AY74" i="1"/>
  <c r="BD74" i="1"/>
  <c r="BE74" i="1"/>
  <c r="BF74" i="1"/>
  <c r="BK74" i="1"/>
  <c r="BL74" i="1"/>
  <c r="BM74" i="1"/>
  <c r="BR74" i="1"/>
  <c r="BS74" i="1"/>
  <c r="BT74" i="1"/>
  <c r="BY74" i="1"/>
  <c r="BZ74" i="1"/>
  <c r="CA74" i="1"/>
  <c r="CC74" i="1"/>
  <c r="CD74" i="1"/>
  <c r="CF74" i="1"/>
  <c r="CG74" i="1"/>
  <c r="CI74" i="1"/>
  <c r="CJ74" i="1"/>
  <c r="CL74" i="1"/>
  <c r="CM74" i="1"/>
  <c r="CO74" i="1"/>
  <c r="CP74" i="1"/>
  <c r="CR74" i="1"/>
  <c r="CS74" i="1"/>
  <c r="CU74" i="1"/>
  <c r="CV74" i="1"/>
  <c r="CW74" i="1"/>
  <c r="CY74" i="1"/>
  <c r="CZ74" i="1"/>
  <c r="DA74" i="1"/>
  <c r="K75" i="1"/>
  <c r="L75" i="1"/>
  <c r="M75" i="1"/>
  <c r="N75" i="1"/>
  <c r="O75" i="1"/>
  <c r="W75" i="1"/>
  <c r="X75" i="1"/>
  <c r="Y75" i="1"/>
  <c r="Z75" i="1"/>
  <c r="AA75" i="1"/>
  <c r="AB75" i="1"/>
  <c r="AD75" i="1"/>
  <c r="AE75" i="1"/>
  <c r="AK75" i="1"/>
  <c r="AL75" i="1"/>
  <c r="AM75" i="1"/>
  <c r="AN75" i="1"/>
  <c r="AO75" i="1"/>
  <c r="AQ75" i="1"/>
  <c r="AR75" i="1"/>
  <c r="AX75" i="1"/>
  <c r="AY75" i="1"/>
  <c r="BD75" i="1"/>
  <c r="BE75" i="1"/>
  <c r="BF75" i="1"/>
  <c r="BK75" i="1"/>
  <c r="BL75" i="1"/>
  <c r="BM75" i="1"/>
  <c r="BR75" i="1"/>
  <c r="BS75" i="1"/>
  <c r="BT75" i="1"/>
  <c r="BY75" i="1"/>
  <c r="BZ75" i="1"/>
  <c r="CA75" i="1"/>
  <c r="CC75" i="1"/>
  <c r="CD75" i="1"/>
  <c r="CF75" i="1"/>
  <c r="CG75" i="1"/>
  <c r="CI75" i="1"/>
  <c r="CJ75" i="1"/>
  <c r="CL75" i="1"/>
  <c r="CM75" i="1"/>
  <c r="CO75" i="1"/>
  <c r="CP75" i="1"/>
  <c r="CR75" i="1"/>
  <c r="CS75" i="1"/>
  <c r="CU75" i="1"/>
  <c r="CV75" i="1"/>
  <c r="CW75" i="1"/>
  <c r="CY75" i="1"/>
  <c r="CZ75" i="1"/>
  <c r="DA75" i="1"/>
  <c r="K76" i="1"/>
  <c r="L76" i="1"/>
  <c r="M76" i="1"/>
  <c r="N76" i="1"/>
  <c r="O76" i="1"/>
  <c r="W76" i="1"/>
  <c r="X76" i="1"/>
  <c r="Y76" i="1"/>
  <c r="Z76" i="1"/>
  <c r="AA76" i="1"/>
  <c r="AB76" i="1"/>
  <c r="AD76" i="1"/>
  <c r="AE76" i="1"/>
  <c r="AK76" i="1"/>
  <c r="AL76" i="1"/>
  <c r="AM76" i="1"/>
  <c r="AN76" i="1"/>
  <c r="AO76" i="1"/>
  <c r="AQ76" i="1"/>
  <c r="AR76" i="1"/>
  <c r="AX76" i="1"/>
  <c r="AY76" i="1"/>
  <c r="BD76" i="1"/>
  <c r="BE76" i="1"/>
  <c r="BF76" i="1"/>
  <c r="BK76" i="1"/>
  <c r="BL76" i="1"/>
  <c r="BM76" i="1"/>
  <c r="BR76" i="1"/>
  <c r="BS76" i="1"/>
  <c r="BT76" i="1"/>
  <c r="BY76" i="1"/>
  <c r="BZ76" i="1"/>
  <c r="CA76" i="1"/>
  <c r="CC76" i="1"/>
  <c r="CD76" i="1"/>
  <c r="CF76" i="1"/>
  <c r="CG76" i="1"/>
  <c r="CI76" i="1"/>
  <c r="CJ76" i="1"/>
  <c r="CL76" i="1"/>
  <c r="CM76" i="1"/>
  <c r="CO76" i="1"/>
  <c r="CP76" i="1"/>
  <c r="CR76" i="1"/>
  <c r="CS76" i="1"/>
  <c r="CU76" i="1"/>
  <c r="CV76" i="1"/>
  <c r="CW76" i="1"/>
  <c r="CY76" i="1"/>
  <c r="CZ76" i="1"/>
  <c r="DA76" i="1"/>
  <c r="K77" i="1"/>
  <c r="L77" i="1"/>
  <c r="M77" i="1"/>
  <c r="N77" i="1"/>
  <c r="O77" i="1"/>
  <c r="W77" i="1"/>
  <c r="X77" i="1"/>
  <c r="Y77" i="1"/>
  <c r="Z77" i="1"/>
  <c r="AA77" i="1"/>
  <c r="AB77" i="1"/>
  <c r="AD77" i="1"/>
  <c r="AE77" i="1"/>
  <c r="AK77" i="1"/>
  <c r="AL77" i="1"/>
  <c r="AM77" i="1"/>
  <c r="AN77" i="1"/>
  <c r="AO77" i="1"/>
  <c r="AQ77" i="1"/>
  <c r="AR77" i="1"/>
  <c r="AX77" i="1"/>
  <c r="AY77" i="1"/>
  <c r="BD77" i="1"/>
  <c r="BE77" i="1"/>
  <c r="BF77" i="1"/>
  <c r="BK77" i="1"/>
  <c r="BL77" i="1"/>
  <c r="BM77" i="1"/>
  <c r="BR77" i="1"/>
  <c r="BS77" i="1"/>
  <c r="BT77" i="1"/>
  <c r="BY77" i="1"/>
  <c r="BZ77" i="1"/>
  <c r="CA77" i="1"/>
  <c r="CC77" i="1"/>
  <c r="CD77" i="1"/>
  <c r="CF77" i="1"/>
  <c r="CG77" i="1"/>
  <c r="CI77" i="1"/>
  <c r="CJ77" i="1"/>
  <c r="CL77" i="1"/>
  <c r="CM77" i="1"/>
  <c r="CO77" i="1"/>
  <c r="CP77" i="1"/>
  <c r="CR77" i="1"/>
  <c r="CS77" i="1"/>
  <c r="CU77" i="1"/>
  <c r="CV77" i="1"/>
  <c r="CW77" i="1"/>
  <c r="CY77" i="1"/>
  <c r="CZ77" i="1"/>
  <c r="DA77" i="1"/>
  <c r="K78" i="1"/>
  <c r="L78" i="1"/>
  <c r="M78" i="1"/>
  <c r="N78" i="1"/>
  <c r="O78" i="1"/>
  <c r="W78" i="1"/>
  <c r="X78" i="1"/>
  <c r="Y78" i="1"/>
  <c r="Z78" i="1"/>
  <c r="AA78" i="1"/>
  <c r="AB78" i="1"/>
  <c r="AD78" i="1"/>
  <c r="AE78" i="1"/>
  <c r="AK78" i="1"/>
  <c r="AL78" i="1"/>
  <c r="AM78" i="1"/>
  <c r="AN78" i="1"/>
  <c r="AO78" i="1"/>
  <c r="AQ78" i="1"/>
  <c r="AR78" i="1"/>
  <c r="AX78" i="1"/>
  <c r="AY78" i="1"/>
  <c r="BD78" i="1"/>
  <c r="BE78" i="1"/>
  <c r="BF78" i="1"/>
  <c r="BK78" i="1"/>
  <c r="BL78" i="1"/>
  <c r="BM78" i="1"/>
  <c r="BR78" i="1"/>
  <c r="BS78" i="1"/>
  <c r="BT78" i="1"/>
  <c r="BY78" i="1"/>
  <c r="BZ78" i="1"/>
  <c r="CA78" i="1"/>
  <c r="CC78" i="1"/>
  <c r="CD78" i="1"/>
  <c r="CF78" i="1"/>
  <c r="CG78" i="1"/>
  <c r="CI78" i="1"/>
  <c r="CJ78" i="1"/>
  <c r="CL78" i="1"/>
  <c r="CM78" i="1"/>
  <c r="CO78" i="1"/>
  <c r="CP78" i="1"/>
  <c r="CR78" i="1"/>
  <c r="CS78" i="1"/>
  <c r="CU78" i="1"/>
  <c r="CV78" i="1"/>
  <c r="CW78" i="1"/>
  <c r="CY78" i="1"/>
  <c r="CZ78" i="1"/>
  <c r="DA78" i="1"/>
  <c r="K79" i="1"/>
  <c r="L79" i="1"/>
  <c r="M79" i="1"/>
  <c r="N79" i="1"/>
  <c r="O79" i="1"/>
  <c r="W79" i="1"/>
  <c r="X79" i="1"/>
  <c r="Y79" i="1"/>
  <c r="Z79" i="1"/>
  <c r="AA79" i="1"/>
  <c r="AB79" i="1"/>
  <c r="AD79" i="1"/>
  <c r="AE79" i="1"/>
  <c r="AK79" i="1"/>
  <c r="AL79" i="1"/>
  <c r="AM79" i="1"/>
  <c r="AN79" i="1"/>
  <c r="AO79" i="1"/>
  <c r="AQ79" i="1"/>
  <c r="AR79" i="1"/>
  <c r="AX79" i="1"/>
  <c r="AY79" i="1"/>
  <c r="BD79" i="1"/>
  <c r="BE79" i="1"/>
  <c r="BF79" i="1"/>
  <c r="BK79" i="1"/>
  <c r="BL79" i="1"/>
  <c r="BM79" i="1"/>
  <c r="BR79" i="1"/>
  <c r="BS79" i="1"/>
  <c r="BT79" i="1"/>
  <c r="BY79" i="1"/>
  <c r="BZ79" i="1"/>
  <c r="CA79" i="1"/>
  <c r="CC79" i="1"/>
  <c r="CD79" i="1"/>
  <c r="CF79" i="1"/>
  <c r="CG79" i="1"/>
  <c r="CI79" i="1"/>
  <c r="CJ79" i="1"/>
  <c r="CL79" i="1"/>
  <c r="CM79" i="1"/>
  <c r="CO79" i="1"/>
  <c r="CP79" i="1"/>
  <c r="CR79" i="1"/>
  <c r="CS79" i="1"/>
  <c r="CU79" i="1"/>
  <c r="CV79" i="1"/>
  <c r="CW79" i="1"/>
  <c r="CY79" i="1"/>
  <c r="CZ79" i="1"/>
  <c r="DA79" i="1"/>
  <c r="K80" i="1"/>
  <c r="L80" i="1"/>
  <c r="M80" i="1"/>
  <c r="N80" i="1"/>
  <c r="O80" i="1"/>
  <c r="W80" i="1"/>
  <c r="X80" i="1"/>
  <c r="Y80" i="1"/>
  <c r="Z80" i="1"/>
  <c r="AA80" i="1"/>
  <c r="AB80" i="1"/>
  <c r="AD80" i="1"/>
  <c r="AE80" i="1"/>
  <c r="AK80" i="1"/>
  <c r="AL80" i="1"/>
  <c r="AM80" i="1"/>
  <c r="AN80" i="1"/>
  <c r="AO80" i="1"/>
  <c r="AQ80" i="1"/>
  <c r="AR80" i="1"/>
  <c r="AX80" i="1"/>
  <c r="AY80" i="1"/>
  <c r="BD80" i="1"/>
  <c r="BE80" i="1"/>
  <c r="BF80" i="1"/>
  <c r="BK80" i="1"/>
  <c r="BL80" i="1"/>
  <c r="BM80" i="1"/>
  <c r="BR80" i="1"/>
  <c r="BS80" i="1"/>
  <c r="BT80" i="1"/>
  <c r="BY80" i="1"/>
  <c r="BZ80" i="1"/>
  <c r="CA80" i="1"/>
  <c r="CC80" i="1"/>
  <c r="CD80" i="1"/>
  <c r="CF80" i="1"/>
  <c r="CG80" i="1"/>
  <c r="CI80" i="1"/>
  <c r="CJ80" i="1"/>
  <c r="CL80" i="1"/>
  <c r="CM80" i="1"/>
  <c r="CO80" i="1"/>
  <c r="CP80" i="1"/>
  <c r="CR80" i="1"/>
  <c r="CS80" i="1"/>
  <c r="CU80" i="1"/>
  <c r="CV80" i="1"/>
  <c r="CW80" i="1"/>
  <c r="CY80" i="1"/>
  <c r="CZ80" i="1"/>
  <c r="DA80" i="1"/>
  <c r="K81" i="1"/>
  <c r="L81" i="1"/>
  <c r="M81" i="1"/>
  <c r="N81" i="1"/>
  <c r="O81" i="1"/>
  <c r="W81" i="1"/>
  <c r="X81" i="1"/>
  <c r="Y81" i="1"/>
  <c r="Z81" i="1"/>
  <c r="AA81" i="1"/>
  <c r="AB81" i="1"/>
  <c r="AD81" i="1"/>
  <c r="AE81" i="1"/>
  <c r="AK81" i="1"/>
  <c r="AL81" i="1"/>
  <c r="AM81" i="1"/>
  <c r="AN81" i="1"/>
  <c r="AO81" i="1"/>
  <c r="AQ81" i="1"/>
  <c r="AR81" i="1"/>
  <c r="AX81" i="1"/>
  <c r="AY81" i="1"/>
  <c r="BD81" i="1"/>
  <c r="BE81" i="1"/>
  <c r="BF81" i="1"/>
  <c r="BK81" i="1"/>
  <c r="BL81" i="1"/>
  <c r="BM81" i="1"/>
  <c r="BR81" i="1"/>
  <c r="BS81" i="1"/>
  <c r="BT81" i="1"/>
  <c r="BY81" i="1"/>
  <c r="BZ81" i="1"/>
  <c r="CA81" i="1"/>
  <c r="CC81" i="1"/>
  <c r="CD81" i="1"/>
  <c r="CF81" i="1"/>
  <c r="CG81" i="1"/>
  <c r="CI81" i="1"/>
  <c r="CJ81" i="1"/>
  <c r="CL81" i="1"/>
  <c r="CM81" i="1"/>
  <c r="CO81" i="1"/>
  <c r="CP81" i="1"/>
  <c r="CR81" i="1"/>
  <c r="CS81" i="1"/>
  <c r="CU81" i="1"/>
  <c r="CV81" i="1"/>
  <c r="CW81" i="1"/>
  <c r="CY81" i="1"/>
  <c r="CZ81" i="1"/>
  <c r="DA81" i="1"/>
  <c r="K82" i="1"/>
  <c r="L82" i="1"/>
  <c r="M82" i="1"/>
  <c r="N82" i="1"/>
  <c r="O82" i="1"/>
  <c r="W82" i="1"/>
  <c r="X82" i="1"/>
  <c r="Y82" i="1"/>
  <c r="Z82" i="1"/>
  <c r="AA82" i="1"/>
  <c r="AB82" i="1"/>
  <c r="AD82" i="1"/>
  <c r="AE82" i="1"/>
  <c r="AK82" i="1"/>
  <c r="AL82" i="1"/>
  <c r="AM82" i="1"/>
  <c r="AN82" i="1"/>
  <c r="AO82" i="1"/>
  <c r="AQ82" i="1"/>
  <c r="AR82" i="1"/>
  <c r="AX82" i="1"/>
  <c r="AY82" i="1"/>
  <c r="BD82" i="1"/>
  <c r="BE82" i="1"/>
  <c r="BF82" i="1"/>
  <c r="BK82" i="1"/>
  <c r="BL82" i="1"/>
  <c r="BM82" i="1"/>
  <c r="BR82" i="1"/>
  <c r="BS82" i="1"/>
  <c r="BT82" i="1"/>
  <c r="BY82" i="1"/>
  <c r="BZ82" i="1"/>
  <c r="CA82" i="1"/>
  <c r="CC82" i="1"/>
  <c r="CD82" i="1"/>
  <c r="CF82" i="1"/>
  <c r="CG82" i="1"/>
  <c r="CI82" i="1"/>
  <c r="CJ82" i="1"/>
  <c r="CL82" i="1"/>
  <c r="CM82" i="1"/>
  <c r="CO82" i="1"/>
  <c r="CP82" i="1"/>
  <c r="CR82" i="1"/>
  <c r="CS82" i="1"/>
  <c r="CU82" i="1"/>
  <c r="CV82" i="1"/>
  <c r="CW82" i="1"/>
  <c r="CY82" i="1"/>
  <c r="CZ82" i="1"/>
  <c r="DA82" i="1"/>
  <c r="K83" i="1"/>
  <c r="L83" i="1"/>
  <c r="M83" i="1"/>
  <c r="N83" i="1"/>
  <c r="O83" i="1"/>
  <c r="W83" i="1"/>
  <c r="X83" i="1"/>
  <c r="Y83" i="1"/>
  <c r="Z83" i="1"/>
  <c r="AA83" i="1"/>
  <c r="AB83" i="1"/>
  <c r="AD83" i="1"/>
  <c r="AE83" i="1"/>
  <c r="AK83" i="1"/>
  <c r="AL83" i="1"/>
  <c r="AM83" i="1"/>
  <c r="AN83" i="1"/>
  <c r="AO83" i="1"/>
  <c r="AQ83" i="1"/>
  <c r="AR83" i="1"/>
  <c r="AX83" i="1"/>
  <c r="AY83" i="1"/>
  <c r="BD83" i="1"/>
  <c r="BE83" i="1"/>
  <c r="BF83" i="1"/>
  <c r="BK83" i="1"/>
  <c r="BL83" i="1"/>
  <c r="BM83" i="1"/>
  <c r="BR83" i="1"/>
  <c r="BS83" i="1"/>
  <c r="BT83" i="1"/>
  <c r="BY83" i="1"/>
  <c r="BZ83" i="1"/>
  <c r="CA83" i="1"/>
  <c r="CC83" i="1"/>
  <c r="CD83" i="1"/>
  <c r="CF83" i="1"/>
  <c r="CG83" i="1"/>
  <c r="CI83" i="1"/>
  <c r="CJ83" i="1"/>
  <c r="CL83" i="1"/>
  <c r="CM83" i="1"/>
  <c r="CO83" i="1"/>
  <c r="CP83" i="1"/>
  <c r="CR83" i="1"/>
  <c r="CS83" i="1"/>
  <c r="CU83" i="1"/>
  <c r="CV83" i="1"/>
  <c r="CW83" i="1"/>
  <c r="CY83" i="1"/>
  <c r="CZ83" i="1"/>
  <c r="DA83" i="1"/>
  <c r="K84" i="1"/>
  <c r="L84" i="1"/>
  <c r="M84" i="1"/>
  <c r="N84" i="1"/>
  <c r="O84" i="1"/>
  <c r="W84" i="1"/>
  <c r="X84" i="1"/>
  <c r="Y84" i="1"/>
  <c r="Z84" i="1"/>
  <c r="AA84" i="1"/>
  <c r="AB84" i="1"/>
  <c r="AD84" i="1"/>
  <c r="AE84" i="1"/>
  <c r="AK84" i="1"/>
  <c r="AL84" i="1"/>
  <c r="AM84" i="1"/>
  <c r="AN84" i="1"/>
  <c r="AO84" i="1"/>
  <c r="AQ84" i="1"/>
  <c r="AR84" i="1"/>
  <c r="AX84" i="1"/>
  <c r="AY84" i="1"/>
  <c r="BD84" i="1"/>
  <c r="BE84" i="1"/>
  <c r="BF84" i="1"/>
  <c r="BK84" i="1"/>
  <c r="BL84" i="1"/>
  <c r="BM84" i="1"/>
  <c r="BR84" i="1"/>
  <c r="BS84" i="1"/>
  <c r="BT84" i="1"/>
  <c r="BY84" i="1"/>
  <c r="BZ84" i="1"/>
  <c r="CA84" i="1"/>
  <c r="CC84" i="1"/>
  <c r="CD84" i="1"/>
  <c r="CF84" i="1"/>
  <c r="CG84" i="1"/>
  <c r="CI84" i="1"/>
  <c r="CJ84" i="1"/>
  <c r="CL84" i="1"/>
  <c r="CM84" i="1"/>
  <c r="CO84" i="1"/>
  <c r="CP84" i="1"/>
  <c r="CR84" i="1"/>
  <c r="CS84" i="1"/>
  <c r="CU84" i="1"/>
  <c r="CV84" i="1"/>
  <c r="CW84" i="1"/>
  <c r="CY84" i="1"/>
  <c r="CZ84" i="1"/>
  <c r="DA84" i="1"/>
  <c r="K85" i="1"/>
  <c r="L85" i="1"/>
  <c r="M85" i="1"/>
  <c r="N85" i="1"/>
  <c r="O85" i="1"/>
  <c r="W85" i="1"/>
  <c r="X85" i="1"/>
  <c r="Y85" i="1"/>
  <c r="Z85" i="1"/>
  <c r="AA85" i="1"/>
  <c r="AB85" i="1"/>
  <c r="AD85" i="1"/>
  <c r="AE85" i="1"/>
  <c r="AK85" i="1"/>
  <c r="AL85" i="1"/>
  <c r="AM85" i="1"/>
  <c r="AN85" i="1"/>
  <c r="AO85" i="1"/>
  <c r="AQ85" i="1"/>
  <c r="AR85" i="1"/>
  <c r="AX85" i="1"/>
  <c r="AY85" i="1"/>
  <c r="BD85" i="1"/>
  <c r="BE85" i="1"/>
  <c r="BF85" i="1"/>
  <c r="BK85" i="1"/>
  <c r="BL85" i="1"/>
  <c r="BM85" i="1"/>
  <c r="BR85" i="1"/>
  <c r="BS85" i="1"/>
  <c r="BT85" i="1"/>
  <c r="BY85" i="1"/>
  <c r="BZ85" i="1"/>
  <c r="CA85" i="1"/>
  <c r="CC85" i="1"/>
  <c r="CD85" i="1"/>
  <c r="CF85" i="1"/>
  <c r="CG85" i="1"/>
  <c r="CI85" i="1"/>
  <c r="CJ85" i="1"/>
  <c r="CL85" i="1"/>
  <c r="CM85" i="1"/>
  <c r="CO85" i="1"/>
  <c r="CP85" i="1"/>
  <c r="CR85" i="1"/>
  <c r="CS85" i="1"/>
  <c r="CU85" i="1"/>
  <c r="CV85" i="1"/>
  <c r="CW85" i="1"/>
  <c r="CY85" i="1"/>
  <c r="CZ85" i="1"/>
  <c r="DA85" i="1"/>
  <c r="K86" i="1"/>
  <c r="L86" i="1"/>
  <c r="M86" i="1"/>
  <c r="N86" i="1"/>
  <c r="O86" i="1"/>
  <c r="W86" i="1"/>
  <c r="X86" i="1"/>
  <c r="Y86" i="1"/>
  <c r="Z86" i="1"/>
  <c r="AA86" i="1"/>
  <c r="AB86" i="1"/>
  <c r="AD86" i="1"/>
  <c r="AE86" i="1"/>
  <c r="AK86" i="1"/>
  <c r="AL86" i="1"/>
  <c r="AM86" i="1"/>
  <c r="AN86" i="1"/>
  <c r="AO86" i="1"/>
  <c r="AQ86" i="1"/>
  <c r="AR86" i="1"/>
  <c r="AX86" i="1"/>
  <c r="AY86" i="1"/>
  <c r="BD86" i="1"/>
  <c r="BE86" i="1"/>
  <c r="BF86" i="1"/>
  <c r="BK86" i="1"/>
  <c r="BL86" i="1"/>
  <c r="BM86" i="1"/>
  <c r="BR86" i="1"/>
  <c r="BS86" i="1"/>
  <c r="BT86" i="1"/>
  <c r="BY86" i="1"/>
  <c r="BZ86" i="1"/>
  <c r="CA86" i="1"/>
  <c r="CC86" i="1"/>
  <c r="CD86" i="1"/>
  <c r="CF86" i="1"/>
  <c r="CG86" i="1"/>
  <c r="CI86" i="1"/>
  <c r="CJ86" i="1"/>
  <c r="CL86" i="1"/>
  <c r="CM86" i="1"/>
  <c r="CO86" i="1"/>
  <c r="CP86" i="1"/>
  <c r="CR86" i="1"/>
  <c r="CS86" i="1"/>
  <c r="CU86" i="1"/>
  <c r="CV86" i="1"/>
  <c r="CW86" i="1"/>
  <c r="CY86" i="1"/>
  <c r="CZ86" i="1"/>
  <c r="DA86" i="1"/>
  <c r="K87" i="1"/>
  <c r="L87" i="1"/>
  <c r="M87" i="1"/>
  <c r="N87" i="1"/>
  <c r="O87" i="1"/>
  <c r="W87" i="1"/>
  <c r="X87" i="1"/>
  <c r="Y87" i="1"/>
  <c r="Z87" i="1"/>
  <c r="AA87" i="1"/>
  <c r="AB87" i="1"/>
  <c r="AD87" i="1"/>
  <c r="AE87" i="1"/>
  <c r="AK87" i="1"/>
  <c r="AL87" i="1"/>
  <c r="AM87" i="1"/>
  <c r="AN87" i="1"/>
  <c r="AO87" i="1"/>
  <c r="AQ87" i="1"/>
  <c r="AR87" i="1"/>
  <c r="AX87" i="1"/>
  <c r="AY87" i="1"/>
  <c r="BD87" i="1"/>
  <c r="BE87" i="1"/>
  <c r="BF87" i="1"/>
  <c r="BK87" i="1"/>
  <c r="BL87" i="1"/>
  <c r="BM87" i="1"/>
  <c r="BR87" i="1"/>
  <c r="BS87" i="1"/>
  <c r="BT87" i="1"/>
  <c r="BY87" i="1"/>
  <c r="BZ87" i="1"/>
  <c r="CA87" i="1"/>
  <c r="CC87" i="1"/>
  <c r="CD87" i="1"/>
  <c r="CF87" i="1"/>
  <c r="CG87" i="1"/>
  <c r="CI87" i="1"/>
  <c r="CJ87" i="1"/>
  <c r="CL87" i="1"/>
  <c r="CM87" i="1"/>
  <c r="CO87" i="1"/>
  <c r="CP87" i="1"/>
  <c r="CR87" i="1"/>
  <c r="CS87" i="1"/>
  <c r="CU87" i="1"/>
  <c r="CV87" i="1"/>
  <c r="CW87" i="1"/>
  <c r="CY87" i="1"/>
  <c r="CZ87" i="1"/>
  <c r="DA87" i="1"/>
  <c r="K88" i="1"/>
  <c r="L88" i="1"/>
  <c r="M88" i="1"/>
  <c r="N88" i="1"/>
  <c r="O88" i="1"/>
  <c r="W88" i="1"/>
  <c r="X88" i="1"/>
  <c r="Y88" i="1"/>
  <c r="Z88" i="1"/>
  <c r="AA88" i="1"/>
  <c r="AB88" i="1"/>
  <c r="AD88" i="1"/>
  <c r="AE88" i="1"/>
  <c r="AK88" i="1"/>
  <c r="AL88" i="1"/>
  <c r="AM88" i="1"/>
  <c r="AN88" i="1"/>
  <c r="AO88" i="1"/>
  <c r="AQ88" i="1"/>
  <c r="AR88" i="1"/>
  <c r="AX88" i="1"/>
  <c r="AY88" i="1"/>
  <c r="BD88" i="1"/>
  <c r="BE88" i="1"/>
  <c r="BF88" i="1"/>
  <c r="BK88" i="1"/>
  <c r="BL88" i="1"/>
  <c r="BM88" i="1"/>
  <c r="BR88" i="1"/>
  <c r="BS88" i="1"/>
  <c r="BT88" i="1"/>
  <c r="BY88" i="1"/>
  <c r="BZ88" i="1"/>
  <c r="CA88" i="1"/>
  <c r="CC88" i="1"/>
  <c r="CD88" i="1"/>
  <c r="CF88" i="1"/>
  <c r="CG88" i="1"/>
  <c r="CI88" i="1"/>
  <c r="CJ88" i="1"/>
  <c r="CL88" i="1"/>
  <c r="CM88" i="1"/>
  <c r="CO88" i="1"/>
  <c r="CP88" i="1"/>
  <c r="CR88" i="1"/>
  <c r="CS88" i="1"/>
  <c r="CU88" i="1"/>
  <c r="CV88" i="1"/>
  <c r="CW88" i="1"/>
  <c r="CY88" i="1"/>
  <c r="CZ88" i="1"/>
  <c r="DA88" i="1"/>
  <c r="K89" i="1"/>
  <c r="L89" i="1"/>
  <c r="M89" i="1"/>
  <c r="N89" i="1"/>
  <c r="O89" i="1"/>
  <c r="W89" i="1"/>
  <c r="X89" i="1"/>
  <c r="Y89" i="1"/>
  <c r="Z89" i="1"/>
  <c r="AA89" i="1"/>
  <c r="AB89" i="1"/>
  <c r="AD89" i="1"/>
  <c r="AE89" i="1"/>
  <c r="AK89" i="1"/>
  <c r="AL89" i="1"/>
  <c r="AM89" i="1"/>
  <c r="AN89" i="1"/>
  <c r="AO89" i="1"/>
  <c r="AQ89" i="1"/>
  <c r="AR89" i="1"/>
  <c r="AX89" i="1"/>
  <c r="AY89" i="1"/>
  <c r="BD89" i="1"/>
  <c r="BE89" i="1"/>
  <c r="BF89" i="1"/>
  <c r="BK89" i="1"/>
  <c r="BL89" i="1"/>
  <c r="BM89" i="1"/>
  <c r="BR89" i="1"/>
  <c r="BS89" i="1"/>
  <c r="BT89" i="1"/>
  <c r="BY89" i="1"/>
  <c r="BZ89" i="1"/>
  <c r="CA89" i="1"/>
  <c r="CC89" i="1"/>
  <c r="CD89" i="1"/>
  <c r="CF89" i="1"/>
  <c r="CG89" i="1"/>
  <c r="CI89" i="1"/>
  <c r="CJ89" i="1"/>
  <c r="CL89" i="1"/>
  <c r="CM89" i="1"/>
  <c r="CO89" i="1"/>
  <c r="CP89" i="1"/>
  <c r="CR89" i="1"/>
  <c r="CS89" i="1"/>
  <c r="CU89" i="1"/>
  <c r="CV89" i="1"/>
  <c r="CW89" i="1"/>
  <c r="CY89" i="1"/>
  <c r="CZ89" i="1"/>
  <c r="DA89" i="1"/>
  <c r="K90" i="1"/>
  <c r="L90" i="1"/>
  <c r="M90" i="1"/>
  <c r="N90" i="1"/>
  <c r="O90" i="1"/>
  <c r="W90" i="1"/>
  <c r="X90" i="1"/>
  <c r="Y90" i="1"/>
  <c r="Z90" i="1"/>
  <c r="AA90" i="1"/>
  <c r="AB90" i="1"/>
  <c r="AD90" i="1"/>
  <c r="AE90" i="1"/>
  <c r="AK90" i="1"/>
  <c r="AL90" i="1"/>
  <c r="AM90" i="1"/>
  <c r="AN90" i="1"/>
  <c r="AO90" i="1"/>
  <c r="AQ90" i="1"/>
  <c r="AR90" i="1"/>
  <c r="AX90" i="1"/>
  <c r="AY90" i="1"/>
  <c r="BD90" i="1"/>
  <c r="BE90" i="1"/>
  <c r="BF90" i="1"/>
  <c r="BK90" i="1"/>
  <c r="BL90" i="1"/>
  <c r="BM90" i="1"/>
  <c r="BR90" i="1"/>
  <c r="BS90" i="1"/>
  <c r="BT90" i="1"/>
  <c r="BY90" i="1"/>
  <c r="BZ90" i="1"/>
  <c r="CA90" i="1"/>
  <c r="CC90" i="1"/>
  <c r="CD90" i="1"/>
  <c r="CF90" i="1"/>
  <c r="CG90" i="1"/>
  <c r="CI90" i="1"/>
  <c r="CJ90" i="1"/>
  <c r="CL90" i="1"/>
  <c r="CM90" i="1"/>
  <c r="CO90" i="1"/>
  <c r="CP90" i="1"/>
  <c r="CR90" i="1"/>
  <c r="CS90" i="1"/>
  <c r="CU90" i="1"/>
  <c r="CV90" i="1"/>
  <c r="CW90" i="1"/>
  <c r="CY90" i="1"/>
  <c r="CZ90" i="1"/>
  <c r="DA90" i="1"/>
  <c r="K91" i="1"/>
  <c r="L91" i="1"/>
  <c r="M91" i="1"/>
  <c r="N91" i="1"/>
  <c r="O91" i="1"/>
  <c r="W91" i="1"/>
  <c r="X91" i="1"/>
  <c r="Y91" i="1"/>
  <c r="Z91" i="1"/>
  <c r="AA91" i="1"/>
  <c r="AB91" i="1"/>
  <c r="AD91" i="1"/>
  <c r="AE91" i="1"/>
  <c r="AK91" i="1"/>
  <c r="AL91" i="1"/>
  <c r="AM91" i="1"/>
  <c r="AN91" i="1"/>
  <c r="AO91" i="1"/>
  <c r="AQ91" i="1"/>
  <c r="AR91" i="1"/>
  <c r="AX91" i="1"/>
  <c r="AY91" i="1"/>
  <c r="BD91" i="1"/>
  <c r="BE91" i="1"/>
  <c r="BF91" i="1"/>
  <c r="BK91" i="1"/>
  <c r="BL91" i="1"/>
  <c r="BM91" i="1"/>
  <c r="BR91" i="1"/>
  <c r="BS91" i="1"/>
  <c r="BT91" i="1"/>
  <c r="BY91" i="1"/>
  <c r="BZ91" i="1"/>
  <c r="CA91" i="1"/>
  <c r="CC91" i="1"/>
  <c r="CD91" i="1"/>
  <c r="CF91" i="1"/>
  <c r="CG91" i="1"/>
  <c r="CI91" i="1"/>
  <c r="CJ91" i="1"/>
  <c r="CL91" i="1"/>
  <c r="CM91" i="1"/>
  <c r="CO91" i="1"/>
  <c r="CP91" i="1"/>
  <c r="CR91" i="1"/>
  <c r="CS91" i="1"/>
  <c r="CU91" i="1"/>
  <c r="CV91" i="1"/>
  <c r="CW91" i="1"/>
  <c r="CY91" i="1"/>
  <c r="CZ91" i="1"/>
  <c r="DA91" i="1"/>
  <c r="K92" i="1"/>
  <c r="L92" i="1"/>
  <c r="M92" i="1"/>
  <c r="N92" i="1"/>
  <c r="O92" i="1"/>
  <c r="W92" i="1"/>
  <c r="X92" i="1"/>
  <c r="Y92" i="1"/>
  <c r="Z92" i="1"/>
  <c r="AA92" i="1"/>
  <c r="AB92" i="1"/>
  <c r="AD92" i="1"/>
  <c r="AE92" i="1"/>
  <c r="AK92" i="1"/>
  <c r="AL92" i="1"/>
  <c r="AM92" i="1"/>
  <c r="AN92" i="1"/>
  <c r="AO92" i="1"/>
  <c r="AQ92" i="1"/>
  <c r="AR92" i="1"/>
  <c r="AX92" i="1"/>
  <c r="AY92" i="1"/>
  <c r="BD92" i="1"/>
  <c r="BE92" i="1"/>
  <c r="BF92" i="1"/>
  <c r="BK92" i="1"/>
  <c r="BL92" i="1"/>
  <c r="BM92" i="1"/>
  <c r="BR92" i="1"/>
  <c r="BS92" i="1"/>
  <c r="BT92" i="1"/>
  <c r="BY92" i="1"/>
  <c r="BZ92" i="1"/>
  <c r="CA92" i="1"/>
  <c r="CC92" i="1"/>
  <c r="CD92" i="1"/>
  <c r="CF92" i="1"/>
  <c r="CG92" i="1"/>
  <c r="CI92" i="1"/>
  <c r="CJ92" i="1"/>
  <c r="CL92" i="1"/>
  <c r="CM92" i="1"/>
  <c r="CO92" i="1"/>
  <c r="CP92" i="1"/>
  <c r="CR92" i="1"/>
  <c r="CS92" i="1"/>
  <c r="CU92" i="1"/>
  <c r="CV92" i="1"/>
  <c r="CW92" i="1"/>
  <c r="CY92" i="1"/>
  <c r="CZ92" i="1"/>
  <c r="DA92" i="1"/>
  <c r="K93" i="1"/>
  <c r="L93" i="1"/>
  <c r="M93" i="1"/>
  <c r="N93" i="1"/>
  <c r="O93" i="1"/>
  <c r="W93" i="1"/>
  <c r="X93" i="1"/>
  <c r="Y93" i="1"/>
  <c r="Z93" i="1"/>
  <c r="AA93" i="1"/>
  <c r="AB93" i="1"/>
  <c r="AD93" i="1"/>
  <c r="AE93" i="1"/>
  <c r="AK93" i="1"/>
  <c r="AL93" i="1"/>
  <c r="AM93" i="1"/>
  <c r="AN93" i="1"/>
  <c r="AO93" i="1"/>
  <c r="AQ93" i="1"/>
  <c r="AR93" i="1"/>
  <c r="AX93" i="1"/>
  <c r="AY93" i="1"/>
  <c r="BD93" i="1"/>
  <c r="BE93" i="1"/>
  <c r="BF93" i="1"/>
  <c r="BK93" i="1"/>
  <c r="BL93" i="1"/>
  <c r="BM93" i="1"/>
  <c r="BR93" i="1"/>
  <c r="BS93" i="1"/>
  <c r="BT93" i="1"/>
  <c r="BY93" i="1"/>
  <c r="BZ93" i="1"/>
  <c r="CA93" i="1"/>
  <c r="CC93" i="1"/>
  <c r="CD93" i="1"/>
  <c r="CF93" i="1"/>
  <c r="CG93" i="1"/>
  <c r="CI93" i="1"/>
  <c r="CJ93" i="1"/>
  <c r="CL93" i="1"/>
  <c r="CM93" i="1"/>
  <c r="CO93" i="1"/>
  <c r="CP93" i="1"/>
  <c r="CR93" i="1"/>
  <c r="CS93" i="1"/>
  <c r="CU93" i="1"/>
  <c r="CV93" i="1"/>
  <c r="CW93" i="1"/>
  <c r="CY93" i="1"/>
  <c r="CZ93" i="1"/>
  <c r="DA93" i="1"/>
  <c r="K94" i="1"/>
  <c r="L94" i="1"/>
  <c r="M94" i="1"/>
  <c r="N94" i="1"/>
  <c r="O94" i="1"/>
  <c r="W94" i="1"/>
  <c r="X94" i="1"/>
  <c r="Y94" i="1"/>
  <c r="Z94" i="1"/>
  <c r="AA94" i="1"/>
  <c r="AB94" i="1"/>
  <c r="AD94" i="1"/>
  <c r="AE94" i="1"/>
  <c r="AK94" i="1"/>
  <c r="AL94" i="1"/>
  <c r="AM94" i="1"/>
  <c r="AN94" i="1"/>
  <c r="AO94" i="1"/>
  <c r="AQ94" i="1"/>
  <c r="AR94" i="1"/>
  <c r="AX94" i="1"/>
  <c r="AY94" i="1"/>
  <c r="BD94" i="1"/>
  <c r="BE94" i="1"/>
  <c r="BF94" i="1"/>
  <c r="BK94" i="1"/>
  <c r="BL94" i="1"/>
  <c r="BM94" i="1"/>
  <c r="BR94" i="1"/>
  <c r="BS94" i="1"/>
  <c r="BT94" i="1"/>
  <c r="BY94" i="1"/>
  <c r="BZ94" i="1"/>
  <c r="CA94" i="1"/>
  <c r="CC94" i="1"/>
  <c r="CD94" i="1"/>
  <c r="CF94" i="1"/>
  <c r="CG94" i="1"/>
  <c r="CI94" i="1"/>
  <c r="CJ94" i="1"/>
  <c r="CL94" i="1"/>
  <c r="CM94" i="1"/>
  <c r="CO94" i="1"/>
  <c r="CP94" i="1"/>
  <c r="CR94" i="1"/>
  <c r="CS94" i="1"/>
  <c r="CU94" i="1"/>
  <c r="CV94" i="1"/>
  <c r="CW94" i="1"/>
  <c r="CY94" i="1"/>
  <c r="CZ94" i="1"/>
  <c r="DA94" i="1"/>
  <c r="K95" i="1"/>
  <c r="L95" i="1"/>
  <c r="M95" i="1"/>
  <c r="N95" i="1"/>
  <c r="O95" i="1"/>
  <c r="W95" i="1"/>
  <c r="X95" i="1"/>
  <c r="Y95" i="1"/>
  <c r="Z95" i="1"/>
  <c r="AA95" i="1"/>
  <c r="AB95" i="1"/>
  <c r="AD95" i="1"/>
  <c r="AE95" i="1"/>
  <c r="AK95" i="1"/>
  <c r="AL95" i="1"/>
  <c r="AM95" i="1"/>
  <c r="AN95" i="1"/>
  <c r="AO95" i="1"/>
  <c r="AQ95" i="1"/>
  <c r="AR95" i="1"/>
  <c r="AX95" i="1"/>
  <c r="AY95" i="1"/>
  <c r="BD95" i="1"/>
  <c r="BE95" i="1"/>
  <c r="BF95" i="1"/>
  <c r="BK95" i="1"/>
  <c r="BL95" i="1"/>
  <c r="BM95" i="1"/>
  <c r="BR95" i="1"/>
  <c r="BS95" i="1"/>
  <c r="BT95" i="1"/>
  <c r="BY95" i="1"/>
  <c r="BZ95" i="1"/>
  <c r="CA95" i="1"/>
  <c r="CC95" i="1"/>
  <c r="CD95" i="1"/>
  <c r="CF95" i="1"/>
  <c r="CG95" i="1"/>
  <c r="CI95" i="1"/>
  <c r="CJ95" i="1"/>
  <c r="CL95" i="1"/>
  <c r="CM95" i="1"/>
  <c r="CO95" i="1"/>
  <c r="CP95" i="1"/>
  <c r="CR95" i="1"/>
  <c r="CS95" i="1"/>
  <c r="CU95" i="1"/>
  <c r="CV95" i="1"/>
  <c r="CW95" i="1"/>
  <c r="CY95" i="1"/>
  <c r="CZ95" i="1"/>
  <c r="DA95" i="1"/>
  <c r="K96" i="1"/>
  <c r="L96" i="1"/>
  <c r="M96" i="1"/>
  <c r="N96" i="1"/>
  <c r="O96" i="1"/>
  <c r="W96" i="1"/>
  <c r="X96" i="1"/>
  <c r="Y96" i="1"/>
  <c r="Z96" i="1"/>
  <c r="AA96" i="1"/>
  <c r="AB96" i="1"/>
  <c r="AD96" i="1"/>
  <c r="AE96" i="1"/>
  <c r="AK96" i="1"/>
  <c r="AL96" i="1"/>
  <c r="AM96" i="1"/>
  <c r="AN96" i="1"/>
  <c r="AO96" i="1"/>
  <c r="AQ96" i="1"/>
  <c r="AR96" i="1"/>
  <c r="AX96" i="1"/>
  <c r="AY96" i="1"/>
  <c r="BD96" i="1"/>
  <c r="BE96" i="1"/>
  <c r="BF96" i="1"/>
  <c r="BK96" i="1"/>
  <c r="BL96" i="1"/>
  <c r="BM96" i="1"/>
  <c r="BR96" i="1"/>
  <c r="BS96" i="1"/>
  <c r="BT96" i="1"/>
  <c r="BY96" i="1"/>
  <c r="BZ96" i="1"/>
  <c r="CA96" i="1"/>
  <c r="CC96" i="1"/>
  <c r="CD96" i="1"/>
  <c r="CF96" i="1"/>
  <c r="CG96" i="1"/>
  <c r="CI96" i="1"/>
  <c r="CJ96" i="1"/>
  <c r="CL96" i="1"/>
  <c r="CM96" i="1"/>
  <c r="CO96" i="1"/>
  <c r="CP96" i="1"/>
  <c r="CR96" i="1"/>
  <c r="CS96" i="1"/>
  <c r="CU96" i="1"/>
  <c r="CV96" i="1"/>
  <c r="CW96" i="1"/>
  <c r="CY96" i="1"/>
  <c r="CZ96" i="1"/>
  <c r="DA96" i="1"/>
  <c r="K97" i="1"/>
  <c r="L97" i="1"/>
  <c r="M97" i="1"/>
  <c r="N97" i="1"/>
  <c r="O97" i="1"/>
  <c r="W97" i="1"/>
  <c r="X97" i="1"/>
  <c r="Y97" i="1"/>
  <c r="Z97" i="1"/>
  <c r="AA97" i="1"/>
  <c r="AB97" i="1"/>
  <c r="AD97" i="1"/>
  <c r="AE97" i="1"/>
  <c r="AK97" i="1"/>
  <c r="AL97" i="1"/>
  <c r="AM97" i="1"/>
  <c r="AN97" i="1"/>
  <c r="AO97" i="1"/>
  <c r="AQ97" i="1"/>
  <c r="AR97" i="1"/>
  <c r="AX97" i="1"/>
  <c r="AY97" i="1"/>
  <c r="BD97" i="1"/>
  <c r="BE97" i="1"/>
  <c r="BF97" i="1"/>
  <c r="BK97" i="1"/>
  <c r="BL97" i="1"/>
  <c r="BM97" i="1"/>
  <c r="BR97" i="1"/>
  <c r="BS97" i="1"/>
  <c r="BT97" i="1"/>
  <c r="BY97" i="1"/>
  <c r="BZ97" i="1"/>
  <c r="CA97" i="1"/>
  <c r="CC97" i="1"/>
  <c r="CD97" i="1"/>
  <c r="CF97" i="1"/>
  <c r="CG97" i="1"/>
  <c r="CI97" i="1"/>
  <c r="CJ97" i="1"/>
  <c r="CL97" i="1"/>
  <c r="CM97" i="1"/>
  <c r="CO97" i="1"/>
  <c r="CP97" i="1"/>
  <c r="CR97" i="1"/>
  <c r="CS97" i="1"/>
  <c r="CU97" i="1"/>
  <c r="CV97" i="1"/>
  <c r="CW97" i="1"/>
  <c r="CY97" i="1"/>
  <c r="CZ97" i="1"/>
  <c r="DA97" i="1"/>
  <c r="K98" i="1"/>
  <c r="L98" i="1"/>
  <c r="M98" i="1"/>
  <c r="N98" i="1"/>
  <c r="O98" i="1"/>
  <c r="W98" i="1"/>
  <c r="X98" i="1"/>
  <c r="Y98" i="1"/>
  <c r="Z98" i="1"/>
  <c r="AA98" i="1"/>
  <c r="AB98" i="1"/>
  <c r="AD98" i="1"/>
  <c r="AE98" i="1"/>
  <c r="AK98" i="1"/>
  <c r="AL98" i="1"/>
  <c r="AM98" i="1"/>
  <c r="AN98" i="1"/>
  <c r="AO98" i="1"/>
  <c r="AQ98" i="1"/>
  <c r="AR98" i="1"/>
  <c r="AX98" i="1"/>
  <c r="AY98" i="1"/>
  <c r="BD98" i="1"/>
  <c r="BE98" i="1"/>
  <c r="BF98" i="1"/>
  <c r="BK98" i="1"/>
  <c r="BL98" i="1"/>
  <c r="BM98" i="1"/>
  <c r="BR98" i="1"/>
  <c r="BS98" i="1"/>
  <c r="BT98" i="1"/>
  <c r="BY98" i="1"/>
  <c r="BZ98" i="1"/>
  <c r="CA98" i="1"/>
  <c r="CC98" i="1"/>
  <c r="CD98" i="1"/>
  <c r="CF98" i="1"/>
  <c r="CG98" i="1"/>
  <c r="CI98" i="1"/>
  <c r="CJ98" i="1"/>
  <c r="CL98" i="1"/>
  <c r="CM98" i="1"/>
  <c r="CO98" i="1"/>
  <c r="CP98" i="1"/>
  <c r="CR98" i="1"/>
  <c r="CS98" i="1"/>
  <c r="CU98" i="1"/>
  <c r="CV98" i="1"/>
  <c r="CW98" i="1"/>
  <c r="CY98" i="1"/>
  <c r="CZ98" i="1"/>
  <c r="DA98" i="1"/>
  <c r="K99" i="1"/>
  <c r="L99" i="1"/>
  <c r="M99" i="1"/>
  <c r="N99" i="1"/>
  <c r="O99" i="1"/>
  <c r="W99" i="1"/>
  <c r="X99" i="1"/>
  <c r="Y99" i="1"/>
  <c r="Z99" i="1"/>
  <c r="AA99" i="1"/>
  <c r="AB99" i="1"/>
  <c r="AD99" i="1"/>
  <c r="AE99" i="1"/>
  <c r="AK99" i="1"/>
  <c r="AL99" i="1"/>
  <c r="AM99" i="1"/>
  <c r="AN99" i="1"/>
  <c r="AO99" i="1"/>
  <c r="AQ99" i="1"/>
  <c r="AR99" i="1"/>
  <c r="AX99" i="1"/>
  <c r="AY99" i="1"/>
  <c r="BD99" i="1"/>
  <c r="BE99" i="1"/>
  <c r="BF99" i="1"/>
  <c r="BK99" i="1"/>
  <c r="BL99" i="1"/>
  <c r="BM99" i="1"/>
  <c r="BR99" i="1"/>
  <c r="BS99" i="1"/>
  <c r="BT99" i="1"/>
  <c r="BY99" i="1"/>
  <c r="BZ99" i="1"/>
  <c r="CA99" i="1"/>
  <c r="CC99" i="1"/>
  <c r="CD99" i="1"/>
  <c r="CF99" i="1"/>
  <c r="CG99" i="1"/>
  <c r="CI99" i="1"/>
  <c r="CJ99" i="1"/>
  <c r="CL99" i="1"/>
  <c r="CM99" i="1"/>
  <c r="CO99" i="1"/>
  <c r="CP99" i="1"/>
  <c r="CR99" i="1"/>
  <c r="CS99" i="1"/>
  <c r="CU99" i="1"/>
  <c r="CV99" i="1"/>
  <c r="CW99" i="1"/>
  <c r="CY99" i="1"/>
  <c r="CZ99" i="1"/>
  <c r="DA99" i="1"/>
  <c r="K100" i="1"/>
  <c r="L100" i="1"/>
  <c r="M100" i="1"/>
  <c r="N100" i="1"/>
  <c r="O100" i="1"/>
  <c r="W100" i="1"/>
  <c r="X100" i="1"/>
  <c r="Y100" i="1"/>
  <c r="Z100" i="1"/>
  <c r="AA100" i="1"/>
  <c r="AB100" i="1"/>
  <c r="AD100" i="1"/>
  <c r="AE100" i="1"/>
  <c r="AK100" i="1"/>
  <c r="AL100" i="1"/>
  <c r="AM100" i="1"/>
  <c r="AN100" i="1"/>
  <c r="AO100" i="1"/>
  <c r="AQ100" i="1"/>
  <c r="AR100" i="1"/>
  <c r="AX100" i="1"/>
  <c r="AY100" i="1"/>
  <c r="BD100" i="1"/>
  <c r="BE100" i="1"/>
  <c r="BF100" i="1"/>
  <c r="BK100" i="1"/>
  <c r="BL100" i="1"/>
  <c r="BM100" i="1"/>
  <c r="BR100" i="1"/>
  <c r="BS100" i="1"/>
  <c r="BT100" i="1"/>
  <c r="BY100" i="1"/>
  <c r="BZ100" i="1"/>
  <c r="CA100" i="1"/>
  <c r="CC100" i="1"/>
  <c r="CD100" i="1"/>
  <c r="CF100" i="1"/>
  <c r="CG100" i="1"/>
  <c r="CI100" i="1"/>
  <c r="CJ100" i="1"/>
  <c r="CL100" i="1"/>
  <c r="CM100" i="1"/>
  <c r="CO100" i="1"/>
  <c r="CP100" i="1"/>
  <c r="CR100" i="1"/>
  <c r="CS100" i="1"/>
  <c r="CU100" i="1"/>
  <c r="CV100" i="1"/>
  <c r="CW100" i="1"/>
  <c r="CY100" i="1"/>
  <c r="CZ100" i="1"/>
  <c r="DA100" i="1"/>
  <c r="K101" i="1"/>
  <c r="L101" i="1"/>
  <c r="M101" i="1"/>
  <c r="N101" i="1"/>
  <c r="O101" i="1"/>
  <c r="W101" i="1"/>
  <c r="X101" i="1"/>
  <c r="Y101" i="1"/>
  <c r="Z101" i="1"/>
  <c r="AA101" i="1"/>
  <c r="AB101" i="1"/>
  <c r="AD101" i="1"/>
  <c r="AE101" i="1"/>
  <c r="AK101" i="1"/>
  <c r="AL101" i="1"/>
  <c r="AM101" i="1"/>
  <c r="AN101" i="1"/>
  <c r="AO101" i="1"/>
  <c r="AQ101" i="1"/>
  <c r="AR101" i="1"/>
  <c r="AX101" i="1"/>
  <c r="AY101" i="1"/>
  <c r="BD101" i="1"/>
  <c r="BE101" i="1"/>
  <c r="BF101" i="1"/>
  <c r="BK101" i="1"/>
  <c r="BL101" i="1"/>
  <c r="BM101" i="1"/>
  <c r="BR101" i="1"/>
  <c r="BS101" i="1"/>
  <c r="BT101" i="1"/>
  <c r="BY101" i="1"/>
  <c r="BZ101" i="1"/>
  <c r="CA101" i="1"/>
  <c r="CC101" i="1"/>
  <c r="CD101" i="1"/>
  <c r="CF101" i="1"/>
  <c r="CG101" i="1"/>
  <c r="CI101" i="1"/>
  <c r="CJ101" i="1"/>
  <c r="CL101" i="1"/>
  <c r="CM101" i="1"/>
  <c r="CO101" i="1"/>
  <c r="CP101" i="1"/>
  <c r="CR101" i="1"/>
  <c r="CS101" i="1"/>
  <c r="CU101" i="1"/>
  <c r="CV101" i="1"/>
  <c r="CW101" i="1"/>
  <c r="CY101" i="1"/>
  <c r="CZ101" i="1"/>
  <c r="DA101" i="1"/>
  <c r="K102" i="1"/>
  <c r="L102" i="1"/>
  <c r="M102" i="1"/>
  <c r="N102" i="1"/>
  <c r="O102" i="1"/>
  <c r="W102" i="1"/>
  <c r="X102" i="1"/>
  <c r="Y102" i="1"/>
  <c r="Z102" i="1"/>
  <c r="AA102" i="1"/>
  <c r="AB102" i="1"/>
  <c r="AD102" i="1"/>
  <c r="AE102" i="1"/>
  <c r="AK102" i="1"/>
  <c r="AL102" i="1"/>
  <c r="AM102" i="1"/>
  <c r="AN102" i="1"/>
  <c r="AO102" i="1"/>
  <c r="AQ102" i="1"/>
  <c r="AR102" i="1"/>
  <c r="AX102" i="1"/>
  <c r="AY102" i="1"/>
  <c r="BD102" i="1"/>
  <c r="BE102" i="1"/>
  <c r="BF102" i="1"/>
  <c r="BK102" i="1"/>
  <c r="BL102" i="1"/>
  <c r="BM102" i="1"/>
  <c r="BR102" i="1"/>
  <c r="BS102" i="1"/>
  <c r="BT102" i="1"/>
  <c r="BY102" i="1"/>
  <c r="BZ102" i="1"/>
  <c r="CA102" i="1"/>
  <c r="CC102" i="1"/>
  <c r="CD102" i="1"/>
  <c r="CF102" i="1"/>
  <c r="CG102" i="1"/>
  <c r="CI102" i="1"/>
  <c r="CJ102" i="1"/>
  <c r="CL102" i="1"/>
  <c r="CM102" i="1"/>
  <c r="CO102" i="1"/>
  <c r="CP102" i="1"/>
  <c r="CR102" i="1"/>
  <c r="CS102" i="1"/>
  <c r="CU102" i="1"/>
  <c r="CV102" i="1"/>
  <c r="CW102" i="1"/>
  <c r="CY102" i="1"/>
  <c r="CZ102" i="1"/>
  <c r="DA102" i="1"/>
  <c r="K103" i="1"/>
  <c r="L103" i="1"/>
  <c r="M103" i="1"/>
  <c r="N103" i="1"/>
  <c r="O103" i="1"/>
  <c r="W103" i="1"/>
  <c r="X103" i="1"/>
  <c r="Y103" i="1"/>
  <c r="Z103" i="1"/>
  <c r="AA103" i="1"/>
  <c r="AB103" i="1"/>
  <c r="AD103" i="1"/>
  <c r="AE103" i="1"/>
  <c r="AK103" i="1"/>
  <c r="AL103" i="1"/>
  <c r="AM103" i="1"/>
  <c r="AN103" i="1"/>
  <c r="AO103" i="1"/>
  <c r="AQ103" i="1"/>
  <c r="AR103" i="1"/>
  <c r="AX103" i="1"/>
  <c r="AY103" i="1"/>
  <c r="BD103" i="1"/>
  <c r="BE103" i="1"/>
  <c r="BF103" i="1"/>
  <c r="BK103" i="1"/>
  <c r="BL103" i="1"/>
  <c r="BM103" i="1"/>
  <c r="BR103" i="1"/>
  <c r="BS103" i="1"/>
  <c r="BT103" i="1"/>
  <c r="BY103" i="1"/>
  <c r="BZ103" i="1"/>
  <c r="CA103" i="1"/>
  <c r="CC103" i="1"/>
  <c r="CD103" i="1"/>
  <c r="CF103" i="1"/>
  <c r="CG103" i="1"/>
  <c r="CI103" i="1"/>
  <c r="CJ103" i="1"/>
  <c r="CL103" i="1"/>
  <c r="CM103" i="1"/>
  <c r="CO103" i="1"/>
  <c r="CP103" i="1"/>
  <c r="CR103" i="1"/>
  <c r="CS103" i="1"/>
  <c r="CU103" i="1"/>
  <c r="CV103" i="1"/>
  <c r="CW103" i="1"/>
  <c r="CY103" i="1"/>
  <c r="CZ103" i="1"/>
  <c r="DA103" i="1"/>
  <c r="K104" i="1"/>
  <c r="L104" i="1"/>
  <c r="M104" i="1"/>
  <c r="N104" i="1"/>
  <c r="O104" i="1"/>
  <c r="W104" i="1"/>
  <c r="X104" i="1"/>
  <c r="Y104" i="1"/>
  <c r="Z104" i="1"/>
  <c r="AA104" i="1"/>
  <c r="AB104" i="1"/>
  <c r="AD104" i="1"/>
  <c r="AE104" i="1"/>
  <c r="AK104" i="1"/>
  <c r="AL104" i="1"/>
  <c r="AM104" i="1"/>
  <c r="AN104" i="1"/>
  <c r="AO104" i="1"/>
  <c r="AQ104" i="1"/>
  <c r="AR104" i="1"/>
  <c r="AX104" i="1"/>
  <c r="AY104" i="1"/>
  <c r="BD104" i="1"/>
  <c r="BE104" i="1"/>
  <c r="BF104" i="1"/>
  <c r="BK104" i="1"/>
  <c r="BL104" i="1"/>
  <c r="BM104" i="1"/>
  <c r="BR104" i="1"/>
  <c r="BS104" i="1"/>
  <c r="BT104" i="1"/>
  <c r="BY104" i="1"/>
  <c r="BZ104" i="1"/>
  <c r="CA104" i="1"/>
  <c r="CC104" i="1"/>
  <c r="CD104" i="1"/>
  <c r="CF104" i="1"/>
  <c r="CG104" i="1"/>
  <c r="CI104" i="1"/>
  <c r="CJ104" i="1"/>
  <c r="CL104" i="1"/>
  <c r="CM104" i="1"/>
  <c r="CO104" i="1"/>
  <c r="CP104" i="1"/>
  <c r="CR104" i="1"/>
  <c r="CS104" i="1"/>
  <c r="CU104" i="1"/>
  <c r="CV104" i="1"/>
  <c r="CW104" i="1"/>
  <c r="CY104" i="1"/>
  <c r="CZ104" i="1"/>
  <c r="DA104" i="1"/>
  <c r="K105" i="1"/>
  <c r="L105" i="1"/>
  <c r="M105" i="1"/>
  <c r="N105" i="1"/>
  <c r="O105" i="1"/>
  <c r="W105" i="1"/>
  <c r="X105" i="1"/>
  <c r="Y105" i="1"/>
  <c r="Z105" i="1"/>
  <c r="AA105" i="1"/>
  <c r="AB105" i="1"/>
  <c r="AD105" i="1"/>
  <c r="AE105" i="1"/>
  <c r="AK105" i="1"/>
  <c r="AL105" i="1"/>
  <c r="AM105" i="1"/>
  <c r="AN105" i="1"/>
  <c r="AO105" i="1"/>
  <c r="AQ105" i="1"/>
  <c r="AR105" i="1"/>
  <c r="AX105" i="1"/>
  <c r="AY105" i="1"/>
  <c r="BD105" i="1"/>
  <c r="BE105" i="1"/>
  <c r="BF105" i="1"/>
  <c r="BK105" i="1"/>
  <c r="BL105" i="1"/>
  <c r="BM105" i="1"/>
  <c r="BR105" i="1"/>
  <c r="BS105" i="1"/>
  <c r="BT105" i="1"/>
  <c r="BY105" i="1"/>
  <c r="BZ105" i="1"/>
  <c r="CA105" i="1"/>
  <c r="CC105" i="1"/>
  <c r="CD105" i="1"/>
  <c r="CF105" i="1"/>
  <c r="CG105" i="1"/>
  <c r="CI105" i="1"/>
  <c r="CJ105" i="1"/>
  <c r="CL105" i="1"/>
  <c r="CM105" i="1"/>
  <c r="CO105" i="1"/>
  <c r="CP105" i="1"/>
  <c r="CR105" i="1"/>
  <c r="CS105" i="1"/>
  <c r="CU105" i="1"/>
  <c r="CV105" i="1"/>
  <c r="CW105" i="1"/>
  <c r="CY105" i="1"/>
  <c r="CZ105" i="1"/>
  <c r="DA105" i="1"/>
  <c r="K106" i="1"/>
  <c r="L106" i="1"/>
  <c r="M106" i="1"/>
  <c r="N106" i="1"/>
  <c r="O106" i="1"/>
  <c r="W106" i="1"/>
  <c r="X106" i="1"/>
  <c r="Y106" i="1"/>
  <c r="Z106" i="1"/>
  <c r="AA106" i="1"/>
  <c r="AB106" i="1"/>
  <c r="AD106" i="1"/>
  <c r="AE106" i="1"/>
  <c r="AK106" i="1"/>
  <c r="AL106" i="1"/>
  <c r="AM106" i="1"/>
  <c r="AN106" i="1"/>
  <c r="AO106" i="1"/>
  <c r="AQ106" i="1"/>
  <c r="AR106" i="1"/>
  <c r="AX106" i="1"/>
  <c r="AY106" i="1"/>
  <c r="BD106" i="1"/>
  <c r="BE106" i="1"/>
  <c r="BF106" i="1"/>
  <c r="BK106" i="1"/>
  <c r="BL106" i="1"/>
  <c r="BM106" i="1"/>
  <c r="BR106" i="1"/>
  <c r="BS106" i="1"/>
  <c r="BT106" i="1"/>
  <c r="BY106" i="1"/>
  <c r="BZ106" i="1"/>
  <c r="CA106" i="1"/>
  <c r="CC106" i="1"/>
  <c r="CD106" i="1"/>
  <c r="CF106" i="1"/>
  <c r="CG106" i="1"/>
  <c r="CI106" i="1"/>
  <c r="CJ106" i="1"/>
  <c r="CL106" i="1"/>
  <c r="CM106" i="1"/>
  <c r="CO106" i="1"/>
  <c r="CP106" i="1"/>
  <c r="CR106" i="1"/>
  <c r="CS106" i="1"/>
  <c r="CU106" i="1"/>
  <c r="CV106" i="1"/>
  <c r="CW106" i="1"/>
  <c r="CY106" i="1"/>
  <c r="CZ106" i="1"/>
  <c r="DA106" i="1"/>
  <c r="BY7" i="1"/>
  <c r="CR112" i="1"/>
  <c r="BW111" i="1"/>
  <c r="CR111" i="1"/>
  <c r="BV111" i="1"/>
  <c r="CR110" i="1"/>
  <c r="BU111" i="1"/>
  <c r="CR109" i="1"/>
  <c r="BT111" i="1"/>
  <c r="CR108" i="1"/>
  <c r="BS111" i="1"/>
  <c r="BR7" i="1"/>
  <c r="CO112" i="1"/>
  <c r="BP111" i="1"/>
  <c r="CO111" i="1"/>
  <c r="BO111" i="1"/>
  <c r="CO110" i="1"/>
  <c r="BN111" i="1"/>
  <c r="CO109" i="1"/>
  <c r="BM111" i="1"/>
  <c r="CO108" i="1"/>
  <c r="BL111" i="1"/>
  <c r="BK7" i="1"/>
  <c r="CL112" i="1"/>
  <c r="BI111" i="1"/>
  <c r="CL111" i="1"/>
  <c r="BH111" i="1"/>
  <c r="CL110" i="1"/>
  <c r="BG111" i="1"/>
  <c r="CL109" i="1"/>
  <c r="BF111" i="1"/>
  <c r="CL108" i="1"/>
  <c r="BE111" i="1"/>
  <c r="BS112" i="1"/>
  <c r="BS109" i="1"/>
  <c r="BV112" i="1"/>
  <c r="BL112" i="1"/>
  <c r="BL109" i="1"/>
  <c r="BO112" i="1"/>
  <c r="BE112" i="1"/>
  <c r="BE109" i="1"/>
  <c r="BH112" i="1"/>
  <c r="CI108" i="1"/>
  <c r="AX111" i="1"/>
  <c r="CI109" i="1"/>
  <c r="AY111" i="1"/>
  <c r="CI110" i="1"/>
  <c r="AZ111" i="1"/>
  <c r="CI111" i="1"/>
  <c r="BA111" i="1"/>
  <c r="AX112" i="1"/>
  <c r="AX109" i="1"/>
  <c r="BA112" i="1"/>
  <c r="AQ7" i="1"/>
  <c r="CF108" i="1"/>
  <c r="AL110" i="1"/>
  <c r="CF109" i="1"/>
  <c r="AN110" i="1"/>
  <c r="CF110" i="1"/>
  <c r="AP110" i="1"/>
  <c r="CF111" i="1"/>
  <c r="AR110" i="1"/>
  <c r="AK111" i="1"/>
  <c r="AK109" i="1"/>
  <c r="AK112" i="1"/>
  <c r="CI112" i="1"/>
  <c r="BB111" i="1"/>
  <c r="CF112" i="1"/>
  <c r="AT110" i="1"/>
  <c r="AD7" i="1"/>
  <c r="AE7" i="1"/>
  <c r="CC112" i="1"/>
  <c r="AG110" i="1"/>
  <c r="CC111" i="1"/>
  <c r="AE110" i="1"/>
  <c r="CC110" i="1"/>
  <c r="AC110" i="1"/>
  <c r="CC109" i="1"/>
  <c r="AA110" i="1"/>
  <c r="CC108" i="1"/>
  <c r="Y110" i="1"/>
  <c r="R7" i="1"/>
  <c r="BZ112" i="1"/>
  <c r="T110" i="1"/>
  <c r="BZ111" i="1"/>
  <c r="R110" i="1"/>
  <c r="BZ110" i="1"/>
  <c r="P110" i="1"/>
  <c r="BZ109" i="1"/>
  <c r="N110" i="1"/>
  <c r="BZ108" i="1"/>
  <c r="L110" i="1"/>
  <c r="X111" i="1"/>
  <c r="X109" i="1"/>
  <c r="X112" i="1"/>
  <c r="K111" i="1"/>
  <c r="BE3" i="1"/>
  <c r="L7" i="1"/>
  <c r="O7" i="1"/>
  <c r="X7" i="1"/>
  <c r="Y7" i="1"/>
  <c r="Z7" i="1"/>
  <c r="AA7" i="1"/>
  <c r="AB7" i="1"/>
  <c r="AK7" i="1"/>
  <c r="AL7" i="1"/>
  <c r="AM7" i="1"/>
  <c r="AN7" i="1"/>
  <c r="AX7" i="1"/>
  <c r="BE7" i="1"/>
  <c r="BF7" i="1"/>
  <c r="BL7" i="1"/>
  <c r="BM7" i="1"/>
  <c r="BS7" i="1"/>
  <c r="BT7" i="1"/>
  <c r="BY6" i="1"/>
  <c r="BX6" i="1"/>
  <c r="BR6" i="1"/>
  <c r="BQ6" i="1"/>
  <c r="BK6" i="1"/>
  <c r="BJ6" i="1"/>
  <c r="AQ6" i="1"/>
  <c r="AR6" i="1"/>
  <c r="AN6" i="1"/>
  <c r="AO6" i="1"/>
  <c r="AL6" i="1"/>
  <c r="AK6" i="1"/>
  <c r="BD6"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7" i="1"/>
  <c r="AM6" i="1"/>
  <c r="X6" i="1"/>
  <c r="Y6" i="1"/>
  <c r="AA6" i="1"/>
  <c r="AB6" i="1"/>
  <c r="AD6" i="1"/>
  <c r="AE6" i="1"/>
  <c r="K6" i="1"/>
  <c r="N6" i="1"/>
  <c r="Q6" i="1"/>
  <c r="L6" i="1"/>
  <c r="O6" i="1"/>
  <c r="R6" i="1"/>
  <c r="S6" i="1"/>
  <c r="W6" i="1"/>
  <c r="V6" i="1"/>
  <c r="T6" i="1"/>
  <c r="K3" i="1"/>
  <c r="K107" i="1"/>
  <c r="K108" i="1"/>
  <c r="M6" i="1"/>
  <c r="K109" i="1"/>
  <c r="K112" i="1"/>
  <c r="X3" i="1"/>
  <c r="X107" i="1"/>
  <c r="X108" i="1"/>
  <c r="Z6" i="1"/>
  <c r="I106" i="1"/>
  <c r="C109" i="33"/>
  <c r="I105" i="1"/>
  <c r="C108" i="33"/>
  <c r="I104" i="1"/>
  <c r="C107" i="33"/>
  <c r="I103" i="1"/>
  <c r="C106" i="33"/>
  <c r="I102" i="1"/>
  <c r="C105" i="33"/>
  <c r="I101" i="1"/>
  <c r="C104" i="33"/>
  <c r="I100" i="1"/>
  <c r="C103" i="33"/>
  <c r="I99" i="1"/>
  <c r="C102" i="33"/>
  <c r="I98" i="1"/>
  <c r="C101" i="33"/>
  <c r="I97" i="1"/>
  <c r="C100" i="33"/>
  <c r="I96" i="1"/>
  <c r="C99" i="33"/>
  <c r="I95" i="1"/>
  <c r="C98" i="33"/>
  <c r="I94" i="1"/>
  <c r="C97" i="33"/>
  <c r="I93" i="1"/>
  <c r="C96" i="33"/>
  <c r="I92" i="1"/>
  <c r="C95" i="33"/>
  <c r="I91" i="1"/>
  <c r="C94" i="33"/>
  <c r="I90" i="1"/>
  <c r="C93" i="33"/>
  <c r="I89" i="1"/>
  <c r="C92" i="33"/>
  <c r="I88" i="1"/>
  <c r="C91" i="33"/>
  <c r="I87" i="1"/>
  <c r="C90" i="33"/>
  <c r="I86" i="1"/>
  <c r="C89" i="33"/>
  <c r="I85" i="1"/>
  <c r="C88" i="33"/>
  <c r="I84" i="1"/>
  <c r="C87" i="33"/>
  <c r="I83" i="1"/>
  <c r="C86" i="33"/>
  <c r="I82" i="1"/>
  <c r="C85" i="33"/>
  <c r="I81" i="1"/>
  <c r="C84" i="33"/>
  <c r="I80" i="1"/>
  <c r="C83" i="33"/>
  <c r="I79" i="1"/>
  <c r="C82" i="33"/>
  <c r="I78" i="1"/>
  <c r="C81" i="33"/>
  <c r="I77" i="1"/>
  <c r="C80" i="33"/>
  <c r="I76" i="1"/>
  <c r="C79" i="33"/>
  <c r="I75" i="1"/>
  <c r="C78" i="33"/>
  <c r="I74" i="1"/>
  <c r="C77" i="33"/>
  <c r="I73" i="1"/>
  <c r="C76" i="33"/>
  <c r="I72" i="1"/>
  <c r="C75" i="33"/>
  <c r="I71" i="1"/>
  <c r="C74" i="33"/>
  <c r="I70" i="1"/>
  <c r="C73" i="33"/>
  <c r="I69" i="1"/>
  <c r="C72" i="33"/>
  <c r="I68" i="1"/>
  <c r="C71" i="33"/>
  <c r="I67" i="1"/>
  <c r="C70" i="33"/>
  <c r="I66" i="1"/>
  <c r="C69" i="33"/>
  <c r="I65" i="1"/>
  <c r="C68" i="33"/>
  <c r="I64" i="1"/>
  <c r="C67" i="33"/>
  <c r="I63" i="1"/>
  <c r="C66" i="33"/>
  <c r="I62" i="1"/>
  <c r="C65" i="33"/>
  <c r="I61" i="1"/>
  <c r="C64" i="33"/>
  <c r="I60" i="1"/>
  <c r="C63" i="33"/>
  <c r="I59" i="1"/>
  <c r="C62" i="33"/>
  <c r="I58" i="1"/>
  <c r="C61" i="33"/>
  <c r="I57" i="1"/>
  <c r="C60" i="33"/>
  <c r="I56" i="1"/>
  <c r="C59" i="33"/>
  <c r="I55" i="1"/>
  <c r="C58" i="33"/>
  <c r="I54" i="1"/>
  <c r="C57" i="33"/>
  <c r="I53" i="1"/>
  <c r="C56" i="33"/>
  <c r="I52" i="1"/>
  <c r="C55" i="33"/>
  <c r="I51" i="1"/>
  <c r="C54" i="33"/>
  <c r="I50" i="1"/>
  <c r="C53" i="33"/>
  <c r="I49" i="1"/>
  <c r="C52" i="33"/>
  <c r="I48" i="1"/>
  <c r="C51" i="33"/>
  <c r="I47" i="1"/>
  <c r="C50" i="33"/>
  <c r="I46" i="1"/>
  <c r="C49" i="33"/>
  <c r="I45" i="1"/>
  <c r="C48" i="33"/>
  <c r="I44" i="1"/>
  <c r="C47" i="33"/>
  <c r="I43" i="1"/>
  <c r="C46" i="33"/>
  <c r="I42" i="1"/>
  <c r="C45" i="33"/>
  <c r="I41" i="1"/>
  <c r="C44" i="33"/>
  <c r="I40" i="1"/>
  <c r="C43" i="33"/>
  <c r="I39" i="1"/>
  <c r="C42" i="33"/>
  <c r="I38" i="1"/>
  <c r="C41" i="33"/>
  <c r="I37" i="1"/>
  <c r="C40" i="33"/>
  <c r="I36" i="1"/>
  <c r="C39" i="33"/>
  <c r="I35" i="1"/>
  <c r="C38" i="33"/>
  <c r="I34" i="1"/>
  <c r="C37" i="33"/>
  <c r="I33" i="1"/>
  <c r="C36" i="33"/>
  <c r="I32" i="1"/>
  <c r="C35" i="33"/>
  <c r="I31" i="1"/>
  <c r="C34" i="33"/>
  <c r="I30" i="1"/>
  <c r="C33" i="33"/>
  <c r="I29" i="1"/>
  <c r="C32" i="33"/>
  <c r="I28" i="1"/>
  <c r="C31" i="33"/>
  <c r="I27" i="1"/>
  <c r="C30" i="33"/>
  <c r="I26" i="1"/>
  <c r="C29" i="33"/>
  <c r="I25" i="1"/>
  <c r="C28" i="33"/>
  <c r="I24" i="1"/>
  <c r="C27" i="33"/>
  <c r="I23" i="1"/>
  <c r="C26" i="33"/>
  <c r="I22" i="1"/>
  <c r="C25" i="33"/>
  <c r="I21" i="1"/>
  <c r="C24" i="33"/>
  <c r="I20" i="1"/>
  <c r="C23" i="33"/>
  <c r="I19" i="1"/>
  <c r="C22" i="33"/>
  <c r="I18" i="1"/>
  <c r="C21" i="33"/>
  <c r="I17" i="1"/>
  <c r="C20" i="33"/>
  <c r="I16" i="1"/>
  <c r="C19" i="33"/>
  <c r="I15" i="1"/>
  <c r="C18" i="33"/>
  <c r="I14" i="1"/>
  <c r="C17" i="33"/>
  <c r="I13" i="1"/>
  <c r="C16" i="33"/>
  <c r="I12" i="1"/>
  <c r="C15" i="33"/>
  <c r="I11" i="1"/>
  <c r="C14" i="33"/>
  <c r="I10" i="1"/>
  <c r="C13" i="33"/>
  <c r="I9" i="1"/>
  <c r="C12" i="33"/>
  <c r="I8" i="1"/>
  <c r="C11" i="33"/>
  <c r="I7" i="1"/>
  <c r="C10" i="33"/>
  <c r="AY6" i="1"/>
  <c r="AX6" i="1"/>
  <c r="DL8" i="1"/>
  <c r="DL9" i="1"/>
  <c r="DL10" i="1"/>
  <c r="DL11" i="1"/>
  <c r="DL13" i="1"/>
  <c r="CI107" i="1"/>
  <c r="DL7" i="1"/>
  <c r="DL14" i="1"/>
  <c r="DK8" i="1"/>
  <c r="DK9" i="1"/>
  <c r="DK10" i="1"/>
  <c r="DK11" i="1"/>
  <c r="DK13" i="1"/>
  <c r="CF107" i="1"/>
  <c r="DK7" i="1"/>
  <c r="DK14" i="1"/>
  <c r="AO20" i="3"/>
  <c r="AO19" i="3"/>
  <c r="AO18" i="3"/>
  <c r="AO17" i="3"/>
  <c r="AO16" i="3"/>
  <c r="AO15" i="3"/>
  <c r="AO14" i="3"/>
  <c r="AO13" i="3"/>
  <c r="AO12" i="3"/>
  <c r="AO11" i="3"/>
  <c r="AO7" i="3"/>
  <c r="AQ7" i="3"/>
  <c r="AS7" i="3"/>
  <c r="AU7" i="3"/>
  <c r="AW7" i="3"/>
  <c r="AY7" i="3"/>
  <c r="BA7" i="3"/>
  <c r="BE7" i="3"/>
  <c r="BG7" i="3"/>
  <c r="CU7" i="1"/>
  <c r="CV7" i="1"/>
  <c r="CW7" i="1"/>
  <c r="CJ6" i="3"/>
  <c r="BK106" i="3"/>
  <c r="BG106" i="3"/>
  <c r="BE106" i="3"/>
  <c r="BC106" i="3"/>
  <c r="BA106" i="3"/>
  <c r="AY106" i="3"/>
  <c r="AW106" i="3"/>
  <c r="AU106" i="3"/>
  <c r="AS106" i="3"/>
  <c r="AQ106" i="3"/>
  <c r="AO106" i="3"/>
  <c r="BK105" i="3"/>
  <c r="BG105" i="3"/>
  <c r="BE105" i="3"/>
  <c r="BC105" i="3"/>
  <c r="BA105" i="3"/>
  <c r="AY105" i="3"/>
  <c r="AW105" i="3"/>
  <c r="AU105" i="3"/>
  <c r="AS105" i="3"/>
  <c r="AQ105" i="3"/>
  <c r="AO105" i="3"/>
  <c r="BK104" i="3"/>
  <c r="BG104" i="3"/>
  <c r="BE104" i="3"/>
  <c r="BC104" i="3"/>
  <c r="BA104" i="3"/>
  <c r="AY104" i="3"/>
  <c r="AW104" i="3"/>
  <c r="AU104" i="3"/>
  <c r="AS104" i="3"/>
  <c r="AQ104" i="3"/>
  <c r="AO104" i="3"/>
  <c r="BK103" i="3"/>
  <c r="BG103" i="3"/>
  <c r="BE103" i="3"/>
  <c r="BC103" i="3"/>
  <c r="BA103" i="3"/>
  <c r="AY103" i="3"/>
  <c r="AW103" i="3"/>
  <c r="AU103" i="3"/>
  <c r="AS103" i="3"/>
  <c r="AQ103" i="3"/>
  <c r="AO103" i="3"/>
  <c r="BK102" i="3"/>
  <c r="BG102" i="3"/>
  <c r="BE102" i="3"/>
  <c r="BC102" i="3"/>
  <c r="BA102" i="3"/>
  <c r="AY102" i="3"/>
  <c r="AW102" i="3"/>
  <c r="AU102" i="3"/>
  <c r="AS102" i="3"/>
  <c r="AQ102" i="3"/>
  <c r="AO102" i="3"/>
  <c r="BK101" i="3"/>
  <c r="BG101" i="3"/>
  <c r="BE101" i="3"/>
  <c r="BC101" i="3"/>
  <c r="BA101" i="3"/>
  <c r="AY101" i="3"/>
  <c r="AW101" i="3"/>
  <c r="AU101" i="3"/>
  <c r="AS101" i="3"/>
  <c r="AQ101" i="3"/>
  <c r="AO101" i="3"/>
  <c r="BK100" i="3"/>
  <c r="BG100" i="3"/>
  <c r="BE100" i="3"/>
  <c r="BC100" i="3"/>
  <c r="BA100" i="3"/>
  <c r="AY100" i="3"/>
  <c r="AW100" i="3"/>
  <c r="AU100" i="3"/>
  <c r="AS100" i="3"/>
  <c r="AQ100" i="3"/>
  <c r="AO100" i="3"/>
  <c r="BK99" i="3"/>
  <c r="BG99" i="3"/>
  <c r="BE99" i="3"/>
  <c r="BC99" i="3"/>
  <c r="BA99" i="3"/>
  <c r="AY99" i="3"/>
  <c r="AW99" i="3"/>
  <c r="AU99" i="3"/>
  <c r="AS99" i="3"/>
  <c r="AQ99" i="3"/>
  <c r="AO99" i="3"/>
  <c r="BK98" i="3"/>
  <c r="BG98" i="3"/>
  <c r="BE98" i="3"/>
  <c r="BC98" i="3"/>
  <c r="BA98" i="3"/>
  <c r="AY98" i="3"/>
  <c r="AW98" i="3"/>
  <c r="AU98" i="3"/>
  <c r="AS98" i="3"/>
  <c r="AQ98" i="3"/>
  <c r="AO98" i="3"/>
  <c r="BK97" i="3"/>
  <c r="BG97" i="3"/>
  <c r="BE97" i="3"/>
  <c r="BC97" i="3"/>
  <c r="BA97" i="3"/>
  <c r="AY97" i="3"/>
  <c r="AW97" i="3"/>
  <c r="AU97" i="3"/>
  <c r="AS97" i="3"/>
  <c r="AQ97" i="3"/>
  <c r="AO97" i="3"/>
  <c r="BK96" i="3"/>
  <c r="BG96" i="3"/>
  <c r="BE96" i="3"/>
  <c r="BC96" i="3"/>
  <c r="BA96" i="3"/>
  <c r="AY96" i="3"/>
  <c r="AW96" i="3"/>
  <c r="AU96" i="3"/>
  <c r="AS96" i="3"/>
  <c r="AQ96" i="3"/>
  <c r="AO96" i="3"/>
  <c r="BK95" i="3"/>
  <c r="BG95" i="3"/>
  <c r="BE95" i="3"/>
  <c r="BC95" i="3"/>
  <c r="BA95" i="3"/>
  <c r="AY95" i="3"/>
  <c r="AW95" i="3"/>
  <c r="AU95" i="3"/>
  <c r="AS95" i="3"/>
  <c r="AQ95" i="3"/>
  <c r="AO95" i="3"/>
  <c r="BK94" i="3"/>
  <c r="BG94" i="3"/>
  <c r="BE94" i="3"/>
  <c r="BC94" i="3"/>
  <c r="BA94" i="3"/>
  <c r="AY94" i="3"/>
  <c r="AW94" i="3"/>
  <c r="AU94" i="3"/>
  <c r="AS94" i="3"/>
  <c r="AQ94" i="3"/>
  <c r="AO94" i="3"/>
  <c r="BK93" i="3"/>
  <c r="BG93" i="3"/>
  <c r="BE93" i="3"/>
  <c r="BC93" i="3"/>
  <c r="BA93" i="3"/>
  <c r="AY93" i="3"/>
  <c r="AW93" i="3"/>
  <c r="AU93" i="3"/>
  <c r="AS93" i="3"/>
  <c r="AQ93" i="3"/>
  <c r="AO93" i="3"/>
  <c r="BK92" i="3"/>
  <c r="BG92" i="3"/>
  <c r="BE92" i="3"/>
  <c r="BC92" i="3"/>
  <c r="BA92" i="3"/>
  <c r="AY92" i="3"/>
  <c r="AW92" i="3"/>
  <c r="AU92" i="3"/>
  <c r="AS92" i="3"/>
  <c r="AQ92" i="3"/>
  <c r="AO92" i="3"/>
  <c r="BK91" i="3"/>
  <c r="BG91" i="3"/>
  <c r="BE91" i="3"/>
  <c r="BC91" i="3"/>
  <c r="BA91" i="3"/>
  <c r="AY91" i="3"/>
  <c r="AW91" i="3"/>
  <c r="AU91" i="3"/>
  <c r="AS91" i="3"/>
  <c r="AQ91" i="3"/>
  <c r="AO91" i="3"/>
  <c r="BK90" i="3"/>
  <c r="BG90" i="3"/>
  <c r="BE90" i="3"/>
  <c r="BC90" i="3"/>
  <c r="BA90" i="3"/>
  <c r="AY90" i="3"/>
  <c r="AW90" i="3"/>
  <c r="AU90" i="3"/>
  <c r="AS90" i="3"/>
  <c r="AQ90" i="3"/>
  <c r="AO90" i="3"/>
  <c r="BK89" i="3"/>
  <c r="BG89" i="3"/>
  <c r="BE89" i="3"/>
  <c r="BC89" i="3"/>
  <c r="BA89" i="3"/>
  <c r="AY89" i="3"/>
  <c r="AW89" i="3"/>
  <c r="AU89" i="3"/>
  <c r="AS89" i="3"/>
  <c r="AQ89" i="3"/>
  <c r="AO89" i="3"/>
  <c r="BK88" i="3"/>
  <c r="BG88" i="3"/>
  <c r="BE88" i="3"/>
  <c r="BC88" i="3"/>
  <c r="BA88" i="3"/>
  <c r="AY88" i="3"/>
  <c r="AW88" i="3"/>
  <c r="AU88" i="3"/>
  <c r="AS88" i="3"/>
  <c r="AQ88" i="3"/>
  <c r="AO88" i="3"/>
  <c r="BK87" i="3"/>
  <c r="BG87" i="3"/>
  <c r="BE87" i="3"/>
  <c r="BC87" i="3"/>
  <c r="BA87" i="3"/>
  <c r="AY87" i="3"/>
  <c r="AW87" i="3"/>
  <c r="AU87" i="3"/>
  <c r="AS87" i="3"/>
  <c r="AQ87" i="3"/>
  <c r="AO87" i="3"/>
  <c r="BK86" i="3"/>
  <c r="BG86" i="3"/>
  <c r="BE86" i="3"/>
  <c r="BC86" i="3"/>
  <c r="BA86" i="3"/>
  <c r="AY86" i="3"/>
  <c r="AW86" i="3"/>
  <c r="AU86" i="3"/>
  <c r="AS86" i="3"/>
  <c r="AQ86" i="3"/>
  <c r="AO86" i="3"/>
  <c r="BK85" i="3"/>
  <c r="BG85" i="3"/>
  <c r="BE85" i="3"/>
  <c r="BC85" i="3"/>
  <c r="BA85" i="3"/>
  <c r="AY85" i="3"/>
  <c r="AW85" i="3"/>
  <c r="AU85" i="3"/>
  <c r="AS85" i="3"/>
  <c r="AQ85" i="3"/>
  <c r="AO85" i="3"/>
  <c r="BK84" i="3"/>
  <c r="BG84" i="3"/>
  <c r="BE84" i="3"/>
  <c r="BC84" i="3"/>
  <c r="BA84" i="3"/>
  <c r="AY84" i="3"/>
  <c r="AW84" i="3"/>
  <c r="AU84" i="3"/>
  <c r="AS84" i="3"/>
  <c r="AQ84" i="3"/>
  <c r="AO84" i="3"/>
  <c r="BK83" i="3"/>
  <c r="BG83" i="3"/>
  <c r="BE83" i="3"/>
  <c r="BC83" i="3"/>
  <c r="BA83" i="3"/>
  <c r="AY83" i="3"/>
  <c r="AW83" i="3"/>
  <c r="AU83" i="3"/>
  <c r="AS83" i="3"/>
  <c r="AQ83" i="3"/>
  <c r="AO83" i="3"/>
  <c r="BK82" i="3"/>
  <c r="BG82" i="3"/>
  <c r="BE82" i="3"/>
  <c r="BC82" i="3"/>
  <c r="BA82" i="3"/>
  <c r="AY82" i="3"/>
  <c r="AW82" i="3"/>
  <c r="AU82" i="3"/>
  <c r="AS82" i="3"/>
  <c r="AQ82" i="3"/>
  <c r="AO82" i="3"/>
  <c r="BK81" i="3"/>
  <c r="BG81" i="3"/>
  <c r="BE81" i="3"/>
  <c r="BC81" i="3"/>
  <c r="BA81" i="3"/>
  <c r="AY81" i="3"/>
  <c r="AW81" i="3"/>
  <c r="AU81" i="3"/>
  <c r="AS81" i="3"/>
  <c r="AQ81" i="3"/>
  <c r="AO81" i="3"/>
  <c r="BK80" i="3"/>
  <c r="BG80" i="3"/>
  <c r="BE80" i="3"/>
  <c r="BC80" i="3"/>
  <c r="BA80" i="3"/>
  <c r="AY80" i="3"/>
  <c r="AW80" i="3"/>
  <c r="AU80" i="3"/>
  <c r="AS80" i="3"/>
  <c r="AQ80" i="3"/>
  <c r="AO80" i="3"/>
  <c r="BK79" i="3"/>
  <c r="BG79" i="3"/>
  <c r="BE79" i="3"/>
  <c r="BC79" i="3"/>
  <c r="BA79" i="3"/>
  <c r="AY79" i="3"/>
  <c r="AW79" i="3"/>
  <c r="AU79" i="3"/>
  <c r="AS79" i="3"/>
  <c r="AQ79" i="3"/>
  <c r="AO79" i="3"/>
  <c r="BK78" i="3"/>
  <c r="BG78" i="3"/>
  <c r="BE78" i="3"/>
  <c r="BC78" i="3"/>
  <c r="BA78" i="3"/>
  <c r="AY78" i="3"/>
  <c r="AW78" i="3"/>
  <c r="AU78" i="3"/>
  <c r="AS78" i="3"/>
  <c r="AQ78" i="3"/>
  <c r="AO78" i="3"/>
  <c r="BK77" i="3"/>
  <c r="BG77" i="3"/>
  <c r="BE77" i="3"/>
  <c r="BC77" i="3"/>
  <c r="BA77" i="3"/>
  <c r="AY77" i="3"/>
  <c r="AW77" i="3"/>
  <c r="AU77" i="3"/>
  <c r="AS77" i="3"/>
  <c r="AQ77" i="3"/>
  <c r="AO77" i="3"/>
  <c r="BK76" i="3"/>
  <c r="BG76" i="3"/>
  <c r="BE76" i="3"/>
  <c r="BC76" i="3"/>
  <c r="BA76" i="3"/>
  <c r="AY76" i="3"/>
  <c r="AW76" i="3"/>
  <c r="AU76" i="3"/>
  <c r="AS76" i="3"/>
  <c r="AQ76" i="3"/>
  <c r="AO76" i="3"/>
  <c r="BK75" i="3"/>
  <c r="BG75" i="3"/>
  <c r="BE75" i="3"/>
  <c r="BC75" i="3"/>
  <c r="BA75" i="3"/>
  <c r="AY75" i="3"/>
  <c r="AW75" i="3"/>
  <c r="AU75" i="3"/>
  <c r="AS75" i="3"/>
  <c r="AQ75" i="3"/>
  <c r="AO75" i="3"/>
  <c r="BK74" i="3"/>
  <c r="BG74" i="3"/>
  <c r="BE74" i="3"/>
  <c r="BC74" i="3"/>
  <c r="BA74" i="3"/>
  <c r="AY74" i="3"/>
  <c r="AW74" i="3"/>
  <c r="AU74" i="3"/>
  <c r="AS74" i="3"/>
  <c r="AQ74" i="3"/>
  <c r="AO74" i="3"/>
  <c r="BK73" i="3"/>
  <c r="BG73" i="3"/>
  <c r="BE73" i="3"/>
  <c r="BC73" i="3"/>
  <c r="BA73" i="3"/>
  <c r="AY73" i="3"/>
  <c r="AW73" i="3"/>
  <c r="AU73" i="3"/>
  <c r="AS73" i="3"/>
  <c r="AQ73" i="3"/>
  <c r="AO73" i="3"/>
  <c r="BK72" i="3"/>
  <c r="BG72" i="3"/>
  <c r="BE72" i="3"/>
  <c r="BC72" i="3"/>
  <c r="BA72" i="3"/>
  <c r="AY72" i="3"/>
  <c r="AW72" i="3"/>
  <c r="AU72" i="3"/>
  <c r="AS72" i="3"/>
  <c r="AQ72" i="3"/>
  <c r="AO72" i="3"/>
  <c r="BK71" i="3"/>
  <c r="BG71" i="3"/>
  <c r="BE71" i="3"/>
  <c r="BC71" i="3"/>
  <c r="BA71" i="3"/>
  <c r="AY71" i="3"/>
  <c r="AW71" i="3"/>
  <c r="AU71" i="3"/>
  <c r="AS71" i="3"/>
  <c r="AQ71" i="3"/>
  <c r="AO71" i="3"/>
  <c r="BK70" i="3"/>
  <c r="BG70" i="3"/>
  <c r="BE70" i="3"/>
  <c r="BC70" i="3"/>
  <c r="BA70" i="3"/>
  <c r="AY70" i="3"/>
  <c r="AW70" i="3"/>
  <c r="AU70" i="3"/>
  <c r="AS70" i="3"/>
  <c r="AQ70" i="3"/>
  <c r="AO70" i="3"/>
  <c r="BK69" i="3"/>
  <c r="BG69" i="3"/>
  <c r="BE69" i="3"/>
  <c r="BC69" i="3"/>
  <c r="BA69" i="3"/>
  <c r="AY69" i="3"/>
  <c r="AW69" i="3"/>
  <c r="AU69" i="3"/>
  <c r="AS69" i="3"/>
  <c r="AQ69" i="3"/>
  <c r="AO69" i="3"/>
  <c r="BK68" i="3"/>
  <c r="BG68" i="3"/>
  <c r="BE68" i="3"/>
  <c r="BC68" i="3"/>
  <c r="BA68" i="3"/>
  <c r="AY68" i="3"/>
  <c r="AW68" i="3"/>
  <c r="AU68" i="3"/>
  <c r="AS68" i="3"/>
  <c r="AQ68" i="3"/>
  <c r="AO68" i="3"/>
  <c r="BK67" i="3"/>
  <c r="BG67" i="3"/>
  <c r="BE67" i="3"/>
  <c r="BC67" i="3"/>
  <c r="BA67" i="3"/>
  <c r="AY67" i="3"/>
  <c r="AW67" i="3"/>
  <c r="AU67" i="3"/>
  <c r="AS67" i="3"/>
  <c r="AQ67" i="3"/>
  <c r="AO67" i="3"/>
  <c r="BK66" i="3"/>
  <c r="BG66" i="3"/>
  <c r="BE66" i="3"/>
  <c r="BC66" i="3"/>
  <c r="BA66" i="3"/>
  <c r="AY66" i="3"/>
  <c r="AW66" i="3"/>
  <c r="AU66" i="3"/>
  <c r="AS66" i="3"/>
  <c r="AQ66" i="3"/>
  <c r="AO66" i="3"/>
  <c r="BK65" i="3"/>
  <c r="BG65" i="3"/>
  <c r="BE65" i="3"/>
  <c r="BC65" i="3"/>
  <c r="BA65" i="3"/>
  <c r="AY65" i="3"/>
  <c r="AW65" i="3"/>
  <c r="AU65" i="3"/>
  <c r="AS65" i="3"/>
  <c r="AQ65" i="3"/>
  <c r="AO65" i="3"/>
  <c r="BK64" i="3"/>
  <c r="BG64" i="3"/>
  <c r="BE64" i="3"/>
  <c r="BC64" i="3"/>
  <c r="BA64" i="3"/>
  <c r="AY64" i="3"/>
  <c r="AW64" i="3"/>
  <c r="AU64" i="3"/>
  <c r="AS64" i="3"/>
  <c r="AQ64" i="3"/>
  <c r="AO64" i="3"/>
  <c r="BK63" i="3"/>
  <c r="BG63" i="3"/>
  <c r="BE63" i="3"/>
  <c r="BC63" i="3"/>
  <c r="BA63" i="3"/>
  <c r="AY63" i="3"/>
  <c r="AW63" i="3"/>
  <c r="AU63" i="3"/>
  <c r="AS63" i="3"/>
  <c r="AQ63" i="3"/>
  <c r="AO63" i="3"/>
  <c r="BK62" i="3"/>
  <c r="BG62" i="3"/>
  <c r="BE62" i="3"/>
  <c r="BC62" i="3"/>
  <c r="BA62" i="3"/>
  <c r="AY62" i="3"/>
  <c r="AW62" i="3"/>
  <c r="AU62" i="3"/>
  <c r="AS62" i="3"/>
  <c r="AQ62" i="3"/>
  <c r="AO62" i="3"/>
  <c r="BK61" i="3"/>
  <c r="BG61" i="3"/>
  <c r="BE61" i="3"/>
  <c r="BC61" i="3"/>
  <c r="BA61" i="3"/>
  <c r="AY61" i="3"/>
  <c r="AW61" i="3"/>
  <c r="AU61" i="3"/>
  <c r="AS61" i="3"/>
  <c r="AQ61" i="3"/>
  <c r="AO61" i="3"/>
  <c r="BK60" i="3"/>
  <c r="BG60" i="3"/>
  <c r="BE60" i="3"/>
  <c r="BC60" i="3"/>
  <c r="BA60" i="3"/>
  <c r="AY60" i="3"/>
  <c r="AW60" i="3"/>
  <c r="AU60" i="3"/>
  <c r="AS60" i="3"/>
  <c r="AQ60" i="3"/>
  <c r="AO60" i="3"/>
  <c r="BK59" i="3"/>
  <c r="BG59" i="3"/>
  <c r="BE59" i="3"/>
  <c r="BC59" i="3"/>
  <c r="BA59" i="3"/>
  <c r="AY59" i="3"/>
  <c r="AW59" i="3"/>
  <c r="AU59" i="3"/>
  <c r="AS59" i="3"/>
  <c r="AQ59" i="3"/>
  <c r="AO59" i="3"/>
  <c r="BK58" i="3"/>
  <c r="BG58" i="3"/>
  <c r="BE58" i="3"/>
  <c r="BC58" i="3"/>
  <c r="BA58" i="3"/>
  <c r="AY58" i="3"/>
  <c r="AW58" i="3"/>
  <c r="AU58" i="3"/>
  <c r="AS58" i="3"/>
  <c r="AQ58" i="3"/>
  <c r="AO58" i="3"/>
  <c r="BK57" i="3"/>
  <c r="BG57" i="3"/>
  <c r="BE57" i="3"/>
  <c r="BC57" i="3"/>
  <c r="BA57" i="3"/>
  <c r="AY57" i="3"/>
  <c r="AW57" i="3"/>
  <c r="AU57" i="3"/>
  <c r="AS57" i="3"/>
  <c r="AQ57" i="3"/>
  <c r="AO57" i="3"/>
  <c r="BK56" i="3"/>
  <c r="BG56" i="3"/>
  <c r="BE56" i="3"/>
  <c r="BC56" i="3"/>
  <c r="BA56" i="3"/>
  <c r="AY56" i="3"/>
  <c r="AW56" i="3"/>
  <c r="AU56" i="3"/>
  <c r="AS56" i="3"/>
  <c r="AQ56" i="3"/>
  <c r="AO56" i="3"/>
  <c r="BK55" i="3"/>
  <c r="BG55" i="3"/>
  <c r="BE55" i="3"/>
  <c r="BC55" i="3"/>
  <c r="BA55" i="3"/>
  <c r="AY55" i="3"/>
  <c r="AW55" i="3"/>
  <c r="AU55" i="3"/>
  <c r="AS55" i="3"/>
  <c r="AQ55" i="3"/>
  <c r="AO55" i="3"/>
  <c r="BK54" i="3"/>
  <c r="BG54" i="3"/>
  <c r="BE54" i="3"/>
  <c r="BC54" i="3"/>
  <c r="BA54" i="3"/>
  <c r="AY54" i="3"/>
  <c r="AW54" i="3"/>
  <c r="AU54" i="3"/>
  <c r="AS54" i="3"/>
  <c r="AQ54" i="3"/>
  <c r="AO54" i="3"/>
  <c r="BK53" i="3"/>
  <c r="BG53" i="3"/>
  <c r="BE53" i="3"/>
  <c r="BC53" i="3"/>
  <c r="BA53" i="3"/>
  <c r="AY53" i="3"/>
  <c r="AW53" i="3"/>
  <c r="AU53" i="3"/>
  <c r="AS53" i="3"/>
  <c r="AQ53" i="3"/>
  <c r="AO53" i="3"/>
  <c r="BK52" i="3"/>
  <c r="BG52" i="3"/>
  <c r="BE52" i="3"/>
  <c r="BC52" i="3"/>
  <c r="BA52" i="3"/>
  <c r="AY52" i="3"/>
  <c r="AW52" i="3"/>
  <c r="AU52" i="3"/>
  <c r="AS52" i="3"/>
  <c r="AQ52" i="3"/>
  <c r="AO52" i="3"/>
  <c r="BK51" i="3"/>
  <c r="BG51" i="3"/>
  <c r="BE51" i="3"/>
  <c r="BC51" i="3"/>
  <c r="BA51" i="3"/>
  <c r="AY51" i="3"/>
  <c r="AW51" i="3"/>
  <c r="AU51" i="3"/>
  <c r="AS51" i="3"/>
  <c r="AQ51" i="3"/>
  <c r="AO51" i="3"/>
  <c r="BK50" i="3"/>
  <c r="BG50" i="3"/>
  <c r="BE50" i="3"/>
  <c r="BC50" i="3"/>
  <c r="BA50" i="3"/>
  <c r="AY50" i="3"/>
  <c r="AW50" i="3"/>
  <c r="AU50" i="3"/>
  <c r="AS50" i="3"/>
  <c r="AQ50" i="3"/>
  <c r="AO50" i="3"/>
  <c r="BK49" i="3"/>
  <c r="BG49" i="3"/>
  <c r="BE49" i="3"/>
  <c r="BC49" i="3"/>
  <c r="BA49" i="3"/>
  <c r="AY49" i="3"/>
  <c r="AW49" i="3"/>
  <c r="AU49" i="3"/>
  <c r="AS49" i="3"/>
  <c r="AQ49" i="3"/>
  <c r="AO49" i="3"/>
  <c r="BK48" i="3"/>
  <c r="BG48" i="3"/>
  <c r="BE48" i="3"/>
  <c r="BC48" i="3"/>
  <c r="BA48" i="3"/>
  <c r="AY48" i="3"/>
  <c r="AW48" i="3"/>
  <c r="AU48" i="3"/>
  <c r="AS48" i="3"/>
  <c r="AQ48" i="3"/>
  <c r="AO48" i="3"/>
  <c r="BK47" i="3"/>
  <c r="BG47" i="3"/>
  <c r="BE47" i="3"/>
  <c r="BC47" i="3"/>
  <c r="BA47" i="3"/>
  <c r="AY47" i="3"/>
  <c r="AW47" i="3"/>
  <c r="AU47" i="3"/>
  <c r="AS47" i="3"/>
  <c r="AQ47" i="3"/>
  <c r="AO47" i="3"/>
  <c r="BK46" i="3"/>
  <c r="BG46" i="3"/>
  <c r="BE46" i="3"/>
  <c r="BC46" i="3"/>
  <c r="BA46" i="3"/>
  <c r="AY46" i="3"/>
  <c r="AW46" i="3"/>
  <c r="AU46" i="3"/>
  <c r="AS46" i="3"/>
  <c r="AQ46" i="3"/>
  <c r="AO46" i="3"/>
  <c r="BK45" i="3"/>
  <c r="BG45" i="3"/>
  <c r="BE45" i="3"/>
  <c r="BC45" i="3"/>
  <c r="BA45" i="3"/>
  <c r="AY45" i="3"/>
  <c r="AW45" i="3"/>
  <c r="AU45" i="3"/>
  <c r="AS45" i="3"/>
  <c r="AQ45" i="3"/>
  <c r="AO45" i="3"/>
  <c r="BK44" i="3"/>
  <c r="BG44" i="3"/>
  <c r="BE44" i="3"/>
  <c r="BC44" i="3"/>
  <c r="BA44" i="3"/>
  <c r="AY44" i="3"/>
  <c r="AW44" i="3"/>
  <c r="AU44" i="3"/>
  <c r="AS44" i="3"/>
  <c r="AQ44" i="3"/>
  <c r="AO44" i="3"/>
  <c r="BK43" i="3"/>
  <c r="BG43" i="3"/>
  <c r="BE43" i="3"/>
  <c r="BC43" i="3"/>
  <c r="BA43" i="3"/>
  <c r="AY43" i="3"/>
  <c r="AW43" i="3"/>
  <c r="AU43" i="3"/>
  <c r="AS43" i="3"/>
  <c r="AQ43" i="3"/>
  <c r="AO43" i="3"/>
  <c r="BK42" i="3"/>
  <c r="BG42" i="3"/>
  <c r="BE42" i="3"/>
  <c r="BC42" i="3"/>
  <c r="BA42" i="3"/>
  <c r="AY42" i="3"/>
  <c r="AW42" i="3"/>
  <c r="AU42" i="3"/>
  <c r="AS42" i="3"/>
  <c r="AQ42" i="3"/>
  <c r="AO42" i="3"/>
  <c r="BK41" i="3"/>
  <c r="BG41" i="3"/>
  <c r="BE41" i="3"/>
  <c r="BC41" i="3"/>
  <c r="BA41" i="3"/>
  <c r="AY41" i="3"/>
  <c r="AW41" i="3"/>
  <c r="AU41" i="3"/>
  <c r="AS41" i="3"/>
  <c r="AQ41" i="3"/>
  <c r="AO41" i="3"/>
  <c r="BK40" i="3"/>
  <c r="BG40" i="3"/>
  <c r="BE40" i="3"/>
  <c r="BC40" i="3"/>
  <c r="BA40" i="3"/>
  <c r="AY40" i="3"/>
  <c r="AW40" i="3"/>
  <c r="AU40" i="3"/>
  <c r="AS40" i="3"/>
  <c r="AQ40" i="3"/>
  <c r="AO40" i="3"/>
  <c r="BK39" i="3"/>
  <c r="BG39" i="3"/>
  <c r="BE39" i="3"/>
  <c r="BC39" i="3"/>
  <c r="BA39" i="3"/>
  <c r="AY39" i="3"/>
  <c r="AW39" i="3"/>
  <c r="AU39" i="3"/>
  <c r="AS39" i="3"/>
  <c r="AQ39" i="3"/>
  <c r="AO39" i="3"/>
  <c r="BK38" i="3"/>
  <c r="BG38" i="3"/>
  <c r="BE38" i="3"/>
  <c r="BC38" i="3"/>
  <c r="BA38" i="3"/>
  <c r="AY38" i="3"/>
  <c r="AW38" i="3"/>
  <c r="AU38" i="3"/>
  <c r="AS38" i="3"/>
  <c r="AQ38" i="3"/>
  <c r="AO38" i="3"/>
  <c r="BK37" i="3"/>
  <c r="BG37" i="3"/>
  <c r="BE37" i="3"/>
  <c r="BC37" i="3"/>
  <c r="BA37" i="3"/>
  <c r="AY37" i="3"/>
  <c r="AW37" i="3"/>
  <c r="AU37" i="3"/>
  <c r="AS37" i="3"/>
  <c r="AQ37" i="3"/>
  <c r="AO37" i="3"/>
  <c r="BK36" i="3"/>
  <c r="BG36" i="3"/>
  <c r="BE36" i="3"/>
  <c r="BC36" i="3"/>
  <c r="BA36" i="3"/>
  <c r="AY36" i="3"/>
  <c r="AW36" i="3"/>
  <c r="AU36" i="3"/>
  <c r="AS36" i="3"/>
  <c r="AQ36" i="3"/>
  <c r="AO36" i="3"/>
  <c r="BK35" i="3"/>
  <c r="BG35" i="3"/>
  <c r="BE35" i="3"/>
  <c r="BC35" i="3"/>
  <c r="BA35" i="3"/>
  <c r="AY35" i="3"/>
  <c r="AW35" i="3"/>
  <c r="AU35" i="3"/>
  <c r="AS35" i="3"/>
  <c r="AQ35" i="3"/>
  <c r="AO35" i="3"/>
  <c r="BK34" i="3"/>
  <c r="BG34" i="3"/>
  <c r="BE34" i="3"/>
  <c r="BC34" i="3"/>
  <c r="BA34" i="3"/>
  <c r="AY34" i="3"/>
  <c r="AW34" i="3"/>
  <c r="AU34" i="3"/>
  <c r="AS34" i="3"/>
  <c r="AQ34" i="3"/>
  <c r="AO34" i="3"/>
  <c r="BK33" i="3"/>
  <c r="BG33" i="3"/>
  <c r="BE33" i="3"/>
  <c r="BC33" i="3"/>
  <c r="BA33" i="3"/>
  <c r="AY33" i="3"/>
  <c r="AW33" i="3"/>
  <c r="AU33" i="3"/>
  <c r="AS33" i="3"/>
  <c r="AQ33" i="3"/>
  <c r="AO33" i="3"/>
  <c r="BK32" i="3"/>
  <c r="BG32" i="3"/>
  <c r="BE32" i="3"/>
  <c r="BC32" i="3"/>
  <c r="BA32" i="3"/>
  <c r="AY32" i="3"/>
  <c r="AW32" i="3"/>
  <c r="AU32" i="3"/>
  <c r="AS32" i="3"/>
  <c r="AQ32" i="3"/>
  <c r="AO32" i="3"/>
  <c r="BK31" i="3"/>
  <c r="BG31" i="3"/>
  <c r="BE31" i="3"/>
  <c r="BC31" i="3"/>
  <c r="BA31" i="3"/>
  <c r="AY31" i="3"/>
  <c r="AW31" i="3"/>
  <c r="AU31" i="3"/>
  <c r="AS31" i="3"/>
  <c r="AQ31" i="3"/>
  <c r="AO31" i="3"/>
  <c r="BK30" i="3"/>
  <c r="BG30" i="3"/>
  <c r="BE30" i="3"/>
  <c r="BC30" i="3"/>
  <c r="BA30" i="3"/>
  <c r="AY30" i="3"/>
  <c r="AW30" i="3"/>
  <c r="AU30" i="3"/>
  <c r="AS30" i="3"/>
  <c r="AQ30" i="3"/>
  <c r="AO30" i="3"/>
  <c r="BK29" i="3"/>
  <c r="BG29" i="3"/>
  <c r="BE29" i="3"/>
  <c r="BC29" i="3"/>
  <c r="BA29" i="3"/>
  <c r="AY29" i="3"/>
  <c r="AW29" i="3"/>
  <c r="AU29" i="3"/>
  <c r="AS29" i="3"/>
  <c r="AQ29" i="3"/>
  <c r="AO29" i="3"/>
  <c r="BK28" i="3"/>
  <c r="BG28" i="3"/>
  <c r="BE28" i="3"/>
  <c r="BC28" i="3"/>
  <c r="BA28" i="3"/>
  <c r="AY28" i="3"/>
  <c r="AW28" i="3"/>
  <c r="AU28" i="3"/>
  <c r="AS28" i="3"/>
  <c r="AQ28" i="3"/>
  <c r="AO28" i="3"/>
  <c r="BK27" i="3"/>
  <c r="BG27" i="3"/>
  <c r="BE27" i="3"/>
  <c r="BC27" i="3"/>
  <c r="BA27" i="3"/>
  <c r="AY27" i="3"/>
  <c r="AW27" i="3"/>
  <c r="AU27" i="3"/>
  <c r="AS27" i="3"/>
  <c r="AQ27" i="3"/>
  <c r="AO27" i="3"/>
  <c r="BK26" i="3"/>
  <c r="BG26" i="3"/>
  <c r="BE26" i="3"/>
  <c r="BC26" i="3"/>
  <c r="BA26" i="3"/>
  <c r="AY26" i="3"/>
  <c r="AW26" i="3"/>
  <c r="AU26" i="3"/>
  <c r="AS26" i="3"/>
  <c r="AQ26" i="3"/>
  <c r="AO26" i="3"/>
  <c r="BK25" i="3"/>
  <c r="BG25" i="3"/>
  <c r="BE25" i="3"/>
  <c r="BC25" i="3"/>
  <c r="BA25" i="3"/>
  <c r="AY25" i="3"/>
  <c r="AW25" i="3"/>
  <c r="AU25" i="3"/>
  <c r="AS25" i="3"/>
  <c r="AQ25" i="3"/>
  <c r="AO25" i="3"/>
  <c r="BK24" i="3"/>
  <c r="BG24" i="3"/>
  <c r="BE24" i="3"/>
  <c r="BC24" i="3"/>
  <c r="BA24" i="3"/>
  <c r="AY24" i="3"/>
  <c r="AW24" i="3"/>
  <c r="AU24" i="3"/>
  <c r="AS24" i="3"/>
  <c r="AQ24" i="3"/>
  <c r="AO24" i="3"/>
  <c r="BK23" i="3"/>
  <c r="BG23" i="3"/>
  <c r="BE23" i="3"/>
  <c r="BC23" i="3"/>
  <c r="BA23" i="3"/>
  <c r="AY23" i="3"/>
  <c r="AW23" i="3"/>
  <c r="AU23" i="3"/>
  <c r="AS23" i="3"/>
  <c r="AQ23" i="3"/>
  <c r="AO23" i="3"/>
  <c r="BK22" i="3"/>
  <c r="BG22" i="3"/>
  <c r="BE22" i="3"/>
  <c r="BC22" i="3"/>
  <c r="BA22" i="3"/>
  <c r="AY22" i="3"/>
  <c r="AW22" i="3"/>
  <c r="AU22" i="3"/>
  <c r="AS22" i="3"/>
  <c r="AQ22" i="3"/>
  <c r="AO22" i="3"/>
  <c r="BK21" i="3"/>
  <c r="BG21" i="3"/>
  <c r="BE21" i="3"/>
  <c r="BC21" i="3"/>
  <c r="BA21" i="3"/>
  <c r="AY21" i="3"/>
  <c r="AW21" i="3"/>
  <c r="AU21" i="3"/>
  <c r="AS21" i="3"/>
  <c r="AQ21" i="3"/>
  <c r="AO21" i="3"/>
  <c r="BS3" i="1"/>
  <c r="BL3" i="1"/>
  <c r="BE6" i="1"/>
  <c r="BF6" i="1"/>
  <c r="BL6" i="1"/>
  <c r="BM6" i="1"/>
  <c r="BS6" i="1"/>
  <c r="BT6" i="1"/>
  <c r="DC35" i="1"/>
  <c r="DD35" i="1"/>
  <c r="CI7" i="1"/>
  <c r="I108" i="1"/>
  <c r="DE106" i="1"/>
  <c r="L1544" i="31"/>
  <c r="BQ106" i="3"/>
  <c r="BS106" i="3"/>
  <c r="BU106" i="3"/>
  <c r="BW106" i="3"/>
  <c r="BY106" i="3"/>
  <c r="CA106" i="3"/>
  <c r="CC106" i="3"/>
  <c r="CE106" i="3"/>
  <c r="CG106" i="3"/>
  <c r="CI106" i="3"/>
  <c r="N1543" i="31"/>
  <c r="BP106" i="3"/>
  <c r="BR106" i="3"/>
  <c r="BT106" i="3"/>
  <c r="BV106" i="3"/>
  <c r="BX106" i="3"/>
  <c r="BZ106" i="3"/>
  <c r="CB106" i="3"/>
  <c r="CD106" i="3"/>
  <c r="CF106" i="3"/>
  <c r="L1543" i="31"/>
  <c r="L1542" i="31"/>
  <c r="N1541" i="31"/>
  <c r="M1541" i="31"/>
  <c r="L1541" i="31"/>
  <c r="N1540" i="31"/>
  <c r="M1540" i="31"/>
  <c r="L1540" i="31"/>
  <c r="N1539" i="31"/>
  <c r="M1539" i="31"/>
  <c r="L1539" i="31"/>
  <c r="N1538" i="31"/>
  <c r="M1538" i="31"/>
  <c r="L1538" i="31"/>
  <c r="N1537" i="31"/>
  <c r="M1537" i="31"/>
  <c r="L1537" i="31"/>
  <c r="N1536" i="31"/>
  <c r="M1536" i="31"/>
  <c r="L1536" i="31"/>
  <c r="N1535" i="31"/>
  <c r="M1535" i="31"/>
  <c r="L1535" i="31"/>
  <c r="N1534" i="31"/>
  <c r="M1534" i="31"/>
  <c r="L1534" i="31"/>
  <c r="B106" i="23"/>
  <c r="H106" i="23"/>
  <c r="K106" i="23"/>
  <c r="I106" i="23"/>
  <c r="M106" i="23"/>
  <c r="O106" i="23"/>
  <c r="P106" i="23"/>
  <c r="J106" i="23"/>
  <c r="R106" i="23"/>
  <c r="T106" i="23"/>
  <c r="C106" i="23"/>
  <c r="H106" i="3"/>
  <c r="G106" i="1"/>
  <c r="L1532" i="31"/>
  <c r="F106" i="1"/>
  <c r="L1531" i="31"/>
  <c r="L1530" i="31"/>
  <c r="E106" i="1"/>
  <c r="L1529" i="31"/>
  <c r="B106" i="1"/>
  <c r="L1527" i="31"/>
  <c r="J106" i="1"/>
  <c r="L1526" i="31"/>
  <c r="L1525" i="31"/>
  <c r="H106" i="1"/>
  <c r="L1524" i="31"/>
  <c r="DE105" i="1"/>
  <c r="E1544" i="31"/>
  <c r="BQ105" i="3"/>
  <c r="BS105" i="3"/>
  <c r="BU105" i="3"/>
  <c r="BW105" i="3"/>
  <c r="BY105" i="3"/>
  <c r="CA105" i="3"/>
  <c r="CC105" i="3"/>
  <c r="CE105" i="3"/>
  <c r="CG105" i="3"/>
  <c r="CI105" i="3"/>
  <c r="G1543" i="31"/>
  <c r="BP105" i="3"/>
  <c r="BR105" i="3"/>
  <c r="BT105" i="3"/>
  <c r="BV105" i="3"/>
  <c r="BX105" i="3"/>
  <c r="BZ105" i="3"/>
  <c r="CB105" i="3"/>
  <c r="CD105" i="3"/>
  <c r="CF105" i="3"/>
  <c r="E1543" i="31"/>
  <c r="E1542" i="31"/>
  <c r="G1541" i="31"/>
  <c r="F1541" i="31"/>
  <c r="E1541" i="31"/>
  <c r="G1540" i="31"/>
  <c r="F1540" i="31"/>
  <c r="E1540" i="31"/>
  <c r="G1539" i="31"/>
  <c r="F1539" i="31"/>
  <c r="E1539" i="31"/>
  <c r="G1538" i="31"/>
  <c r="F1538" i="31"/>
  <c r="E1538" i="31"/>
  <c r="G1537" i="31"/>
  <c r="F1537" i="31"/>
  <c r="E1537" i="31"/>
  <c r="G1536" i="31"/>
  <c r="F1536" i="31"/>
  <c r="E1536" i="31"/>
  <c r="G1535" i="31"/>
  <c r="F1535" i="31"/>
  <c r="E1535" i="31"/>
  <c r="G1534" i="31"/>
  <c r="F1534" i="31"/>
  <c r="E1534" i="31"/>
  <c r="B105" i="23"/>
  <c r="T105" i="23"/>
  <c r="C105" i="23"/>
  <c r="H105" i="3"/>
  <c r="G105" i="1"/>
  <c r="E1532" i="31"/>
  <c r="F105" i="1"/>
  <c r="E1531" i="31"/>
  <c r="E1530" i="31"/>
  <c r="E105" i="1"/>
  <c r="E1529" i="31"/>
  <c r="B105" i="1"/>
  <c r="E1527" i="31"/>
  <c r="J105" i="1"/>
  <c r="E1526" i="31"/>
  <c r="E1525" i="31"/>
  <c r="H105" i="1"/>
  <c r="E1524" i="31"/>
  <c r="DE104" i="1"/>
  <c r="L1513" i="31"/>
  <c r="BQ104" i="3"/>
  <c r="BS104" i="3"/>
  <c r="BU104" i="3"/>
  <c r="BW104" i="3"/>
  <c r="BY104" i="3"/>
  <c r="CA104" i="3"/>
  <c r="CC104" i="3"/>
  <c r="CE104" i="3"/>
  <c r="CG104" i="3"/>
  <c r="CI104" i="3"/>
  <c r="N1512" i="31"/>
  <c r="BP104" i="3"/>
  <c r="BR104" i="3"/>
  <c r="BT104" i="3"/>
  <c r="BV104" i="3"/>
  <c r="BX104" i="3"/>
  <c r="BZ104" i="3"/>
  <c r="CB104" i="3"/>
  <c r="CD104" i="3"/>
  <c r="CF104" i="3"/>
  <c r="L1512" i="31"/>
  <c r="L1511" i="31"/>
  <c r="N1510" i="31"/>
  <c r="M1510" i="31"/>
  <c r="L1510" i="31"/>
  <c r="N1509" i="31"/>
  <c r="M1509" i="31"/>
  <c r="L1509" i="31"/>
  <c r="N1508" i="31"/>
  <c r="M1508" i="31"/>
  <c r="L1508" i="31"/>
  <c r="N1507" i="31"/>
  <c r="M1507" i="31"/>
  <c r="L1507" i="31"/>
  <c r="N1506" i="31"/>
  <c r="M1506" i="31"/>
  <c r="L1506" i="31"/>
  <c r="N1505" i="31"/>
  <c r="M1505" i="31"/>
  <c r="L1505" i="31"/>
  <c r="N1504" i="31"/>
  <c r="M1504" i="31"/>
  <c r="L1504" i="31"/>
  <c r="N1503" i="31"/>
  <c r="M1503" i="31"/>
  <c r="L1503" i="31"/>
  <c r="B104" i="23"/>
  <c r="T104" i="23"/>
  <c r="C104" i="23"/>
  <c r="H104" i="3"/>
  <c r="G104" i="1"/>
  <c r="L1501" i="31"/>
  <c r="F104" i="1"/>
  <c r="L1500" i="31"/>
  <c r="L1499" i="31"/>
  <c r="E104" i="1"/>
  <c r="L1498" i="31"/>
  <c r="B104" i="1"/>
  <c r="L1496" i="31"/>
  <c r="J104" i="1"/>
  <c r="L1495" i="31"/>
  <c r="L1494" i="31"/>
  <c r="H104" i="1"/>
  <c r="L1493" i="31"/>
  <c r="DE103" i="1"/>
  <c r="E1513" i="31"/>
  <c r="BQ103" i="3"/>
  <c r="BS103" i="3"/>
  <c r="BU103" i="3"/>
  <c r="BW103" i="3"/>
  <c r="BY103" i="3"/>
  <c r="CA103" i="3"/>
  <c r="CC103" i="3"/>
  <c r="CE103" i="3"/>
  <c r="CG103" i="3"/>
  <c r="CI103" i="3"/>
  <c r="G1512" i="31"/>
  <c r="BP103" i="3"/>
  <c r="BR103" i="3"/>
  <c r="BT103" i="3"/>
  <c r="BV103" i="3"/>
  <c r="BX103" i="3"/>
  <c r="BZ103" i="3"/>
  <c r="CB103" i="3"/>
  <c r="CD103" i="3"/>
  <c r="CF103" i="3"/>
  <c r="E1512" i="31"/>
  <c r="E1511" i="31"/>
  <c r="G1510" i="31"/>
  <c r="F1510" i="31"/>
  <c r="E1510" i="31"/>
  <c r="G1509" i="31"/>
  <c r="F1509" i="31"/>
  <c r="E1509" i="31"/>
  <c r="G1508" i="31"/>
  <c r="F1508" i="31"/>
  <c r="E1508" i="31"/>
  <c r="G1507" i="31"/>
  <c r="F1507" i="31"/>
  <c r="E1507" i="31"/>
  <c r="G1506" i="31"/>
  <c r="F1506" i="31"/>
  <c r="E1506" i="31"/>
  <c r="G1505" i="31"/>
  <c r="F1505" i="31"/>
  <c r="E1505" i="31"/>
  <c r="G1504" i="31"/>
  <c r="F1504" i="31"/>
  <c r="E1504" i="31"/>
  <c r="G1503" i="31"/>
  <c r="F1503" i="31"/>
  <c r="E1503" i="31"/>
  <c r="B103" i="23"/>
  <c r="T103" i="23"/>
  <c r="C103" i="23"/>
  <c r="H103" i="3"/>
  <c r="G103" i="1"/>
  <c r="E1501" i="31"/>
  <c r="F103" i="1"/>
  <c r="E1500" i="31"/>
  <c r="E1499" i="31"/>
  <c r="E103" i="1"/>
  <c r="E1498" i="31"/>
  <c r="B103" i="1"/>
  <c r="E1496" i="31"/>
  <c r="J103" i="1"/>
  <c r="E1495" i="31"/>
  <c r="E1494" i="31"/>
  <c r="H103" i="1"/>
  <c r="E1493" i="31"/>
  <c r="DE102" i="1"/>
  <c r="L1482" i="31"/>
  <c r="BQ102" i="3"/>
  <c r="BS102" i="3"/>
  <c r="BU102" i="3"/>
  <c r="BW102" i="3"/>
  <c r="BY102" i="3"/>
  <c r="CA102" i="3"/>
  <c r="CC102" i="3"/>
  <c r="CE102" i="3"/>
  <c r="CG102" i="3"/>
  <c r="CI102" i="3"/>
  <c r="N1481" i="31"/>
  <c r="BP102" i="3"/>
  <c r="BR102" i="3"/>
  <c r="BT102" i="3"/>
  <c r="BV102" i="3"/>
  <c r="BX102" i="3"/>
  <c r="BZ102" i="3"/>
  <c r="CB102" i="3"/>
  <c r="CD102" i="3"/>
  <c r="CF102" i="3"/>
  <c r="L1481" i="31"/>
  <c r="L1480" i="31"/>
  <c r="N1479" i="31"/>
  <c r="M1479" i="31"/>
  <c r="L1479" i="31"/>
  <c r="N1478" i="31"/>
  <c r="M1478" i="31"/>
  <c r="L1478" i="31"/>
  <c r="N1477" i="31"/>
  <c r="M1477" i="31"/>
  <c r="L1477" i="31"/>
  <c r="N1476" i="31"/>
  <c r="M1476" i="31"/>
  <c r="L1476" i="31"/>
  <c r="N1475" i="31"/>
  <c r="M1475" i="31"/>
  <c r="L1475" i="31"/>
  <c r="N1474" i="31"/>
  <c r="M1474" i="31"/>
  <c r="L1474" i="31"/>
  <c r="N1473" i="31"/>
  <c r="M1473" i="31"/>
  <c r="L1473" i="31"/>
  <c r="N1472" i="31"/>
  <c r="M1472" i="31"/>
  <c r="L1472" i="31"/>
  <c r="B102" i="23"/>
  <c r="T102" i="23"/>
  <c r="C102" i="23"/>
  <c r="H102" i="3"/>
  <c r="G102" i="1"/>
  <c r="L1470" i="31"/>
  <c r="F102" i="1"/>
  <c r="L1469" i="31"/>
  <c r="L1468" i="31"/>
  <c r="E102" i="1"/>
  <c r="L1467" i="31"/>
  <c r="B102" i="1"/>
  <c r="L1465" i="31"/>
  <c r="J102" i="1"/>
  <c r="L1464" i="31"/>
  <c r="L1463" i="31"/>
  <c r="H102" i="1"/>
  <c r="L1462" i="31"/>
  <c r="DE101" i="1"/>
  <c r="E1482" i="31"/>
  <c r="BQ101" i="3"/>
  <c r="BS101" i="3"/>
  <c r="BU101" i="3"/>
  <c r="BW101" i="3"/>
  <c r="BY101" i="3"/>
  <c r="CA101" i="3"/>
  <c r="CC101" i="3"/>
  <c r="CE101" i="3"/>
  <c r="CG101" i="3"/>
  <c r="CI101" i="3"/>
  <c r="G1481" i="31"/>
  <c r="BP101" i="3"/>
  <c r="BR101" i="3"/>
  <c r="BT101" i="3"/>
  <c r="BV101" i="3"/>
  <c r="BX101" i="3"/>
  <c r="BZ101" i="3"/>
  <c r="CB101" i="3"/>
  <c r="CD101" i="3"/>
  <c r="CF101" i="3"/>
  <c r="E1481" i="31"/>
  <c r="E1480" i="31"/>
  <c r="G1479" i="31"/>
  <c r="F1479" i="31"/>
  <c r="E1479" i="31"/>
  <c r="G1478" i="31"/>
  <c r="F1478" i="31"/>
  <c r="E1478" i="31"/>
  <c r="G1477" i="31"/>
  <c r="F1477" i="31"/>
  <c r="E1477" i="31"/>
  <c r="G1476" i="31"/>
  <c r="F1476" i="31"/>
  <c r="E1476" i="31"/>
  <c r="G1475" i="31"/>
  <c r="F1475" i="31"/>
  <c r="E1475" i="31"/>
  <c r="G1474" i="31"/>
  <c r="F1474" i="31"/>
  <c r="E1474" i="31"/>
  <c r="G1473" i="31"/>
  <c r="F1473" i="31"/>
  <c r="E1473" i="31"/>
  <c r="G1472" i="31"/>
  <c r="F1472" i="31"/>
  <c r="E1472" i="31"/>
  <c r="B101" i="23"/>
  <c r="T101" i="23"/>
  <c r="C101" i="23"/>
  <c r="H101" i="3"/>
  <c r="G101" i="1"/>
  <c r="E1470" i="31"/>
  <c r="F101" i="1"/>
  <c r="E1469" i="31"/>
  <c r="E1468" i="31"/>
  <c r="E101" i="1"/>
  <c r="E1467" i="31"/>
  <c r="B101" i="1"/>
  <c r="E1465" i="31"/>
  <c r="J101" i="1"/>
  <c r="E1464" i="31"/>
  <c r="E1463" i="31"/>
  <c r="H101" i="1"/>
  <c r="E1462" i="31"/>
  <c r="DE100" i="1"/>
  <c r="L1451" i="31"/>
  <c r="BQ100" i="3"/>
  <c r="BS100" i="3"/>
  <c r="BU100" i="3"/>
  <c r="BW100" i="3"/>
  <c r="BY100" i="3"/>
  <c r="CA100" i="3"/>
  <c r="CC100" i="3"/>
  <c r="CE100" i="3"/>
  <c r="CG100" i="3"/>
  <c r="CI100" i="3"/>
  <c r="N1450" i="31"/>
  <c r="BP100" i="3"/>
  <c r="BR100" i="3"/>
  <c r="BT100" i="3"/>
  <c r="BV100" i="3"/>
  <c r="BX100" i="3"/>
  <c r="BZ100" i="3"/>
  <c r="CB100" i="3"/>
  <c r="CD100" i="3"/>
  <c r="CF100" i="3"/>
  <c r="L1450" i="31"/>
  <c r="L1449" i="31"/>
  <c r="N1448" i="31"/>
  <c r="M1448" i="31"/>
  <c r="L1448" i="31"/>
  <c r="N1447" i="31"/>
  <c r="M1447" i="31"/>
  <c r="L1447" i="31"/>
  <c r="N1446" i="31"/>
  <c r="M1446" i="31"/>
  <c r="L1446" i="31"/>
  <c r="N1445" i="31"/>
  <c r="M1445" i="31"/>
  <c r="L1445" i="31"/>
  <c r="N1444" i="31"/>
  <c r="M1444" i="31"/>
  <c r="L1444" i="31"/>
  <c r="N1443" i="31"/>
  <c r="M1443" i="31"/>
  <c r="L1443" i="31"/>
  <c r="N1442" i="31"/>
  <c r="M1442" i="31"/>
  <c r="L1442" i="31"/>
  <c r="N1441" i="31"/>
  <c r="M1441" i="31"/>
  <c r="L1441" i="31"/>
  <c r="B100" i="23"/>
  <c r="T100" i="23"/>
  <c r="C100" i="23"/>
  <c r="H100" i="3"/>
  <c r="G100" i="1"/>
  <c r="L1439" i="31"/>
  <c r="F100" i="1"/>
  <c r="L1438" i="31"/>
  <c r="L1437" i="31"/>
  <c r="E100" i="1"/>
  <c r="L1436" i="31"/>
  <c r="B100" i="1"/>
  <c r="L1434" i="31"/>
  <c r="J100" i="1"/>
  <c r="L1433" i="31"/>
  <c r="L1432" i="31"/>
  <c r="H100" i="1"/>
  <c r="L1431" i="31"/>
  <c r="DE99" i="1"/>
  <c r="E1451" i="31"/>
  <c r="BQ99" i="3"/>
  <c r="BS99" i="3"/>
  <c r="BU99" i="3"/>
  <c r="BW99" i="3"/>
  <c r="BY99" i="3"/>
  <c r="CA99" i="3"/>
  <c r="CC99" i="3"/>
  <c r="CE99" i="3"/>
  <c r="CG99" i="3"/>
  <c r="CI99" i="3"/>
  <c r="G1450" i="31"/>
  <c r="BP99" i="3"/>
  <c r="BR99" i="3"/>
  <c r="BT99" i="3"/>
  <c r="BV99" i="3"/>
  <c r="BX99" i="3"/>
  <c r="BZ99" i="3"/>
  <c r="CB99" i="3"/>
  <c r="CD99" i="3"/>
  <c r="CF99" i="3"/>
  <c r="E1450" i="31"/>
  <c r="E1449" i="31"/>
  <c r="G1448" i="31"/>
  <c r="F1448" i="31"/>
  <c r="E1448" i="31"/>
  <c r="G1447" i="31"/>
  <c r="F1447" i="31"/>
  <c r="E1447" i="31"/>
  <c r="G1446" i="31"/>
  <c r="F1446" i="31"/>
  <c r="E1446" i="31"/>
  <c r="G1445" i="31"/>
  <c r="F1445" i="31"/>
  <c r="E1445" i="31"/>
  <c r="G1444" i="31"/>
  <c r="F1444" i="31"/>
  <c r="E1444" i="31"/>
  <c r="G1443" i="31"/>
  <c r="F1443" i="31"/>
  <c r="E1443" i="31"/>
  <c r="G1442" i="31"/>
  <c r="F1442" i="31"/>
  <c r="E1442" i="31"/>
  <c r="G1441" i="31"/>
  <c r="F1441" i="31"/>
  <c r="E1441" i="31"/>
  <c r="B99" i="23"/>
  <c r="T99" i="23"/>
  <c r="C99" i="23"/>
  <c r="H99" i="3"/>
  <c r="G99" i="1"/>
  <c r="E1439" i="31"/>
  <c r="F99" i="1"/>
  <c r="E1438" i="31"/>
  <c r="E1437" i="31"/>
  <c r="E99" i="1"/>
  <c r="E1436" i="31"/>
  <c r="B99" i="1"/>
  <c r="E1434" i="31"/>
  <c r="J99" i="1"/>
  <c r="E1433" i="31"/>
  <c r="E1432" i="31"/>
  <c r="H99" i="1"/>
  <c r="E1431" i="31"/>
  <c r="DE98" i="1"/>
  <c r="L1420" i="31"/>
  <c r="BQ98" i="3"/>
  <c r="BS98" i="3"/>
  <c r="BU98" i="3"/>
  <c r="BW98" i="3"/>
  <c r="BY98" i="3"/>
  <c r="CA98" i="3"/>
  <c r="CC98" i="3"/>
  <c r="CE98" i="3"/>
  <c r="CG98" i="3"/>
  <c r="CI98" i="3"/>
  <c r="N1419" i="31"/>
  <c r="BP98" i="3"/>
  <c r="BR98" i="3"/>
  <c r="BT98" i="3"/>
  <c r="BV98" i="3"/>
  <c r="BX98" i="3"/>
  <c r="BZ98" i="3"/>
  <c r="CB98" i="3"/>
  <c r="CD98" i="3"/>
  <c r="CF98" i="3"/>
  <c r="L1419" i="31"/>
  <c r="L1418" i="31"/>
  <c r="N1417" i="31"/>
  <c r="M1417" i="31"/>
  <c r="L1417" i="31"/>
  <c r="N1416" i="31"/>
  <c r="M1416" i="31"/>
  <c r="L1416" i="31"/>
  <c r="N1415" i="31"/>
  <c r="M1415" i="31"/>
  <c r="L1415" i="31"/>
  <c r="N1414" i="31"/>
  <c r="M1414" i="31"/>
  <c r="L1414" i="31"/>
  <c r="N1413" i="31"/>
  <c r="M1413" i="31"/>
  <c r="L1413" i="31"/>
  <c r="N1412" i="31"/>
  <c r="M1412" i="31"/>
  <c r="L1412" i="31"/>
  <c r="N1411" i="31"/>
  <c r="M1411" i="31"/>
  <c r="L1411" i="31"/>
  <c r="N1410" i="31"/>
  <c r="M1410" i="31"/>
  <c r="L1410" i="31"/>
  <c r="B98" i="23"/>
  <c r="T98" i="23"/>
  <c r="C98" i="23"/>
  <c r="H98" i="3"/>
  <c r="G98" i="1"/>
  <c r="L1408" i="31"/>
  <c r="F98" i="1"/>
  <c r="L1407" i="31"/>
  <c r="L1406" i="31"/>
  <c r="E98" i="1"/>
  <c r="L1405" i="31"/>
  <c r="B98" i="1"/>
  <c r="L1403" i="31"/>
  <c r="J98" i="1"/>
  <c r="L1402" i="31"/>
  <c r="L1401" i="31"/>
  <c r="H98" i="1"/>
  <c r="L1400" i="31"/>
  <c r="DE97" i="1"/>
  <c r="E1420" i="31"/>
  <c r="BQ97" i="3"/>
  <c r="BS97" i="3"/>
  <c r="BU97" i="3"/>
  <c r="BW97" i="3"/>
  <c r="BY97" i="3"/>
  <c r="CA97" i="3"/>
  <c r="CC97" i="3"/>
  <c r="CE97" i="3"/>
  <c r="CG97" i="3"/>
  <c r="CI97" i="3"/>
  <c r="G1419" i="31"/>
  <c r="BP97" i="3"/>
  <c r="BR97" i="3"/>
  <c r="BT97" i="3"/>
  <c r="BV97" i="3"/>
  <c r="BX97" i="3"/>
  <c r="BZ97" i="3"/>
  <c r="CB97" i="3"/>
  <c r="CD97" i="3"/>
  <c r="CF97" i="3"/>
  <c r="E1419" i="31"/>
  <c r="E1418" i="31"/>
  <c r="G1417" i="31"/>
  <c r="F1417" i="31"/>
  <c r="E1417" i="31"/>
  <c r="G1416" i="31"/>
  <c r="F1416" i="31"/>
  <c r="E1416" i="31"/>
  <c r="G1415" i="31"/>
  <c r="F1415" i="31"/>
  <c r="E1415" i="31"/>
  <c r="G1414" i="31"/>
  <c r="F1414" i="31"/>
  <c r="E1414" i="31"/>
  <c r="G1413" i="31"/>
  <c r="F1413" i="31"/>
  <c r="E1413" i="31"/>
  <c r="G1412" i="31"/>
  <c r="F1412" i="31"/>
  <c r="E1412" i="31"/>
  <c r="G1411" i="31"/>
  <c r="F1411" i="31"/>
  <c r="E1411" i="31"/>
  <c r="G1410" i="31"/>
  <c r="F1410" i="31"/>
  <c r="E1410" i="31"/>
  <c r="B97" i="23"/>
  <c r="T97" i="23"/>
  <c r="C97" i="23"/>
  <c r="H97" i="3"/>
  <c r="G97" i="1"/>
  <c r="E1408" i="31"/>
  <c r="F97" i="1"/>
  <c r="E1407" i="31"/>
  <c r="E1406" i="31"/>
  <c r="E97" i="1"/>
  <c r="E1405" i="31"/>
  <c r="B97" i="1"/>
  <c r="E1403" i="31"/>
  <c r="J97" i="1"/>
  <c r="E1402" i="31"/>
  <c r="E1401" i="31"/>
  <c r="H97" i="1"/>
  <c r="E1400" i="31"/>
  <c r="DE96" i="1"/>
  <c r="L1389" i="31"/>
  <c r="BQ96" i="3"/>
  <c r="BS96" i="3"/>
  <c r="BU96" i="3"/>
  <c r="BW96" i="3"/>
  <c r="BY96" i="3"/>
  <c r="CA96" i="3"/>
  <c r="CC96" i="3"/>
  <c r="CE96" i="3"/>
  <c r="CG96" i="3"/>
  <c r="CI96" i="3"/>
  <c r="N1388" i="31"/>
  <c r="BP96" i="3"/>
  <c r="BR96" i="3"/>
  <c r="BT96" i="3"/>
  <c r="BV96" i="3"/>
  <c r="BX96" i="3"/>
  <c r="BZ96" i="3"/>
  <c r="CB96" i="3"/>
  <c r="CD96" i="3"/>
  <c r="CF96" i="3"/>
  <c r="L1388" i="31"/>
  <c r="L1387" i="31"/>
  <c r="N1386" i="31"/>
  <c r="M1386" i="31"/>
  <c r="L1386" i="31"/>
  <c r="N1385" i="31"/>
  <c r="M1385" i="31"/>
  <c r="L1385" i="31"/>
  <c r="N1384" i="31"/>
  <c r="M1384" i="31"/>
  <c r="L1384" i="31"/>
  <c r="N1383" i="31"/>
  <c r="M1383" i="31"/>
  <c r="L1383" i="31"/>
  <c r="N1382" i="31"/>
  <c r="M1382" i="31"/>
  <c r="L1382" i="31"/>
  <c r="N1381" i="31"/>
  <c r="M1381" i="31"/>
  <c r="L1381" i="31"/>
  <c r="N1380" i="31"/>
  <c r="M1380" i="31"/>
  <c r="L1380" i="31"/>
  <c r="N1379" i="31"/>
  <c r="M1379" i="31"/>
  <c r="L1379" i="31"/>
  <c r="B96" i="23"/>
  <c r="T96" i="23"/>
  <c r="C96" i="23"/>
  <c r="H96" i="3"/>
  <c r="G96" i="1"/>
  <c r="L1377" i="31"/>
  <c r="F96" i="1"/>
  <c r="L1376" i="31"/>
  <c r="L1375" i="31"/>
  <c r="E96" i="1"/>
  <c r="L1374" i="31"/>
  <c r="B96" i="1"/>
  <c r="L1372" i="31"/>
  <c r="J96" i="1"/>
  <c r="L1371" i="31"/>
  <c r="L1370" i="31"/>
  <c r="H96" i="1"/>
  <c r="L1369" i="31"/>
  <c r="DE95" i="1"/>
  <c r="E1389" i="31"/>
  <c r="BQ95" i="3"/>
  <c r="BS95" i="3"/>
  <c r="BU95" i="3"/>
  <c r="BW95" i="3"/>
  <c r="BY95" i="3"/>
  <c r="CA95" i="3"/>
  <c r="CC95" i="3"/>
  <c r="CE95" i="3"/>
  <c r="CG95" i="3"/>
  <c r="CI95" i="3"/>
  <c r="G1388" i="31"/>
  <c r="BP95" i="3"/>
  <c r="BR95" i="3"/>
  <c r="BT95" i="3"/>
  <c r="BV95" i="3"/>
  <c r="BX95" i="3"/>
  <c r="BZ95" i="3"/>
  <c r="CB95" i="3"/>
  <c r="CD95" i="3"/>
  <c r="CF95" i="3"/>
  <c r="E1388" i="31"/>
  <c r="E1387" i="31"/>
  <c r="G1386" i="31"/>
  <c r="F1386" i="31"/>
  <c r="E1386" i="31"/>
  <c r="G1385" i="31"/>
  <c r="F1385" i="31"/>
  <c r="E1385" i="31"/>
  <c r="G1384" i="31"/>
  <c r="F1384" i="31"/>
  <c r="E1384" i="31"/>
  <c r="G1383" i="31"/>
  <c r="F1383" i="31"/>
  <c r="E1383" i="31"/>
  <c r="G1382" i="31"/>
  <c r="F1382" i="31"/>
  <c r="E1382" i="31"/>
  <c r="G1381" i="31"/>
  <c r="F1381" i="31"/>
  <c r="E1381" i="31"/>
  <c r="G1380" i="31"/>
  <c r="F1380" i="31"/>
  <c r="E1380" i="31"/>
  <c r="G1379" i="31"/>
  <c r="F1379" i="31"/>
  <c r="E1379" i="31"/>
  <c r="B95" i="23"/>
  <c r="T95" i="23"/>
  <c r="C95" i="23"/>
  <c r="H95" i="3"/>
  <c r="G95" i="1"/>
  <c r="E1377" i="31"/>
  <c r="F95" i="1"/>
  <c r="E1376" i="31"/>
  <c r="E1375" i="31"/>
  <c r="E95" i="1"/>
  <c r="E1374" i="31"/>
  <c r="B95" i="1"/>
  <c r="E1372" i="31"/>
  <c r="J95" i="1"/>
  <c r="E1371" i="31"/>
  <c r="E1370" i="31"/>
  <c r="H95" i="1"/>
  <c r="E1369" i="31"/>
  <c r="DE94" i="1"/>
  <c r="L1358" i="31"/>
  <c r="BQ94" i="3"/>
  <c r="BS94" i="3"/>
  <c r="BU94" i="3"/>
  <c r="BW94" i="3"/>
  <c r="BY94" i="3"/>
  <c r="CA94" i="3"/>
  <c r="CC94" i="3"/>
  <c r="CE94" i="3"/>
  <c r="CG94" i="3"/>
  <c r="CI94" i="3"/>
  <c r="N1357" i="31"/>
  <c r="BP94" i="3"/>
  <c r="BR94" i="3"/>
  <c r="BT94" i="3"/>
  <c r="BV94" i="3"/>
  <c r="BX94" i="3"/>
  <c r="BZ94" i="3"/>
  <c r="CB94" i="3"/>
  <c r="CD94" i="3"/>
  <c r="CF94" i="3"/>
  <c r="L1357" i="31"/>
  <c r="L1356" i="31"/>
  <c r="N1355" i="31"/>
  <c r="M1355" i="31"/>
  <c r="L1355" i="31"/>
  <c r="N1354" i="31"/>
  <c r="M1354" i="31"/>
  <c r="L1354" i="31"/>
  <c r="N1353" i="31"/>
  <c r="M1353" i="31"/>
  <c r="L1353" i="31"/>
  <c r="N1352" i="31"/>
  <c r="M1352" i="31"/>
  <c r="L1352" i="31"/>
  <c r="N1351" i="31"/>
  <c r="M1351" i="31"/>
  <c r="L1351" i="31"/>
  <c r="N1350" i="31"/>
  <c r="M1350" i="31"/>
  <c r="L1350" i="31"/>
  <c r="N1349" i="31"/>
  <c r="M1349" i="31"/>
  <c r="L1349" i="31"/>
  <c r="N1348" i="31"/>
  <c r="M1348" i="31"/>
  <c r="L1348" i="31"/>
  <c r="B94" i="23"/>
  <c r="T94" i="23"/>
  <c r="C94" i="23"/>
  <c r="H94" i="3"/>
  <c r="G94" i="1"/>
  <c r="L1346" i="31"/>
  <c r="F94" i="1"/>
  <c r="L1345" i="31"/>
  <c r="L1344" i="31"/>
  <c r="E94" i="1"/>
  <c r="L1343" i="31"/>
  <c r="B94" i="1"/>
  <c r="L1341" i="31"/>
  <c r="J94" i="1"/>
  <c r="L1340" i="31"/>
  <c r="L1339" i="31"/>
  <c r="H94" i="1"/>
  <c r="L1338" i="31"/>
  <c r="DE93" i="1"/>
  <c r="E1358" i="31"/>
  <c r="BQ93" i="3"/>
  <c r="BS93" i="3"/>
  <c r="BU93" i="3"/>
  <c r="BW93" i="3"/>
  <c r="BY93" i="3"/>
  <c r="CA93" i="3"/>
  <c r="CC93" i="3"/>
  <c r="CE93" i="3"/>
  <c r="CG93" i="3"/>
  <c r="CI93" i="3"/>
  <c r="G1357" i="31"/>
  <c r="BP93" i="3"/>
  <c r="BR93" i="3"/>
  <c r="BT93" i="3"/>
  <c r="BV93" i="3"/>
  <c r="BX93" i="3"/>
  <c r="BZ93" i="3"/>
  <c r="CB93" i="3"/>
  <c r="CD93" i="3"/>
  <c r="CF93" i="3"/>
  <c r="E1357" i="31"/>
  <c r="E1356" i="31"/>
  <c r="G1355" i="31"/>
  <c r="F1355" i="31"/>
  <c r="E1355" i="31"/>
  <c r="G1354" i="31"/>
  <c r="F1354" i="31"/>
  <c r="E1354" i="31"/>
  <c r="G1353" i="31"/>
  <c r="F1353" i="31"/>
  <c r="E1353" i="31"/>
  <c r="G1352" i="31"/>
  <c r="F1352" i="31"/>
  <c r="E1352" i="31"/>
  <c r="G1351" i="31"/>
  <c r="F1351" i="31"/>
  <c r="E1351" i="31"/>
  <c r="G1350" i="31"/>
  <c r="F1350" i="31"/>
  <c r="E1350" i="31"/>
  <c r="G1349" i="31"/>
  <c r="F1349" i="31"/>
  <c r="E1349" i="31"/>
  <c r="G1348" i="31"/>
  <c r="F1348" i="31"/>
  <c r="E1348" i="31"/>
  <c r="B93" i="23"/>
  <c r="T93" i="23"/>
  <c r="C93" i="23"/>
  <c r="H93" i="3"/>
  <c r="G93" i="1"/>
  <c r="E1346" i="31"/>
  <c r="F93" i="1"/>
  <c r="E1345" i="31"/>
  <c r="E1344" i="31"/>
  <c r="E93" i="1"/>
  <c r="E1343" i="31"/>
  <c r="B93" i="1"/>
  <c r="E1341" i="31"/>
  <c r="J93" i="1"/>
  <c r="E1340" i="31"/>
  <c r="E1339" i="31"/>
  <c r="H93" i="1"/>
  <c r="E1338" i="31"/>
  <c r="DE92" i="1"/>
  <c r="L1327" i="31"/>
  <c r="BQ92" i="3"/>
  <c r="BS92" i="3"/>
  <c r="BU92" i="3"/>
  <c r="BW92" i="3"/>
  <c r="BY92" i="3"/>
  <c r="CA92" i="3"/>
  <c r="CC92" i="3"/>
  <c r="CE92" i="3"/>
  <c r="CG92" i="3"/>
  <c r="CI92" i="3"/>
  <c r="N1326" i="31"/>
  <c r="BP92" i="3"/>
  <c r="BR92" i="3"/>
  <c r="BT92" i="3"/>
  <c r="BV92" i="3"/>
  <c r="BX92" i="3"/>
  <c r="BZ92" i="3"/>
  <c r="CB92" i="3"/>
  <c r="CD92" i="3"/>
  <c r="CF92" i="3"/>
  <c r="L1326" i="31"/>
  <c r="L1325" i="31"/>
  <c r="N1324" i="31"/>
  <c r="M1324" i="31"/>
  <c r="L1324" i="31"/>
  <c r="N1323" i="31"/>
  <c r="M1323" i="31"/>
  <c r="L1323" i="31"/>
  <c r="N1322" i="31"/>
  <c r="M1322" i="31"/>
  <c r="L1322" i="31"/>
  <c r="N1321" i="31"/>
  <c r="M1321" i="31"/>
  <c r="L1321" i="31"/>
  <c r="N1320" i="31"/>
  <c r="M1320" i="31"/>
  <c r="L1320" i="31"/>
  <c r="N1319" i="31"/>
  <c r="M1319" i="31"/>
  <c r="L1319" i="31"/>
  <c r="N1318" i="31"/>
  <c r="M1318" i="31"/>
  <c r="L1318" i="31"/>
  <c r="N1317" i="31"/>
  <c r="M1317" i="31"/>
  <c r="L1317" i="31"/>
  <c r="B92" i="23"/>
  <c r="T92" i="23"/>
  <c r="C92" i="23"/>
  <c r="H92" i="3"/>
  <c r="G92" i="1"/>
  <c r="L1315" i="31"/>
  <c r="F92" i="1"/>
  <c r="L1314" i="31"/>
  <c r="L1313" i="31"/>
  <c r="E92" i="1"/>
  <c r="L1312" i="31"/>
  <c r="B92" i="1"/>
  <c r="L1310" i="31"/>
  <c r="J92" i="1"/>
  <c r="L1309" i="31"/>
  <c r="L1308" i="31"/>
  <c r="H92" i="1"/>
  <c r="L1307" i="31"/>
  <c r="DE91" i="1"/>
  <c r="E1327" i="31"/>
  <c r="BQ91" i="3"/>
  <c r="BS91" i="3"/>
  <c r="BU91" i="3"/>
  <c r="BW91" i="3"/>
  <c r="BY91" i="3"/>
  <c r="CA91" i="3"/>
  <c r="CC91" i="3"/>
  <c r="CE91" i="3"/>
  <c r="CG91" i="3"/>
  <c r="CI91" i="3"/>
  <c r="G1326" i="31"/>
  <c r="BP91" i="3"/>
  <c r="BR91" i="3"/>
  <c r="BT91" i="3"/>
  <c r="BV91" i="3"/>
  <c r="BX91" i="3"/>
  <c r="BZ91" i="3"/>
  <c r="CB91" i="3"/>
  <c r="CD91" i="3"/>
  <c r="CF91" i="3"/>
  <c r="E1326" i="31"/>
  <c r="E1325" i="31"/>
  <c r="G1324" i="31"/>
  <c r="F1324" i="31"/>
  <c r="E1324" i="31"/>
  <c r="G1323" i="31"/>
  <c r="F1323" i="31"/>
  <c r="E1323" i="31"/>
  <c r="G1322" i="31"/>
  <c r="F1322" i="31"/>
  <c r="E1322" i="31"/>
  <c r="G1321" i="31"/>
  <c r="F1321" i="31"/>
  <c r="E1321" i="31"/>
  <c r="G1320" i="31"/>
  <c r="F1320" i="31"/>
  <c r="E1320" i="31"/>
  <c r="G1319" i="31"/>
  <c r="F1319" i="31"/>
  <c r="E1319" i="31"/>
  <c r="G1318" i="31"/>
  <c r="F1318" i="31"/>
  <c r="E1318" i="31"/>
  <c r="G1317" i="31"/>
  <c r="F1317" i="31"/>
  <c r="E1317" i="31"/>
  <c r="B91" i="23"/>
  <c r="T91" i="23"/>
  <c r="C91" i="23"/>
  <c r="H91" i="3"/>
  <c r="G91" i="1"/>
  <c r="E1315" i="31"/>
  <c r="F91" i="1"/>
  <c r="E1314" i="31"/>
  <c r="E1313" i="31"/>
  <c r="E91" i="1"/>
  <c r="E1312" i="31"/>
  <c r="B91" i="1"/>
  <c r="E1310" i="31"/>
  <c r="J91" i="1"/>
  <c r="E1309" i="31"/>
  <c r="E1308" i="31"/>
  <c r="H91" i="1"/>
  <c r="E1307" i="31"/>
  <c r="DE90" i="1"/>
  <c r="L1296" i="31"/>
  <c r="BQ90" i="3"/>
  <c r="BS90" i="3"/>
  <c r="BU90" i="3"/>
  <c r="BW90" i="3"/>
  <c r="BY90" i="3"/>
  <c r="CA90" i="3"/>
  <c r="CC90" i="3"/>
  <c r="CE90" i="3"/>
  <c r="CG90" i="3"/>
  <c r="CI90" i="3"/>
  <c r="N1295" i="31"/>
  <c r="BP90" i="3"/>
  <c r="BR90" i="3"/>
  <c r="BT90" i="3"/>
  <c r="BV90" i="3"/>
  <c r="BX90" i="3"/>
  <c r="BZ90" i="3"/>
  <c r="CB90" i="3"/>
  <c r="CD90" i="3"/>
  <c r="CF90" i="3"/>
  <c r="L1295" i="31"/>
  <c r="L1294" i="31"/>
  <c r="N1293" i="31"/>
  <c r="M1293" i="31"/>
  <c r="L1293" i="31"/>
  <c r="N1292" i="31"/>
  <c r="M1292" i="31"/>
  <c r="L1292" i="31"/>
  <c r="N1291" i="31"/>
  <c r="M1291" i="31"/>
  <c r="L1291" i="31"/>
  <c r="N1290" i="31"/>
  <c r="M1290" i="31"/>
  <c r="L1290" i="31"/>
  <c r="N1289" i="31"/>
  <c r="M1289" i="31"/>
  <c r="L1289" i="31"/>
  <c r="N1288" i="31"/>
  <c r="M1288" i="31"/>
  <c r="L1288" i="31"/>
  <c r="N1287" i="31"/>
  <c r="M1287" i="31"/>
  <c r="L1287" i="31"/>
  <c r="N1286" i="31"/>
  <c r="M1286" i="31"/>
  <c r="L1286" i="31"/>
  <c r="B90" i="23"/>
  <c r="T90" i="23"/>
  <c r="C90" i="23"/>
  <c r="H90" i="3"/>
  <c r="G90" i="1"/>
  <c r="L1284" i="31"/>
  <c r="F90" i="1"/>
  <c r="L1283" i="31"/>
  <c r="L1282" i="31"/>
  <c r="E90" i="1"/>
  <c r="L1281" i="31"/>
  <c r="B90" i="1"/>
  <c r="L1279" i="31"/>
  <c r="J90" i="1"/>
  <c r="L1278" i="31"/>
  <c r="L1277" i="31"/>
  <c r="H90" i="1"/>
  <c r="L1276" i="31"/>
  <c r="DE89" i="1"/>
  <c r="E1296" i="31"/>
  <c r="BQ89" i="3"/>
  <c r="BS89" i="3"/>
  <c r="BU89" i="3"/>
  <c r="BW89" i="3"/>
  <c r="BY89" i="3"/>
  <c r="CA89" i="3"/>
  <c r="CC89" i="3"/>
  <c r="CE89" i="3"/>
  <c r="CG89" i="3"/>
  <c r="CI89" i="3"/>
  <c r="G1295" i="31"/>
  <c r="BP89" i="3"/>
  <c r="BR89" i="3"/>
  <c r="BT89" i="3"/>
  <c r="BV89" i="3"/>
  <c r="BX89" i="3"/>
  <c r="BZ89" i="3"/>
  <c r="CB89" i="3"/>
  <c r="CD89" i="3"/>
  <c r="CF89" i="3"/>
  <c r="E1295" i="31"/>
  <c r="E1294" i="31"/>
  <c r="G1293" i="31"/>
  <c r="F1293" i="31"/>
  <c r="E1293" i="31"/>
  <c r="G1292" i="31"/>
  <c r="F1292" i="31"/>
  <c r="E1292" i="31"/>
  <c r="G1291" i="31"/>
  <c r="F1291" i="31"/>
  <c r="E1291" i="31"/>
  <c r="G1290" i="31"/>
  <c r="F1290" i="31"/>
  <c r="E1290" i="31"/>
  <c r="G1289" i="31"/>
  <c r="F1289" i="31"/>
  <c r="E1289" i="31"/>
  <c r="G1288" i="31"/>
  <c r="F1288" i="31"/>
  <c r="E1288" i="31"/>
  <c r="G1287" i="31"/>
  <c r="F1287" i="31"/>
  <c r="E1287" i="31"/>
  <c r="G1286" i="31"/>
  <c r="F1286" i="31"/>
  <c r="E1286" i="31"/>
  <c r="B89" i="23"/>
  <c r="T89" i="23"/>
  <c r="C89" i="23"/>
  <c r="H89" i="3"/>
  <c r="G89" i="1"/>
  <c r="E1284" i="31"/>
  <c r="F89" i="1"/>
  <c r="E1283" i="31"/>
  <c r="E1282" i="31"/>
  <c r="E89" i="1"/>
  <c r="E1281" i="31"/>
  <c r="B89" i="1"/>
  <c r="E1279" i="31"/>
  <c r="J89" i="1"/>
  <c r="E1278" i="31"/>
  <c r="E1277" i="31"/>
  <c r="H89" i="1"/>
  <c r="E1276" i="31"/>
  <c r="DE88" i="1"/>
  <c r="L1265" i="31"/>
  <c r="BQ88" i="3"/>
  <c r="BS88" i="3"/>
  <c r="BU88" i="3"/>
  <c r="BW88" i="3"/>
  <c r="BY88" i="3"/>
  <c r="CA88" i="3"/>
  <c r="CC88" i="3"/>
  <c r="CE88" i="3"/>
  <c r="CG88" i="3"/>
  <c r="CI88" i="3"/>
  <c r="N1264" i="31"/>
  <c r="BP88" i="3"/>
  <c r="BR88" i="3"/>
  <c r="BT88" i="3"/>
  <c r="BV88" i="3"/>
  <c r="BX88" i="3"/>
  <c r="BZ88" i="3"/>
  <c r="CB88" i="3"/>
  <c r="CD88" i="3"/>
  <c r="CF88" i="3"/>
  <c r="L1264" i="31"/>
  <c r="L1263" i="31"/>
  <c r="N1262" i="31"/>
  <c r="M1262" i="31"/>
  <c r="L1262" i="31"/>
  <c r="N1261" i="31"/>
  <c r="M1261" i="31"/>
  <c r="L1261" i="31"/>
  <c r="N1260" i="31"/>
  <c r="M1260" i="31"/>
  <c r="L1260" i="31"/>
  <c r="N1259" i="31"/>
  <c r="M1259" i="31"/>
  <c r="L1259" i="31"/>
  <c r="N1258" i="31"/>
  <c r="M1258" i="31"/>
  <c r="L1258" i="31"/>
  <c r="N1257" i="31"/>
  <c r="M1257" i="31"/>
  <c r="L1257" i="31"/>
  <c r="N1256" i="31"/>
  <c r="M1256" i="31"/>
  <c r="L1256" i="31"/>
  <c r="N1255" i="31"/>
  <c r="M1255" i="31"/>
  <c r="L1255" i="31"/>
  <c r="B88" i="23"/>
  <c r="T88" i="23"/>
  <c r="C88" i="23"/>
  <c r="H88" i="3"/>
  <c r="G88" i="1"/>
  <c r="L1253" i="31"/>
  <c r="F88" i="1"/>
  <c r="L1252" i="31"/>
  <c r="L1251" i="31"/>
  <c r="E88" i="1"/>
  <c r="L1250" i="31"/>
  <c r="B88" i="1"/>
  <c r="L1248" i="31"/>
  <c r="J88" i="1"/>
  <c r="L1247" i="31"/>
  <c r="L1246" i="31"/>
  <c r="H88" i="1"/>
  <c r="L1245" i="31"/>
  <c r="DE87" i="1"/>
  <c r="E1265" i="31"/>
  <c r="BQ87" i="3"/>
  <c r="BS87" i="3"/>
  <c r="BU87" i="3"/>
  <c r="BW87" i="3"/>
  <c r="BY87" i="3"/>
  <c r="CA87" i="3"/>
  <c r="CC87" i="3"/>
  <c r="CE87" i="3"/>
  <c r="CG87" i="3"/>
  <c r="CI87" i="3"/>
  <c r="G1264" i="31"/>
  <c r="BP87" i="3"/>
  <c r="BR87" i="3"/>
  <c r="BT87" i="3"/>
  <c r="BV87" i="3"/>
  <c r="BX87" i="3"/>
  <c r="BZ87" i="3"/>
  <c r="CB87" i="3"/>
  <c r="CD87" i="3"/>
  <c r="CF87" i="3"/>
  <c r="E1264" i="31"/>
  <c r="E1263" i="31"/>
  <c r="G1262" i="31"/>
  <c r="F1262" i="31"/>
  <c r="E1262" i="31"/>
  <c r="G1261" i="31"/>
  <c r="F1261" i="31"/>
  <c r="E1261" i="31"/>
  <c r="G1260" i="31"/>
  <c r="F1260" i="31"/>
  <c r="E1260" i="31"/>
  <c r="G1259" i="31"/>
  <c r="F1259" i="31"/>
  <c r="E1259" i="31"/>
  <c r="G1258" i="31"/>
  <c r="F1258" i="31"/>
  <c r="E1258" i="31"/>
  <c r="G1257" i="31"/>
  <c r="F1257" i="31"/>
  <c r="E1257" i="31"/>
  <c r="G1256" i="31"/>
  <c r="F1256" i="31"/>
  <c r="E1256" i="31"/>
  <c r="G1255" i="31"/>
  <c r="F1255" i="31"/>
  <c r="E1255" i="31"/>
  <c r="B87" i="23"/>
  <c r="T87" i="23"/>
  <c r="C87" i="23"/>
  <c r="H87" i="3"/>
  <c r="G87" i="1"/>
  <c r="E1253" i="31"/>
  <c r="F87" i="1"/>
  <c r="E1252" i="31"/>
  <c r="E1251" i="31"/>
  <c r="E87" i="1"/>
  <c r="E1250" i="31"/>
  <c r="B87" i="1"/>
  <c r="E1248" i="31"/>
  <c r="J87" i="1"/>
  <c r="E1247" i="31"/>
  <c r="E1246" i="31"/>
  <c r="H87" i="1"/>
  <c r="E1245" i="31"/>
  <c r="DE86" i="1"/>
  <c r="L1234" i="31"/>
  <c r="BQ86" i="3"/>
  <c r="BS86" i="3"/>
  <c r="BU86" i="3"/>
  <c r="BW86" i="3"/>
  <c r="BY86" i="3"/>
  <c r="CA86" i="3"/>
  <c r="CC86" i="3"/>
  <c r="CE86" i="3"/>
  <c r="CG86" i="3"/>
  <c r="CI86" i="3"/>
  <c r="N1233" i="31"/>
  <c r="BP86" i="3"/>
  <c r="BR86" i="3"/>
  <c r="BT86" i="3"/>
  <c r="BV86" i="3"/>
  <c r="BX86" i="3"/>
  <c r="BZ86" i="3"/>
  <c r="CB86" i="3"/>
  <c r="CD86" i="3"/>
  <c r="CF86" i="3"/>
  <c r="L1233" i="31"/>
  <c r="L1232" i="31"/>
  <c r="N1231" i="31"/>
  <c r="M1231" i="31"/>
  <c r="L1231" i="31"/>
  <c r="N1230" i="31"/>
  <c r="M1230" i="31"/>
  <c r="L1230" i="31"/>
  <c r="N1229" i="31"/>
  <c r="M1229" i="31"/>
  <c r="L1229" i="31"/>
  <c r="N1228" i="31"/>
  <c r="M1228" i="31"/>
  <c r="L1228" i="31"/>
  <c r="N1227" i="31"/>
  <c r="M1227" i="31"/>
  <c r="L1227" i="31"/>
  <c r="N1226" i="31"/>
  <c r="M1226" i="31"/>
  <c r="L1226" i="31"/>
  <c r="N1225" i="31"/>
  <c r="M1225" i="31"/>
  <c r="L1225" i="31"/>
  <c r="N1224" i="31"/>
  <c r="M1224" i="31"/>
  <c r="L1224" i="31"/>
  <c r="B86" i="23"/>
  <c r="T86" i="23"/>
  <c r="C86" i="23"/>
  <c r="H86" i="3"/>
  <c r="G86" i="1"/>
  <c r="L1222" i="31"/>
  <c r="F86" i="1"/>
  <c r="L1221" i="31"/>
  <c r="L1220" i="31"/>
  <c r="E86" i="1"/>
  <c r="L1219" i="31"/>
  <c r="B86" i="1"/>
  <c r="L1217" i="31"/>
  <c r="J86" i="1"/>
  <c r="L1216" i="31"/>
  <c r="L1215" i="31"/>
  <c r="H86" i="1"/>
  <c r="L1214" i="31"/>
  <c r="DE85" i="1"/>
  <c r="E1234" i="31"/>
  <c r="BQ85" i="3"/>
  <c r="BS85" i="3"/>
  <c r="BU85" i="3"/>
  <c r="BW85" i="3"/>
  <c r="BY85" i="3"/>
  <c r="CA85" i="3"/>
  <c r="CC85" i="3"/>
  <c r="CE85" i="3"/>
  <c r="CG85" i="3"/>
  <c r="CI85" i="3"/>
  <c r="G1233" i="31"/>
  <c r="BP85" i="3"/>
  <c r="BR85" i="3"/>
  <c r="BT85" i="3"/>
  <c r="BV85" i="3"/>
  <c r="BX85" i="3"/>
  <c r="BZ85" i="3"/>
  <c r="CB85" i="3"/>
  <c r="CD85" i="3"/>
  <c r="CF85" i="3"/>
  <c r="E1233" i="31"/>
  <c r="E1232" i="31"/>
  <c r="G1231" i="31"/>
  <c r="F1231" i="31"/>
  <c r="E1231" i="31"/>
  <c r="G1230" i="31"/>
  <c r="F1230" i="31"/>
  <c r="E1230" i="31"/>
  <c r="G1229" i="31"/>
  <c r="F1229" i="31"/>
  <c r="E1229" i="31"/>
  <c r="G1228" i="31"/>
  <c r="F1228" i="31"/>
  <c r="E1228" i="31"/>
  <c r="G1227" i="31"/>
  <c r="F1227" i="31"/>
  <c r="E1227" i="31"/>
  <c r="G1226" i="31"/>
  <c r="F1226" i="31"/>
  <c r="E1226" i="31"/>
  <c r="G1225" i="31"/>
  <c r="F1225" i="31"/>
  <c r="E1225" i="31"/>
  <c r="G1224" i="31"/>
  <c r="F1224" i="31"/>
  <c r="E1224" i="31"/>
  <c r="B85" i="23"/>
  <c r="T85" i="23"/>
  <c r="C85" i="23"/>
  <c r="H85" i="3"/>
  <c r="G85" i="1"/>
  <c r="E1222" i="31"/>
  <c r="F85" i="1"/>
  <c r="E1221" i="31"/>
  <c r="E1220" i="31"/>
  <c r="E85" i="1"/>
  <c r="E1219" i="31"/>
  <c r="B85" i="1"/>
  <c r="E1217" i="31"/>
  <c r="J85" i="1"/>
  <c r="E1216" i="31"/>
  <c r="E1215" i="31"/>
  <c r="H85" i="1"/>
  <c r="E1214" i="31"/>
  <c r="DE84" i="1"/>
  <c r="L1203" i="31"/>
  <c r="BQ84" i="3"/>
  <c r="BS84" i="3"/>
  <c r="BU84" i="3"/>
  <c r="BW84" i="3"/>
  <c r="BY84" i="3"/>
  <c r="CA84" i="3"/>
  <c r="CC84" i="3"/>
  <c r="CE84" i="3"/>
  <c r="CG84" i="3"/>
  <c r="CI84" i="3"/>
  <c r="N1202" i="31"/>
  <c r="BP84" i="3"/>
  <c r="BR84" i="3"/>
  <c r="BT84" i="3"/>
  <c r="BV84" i="3"/>
  <c r="BX84" i="3"/>
  <c r="BZ84" i="3"/>
  <c r="CB84" i="3"/>
  <c r="CD84" i="3"/>
  <c r="CF84" i="3"/>
  <c r="L1202" i="31"/>
  <c r="L1201" i="31"/>
  <c r="N1200" i="31"/>
  <c r="M1200" i="31"/>
  <c r="L1200" i="31"/>
  <c r="N1199" i="31"/>
  <c r="M1199" i="31"/>
  <c r="L1199" i="31"/>
  <c r="N1198" i="31"/>
  <c r="M1198" i="31"/>
  <c r="L1198" i="31"/>
  <c r="N1197" i="31"/>
  <c r="M1197" i="31"/>
  <c r="L1197" i="31"/>
  <c r="N1196" i="31"/>
  <c r="M1196" i="31"/>
  <c r="L1196" i="31"/>
  <c r="N1195" i="31"/>
  <c r="M1195" i="31"/>
  <c r="L1195" i="31"/>
  <c r="N1194" i="31"/>
  <c r="M1194" i="31"/>
  <c r="L1194" i="31"/>
  <c r="N1193" i="31"/>
  <c r="M1193" i="31"/>
  <c r="L1193" i="31"/>
  <c r="B84" i="23"/>
  <c r="T84" i="23"/>
  <c r="C84" i="23"/>
  <c r="H84" i="3"/>
  <c r="G84" i="1"/>
  <c r="L1191" i="31"/>
  <c r="F84" i="1"/>
  <c r="L1190" i="31"/>
  <c r="L1189" i="31"/>
  <c r="E84" i="1"/>
  <c r="L1188" i="31"/>
  <c r="B84" i="1"/>
  <c r="L1186" i="31"/>
  <c r="J84" i="1"/>
  <c r="L1185" i="31"/>
  <c r="L1184" i="31"/>
  <c r="H84" i="1"/>
  <c r="L1183" i="31"/>
  <c r="DE83" i="1"/>
  <c r="E1203" i="31"/>
  <c r="BQ83" i="3"/>
  <c r="BS83" i="3"/>
  <c r="BU83" i="3"/>
  <c r="BW83" i="3"/>
  <c r="BY83" i="3"/>
  <c r="CA83" i="3"/>
  <c r="CC83" i="3"/>
  <c r="CE83" i="3"/>
  <c r="CG83" i="3"/>
  <c r="CI83" i="3"/>
  <c r="G1202" i="31"/>
  <c r="BP83" i="3"/>
  <c r="BR83" i="3"/>
  <c r="BT83" i="3"/>
  <c r="BV83" i="3"/>
  <c r="BX83" i="3"/>
  <c r="BZ83" i="3"/>
  <c r="CB83" i="3"/>
  <c r="CD83" i="3"/>
  <c r="CF83" i="3"/>
  <c r="E1202" i="31"/>
  <c r="E1201" i="31"/>
  <c r="G1200" i="31"/>
  <c r="F1200" i="31"/>
  <c r="E1200" i="31"/>
  <c r="G1199" i="31"/>
  <c r="F1199" i="31"/>
  <c r="E1199" i="31"/>
  <c r="G1198" i="31"/>
  <c r="F1198" i="31"/>
  <c r="E1198" i="31"/>
  <c r="G1197" i="31"/>
  <c r="F1197" i="31"/>
  <c r="E1197" i="31"/>
  <c r="G1196" i="31"/>
  <c r="F1196" i="31"/>
  <c r="E1196" i="31"/>
  <c r="G1195" i="31"/>
  <c r="F1195" i="31"/>
  <c r="E1195" i="31"/>
  <c r="G1194" i="31"/>
  <c r="F1194" i="31"/>
  <c r="E1194" i="31"/>
  <c r="G1193" i="31"/>
  <c r="F1193" i="31"/>
  <c r="E1193" i="31"/>
  <c r="B83" i="23"/>
  <c r="T83" i="23"/>
  <c r="C83" i="23"/>
  <c r="H83" i="3"/>
  <c r="G83" i="1"/>
  <c r="E1191" i="31"/>
  <c r="F83" i="1"/>
  <c r="E1190" i="31"/>
  <c r="E1189" i="31"/>
  <c r="E83" i="1"/>
  <c r="E1188" i="31"/>
  <c r="B83" i="1"/>
  <c r="E1186" i="31"/>
  <c r="J83" i="1"/>
  <c r="E1185" i="31"/>
  <c r="E1184" i="31"/>
  <c r="H83" i="1"/>
  <c r="E1183" i="31"/>
  <c r="DE82" i="1"/>
  <c r="L1172" i="31"/>
  <c r="BQ82" i="3"/>
  <c r="BS82" i="3"/>
  <c r="BU82" i="3"/>
  <c r="BW82" i="3"/>
  <c r="BY82" i="3"/>
  <c r="CA82" i="3"/>
  <c r="CC82" i="3"/>
  <c r="CE82" i="3"/>
  <c r="CG82" i="3"/>
  <c r="CI82" i="3"/>
  <c r="N1171" i="31"/>
  <c r="BP82" i="3"/>
  <c r="BR82" i="3"/>
  <c r="BT82" i="3"/>
  <c r="BV82" i="3"/>
  <c r="BX82" i="3"/>
  <c r="BZ82" i="3"/>
  <c r="CB82" i="3"/>
  <c r="CD82" i="3"/>
  <c r="CF82" i="3"/>
  <c r="L1171" i="31"/>
  <c r="L1170" i="31"/>
  <c r="N1169" i="31"/>
  <c r="M1169" i="31"/>
  <c r="L1169" i="31"/>
  <c r="N1168" i="31"/>
  <c r="M1168" i="31"/>
  <c r="L1168" i="31"/>
  <c r="N1167" i="31"/>
  <c r="M1167" i="31"/>
  <c r="L1167" i="31"/>
  <c r="N1166" i="31"/>
  <c r="M1166" i="31"/>
  <c r="L1166" i="31"/>
  <c r="N1165" i="31"/>
  <c r="M1165" i="31"/>
  <c r="L1165" i="31"/>
  <c r="N1164" i="31"/>
  <c r="M1164" i="31"/>
  <c r="L1164" i="31"/>
  <c r="N1163" i="31"/>
  <c r="M1163" i="31"/>
  <c r="L1163" i="31"/>
  <c r="N1162" i="31"/>
  <c r="M1162" i="31"/>
  <c r="L1162" i="31"/>
  <c r="B82" i="23"/>
  <c r="T82" i="23"/>
  <c r="C82" i="23"/>
  <c r="H82" i="3"/>
  <c r="G82" i="1"/>
  <c r="L1160" i="31"/>
  <c r="F82" i="1"/>
  <c r="L1159" i="31"/>
  <c r="L1158" i="31"/>
  <c r="E82" i="1"/>
  <c r="L1157" i="31"/>
  <c r="B82" i="1"/>
  <c r="L1155" i="31"/>
  <c r="J82" i="1"/>
  <c r="L1154" i="31"/>
  <c r="L1153" i="31"/>
  <c r="H82" i="1"/>
  <c r="L1152" i="31"/>
  <c r="DE81" i="1"/>
  <c r="E1172" i="31"/>
  <c r="BQ81" i="3"/>
  <c r="BS81" i="3"/>
  <c r="BU81" i="3"/>
  <c r="BW81" i="3"/>
  <c r="BY81" i="3"/>
  <c r="CA81" i="3"/>
  <c r="CC81" i="3"/>
  <c r="CE81" i="3"/>
  <c r="CG81" i="3"/>
  <c r="CI81" i="3"/>
  <c r="G1171" i="31"/>
  <c r="BP81" i="3"/>
  <c r="BR81" i="3"/>
  <c r="BT81" i="3"/>
  <c r="BV81" i="3"/>
  <c r="BX81" i="3"/>
  <c r="BZ81" i="3"/>
  <c r="CB81" i="3"/>
  <c r="CD81" i="3"/>
  <c r="CF81" i="3"/>
  <c r="E1171" i="31"/>
  <c r="E1170" i="31"/>
  <c r="G1169" i="31"/>
  <c r="F1169" i="31"/>
  <c r="E1169" i="31"/>
  <c r="G1168" i="31"/>
  <c r="F1168" i="31"/>
  <c r="E1168" i="31"/>
  <c r="G1167" i="31"/>
  <c r="F1167" i="31"/>
  <c r="E1167" i="31"/>
  <c r="G1166" i="31"/>
  <c r="F1166" i="31"/>
  <c r="E1166" i="31"/>
  <c r="G1165" i="31"/>
  <c r="F1165" i="31"/>
  <c r="E1165" i="31"/>
  <c r="G1164" i="31"/>
  <c r="F1164" i="31"/>
  <c r="E1164" i="31"/>
  <c r="G1163" i="31"/>
  <c r="F1163" i="31"/>
  <c r="E1163" i="31"/>
  <c r="G1162" i="31"/>
  <c r="F1162" i="31"/>
  <c r="E1162" i="31"/>
  <c r="B81" i="23"/>
  <c r="T81" i="23"/>
  <c r="C81" i="23"/>
  <c r="H81" i="3"/>
  <c r="G81" i="1"/>
  <c r="E1160" i="31"/>
  <c r="F81" i="1"/>
  <c r="E1159" i="31"/>
  <c r="E1158" i="31"/>
  <c r="E81" i="1"/>
  <c r="E1157" i="31"/>
  <c r="B81" i="1"/>
  <c r="E1155" i="31"/>
  <c r="J81" i="1"/>
  <c r="E1154" i="31"/>
  <c r="E1153" i="31"/>
  <c r="H81" i="1"/>
  <c r="E1152" i="31"/>
  <c r="DE80" i="1"/>
  <c r="L1141" i="31"/>
  <c r="BQ80" i="3"/>
  <c r="BS80" i="3"/>
  <c r="BU80" i="3"/>
  <c r="BW80" i="3"/>
  <c r="BY80" i="3"/>
  <c r="CA80" i="3"/>
  <c r="CC80" i="3"/>
  <c r="CE80" i="3"/>
  <c r="CG80" i="3"/>
  <c r="CI80" i="3"/>
  <c r="N1140" i="31"/>
  <c r="BP80" i="3"/>
  <c r="BR80" i="3"/>
  <c r="BT80" i="3"/>
  <c r="BV80" i="3"/>
  <c r="BX80" i="3"/>
  <c r="BZ80" i="3"/>
  <c r="CB80" i="3"/>
  <c r="CD80" i="3"/>
  <c r="CF80" i="3"/>
  <c r="L1140" i="31"/>
  <c r="L1139" i="31"/>
  <c r="N1138" i="31"/>
  <c r="M1138" i="31"/>
  <c r="L1138" i="31"/>
  <c r="N1137" i="31"/>
  <c r="M1137" i="31"/>
  <c r="L1137" i="31"/>
  <c r="N1136" i="31"/>
  <c r="M1136" i="31"/>
  <c r="L1136" i="31"/>
  <c r="N1135" i="31"/>
  <c r="M1135" i="31"/>
  <c r="L1135" i="31"/>
  <c r="N1134" i="31"/>
  <c r="M1134" i="31"/>
  <c r="L1134" i="31"/>
  <c r="N1133" i="31"/>
  <c r="M1133" i="31"/>
  <c r="L1133" i="31"/>
  <c r="N1132" i="31"/>
  <c r="M1132" i="31"/>
  <c r="L1132" i="31"/>
  <c r="N1131" i="31"/>
  <c r="M1131" i="31"/>
  <c r="L1131" i="31"/>
  <c r="B80" i="23"/>
  <c r="T80" i="23"/>
  <c r="C80" i="23"/>
  <c r="H80" i="3"/>
  <c r="G80" i="1"/>
  <c r="L1129" i="31"/>
  <c r="F80" i="1"/>
  <c r="L1128" i="31"/>
  <c r="L1127" i="31"/>
  <c r="E80" i="1"/>
  <c r="L1126" i="31"/>
  <c r="B80" i="1"/>
  <c r="L1124" i="31"/>
  <c r="J80" i="1"/>
  <c r="L1123" i="31"/>
  <c r="L1122" i="31"/>
  <c r="H80" i="1"/>
  <c r="L1121" i="31"/>
  <c r="DE79" i="1"/>
  <c r="E1141" i="31"/>
  <c r="BQ79" i="3"/>
  <c r="BS79" i="3"/>
  <c r="BU79" i="3"/>
  <c r="BW79" i="3"/>
  <c r="BY79" i="3"/>
  <c r="CA79" i="3"/>
  <c r="CC79" i="3"/>
  <c r="CE79" i="3"/>
  <c r="CG79" i="3"/>
  <c r="CI79" i="3"/>
  <c r="G1140" i="31"/>
  <c r="BP79" i="3"/>
  <c r="BR79" i="3"/>
  <c r="BT79" i="3"/>
  <c r="BV79" i="3"/>
  <c r="BX79" i="3"/>
  <c r="BZ79" i="3"/>
  <c r="CB79" i="3"/>
  <c r="CD79" i="3"/>
  <c r="CF79" i="3"/>
  <c r="E1140" i="31"/>
  <c r="E1139" i="31"/>
  <c r="G1138" i="31"/>
  <c r="F1138" i="31"/>
  <c r="E1138" i="31"/>
  <c r="G1137" i="31"/>
  <c r="F1137" i="31"/>
  <c r="E1137" i="31"/>
  <c r="G1136" i="31"/>
  <c r="F1136" i="31"/>
  <c r="E1136" i="31"/>
  <c r="G1135" i="31"/>
  <c r="F1135" i="31"/>
  <c r="E1135" i="31"/>
  <c r="G1134" i="31"/>
  <c r="F1134" i="31"/>
  <c r="E1134" i="31"/>
  <c r="G1133" i="31"/>
  <c r="F1133" i="31"/>
  <c r="E1133" i="31"/>
  <c r="G1132" i="31"/>
  <c r="F1132" i="31"/>
  <c r="E1132" i="31"/>
  <c r="G1131" i="31"/>
  <c r="F1131" i="31"/>
  <c r="E1131" i="31"/>
  <c r="B79" i="23"/>
  <c r="T79" i="23"/>
  <c r="C79" i="23"/>
  <c r="H79" i="3"/>
  <c r="G79" i="1"/>
  <c r="E1129" i="31"/>
  <c r="F79" i="1"/>
  <c r="E1128" i="31"/>
  <c r="E1127" i="31"/>
  <c r="E79" i="1"/>
  <c r="E1126" i="31"/>
  <c r="B79" i="1"/>
  <c r="E1124" i="31"/>
  <c r="J79" i="1"/>
  <c r="E1123" i="31"/>
  <c r="E1122" i="31"/>
  <c r="H79" i="1"/>
  <c r="E1121" i="31"/>
  <c r="DE78" i="1"/>
  <c r="L1110" i="31"/>
  <c r="BQ78" i="3"/>
  <c r="BS78" i="3"/>
  <c r="BU78" i="3"/>
  <c r="BW78" i="3"/>
  <c r="BY78" i="3"/>
  <c r="CA78" i="3"/>
  <c r="CC78" i="3"/>
  <c r="CE78" i="3"/>
  <c r="CG78" i="3"/>
  <c r="CI78" i="3"/>
  <c r="N1109" i="31"/>
  <c r="BP78" i="3"/>
  <c r="BR78" i="3"/>
  <c r="BT78" i="3"/>
  <c r="BV78" i="3"/>
  <c r="BX78" i="3"/>
  <c r="BZ78" i="3"/>
  <c r="CB78" i="3"/>
  <c r="CD78" i="3"/>
  <c r="CF78" i="3"/>
  <c r="L1109" i="31"/>
  <c r="L1108" i="31"/>
  <c r="N1107" i="31"/>
  <c r="M1107" i="31"/>
  <c r="L1107" i="31"/>
  <c r="N1106" i="31"/>
  <c r="M1106" i="31"/>
  <c r="L1106" i="31"/>
  <c r="N1105" i="31"/>
  <c r="M1105" i="31"/>
  <c r="L1105" i="31"/>
  <c r="N1104" i="31"/>
  <c r="M1104" i="31"/>
  <c r="L1104" i="31"/>
  <c r="N1103" i="31"/>
  <c r="M1103" i="31"/>
  <c r="L1103" i="31"/>
  <c r="N1102" i="31"/>
  <c r="M1102" i="31"/>
  <c r="L1102" i="31"/>
  <c r="N1101" i="31"/>
  <c r="M1101" i="31"/>
  <c r="L1101" i="31"/>
  <c r="N1100" i="31"/>
  <c r="M1100" i="31"/>
  <c r="L1100" i="31"/>
  <c r="B78" i="23"/>
  <c r="T78" i="23"/>
  <c r="C78" i="23"/>
  <c r="H78" i="3"/>
  <c r="G78" i="1"/>
  <c r="L1098" i="31"/>
  <c r="F78" i="1"/>
  <c r="L1097" i="31"/>
  <c r="L1096" i="31"/>
  <c r="E78" i="1"/>
  <c r="L1095" i="31"/>
  <c r="B78" i="1"/>
  <c r="L1093" i="31"/>
  <c r="J78" i="1"/>
  <c r="L1092" i="31"/>
  <c r="L1091" i="31"/>
  <c r="H78" i="1"/>
  <c r="L1090" i="31"/>
  <c r="DE77" i="1"/>
  <c r="E1110" i="31"/>
  <c r="BQ77" i="3"/>
  <c r="BS77" i="3"/>
  <c r="BU77" i="3"/>
  <c r="BW77" i="3"/>
  <c r="BY77" i="3"/>
  <c r="CA77" i="3"/>
  <c r="CC77" i="3"/>
  <c r="CE77" i="3"/>
  <c r="CG77" i="3"/>
  <c r="CI77" i="3"/>
  <c r="G1109" i="31"/>
  <c r="BP77" i="3"/>
  <c r="BR77" i="3"/>
  <c r="BT77" i="3"/>
  <c r="BV77" i="3"/>
  <c r="BX77" i="3"/>
  <c r="BZ77" i="3"/>
  <c r="CB77" i="3"/>
  <c r="CD77" i="3"/>
  <c r="CF77" i="3"/>
  <c r="E1109" i="31"/>
  <c r="E1108" i="31"/>
  <c r="G1107" i="31"/>
  <c r="F1107" i="31"/>
  <c r="E1107" i="31"/>
  <c r="G1106" i="31"/>
  <c r="F1106" i="31"/>
  <c r="E1106" i="31"/>
  <c r="G1105" i="31"/>
  <c r="F1105" i="31"/>
  <c r="E1105" i="31"/>
  <c r="G1104" i="31"/>
  <c r="F1104" i="31"/>
  <c r="E1104" i="31"/>
  <c r="G1103" i="31"/>
  <c r="F1103" i="31"/>
  <c r="E1103" i="31"/>
  <c r="G1102" i="31"/>
  <c r="F1102" i="31"/>
  <c r="E1102" i="31"/>
  <c r="G1101" i="31"/>
  <c r="F1101" i="31"/>
  <c r="E1101" i="31"/>
  <c r="G1100" i="31"/>
  <c r="F1100" i="31"/>
  <c r="E1100" i="31"/>
  <c r="B77" i="23"/>
  <c r="T77" i="23"/>
  <c r="C77" i="23"/>
  <c r="H77" i="3"/>
  <c r="G77" i="1"/>
  <c r="E1098" i="31"/>
  <c r="F77" i="1"/>
  <c r="E1097" i="31"/>
  <c r="E1096" i="31"/>
  <c r="E77" i="1"/>
  <c r="E1095" i="31"/>
  <c r="B77" i="1"/>
  <c r="E1093" i="31"/>
  <c r="J77" i="1"/>
  <c r="E1092" i="31"/>
  <c r="E1091" i="31"/>
  <c r="H77" i="1"/>
  <c r="E1090" i="31"/>
  <c r="DE76" i="1"/>
  <c r="L1079" i="31"/>
  <c r="BQ76" i="3"/>
  <c r="BS76" i="3"/>
  <c r="BU76" i="3"/>
  <c r="BW76" i="3"/>
  <c r="BY76" i="3"/>
  <c r="CA76" i="3"/>
  <c r="CC76" i="3"/>
  <c r="CE76" i="3"/>
  <c r="CG76" i="3"/>
  <c r="CI76" i="3"/>
  <c r="N1078" i="31"/>
  <c r="BP76" i="3"/>
  <c r="BR76" i="3"/>
  <c r="BT76" i="3"/>
  <c r="BV76" i="3"/>
  <c r="BX76" i="3"/>
  <c r="BZ76" i="3"/>
  <c r="CB76" i="3"/>
  <c r="CD76" i="3"/>
  <c r="CF76" i="3"/>
  <c r="L1078" i="31"/>
  <c r="L1077" i="31"/>
  <c r="N1076" i="31"/>
  <c r="M1076" i="31"/>
  <c r="L1076" i="31"/>
  <c r="N1075" i="31"/>
  <c r="M1075" i="31"/>
  <c r="L1075" i="31"/>
  <c r="N1074" i="31"/>
  <c r="M1074" i="31"/>
  <c r="L1074" i="31"/>
  <c r="N1073" i="31"/>
  <c r="M1073" i="31"/>
  <c r="L1073" i="31"/>
  <c r="N1072" i="31"/>
  <c r="M1072" i="31"/>
  <c r="L1072" i="31"/>
  <c r="N1071" i="31"/>
  <c r="M1071" i="31"/>
  <c r="L1071" i="31"/>
  <c r="N1070" i="31"/>
  <c r="M1070" i="31"/>
  <c r="L1070" i="31"/>
  <c r="N1069" i="31"/>
  <c r="M1069" i="31"/>
  <c r="L1069" i="31"/>
  <c r="B76" i="23"/>
  <c r="T76" i="23"/>
  <c r="C76" i="23"/>
  <c r="H76" i="3"/>
  <c r="G76" i="1"/>
  <c r="L1067" i="31"/>
  <c r="F76" i="1"/>
  <c r="L1066" i="31"/>
  <c r="L1065" i="31"/>
  <c r="E76" i="1"/>
  <c r="L1064" i="31"/>
  <c r="B76" i="1"/>
  <c r="L1062" i="31"/>
  <c r="J76" i="1"/>
  <c r="L1061" i="31"/>
  <c r="L1060" i="31"/>
  <c r="H76" i="1"/>
  <c r="L1059" i="31"/>
  <c r="DE75" i="1"/>
  <c r="E1079" i="31"/>
  <c r="BQ75" i="3"/>
  <c r="BS75" i="3"/>
  <c r="BU75" i="3"/>
  <c r="BW75" i="3"/>
  <c r="BY75" i="3"/>
  <c r="CA75" i="3"/>
  <c r="CC75" i="3"/>
  <c r="CE75" i="3"/>
  <c r="CG75" i="3"/>
  <c r="CI75" i="3"/>
  <c r="G1078" i="31"/>
  <c r="BP75" i="3"/>
  <c r="BR75" i="3"/>
  <c r="BT75" i="3"/>
  <c r="BV75" i="3"/>
  <c r="BX75" i="3"/>
  <c r="BZ75" i="3"/>
  <c r="CB75" i="3"/>
  <c r="CD75" i="3"/>
  <c r="CF75" i="3"/>
  <c r="E1078" i="31"/>
  <c r="E1077" i="31"/>
  <c r="G1076" i="31"/>
  <c r="F1076" i="31"/>
  <c r="E1076" i="31"/>
  <c r="G1075" i="31"/>
  <c r="F1075" i="31"/>
  <c r="E1075" i="31"/>
  <c r="G1074" i="31"/>
  <c r="F1074" i="31"/>
  <c r="E1074" i="31"/>
  <c r="G1073" i="31"/>
  <c r="F1073" i="31"/>
  <c r="E1073" i="31"/>
  <c r="G1072" i="31"/>
  <c r="F1072" i="31"/>
  <c r="E1072" i="31"/>
  <c r="G1071" i="31"/>
  <c r="F1071" i="31"/>
  <c r="E1071" i="31"/>
  <c r="G1070" i="31"/>
  <c r="F1070" i="31"/>
  <c r="E1070" i="31"/>
  <c r="G1069" i="31"/>
  <c r="F1069" i="31"/>
  <c r="E1069" i="31"/>
  <c r="B75" i="23"/>
  <c r="T75" i="23"/>
  <c r="C75" i="23"/>
  <c r="H75" i="3"/>
  <c r="G75" i="1"/>
  <c r="E1067" i="31"/>
  <c r="F75" i="1"/>
  <c r="E1066" i="31"/>
  <c r="E1065" i="31"/>
  <c r="E75" i="1"/>
  <c r="E1064" i="31"/>
  <c r="B75" i="1"/>
  <c r="E1062" i="31"/>
  <c r="J75" i="1"/>
  <c r="E1061" i="31"/>
  <c r="E1060" i="31"/>
  <c r="H75" i="1"/>
  <c r="E1059" i="31"/>
  <c r="DE74" i="1"/>
  <c r="L1048" i="31"/>
  <c r="BQ74" i="3"/>
  <c r="BS74" i="3"/>
  <c r="BU74" i="3"/>
  <c r="BW74" i="3"/>
  <c r="BY74" i="3"/>
  <c r="CA74" i="3"/>
  <c r="CC74" i="3"/>
  <c r="CE74" i="3"/>
  <c r="CG74" i="3"/>
  <c r="CI74" i="3"/>
  <c r="N1047" i="31"/>
  <c r="BP74" i="3"/>
  <c r="BR74" i="3"/>
  <c r="BT74" i="3"/>
  <c r="BV74" i="3"/>
  <c r="BX74" i="3"/>
  <c r="BZ74" i="3"/>
  <c r="CB74" i="3"/>
  <c r="CD74" i="3"/>
  <c r="CF74" i="3"/>
  <c r="L1047" i="31"/>
  <c r="L1046" i="31"/>
  <c r="N1045" i="31"/>
  <c r="M1045" i="31"/>
  <c r="L1045" i="31"/>
  <c r="N1044" i="31"/>
  <c r="M1044" i="31"/>
  <c r="L1044" i="31"/>
  <c r="N1043" i="31"/>
  <c r="M1043" i="31"/>
  <c r="L1043" i="31"/>
  <c r="N1042" i="31"/>
  <c r="M1042" i="31"/>
  <c r="L1042" i="31"/>
  <c r="N1041" i="31"/>
  <c r="M1041" i="31"/>
  <c r="L1041" i="31"/>
  <c r="N1040" i="31"/>
  <c r="M1040" i="31"/>
  <c r="L1040" i="31"/>
  <c r="N1039" i="31"/>
  <c r="M1039" i="31"/>
  <c r="L1039" i="31"/>
  <c r="N1038" i="31"/>
  <c r="M1038" i="31"/>
  <c r="L1038" i="31"/>
  <c r="B74" i="23"/>
  <c r="T74" i="23"/>
  <c r="C74" i="23"/>
  <c r="H74" i="3"/>
  <c r="G74" i="1"/>
  <c r="L1036" i="31"/>
  <c r="F74" i="1"/>
  <c r="L1035" i="31"/>
  <c r="L1034" i="31"/>
  <c r="E74" i="1"/>
  <c r="L1033" i="31"/>
  <c r="B74" i="1"/>
  <c r="L1031" i="31"/>
  <c r="J74" i="1"/>
  <c r="L1030" i="31"/>
  <c r="L1029" i="31"/>
  <c r="H74" i="1"/>
  <c r="L1028" i="31"/>
  <c r="DE73" i="1"/>
  <c r="E1048" i="31"/>
  <c r="BQ73" i="3"/>
  <c r="BS73" i="3"/>
  <c r="BU73" i="3"/>
  <c r="BW73" i="3"/>
  <c r="BY73" i="3"/>
  <c r="CA73" i="3"/>
  <c r="CC73" i="3"/>
  <c r="CE73" i="3"/>
  <c r="CG73" i="3"/>
  <c r="CI73" i="3"/>
  <c r="G1047" i="31"/>
  <c r="BP73" i="3"/>
  <c r="BR73" i="3"/>
  <c r="BT73" i="3"/>
  <c r="BV73" i="3"/>
  <c r="BX73" i="3"/>
  <c r="BZ73" i="3"/>
  <c r="CB73" i="3"/>
  <c r="CD73" i="3"/>
  <c r="CF73" i="3"/>
  <c r="E1047" i="31"/>
  <c r="E1046" i="31"/>
  <c r="G1045" i="31"/>
  <c r="F1045" i="31"/>
  <c r="E1045" i="31"/>
  <c r="G1044" i="31"/>
  <c r="F1044" i="31"/>
  <c r="E1044" i="31"/>
  <c r="G1043" i="31"/>
  <c r="F1043" i="31"/>
  <c r="E1043" i="31"/>
  <c r="G1042" i="31"/>
  <c r="F1042" i="31"/>
  <c r="E1042" i="31"/>
  <c r="G1041" i="31"/>
  <c r="F1041" i="31"/>
  <c r="E1041" i="31"/>
  <c r="G1040" i="31"/>
  <c r="F1040" i="31"/>
  <c r="E1040" i="31"/>
  <c r="G1039" i="31"/>
  <c r="F1039" i="31"/>
  <c r="E1039" i="31"/>
  <c r="G1038" i="31"/>
  <c r="F1038" i="31"/>
  <c r="E1038" i="31"/>
  <c r="B73" i="23"/>
  <c r="T73" i="23"/>
  <c r="C73" i="23"/>
  <c r="H73" i="3"/>
  <c r="G73" i="1"/>
  <c r="E1036" i="31"/>
  <c r="F73" i="1"/>
  <c r="E1035" i="31"/>
  <c r="E1034" i="31"/>
  <c r="E73" i="1"/>
  <c r="E1033" i="31"/>
  <c r="B73" i="1"/>
  <c r="E1031" i="31"/>
  <c r="J73" i="1"/>
  <c r="E1030" i="31"/>
  <c r="E1029" i="31"/>
  <c r="H73" i="1"/>
  <c r="E1028" i="31"/>
  <c r="DE72" i="1"/>
  <c r="L1017" i="31"/>
  <c r="BQ72" i="3"/>
  <c r="BS72" i="3"/>
  <c r="BU72" i="3"/>
  <c r="BW72" i="3"/>
  <c r="BY72" i="3"/>
  <c r="CA72" i="3"/>
  <c r="CC72" i="3"/>
  <c r="CE72" i="3"/>
  <c r="CG72" i="3"/>
  <c r="CI72" i="3"/>
  <c r="N1016" i="31"/>
  <c r="BP72" i="3"/>
  <c r="BR72" i="3"/>
  <c r="BT72" i="3"/>
  <c r="BV72" i="3"/>
  <c r="BX72" i="3"/>
  <c r="BZ72" i="3"/>
  <c r="CB72" i="3"/>
  <c r="CD72" i="3"/>
  <c r="CF72" i="3"/>
  <c r="L1016" i="31"/>
  <c r="L1015" i="31"/>
  <c r="N1014" i="31"/>
  <c r="M1014" i="31"/>
  <c r="L1014" i="31"/>
  <c r="N1013" i="31"/>
  <c r="M1013" i="31"/>
  <c r="L1013" i="31"/>
  <c r="N1012" i="31"/>
  <c r="M1012" i="31"/>
  <c r="L1012" i="31"/>
  <c r="N1011" i="31"/>
  <c r="M1011" i="31"/>
  <c r="L1011" i="31"/>
  <c r="N1010" i="31"/>
  <c r="M1010" i="31"/>
  <c r="L1010" i="31"/>
  <c r="N1009" i="31"/>
  <c r="M1009" i="31"/>
  <c r="L1009" i="31"/>
  <c r="N1008" i="31"/>
  <c r="M1008" i="31"/>
  <c r="L1008" i="31"/>
  <c r="N1007" i="31"/>
  <c r="M1007" i="31"/>
  <c r="L1007" i="31"/>
  <c r="B72" i="23"/>
  <c r="T72" i="23"/>
  <c r="C72" i="23"/>
  <c r="H72" i="3"/>
  <c r="G72" i="1"/>
  <c r="L1005" i="31"/>
  <c r="F72" i="1"/>
  <c r="L1004" i="31"/>
  <c r="L1003" i="31"/>
  <c r="E72" i="1"/>
  <c r="L1002" i="31"/>
  <c r="B72" i="1"/>
  <c r="L1000" i="31"/>
  <c r="J72" i="1"/>
  <c r="L999" i="31"/>
  <c r="L998" i="31"/>
  <c r="H72" i="1"/>
  <c r="L997" i="31"/>
  <c r="DE71" i="1"/>
  <c r="E1017" i="31"/>
  <c r="BQ71" i="3"/>
  <c r="BS71" i="3"/>
  <c r="BU71" i="3"/>
  <c r="BW71" i="3"/>
  <c r="BY71" i="3"/>
  <c r="CA71" i="3"/>
  <c r="CC71" i="3"/>
  <c r="CE71" i="3"/>
  <c r="CG71" i="3"/>
  <c r="CI71" i="3"/>
  <c r="G1016" i="31"/>
  <c r="BP71" i="3"/>
  <c r="BR71" i="3"/>
  <c r="BT71" i="3"/>
  <c r="BV71" i="3"/>
  <c r="BX71" i="3"/>
  <c r="BZ71" i="3"/>
  <c r="CB71" i="3"/>
  <c r="CD71" i="3"/>
  <c r="CF71" i="3"/>
  <c r="E1016" i="31"/>
  <c r="E1015" i="31"/>
  <c r="G1014" i="31"/>
  <c r="F1014" i="31"/>
  <c r="E1014" i="31"/>
  <c r="G1013" i="31"/>
  <c r="F1013" i="31"/>
  <c r="E1013" i="31"/>
  <c r="G1012" i="31"/>
  <c r="F1012" i="31"/>
  <c r="E1012" i="31"/>
  <c r="G1011" i="31"/>
  <c r="F1011" i="31"/>
  <c r="E1011" i="31"/>
  <c r="G1010" i="31"/>
  <c r="F1010" i="31"/>
  <c r="E1010" i="31"/>
  <c r="G1009" i="31"/>
  <c r="F1009" i="31"/>
  <c r="E1009" i="31"/>
  <c r="G1008" i="31"/>
  <c r="F1008" i="31"/>
  <c r="E1008" i="31"/>
  <c r="G1007" i="31"/>
  <c r="F1007" i="31"/>
  <c r="E1007" i="31"/>
  <c r="B71" i="23"/>
  <c r="T71" i="23"/>
  <c r="C71" i="23"/>
  <c r="H71" i="3"/>
  <c r="G71" i="1"/>
  <c r="E1005" i="31"/>
  <c r="F71" i="1"/>
  <c r="E1004" i="31"/>
  <c r="E1003" i="31"/>
  <c r="E71" i="1"/>
  <c r="E1002" i="31"/>
  <c r="B71" i="1"/>
  <c r="E1000" i="31"/>
  <c r="J71" i="1"/>
  <c r="E999" i="31"/>
  <c r="E998" i="31"/>
  <c r="H71" i="1"/>
  <c r="E997" i="31"/>
  <c r="DE70" i="1"/>
  <c r="L986" i="31"/>
  <c r="BQ70" i="3"/>
  <c r="BS70" i="3"/>
  <c r="BU70" i="3"/>
  <c r="BW70" i="3"/>
  <c r="BY70" i="3"/>
  <c r="CA70" i="3"/>
  <c r="CC70" i="3"/>
  <c r="CE70" i="3"/>
  <c r="CG70" i="3"/>
  <c r="CI70" i="3"/>
  <c r="N985" i="31"/>
  <c r="BP70" i="3"/>
  <c r="BR70" i="3"/>
  <c r="BT70" i="3"/>
  <c r="BV70" i="3"/>
  <c r="BX70" i="3"/>
  <c r="BZ70" i="3"/>
  <c r="CB70" i="3"/>
  <c r="CD70" i="3"/>
  <c r="CF70" i="3"/>
  <c r="L985" i="31"/>
  <c r="L984" i="31"/>
  <c r="N983" i="31"/>
  <c r="M983" i="31"/>
  <c r="L983" i="31"/>
  <c r="N982" i="31"/>
  <c r="M982" i="31"/>
  <c r="L982" i="31"/>
  <c r="N981" i="31"/>
  <c r="M981" i="31"/>
  <c r="L981" i="31"/>
  <c r="N980" i="31"/>
  <c r="M980" i="31"/>
  <c r="L980" i="31"/>
  <c r="N979" i="31"/>
  <c r="M979" i="31"/>
  <c r="L979" i="31"/>
  <c r="N978" i="31"/>
  <c r="M978" i="31"/>
  <c r="L978" i="31"/>
  <c r="N977" i="31"/>
  <c r="M977" i="31"/>
  <c r="L977" i="31"/>
  <c r="N976" i="31"/>
  <c r="M976" i="31"/>
  <c r="L976" i="31"/>
  <c r="B70" i="23"/>
  <c r="T70" i="23"/>
  <c r="C70" i="23"/>
  <c r="H70" i="3"/>
  <c r="G70" i="1"/>
  <c r="L974" i="31"/>
  <c r="F70" i="1"/>
  <c r="L973" i="31"/>
  <c r="L972" i="31"/>
  <c r="E70" i="1"/>
  <c r="L971" i="31"/>
  <c r="B70" i="1"/>
  <c r="L969" i="31"/>
  <c r="J70" i="1"/>
  <c r="L968" i="31"/>
  <c r="L967" i="31"/>
  <c r="H70" i="1"/>
  <c r="L966" i="31"/>
  <c r="DE69" i="1"/>
  <c r="E986" i="31"/>
  <c r="BQ69" i="3"/>
  <c r="BS69" i="3"/>
  <c r="BU69" i="3"/>
  <c r="BW69" i="3"/>
  <c r="BY69" i="3"/>
  <c r="CA69" i="3"/>
  <c r="CC69" i="3"/>
  <c r="CE69" i="3"/>
  <c r="CG69" i="3"/>
  <c r="CI69" i="3"/>
  <c r="G985" i="31"/>
  <c r="BP69" i="3"/>
  <c r="BR69" i="3"/>
  <c r="BT69" i="3"/>
  <c r="BV69" i="3"/>
  <c r="BX69" i="3"/>
  <c r="BZ69" i="3"/>
  <c r="CB69" i="3"/>
  <c r="CD69" i="3"/>
  <c r="CF69" i="3"/>
  <c r="E985" i="31"/>
  <c r="E984" i="31"/>
  <c r="G983" i="31"/>
  <c r="F983" i="31"/>
  <c r="E983" i="31"/>
  <c r="G982" i="31"/>
  <c r="F982" i="31"/>
  <c r="E982" i="31"/>
  <c r="G981" i="31"/>
  <c r="F981" i="31"/>
  <c r="E981" i="31"/>
  <c r="G980" i="31"/>
  <c r="F980" i="31"/>
  <c r="E980" i="31"/>
  <c r="G979" i="31"/>
  <c r="F979" i="31"/>
  <c r="E979" i="31"/>
  <c r="G978" i="31"/>
  <c r="F978" i="31"/>
  <c r="E978" i="31"/>
  <c r="G977" i="31"/>
  <c r="F977" i="31"/>
  <c r="E977" i="31"/>
  <c r="G976" i="31"/>
  <c r="F976" i="31"/>
  <c r="E976" i="31"/>
  <c r="B69" i="23"/>
  <c r="T69" i="23"/>
  <c r="C69" i="23"/>
  <c r="H69" i="3"/>
  <c r="G69" i="1"/>
  <c r="E974" i="31"/>
  <c r="F69" i="1"/>
  <c r="E973" i="31"/>
  <c r="E972" i="31"/>
  <c r="E69" i="1"/>
  <c r="E971" i="31"/>
  <c r="B69" i="1"/>
  <c r="E969" i="31"/>
  <c r="J69" i="1"/>
  <c r="E968" i="31"/>
  <c r="E967" i="31"/>
  <c r="H69" i="1"/>
  <c r="E966" i="31"/>
  <c r="DE68" i="1"/>
  <c r="L955" i="31"/>
  <c r="BQ68" i="3"/>
  <c r="BS68" i="3"/>
  <c r="BU68" i="3"/>
  <c r="BW68" i="3"/>
  <c r="BY68" i="3"/>
  <c r="CA68" i="3"/>
  <c r="CC68" i="3"/>
  <c r="CE68" i="3"/>
  <c r="CG68" i="3"/>
  <c r="CI68" i="3"/>
  <c r="N954" i="31"/>
  <c r="BP68" i="3"/>
  <c r="BR68" i="3"/>
  <c r="BT68" i="3"/>
  <c r="BV68" i="3"/>
  <c r="BX68" i="3"/>
  <c r="BZ68" i="3"/>
  <c r="CB68" i="3"/>
  <c r="CD68" i="3"/>
  <c r="CF68" i="3"/>
  <c r="L954" i="31"/>
  <c r="L953" i="31"/>
  <c r="N952" i="31"/>
  <c r="M952" i="31"/>
  <c r="L952" i="31"/>
  <c r="N951" i="31"/>
  <c r="M951" i="31"/>
  <c r="L951" i="31"/>
  <c r="N950" i="31"/>
  <c r="M950" i="31"/>
  <c r="L950" i="31"/>
  <c r="N949" i="31"/>
  <c r="M949" i="31"/>
  <c r="L949" i="31"/>
  <c r="N948" i="31"/>
  <c r="M948" i="31"/>
  <c r="L948" i="31"/>
  <c r="N947" i="31"/>
  <c r="M947" i="31"/>
  <c r="L947" i="31"/>
  <c r="N946" i="31"/>
  <c r="M946" i="31"/>
  <c r="L946" i="31"/>
  <c r="N945" i="31"/>
  <c r="M945" i="31"/>
  <c r="L945" i="31"/>
  <c r="B68" i="23"/>
  <c r="T68" i="23"/>
  <c r="C68" i="23"/>
  <c r="H68" i="3"/>
  <c r="G68" i="1"/>
  <c r="L943" i="31"/>
  <c r="F68" i="1"/>
  <c r="L942" i="31"/>
  <c r="L941" i="31"/>
  <c r="E68" i="1"/>
  <c r="L940" i="31"/>
  <c r="B68" i="1"/>
  <c r="L938" i="31"/>
  <c r="J68" i="1"/>
  <c r="L937" i="31"/>
  <c r="L936" i="31"/>
  <c r="H68" i="1"/>
  <c r="L935" i="31"/>
  <c r="DE67" i="1"/>
  <c r="E955" i="31"/>
  <c r="BQ67" i="3"/>
  <c r="BS67" i="3"/>
  <c r="BU67" i="3"/>
  <c r="BW67" i="3"/>
  <c r="BY67" i="3"/>
  <c r="CA67" i="3"/>
  <c r="CC67" i="3"/>
  <c r="CE67" i="3"/>
  <c r="CG67" i="3"/>
  <c r="CI67" i="3"/>
  <c r="G954" i="31"/>
  <c r="BP67" i="3"/>
  <c r="BR67" i="3"/>
  <c r="BT67" i="3"/>
  <c r="BV67" i="3"/>
  <c r="BX67" i="3"/>
  <c r="BZ67" i="3"/>
  <c r="CB67" i="3"/>
  <c r="CD67" i="3"/>
  <c r="CF67" i="3"/>
  <c r="E954" i="31"/>
  <c r="E953" i="31"/>
  <c r="G952" i="31"/>
  <c r="F952" i="31"/>
  <c r="E952" i="31"/>
  <c r="G951" i="31"/>
  <c r="F951" i="31"/>
  <c r="E951" i="31"/>
  <c r="G950" i="31"/>
  <c r="F950" i="31"/>
  <c r="E950" i="31"/>
  <c r="G949" i="31"/>
  <c r="F949" i="31"/>
  <c r="E949" i="31"/>
  <c r="G948" i="31"/>
  <c r="F948" i="31"/>
  <c r="E948" i="31"/>
  <c r="G947" i="31"/>
  <c r="F947" i="31"/>
  <c r="E947" i="31"/>
  <c r="G946" i="31"/>
  <c r="F946" i="31"/>
  <c r="E946" i="31"/>
  <c r="G945" i="31"/>
  <c r="F945" i="31"/>
  <c r="E945" i="31"/>
  <c r="B67" i="23"/>
  <c r="T67" i="23"/>
  <c r="C67" i="23"/>
  <c r="H67" i="3"/>
  <c r="G67" i="1"/>
  <c r="E943" i="31"/>
  <c r="F67" i="1"/>
  <c r="E942" i="31"/>
  <c r="E941" i="31"/>
  <c r="E67" i="1"/>
  <c r="E940" i="31"/>
  <c r="B67" i="1"/>
  <c r="E938" i="31"/>
  <c r="J67" i="1"/>
  <c r="E937" i="31"/>
  <c r="E936" i="31"/>
  <c r="H67" i="1"/>
  <c r="E935" i="31"/>
  <c r="DE66" i="1"/>
  <c r="L924" i="31"/>
  <c r="BQ66" i="3"/>
  <c r="BS66" i="3"/>
  <c r="BU66" i="3"/>
  <c r="BW66" i="3"/>
  <c r="BY66" i="3"/>
  <c r="CA66" i="3"/>
  <c r="CC66" i="3"/>
  <c r="CE66" i="3"/>
  <c r="CG66" i="3"/>
  <c r="CI66" i="3"/>
  <c r="N923" i="31"/>
  <c r="BP66" i="3"/>
  <c r="BR66" i="3"/>
  <c r="BT66" i="3"/>
  <c r="BV66" i="3"/>
  <c r="BX66" i="3"/>
  <c r="BZ66" i="3"/>
  <c r="CB66" i="3"/>
  <c r="CD66" i="3"/>
  <c r="CF66" i="3"/>
  <c r="L923" i="31"/>
  <c r="L922" i="31"/>
  <c r="N921" i="31"/>
  <c r="M921" i="31"/>
  <c r="L921" i="31"/>
  <c r="N920" i="31"/>
  <c r="M920" i="31"/>
  <c r="L920" i="31"/>
  <c r="N919" i="31"/>
  <c r="M919" i="31"/>
  <c r="L919" i="31"/>
  <c r="N918" i="31"/>
  <c r="M918" i="31"/>
  <c r="L918" i="31"/>
  <c r="N917" i="31"/>
  <c r="M917" i="31"/>
  <c r="L917" i="31"/>
  <c r="N916" i="31"/>
  <c r="M916" i="31"/>
  <c r="L916" i="31"/>
  <c r="N915" i="31"/>
  <c r="M915" i="31"/>
  <c r="L915" i="31"/>
  <c r="N914" i="31"/>
  <c r="M914" i="31"/>
  <c r="L914" i="31"/>
  <c r="B66" i="23"/>
  <c r="T66" i="23"/>
  <c r="C66" i="23"/>
  <c r="H66" i="3"/>
  <c r="G66" i="1"/>
  <c r="L912" i="31"/>
  <c r="F66" i="1"/>
  <c r="L911" i="31"/>
  <c r="L910" i="31"/>
  <c r="E66" i="1"/>
  <c r="L909" i="31"/>
  <c r="B66" i="1"/>
  <c r="L907" i="31"/>
  <c r="J66" i="1"/>
  <c r="L906" i="31"/>
  <c r="L905" i="31"/>
  <c r="H66" i="1"/>
  <c r="L904" i="31"/>
  <c r="DE65" i="1"/>
  <c r="E924" i="31"/>
  <c r="BQ65" i="3"/>
  <c r="BS65" i="3"/>
  <c r="BU65" i="3"/>
  <c r="BW65" i="3"/>
  <c r="BY65" i="3"/>
  <c r="CA65" i="3"/>
  <c r="CC65" i="3"/>
  <c r="CE65" i="3"/>
  <c r="CG65" i="3"/>
  <c r="CI65" i="3"/>
  <c r="G923" i="31"/>
  <c r="BP65" i="3"/>
  <c r="BR65" i="3"/>
  <c r="BT65" i="3"/>
  <c r="BV65" i="3"/>
  <c r="BX65" i="3"/>
  <c r="BZ65" i="3"/>
  <c r="CB65" i="3"/>
  <c r="CD65" i="3"/>
  <c r="CF65" i="3"/>
  <c r="E923" i="31"/>
  <c r="E922" i="31"/>
  <c r="G921" i="31"/>
  <c r="F921" i="31"/>
  <c r="E921" i="31"/>
  <c r="G920" i="31"/>
  <c r="F920" i="31"/>
  <c r="E920" i="31"/>
  <c r="G919" i="31"/>
  <c r="F919" i="31"/>
  <c r="E919" i="31"/>
  <c r="G918" i="31"/>
  <c r="F918" i="31"/>
  <c r="E918" i="31"/>
  <c r="G917" i="31"/>
  <c r="F917" i="31"/>
  <c r="E917" i="31"/>
  <c r="G916" i="31"/>
  <c r="F916" i="31"/>
  <c r="E916" i="31"/>
  <c r="G915" i="31"/>
  <c r="F915" i="31"/>
  <c r="E915" i="31"/>
  <c r="G914" i="31"/>
  <c r="F914" i="31"/>
  <c r="E914" i="31"/>
  <c r="B65" i="23"/>
  <c r="T65" i="23"/>
  <c r="C65" i="23"/>
  <c r="H65" i="3"/>
  <c r="G65" i="1"/>
  <c r="E912" i="31"/>
  <c r="F65" i="1"/>
  <c r="E911" i="31"/>
  <c r="E910" i="31"/>
  <c r="E65" i="1"/>
  <c r="E909" i="31"/>
  <c r="B65" i="1"/>
  <c r="E907" i="31"/>
  <c r="J65" i="1"/>
  <c r="E906" i="31"/>
  <c r="E905" i="31"/>
  <c r="H65" i="1"/>
  <c r="E904" i="31"/>
  <c r="DE64" i="1"/>
  <c r="L893" i="31"/>
  <c r="BQ64" i="3"/>
  <c r="BS64" i="3"/>
  <c r="BU64" i="3"/>
  <c r="BW64" i="3"/>
  <c r="BY64" i="3"/>
  <c r="CA64" i="3"/>
  <c r="CC64" i="3"/>
  <c r="CE64" i="3"/>
  <c r="CG64" i="3"/>
  <c r="CI64" i="3"/>
  <c r="N892" i="31"/>
  <c r="BP64" i="3"/>
  <c r="BR64" i="3"/>
  <c r="BT64" i="3"/>
  <c r="BV64" i="3"/>
  <c r="BX64" i="3"/>
  <c r="BZ64" i="3"/>
  <c r="CB64" i="3"/>
  <c r="CD64" i="3"/>
  <c r="CF64" i="3"/>
  <c r="L892" i="31"/>
  <c r="L891" i="31"/>
  <c r="N890" i="31"/>
  <c r="M890" i="31"/>
  <c r="L890" i="31"/>
  <c r="N889" i="31"/>
  <c r="M889" i="31"/>
  <c r="L889" i="31"/>
  <c r="N888" i="31"/>
  <c r="M888" i="31"/>
  <c r="L888" i="31"/>
  <c r="N887" i="31"/>
  <c r="M887" i="31"/>
  <c r="L887" i="31"/>
  <c r="N886" i="31"/>
  <c r="M886" i="31"/>
  <c r="L886" i="31"/>
  <c r="N885" i="31"/>
  <c r="M885" i="31"/>
  <c r="L885" i="31"/>
  <c r="N884" i="31"/>
  <c r="M884" i="31"/>
  <c r="L884" i="31"/>
  <c r="N883" i="31"/>
  <c r="M883" i="31"/>
  <c r="L883" i="31"/>
  <c r="B64" i="23"/>
  <c r="T64" i="23"/>
  <c r="C64" i="23"/>
  <c r="H64" i="3"/>
  <c r="G64" i="1"/>
  <c r="L881" i="31"/>
  <c r="F64" i="1"/>
  <c r="L880" i="31"/>
  <c r="L879" i="31"/>
  <c r="E64" i="1"/>
  <c r="L878" i="31"/>
  <c r="B64" i="1"/>
  <c r="L876" i="31"/>
  <c r="J64" i="1"/>
  <c r="L875" i="31"/>
  <c r="L874" i="31"/>
  <c r="H64" i="1"/>
  <c r="L873" i="31"/>
  <c r="DE63" i="1"/>
  <c r="E893" i="31"/>
  <c r="BQ63" i="3"/>
  <c r="BS63" i="3"/>
  <c r="BU63" i="3"/>
  <c r="BW63" i="3"/>
  <c r="BY63" i="3"/>
  <c r="CA63" i="3"/>
  <c r="CC63" i="3"/>
  <c r="CE63" i="3"/>
  <c r="CG63" i="3"/>
  <c r="CI63" i="3"/>
  <c r="G892" i="31"/>
  <c r="BP63" i="3"/>
  <c r="BR63" i="3"/>
  <c r="BT63" i="3"/>
  <c r="BV63" i="3"/>
  <c r="BX63" i="3"/>
  <c r="BZ63" i="3"/>
  <c r="CB63" i="3"/>
  <c r="CD63" i="3"/>
  <c r="CF63" i="3"/>
  <c r="E892" i="31"/>
  <c r="E891" i="31"/>
  <c r="G890" i="31"/>
  <c r="F890" i="31"/>
  <c r="E890" i="31"/>
  <c r="G889" i="31"/>
  <c r="F889" i="31"/>
  <c r="E889" i="31"/>
  <c r="G888" i="31"/>
  <c r="F888" i="31"/>
  <c r="E888" i="31"/>
  <c r="G887" i="31"/>
  <c r="F887" i="31"/>
  <c r="E887" i="31"/>
  <c r="G886" i="31"/>
  <c r="F886" i="31"/>
  <c r="E886" i="31"/>
  <c r="G885" i="31"/>
  <c r="F885" i="31"/>
  <c r="E885" i="31"/>
  <c r="G884" i="31"/>
  <c r="F884" i="31"/>
  <c r="E884" i="31"/>
  <c r="G883" i="31"/>
  <c r="F883" i="31"/>
  <c r="E883" i="31"/>
  <c r="B63" i="23"/>
  <c r="T63" i="23"/>
  <c r="C63" i="23"/>
  <c r="H63" i="3"/>
  <c r="G63" i="1"/>
  <c r="E881" i="31"/>
  <c r="F63" i="1"/>
  <c r="E880" i="31"/>
  <c r="E879" i="31"/>
  <c r="E63" i="1"/>
  <c r="E878" i="31"/>
  <c r="B63" i="1"/>
  <c r="E876" i="31"/>
  <c r="J63" i="1"/>
  <c r="E875" i="31"/>
  <c r="E874" i="31"/>
  <c r="H63" i="1"/>
  <c r="E873" i="31"/>
  <c r="DE62" i="1"/>
  <c r="L862" i="31"/>
  <c r="BQ62" i="3"/>
  <c r="BS62" i="3"/>
  <c r="BU62" i="3"/>
  <c r="BW62" i="3"/>
  <c r="BY62" i="3"/>
  <c r="CA62" i="3"/>
  <c r="CC62" i="3"/>
  <c r="CE62" i="3"/>
  <c r="CG62" i="3"/>
  <c r="CI62" i="3"/>
  <c r="N861" i="31"/>
  <c r="BP62" i="3"/>
  <c r="BR62" i="3"/>
  <c r="BT62" i="3"/>
  <c r="BV62" i="3"/>
  <c r="BX62" i="3"/>
  <c r="BZ62" i="3"/>
  <c r="CB62" i="3"/>
  <c r="CD62" i="3"/>
  <c r="CF62" i="3"/>
  <c r="L861" i="31"/>
  <c r="L860" i="31"/>
  <c r="N859" i="31"/>
  <c r="M859" i="31"/>
  <c r="L859" i="31"/>
  <c r="N858" i="31"/>
  <c r="M858" i="31"/>
  <c r="L858" i="31"/>
  <c r="N857" i="31"/>
  <c r="M857" i="31"/>
  <c r="L857" i="31"/>
  <c r="N856" i="31"/>
  <c r="M856" i="31"/>
  <c r="L856" i="31"/>
  <c r="N855" i="31"/>
  <c r="M855" i="31"/>
  <c r="L855" i="31"/>
  <c r="N854" i="31"/>
  <c r="M854" i="31"/>
  <c r="L854" i="31"/>
  <c r="N853" i="31"/>
  <c r="M853" i="31"/>
  <c r="L853" i="31"/>
  <c r="N852" i="31"/>
  <c r="M852" i="31"/>
  <c r="L852" i="31"/>
  <c r="B62" i="23"/>
  <c r="T62" i="23"/>
  <c r="C62" i="23"/>
  <c r="H62" i="3"/>
  <c r="G62" i="1"/>
  <c r="L850" i="31"/>
  <c r="F62" i="1"/>
  <c r="L849" i="31"/>
  <c r="L848" i="31"/>
  <c r="E62" i="1"/>
  <c r="L847" i="31"/>
  <c r="B62" i="1"/>
  <c r="L845" i="31"/>
  <c r="J62" i="1"/>
  <c r="L844" i="31"/>
  <c r="L843" i="31"/>
  <c r="H62" i="1"/>
  <c r="L842" i="31"/>
  <c r="DE61" i="1"/>
  <c r="E862" i="31"/>
  <c r="BQ61" i="3"/>
  <c r="BS61" i="3"/>
  <c r="BU61" i="3"/>
  <c r="BW61" i="3"/>
  <c r="BY61" i="3"/>
  <c r="CA61" i="3"/>
  <c r="CC61" i="3"/>
  <c r="CE61" i="3"/>
  <c r="CG61" i="3"/>
  <c r="CI61" i="3"/>
  <c r="G861" i="31"/>
  <c r="BP61" i="3"/>
  <c r="BR61" i="3"/>
  <c r="BT61" i="3"/>
  <c r="BV61" i="3"/>
  <c r="BX61" i="3"/>
  <c r="BZ61" i="3"/>
  <c r="CB61" i="3"/>
  <c r="CD61" i="3"/>
  <c r="CF61" i="3"/>
  <c r="E861" i="31"/>
  <c r="E860" i="31"/>
  <c r="G859" i="31"/>
  <c r="F859" i="31"/>
  <c r="E859" i="31"/>
  <c r="G858" i="31"/>
  <c r="F858" i="31"/>
  <c r="E858" i="31"/>
  <c r="G857" i="31"/>
  <c r="F857" i="31"/>
  <c r="E857" i="31"/>
  <c r="G856" i="31"/>
  <c r="F856" i="31"/>
  <c r="E856" i="31"/>
  <c r="G855" i="31"/>
  <c r="F855" i="31"/>
  <c r="E855" i="31"/>
  <c r="G854" i="31"/>
  <c r="F854" i="31"/>
  <c r="E854" i="31"/>
  <c r="G853" i="31"/>
  <c r="F853" i="31"/>
  <c r="E853" i="31"/>
  <c r="G852" i="31"/>
  <c r="F852" i="31"/>
  <c r="E852" i="31"/>
  <c r="B61" i="23"/>
  <c r="T61" i="23"/>
  <c r="C61" i="23"/>
  <c r="H61" i="3"/>
  <c r="G61" i="1"/>
  <c r="E850" i="31"/>
  <c r="F61" i="1"/>
  <c r="E849" i="31"/>
  <c r="E848" i="31"/>
  <c r="E61" i="1"/>
  <c r="E847" i="31"/>
  <c r="B61" i="1"/>
  <c r="E845" i="31"/>
  <c r="J61" i="1"/>
  <c r="E844" i="31"/>
  <c r="E843" i="31"/>
  <c r="H61" i="1"/>
  <c r="E842" i="31"/>
  <c r="DE60" i="1"/>
  <c r="L831" i="31"/>
  <c r="BQ60" i="3"/>
  <c r="BS60" i="3"/>
  <c r="BU60" i="3"/>
  <c r="BW60" i="3"/>
  <c r="BY60" i="3"/>
  <c r="CA60" i="3"/>
  <c r="CC60" i="3"/>
  <c r="CE60" i="3"/>
  <c r="CG60" i="3"/>
  <c r="CI60" i="3"/>
  <c r="N830" i="31"/>
  <c r="BP60" i="3"/>
  <c r="BR60" i="3"/>
  <c r="BT60" i="3"/>
  <c r="BV60" i="3"/>
  <c r="BX60" i="3"/>
  <c r="BZ60" i="3"/>
  <c r="CB60" i="3"/>
  <c r="CD60" i="3"/>
  <c r="CF60" i="3"/>
  <c r="L830" i="31"/>
  <c r="L829" i="31"/>
  <c r="N828" i="31"/>
  <c r="M828" i="31"/>
  <c r="L828" i="31"/>
  <c r="N827" i="31"/>
  <c r="M827" i="31"/>
  <c r="L827" i="31"/>
  <c r="N826" i="31"/>
  <c r="M826" i="31"/>
  <c r="L826" i="31"/>
  <c r="N825" i="31"/>
  <c r="M825" i="31"/>
  <c r="L825" i="31"/>
  <c r="N824" i="31"/>
  <c r="M824" i="31"/>
  <c r="L824" i="31"/>
  <c r="N823" i="31"/>
  <c r="M823" i="31"/>
  <c r="L823" i="31"/>
  <c r="N822" i="31"/>
  <c r="M822" i="31"/>
  <c r="L822" i="31"/>
  <c r="N821" i="31"/>
  <c r="M821" i="31"/>
  <c r="L821" i="31"/>
  <c r="B60" i="23"/>
  <c r="T60" i="23"/>
  <c r="C60" i="23"/>
  <c r="H60" i="3"/>
  <c r="G60" i="1"/>
  <c r="L819" i="31"/>
  <c r="F60" i="1"/>
  <c r="L818" i="31"/>
  <c r="L817" i="31"/>
  <c r="E60" i="1"/>
  <c r="L816" i="31"/>
  <c r="B60" i="1"/>
  <c r="L814" i="31"/>
  <c r="J60" i="1"/>
  <c r="L813" i="31"/>
  <c r="L812" i="31"/>
  <c r="H60" i="1"/>
  <c r="L811" i="31"/>
  <c r="DE59" i="1"/>
  <c r="E831" i="31"/>
  <c r="BQ59" i="3"/>
  <c r="BS59" i="3"/>
  <c r="BU59" i="3"/>
  <c r="BW59" i="3"/>
  <c r="BY59" i="3"/>
  <c r="CA59" i="3"/>
  <c r="CC59" i="3"/>
  <c r="CE59" i="3"/>
  <c r="CG59" i="3"/>
  <c r="CI59" i="3"/>
  <c r="G830" i="31"/>
  <c r="BP59" i="3"/>
  <c r="BR59" i="3"/>
  <c r="BT59" i="3"/>
  <c r="BV59" i="3"/>
  <c r="BX59" i="3"/>
  <c r="BZ59" i="3"/>
  <c r="CB59" i="3"/>
  <c r="CD59" i="3"/>
  <c r="CF59" i="3"/>
  <c r="E830" i="31"/>
  <c r="E829" i="31"/>
  <c r="G828" i="31"/>
  <c r="F828" i="31"/>
  <c r="E828" i="31"/>
  <c r="G827" i="31"/>
  <c r="F827" i="31"/>
  <c r="E827" i="31"/>
  <c r="G826" i="31"/>
  <c r="F826" i="31"/>
  <c r="E826" i="31"/>
  <c r="G825" i="31"/>
  <c r="F825" i="31"/>
  <c r="E825" i="31"/>
  <c r="G824" i="31"/>
  <c r="F824" i="31"/>
  <c r="E824" i="31"/>
  <c r="G823" i="31"/>
  <c r="F823" i="31"/>
  <c r="E823" i="31"/>
  <c r="G822" i="31"/>
  <c r="F822" i="31"/>
  <c r="E822" i="31"/>
  <c r="G821" i="31"/>
  <c r="F821" i="31"/>
  <c r="E821" i="31"/>
  <c r="B59" i="23"/>
  <c r="T59" i="23"/>
  <c r="C59" i="23"/>
  <c r="H59" i="3"/>
  <c r="G59" i="1"/>
  <c r="E819" i="31"/>
  <c r="F59" i="1"/>
  <c r="E818" i="31"/>
  <c r="E817" i="31"/>
  <c r="E59" i="1"/>
  <c r="E816" i="31"/>
  <c r="B59" i="1"/>
  <c r="E814" i="31"/>
  <c r="J59" i="1"/>
  <c r="E813" i="31"/>
  <c r="E812" i="31"/>
  <c r="H59" i="1"/>
  <c r="E811" i="31"/>
  <c r="DE58" i="1"/>
  <c r="L800" i="31"/>
  <c r="BQ58" i="3"/>
  <c r="BS58" i="3"/>
  <c r="BU58" i="3"/>
  <c r="BW58" i="3"/>
  <c r="BY58" i="3"/>
  <c r="CA58" i="3"/>
  <c r="CC58" i="3"/>
  <c r="CE58" i="3"/>
  <c r="CG58" i="3"/>
  <c r="CI58" i="3"/>
  <c r="N799" i="31"/>
  <c r="BP58" i="3"/>
  <c r="BR58" i="3"/>
  <c r="BT58" i="3"/>
  <c r="BV58" i="3"/>
  <c r="BX58" i="3"/>
  <c r="BZ58" i="3"/>
  <c r="CB58" i="3"/>
  <c r="CD58" i="3"/>
  <c r="CF58" i="3"/>
  <c r="L799" i="31"/>
  <c r="L798" i="31"/>
  <c r="N797" i="31"/>
  <c r="M797" i="31"/>
  <c r="L797" i="31"/>
  <c r="N796" i="31"/>
  <c r="M796" i="31"/>
  <c r="L796" i="31"/>
  <c r="N795" i="31"/>
  <c r="M795" i="31"/>
  <c r="L795" i="31"/>
  <c r="N794" i="31"/>
  <c r="M794" i="31"/>
  <c r="L794" i="31"/>
  <c r="N793" i="31"/>
  <c r="M793" i="31"/>
  <c r="L793" i="31"/>
  <c r="N792" i="31"/>
  <c r="M792" i="31"/>
  <c r="L792" i="31"/>
  <c r="N791" i="31"/>
  <c r="M791" i="31"/>
  <c r="L791" i="31"/>
  <c r="N790" i="31"/>
  <c r="M790" i="31"/>
  <c r="L790" i="31"/>
  <c r="B58" i="23"/>
  <c r="T58" i="23"/>
  <c r="C58" i="23"/>
  <c r="H58" i="3"/>
  <c r="G58" i="1"/>
  <c r="L788" i="31"/>
  <c r="F58" i="1"/>
  <c r="L787" i="31"/>
  <c r="L786" i="31"/>
  <c r="E58" i="1"/>
  <c r="L785" i="31"/>
  <c r="B58" i="1"/>
  <c r="L783" i="31"/>
  <c r="J58" i="1"/>
  <c r="L782" i="31"/>
  <c r="L781" i="31"/>
  <c r="H58" i="1"/>
  <c r="L780" i="31"/>
  <c r="DE57" i="1"/>
  <c r="E800" i="31"/>
  <c r="BQ57" i="3"/>
  <c r="BS57" i="3"/>
  <c r="BU57" i="3"/>
  <c r="BW57" i="3"/>
  <c r="BY57" i="3"/>
  <c r="CA57" i="3"/>
  <c r="CC57" i="3"/>
  <c r="CE57" i="3"/>
  <c r="CG57" i="3"/>
  <c r="CI57" i="3"/>
  <c r="G799" i="31"/>
  <c r="BP57" i="3"/>
  <c r="BR57" i="3"/>
  <c r="BT57" i="3"/>
  <c r="BV57" i="3"/>
  <c r="BX57" i="3"/>
  <c r="BZ57" i="3"/>
  <c r="CB57" i="3"/>
  <c r="CD57" i="3"/>
  <c r="CF57" i="3"/>
  <c r="E799" i="31"/>
  <c r="E798" i="31"/>
  <c r="G797" i="31"/>
  <c r="F797" i="31"/>
  <c r="E797" i="31"/>
  <c r="G796" i="31"/>
  <c r="F796" i="31"/>
  <c r="E796" i="31"/>
  <c r="G795" i="31"/>
  <c r="F795" i="31"/>
  <c r="E795" i="31"/>
  <c r="G794" i="31"/>
  <c r="F794" i="31"/>
  <c r="E794" i="31"/>
  <c r="G793" i="31"/>
  <c r="F793" i="31"/>
  <c r="E793" i="31"/>
  <c r="G792" i="31"/>
  <c r="F792" i="31"/>
  <c r="E792" i="31"/>
  <c r="G791" i="31"/>
  <c r="F791" i="31"/>
  <c r="E791" i="31"/>
  <c r="G790" i="31"/>
  <c r="F790" i="31"/>
  <c r="E790" i="31"/>
  <c r="B57" i="23"/>
  <c r="T57" i="23"/>
  <c r="C57" i="23"/>
  <c r="H57" i="3"/>
  <c r="G57" i="1"/>
  <c r="E788" i="31"/>
  <c r="F57" i="1"/>
  <c r="E787" i="31"/>
  <c r="E786" i="31"/>
  <c r="E57" i="1"/>
  <c r="E785" i="31"/>
  <c r="B57" i="1"/>
  <c r="E783" i="31"/>
  <c r="J57" i="1"/>
  <c r="E782" i="31"/>
  <c r="E781" i="31"/>
  <c r="H57" i="1"/>
  <c r="E780" i="31"/>
  <c r="L1550" i="31"/>
  <c r="E1550" i="31"/>
  <c r="I3" i="1"/>
  <c r="L1549" i="31"/>
  <c r="K1549" i="31"/>
  <c r="E1549" i="31"/>
  <c r="D1549" i="31"/>
  <c r="CV5" i="1"/>
  <c r="M1543" i="31"/>
  <c r="CU5" i="1"/>
  <c r="K1543" i="31"/>
  <c r="F1543" i="31"/>
  <c r="D1543" i="31"/>
  <c r="CR5" i="1"/>
  <c r="K1540" i="31"/>
  <c r="D1540" i="31"/>
  <c r="CO5" i="1"/>
  <c r="K1539" i="31"/>
  <c r="D1539" i="31"/>
  <c r="K1538" i="31"/>
  <c r="D1538" i="31"/>
  <c r="AX3" i="1"/>
  <c r="CI5" i="1"/>
  <c r="K1537" i="31"/>
  <c r="D1537" i="31"/>
  <c r="AK3" i="1"/>
  <c r="CF5" i="1"/>
  <c r="K1536" i="31"/>
  <c r="D1536" i="31"/>
  <c r="CC5" i="1"/>
  <c r="K1535" i="31"/>
  <c r="D1535" i="31"/>
  <c r="BZ5" i="1"/>
  <c r="K1534" i="31"/>
  <c r="D1534" i="31"/>
  <c r="L1528" i="31"/>
  <c r="E1528" i="31"/>
  <c r="L1523" i="31"/>
  <c r="E1523" i="31"/>
  <c r="A1" i="1"/>
  <c r="J1521" i="31"/>
  <c r="C1521" i="31"/>
  <c r="L1519" i="31"/>
  <c r="E1519" i="31"/>
  <c r="L1518" i="31"/>
  <c r="K1518" i="31"/>
  <c r="E1518" i="31"/>
  <c r="D1518" i="31"/>
  <c r="M1512" i="31"/>
  <c r="K1512" i="31"/>
  <c r="F1512" i="31"/>
  <c r="D1512" i="31"/>
  <c r="K1509" i="31"/>
  <c r="D1509" i="31"/>
  <c r="K1508" i="31"/>
  <c r="D1508" i="31"/>
  <c r="K1507" i="31"/>
  <c r="D1507" i="31"/>
  <c r="K1506" i="31"/>
  <c r="D1506" i="31"/>
  <c r="K1505" i="31"/>
  <c r="D1505" i="31"/>
  <c r="K1504" i="31"/>
  <c r="D1504" i="31"/>
  <c r="K1503" i="31"/>
  <c r="D1503" i="31"/>
  <c r="L1497" i="31"/>
  <c r="E1497" i="31"/>
  <c r="L1492" i="31"/>
  <c r="E1492" i="31"/>
  <c r="J1490" i="31"/>
  <c r="C1490" i="31"/>
  <c r="L1488" i="31"/>
  <c r="E1488" i="31"/>
  <c r="L1487" i="31"/>
  <c r="K1487" i="31"/>
  <c r="E1487" i="31"/>
  <c r="D1487" i="31"/>
  <c r="M1481" i="31"/>
  <c r="K1481" i="31"/>
  <c r="F1481" i="31"/>
  <c r="D1481" i="31"/>
  <c r="K1478" i="31"/>
  <c r="D1478" i="31"/>
  <c r="K1477" i="31"/>
  <c r="D1477" i="31"/>
  <c r="K1476" i="31"/>
  <c r="D1476" i="31"/>
  <c r="K1475" i="31"/>
  <c r="D1475" i="31"/>
  <c r="K1474" i="31"/>
  <c r="D1474" i="31"/>
  <c r="K1473" i="31"/>
  <c r="D1473" i="31"/>
  <c r="K1472" i="31"/>
  <c r="D1472" i="31"/>
  <c r="L1466" i="31"/>
  <c r="E1466" i="31"/>
  <c r="L1461" i="31"/>
  <c r="E1461" i="31"/>
  <c r="J1459" i="31"/>
  <c r="C1459" i="31"/>
  <c r="L1457" i="31"/>
  <c r="E1457" i="31"/>
  <c r="L1456" i="31"/>
  <c r="K1456" i="31"/>
  <c r="E1456" i="31"/>
  <c r="D1456" i="31"/>
  <c r="M1450" i="31"/>
  <c r="K1450" i="31"/>
  <c r="F1450" i="31"/>
  <c r="D1450" i="31"/>
  <c r="K1447" i="31"/>
  <c r="D1447" i="31"/>
  <c r="K1446" i="31"/>
  <c r="D1446" i="31"/>
  <c r="K1445" i="31"/>
  <c r="D1445" i="31"/>
  <c r="K1444" i="31"/>
  <c r="D1444" i="31"/>
  <c r="K1443" i="31"/>
  <c r="D1443" i="31"/>
  <c r="K1442" i="31"/>
  <c r="D1442" i="31"/>
  <c r="K1441" i="31"/>
  <c r="D1441" i="31"/>
  <c r="L1435" i="31"/>
  <c r="E1435" i="31"/>
  <c r="L1430" i="31"/>
  <c r="E1430" i="31"/>
  <c r="J1428" i="31"/>
  <c r="C1428" i="31"/>
  <c r="L1426" i="31"/>
  <c r="E1426" i="31"/>
  <c r="L1425" i="31"/>
  <c r="K1425" i="31"/>
  <c r="E1425" i="31"/>
  <c r="D1425" i="31"/>
  <c r="M1419" i="31"/>
  <c r="K1419" i="31"/>
  <c r="F1419" i="31"/>
  <c r="D1419" i="31"/>
  <c r="K1416" i="31"/>
  <c r="D1416" i="31"/>
  <c r="K1415" i="31"/>
  <c r="D1415" i="31"/>
  <c r="K1414" i="31"/>
  <c r="D1414" i="31"/>
  <c r="K1413" i="31"/>
  <c r="D1413" i="31"/>
  <c r="K1412" i="31"/>
  <c r="D1412" i="31"/>
  <c r="K1411" i="31"/>
  <c r="D1411" i="31"/>
  <c r="K1410" i="31"/>
  <c r="D1410" i="31"/>
  <c r="L1404" i="31"/>
  <c r="E1404" i="31"/>
  <c r="L1399" i="31"/>
  <c r="E1399" i="31"/>
  <c r="J1397" i="31"/>
  <c r="C1397" i="31"/>
  <c r="L1395" i="31"/>
  <c r="E1395" i="31"/>
  <c r="L1394" i="31"/>
  <c r="K1394" i="31"/>
  <c r="E1394" i="31"/>
  <c r="D1394" i="31"/>
  <c r="M1388" i="31"/>
  <c r="K1388" i="31"/>
  <c r="F1388" i="31"/>
  <c r="D1388" i="31"/>
  <c r="K1385" i="31"/>
  <c r="D1385" i="31"/>
  <c r="K1384" i="31"/>
  <c r="D1384" i="31"/>
  <c r="K1383" i="31"/>
  <c r="D1383" i="31"/>
  <c r="K1382" i="31"/>
  <c r="D1382" i="31"/>
  <c r="K1381" i="31"/>
  <c r="D1381" i="31"/>
  <c r="K1380" i="31"/>
  <c r="D1380" i="31"/>
  <c r="K1379" i="31"/>
  <c r="D1379" i="31"/>
  <c r="L1373" i="31"/>
  <c r="E1373" i="31"/>
  <c r="L1368" i="31"/>
  <c r="E1368" i="31"/>
  <c r="J1366" i="31"/>
  <c r="C1366" i="31"/>
  <c r="L1364" i="31"/>
  <c r="E1364" i="31"/>
  <c r="L1363" i="31"/>
  <c r="K1363" i="31"/>
  <c r="E1363" i="31"/>
  <c r="D1363" i="31"/>
  <c r="M1357" i="31"/>
  <c r="K1357" i="31"/>
  <c r="F1357" i="31"/>
  <c r="D1357" i="31"/>
  <c r="K1354" i="31"/>
  <c r="D1354" i="31"/>
  <c r="K1353" i="31"/>
  <c r="D1353" i="31"/>
  <c r="K1352" i="31"/>
  <c r="D1352" i="31"/>
  <c r="K1351" i="31"/>
  <c r="D1351" i="31"/>
  <c r="K1350" i="31"/>
  <c r="D1350" i="31"/>
  <c r="K1349" i="31"/>
  <c r="D1349" i="31"/>
  <c r="K1348" i="31"/>
  <c r="D1348" i="31"/>
  <c r="L1342" i="31"/>
  <c r="E1342" i="31"/>
  <c r="L1337" i="31"/>
  <c r="E1337" i="31"/>
  <c r="J1335" i="31"/>
  <c r="C1335" i="31"/>
  <c r="L1333" i="31"/>
  <c r="E1333" i="31"/>
  <c r="L1332" i="31"/>
  <c r="K1332" i="31"/>
  <c r="E1332" i="31"/>
  <c r="D1332" i="31"/>
  <c r="M1326" i="31"/>
  <c r="K1326" i="31"/>
  <c r="F1326" i="31"/>
  <c r="D1326" i="31"/>
  <c r="K1323" i="31"/>
  <c r="D1323" i="31"/>
  <c r="K1322" i="31"/>
  <c r="D1322" i="31"/>
  <c r="K1321" i="31"/>
  <c r="D1321" i="31"/>
  <c r="K1320" i="31"/>
  <c r="D1320" i="31"/>
  <c r="K1319" i="31"/>
  <c r="D1319" i="31"/>
  <c r="K1318" i="31"/>
  <c r="D1318" i="31"/>
  <c r="K1317" i="31"/>
  <c r="D1317" i="31"/>
  <c r="L1311" i="31"/>
  <c r="E1311" i="31"/>
  <c r="L1306" i="31"/>
  <c r="E1306" i="31"/>
  <c r="J1304" i="31"/>
  <c r="C1304" i="31"/>
  <c r="L1302" i="31"/>
  <c r="E1302" i="31"/>
  <c r="L1301" i="31"/>
  <c r="K1301" i="31"/>
  <c r="E1301" i="31"/>
  <c r="D1301" i="31"/>
  <c r="M1295" i="31"/>
  <c r="K1295" i="31"/>
  <c r="F1295" i="31"/>
  <c r="D1295" i="31"/>
  <c r="K1292" i="31"/>
  <c r="D1292" i="31"/>
  <c r="K1291" i="31"/>
  <c r="D1291" i="31"/>
  <c r="K1290" i="31"/>
  <c r="D1290" i="31"/>
  <c r="K1289" i="31"/>
  <c r="D1289" i="31"/>
  <c r="K1288" i="31"/>
  <c r="D1288" i="31"/>
  <c r="K1287" i="31"/>
  <c r="D1287" i="31"/>
  <c r="K1286" i="31"/>
  <c r="D1286" i="31"/>
  <c r="L1280" i="31"/>
  <c r="E1280" i="31"/>
  <c r="L1275" i="31"/>
  <c r="E1275" i="31"/>
  <c r="J1273" i="31"/>
  <c r="C1273" i="31"/>
  <c r="L1271" i="31"/>
  <c r="E1271" i="31"/>
  <c r="L1270" i="31"/>
  <c r="K1270" i="31"/>
  <c r="E1270" i="31"/>
  <c r="D1270" i="31"/>
  <c r="M1264" i="31"/>
  <c r="K1264" i="31"/>
  <c r="F1264" i="31"/>
  <c r="D1264" i="31"/>
  <c r="K1261" i="31"/>
  <c r="D1261" i="31"/>
  <c r="K1260" i="31"/>
  <c r="D1260" i="31"/>
  <c r="K1259" i="31"/>
  <c r="D1259" i="31"/>
  <c r="K1258" i="31"/>
  <c r="D1258" i="31"/>
  <c r="K1257" i="31"/>
  <c r="D1257" i="31"/>
  <c r="K1256" i="31"/>
  <c r="D1256" i="31"/>
  <c r="K1255" i="31"/>
  <c r="D1255" i="31"/>
  <c r="L1249" i="31"/>
  <c r="E1249" i="31"/>
  <c r="L1244" i="31"/>
  <c r="E1244" i="31"/>
  <c r="J1242" i="31"/>
  <c r="C1242" i="31"/>
  <c r="L1240" i="31"/>
  <c r="E1240" i="31"/>
  <c r="L1239" i="31"/>
  <c r="K1239" i="31"/>
  <c r="E1239" i="31"/>
  <c r="D1239" i="31"/>
  <c r="M1233" i="31"/>
  <c r="K1233" i="31"/>
  <c r="F1233" i="31"/>
  <c r="D1233" i="31"/>
  <c r="K1230" i="31"/>
  <c r="D1230" i="31"/>
  <c r="K1229" i="31"/>
  <c r="D1229" i="31"/>
  <c r="K1228" i="31"/>
  <c r="D1228" i="31"/>
  <c r="K1227" i="31"/>
  <c r="D1227" i="31"/>
  <c r="K1226" i="31"/>
  <c r="D1226" i="31"/>
  <c r="K1225" i="31"/>
  <c r="D1225" i="31"/>
  <c r="K1224" i="31"/>
  <c r="D1224" i="31"/>
  <c r="L1218" i="31"/>
  <c r="E1218" i="31"/>
  <c r="L1213" i="31"/>
  <c r="E1213" i="31"/>
  <c r="J1211" i="31"/>
  <c r="C1211" i="31"/>
  <c r="L1209" i="31"/>
  <c r="E1209" i="31"/>
  <c r="L1208" i="31"/>
  <c r="K1208" i="31"/>
  <c r="E1208" i="31"/>
  <c r="D1208" i="31"/>
  <c r="M1202" i="31"/>
  <c r="K1202" i="31"/>
  <c r="F1202" i="31"/>
  <c r="D1202" i="31"/>
  <c r="K1199" i="31"/>
  <c r="D1199" i="31"/>
  <c r="K1198" i="31"/>
  <c r="D1198" i="31"/>
  <c r="K1197" i="31"/>
  <c r="D1197" i="31"/>
  <c r="K1196" i="31"/>
  <c r="D1196" i="31"/>
  <c r="K1195" i="31"/>
  <c r="D1195" i="31"/>
  <c r="K1194" i="31"/>
  <c r="D1194" i="31"/>
  <c r="K1193" i="31"/>
  <c r="D1193" i="31"/>
  <c r="L1187" i="31"/>
  <c r="E1187" i="31"/>
  <c r="L1182" i="31"/>
  <c r="E1182" i="31"/>
  <c r="J1180" i="31"/>
  <c r="C1180" i="31"/>
  <c r="L1178" i="31"/>
  <c r="E1178" i="31"/>
  <c r="L1177" i="31"/>
  <c r="K1177" i="31"/>
  <c r="E1177" i="31"/>
  <c r="D1177" i="31"/>
  <c r="M1171" i="31"/>
  <c r="K1171" i="31"/>
  <c r="F1171" i="31"/>
  <c r="D1171" i="31"/>
  <c r="K1168" i="31"/>
  <c r="D1168" i="31"/>
  <c r="K1167" i="31"/>
  <c r="D1167" i="31"/>
  <c r="K1166" i="31"/>
  <c r="D1166" i="31"/>
  <c r="K1165" i="31"/>
  <c r="D1165" i="31"/>
  <c r="K1164" i="31"/>
  <c r="D1164" i="31"/>
  <c r="K1163" i="31"/>
  <c r="D1163" i="31"/>
  <c r="K1162" i="31"/>
  <c r="D1162" i="31"/>
  <c r="L1156" i="31"/>
  <c r="E1156" i="31"/>
  <c r="L1151" i="31"/>
  <c r="E1151" i="31"/>
  <c r="J1149" i="31"/>
  <c r="C1149" i="31"/>
  <c r="L1147" i="31"/>
  <c r="E1147" i="31"/>
  <c r="L1146" i="31"/>
  <c r="K1146" i="31"/>
  <c r="E1146" i="31"/>
  <c r="D1146" i="31"/>
  <c r="M1140" i="31"/>
  <c r="K1140" i="31"/>
  <c r="F1140" i="31"/>
  <c r="D1140" i="31"/>
  <c r="K1137" i="31"/>
  <c r="D1137" i="31"/>
  <c r="K1136" i="31"/>
  <c r="D1136" i="31"/>
  <c r="K1135" i="31"/>
  <c r="D1135" i="31"/>
  <c r="K1134" i="31"/>
  <c r="D1134" i="31"/>
  <c r="K1133" i="31"/>
  <c r="D1133" i="31"/>
  <c r="K1132" i="31"/>
  <c r="D1132" i="31"/>
  <c r="K1131" i="31"/>
  <c r="D1131" i="31"/>
  <c r="L1125" i="31"/>
  <c r="E1125" i="31"/>
  <c r="L1120" i="31"/>
  <c r="E1120" i="31"/>
  <c r="J1118" i="31"/>
  <c r="C1118" i="31"/>
  <c r="L1116" i="31"/>
  <c r="E1116" i="31"/>
  <c r="L1115" i="31"/>
  <c r="K1115" i="31"/>
  <c r="E1115" i="31"/>
  <c r="D1115" i="31"/>
  <c r="M1109" i="31"/>
  <c r="K1109" i="31"/>
  <c r="F1109" i="31"/>
  <c r="D1109" i="31"/>
  <c r="K1106" i="31"/>
  <c r="D1106" i="31"/>
  <c r="K1105" i="31"/>
  <c r="D1105" i="31"/>
  <c r="K1104" i="31"/>
  <c r="D1104" i="31"/>
  <c r="K1103" i="31"/>
  <c r="D1103" i="31"/>
  <c r="K1102" i="31"/>
  <c r="D1102" i="31"/>
  <c r="K1101" i="31"/>
  <c r="D1101" i="31"/>
  <c r="K1100" i="31"/>
  <c r="D1100" i="31"/>
  <c r="L1094" i="31"/>
  <c r="E1094" i="31"/>
  <c r="L1089" i="31"/>
  <c r="E1089" i="31"/>
  <c r="J1087" i="31"/>
  <c r="C1087" i="31"/>
  <c r="L1085" i="31"/>
  <c r="E1085" i="31"/>
  <c r="L1084" i="31"/>
  <c r="K1084" i="31"/>
  <c r="E1084" i="31"/>
  <c r="D1084" i="31"/>
  <c r="M1078" i="31"/>
  <c r="K1078" i="31"/>
  <c r="F1078" i="31"/>
  <c r="D1078" i="31"/>
  <c r="K1075" i="31"/>
  <c r="D1075" i="31"/>
  <c r="K1074" i="31"/>
  <c r="D1074" i="31"/>
  <c r="K1073" i="31"/>
  <c r="D1073" i="31"/>
  <c r="K1072" i="31"/>
  <c r="D1072" i="31"/>
  <c r="K1071" i="31"/>
  <c r="D1071" i="31"/>
  <c r="K1070" i="31"/>
  <c r="D1070" i="31"/>
  <c r="K1069" i="31"/>
  <c r="D1069" i="31"/>
  <c r="L1063" i="31"/>
  <c r="E1063" i="31"/>
  <c r="L1058" i="31"/>
  <c r="E1058" i="31"/>
  <c r="J1056" i="31"/>
  <c r="C1056" i="31"/>
  <c r="L1054" i="31"/>
  <c r="E1054" i="31"/>
  <c r="L1053" i="31"/>
  <c r="K1053" i="31"/>
  <c r="E1053" i="31"/>
  <c r="D1053" i="31"/>
  <c r="M1047" i="31"/>
  <c r="K1047" i="31"/>
  <c r="F1047" i="31"/>
  <c r="D1047" i="31"/>
  <c r="K1044" i="31"/>
  <c r="D1044" i="31"/>
  <c r="K1043" i="31"/>
  <c r="D1043" i="31"/>
  <c r="K1042" i="31"/>
  <c r="D1042" i="31"/>
  <c r="K1041" i="31"/>
  <c r="D1041" i="31"/>
  <c r="K1040" i="31"/>
  <c r="D1040" i="31"/>
  <c r="K1039" i="31"/>
  <c r="D1039" i="31"/>
  <c r="K1038" i="31"/>
  <c r="D1038" i="31"/>
  <c r="L1032" i="31"/>
  <c r="E1032" i="31"/>
  <c r="L1027" i="31"/>
  <c r="E1027" i="31"/>
  <c r="J1025" i="31"/>
  <c r="C1025" i="31"/>
  <c r="L1023" i="31"/>
  <c r="E1023" i="31"/>
  <c r="L1022" i="31"/>
  <c r="K1022" i="31"/>
  <c r="E1022" i="31"/>
  <c r="D1022" i="31"/>
  <c r="M1016" i="31"/>
  <c r="K1016" i="31"/>
  <c r="F1016" i="31"/>
  <c r="D1016" i="31"/>
  <c r="K1013" i="31"/>
  <c r="D1013" i="31"/>
  <c r="K1012" i="31"/>
  <c r="D1012" i="31"/>
  <c r="K1011" i="31"/>
  <c r="D1011" i="31"/>
  <c r="K1010" i="31"/>
  <c r="D1010" i="31"/>
  <c r="K1009" i="31"/>
  <c r="D1009" i="31"/>
  <c r="K1008" i="31"/>
  <c r="D1008" i="31"/>
  <c r="K1007" i="31"/>
  <c r="D1007" i="31"/>
  <c r="L1001" i="31"/>
  <c r="E1001" i="31"/>
  <c r="L996" i="31"/>
  <c r="E996" i="31"/>
  <c r="J994" i="31"/>
  <c r="C994" i="31"/>
  <c r="L992" i="31"/>
  <c r="E992" i="31"/>
  <c r="L991" i="31"/>
  <c r="K991" i="31"/>
  <c r="E991" i="31"/>
  <c r="D991" i="31"/>
  <c r="M985" i="31"/>
  <c r="K985" i="31"/>
  <c r="F985" i="31"/>
  <c r="D985" i="31"/>
  <c r="K982" i="31"/>
  <c r="D982" i="31"/>
  <c r="K981" i="31"/>
  <c r="D981" i="31"/>
  <c r="K980" i="31"/>
  <c r="D980" i="31"/>
  <c r="K979" i="31"/>
  <c r="D979" i="31"/>
  <c r="K978" i="31"/>
  <c r="D978" i="31"/>
  <c r="K977" i="31"/>
  <c r="D977" i="31"/>
  <c r="K976" i="31"/>
  <c r="D976" i="31"/>
  <c r="L970" i="31"/>
  <c r="E970" i="31"/>
  <c r="L965" i="31"/>
  <c r="E965" i="31"/>
  <c r="J963" i="31"/>
  <c r="C963" i="31"/>
  <c r="L961" i="31"/>
  <c r="E961" i="31"/>
  <c r="L960" i="31"/>
  <c r="K960" i="31"/>
  <c r="E960" i="31"/>
  <c r="D960" i="31"/>
  <c r="M954" i="31"/>
  <c r="K954" i="31"/>
  <c r="F954" i="31"/>
  <c r="D954" i="31"/>
  <c r="K951" i="31"/>
  <c r="D951" i="31"/>
  <c r="K950" i="31"/>
  <c r="D950" i="31"/>
  <c r="K949" i="31"/>
  <c r="D949" i="31"/>
  <c r="K948" i="31"/>
  <c r="D948" i="31"/>
  <c r="K947" i="31"/>
  <c r="D947" i="31"/>
  <c r="K946" i="31"/>
  <c r="D946" i="31"/>
  <c r="K945" i="31"/>
  <c r="D945" i="31"/>
  <c r="L939" i="31"/>
  <c r="E939" i="31"/>
  <c r="L934" i="31"/>
  <c r="E934" i="31"/>
  <c r="J932" i="31"/>
  <c r="C932" i="31"/>
  <c r="L930" i="31"/>
  <c r="E930" i="31"/>
  <c r="L929" i="31"/>
  <c r="K929" i="31"/>
  <c r="E929" i="31"/>
  <c r="D929" i="31"/>
  <c r="M923" i="31"/>
  <c r="K923" i="31"/>
  <c r="F923" i="31"/>
  <c r="D923" i="31"/>
  <c r="K920" i="31"/>
  <c r="D920" i="31"/>
  <c r="K919" i="31"/>
  <c r="D919" i="31"/>
  <c r="K918" i="31"/>
  <c r="D918" i="31"/>
  <c r="K917" i="31"/>
  <c r="D917" i="31"/>
  <c r="K916" i="31"/>
  <c r="D916" i="31"/>
  <c r="K915" i="31"/>
  <c r="D915" i="31"/>
  <c r="K914" i="31"/>
  <c r="D914" i="31"/>
  <c r="L908" i="31"/>
  <c r="E908" i="31"/>
  <c r="L903" i="31"/>
  <c r="E903" i="31"/>
  <c r="J901" i="31"/>
  <c r="C901" i="31"/>
  <c r="L899" i="31"/>
  <c r="E899" i="31"/>
  <c r="L898" i="31"/>
  <c r="K898" i="31"/>
  <c r="E898" i="31"/>
  <c r="D898" i="31"/>
  <c r="M892" i="31"/>
  <c r="K892" i="31"/>
  <c r="F892" i="31"/>
  <c r="D892" i="31"/>
  <c r="K889" i="31"/>
  <c r="D889" i="31"/>
  <c r="K888" i="31"/>
  <c r="D888" i="31"/>
  <c r="K887" i="31"/>
  <c r="D887" i="31"/>
  <c r="K886" i="31"/>
  <c r="D886" i="31"/>
  <c r="K885" i="31"/>
  <c r="D885" i="31"/>
  <c r="K884" i="31"/>
  <c r="D884" i="31"/>
  <c r="K883" i="31"/>
  <c r="D883" i="31"/>
  <c r="L877" i="31"/>
  <c r="E877" i="31"/>
  <c r="L872" i="31"/>
  <c r="E872" i="31"/>
  <c r="J870" i="31"/>
  <c r="C870" i="31"/>
  <c r="L868" i="31"/>
  <c r="E868" i="31"/>
  <c r="L867" i="31"/>
  <c r="K867" i="31"/>
  <c r="E867" i="31"/>
  <c r="D867" i="31"/>
  <c r="M861" i="31"/>
  <c r="K861" i="31"/>
  <c r="F861" i="31"/>
  <c r="D861" i="31"/>
  <c r="K858" i="31"/>
  <c r="D858" i="31"/>
  <c r="K857" i="31"/>
  <c r="D857" i="31"/>
  <c r="K856" i="31"/>
  <c r="D856" i="31"/>
  <c r="K855" i="31"/>
  <c r="D855" i="31"/>
  <c r="K854" i="31"/>
  <c r="D854" i="31"/>
  <c r="K853" i="31"/>
  <c r="D853" i="31"/>
  <c r="K852" i="31"/>
  <c r="D852" i="31"/>
  <c r="L846" i="31"/>
  <c r="E846" i="31"/>
  <c r="L841" i="31"/>
  <c r="E841" i="31"/>
  <c r="J839" i="31"/>
  <c r="C839" i="31"/>
  <c r="L837" i="31"/>
  <c r="E837" i="31"/>
  <c r="L836" i="31"/>
  <c r="K836" i="31"/>
  <c r="E836" i="31"/>
  <c r="D836" i="31"/>
  <c r="M830" i="31"/>
  <c r="K830" i="31"/>
  <c r="F830" i="31"/>
  <c r="D830" i="31"/>
  <c r="K827" i="31"/>
  <c r="D827" i="31"/>
  <c r="K826" i="31"/>
  <c r="D826" i="31"/>
  <c r="K825" i="31"/>
  <c r="D825" i="31"/>
  <c r="K824" i="31"/>
  <c r="D824" i="31"/>
  <c r="K823" i="31"/>
  <c r="D823" i="31"/>
  <c r="K822" i="31"/>
  <c r="D822" i="31"/>
  <c r="K821" i="31"/>
  <c r="D821" i="31"/>
  <c r="L815" i="31"/>
  <c r="E815" i="31"/>
  <c r="L810" i="31"/>
  <c r="E810" i="31"/>
  <c r="J808" i="31"/>
  <c r="C808" i="31"/>
  <c r="L806" i="31"/>
  <c r="E806" i="31"/>
  <c r="L805" i="31"/>
  <c r="K805" i="31"/>
  <c r="E805" i="31"/>
  <c r="D805" i="31"/>
  <c r="M799" i="31"/>
  <c r="K799" i="31"/>
  <c r="F799" i="31"/>
  <c r="D799" i="31"/>
  <c r="K796" i="31"/>
  <c r="D796" i="31"/>
  <c r="K795" i="31"/>
  <c r="D795" i="31"/>
  <c r="K794" i="31"/>
  <c r="D794" i="31"/>
  <c r="K793" i="31"/>
  <c r="D793" i="31"/>
  <c r="K792" i="31"/>
  <c r="D792" i="31"/>
  <c r="K791" i="31"/>
  <c r="D791" i="31"/>
  <c r="K790" i="31"/>
  <c r="D790" i="31"/>
  <c r="L784" i="31"/>
  <c r="E784" i="31"/>
  <c r="L779" i="31"/>
  <c r="E779" i="31"/>
  <c r="J777" i="31"/>
  <c r="C777" i="31"/>
  <c r="DE56" i="1"/>
  <c r="L769" i="31"/>
  <c r="BQ56" i="3"/>
  <c r="BS56" i="3"/>
  <c r="BU56" i="3"/>
  <c r="BW56" i="3"/>
  <c r="BY56" i="3"/>
  <c r="CA56" i="3"/>
  <c r="CC56" i="3"/>
  <c r="CE56" i="3"/>
  <c r="CG56" i="3"/>
  <c r="CI56" i="3"/>
  <c r="N768" i="31"/>
  <c r="BP56" i="3"/>
  <c r="BR56" i="3"/>
  <c r="BT56" i="3"/>
  <c r="BV56" i="3"/>
  <c r="BX56" i="3"/>
  <c r="BZ56" i="3"/>
  <c r="CB56" i="3"/>
  <c r="CD56" i="3"/>
  <c r="CF56" i="3"/>
  <c r="L768" i="31"/>
  <c r="L767" i="31"/>
  <c r="N766" i="31"/>
  <c r="M766" i="31"/>
  <c r="L766" i="31"/>
  <c r="N765" i="31"/>
  <c r="M765" i="31"/>
  <c r="L765" i="31"/>
  <c r="N764" i="31"/>
  <c r="M764" i="31"/>
  <c r="L764" i="31"/>
  <c r="N763" i="31"/>
  <c r="M763" i="31"/>
  <c r="L763" i="31"/>
  <c r="N762" i="31"/>
  <c r="M762" i="31"/>
  <c r="L762" i="31"/>
  <c r="N761" i="31"/>
  <c r="M761" i="31"/>
  <c r="L761" i="31"/>
  <c r="N760" i="31"/>
  <c r="M760" i="31"/>
  <c r="L760" i="31"/>
  <c r="N759" i="31"/>
  <c r="M759" i="31"/>
  <c r="L759" i="31"/>
  <c r="B56" i="23"/>
  <c r="T56" i="23"/>
  <c r="C56" i="23"/>
  <c r="H56" i="3"/>
  <c r="G56" i="1"/>
  <c r="L757" i="31"/>
  <c r="F56" i="1"/>
  <c r="L756" i="31"/>
  <c r="L755" i="31"/>
  <c r="E56" i="1"/>
  <c r="L754" i="31"/>
  <c r="B56" i="1"/>
  <c r="L752" i="31"/>
  <c r="J56" i="1"/>
  <c r="L751" i="31"/>
  <c r="L750" i="31"/>
  <c r="H56" i="1"/>
  <c r="L749" i="31"/>
  <c r="DE55" i="1"/>
  <c r="E769" i="31"/>
  <c r="BQ55" i="3"/>
  <c r="BS55" i="3"/>
  <c r="BU55" i="3"/>
  <c r="BW55" i="3"/>
  <c r="BY55" i="3"/>
  <c r="CA55" i="3"/>
  <c r="CC55" i="3"/>
  <c r="CE55" i="3"/>
  <c r="CG55" i="3"/>
  <c r="CI55" i="3"/>
  <c r="G768" i="31"/>
  <c r="BP55" i="3"/>
  <c r="BR55" i="3"/>
  <c r="BT55" i="3"/>
  <c r="BV55" i="3"/>
  <c r="BX55" i="3"/>
  <c r="BZ55" i="3"/>
  <c r="CB55" i="3"/>
  <c r="CD55" i="3"/>
  <c r="CF55" i="3"/>
  <c r="E768" i="31"/>
  <c r="E767" i="31"/>
  <c r="G766" i="31"/>
  <c r="F766" i="31"/>
  <c r="E766" i="31"/>
  <c r="G765" i="31"/>
  <c r="F765" i="31"/>
  <c r="E765" i="31"/>
  <c r="G764" i="31"/>
  <c r="F764" i="31"/>
  <c r="E764" i="31"/>
  <c r="G763" i="31"/>
  <c r="F763" i="31"/>
  <c r="E763" i="31"/>
  <c r="G762" i="31"/>
  <c r="F762" i="31"/>
  <c r="E762" i="31"/>
  <c r="G761" i="31"/>
  <c r="F761" i="31"/>
  <c r="E761" i="31"/>
  <c r="G760" i="31"/>
  <c r="F760" i="31"/>
  <c r="E760" i="31"/>
  <c r="G759" i="31"/>
  <c r="F759" i="31"/>
  <c r="E759" i="31"/>
  <c r="B55" i="23"/>
  <c r="T55" i="23"/>
  <c r="C55" i="23"/>
  <c r="H55" i="3"/>
  <c r="G55" i="1"/>
  <c r="E757" i="31"/>
  <c r="F55" i="1"/>
  <c r="E756" i="31"/>
  <c r="E755" i="31"/>
  <c r="E55" i="1"/>
  <c r="E754" i="31"/>
  <c r="B55" i="1"/>
  <c r="E752" i="31"/>
  <c r="J55" i="1"/>
  <c r="E751" i="31"/>
  <c r="E750" i="31"/>
  <c r="H55" i="1"/>
  <c r="E749" i="31"/>
  <c r="DE54" i="1"/>
  <c r="L738" i="31"/>
  <c r="BQ54" i="3"/>
  <c r="BS54" i="3"/>
  <c r="BU54" i="3"/>
  <c r="BW54" i="3"/>
  <c r="BY54" i="3"/>
  <c r="CA54" i="3"/>
  <c r="CC54" i="3"/>
  <c r="CE54" i="3"/>
  <c r="CG54" i="3"/>
  <c r="CI54" i="3"/>
  <c r="N737" i="31"/>
  <c r="BP54" i="3"/>
  <c r="BR54" i="3"/>
  <c r="BT54" i="3"/>
  <c r="BV54" i="3"/>
  <c r="BX54" i="3"/>
  <c r="BZ54" i="3"/>
  <c r="CB54" i="3"/>
  <c r="CD54" i="3"/>
  <c r="CF54" i="3"/>
  <c r="L737" i="31"/>
  <c r="L736" i="31"/>
  <c r="N735" i="31"/>
  <c r="M735" i="31"/>
  <c r="L735" i="31"/>
  <c r="N734" i="31"/>
  <c r="M734" i="31"/>
  <c r="L734" i="31"/>
  <c r="N733" i="31"/>
  <c r="M733" i="31"/>
  <c r="L733" i="31"/>
  <c r="N732" i="31"/>
  <c r="M732" i="31"/>
  <c r="L732" i="31"/>
  <c r="N731" i="31"/>
  <c r="M731" i="31"/>
  <c r="L731" i="31"/>
  <c r="N730" i="31"/>
  <c r="M730" i="31"/>
  <c r="L730" i="31"/>
  <c r="N729" i="31"/>
  <c r="M729" i="31"/>
  <c r="L729" i="31"/>
  <c r="N728" i="31"/>
  <c r="M728" i="31"/>
  <c r="L728" i="31"/>
  <c r="B54" i="23"/>
  <c r="T54" i="23"/>
  <c r="C54" i="23"/>
  <c r="H54" i="3"/>
  <c r="G54" i="1"/>
  <c r="L726" i="31"/>
  <c r="F54" i="1"/>
  <c r="L725" i="31"/>
  <c r="L724" i="31"/>
  <c r="E54" i="1"/>
  <c r="L723" i="31"/>
  <c r="B54" i="1"/>
  <c r="L721" i="31"/>
  <c r="J54" i="1"/>
  <c r="L720" i="31"/>
  <c r="L719" i="31"/>
  <c r="H54" i="1"/>
  <c r="L718" i="31"/>
  <c r="DE53" i="1"/>
  <c r="E738" i="31"/>
  <c r="BQ53" i="3"/>
  <c r="BS53" i="3"/>
  <c r="BU53" i="3"/>
  <c r="BW53" i="3"/>
  <c r="BY53" i="3"/>
  <c r="CA53" i="3"/>
  <c r="CC53" i="3"/>
  <c r="CE53" i="3"/>
  <c r="CG53" i="3"/>
  <c r="CI53" i="3"/>
  <c r="G737" i="31"/>
  <c r="BP53" i="3"/>
  <c r="BR53" i="3"/>
  <c r="BT53" i="3"/>
  <c r="BV53" i="3"/>
  <c r="BX53" i="3"/>
  <c r="BZ53" i="3"/>
  <c r="CB53" i="3"/>
  <c r="CD53" i="3"/>
  <c r="CF53" i="3"/>
  <c r="E737" i="31"/>
  <c r="E736" i="31"/>
  <c r="G735" i="31"/>
  <c r="F735" i="31"/>
  <c r="E735" i="31"/>
  <c r="G734" i="31"/>
  <c r="F734" i="31"/>
  <c r="E734" i="31"/>
  <c r="G733" i="31"/>
  <c r="F733" i="31"/>
  <c r="E733" i="31"/>
  <c r="G732" i="31"/>
  <c r="F732" i="31"/>
  <c r="E732" i="31"/>
  <c r="G731" i="31"/>
  <c r="F731" i="31"/>
  <c r="E731" i="31"/>
  <c r="G730" i="31"/>
  <c r="F730" i="31"/>
  <c r="E730" i="31"/>
  <c r="G729" i="31"/>
  <c r="F729" i="31"/>
  <c r="E729" i="31"/>
  <c r="G728" i="31"/>
  <c r="F728" i="31"/>
  <c r="E728" i="31"/>
  <c r="B53" i="23"/>
  <c r="T53" i="23"/>
  <c r="C53" i="23"/>
  <c r="H53" i="3"/>
  <c r="G53" i="1"/>
  <c r="E726" i="31"/>
  <c r="F53" i="1"/>
  <c r="E725" i="31"/>
  <c r="E724" i="31"/>
  <c r="E53" i="1"/>
  <c r="E723" i="31"/>
  <c r="B53" i="1"/>
  <c r="E721" i="31"/>
  <c r="J53" i="1"/>
  <c r="E720" i="31"/>
  <c r="E719" i="31"/>
  <c r="H53" i="1"/>
  <c r="E718" i="31"/>
  <c r="DE52" i="1"/>
  <c r="L707" i="31"/>
  <c r="BQ52" i="3"/>
  <c r="BS52" i="3"/>
  <c r="BU52" i="3"/>
  <c r="BW52" i="3"/>
  <c r="BY52" i="3"/>
  <c r="CA52" i="3"/>
  <c r="CC52" i="3"/>
  <c r="CE52" i="3"/>
  <c r="CG52" i="3"/>
  <c r="CI52" i="3"/>
  <c r="N706" i="31"/>
  <c r="BP52" i="3"/>
  <c r="BR52" i="3"/>
  <c r="BT52" i="3"/>
  <c r="BV52" i="3"/>
  <c r="BX52" i="3"/>
  <c r="BZ52" i="3"/>
  <c r="CB52" i="3"/>
  <c r="CD52" i="3"/>
  <c r="CF52" i="3"/>
  <c r="L706" i="31"/>
  <c r="L705" i="31"/>
  <c r="N704" i="31"/>
  <c r="M704" i="31"/>
  <c r="L704" i="31"/>
  <c r="N703" i="31"/>
  <c r="M703" i="31"/>
  <c r="L703" i="31"/>
  <c r="N702" i="31"/>
  <c r="M702" i="31"/>
  <c r="L702" i="31"/>
  <c r="N701" i="31"/>
  <c r="M701" i="31"/>
  <c r="L701" i="31"/>
  <c r="N700" i="31"/>
  <c r="M700" i="31"/>
  <c r="L700" i="31"/>
  <c r="N699" i="31"/>
  <c r="M699" i="31"/>
  <c r="L699" i="31"/>
  <c r="N698" i="31"/>
  <c r="M698" i="31"/>
  <c r="L698" i="31"/>
  <c r="N697" i="31"/>
  <c r="M697" i="31"/>
  <c r="L697" i="31"/>
  <c r="B52" i="23"/>
  <c r="T52" i="23"/>
  <c r="C52" i="23"/>
  <c r="H52" i="3"/>
  <c r="G52" i="1"/>
  <c r="L695" i="31"/>
  <c r="F52" i="1"/>
  <c r="L694" i="31"/>
  <c r="L693" i="31"/>
  <c r="E52" i="1"/>
  <c r="L692" i="31"/>
  <c r="B52" i="1"/>
  <c r="L690" i="31"/>
  <c r="J52" i="1"/>
  <c r="L689" i="31"/>
  <c r="L688" i="31"/>
  <c r="H52" i="1"/>
  <c r="L687" i="31"/>
  <c r="DE51" i="1"/>
  <c r="E707" i="31"/>
  <c r="BQ51" i="3"/>
  <c r="BS51" i="3"/>
  <c r="BU51" i="3"/>
  <c r="BW51" i="3"/>
  <c r="BY51" i="3"/>
  <c r="CA51" i="3"/>
  <c r="CC51" i="3"/>
  <c r="CE51" i="3"/>
  <c r="CG51" i="3"/>
  <c r="CI51" i="3"/>
  <c r="G706" i="31"/>
  <c r="BP51" i="3"/>
  <c r="BR51" i="3"/>
  <c r="BT51" i="3"/>
  <c r="BV51" i="3"/>
  <c r="BX51" i="3"/>
  <c r="BZ51" i="3"/>
  <c r="CB51" i="3"/>
  <c r="CD51" i="3"/>
  <c r="CF51" i="3"/>
  <c r="E706" i="31"/>
  <c r="E705" i="31"/>
  <c r="G704" i="31"/>
  <c r="F704" i="31"/>
  <c r="E704" i="31"/>
  <c r="G703" i="31"/>
  <c r="F703" i="31"/>
  <c r="E703" i="31"/>
  <c r="G702" i="31"/>
  <c r="F702" i="31"/>
  <c r="E702" i="31"/>
  <c r="G701" i="31"/>
  <c r="F701" i="31"/>
  <c r="E701" i="31"/>
  <c r="G700" i="31"/>
  <c r="F700" i="31"/>
  <c r="E700" i="31"/>
  <c r="G699" i="31"/>
  <c r="F699" i="31"/>
  <c r="E699" i="31"/>
  <c r="G698" i="31"/>
  <c r="F698" i="31"/>
  <c r="E698" i="31"/>
  <c r="G697" i="31"/>
  <c r="F697" i="31"/>
  <c r="E697" i="31"/>
  <c r="B51" i="23"/>
  <c r="T51" i="23"/>
  <c r="C51" i="23"/>
  <c r="H51" i="3"/>
  <c r="G51" i="1"/>
  <c r="E695" i="31"/>
  <c r="F51" i="1"/>
  <c r="E694" i="31"/>
  <c r="E693" i="31"/>
  <c r="E51" i="1"/>
  <c r="E692" i="31"/>
  <c r="B51" i="1"/>
  <c r="E690" i="31"/>
  <c r="J51" i="1"/>
  <c r="E689" i="31"/>
  <c r="E688" i="31"/>
  <c r="H51" i="1"/>
  <c r="E687" i="31"/>
  <c r="DE50" i="1"/>
  <c r="L676" i="31"/>
  <c r="BQ50" i="3"/>
  <c r="BS50" i="3"/>
  <c r="BU50" i="3"/>
  <c r="BW50" i="3"/>
  <c r="BY50" i="3"/>
  <c r="CA50" i="3"/>
  <c r="CC50" i="3"/>
  <c r="CE50" i="3"/>
  <c r="CG50" i="3"/>
  <c r="CI50" i="3"/>
  <c r="N675" i="31"/>
  <c r="BP50" i="3"/>
  <c r="BR50" i="3"/>
  <c r="BT50" i="3"/>
  <c r="BV50" i="3"/>
  <c r="BX50" i="3"/>
  <c r="BZ50" i="3"/>
  <c r="CB50" i="3"/>
  <c r="CD50" i="3"/>
  <c r="CF50" i="3"/>
  <c r="L675" i="31"/>
  <c r="L674" i="31"/>
  <c r="N673" i="31"/>
  <c r="M673" i="31"/>
  <c r="L673" i="31"/>
  <c r="N672" i="31"/>
  <c r="M672" i="31"/>
  <c r="L672" i="31"/>
  <c r="N671" i="31"/>
  <c r="M671" i="31"/>
  <c r="L671" i="31"/>
  <c r="N670" i="31"/>
  <c r="M670" i="31"/>
  <c r="L670" i="31"/>
  <c r="N669" i="31"/>
  <c r="M669" i="31"/>
  <c r="L669" i="31"/>
  <c r="N668" i="31"/>
  <c r="M668" i="31"/>
  <c r="L668" i="31"/>
  <c r="N667" i="31"/>
  <c r="M667" i="31"/>
  <c r="L667" i="31"/>
  <c r="N666" i="31"/>
  <c r="M666" i="31"/>
  <c r="L666" i="31"/>
  <c r="B50" i="23"/>
  <c r="T50" i="23"/>
  <c r="C50" i="23"/>
  <c r="H50" i="3"/>
  <c r="G50" i="1"/>
  <c r="L664" i="31"/>
  <c r="F50" i="1"/>
  <c r="L663" i="31"/>
  <c r="L662" i="31"/>
  <c r="E50" i="1"/>
  <c r="L661" i="31"/>
  <c r="B50" i="1"/>
  <c r="L659" i="31"/>
  <c r="J50" i="1"/>
  <c r="L658" i="31"/>
  <c r="L657" i="31"/>
  <c r="H50" i="1"/>
  <c r="L656" i="31"/>
  <c r="DE49" i="1"/>
  <c r="E676" i="31"/>
  <c r="BQ49" i="3"/>
  <c r="BS49" i="3"/>
  <c r="BU49" i="3"/>
  <c r="BW49" i="3"/>
  <c r="BY49" i="3"/>
  <c r="CA49" i="3"/>
  <c r="CC49" i="3"/>
  <c r="CE49" i="3"/>
  <c r="CG49" i="3"/>
  <c r="CI49" i="3"/>
  <c r="G675" i="31"/>
  <c r="BP49" i="3"/>
  <c r="BR49" i="3"/>
  <c r="BT49" i="3"/>
  <c r="BV49" i="3"/>
  <c r="BX49" i="3"/>
  <c r="BZ49" i="3"/>
  <c r="CB49" i="3"/>
  <c r="CD49" i="3"/>
  <c r="CF49" i="3"/>
  <c r="E675" i="31"/>
  <c r="E674" i="31"/>
  <c r="G673" i="31"/>
  <c r="F673" i="31"/>
  <c r="E673" i="31"/>
  <c r="G672" i="31"/>
  <c r="F672" i="31"/>
  <c r="E672" i="31"/>
  <c r="G671" i="31"/>
  <c r="F671" i="31"/>
  <c r="E671" i="31"/>
  <c r="G670" i="31"/>
  <c r="F670" i="31"/>
  <c r="E670" i="31"/>
  <c r="G669" i="31"/>
  <c r="F669" i="31"/>
  <c r="E669" i="31"/>
  <c r="G668" i="31"/>
  <c r="F668" i="31"/>
  <c r="E668" i="31"/>
  <c r="G667" i="31"/>
  <c r="F667" i="31"/>
  <c r="E667" i="31"/>
  <c r="G666" i="31"/>
  <c r="F666" i="31"/>
  <c r="E666" i="31"/>
  <c r="B49" i="23"/>
  <c r="T49" i="23"/>
  <c r="C49" i="23"/>
  <c r="H49" i="3"/>
  <c r="G49" i="1"/>
  <c r="E664" i="31"/>
  <c r="F49" i="1"/>
  <c r="E663" i="31"/>
  <c r="E662" i="31"/>
  <c r="E49" i="1"/>
  <c r="E661" i="31"/>
  <c r="B49" i="1"/>
  <c r="E659" i="31"/>
  <c r="J49" i="1"/>
  <c r="E658" i="31"/>
  <c r="E657" i="31"/>
  <c r="H49" i="1"/>
  <c r="E656" i="31"/>
  <c r="DE48" i="1"/>
  <c r="L645" i="31"/>
  <c r="BQ48" i="3"/>
  <c r="BS48" i="3"/>
  <c r="BU48" i="3"/>
  <c r="BW48" i="3"/>
  <c r="BY48" i="3"/>
  <c r="CA48" i="3"/>
  <c r="CC48" i="3"/>
  <c r="CE48" i="3"/>
  <c r="CG48" i="3"/>
  <c r="CI48" i="3"/>
  <c r="N644" i="31"/>
  <c r="BP48" i="3"/>
  <c r="BR48" i="3"/>
  <c r="BT48" i="3"/>
  <c r="BV48" i="3"/>
  <c r="BX48" i="3"/>
  <c r="BZ48" i="3"/>
  <c r="CB48" i="3"/>
  <c r="CD48" i="3"/>
  <c r="CF48" i="3"/>
  <c r="L644" i="31"/>
  <c r="L643" i="31"/>
  <c r="N642" i="31"/>
  <c r="M642" i="31"/>
  <c r="L642" i="31"/>
  <c r="N641" i="31"/>
  <c r="M641" i="31"/>
  <c r="L641" i="31"/>
  <c r="N640" i="31"/>
  <c r="M640" i="31"/>
  <c r="L640" i="31"/>
  <c r="N639" i="31"/>
  <c r="M639" i="31"/>
  <c r="L639" i="31"/>
  <c r="N638" i="31"/>
  <c r="M638" i="31"/>
  <c r="L638" i="31"/>
  <c r="N637" i="31"/>
  <c r="M637" i="31"/>
  <c r="L637" i="31"/>
  <c r="N636" i="31"/>
  <c r="M636" i="31"/>
  <c r="L636" i="31"/>
  <c r="N635" i="31"/>
  <c r="M635" i="31"/>
  <c r="L635" i="31"/>
  <c r="B48" i="23"/>
  <c r="T48" i="23"/>
  <c r="C48" i="23"/>
  <c r="H48" i="3"/>
  <c r="G48" i="1"/>
  <c r="L633" i="31"/>
  <c r="F48" i="1"/>
  <c r="L632" i="31"/>
  <c r="L631" i="31"/>
  <c r="E48" i="1"/>
  <c r="L630" i="31"/>
  <c r="B48" i="1"/>
  <c r="L628" i="31"/>
  <c r="J48" i="1"/>
  <c r="L627" i="31"/>
  <c r="L626" i="31"/>
  <c r="H48" i="1"/>
  <c r="L625" i="31"/>
  <c r="DE47" i="1"/>
  <c r="E645" i="31"/>
  <c r="BQ47" i="3"/>
  <c r="BS47" i="3"/>
  <c r="BU47" i="3"/>
  <c r="BW47" i="3"/>
  <c r="BY47" i="3"/>
  <c r="CA47" i="3"/>
  <c r="CC47" i="3"/>
  <c r="CE47" i="3"/>
  <c r="CG47" i="3"/>
  <c r="CI47" i="3"/>
  <c r="G644" i="31"/>
  <c r="BP47" i="3"/>
  <c r="BR47" i="3"/>
  <c r="BT47" i="3"/>
  <c r="BV47" i="3"/>
  <c r="BX47" i="3"/>
  <c r="BZ47" i="3"/>
  <c r="CB47" i="3"/>
  <c r="CD47" i="3"/>
  <c r="CF47" i="3"/>
  <c r="E644" i="31"/>
  <c r="E643" i="31"/>
  <c r="G642" i="31"/>
  <c r="F642" i="31"/>
  <c r="E642" i="31"/>
  <c r="G641" i="31"/>
  <c r="F641" i="31"/>
  <c r="E641" i="31"/>
  <c r="G640" i="31"/>
  <c r="F640" i="31"/>
  <c r="E640" i="31"/>
  <c r="G639" i="31"/>
  <c r="F639" i="31"/>
  <c r="E639" i="31"/>
  <c r="G638" i="31"/>
  <c r="F638" i="31"/>
  <c r="E638" i="31"/>
  <c r="G637" i="31"/>
  <c r="F637" i="31"/>
  <c r="E637" i="31"/>
  <c r="G636" i="31"/>
  <c r="F636" i="31"/>
  <c r="E636" i="31"/>
  <c r="G635" i="31"/>
  <c r="F635" i="31"/>
  <c r="E635" i="31"/>
  <c r="B47" i="23"/>
  <c r="T47" i="23"/>
  <c r="C47" i="23"/>
  <c r="H47" i="3"/>
  <c r="G47" i="1"/>
  <c r="E633" i="31"/>
  <c r="F47" i="1"/>
  <c r="E632" i="31"/>
  <c r="E631" i="31"/>
  <c r="E47" i="1"/>
  <c r="E630" i="31"/>
  <c r="B47" i="1"/>
  <c r="E628" i="31"/>
  <c r="J47" i="1"/>
  <c r="E627" i="31"/>
  <c r="E626" i="31"/>
  <c r="H47" i="1"/>
  <c r="E625" i="31"/>
  <c r="DE46" i="1"/>
  <c r="L614" i="31"/>
  <c r="BQ46" i="3"/>
  <c r="BS46" i="3"/>
  <c r="BU46" i="3"/>
  <c r="BW46" i="3"/>
  <c r="BY46" i="3"/>
  <c r="CA46" i="3"/>
  <c r="CC46" i="3"/>
  <c r="CE46" i="3"/>
  <c r="CG46" i="3"/>
  <c r="CI46" i="3"/>
  <c r="N613" i="31"/>
  <c r="BP46" i="3"/>
  <c r="BR46" i="3"/>
  <c r="BT46" i="3"/>
  <c r="BV46" i="3"/>
  <c r="BX46" i="3"/>
  <c r="BZ46" i="3"/>
  <c r="CB46" i="3"/>
  <c r="CD46" i="3"/>
  <c r="CF46" i="3"/>
  <c r="L613" i="31"/>
  <c r="L612" i="31"/>
  <c r="N611" i="31"/>
  <c r="M611" i="31"/>
  <c r="L611" i="31"/>
  <c r="N610" i="31"/>
  <c r="M610" i="31"/>
  <c r="L610" i="31"/>
  <c r="N609" i="31"/>
  <c r="M609" i="31"/>
  <c r="L609" i="31"/>
  <c r="N608" i="31"/>
  <c r="M608" i="31"/>
  <c r="L608" i="31"/>
  <c r="N607" i="31"/>
  <c r="M607" i="31"/>
  <c r="L607" i="31"/>
  <c r="N606" i="31"/>
  <c r="M606" i="31"/>
  <c r="L606" i="31"/>
  <c r="N605" i="31"/>
  <c r="M605" i="31"/>
  <c r="L605" i="31"/>
  <c r="N604" i="31"/>
  <c r="M604" i="31"/>
  <c r="L604" i="31"/>
  <c r="B46" i="23"/>
  <c r="T46" i="23"/>
  <c r="C46" i="23"/>
  <c r="H46" i="3"/>
  <c r="G46" i="1"/>
  <c r="L602" i="31"/>
  <c r="F46" i="1"/>
  <c r="L601" i="31"/>
  <c r="L600" i="31"/>
  <c r="E46" i="1"/>
  <c r="L599" i="31"/>
  <c r="B46" i="1"/>
  <c r="L597" i="31"/>
  <c r="J46" i="1"/>
  <c r="L596" i="31"/>
  <c r="L595" i="31"/>
  <c r="H46" i="1"/>
  <c r="L594" i="31"/>
  <c r="DE45" i="1"/>
  <c r="E614" i="31"/>
  <c r="BQ45" i="3"/>
  <c r="BS45" i="3"/>
  <c r="BU45" i="3"/>
  <c r="BW45" i="3"/>
  <c r="BY45" i="3"/>
  <c r="CA45" i="3"/>
  <c r="CC45" i="3"/>
  <c r="CE45" i="3"/>
  <c r="CG45" i="3"/>
  <c r="CI45" i="3"/>
  <c r="G613" i="31"/>
  <c r="BP45" i="3"/>
  <c r="BR45" i="3"/>
  <c r="BT45" i="3"/>
  <c r="BV45" i="3"/>
  <c r="BX45" i="3"/>
  <c r="BZ45" i="3"/>
  <c r="CB45" i="3"/>
  <c r="CD45" i="3"/>
  <c r="CF45" i="3"/>
  <c r="E613" i="31"/>
  <c r="E612" i="31"/>
  <c r="G611" i="31"/>
  <c r="F611" i="31"/>
  <c r="E611" i="31"/>
  <c r="G610" i="31"/>
  <c r="F610" i="31"/>
  <c r="E610" i="31"/>
  <c r="G609" i="31"/>
  <c r="F609" i="31"/>
  <c r="E609" i="31"/>
  <c r="G608" i="31"/>
  <c r="F608" i="31"/>
  <c r="E608" i="31"/>
  <c r="G607" i="31"/>
  <c r="F607" i="31"/>
  <c r="E607" i="31"/>
  <c r="G606" i="31"/>
  <c r="F606" i="31"/>
  <c r="E606" i="31"/>
  <c r="G605" i="31"/>
  <c r="F605" i="31"/>
  <c r="E605" i="31"/>
  <c r="G604" i="31"/>
  <c r="F604" i="31"/>
  <c r="E604" i="31"/>
  <c r="B45" i="23"/>
  <c r="T45" i="23"/>
  <c r="C45" i="23"/>
  <c r="H45" i="3"/>
  <c r="G45" i="1"/>
  <c r="E602" i="31"/>
  <c r="F45" i="1"/>
  <c r="E601" i="31"/>
  <c r="E600" i="31"/>
  <c r="E45" i="1"/>
  <c r="E599" i="31"/>
  <c r="B45" i="1"/>
  <c r="E597" i="31"/>
  <c r="J45" i="1"/>
  <c r="E596" i="31"/>
  <c r="E595" i="31"/>
  <c r="H45" i="1"/>
  <c r="E594" i="31"/>
  <c r="DE44" i="1"/>
  <c r="L583" i="31"/>
  <c r="BQ44" i="3"/>
  <c r="BS44" i="3"/>
  <c r="BU44" i="3"/>
  <c r="BW44" i="3"/>
  <c r="BY44" i="3"/>
  <c r="CA44" i="3"/>
  <c r="CC44" i="3"/>
  <c r="CE44" i="3"/>
  <c r="CG44" i="3"/>
  <c r="CI44" i="3"/>
  <c r="N582" i="31"/>
  <c r="BP44" i="3"/>
  <c r="BR44" i="3"/>
  <c r="BT44" i="3"/>
  <c r="BV44" i="3"/>
  <c r="BX44" i="3"/>
  <c r="BZ44" i="3"/>
  <c r="CB44" i="3"/>
  <c r="CD44" i="3"/>
  <c r="CF44" i="3"/>
  <c r="L582" i="31"/>
  <c r="L581" i="31"/>
  <c r="N580" i="31"/>
  <c r="M580" i="31"/>
  <c r="L580" i="31"/>
  <c r="N579" i="31"/>
  <c r="M579" i="31"/>
  <c r="L579" i="31"/>
  <c r="N578" i="31"/>
  <c r="M578" i="31"/>
  <c r="L578" i="31"/>
  <c r="N577" i="31"/>
  <c r="M577" i="31"/>
  <c r="L577" i="31"/>
  <c r="N576" i="31"/>
  <c r="M576" i="31"/>
  <c r="L576" i="31"/>
  <c r="N575" i="31"/>
  <c r="M575" i="31"/>
  <c r="L575" i="31"/>
  <c r="N574" i="31"/>
  <c r="M574" i="31"/>
  <c r="L574" i="31"/>
  <c r="N573" i="31"/>
  <c r="M573" i="31"/>
  <c r="L573" i="31"/>
  <c r="B44" i="23"/>
  <c r="T44" i="23"/>
  <c r="C44" i="23"/>
  <c r="H44" i="3"/>
  <c r="G44" i="1"/>
  <c r="L571" i="31"/>
  <c r="F44" i="1"/>
  <c r="L570" i="31"/>
  <c r="L569" i="31"/>
  <c r="E44" i="1"/>
  <c r="L568" i="31"/>
  <c r="B44" i="1"/>
  <c r="L566" i="31"/>
  <c r="J44" i="1"/>
  <c r="L565" i="31"/>
  <c r="L564" i="31"/>
  <c r="H44" i="1"/>
  <c r="L563" i="31"/>
  <c r="DE43" i="1"/>
  <c r="E583" i="31"/>
  <c r="BQ43" i="3"/>
  <c r="BS43" i="3"/>
  <c r="BU43" i="3"/>
  <c r="BW43" i="3"/>
  <c r="BY43" i="3"/>
  <c r="CA43" i="3"/>
  <c r="CC43" i="3"/>
  <c r="CE43" i="3"/>
  <c r="CG43" i="3"/>
  <c r="CI43" i="3"/>
  <c r="G582" i="31"/>
  <c r="BP43" i="3"/>
  <c r="BR43" i="3"/>
  <c r="BT43" i="3"/>
  <c r="BV43" i="3"/>
  <c r="BX43" i="3"/>
  <c r="BZ43" i="3"/>
  <c r="CB43" i="3"/>
  <c r="CD43" i="3"/>
  <c r="CF43" i="3"/>
  <c r="E582" i="31"/>
  <c r="E581" i="31"/>
  <c r="G580" i="31"/>
  <c r="F580" i="31"/>
  <c r="E580" i="31"/>
  <c r="G579" i="31"/>
  <c r="F579" i="31"/>
  <c r="E579" i="31"/>
  <c r="G578" i="31"/>
  <c r="F578" i="31"/>
  <c r="E578" i="31"/>
  <c r="G577" i="31"/>
  <c r="F577" i="31"/>
  <c r="E577" i="31"/>
  <c r="G576" i="31"/>
  <c r="F576" i="31"/>
  <c r="E576" i="31"/>
  <c r="G575" i="31"/>
  <c r="F575" i="31"/>
  <c r="E575" i="31"/>
  <c r="G574" i="31"/>
  <c r="F574" i="31"/>
  <c r="E574" i="31"/>
  <c r="G573" i="31"/>
  <c r="F573" i="31"/>
  <c r="E573" i="31"/>
  <c r="B43" i="23"/>
  <c r="T43" i="23"/>
  <c r="C43" i="23"/>
  <c r="H43" i="3"/>
  <c r="G43" i="1"/>
  <c r="E571" i="31"/>
  <c r="F43" i="1"/>
  <c r="E570" i="31"/>
  <c r="E569" i="31"/>
  <c r="E43" i="1"/>
  <c r="E568" i="31"/>
  <c r="B43" i="1"/>
  <c r="E566" i="31"/>
  <c r="J43" i="1"/>
  <c r="E565" i="31"/>
  <c r="E564" i="31"/>
  <c r="H43" i="1"/>
  <c r="E563" i="31"/>
  <c r="DE42" i="1"/>
  <c r="L552" i="31"/>
  <c r="BQ42" i="3"/>
  <c r="BS42" i="3"/>
  <c r="BU42" i="3"/>
  <c r="BW42" i="3"/>
  <c r="BY42" i="3"/>
  <c r="CA42" i="3"/>
  <c r="CC42" i="3"/>
  <c r="CE42" i="3"/>
  <c r="CG42" i="3"/>
  <c r="CI42" i="3"/>
  <c r="N551" i="31"/>
  <c r="BP42" i="3"/>
  <c r="BR42" i="3"/>
  <c r="BT42" i="3"/>
  <c r="BV42" i="3"/>
  <c r="BX42" i="3"/>
  <c r="BZ42" i="3"/>
  <c r="CB42" i="3"/>
  <c r="CD42" i="3"/>
  <c r="CF42" i="3"/>
  <c r="L551" i="31"/>
  <c r="L550" i="31"/>
  <c r="N549" i="31"/>
  <c r="M549" i="31"/>
  <c r="L549" i="31"/>
  <c r="N548" i="31"/>
  <c r="M548" i="31"/>
  <c r="L548" i="31"/>
  <c r="N547" i="31"/>
  <c r="M547" i="31"/>
  <c r="L547" i="31"/>
  <c r="N546" i="31"/>
  <c r="M546" i="31"/>
  <c r="L546" i="31"/>
  <c r="N545" i="31"/>
  <c r="M545" i="31"/>
  <c r="L545" i="31"/>
  <c r="N544" i="31"/>
  <c r="M544" i="31"/>
  <c r="L544" i="31"/>
  <c r="N543" i="31"/>
  <c r="M543" i="31"/>
  <c r="L543" i="31"/>
  <c r="N542" i="31"/>
  <c r="M542" i="31"/>
  <c r="L542" i="31"/>
  <c r="B42" i="23"/>
  <c r="T42" i="23"/>
  <c r="C42" i="23"/>
  <c r="H42" i="3"/>
  <c r="G42" i="1"/>
  <c r="L540" i="31"/>
  <c r="F42" i="1"/>
  <c r="L539" i="31"/>
  <c r="L538" i="31"/>
  <c r="E42" i="1"/>
  <c r="L537" i="31"/>
  <c r="B42" i="1"/>
  <c r="L535" i="31"/>
  <c r="J42" i="1"/>
  <c r="L534" i="31"/>
  <c r="L533" i="31"/>
  <c r="H42" i="1"/>
  <c r="L532" i="31"/>
  <c r="DE41" i="1"/>
  <c r="E552" i="31"/>
  <c r="BQ41" i="3"/>
  <c r="BS41" i="3"/>
  <c r="BU41" i="3"/>
  <c r="BW41" i="3"/>
  <c r="BY41" i="3"/>
  <c r="CA41" i="3"/>
  <c r="CC41" i="3"/>
  <c r="CE41" i="3"/>
  <c r="CG41" i="3"/>
  <c r="CI41" i="3"/>
  <c r="G551" i="31"/>
  <c r="BP41" i="3"/>
  <c r="BR41" i="3"/>
  <c r="BT41" i="3"/>
  <c r="BV41" i="3"/>
  <c r="BX41" i="3"/>
  <c r="BZ41" i="3"/>
  <c r="CB41" i="3"/>
  <c r="CD41" i="3"/>
  <c r="CF41" i="3"/>
  <c r="E551" i="31"/>
  <c r="E550" i="31"/>
  <c r="G549" i="31"/>
  <c r="F549" i="31"/>
  <c r="E549" i="31"/>
  <c r="G548" i="31"/>
  <c r="F548" i="31"/>
  <c r="E548" i="31"/>
  <c r="G547" i="31"/>
  <c r="F547" i="31"/>
  <c r="E547" i="31"/>
  <c r="G546" i="31"/>
  <c r="F546" i="31"/>
  <c r="E546" i="31"/>
  <c r="G545" i="31"/>
  <c r="F545" i="31"/>
  <c r="E545" i="31"/>
  <c r="G544" i="31"/>
  <c r="F544" i="31"/>
  <c r="E544" i="31"/>
  <c r="G543" i="31"/>
  <c r="F543" i="31"/>
  <c r="E543" i="31"/>
  <c r="G542" i="31"/>
  <c r="F542" i="31"/>
  <c r="E542" i="31"/>
  <c r="B41" i="23"/>
  <c r="T41" i="23"/>
  <c r="C41" i="23"/>
  <c r="H41" i="3"/>
  <c r="G41" i="1"/>
  <c r="E540" i="31"/>
  <c r="F41" i="1"/>
  <c r="E539" i="31"/>
  <c r="E538" i="31"/>
  <c r="E41" i="1"/>
  <c r="E537" i="31"/>
  <c r="B41" i="1"/>
  <c r="E535" i="31"/>
  <c r="J41" i="1"/>
  <c r="E534" i="31"/>
  <c r="E533" i="31"/>
  <c r="H41" i="1"/>
  <c r="E532" i="31"/>
  <c r="DE40" i="1"/>
  <c r="L521" i="31"/>
  <c r="BQ40" i="3"/>
  <c r="BS40" i="3"/>
  <c r="BU40" i="3"/>
  <c r="BW40" i="3"/>
  <c r="BY40" i="3"/>
  <c r="CA40" i="3"/>
  <c r="CC40" i="3"/>
  <c r="CE40" i="3"/>
  <c r="CG40" i="3"/>
  <c r="CI40" i="3"/>
  <c r="N520" i="31"/>
  <c r="BP40" i="3"/>
  <c r="BR40" i="3"/>
  <c r="BT40" i="3"/>
  <c r="BV40" i="3"/>
  <c r="BX40" i="3"/>
  <c r="BZ40" i="3"/>
  <c r="CB40" i="3"/>
  <c r="CD40" i="3"/>
  <c r="CF40" i="3"/>
  <c r="L520" i="31"/>
  <c r="L519" i="31"/>
  <c r="N518" i="31"/>
  <c r="M518" i="31"/>
  <c r="L518" i="31"/>
  <c r="N517" i="31"/>
  <c r="M517" i="31"/>
  <c r="L517" i="31"/>
  <c r="N516" i="31"/>
  <c r="M516" i="31"/>
  <c r="L516" i="31"/>
  <c r="N515" i="31"/>
  <c r="M515" i="31"/>
  <c r="L515" i="31"/>
  <c r="N514" i="31"/>
  <c r="M514" i="31"/>
  <c r="L514" i="31"/>
  <c r="N513" i="31"/>
  <c r="M513" i="31"/>
  <c r="L513" i="31"/>
  <c r="N512" i="31"/>
  <c r="M512" i="31"/>
  <c r="L512" i="31"/>
  <c r="N511" i="31"/>
  <c r="M511" i="31"/>
  <c r="L511" i="31"/>
  <c r="B40" i="23"/>
  <c r="T40" i="23"/>
  <c r="C40" i="23"/>
  <c r="H40" i="3"/>
  <c r="G40" i="1"/>
  <c r="L509" i="31"/>
  <c r="F40" i="1"/>
  <c r="L508" i="31"/>
  <c r="L507" i="31"/>
  <c r="E40" i="1"/>
  <c r="L506" i="31"/>
  <c r="B40" i="1"/>
  <c r="L504" i="31"/>
  <c r="J40" i="1"/>
  <c r="L503" i="31"/>
  <c r="L502" i="31"/>
  <c r="H40" i="1"/>
  <c r="L501" i="31"/>
  <c r="DE39" i="1"/>
  <c r="E521" i="31"/>
  <c r="BQ39" i="3"/>
  <c r="BS39" i="3"/>
  <c r="BU39" i="3"/>
  <c r="BW39" i="3"/>
  <c r="BY39" i="3"/>
  <c r="CA39" i="3"/>
  <c r="CC39" i="3"/>
  <c r="CE39" i="3"/>
  <c r="CG39" i="3"/>
  <c r="CI39" i="3"/>
  <c r="G520" i="31"/>
  <c r="BP39" i="3"/>
  <c r="BR39" i="3"/>
  <c r="BT39" i="3"/>
  <c r="BV39" i="3"/>
  <c r="BX39" i="3"/>
  <c r="BZ39" i="3"/>
  <c r="CB39" i="3"/>
  <c r="CD39" i="3"/>
  <c r="CF39" i="3"/>
  <c r="E520" i="31"/>
  <c r="E519" i="31"/>
  <c r="G518" i="31"/>
  <c r="F518" i="31"/>
  <c r="E518" i="31"/>
  <c r="G517" i="31"/>
  <c r="F517" i="31"/>
  <c r="E517" i="31"/>
  <c r="G516" i="31"/>
  <c r="F516" i="31"/>
  <c r="E516" i="31"/>
  <c r="G515" i="31"/>
  <c r="F515" i="31"/>
  <c r="E515" i="31"/>
  <c r="G514" i="31"/>
  <c r="F514" i="31"/>
  <c r="E514" i="31"/>
  <c r="G513" i="31"/>
  <c r="F513" i="31"/>
  <c r="E513" i="31"/>
  <c r="G512" i="31"/>
  <c r="F512" i="31"/>
  <c r="E512" i="31"/>
  <c r="G511" i="31"/>
  <c r="F511" i="31"/>
  <c r="E511" i="31"/>
  <c r="B39" i="23"/>
  <c r="T39" i="23"/>
  <c r="C39" i="23"/>
  <c r="H39" i="3"/>
  <c r="G39" i="1"/>
  <c r="E509" i="31"/>
  <c r="F39" i="1"/>
  <c r="E508" i="31"/>
  <c r="E507" i="31"/>
  <c r="E39" i="1"/>
  <c r="E506" i="31"/>
  <c r="B39" i="1"/>
  <c r="E504" i="31"/>
  <c r="J39" i="1"/>
  <c r="E503" i="31"/>
  <c r="E502" i="31"/>
  <c r="H39" i="1"/>
  <c r="E501" i="31"/>
  <c r="DE38" i="1"/>
  <c r="L490" i="31"/>
  <c r="BQ38" i="3"/>
  <c r="BS38" i="3"/>
  <c r="BU38" i="3"/>
  <c r="BW38" i="3"/>
  <c r="BY38" i="3"/>
  <c r="CA38" i="3"/>
  <c r="CC38" i="3"/>
  <c r="CE38" i="3"/>
  <c r="CG38" i="3"/>
  <c r="CI38" i="3"/>
  <c r="N489" i="31"/>
  <c r="BP38" i="3"/>
  <c r="BR38" i="3"/>
  <c r="BT38" i="3"/>
  <c r="BV38" i="3"/>
  <c r="BX38" i="3"/>
  <c r="BZ38" i="3"/>
  <c r="CB38" i="3"/>
  <c r="CD38" i="3"/>
  <c r="CF38" i="3"/>
  <c r="L489" i="31"/>
  <c r="L488" i="31"/>
  <c r="N487" i="31"/>
  <c r="M487" i="31"/>
  <c r="L487" i="31"/>
  <c r="N486" i="31"/>
  <c r="M486" i="31"/>
  <c r="L486" i="31"/>
  <c r="N485" i="31"/>
  <c r="M485" i="31"/>
  <c r="L485" i="31"/>
  <c r="N484" i="31"/>
  <c r="M484" i="31"/>
  <c r="L484" i="31"/>
  <c r="N483" i="31"/>
  <c r="M483" i="31"/>
  <c r="L483" i="31"/>
  <c r="N482" i="31"/>
  <c r="M482" i="31"/>
  <c r="L482" i="31"/>
  <c r="N481" i="31"/>
  <c r="M481" i="31"/>
  <c r="L481" i="31"/>
  <c r="N480" i="31"/>
  <c r="M480" i="31"/>
  <c r="L480" i="31"/>
  <c r="B38" i="23"/>
  <c r="T38" i="23"/>
  <c r="C38" i="23"/>
  <c r="H38" i="3"/>
  <c r="G38" i="1"/>
  <c r="L478" i="31"/>
  <c r="F38" i="1"/>
  <c r="L477" i="31"/>
  <c r="L476" i="31"/>
  <c r="E38" i="1"/>
  <c r="L475" i="31"/>
  <c r="B38" i="1"/>
  <c r="L473" i="31"/>
  <c r="J38" i="1"/>
  <c r="L472" i="31"/>
  <c r="L471" i="31"/>
  <c r="H38" i="1"/>
  <c r="L470" i="31"/>
  <c r="DE37" i="1"/>
  <c r="E490" i="31"/>
  <c r="BQ37" i="3"/>
  <c r="BS37" i="3"/>
  <c r="BU37" i="3"/>
  <c r="BW37" i="3"/>
  <c r="BY37" i="3"/>
  <c r="CA37" i="3"/>
  <c r="CC37" i="3"/>
  <c r="CE37" i="3"/>
  <c r="CG37" i="3"/>
  <c r="CI37" i="3"/>
  <c r="G489" i="31"/>
  <c r="BP37" i="3"/>
  <c r="BR37" i="3"/>
  <c r="BT37" i="3"/>
  <c r="BV37" i="3"/>
  <c r="BX37" i="3"/>
  <c r="BZ37" i="3"/>
  <c r="CB37" i="3"/>
  <c r="CD37" i="3"/>
  <c r="CF37" i="3"/>
  <c r="E489" i="31"/>
  <c r="E488" i="31"/>
  <c r="G487" i="31"/>
  <c r="F487" i="31"/>
  <c r="E487" i="31"/>
  <c r="G486" i="31"/>
  <c r="F486" i="31"/>
  <c r="E486" i="31"/>
  <c r="G485" i="31"/>
  <c r="F485" i="31"/>
  <c r="E485" i="31"/>
  <c r="G484" i="31"/>
  <c r="F484" i="31"/>
  <c r="E484" i="31"/>
  <c r="G483" i="31"/>
  <c r="F483" i="31"/>
  <c r="E483" i="31"/>
  <c r="G482" i="31"/>
  <c r="F482" i="31"/>
  <c r="E482" i="31"/>
  <c r="G481" i="31"/>
  <c r="F481" i="31"/>
  <c r="E481" i="31"/>
  <c r="G480" i="31"/>
  <c r="F480" i="31"/>
  <c r="E480" i="31"/>
  <c r="B37" i="23"/>
  <c r="T37" i="23"/>
  <c r="C37" i="23"/>
  <c r="H37" i="3"/>
  <c r="G37" i="1"/>
  <c r="E478" i="31"/>
  <c r="F37" i="1"/>
  <c r="E477" i="31"/>
  <c r="E476" i="31"/>
  <c r="E37" i="1"/>
  <c r="E475" i="31"/>
  <c r="B37" i="1"/>
  <c r="E473" i="31"/>
  <c r="J37" i="1"/>
  <c r="E472" i="31"/>
  <c r="E471" i="31"/>
  <c r="H37" i="1"/>
  <c r="E470" i="31"/>
  <c r="DE36" i="1"/>
  <c r="L459" i="31"/>
  <c r="BQ36" i="3"/>
  <c r="BS36" i="3"/>
  <c r="BU36" i="3"/>
  <c r="BW36" i="3"/>
  <c r="BY36" i="3"/>
  <c r="CA36" i="3"/>
  <c r="CC36" i="3"/>
  <c r="CE36" i="3"/>
  <c r="CG36" i="3"/>
  <c r="CI36" i="3"/>
  <c r="N458" i="31"/>
  <c r="BP36" i="3"/>
  <c r="BR36" i="3"/>
  <c r="BT36" i="3"/>
  <c r="BV36" i="3"/>
  <c r="BX36" i="3"/>
  <c r="BZ36" i="3"/>
  <c r="CB36" i="3"/>
  <c r="CD36" i="3"/>
  <c r="CF36" i="3"/>
  <c r="L458" i="31"/>
  <c r="L457" i="31"/>
  <c r="N456" i="31"/>
  <c r="M456" i="31"/>
  <c r="L456" i="31"/>
  <c r="N455" i="31"/>
  <c r="M455" i="31"/>
  <c r="L455" i="31"/>
  <c r="N454" i="31"/>
  <c r="M454" i="31"/>
  <c r="L454" i="31"/>
  <c r="N453" i="31"/>
  <c r="M453" i="31"/>
  <c r="L453" i="31"/>
  <c r="N452" i="31"/>
  <c r="M452" i="31"/>
  <c r="L452" i="31"/>
  <c r="N451" i="31"/>
  <c r="M451" i="31"/>
  <c r="L451" i="31"/>
  <c r="N450" i="31"/>
  <c r="M450" i="31"/>
  <c r="L450" i="31"/>
  <c r="N449" i="31"/>
  <c r="M449" i="31"/>
  <c r="L449" i="31"/>
  <c r="B36" i="23"/>
  <c r="T36" i="23"/>
  <c r="C36" i="23"/>
  <c r="H36" i="3"/>
  <c r="G36" i="1"/>
  <c r="L447" i="31"/>
  <c r="F36" i="1"/>
  <c r="L446" i="31"/>
  <c r="L445" i="31"/>
  <c r="E36" i="1"/>
  <c r="L444" i="31"/>
  <c r="B36" i="1"/>
  <c r="L442" i="31"/>
  <c r="J36" i="1"/>
  <c r="L441" i="31"/>
  <c r="L440" i="31"/>
  <c r="H36" i="1"/>
  <c r="L439" i="31"/>
  <c r="DE35" i="1"/>
  <c r="E459" i="31"/>
  <c r="BQ35" i="3"/>
  <c r="BS35" i="3"/>
  <c r="BU35" i="3"/>
  <c r="BW35" i="3"/>
  <c r="BY35" i="3"/>
  <c r="CA35" i="3"/>
  <c r="CC35" i="3"/>
  <c r="CE35" i="3"/>
  <c r="CG35" i="3"/>
  <c r="CI35" i="3"/>
  <c r="G458" i="31"/>
  <c r="BP35" i="3"/>
  <c r="BR35" i="3"/>
  <c r="BT35" i="3"/>
  <c r="BV35" i="3"/>
  <c r="BX35" i="3"/>
  <c r="BZ35" i="3"/>
  <c r="CB35" i="3"/>
  <c r="CD35" i="3"/>
  <c r="CF35" i="3"/>
  <c r="E458" i="31"/>
  <c r="E457" i="31"/>
  <c r="G456" i="31"/>
  <c r="F456" i="31"/>
  <c r="E456" i="31"/>
  <c r="G455" i="31"/>
  <c r="F455" i="31"/>
  <c r="E455" i="31"/>
  <c r="G454" i="31"/>
  <c r="F454" i="31"/>
  <c r="E454" i="31"/>
  <c r="G453" i="31"/>
  <c r="F453" i="31"/>
  <c r="E453" i="31"/>
  <c r="G452" i="31"/>
  <c r="F452" i="31"/>
  <c r="E452" i="31"/>
  <c r="G451" i="31"/>
  <c r="F451" i="31"/>
  <c r="E451" i="31"/>
  <c r="G450" i="31"/>
  <c r="F450" i="31"/>
  <c r="E450" i="31"/>
  <c r="G449" i="31"/>
  <c r="F449" i="31"/>
  <c r="E449" i="31"/>
  <c r="B35" i="23"/>
  <c r="T35" i="23"/>
  <c r="C35" i="23"/>
  <c r="H35" i="3"/>
  <c r="G35" i="1"/>
  <c r="E447" i="31"/>
  <c r="F35" i="1"/>
  <c r="E446" i="31"/>
  <c r="E445" i="31"/>
  <c r="E35" i="1"/>
  <c r="E444" i="31"/>
  <c r="B35" i="1"/>
  <c r="E442" i="31"/>
  <c r="J35" i="1"/>
  <c r="E441" i="31"/>
  <c r="E440" i="31"/>
  <c r="H35" i="1"/>
  <c r="E439" i="31"/>
  <c r="DE34" i="1"/>
  <c r="L428" i="31"/>
  <c r="BQ34" i="3"/>
  <c r="BS34" i="3"/>
  <c r="BU34" i="3"/>
  <c r="BW34" i="3"/>
  <c r="BY34" i="3"/>
  <c r="CA34" i="3"/>
  <c r="CC34" i="3"/>
  <c r="CE34" i="3"/>
  <c r="CG34" i="3"/>
  <c r="CI34" i="3"/>
  <c r="N427" i="31"/>
  <c r="BP34" i="3"/>
  <c r="BR34" i="3"/>
  <c r="BT34" i="3"/>
  <c r="BV34" i="3"/>
  <c r="BX34" i="3"/>
  <c r="BZ34" i="3"/>
  <c r="CB34" i="3"/>
  <c r="CD34" i="3"/>
  <c r="CF34" i="3"/>
  <c r="L427" i="31"/>
  <c r="L426" i="31"/>
  <c r="N425" i="31"/>
  <c r="M425" i="31"/>
  <c r="L425" i="31"/>
  <c r="N424" i="31"/>
  <c r="M424" i="31"/>
  <c r="L424" i="31"/>
  <c r="N423" i="31"/>
  <c r="M423" i="31"/>
  <c r="L423" i="31"/>
  <c r="N422" i="31"/>
  <c r="M422" i="31"/>
  <c r="L422" i="31"/>
  <c r="N421" i="31"/>
  <c r="M421" i="31"/>
  <c r="L421" i="31"/>
  <c r="N420" i="31"/>
  <c r="M420" i="31"/>
  <c r="L420" i="31"/>
  <c r="N419" i="31"/>
  <c r="M419" i="31"/>
  <c r="L419" i="31"/>
  <c r="N418" i="31"/>
  <c r="M418" i="31"/>
  <c r="L418" i="31"/>
  <c r="B34" i="23"/>
  <c r="T34" i="23"/>
  <c r="C34" i="23"/>
  <c r="H34" i="3"/>
  <c r="G34" i="1"/>
  <c r="L416" i="31"/>
  <c r="F34" i="1"/>
  <c r="L415" i="31"/>
  <c r="L414" i="31"/>
  <c r="E34" i="1"/>
  <c r="L413" i="31"/>
  <c r="B34" i="1"/>
  <c r="L411" i="31"/>
  <c r="J34" i="1"/>
  <c r="L410" i="31"/>
  <c r="L409" i="31"/>
  <c r="H34" i="1"/>
  <c r="L408" i="31"/>
  <c r="DE33" i="1"/>
  <c r="E428" i="31"/>
  <c r="BQ33" i="3"/>
  <c r="BS33" i="3"/>
  <c r="BU33" i="3"/>
  <c r="BW33" i="3"/>
  <c r="BY33" i="3"/>
  <c r="CA33" i="3"/>
  <c r="CC33" i="3"/>
  <c r="CE33" i="3"/>
  <c r="CG33" i="3"/>
  <c r="CI33" i="3"/>
  <c r="G427" i="31"/>
  <c r="BP33" i="3"/>
  <c r="BR33" i="3"/>
  <c r="BT33" i="3"/>
  <c r="BV33" i="3"/>
  <c r="BX33" i="3"/>
  <c r="BZ33" i="3"/>
  <c r="CB33" i="3"/>
  <c r="CD33" i="3"/>
  <c r="CF33" i="3"/>
  <c r="E427" i="31"/>
  <c r="E426" i="31"/>
  <c r="G425" i="31"/>
  <c r="F425" i="31"/>
  <c r="E425" i="31"/>
  <c r="G424" i="31"/>
  <c r="F424" i="31"/>
  <c r="E424" i="31"/>
  <c r="G423" i="31"/>
  <c r="F423" i="31"/>
  <c r="E423" i="31"/>
  <c r="G422" i="31"/>
  <c r="F422" i="31"/>
  <c r="E422" i="31"/>
  <c r="G421" i="31"/>
  <c r="F421" i="31"/>
  <c r="E421" i="31"/>
  <c r="G420" i="31"/>
  <c r="F420" i="31"/>
  <c r="E420" i="31"/>
  <c r="G419" i="31"/>
  <c r="F419" i="31"/>
  <c r="E419" i="31"/>
  <c r="G418" i="31"/>
  <c r="F418" i="31"/>
  <c r="E418" i="31"/>
  <c r="B33" i="23"/>
  <c r="T33" i="23"/>
  <c r="C33" i="23"/>
  <c r="H33" i="3"/>
  <c r="G33" i="1"/>
  <c r="E416" i="31"/>
  <c r="F33" i="1"/>
  <c r="E415" i="31"/>
  <c r="E414" i="31"/>
  <c r="E33" i="1"/>
  <c r="E413" i="31"/>
  <c r="B33" i="1"/>
  <c r="E411" i="31"/>
  <c r="J33" i="1"/>
  <c r="E410" i="31"/>
  <c r="E409" i="31"/>
  <c r="H33" i="1"/>
  <c r="E408" i="31"/>
  <c r="L775" i="31"/>
  <c r="E775" i="31"/>
  <c r="L774" i="31"/>
  <c r="K774" i="31"/>
  <c r="E774" i="31"/>
  <c r="D774" i="31"/>
  <c r="M768" i="31"/>
  <c r="K768" i="31"/>
  <c r="F768" i="31"/>
  <c r="D768" i="31"/>
  <c r="K765" i="31"/>
  <c r="D765" i="31"/>
  <c r="K764" i="31"/>
  <c r="D764" i="31"/>
  <c r="K763" i="31"/>
  <c r="D763" i="31"/>
  <c r="K762" i="31"/>
  <c r="D762" i="31"/>
  <c r="K761" i="31"/>
  <c r="D761" i="31"/>
  <c r="K760" i="31"/>
  <c r="D760" i="31"/>
  <c r="K759" i="31"/>
  <c r="D759" i="31"/>
  <c r="L753" i="31"/>
  <c r="E753" i="31"/>
  <c r="L748" i="31"/>
  <c r="E748" i="31"/>
  <c r="J746" i="31"/>
  <c r="C746" i="31"/>
  <c r="L744" i="31"/>
  <c r="E744" i="31"/>
  <c r="L743" i="31"/>
  <c r="K743" i="31"/>
  <c r="E743" i="31"/>
  <c r="D743" i="31"/>
  <c r="M737" i="31"/>
  <c r="K737" i="31"/>
  <c r="F737" i="31"/>
  <c r="D737" i="31"/>
  <c r="K734" i="31"/>
  <c r="D734" i="31"/>
  <c r="K733" i="31"/>
  <c r="D733" i="31"/>
  <c r="K732" i="31"/>
  <c r="D732" i="31"/>
  <c r="K731" i="31"/>
  <c r="D731" i="31"/>
  <c r="K730" i="31"/>
  <c r="D730" i="31"/>
  <c r="K729" i="31"/>
  <c r="D729" i="31"/>
  <c r="K728" i="31"/>
  <c r="D728" i="31"/>
  <c r="L722" i="31"/>
  <c r="E722" i="31"/>
  <c r="L717" i="31"/>
  <c r="E717" i="31"/>
  <c r="J715" i="31"/>
  <c r="C715" i="31"/>
  <c r="L713" i="31"/>
  <c r="E713" i="31"/>
  <c r="L712" i="31"/>
  <c r="K712" i="31"/>
  <c r="E712" i="31"/>
  <c r="D712" i="31"/>
  <c r="M706" i="31"/>
  <c r="K706" i="31"/>
  <c r="F706" i="31"/>
  <c r="D706" i="31"/>
  <c r="K703" i="31"/>
  <c r="D703" i="31"/>
  <c r="K702" i="31"/>
  <c r="D702" i="31"/>
  <c r="K701" i="31"/>
  <c r="D701" i="31"/>
  <c r="K700" i="31"/>
  <c r="D700" i="31"/>
  <c r="K699" i="31"/>
  <c r="D699" i="31"/>
  <c r="K698" i="31"/>
  <c r="D698" i="31"/>
  <c r="K697" i="31"/>
  <c r="D697" i="31"/>
  <c r="L691" i="31"/>
  <c r="E691" i="31"/>
  <c r="L686" i="31"/>
  <c r="E686" i="31"/>
  <c r="J684" i="31"/>
  <c r="C684" i="31"/>
  <c r="L682" i="31"/>
  <c r="E682" i="31"/>
  <c r="L681" i="31"/>
  <c r="K681" i="31"/>
  <c r="E681" i="31"/>
  <c r="D681" i="31"/>
  <c r="M675" i="31"/>
  <c r="K675" i="31"/>
  <c r="F675" i="31"/>
  <c r="D675" i="31"/>
  <c r="K672" i="31"/>
  <c r="D672" i="31"/>
  <c r="K671" i="31"/>
  <c r="D671" i="31"/>
  <c r="K670" i="31"/>
  <c r="D670" i="31"/>
  <c r="K669" i="31"/>
  <c r="D669" i="31"/>
  <c r="K668" i="31"/>
  <c r="D668" i="31"/>
  <c r="K667" i="31"/>
  <c r="D667" i="31"/>
  <c r="K666" i="31"/>
  <c r="D666" i="31"/>
  <c r="L660" i="31"/>
  <c r="E660" i="31"/>
  <c r="L655" i="31"/>
  <c r="E655" i="31"/>
  <c r="J653" i="31"/>
  <c r="C653" i="31"/>
  <c r="L651" i="31"/>
  <c r="E651" i="31"/>
  <c r="L650" i="31"/>
  <c r="K650" i="31"/>
  <c r="E650" i="31"/>
  <c r="D650" i="31"/>
  <c r="M644" i="31"/>
  <c r="K644" i="31"/>
  <c r="F644" i="31"/>
  <c r="D644" i="31"/>
  <c r="K641" i="31"/>
  <c r="D641" i="31"/>
  <c r="K640" i="31"/>
  <c r="D640" i="31"/>
  <c r="K639" i="31"/>
  <c r="D639" i="31"/>
  <c r="K638" i="31"/>
  <c r="D638" i="31"/>
  <c r="K637" i="31"/>
  <c r="D637" i="31"/>
  <c r="K636" i="31"/>
  <c r="D636" i="31"/>
  <c r="K635" i="31"/>
  <c r="D635" i="31"/>
  <c r="L629" i="31"/>
  <c r="E629" i="31"/>
  <c r="L624" i="31"/>
  <c r="E624" i="31"/>
  <c r="J622" i="31"/>
  <c r="C622" i="31"/>
  <c r="L620" i="31"/>
  <c r="E620" i="31"/>
  <c r="L619" i="31"/>
  <c r="K619" i="31"/>
  <c r="E619" i="31"/>
  <c r="D619" i="31"/>
  <c r="M613" i="31"/>
  <c r="K613" i="31"/>
  <c r="F613" i="31"/>
  <c r="D613" i="31"/>
  <c r="K610" i="31"/>
  <c r="D610" i="31"/>
  <c r="K609" i="31"/>
  <c r="D609" i="31"/>
  <c r="K608" i="31"/>
  <c r="D608" i="31"/>
  <c r="K607" i="31"/>
  <c r="D607" i="31"/>
  <c r="K606" i="31"/>
  <c r="D606" i="31"/>
  <c r="K605" i="31"/>
  <c r="D605" i="31"/>
  <c r="K604" i="31"/>
  <c r="D604" i="31"/>
  <c r="L598" i="31"/>
  <c r="E598" i="31"/>
  <c r="L593" i="31"/>
  <c r="E593" i="31"/>
  <c r="J591" i="31"/>
  <c r="C591" i="31"/>
  <c r="L589" i="31"/>
  <c r="E589" i="31"/>
  <c r="L588" i="31"/>
  <c r="K588" i="31"/>
  <c r="E588" i="31"/>
  <c r="D588" i="31"/>
  <c r="M582" i="31"/>
  <c r="K582" i="31"/>
  <c r="F582" i="31"/>
  <c r="D582" i="31"/>
  <c r="K579" i="31"/>
  <c r="D579" i="31"/>
  <c r="K578" i="31"/>
  <c r="D578" i="31"/>
  <c r="K577" i="31"/>
  <c r="D577" i="31"/>
  <c r="K576" i="31"/>
  <c r="D576" i="31"/>
  <c r="K575" i="31"/>
  <c r="D575" i="31"/>
  <c r="K574" i="31"/>
  <c r="D574" i="31"/>
  <c r="K573" i="31"/>
  <c r="D573" i="31"/>
  <c r="L567" i="31"/>
  <c r="E567" i="31"/>
  <c r="L562" i="31"/>
  <c r="E562" i="31"/>
  <c r="J560" i="31"/>
  <c r="C560" i="31"/>
  <c r="L558" i="31"/>
  <c r="E558" i="31"/>
  <c r="L557" i="31"/>
  <c r="K557" i="31"/>
  <c r="E557" i="31"/>
  <c r="D557" i="31"/>
  <c r="M551" i="31"/>
  <c r="K551" i="31"/>
  <c r="F551" i="31"/>
  <c r="D551" i="31"/>
  <c r="K548" i="31"/>
  <c r="D548" i="31"/>
  <c r="K547" i="31"/>
  <c r="D547" i="31"/>
  <c r="K546" i="31"/>
  <c r="D546" i="31"/>
  <c r="K545" i="31"/>
  <c r="D545" i="31"/>
  <c r="K544" i="31"/>
  <c r="D544" i="31"/>
  <c r="K543" i="31"/>
  <c r="D543" i="31"/>
  <c r="K542" i="31"/>
  <c r="D542" i="31"/>
  <c r="L536" i="31"/>
  <c r="E536" i="31"/>
  <c r="L531" i="31"/>
  <c r="E531" i="31"/>
  <c r="J529" i="31"/>
  <c r="C529" i="31"/>
  <c r="L527" i="31"/>
  <c r="E527" i="31"/>
  <c r="L526" i="31"/>
  <c r="K526" i="31"/>
  <c r="E526" i="31"/>
  <c r="D526" i="31"/>
  <c r="M520" i="31"/>
  <c r="K520" i="31"/>
  <c r="F520" i="31"/>
  <c r="D520" i="31"/>
  <c r="K517" i="31"/>
  <c r="D517" i="31"/>
  <c r="K516" i="31"/>
  <c r="D516" i="31"/>
  <c r="K515" i="31"/>
  <c r="D515" i="31"/>
  <c r="K514" i="31"/>
  <c r="D514" i="31"/>
  <c r="K513" i="31"/>
  <c r="D513" i="31"/>
  <c r="K512" i="31"/>
  <c r="D512" i="31"/>
  <c r="K511" i="31"/>
  <c r="D511" i="31"/>
  <c r="L505" i="31"/>
  <c r="E505" i="31"/>
  <c r="L500" i="31"/>
  <c r="E500" i="31"/>
  <c r="J498" i="31"/>
  <c r="C498" i="31"/>
  <c r="L496" i="31"/>
  <c r="E496" i="31"/>
  <c r="L495" i="31"/>
  <c r="K495" i="31"/>
  <c r="E495" i="31"/>
  <c r="D495" i="31"/>
  <c r="M489" i="31"/>
  <c r="K489" i="31"/>
  <c r="F489" i="31"/>
  <c r="D489" i="31"/>
  <c r="K486" i="31"/>
  <c r="D486" i="31"/>
  <c r="K485" i="31"/>
  <c r="D485" i="31"/>
  <c r="K484" i="31"/>
  <c r="D484" i="31"/>
  <c r="K483" i="31"/>
  <c r="D483" i="31"/>
  <c r="K482" i="31"/>
  <c r="D482" i="31"/>
  <c r="K481" i="31"/>
  <c r="D481" i="31"/>
  <c r="K480" i="31"/>
  <c r="D480" i="31"/>
  <c r="L474" i="31"/>
  <c r="E474" i="31"/>
  <c r="L469" i="31"/>
  <c r="E469" i="31"/>
  <c r="J467" i="31"/>
  <c r="C467" i="31"/>
  <c r="L465" i="31"/>
  <c r="E465" i="31"/>
  <c r="L464" i="31"/>
  <c r="K464" i="31"/>
  <c r="E464" i="31"/>
  <c r="D464" i="31"/>
  <c r="M458" i="31"/>
  <c r="K458" i="31"/>
  <c r="F458" i="31"/>
  <c r="D458" i="31"/>
  <c r="K455" i="31"/>
  <c r="D455" i="31"/>
  <c r="K454" i="31"/>
  <c r="D454" i="31"/>
  <c r="K453" i="31"/>
  <c r="D453" i="31"/>
  <c r="K452" i="31"/>
  <c r="D452" i="31"/>
  <c r="K451" i="31"/>
  <c r="D451" i="31"/>
  <c r="K450" i="31"/>
  <c r="D450" i="31"/>
  <c r="K449" i="31"/>
  <c r="D449" i="31"/>
  <c r="L443" i="31"/>
  <c r="E443" i="31"/>
  <c r="L438" i="31"/>
  <c r="E438" i="31"/>
  <c r="J436" i="31"/>
  <c r="C436" i="31"/>
  <c r="L434" i="31"/>
  <c r="E434" i="31"/>
  <c r="L433" i="31"/>
  <c r="K433" i="31"/>
  <c r="E433" i="31"/>
  <c r="D433" i="31"/>
  <c r="M427" i="31"/>
  <c r="K427" i="31"/>
  <c r="F427" i="31"/>
  <c r="D427" i="31"/>
  <c r="K424" i="31"/>
  <c r="D424" i="31"/>
  <c r="K423" i="31"/>
  <c r="D423" i="31"/>
  <c r="K422" i="31"/>
  <c r="D422" i="31"/>
  <c r="K421" i="31"/>
  <c r="D421" i="31"/>
  <c r="K420" i="31"/>
  <c r="D420" i="31"/>
  <c r="K419" i="31"/>
  <c r="D419" i="31"/>
  <c r="K418" i="31"/>
  <c r="D418" i="31"/>
  <c r="L412" i="31"/>
  <c r="E412" i="31"/>
  <c r="L407" i="31"/>
  <c r="E407" i="31"/>
  <c r="J405" i="31"/>
  <c r="C405" i="31"/>
  <c r="DE32" i="1"/>
  <c r="L397" i="31"/>
  <c r="BQ32" i="3"/>
  <c r="BS32" i="3"/>
  <c r="BU32" i="3"/>
  <c r="BW32" i="3"/>
  <c r="BY32" i="3"/>
  <c r="CA32" i="3"/>
  <c r="CC32" i="3"/>
  <c r="CE32" i="3"/>
  <c r="CG32" i="3"/>
  <c r="CI32" i="3"/>
  <c r="N396" i="31"/>
  <c r="BP32" i="3"/>
  <c r="BR32" i="3"/>
  <c r="BT32" i="3"/>
  <c r="BV32" i="3"/>
  <c r="BX32" i="3"/>
  <c r="BZ32" i="3"/>
  <c r="CB32" i="3"/>
  <c r="CD32" i="3"/>
  <c r="CF32" i="3"/>
  <c r="L396" i="31"/>
  <c r="L395" i="31"/>
  <c r="N394" i="31"/>
  <c r="M394" i="31"/>
  <c r="L394" i="31"/>
  <c r="N393" i="31"/>
  <c r="M393" i="31"/>
  <c r="L393" i="31"/>
  <c r="N392" i="31"/>
  <c r="M392" i="31"/>
  <c r="L392" i="31"/>
  <c r="N391" i="31"/>
  <c r="M391" i="31"/>
  <c r="L391" i="31"/>
  <c r="N390" i="31"/>
  <c r="M390" i="31"/>
  <c r="L390" i="31"/>
  <c r="N389" i="31"/>
  <c r="M389" i="31"/>
  <c r="L389" i="31"/>
  <c r="N388" i="31"/>
  <c r="M388" i="31"/>
  <c r="L388" i="31"/>
  <c r="N387" i="31"/>
  <c r="M387" i="31"/>
  <c r="L387" i="31"/>
  <c r="B32" i="23"/>
  <c r="T32" i="23"/>
  <c r="C32" i="23"/>
  <c r="H32" i="3"/>
  <c r="G32" i="1"/>
  <c r="L385" i="31"/>
  <c r="F32" i="1"/>
  <c r="L384" i="31"/>
  <c r="L383" i="31"/>
  <c r="E32" i="1"/>
  <c r="L382" i="31"/>
  <c r="B32" i="1"/>
  <c r="L380" i="31"/>
  <c r="J32" i="1"/>
  <c r="L379" i="31"/>
  <c r="L378" i="31"/>
  <c r="H32" i="1"/>
  <c r="L377" i="31"/>
  <c r="DE31" i="1"/>
  <c r="E397" i="31"/>
  <c r="BQ31" i="3"/>
  <c r="BS31" i="3"/>
  <c r="BU31" i="3"/>
  <c r="BW31" i="3"/>
  <c r="BY31" i="3"/>
  <c r="CA31" i="3"/>
  <c r="CC31" i="3"/>
  <c r="CE31" i="3"/>
  <c r="CG31" i="3"/>
  <c r="CI31" i="3"/>
  <c r="G396" i="31"/>
  <c r="BP31" i="3"/>
  <c r="BR31" i="3"/>
  <c r="BT31" i="3"/>
  <c r="BV31" i="3"/>
  <c r="BX31" i="3"/>
  <c r="BZ31" i="3"/>
  <c r="CB31" i="3"/>
  <c r="CD31" i="3"/>
  <c r="CF31" i="3"/>
  <c r="E396" i="31"/>
  <c r="E395" i="31"/>
  <c r="G394" i="31"/>
  <c r="F394" i="31"/>
  <c r="E394" i="31"/>
  <c r="G393" i="31"/>
  <c r="F393" i="31"/>
  <c r="E393" i="31"/>
  <c r="G392" i="31"/>
  <c r="F392" i="31"/>
  <c r="E392" i="31"/>
  <c r="G391" i="31"/>
  <c r="F391" i="31"/>
  <c r="E391" i="31"/>
  <c r="G390" i="31"/>
  <c r="F390" i="31"/>
  <c r="E390" i="31"/>
  <c r="G389" i="31"/>
  <c r="F389" i="31"/>
  <c r="E389" i="31"/>
  <c r="G388" i="31"/>
  <c r="F388" i="31"/>
  <c r="E388" i="31"/>
  <c r="G387" i="31"/>
  <c r="F387" i="31"/>
  <c r="E387" i="31"/>
  <c r="B31" i="23"/>
  <c r="T31" i="23"/>
  <c r="C31" i="23"/>
  <c r="H31" i="3"/>
  <c r="G31" i="1"/>
  <c r="E385" i="31"/>
  <c r="F31" i="1"/>
  <c r="E384" i="31"/>
  <c r="E383" i="31"/>
  <c r="E31" i="1"/>
  <c r="E382" i="31"/>
  <c r="B31" i="1"/>
  <c r="E380" i="31"/>
  <c r="J31" i="1"/>
  <c r="E379" i="31"/>
  <c r="E378" i="31"/>
  <c r="H31" i="1"/>
  <c r="E377" i="31"/>
  <c r="DE30" i="1"/>
  <c r="L366" i="31"/>
  <c r="BQ30" i="3"/>
  <c r="BS30" i="3"/>
  <c r="BU30" i="3"/>
  <c r="BW30" i="3"/>
  <c r="BY30" i="3"/>
  <c r="CA30" i="3"/>
  <c r="CC30" i="3"/>
  <c r="CE30" i="3"/>
  <c r="CG30" i="3"/>
  <c r="CI30" i="3"/>
  <c r="N365" i="31"/>
  <c r="BP30" i="3"/>
  <c r="BR30" i="3"/>
  <c r="BT30" i="3"/>
  <c r="BV30" i="3"/>
  <c r="BX30" i="3"/>
  <c r="BZ30" i="3"/>
  <c r="CB30" i="3"/>
  <c r="CD30" i="3"/>
  <c r="CF30" i="3"/>
  <c r="L365" i="31"/>
  <c r="L364" i="31"/>
  <c r="N363" i="31"/>
  <c r="M363" i="31"/>
  <c r="L363" i="31"/>
  <c r="N362" i="31"/>
  <c r="M362" i="31"/>
  <c r="L362" i="31"/>
  <c r="N361" i="31"/>
  <c r="M361" i="31"/>
  <c r="L361" i="31"/>
  <c r="N360" i="31"/>
  <c r="M360" i="31"/>
  <c r="L360" i="31"/>
  <c r="N359" i="31"/>
  <c r="M359" i="31"/>
  <c r="L359" i="31"/>
  <c r="N358" i="31"/>
  <c r="M358" i="31"/>
  <c r="L358" i="31"/>
  <c r="N357" i="31"/>
  <c r="M357" i="31"/>
  <c r="L357" i="31"/>
  <c r="N356" i="31"/>
  <c r="M356" i="31"/>
  <c r="L356" i="31"/>
  <c r="B30" i="23"/>
  <c r="T30" i="23"/>
  <c r="C30" i="23"/>
  <c r="H30" i="3"/>
  <c r="G30" i="1"/>
  <c r="L354" i="31"/>
  <c r="F30" i="1"/>
  <c r="L353" i="31"/>
  <c r="L352" i="31"/>
  <c r="E30" i="1"/>
  <c r="L351" i="31"/>
  <c r="B30" i="1"/>
  <c r="L349" i="31"/>
  <c r="J30" i="1"/>
  <c r="L348" i="31"/>
  <c r="L347" i="31"/>
  <c r="H30" i="1"/>
  <c r="L346" i="31"/>
  <c r="DE29" i="1"/>
  <c r="E366" i="31"/>
  <c r="BQ29" i="3"/>
  <c r="BS29" i="3"/>
  <c r="BU29" i="3"/>
  <c r="BW29" i="3"/>
  <c r="BY29" i="3"/>
  <c r="CA29" i="3"/>
  <c r="CC29" i="3"/>
  <c r="CE29" i="3"/>
  <c r="CG29" i="3"/>
  <c r="CI29" i="3"/>
  <c r="G365" i="31"/>
  <c r="BP29" i="3"/>
  <c r="BR29" i="3"/>
  <c r="BT29" i="3"/>
  <c r="BV29" i="3"/>
  <c r="BX29" i="3"/>
  <c r="BZ29" i="3"/>
  <c r="CB29" i="3"/>
  <c r="CD29" i="3"/>
  <c r="CF29" i="3"/>
  <c r="E365" i="31"/>
  <c r="E364" i="31"/>
  <c r="G363" i="31"/>
  <c r="F363" i="31"/>
  <c r="E363" i="31"/>
  <c r="G362" i="31"/>
  <c r="F362" i="31"/>
  <c r="E362" i="31"/>
  <c r="G361" i="31"/>
  <c r="F361" i="31"/>
  <c r="E361" i="31"/>
  <c r="G360" i="31"/>
  <c r="F360" i="31"/>
  <c r="E360" i="31"/>
  <c r="G359" i="31"/>
  <c r="F359" i="31"/>
  <c r="E359" i="31"/>
  <c r="G358" i="31"/>
  <c r="F358" i="31"/>
  <c r="E358" i="31"/>
  <c r="G357" i="31"/>
  <c r="F357" i="31"/>
  <c r="E357" i="31"/>
  <c r="G356" i="31"/>
  <c r="F356" i="31"/>
  <c r="E356" i="31"/>
  <c r="B29" i="23"/>
  <c r="T29" i="23"/>
  <c r="C29" i="23"/>
  <c r="H29" i="3"/>
  <c r="G29" i="1"/>
  <c r="E354" i="31"/>
  <c r="F29" i="1"/>
  <c r="E353" i="31"/>
  <c r="E352" i="31"/>
  <c r="E29" i="1"/>
  <c r="E351" i="31"/>
  <c r="B29" i="1"/>
  <c r="E349" i="31"/>
  <c r="J29" i="1"/>
  <c r="E348" i="31"/>
  <c r="E347" i="31"/>
  <c r="H29" i="1"/>
  <c r="E346" i="31"/>
  <c r="DE28" i="1"/>
  <c r="L335" i="31"/>
  <c r="BQ28" i="3"/>
  <c r="BS28" i="3"/>
  <c r="BU28" i="3"/>
  <c r="BW28" i="3"/>
  <c r="BY28" i="3"/>
  <c r="CA28" i="3"/>
  <c r="CC28" i="3"/>
  <c r="CE28" i="3"/>
  <c r="CG28" i="3"/>
  <c r="CI28" i="3"/>
  <c r="N334" i="31"/>
  <c r="BP28" i="3"/>
  <c r="BR28" i="3"/>
  <c r="BT28" i="3"/>
  <c r="BV28" i="3"/>
  <c r="BX28" i="3"/>
  <c r="BZ28" i="3"/>
  <c r="CB28" i="3"/>
  <c r="CD28" i="3"/>
  <c r="CF28" i="3"/>
  <c r="L334" i="31"/>
  <c r="L333" i="31"/>
  <c r="N332" i="31"/>
  <c r="M332" i="31"/>
  <c r="L332" i="31"/>
  <c r="N331" i="31"/>
  <c r="M331" i="31"/>
  <c r="L331" i="31"/>
  <c r="N330" i="31"/>
  <c r="M330" i="31"/>
  <c r="L330" i="31"/>
  <c r="N329" i="31"/>
  <c r="M329" i="31"/>
  <c r="L329" i="31"/>
  <c r="N328" i="31"/>
  <c r="M328" i="31"/>
  <c r="L328" i="31"/>
  <c r="N327" i="31"/>
  <c r="M327" i="31"/>
  <c r="L327" i="31"/>
  <c r="N326" i="31"/>
  <c r="M326" i="31"/>
  <c r="L326" i="31"/>
  <c r="N325" i="31"/>
  <c r="M325" i="31"/>
  <c r="L325" i="31"/>
  <c r="B28" i="23"/>
  <c r="T28" i="23"/>
  <c r="C28" i="23"/>
  <c r="H28" i="3"/>
  <c r="G28" i="1"/>
  <c r="L323" i="31"/>
  <c r="F28" i="1"/>
  <c r="L322" i="31"/>
  <c r="L321" i="31"/>
  <c r="E28" i="1"/>
  <c r="L320" i="31"/>
  <c r="B28" i="1"/>
  <c r="L318" i="31"/>
  <c r="J28" i="1"/>
  <c r="L317" i="31"/>
  <c r="L316" i="31"/>
  <c r="H28" i="1"/>
  <c r="L315" i="31"/>
  <c r="DE27" i="1"/>
  <c r="E335" i="31"/>
  <c r="BQ27" i="3"/>
  <c r="BS27" i="3"/>
  <c r="BU27" i="3"/>
  <c r="BW27" i="3"/>
  <c r="BY27" i="3"/>
  <c r="CA27" i="3"/>
  <c r="CC27" i="3"/>
  <c r="CE27" i="3"/>
  <c r="CG27" i="3"/>
  <c r="CI27" i="3"/>
  <c r="G334" i="31"/>
  <c r="BP27" i="3"/>
  <c r="BR27" i="3"/>
  <c r="BT27" i="3"/>
  <c r="BV27" i="3"/>
  <c r="BX27" i="3"/>
  <c r="BZ27" i="3"/>
  <c r="CB27" i="3"/>
  <c r="CD27" i="3"/>
  <c r="CF27" i="3"/>
  <c r="E334" i="31"/>
  <c r="E333" i="31"/>
  <c r="G332" i="31"/>
  <c r="F332" i="31"/>
  <c r="E332" i="31"/>
  <c r="G331" i="31"/>
  <c r="F331" i="31"/>
  <c r="E331" i="31"/>
  <c r="G330" i="31"/>
  <c r="F330" i="31"/>
  <c r="E330" i="31"/>
  <c r="G329" i="31"/>
  <c r="F329" i="31"/>
  <c r="E329" i="31"/>
  <c r="G328" i="31"/>
  <c r="F328" i="31"/>
  <c r="E328" i="31"/>
  <c r="G327" i="31"/>
  <c r="F327" i="31"/>
  <c r="E327" i="31"/>
  <c r="G326" i="31"/>
  <c r="F326" i="31"/>
  <c r="E326" i="31"/>
  <c r="G325" i="31"/>
  <c r="F325" i="31"/>
  <c r="E325" i="31"/>
  <c r="B27" i="23"/>
  <c r="T27" i="23"/>
  <c r="C27" i="23"/>
  <c r="H27" i="3"/>
  <c r="G27" i="1"/>
  <c r="E323" i="31"/>
  <c r="F27" i="1"/>
  <c r="E322" i="31"/>
  <c r="E321" i="31"/>
  <c r="E27" i="1"/>
  <c r="E320" i="31"/>
  <c r="B27" i="1"/>
  <c r="E318" i="31"/>
  <c r="J27" i="1"/>
  <c r="E317" i="31"/>
  <c r="E316" i="31"/>
  <c r="H27" i="1"/>
  <c r="E315" i="31"/>
  <c r="L403" i="31"/>
  <c r="E403" i="31"/>
  <c r="L402" i="31"/>
  <c r="K402" i="31"/>
  <c r="E402" i="31"/>
  <c r="D402" i="31"/>
  <c r="M396" i="31"/>
  <c r="K396" i="31"/>
  <c r="F396" i="31"/>
  <c r="D396" i="31"/>
  <c r="K393" i="31"/>
  <c r="D393" i="31"/>
  <c r="K392" i="31"/>
  <c r="D392" i="31"/>
  <c r="K391" i="31"/>
  <c r="D391" i="31"/>
  <c r="K390" i="31"/>
  <c r="D390" i="31"/>
  <c r="K389" i="31"/>
  <c r="D389" i="31"/>
  <c r="K388" i="31"/>
  <c r="D388" i="31"/>
  <c r="K387" i="31"/>
  <c r="D387" i="31"/>
  <c r="L381" i="31"/>
  <c r="E381" i="31"/>
  <c r="L376" i="31"/>
  <c r="E376" i="31"/>
  <c r="J374" i="31"/>
  <c r="C374" i="31"/>
  <c r="L372" i="31"/>
  <c r="E372" i="31"/>
  <c r="L371" i="31"/>
  <c r="K371" i="31"/>
  <c r="E371" i="31"/>
  <c r="D371" i="31"/>
  <c r="M365" i="31"/>
  <c r="K365" i="31"/>
  <c r="F365" i="31"/>
  <c r="D365" i="31"/>
  <c r="K362" i="31"/>
  <c r="D362" i="31"/>
  <c r="K361" i="31"/>
  <c r="D361" i="31"/>
  <c r="K360" i="31"/>
  <c r="D360" i="31"/>
  <c r="K359" i="31"/>
  <c r="D359" i="31"/>
  <c r="K358" i="31"/>
  <c r="D358" i="31"/>
  <c r="K357" i="31"/>
  <c r="D357" i="31"/>
  <c r="K356" i="31"/>
  <c r="D356" i="31"/>
  <c r="L350" i="31"/>
  <c r="E350" i="31"/>
  <c r="L345" i="31"/>
  <c r="E345" i="31"/>
  <c r="J343" i="31"/>
  <c r="C343" i="31"/>
  <c r="L341" i="31"/>
  <c r="E341" i="31"/>
  <c r="L340" i="31"/>
  <c r="K340" i="31"/>
  <c r="E340" i="31"/>
  <c r="D340" i="31"/>
  <c r="M334" i="31"/>
  <c r="K334" i="31"/>
  <c r="F334" i="31"/>
  <c r="D334" i="31"/>
  <c r="K331" i="31"/>
  <c r="D331" i="31"/>
  <c r="K330" i="31"/>
  <c r="D330" i="31"/>
  <c r="K329" i="31"/>
  <c r="D329" i="31"/>
  <c r="K328" i="31"/>
  <c r="D328" i="31"/>
  <c r="K327" i="31"/>
  <c r="D327" i="31"/>
  <c r="K326" i="31"/>
  <c r="D326" i="31"/>
  <c r="K325" i="31"/>
  <c r="D325" i="31"/>
  <c r="L319" i="31"/>
  <c r="E319" i="31"/>
  <c r="L314" i="31"/>
  <c r="E314" i="31"/>
  <c r="J312" i="31"/>
  <c r="C312" i="31"/>
  <c r="DE26" i="1"/>
  <c r="L304" i="31"/>
  <c r="BQ26" i="3"/>
  <c r="BS26" i="3"/>
  <c r="BU26" i="3"/>
  <c r="BW26" i="3"/>
  <c r="BY26" i="3"/>
  <c r="CA26" i="3"/>
  <c r="CC26" i="3"/>
  <c r="CE26" i="3"/>
  <c r="CG26" i="3"/>
  <c r="CI26" i="3"/>
  <c r="N303" i="31"/>
  <c r="BP26" i="3"/>
  <c r="BR26" i="3"/>
  <c r="BT26" i="3"/>
  <c r="BV26" i="3"/>
  <c r="BX26" i="3"/>
  <c r="BZ26" i="3"/>
  <c r="CB26" i="3"/>
  <c r="CD26" i="3"/>
  <c r="CF26" i="3"/>
  <c r="L303" i="31"/>
  <c r="L302" i="31"/>
  <c r="N301" i="31"/>
  <c r="M301" i="31"/>
  <c r="L301" i="31"/>
  <c r="N300" i="31"/>
  <c r="M300" i="31"/>
  <c r="L300" i="31"/>
  <c r="N299" i="31"/>
  <c r="M299" i="31"/>
  <c r="L299" i="31"/>
  <c r="N298" i="31"/>
  <c r="M298" i="31"/>
  <c r="L298" i="31"/>
  <c r="N297" i="31"/>
  <c r="M297" i="31"/>
  <c r="L297" i="31"/>
  <c r="N296" i="31"/>
  <c r="M296" i="31"/>
  <c r="L296" i="31"/>
  <c r="N295" i="31"/>
  <c r="M295" i="31"/>
  <c r="L295" i="31"/>
  <c r="N294" i="31"/>
  <c r="M294" i="31"/>
  <c r="L294" i="31"/>
  <c r="B26" i="23"/>
  <c r="T26" i="23"/>
  <c r="C26" i="23"/>
  <c r="H26" i="3"/>
  <c r="G26" i="1"/>
  <c r="L292" i="31"/>
  <c r="F26" i="1"/>
  <c r="L291" i="31"/>
  <c r="L290" i="31"/>
  <c r="E26" i="1"/>
  <c r="L289" i="31"/>
  <c r="B26" i="1"/>
  <c r="L287" i="31"/>
  <c r="J26" i="1"/>
  <c r="L286" i="31"/>
  <c r="L285" i="31"/>
  <c r="H26" i="1"/>
  <c r="L284" i="31"/>
  <c r="DE25" i="1"/>
  <c r="E304" i="31"/>
  <c r="BQ25" i="3"/>
  <c r="BS25" i="3"/>
  <c r="BU25" i="3"/>
  <c r="BW25" i="3"/>
  <c r="BY25" i="3"/>
  <c r="CA25" i="3"/>
  <c r="CC25" i="3"/>
  <c r="CE25" i="3"/>
  <c r="CG25" i="3"/>
  <c r="CI25" i="3"/>
  <c r="G303" i="31"/>
  <c r="BP25" i="3"/>
  <c r="BR25" i="3"/>
  <c r="BT25" i="3"/>
  <c r="BV25" i="3"/>
  <c r="BX25" i="3"/>
  <c r="BZ25" i="3"/>
  <c r="CB25" i="3"/>
  <c r="CD25" i="3"/>
  <c r="CF25" i="3"/>
  <c r="E303" i="31"/>
  <c r="E302" i="31"/>
  <c r="G301" i="31"/>
  <c r="F301" i="31"/>
  <c r="E301" i="31"/>
  <c r="G300" i="31"/>
  <c r="F300" i="31"/>
  <c r="E300" i="31"/>
  <c r="G299" i="31"/>
  <c r="F299" i="31"/>
  <c r="E299" i="31"/>
  <c r="G298" i="31"/>
  <c r="F298" i="31"/>
  <c r="E298" i="31"/>
  <c r="G297" i="31"/>
  <c r="F297" i="31"/>
  <c r="E297" i="31"/>
  <c r="G296" i="31"/>
  <c r="F296" i="31"/>
  <c r="E296" i="31"/>
  <c r="G295" i="31"/>
  <c r="F295" i="31"/>
  <c r="E295" i="31"/>
  <c r="G294" i="31"/>
  <c r="F294" i="31"/>
  <c r="E294" i="31"/>
  <c r="B25" i="23"/>
  <c r="T25" i="23"/>
  <c r="C25" i="23"/>
  <c r="H25" i="3"/>
  <c r="G25" i="1"/>
  <c r="E292" i="31"/>
  <c r="F25" i="1"/>
  <c r="E291" i="31"/>
  <c r="E290" i="31"/>
  <c r="E25" i="1"/>
  <c r="E289" i="31"/>
  <c r="B25" i="1"/>
  <c r="E287" i="31"/>
  <c r="J25" i="1"/>
  <c r="E286" i="31"/>
  <c r="E285" i="31"/>
  <c r="H25" i="1"/>
  <c r="E284" i="31"/>
  <c r="DE24" i="1"/>
  <c r="L273" i="31"/>
  <c r="BQ24" i="3"/>
  <c r="BS24" i="3"/>
  <c r="BU24" i="3"/>
  <c r="BW24" i="3"/>
  <c r="BY24" i="3"/>
  <c r="CA24" i="3"/>
  <c r="CC24" i="3"/>
  <c r="CE24" i="3"/>
  <c r="CG24" i="3"/>
  <c r="CI24" i="3"/>
  <c r="N272" i="31"/>
  <c r="BP24" i="3"/>
  <c r="BR24" i="3"/>
  <c r="BT24" i="3"/>
  <c r="BV24" i="3"/>
  <c r="BX24" i="3"/>
  <c r="BZ24" i="3"/>
  <c r="CB24" i="3"/>
  <c r="CD24" i="3"/>
  <c r="CF24" i="3"/>
  <c r="L272" i="31"/>
  <c r="L271" i="31"/>
  <c r="N270" i="31"/>
  <c r="M270" i="31"/>
  <c r="L270" i="31"/>
  <c r="N269" i="31"/>
  <c r="M269" i="31"/>
  <c r="L269" i="31"/>
  <c r="N268" i="31"/>
  <c r="M268" i="31"/>
  <c r="L268" i="31"/>
  <c r="N267" i="31"/>
  <c r="M267" i="31"/>
  <c r="L267" i="31"/>
  <c r="N266" i="31"/>
  <c r="M266" i="31"/>
  <c r="L266" i="31"/>
  <c r="N265" i="31"/>
  <c r="M265" i="31"/>
  <c r="L265" i="31"/>
  <c r="N264" i="31"/>
  <c r="M264" i="31"/>
  <c r="L264" i="31"/>
  <c r="N263" i="31"/>
  <c r="M263" i="31"/>
  <c r="L263" i="31"/>
  <c r="B24" i="23"/>
  <c r="T24" i="23"/>
  <c r="C24" i="23"/>
  <c r="H24" i="3"/>
  <c r="G24" i="1"/>
  <c r="L261" i="31"/>
  <c r="F24" i="1"/>
  <c r="L260" i="31"/>
  <c r="L259" i="31"/>
  <c r="E24" i="1"/>
  <c r="L258" i="31"/>
  <c r="B24" i="1"/>
  <c r="L256" i="31"/>
  <c r="J24" i="1"/>
  <c r="L255" i="31"/>
  <c r="L254" i="31"/>
  <c r="H24" i="1"/>
  <c r="L253" i="31"/>
  <c r="DE23" i="1"/>
  <c r="E273" i="31"/>
  <c r="BQ23" i="3"/>
  <c r="BS23" i="3"/>
  <c r="BU23" i="3"/>
  <c r="BW23" i="3"/>
  <c r="BY23" i="3"/>
  <c r="CA23" i="3"/>
  <c r="CC23" i="3"/>
  <c r="CE23" i="3"/>
  <c r="CG23" i="3"/>
  <c r="CI23" i="3"/>
  <c r="G272" i="31"/>
  <c r="BP23" i="3"/>
  <c r="BR23" i="3"/>
  <c r="BT23" i="3"/>
  <c r="BV23" i="3"/>
  <c r="BX23" i="3"/>
  <c r="BZ23" i="3"/>
  <c r="CB23" i="3"/>
  <c r="CD23" i="3"/>
  <c r="CF23" i="3"/>
  <c r="E272" i="31"/>
  <c r="E271" i="31"/>
  <c r="G270" i="31"/>
  <c r="F270" i="31"/>
  <c r="E270" i="31"/>
  <c r="G269" i="31"/>
  <c r="F269" i="31"/>
  <c r="E269" i="31"/>
  <c r="G268" i="31"/>
  <c r="F268" i="31"/>
  <c r="E268" i="31"/>
  <c r="G267" i="31"/>
  <c r="F267" i="31"/>
  <c r="E267" i="31"/>
  <c r="G266" i="31"/>
  <c r="F266" i="31"/>
  <c r="E266" i="31"/>
  <c r="G265" i="31"/>
  <c r="F265" i="31"/>
  <c r="E265" i="31"/>
  <c r="G264" i="31"/>
  <c r="F264" i="31"/>
  <c r="E264" i="31"/>
  <c r="G263" i="31"/>
  <c r="F263" i="31"/>
  <c r="E263" i="31"/>
  <c r="B23" i="23"/>
  <c r="T23" i="23"/>
  <c r="C23" i="23"/>
  <c r="H23" i="3"/>
  <c r="G23" i="1"/>
  <c r="E261" i="31"/>
  <c r="F23" i="1"/>
  <c r="E260" i="31"/>
  <c r="E259" i="31"/>
  <c r="E23" i="1"/>
  <c r="E258" i="31"/>
  <c r="B23" i="1"/>
  <c r="E256" i="31"/>
  <c r="J23" i="1"/>
  <c r="E255" i="31"/>
  <c r="E254" i="31"/>
  <c r="H23" i="1"/>
  <c r="E253" i="31"/>
  <c r="DE22" i="1"/>
  <c r="L242" i="31"/>
  <c r="BQ22" i="3"/>
  <c r="BS22" i="3"/>
  <c r="BU22" i="3"/>
  <c r="BW22" i="3"/>
  <c r="BY22" i="3"/>
  <c r="CA22" i="3"/>
  <c r="CC22" i="3"/>
  <c r="CE22" i="3"/>
  <c r="CG22" i="3"/>
  <c r="CI22" i="3"/>
  <c r="N241" i="31"/>
  <c r="BP22" i="3"/>
  <c r="BR22" i="3"/>
  <c r="BT22" i="3"/>
  <c r="BV22" i="3"/>
  <c r="BX22" i="3"/>
  <c r="BZ22" i="3"/>
  <c r="CB22" i="3"/>
  <c r="CD22" i="3"/>
  <c r="CF22" i="3"/>
  <c r="L241" i="31"/>
  <c r="L240" i="31"/>
  <c r="N239" i="31"/>
  <c r="M239" i="31"/>
  <c r="L239" i="31"/>
  <c r="N238" i="31"/>
  <c r="M238" i="31"/>
  <c r="L238" i="31"/>
  <c r="N237" i="31"/>
  <c r="M237" i="31"/>
  <c r="L237" i="31"/>
  <c r="N236" i="31"/>
  <c r="M236" i="31"/>
  <c r="L236" i="31"/>
  <c r="N235" i="31"/>
  <c r="M235" i="31"/>
  <c r="L235" i="31"/>
  <c r="N234" i="31"/>
  <c r="M234" i="31"/>
  <c r="L234" i="31"/>
  <c r="N233" i="31"/>
  <c r="M233" i="31"/>
  <c r="L233" i="31"/>
  <c r="N232" i="31"/>
  <c r="M232" i="31"/>
  <c r="L232" i="31"/>
  <c r="B22" i="23"/>
  <c r="T22" i="23"/>
  <c r="C22" i="23"/>
  <c r="H22" i="3"/>
  <c r="G22" i="1"/>
  <c r="L230" i="31"/>
  <c r="F22" i="1"/>
  <c r="L229" i="31"/>
  <c r="L228" i="31"/>
  <c r="E22" i="1"/>
  <c r="L227" i="31"/>
  <c r="B22" i="1"/>
  <c r="L225" i="31"/>
  <c r="J22" i="1"/>
  <c r="L224" i="31"/>
  <c r="L223" i="31"/>
  <c r="H22" i="1"/>
  <c r="L222" i="31"/>
  <c r="DE21" i="1"/>
  <c r="E242" i="31"/>
  <c r="BQ21" i="3"/>
  <c r="BS21" i="3"/>
  <c r="BU21" i="3"/>
  <c r="BW21" i="3"/>
  <c r="BY21" i="3"/>
  <c r="CA21" i="3"/>
  <c r="CC21" i="3"/>
  <c r="CE21" i="3"/>
  <c r="CG21" i="3"/>
  <c r="CI21" i="3"/>
  <c r="G241" i="31"/>
  <c r="BP21" i="3"/>
  <c r="BR21" i="3"/>
  <c r="BT21" i="3"/>
  <c r="BV21" i="3"/>
  <c r="BX21" i="3"/>
  <c r="BZ21" i="3"/>
  <c r="CB21" i="3"/>
  <c r="CD21" i="3"/>
  <c r="CF21" i="3"/>
  <c r="E241" i="31"/>
  <c r="E240" i="31"/>
  <c r="G239" i="31"/>
  <c r="F239" i="31"/>
  <c r="E239" i="31"/>
  <c r="G238" i="31"/>
  <c r="F238" i="31"/>
  <c r="E238" i="31"/>
  <c r="G237" i="31"/>
  <c r="F237" i="31"/>
  <c r="E237" i="31"/>
  <c r="G236" i="31"/>
  <c r="F236" i="31"/>
  <c r="E236" i="31"/>
  <c r="G235" i="31"/>
  <c r="F235" i="31"/>
  <c r="E235" i="31"/>
  <c r="G234" i="31"/>
  <c r="F234" i="31"/>
  <c r="E234" i="31"/>
  <c r="G233" i="31"/>
  <c r="F233" i="31"/>
  <c r="E233" i="31"/>
  <c r="G232" i="31"/>
  <c r="F232" i="31"/>
  <c r="E232" i="31"/>
  <c r="B21" i="23"/>
  <c r="T21" i="23"/>
  <c r="C21" i="23"/>
  <c r="H21" i="3"/>
  <c r="G21" i="1"/>
  <c r="E230" i="31"/>
  <c r="F21" i="1"/>
  <c r="E229" i="31"/>
  <c r="E228" i="31"/>
  <c r="E21" i="1"/>
  <c r="E227" i="31"/>
  <c r="B21" i="1"/>
  <c r="E225" i="31"/>
  <c r="J21" i="1"/>
  <c r="E224" i="31"/>
  <c r="E223" i="31"/>
  <c r="H21" i="1"/>
  <c r="E222" i="31"/>
  <c r="DE20" i="1"/>
  <c r="L211" i="31"/>
  <c r="BQ20" i="3"/>
  <c r="BS20" i="3"/>
  <c r="BU20" i="3"/>
  <c r="BW20" i="3"/>
  <c r="BY20" i="3"/>
  <c r="CA20" i="3"/>
  <c r="CC20" i="3"/>
  <c r="CE20" i="3"/>
  <c r="CG20" i="3"/>
  <c r="CI20" i="3"/>
  <c r="N210" i="31"/>
  <c r="BP20" i="3"/>
  <c r="BR20" i="3"/>
  <c r="BT20" i="3"/>
  <c r="BV20" i="3"/>
  <c r="BX20" i="3"/>
  <c r="BZ20" i="3"/>
  <c r="CB20" i="3"/>
  <c r="CD20" i="3"/>
  <c r="CF20" i="3"/>
  <c r="L210" i="31"/>
  <c r="L209" i="31"/>
  <c r="N208" i="31"/>
  <c r="M208" i="31"/>
  <c r="L208" i="31"/>
  <c r="N207" i="31"/>
  <c r="M207" i="31"/>
  <c r="L207" i="31"/>
  <c r="N206" i="31"/>
  <c r="M206" i="31"/>
  <c r="L206" i="31"/>
  <c r="N205" i="31"/>
  <c r="M205" i="31"/>
  <c r="L205" i="31"/>
  <c r="N204" i="31"/>
  <c r="M204" i="31"/>
  <c r="L204" i="31"/>
  <c r="N203" i="31"/>
  <c r="M203" i="31"/>
  <c r="L203" i="31"/>
  <c r="N202" i="31"/>
  <c r="M202" i="31"/>
  <c r="L202" i="31"/>
  <c r="N201" i="31"/>
  <c r="M201" i="31"/>
  <c r="L201" i="31"/>
  <c r="B20" i="23"/>
  <c r="T20" i="23"/>
  <c r="C20" i="23"/>
  <c r="H20" i="3"/>
  <c r="G20" i="1"/>
  <c r="L199" i="31"/>
  <c r="F20" i="1"/>
  <c r="L198" i="31"/>
  <c r="L197" i="31"/>
  <c r="E20" i="1"/>
  <c r="L196" i="31"/>
  <c r="B20" i="1"/>
  <c r="L194" i="31"/>
  <c r="J20" i="1"/>
  <c r="L193" i="31"/>
  <c r="L192" i="31"/>
  <c r="H20" i="1"/>
  <c r="L191" i="31"/>
  <c r="DE19" i="1"/>
  <c r="E211" i="31"/>
  <c r="BQ19" i="3"/>
  <c r="BS19" i="3"/>
  <c r="BU19" i="3"/>
  <c r="BW19" i="3"/>
  <c r="BY19" i="3"/>
  <c r="CA19" i="3"/>
  <c r="CC19" i="3"/>
  <c r="CE19" i="3"/>
  <c r="CG19" i="3"/>
  <c r="CI19" i="3"/>
  <c r="G210" i="31"/>
  <c r="BP19" i="3"/>
  <c r="BR19" i="3"/>
  <c r="BT19" i="3"/>
  <c r="BV19" i="3"/>
  <c r="BX19" i="3"/>
  <c r="BZ19" i="3"/>
  <c r="CB19" i="3"/>
  <c r="CD19" i="3"/>
  <c r="CF19" i="3"/>
  <c r="E210" i="31"/>
  <c r="E209" i="31"/>
  <c r="G208" i="31"/>
  <c r="F208" i="31"/>
  <c r="E208" i="31"/>
  <c r="G207" i="31"/>
  <c r="F207" i="31"/>
  <c r="E207" i="31"/>
  <c r="G206" i="31"/>
  <c r="F206" i="31"/>
  <c r="E206" i="31"/>
  <c r="G205" i="31"/>
  <c r="F205" i="31"/>
  <c r="E205" i="31"/>
  <c r="G204" i="31"/>
  <c r="F204" i="31"/>
  <c r="E204" i="31"/>
  <c r="G203" i="31"/>
  <c r="F203" i="31"/>
  <c r="E203" i="31"/>
  <c r="G202" i="31"/>
  <c r="F202" i="31"/>
  <c r="E202" i="31"/>
  <c r="G201" i="31"/>
  <c r="F201" i="31"/>
  <c r="E201" i="31"/>
  <c r="B19" i="23"/>
  <c r="T19" i="23"/>
  <c r="C19" i="23"/>
  <c r="H19" i="3"/>
  <c r="G19" i="1"/>
  <c r="E199" i="31"/>
  <c r="F19" i="1"/>
  <c r="E198" i="31"/>
  <c r="E197" i="31"/>
  <c r="E19" i="1"/>
  <c r="E196" i="31"/>
  <c r="B19" i="1"/>
  <c r="E194" i="31"/>
  <c r="J19" i="1"/>
  <c r="E193" i="31"/>
  <c r="E192" i="31"/>
  <c r="H19" i="1"/>
  <c r="E191" i="31"/>
  <c r="DE18" i="1"/>
  <c r="L180" i="31"/>
  <c r="BQ18" i="3"/>
  <c r="BS18" i="3"/>
  <c r="BU18" i="3"/>
  <c r="BW18" i="3"/>
  <c r="BY18" i="3"/>
  <c r="CA18" i="3"/>
  <c r="CC18" i="3"/>
  <c r="CE18" i="3"/>
  <c r="CG18" i="3"/>
  <c r="CI18" i="3"/>
  <c r="N179" i="31"/>
  <c r="BP18" i="3"/>
  <c r="BR18" i="3"/>
  <c r="BT18" i="3"/>
  <c r="BV18" i="3"/>
  <c r="BX18" i="3"/>
  <c r="BZ18" i="3"/>
  <c r="CB18" i="3"/>
  <c r="CD18" i="3"/>
  <c r="CF18" i="3"/>
  <c r="L179" i="31"/>
  <c r="L178" i="31"/>
  <c r="N177" i="31"/>
  <c r="M177" i="31"/>
  <c r="L177" i="31"/>
  <c r="N176" i="31"/>
  <c r="M176" i="31"/>
  <c r="L176" i="31"/>
  <c r="N175" i="31"/>
  <c r="M175" i="31"/>
  <c r="L175" i="31"/>
  <c r="N174" i="31"/>
  <c r="M174" i="31"/>
  <c r="L174" i="31"/>
  <c r="N173" i="31"/>
  <c r="M173" i="31"/>
  <c r="L173" i="31"/>
  <c r="N172" i="31"/>
  <c r="M172" i="31"/>
  <c r="L172" i="31"/>
  <c r="N171" i="31"/>
  <c r="M171" i="31"/>
  <c r="L171" i="31"/>
  <c r="N170" i="31"/>
  <c r="M170" i="31"/>
  <c r="L170" i="31"/>
  <c r="B18" i="23"/>
  <c r="T18" i="23"/>
  <c r="C18" i="23"/>
  <c r="H18" i="3"/>
  <c r="G18" i="1"/>
  <c r="L168" i="31"/>
  <c r="F18" i="1"/>
  <c r="L167" i="31"/>
  <c r="L166" i="31"/>
  <c r="E18" i="1"/>
  <c r="L165" i="31"/>
  <c r="B18" i="1"/>
  <c r="L163" i="31"/>
  <c r="J18" i="1"/>
  <c r="L162" i="31"/>
  <c r="L161" i="31"/>
  <c r="H18" i="1"/>
  <c r="L160" i="31"/>
  <c r="DE17" i="1"/>
  <c r="E180" i="31"/>
  <c r="BQ17" i="3"/>
  <c r="BS17" i="3"/>
  <c r="BU17" i="3"/>
  <c r="BW17" i="3"/>
  <c r="BY17" i="3"/>
  <c r="CA17" i="3"/>
  <c r="CC17" i="3"/>
  <c r="CE17" i="3"/>
  <c r="CG17" i="3"/>
  <c r="CI17" i="3"/>
  <c r="G179" i="31"/>
  <c r="BP17" i="3"/>
  <c r="BR17" i="3"/>
  <c r="BT17" i="3"/>
  <c r="BV17" i="3"/>
  <c r="BX17" i="3"/>
  <c r="BZ17" i="3"/>
  <c r="CB17" i="3"/>
  <c r="CD17" i="3"/>
  <c r="CF17" i="3"/>
  <c r="E179" i="31"/>
  <c r="E178" i="31"/>
  <c r="G177" i="31"/>
  <c r="F177" i="31"/>
  <c r="E177" i="31"/>
  <c r="G176" i="31"/>
  <c r="F176" i="31"/>
  <c r="E176" i="31"/>
  <c r="G175" i="31"/>
  <c r="F175" i="31"/>
  <c r="E175" i="31"/>
  <c r="G174" i="31"/>
  <c r="F174" i="31"/>
  <c r="E174" i="31"/>
  <c r="G173" i="31"/>
  <c r="F173" i="31"/>
  <c r="E173" i="31"/>
  <c r="G172" i="31"/>
  <c r="F172" i="31"/>
  <c r="E172" i="31"/>
  <c r="G171" i="31"/>
  <c r="F171" i="31"/>
  <c r="E171" i="31"/>
  <c r="G170" i="31"/>
  <c r="F170" i="31"/>
  <c r="E170" i="31"/>
  <c r="B17" i="23"/>
  <c r="T17" i="23"/>
  <c r="C17" i="23"/>
  <c r="H17" i="3"/>
  <c r="G17" i="1"/>
  <c r="E168" i="31"/>
  <c r="F17" i="1"/>
  <c r="E167" i="31"/>
  <c r="E166" i="31"/>
  <c r="E17" i="1"/>
  <c r="E165" i="31"/>
  <c r="B17" i="1"/>
  <c r="E163" i="31"/>
  <c r="J17" i="1"/>
  <c r="E162" i="31"/>
  <c r="E161" i="31"/>
  <c r="H17" i="1"/>
  <c r="E160" i="31"/>
  <c r="L310" i="31"/>
  <c r="E310" i="31"/>
  <c r="L309" i="31"/>
  <c r="K309" i="31"/>
  <c r="E309" i="31"/>
  <c r="D309" i="31"/>
  <c r="M303" i="31"/>
  <c r="K303" i="31"/>
  <c r="F303" i="31"/>
  <c r="D303" i="31"/>
  <c r="K300" i="31"/>
  <c r="D300" i="31"/>
  <c r="K299" i="31"/>
  <c r="D299" i="31"/>
  <c r="K298" i="31"/>
  <c r="D298" i="31"/>
  <c r="K297" i="31"/>
  <c r="D297" i="31"/>
  <c r="K296" i="31"/>
  <c r="D296" i="31"/>
  <c r="K295" i="31"/>
  <c r="D295" i="31"/>
  <c r="K294" i="31"/>
  <c r="D294" i="31"/>
  <c r="L288" i="31"/>
  <c r="E288" i="31"/>
  <c r="L283" i="31"/>
  <c r="E283" i="31"/>
  <c r="J281" i="31"/>
  <c r="C281" i="31"/>
  <c r="L279" i="31"/>
  <c r="E279" i="31"/>
  <c r="L278" i="31"/>
  <c r="K278" i="31"/>
  <c r="E278" i="31"/>
  <c r="D278" i="31"/>
  <c r="M272" i="31"/>
  <c r="K272" i="31"/>
  <c r="F272" i="31"/>
  <c r="D272" i="31"/>
  <c r="K269" i="31"/>
  <c r="D269" i="31"/>
  <c r="K268" i="31"/>
  <c r="D268" i="31"/>
  <c r="K267" i="31"/>
  <c r="D267" i="31"/>
  <c r="K266" i="31"/>
  <c r="D266" i="31"/>
  <c r="K265" i="31"/>
  <c r="D265" i="31"/>
  <c r="K264" i="31"/>
  <c r="D264" i="31"/>
  <c r="K263" i="31"/>
  <c r="D263" i="31"/>
  <c r="L257" i="31"/>
  <c r="E257" i="31"/>
  <c r="L252" i="31"/>
  <c r="E252" i="31"/>
  <c r="J250" i="31"/>
  <c r="C250" i="31"/>
  <c r="L248" i="31"/>
  <c r="E248" i="31"/>
  <c r="L247" i="31"/>
  <c r="K247" i="31"/>
  <c r="E247" i="31"/>
  <c r="D247" i="31"/>
  <c r="M241" i="31"/>
  <c r="K241" i="31"/>
  <c r="F241" i="31"/>
  <c r="D241" i="31"/>
  <c r="K238" i="31"/>
  <c r="D238" i="31"/>
  <c r="K237" i="31"/>
  <c r="D237" i="31"/>
  <c r="K236" i="31"/>
  <c r="D236" i="31"/>
  <c r="K235" i="31"/>
  <c r="D235" i="31"/>
  <c r="K234" i="31"/>
  <c r="D234" i="31"/>
  <c r="K233" i="31"/>
  <c r="D233" i="31"/>
  <c r="K232" i="31"/>
  <c r="D232" i="31"/>
  <c r="L226" i="31"/>
  <c r="E226" i="31"/>
  <c r="L221" i="31"/>
  <c r="E221" i="31"/>
  <c r="J219" i="31"/>
  <c r="C219" i="31"/>
  <c r="L217" i="31"/>
  <c r="E217" i="31"/>
  <c r="L216" i="31"/>
  <c r="K216" i="31"/>
  <c r="E216" i="31"/>
  <c r="D216" i="31"/>
  <c r="M210" i="31"/>
  <c r="K210" i="31"/>
  <c r="F210" i="31"/>
  <c r="D210" i="31"/>
  <c r="K207" i="31"/>
  <c r="D207" i="31"/>
  <c r="K206" i="31"/>
  <c r="D206" i="31"/>
  <c r="K205" i="31"/>
  <c r="D205" i="31"/>
  <c r="K204" i="31"/>
  <c r="D204" i="31"/>
  <c r="K203" i="31"/>
  <c r="D203" i="31"/>
  <c r="K202" i="31"/>
  <c r="D202" i="31"/>
  <c r="K201" i="31"/>
  <c r="D201" i="31"/>
  <c r="L195" i="31"/>
  <c r="E195" i="31"/>
  <c r="L190" i="31"/>
  <c r="E190" i="31"/>
  <c r="J188" i="31"/>
  <c r="C188" i="31"/>
  <c r="L186" i="31"/>
  <c r="E186" i="31"/>
  <c r="L185" i="31"/>
  <c r="K185" i="31"/>
  <c r="E185" i="31"/>
  <c r="D185" i="31"/>
  <c r="M179" i="31"/>
  <c r="K179" i="31"/>
  <c r="F179" i="31"/>
  <c r="D179" i="31"/>
  <c r="K176" i="31"/>
  <c r="D176" i="31"/>
  <c r="K175" i="31"/>
  <c r="D175" i="31"/>
  <c r="K174" i="31"/>
  <c r="D174" i="31"/>
  <c r="K173" i="31"/>
  <c r="D173" i="31"/>
  <c r="K172" i="31"/>
  <c r="D172" i="31"/>
  <c r="K171" i="31"/>
  <c r="D171" i="31"/>
  <c r="K170" i="31"/>
  <c r="D170" i="31"/>
  <c r="L164" i="31"/>
  <c r="E164" i="31"/>
  <c r="L159" i="31"/>
  <c r="E159" i="31"/>
  <c r="J157" i="31"/>
  <c r="C157" i="31"/>
  <c r="N146" i="31"/>
  <c r="N115" i="31"/>
  <c r="N84" i="31"/>
  <c r="N53" i="31"/>
  <c r="G146" i="31"/>
  <c r="G115" i="31"/>
  <c r="G84" i="31"/>
  <c r="G53" i="31"/>
  <c r="N22" i="31"/>
  <c r="G22" i="31"/>
  <c r="DE16" i="1"/>
  <c r="L149" i="31"/>
  <c r="BQ16" i="3"/>
  <c r="BS16" i="3"/>
  <c r="BU16" i="3"/>
  <c r="BW16" i="3"/>
  <c r="BY16" i="3"/>
  <c r="CA16" i="3"/>
  <c r="CC16" i="3"/>
  <c r="CE16" i="3"/>
  <c r="CG16" i="3"/>
  <c r="CI16" i="3"/>
  <c r="N148" i="31"/>
  <c r="BP16" i="3"/>
  <c r="BR16" i="3"/>
  <c r="BT16" i="3"/>
  <c r="BV16" i="3"/>
  <c r="BX16" i="3"/>
  <c r="BZ16" i="3"/>
  <c r="CB16" i="3"/>
  <c r="CD16" i="3"/>
  <c r="CF16" i="3"/>
  <c r="L148" i="31"/>
  <c r="L147" i="31"/>
  <c r="M146" i="31"/>
  <c r="L146" i="31"/>
  <c r="N145" i="31"/>
  <c r="M145" i="31"/>
  <c r="L145" i="31"/>
  <c r="N144" i="31"/>
  <c r="M144" i="31"/>
  <c r="L144" i="31"/>
  <c r="N143" i="31"/>
  <c r="M143" i="31"/>
  <c r="L143" i="31"/>
  <c r="N142" i="31"/>
  <c r="M142" i="31"/>
  <c r="L142" i="31"/>
  <c r="N141" i="31"/>
  <c r="M141" i="31"/>
  <c r="L141" i="31"/>
  <c r="N140" i="31"/>
  <c r="M140" i="31"/>
  <c r="L140" i="31"/>
  <c r="N139" i="31"/>
  <c r="M139" i="31"/>
  <c r="L139" i="31"/>
  <c r="B16" i="23"/>
  <c r="T16" i="23"/>
  <c r="C16" i="23"/>
  <c r="H16" i="3"/>
  <c r="G16" i="1"/>
  <c r="L137" i="31"/>
  <c r="F16" i="1"/>
  <c r="L136" i="31"/>
  <c r="L135" i="31"/>
  <c r="E16" i="1"/>
  <c r="L134" i="31"/>
  <c r="B16" i="1"/>
  <c r="L132" i="31"/>
  <c r="J16" i="1"/>
  <c r="L131" i="31"/>
  <c r="L130" i="31"/>
  <c r="H16" i="1"/>
  <c r="L129" i="31"/>
  <c r="DE15" i="1"/>
  <c r="E149" i="31"/>
  <c r="BQ15" i="3"/>
  <c r="BS15" i="3"/>
  <c r="BU15" i="3"/>
  <c r="BW15" i="3"/>
  <c r="BY15" i="3"/>
  <c r="CA15" i="3"/>
  <c r="CC15" i="3"/>
  <c r="CE15" i="3"/>
  <c r="CG15" i="3"/>
  <c r="CI15" i="3"/>
  <c r="G148" i="31"/>
  <c r="BP15" i="3"/>
  <c r="BR15" i="3"/>
  <c r="BT15" i="3"/>
  <c r="BV15" i="3"/>
  <c r="BX15" i="3"/>
  <c r="BZ15" i="3"/>
  <c r="CB15" i="3"/>
  <c r="CD15" i="3"/>
  <c r="CF15" i="3"/>
  <c r="E148" i="31"/>
  <c r="E147" i="31"/>
  <c r="F146" i="31"/>
  <c r="E146" i="31"/>
  <c r="G145" i="31"/>
  <c r="F145" i="31"/>
  <c r="E145" i="31"/>
  <c r="G144" i="31"/>
  <c r="F144" i="31"/>
  <c r="E144" i="31"/>
  <c r="G143" i="31"/>
  <c r="F143" i="31"/>
  <c r="E143" i="31"/>
  <c r="G142" i="31"/>
  <c r="F142" i="31"/>
  <c r="E142" i="31"/>
  <c r="G141" i="31"/>
  <c r="F141" i="31"/>
  <c r="E141" i="31"/>
  <c r="G140" i="31"/>
  <c r="F140" i="31"/>
  <c r="E140" i="31"/>
  <c r="G139" i="31"/>
  <c r="F139" i="31"/>
  <c r="E139" i="31"/>
  <c r="B15" i="23"/>
  <c r="T15" i="23"/>
  <c r="C15" i="23"/>
  <c r="H15" i="3"/>
  <c r="G15" i="1"/>
  <c r="E137" i="31"/>
  <c r="F15" i="1"/>
  <c r="E136" i="31"/>
  <c r="E135" i="31"/>
  <c r="E15" i="1"/>
  <c r="E134" i="31"/>
  <c r="B15" i="1"/>
  <c r="E132" i="31"/>
  <c r="J15" i="1"/>
  <c r="E131" i="31"/>
  <c r="E130" i="31"/>
  <c r="H15" i="1"/>
  <c r="E129" i="31"/>
  <c r="L155" i="31"/>
  <c r="E155" i="31"/>
  <c r="L154" i="31"/>
  <c r="K154" i="31"/>
  <c r="E154" i="31"/>
  <c r="D154" i="31"/>
  <c r="M148" i="31"/>
  <c r="K148" i="31"/>
  <c r="F148" i="31"/>
  <c r="D148" i="31"/>
  <c r="K145" i="31"/>
  <c r="D145" i="31"/>
  <c r="K144" i="31"/>
  <c r="D144" i="31"/>
  <c r="K143" i="31"/>
  <c r="D143" i="31"/>
  <c r="K142" i="31"/>
  <c r="D142" i="31"/>
  <c r="K141" i="31"/>
  <c r="D141" i="31"/>
  <c r="K140" i="31"/>
  <c r="D140" i="31"/>
  <c r="K139" i="31"/>
  <c r="D139" i="31"/>
  <c r="L133" i="31"/>
  <c r="E133" i="31"/>
  <c r="L128" i="31"/>
  <c r="E128" i="31"/>
  <c r="J126" i="31"/>
  <c r="C126" i="31"/>
  <c r="DE14" i="1"/>
  <c r="L118" i="31"/>
  <c r="BQ14" i="3"/>
  <c r="BS14" i="3"/>
  <c r="BU14" i="3"/>
  <c r="BW14" i="3"/>
  <c r="BY14" i="3"/>
  <c r="CA14" i="3"/>
  <c r="CC14" i="3"/>
  <c r="CE14" i="3"/>
  <c r="CG14" i="3"/>
  <c r="CI14" i="3"/>
  <c r="N117" i="31"/>
  <c r="BP14" i="3"/>
  <c r="BR14" i="3"/>
  <c r="BT14" i="3"/>
  <c r="BV14" i="3"/>
  <c r="BX14" i="3"/>
  <c r="BZ14" i="3"/>
  <c r="CB14" i="3"/>
  <c r="CD14" i="3"/>
  <c r="CF14" i="3"/>
  <c r="L117" i="31"/>
  <c r="L116" i="31"/>
  <c r="M115" i="31"/>
  <c r="L115" i="31"/>
  <c r="N114" i="31"/>
  <c r="M114" i="31"/>
  <c r="L114" i="31"/>
  <c r="N113" i="31"/>
  <c r="M113" i="31"/>
  <c r="L113" i="31"/>
  <c r="N112" i="31"/>
  <c r="M112" i="31"/>
  <c r="L112" i="31"/>
  <c r="N111" i="31"/>
  <c r="M111" i="31"/>
  <c r="L111" i="31"/>
  <c r="N110" i="31"/>
  <c r="M110" i="31"/>
  <c r="L110" i="31"/>
  <c r="N109" i="31"/>
  <c r="M109" i="31"/>
  <c r="L109" i="31"/>
  <c r="N108" i="31"/>
  <c r="M108" i="31"/>
  <c r="L108" i="31"/>
  <c r="B14" i="23"/>
  <c r="T14" i="23"/>
  <c r="C14" i="23"/>
  <c r="H14" i="3"/>
  <c r="G14" i="1"/>
  <c r="L106" i="31"/>
  <c r="F14" i="1"/>
  <c r="L105" i="31"/>
  <c r="L104" i="31"/>
  <c r="E14" i="1"/>
  <c r="L103" i="31"/>
  <c r="B14" i="1"/>
  <c r="L101" i="31"/>
  <c r="J14" i="1"/>
  <c r="L100" i="31"/>
  <c r="L99" i="31"/>
  <c r="H14" i="1"/>
  <c r="L98" i="31"/>
  <c r="DE13" i="1"/>
  <c r="E118" i="31"/>
  <c r="BQ13" i="3"/>
  <c r="BS13" i="3"/>
  <c r="BU13" i="3"/>
  <c r="BW13" i="3"/>
  <c r="BY13" i="3"/>
  <c r="CA13" i="3"/>
  <c r="CC13" i="3"/>
  <c r="CE13" i="3"/>
  <c r="CG13" i="3"/>
  <c r="CI13" i="3"/>
  <c r="G117" i="31"/>
  <c r="BP13" i="3"/>
  <c r="BR13" i="3"/>
  <c r="BT13" i="3"/>
  <c r="BV13" i="3"/>
  <c r="BX13" i="3"/>
  <c r="BZ13" i="3"/>
  <c r="CB13" i="3"/>
  <c r="CD13" i="3"/>
  <c r="CF13" i="3"/>
  <c r="E117" i="31"/>
  <c r="E116" i="31"/>
  <c r="F115" i="31"/>
  <c r="E115" i="31"/>
  <c r="G114" i="31"/>
  <c r="F114" i="31"/>
  <c r="E114" i="31"/>
  <c r="G113" i="31"/>
  <c r="F113" i="31"/>
  <c r="E113" i="31"/>
  <c r="G112" i="31"/>
  <c r="F112" i="31"/>
  <c r="E112" i="31"/>
  <c r="G111" i="31"/>
  <c r="F111" i="31"/>
  <c r="E111" i="31"/>
  <c r="G110" i="31"/>
  <c r="F110" i="31"/>
  <c r="E110" i="31"/>
  <c r="G109" i="31"/>
  <c r="F109" i="31"/>
  <c r="E109" i="31"/>
  <c r="G108" i="31"/>
  <c r="F108" i="31"/>
  <c r="E108" i="31"/>
  <c r="B13" i="23"/>
  <c r="T13" i="23"/>
  <c r="C13" i="23"/>
  <c r="H13" i="3"/>
  <c r="G13" i="1"/>
  <c r="E106" i="31"/>
  <c r="F13" i="1"/>
  <c r="E105" i="31"/>
  <c r="E104" i="31"/>
  <c r="E13" i="1"/>
  <c r="E103" i="31"/>
  <c r="B13" i="1"/>
  <c r="E101" i="31"/>
  <c r="J13" i="1"/>
  <c r="E100" i="31"/>
  <c r="E99" i="31"/>
  <c r="H13" i="1"/>
  <c r="E98" i="31"/>
  <c r="DE12" i="1"/>
  <c r="L87" i="31"/>
  <c r="BQ12" i="3"/>
  <c r="BS12" i="3"/>
  <c r="BU12" i="3"/>
  <c r="BW12" i="3"/>
  <c r="BY12" i="3"/>
  <c r="CA12" i="3"/>
  <c r="CC12" i="3"/>
  <c r="CE12" i="3"/>
  <c r="CG12" i="3"/>
  <c r="CI12" i="3"/>
  <c r="N86" i="31"/>
  <c r="BP12" i="3"/>
  <c r="BR12" i="3"/>
  <c r="BT12" i="3"/>
  <c r="BV12" i="3"/>
  <c r="BX12" i="3"/>
  <c r="BZ12" i="3"/>
  <c r="CB12" i="3"/>
  <c r="CD12" i="3"/>
  <c r="CF12" i="3"/>
  <c r="L86" i="31"/>
  <c r="L85" i="31"/>
  <c r="M84" i="31"/>
  <c r="L84" i="31"/>
  <c r="N83" i="31"/>
  <c r="M83" i="31"/>
  <c r="L83" i="31"/>
  <c r="N82" i="31"/>
  <c r="M82" i="31"/>
  <c r="L82" i="31"/>
  <c r="N81" i="31"/>
  <c r="M81" i="31"/>
  <c r="L81" i="31"/>
  <c r="N80" i="31"/>
  <c r="M80" i="31"/>
  <c r="L80" i="31"/>
  <c r="N79" i="31"/>
  <c r="M79" i="31"/>
  <c r="L79" i="31"/>
  <c r="N78" i="31"/>
  <c r="M78" i="31"/>
  <c r="L78" i="31"/>
  <c r="N77" i="31"/>
  <c r="M77" i="31"/>
  <c r="L77" i="31"/>
  <c r="B12" i="23"/>
  <c r="T12" i="23"/>
  <c r="C12" i="23"/>
  <c r="H12" i="3"/>
  <c r="G12" i="1"/>
  <c r="L75" i="31"/>
  <c r="F12" i="1"/>
  <c r="L74" i="31"/>
  <c r="L73" i="31"/>
  <c r="E12" i="1"/>
  <c r="L72" i="31"/>
  <c r="B12" i="1"/>
  <c r="L70" i="31"/>
  <c r="J12" i="1"/>
  <c r="L69" i="31"/>
  <c r="L68" i="31"/>
  <c r="H12" i="1"/>
  <c r="L67" i="31"/>
  <c r="DE11" i="1"/>
  <c r="E87" i="31"/>
  <c r="BQ11" i="3"/>
  <c r="BS11" i="3"/>
  <c r="BU11" i="3"/>
  <c r="BW11" i="3"/>
  <c r="BY11" i="3"/>
  <c r="CA11" i="3"/>
  <c r="CC11" i="3"/>
  <c r="CE11" i="3"/>
  <c r="CG11" i="3"/>
  <c r="CI11" i="3"/>
  <c r="G86" i="31"/>
  <c r="BP11" i="3"/>
  <c r="BR11" i="3"/>
  <c r="BT11" i="3"/>
  <c r="BV11" i="3"/>
  <c r="BX11" i="3"/>
  <c r="BZ11" i="3"/>
  <c r="CB11" i="3"/>
  <c r="CD11" i="3"/>
  <c r="CF11" i="3"/>
  <c r="E86" i="31"/>
  <c r="E85" i="31"/>
  <c r="F84" i="31"/>
  <c r="E84" i="31"/>
  <c r="G83" i="31"/>
  <c r="F83" i="31"/>
  <c r="E83" i="31"/>
  <c r="G82" i="31"/>
  <c r="F82" i="31"/>
  <c r="E82" i="31"/>
  <c r="G81" i="31"/>
  <c r="F81" i="31"/>
  <c r="E81" i="31"/>
  <c r="G80" i="31"/>
  <c r="F80" i="31"/>
  <c r="E80" i="31"/>
  <c r="G79" i="31"/>
  <c r="F79" i="31"/>
  <c r="E79" i="31"/>
  <c r="G78" i="31"/>
  <c r="F78" i="31"/>
  <c r="E78" i="31"/>
  <c r="G77" i="31"/>
  <c r="F77" i="31"/>
  <c r="E77" i="31"/>
  <c r="B11" i="23"/>
  <c r="T11" i="23"/>
  <c r="C11" i="23"/>
  <c r="H11" i="3"/>
  <c r="G11" i="1"/>
  <c r="E75" i="31"/>
  <c r="F11" i="1"/>
  <c r="E74" i="31"/>
  <c r="E73" i="31"/>
  <c r="E11" i="1"/>
  <c r="E72" i="31"/>
  <c r="B11" i="1"/>
  <c r="E70" i="31"/>
  <c r="J11" i="1"/>
  <c r="E69" i="31"/>
  <c r="E68" i="31"/>
  <c r="H11" i="1"/>
  <c r="E67" i="31"/>
  <c r="L124" i="31"/>
  <c r="E124" i="31"/>
  <c r="L123" i="31"/>
  <c r="K123" i="31"/>
  <c r="E123" i="31"/>
  <c r="D123" i="31"/>
  <c r="M117" i="31"/>
  <c r="K117" i="31"/>
  <c r="F117" i="31"/>
  <c r="D117" i="31"/>
  <c r="K114" i="31"/>
  <c r="D114" i="31"/>
  <c r="K113" i="31"/>
  <c r="D113" i="31"/>
  <c r="K112" i="31"/>
  <c r="D112" i="31"/>
  <c r="K111" i="31"/>
  <c r="D111" i="31"/>
  <c r="K110" i="31"/>
  <c r="D110" i="31"/>
  <c r="K109" i="31"/>
  <c r="D109" i="31"/>
  <c r="K108" i="31"/>
  <c r="D108" i="31"/>
  <c r="L102" i="31"/>
  <c r="E102" i="31"/>
  <c r="L97" i="31"/>
  <c r="E97" i="31"/>
  <c r="J95" i="31"/>
  <c r="C95" i="31"/>
  <c r="L93" i="31"/>
  <c r="E93" i="31"/>
  <c r="L92" i="31"/>
  <c r="K92" i="31"/>
  <c r="E92" i="31"/>
  <c r="D92" i="31"/>
  <c r="M86" i="31"/>
  <c r="K86" i="31"/>
  <c r="F86" i="31"/>
  <c r="D86" i="31"/>
  <c r="K83" i="31"/>
  <c r="D83" i="31"/>
  <c r="K82" i="31"/>
  <c r="D82" i="31"/>
  <c r="K81" i="31"/>
  <c r="D81" i="31"/>
  <c r="K80" i="31"/>
  <c r="D80" i="31"/>
  <c r="K79" i="31"/>
  <c r="D79" i="31"/>
  <c r="K78" i="31"/>
  <c r="D78" i="31"/>
  <c r="K77" i="31"/>
  <c r="D77" i="31"/>
  <c r="L71" i="31"/>
  <c r="E71" i="31"/>
  <c r="L66" i="31"/>
  <c r="E66" i="31"/>
  <c r="J64" i="31"/>
  <c r="C64" i="31"/>
  <c r="DE10" i="1"/>
  <c r="L56" i="31"/>
  <c r="BQ10" i="3"/>
  <c r="BS10" i="3"/>
  <c r="BU10" i="3"/>
  <c r="BW10" i="3"/>
  <c r="BY10" i="3"/>
  <c r="CA10" i="3"/>
  <c r="CC10" i="3"/>
  <c r="CE10" i="3"/>
  <c r="CG10" i="3"/>
  <c r="CI10" i="3"/>
  <c r="N55" i="31"/>
  <c r="L55" i="31"/>
  <c r="L54" i="31"/>
  <c r="M53" i="31"/>
  <c r="L53" i="31"/>
  <c r="N52" i="31"/>
  <c r="M52" i="31"/>
  <c r="L52" i="31"/>
  <c r="N51" i="31"/>
  <c r="M51" i="31"/>
  <c r="L51" i="31"/>
  <c r="N50" i="31"/>
  <c r="M50" i="31"/>
  <c r="L50" i="31"/>
  <c r="N49" i="31"/>
  <c r="M49" i="31"/>
  <c r="L49" i="31"/>
  <c r="N48" i="31"/>
  <c r="M48" i="31"/>
  <c r="L48" i="31"/>
  <c r="N47" i="31"/>
  <c r="M47" i="31"/>
  <c r="L47" i="31"/>
  <c r="N46" i="31"/>
  <c r="M46" i="31"/>
  <c r="L46" i="31"/>
  <c r="B10" i="23"/>
  <c r="T10" i="23"/>
  <c r="C10" i="23"/>
  <c r="H10" i="3"/>
  <c r="G10" i="1"/>
  <c r="L44" i="31"/>
  <c r="F10" i="1"/>
  <c r="L43" i="31"/>
  <c r="L42" i="31"/>
  <c r="E10" i="1"/>
  <c r="L41" i="31"/>
  <c r="B10" i="1"/>
  <c r="L39" i="31"/>
  <c r="J10" i="1"/>
  <c r="L38" i="31"/>
  <c r="L37" i="31"/>
  <c r="H10" i="1"/>
  <c r="L36" i="31"/>
  <c r="DE9" i="1"/>
  <c r="E56" i="31"/>
  <c r="BQ9" i="3"/>
  <c r="BS9" i="3"/>
  <c r="BU9" i="3"/>
  <c r="BW9" i="3"/>
  <c r="BY9" i="3"/>
  <c r="CA9" i="3"/>
  <c r="CC9" i="3"/>
  <c r="CE9" i="3"/>
  <c r="CG9" i="3"/>
  <c r="CI9" i="3"/>
  <c r="G55" i="31"/>
  <c r="E55" i="31"/>
  <c r="E54" i="31"/>
  <c r="F53" i="31"/>
  <c r="E53" i="31"/>
  <c r="G52" i="31"/>
  <c r="F52" i="31"/>
  <c r="E52" i="31"/>
  <c r="G51" i="31"/>
  <c r="F51" i="31"/>
  <c r="E51" i="31"/>
  <c r="G50" i="31"/>
  <c r="F50" i="31"/>
  <c r="E50" i="31"/>
  <c r="G49" i="31"/>
  <c r="F49" i="31"/>
  <c r="E49" i="31"/>
  <c r="G48" i="31"/>
  <c r="F48" i="31"/>
  <c r="E48" i="31"/>
  <c r="G47" i="31"/>
  <c r="F47" i="31"/>
  <c r="E47" i="31"/>
  <c r="G46" i="31"/>
  <c r="F46" i="31"/>
  <c r="E46" i="31"/>
  <c r="B9" i="23"/>
  <c r="T9" i="23"/>
  <c r="C9" i="23"/>
  <c r="H9" i="3"/>
  <c r="G9" i="1"/>
  <c r="E44" i="31"/>
  <c r="F9" i="1"/>
  <c r="E43" i="31"/>
  <c r="E42" i="31"/>
  <c r="E9" i="1"/>
  <c r="E41" i="31"/>
  <c r="B9" i="1"/>
  <c r="E39" i="31"/>
  <c r="J9" i="1"/>
  <c r="E38" i="31"/>
  <c r="E37" i="31"/>
  <c r="H9" i="1"/>
  <c r="E36" i="31"/>
  <c r="L62" i="31"/>
  <c r="E62" i="31"/>
  <c r="L61" i="31"/>
  <c r="K61" i="31"/>
  <c r="E61" i="31"/>
  <c r="D61" i="31"/>
  <c r="M55" i="31"/>
  <c r="K55" i="31"/>
  <c r="F55" i="31"/>
  <c r="D55" i="31"/>
  <c r="K52" i="31"/>
  <c r="D52" i="31"/>
  <c r="K51" i="31"/>
  <c r="D51" i="31"/>
  <c r="K50" i="31"/>
  <c r="D50" i="31"/>
  <c r="K49" i="31"/>
  <c r="D49" i="31"/>
  <c r="K48" i="31"/>
  <c r="D48" i="31"/>
  <c r="K47" i="31"/>
  <c r="D47" i="31"/>
  <c r="K46" i="31"/>
  <c r="D46" i="31"/>
  <c r="L40" i="31"/>
  <c r="E40" i="31"/>
  <c r="L35" i="31"/>
  <c r="E35" i="31"/>
  <c r="J33" i="31"/>
  <c r="C33" i="31"/>
  <c r="M22" i="31"/>
  <c r="L22" i="31"/>
  <c r="F22" i="31"/>
  <c r="E22" i="31"/>
  <c r="E23" i="31"/>
  <c r="E31" i="31"/>
  <c r="L31" i="31"/>
  <c r="E8" i="1"/>
  <c r="L10" i="31"/>
  <c r="L9" i="31"/>
  <c r="DE7" i="1"/>
  <c r="E25" i="31"/>
  <c r="BQ7" i="3"/>
  <c r="BS7" i="3"/>
  <c r="BU7" i="3"/>
  <c r="BW7" i="3"/>
  <c r="BY7" i="3"/>
  <c r="CA7" i="3"/>
  <c r="CE7" i="3"/>
  <c r="CG7" i="3"/>
  <c r="G24" i="31"/>
  <c r="BP7" i="3"/>
  <c r="BR7" i="3"/>
  <c r="BT7" i="3"/>
  <c r="BV7" i="3"/>
  <c r="BX7" i="3"/>
  <c r="BZ7" i="3"/>
  <c r="CD7" i="3"/>
  <c r="CF7" i="3"/>
  <c r="E24" i="31"/>
  <c r="G21" i="31"/>
  <c r="F21" i="31"/>
  <c r="CR7" i="1"/>
  <c r="E21" i="31"/>
  <c r="G20" i="31"/>
  <c r="F20" i="31"/>
  <c r="CO7" i="1"/>
  <c r="E20" i="31"/>
  <c r="G19" i="31"/>
  <c r="F19" i="31"/>
  <c r="CL7" i="1"/>
  <c r="E19" i="31"/>
  <c r="G18" i="31"/>
  <c r="F18" i="31"/>
  <c r="E18" i="31"/>
  <c r="G17" i="31"/>
  <c r="F17" i="31"/>
  <c r="E17" i="31"/>
  <c r="G16" i="31"/>
  <c r="F16" i="31"/>
  <c r="E16" i="31"/>
  <c r="G15" i="31"/>
  <c r="F15" i="31"/>
  <c r="E15" i="31"/>
  <c r="B7" i="23"/>
  <c r="H7" i="23"/>
  <c r="K7" i="23"/>
  <c r="I7" i="23"/>
  <c r="M7" i="23"/>
  <c r="O7" i="23"/>
  <c r="P7" i="23"/>
  <c r="J7" i="23"/>
  <c r="R7" i="23"/>
  <c r="T7" i="23"/>
  <c r="C7" i="23"/>
  <c r="H7" i="3"/>
  <c r="G7" i="1"/>
  <c r="E13" i="31"/>
  <c r="F7" i="1"/>
  <c r="E12" i="31"/>
  <c r="E11" i="31"/>
  <c r="E7" i="1"/>
  <c r="E10" i="31"/>
  <c r="B7" i="1"/>
  <c r="E8" i="31"/>
  <c r="J7" i="1"/>
  <c r="E7" i="31"/>
  <c r="E6" i="31"/>
  <c r="H7" i="1"/>
  <c r="E5" i="31"/>
  <c r="E30" i="31"/>
  <c r="D30" i="31"/>
  <c r="F24" i="31"/>
  <c r="D24" i="31"/>
  <c r="D21" i="31"/>
  <c r="D20" i="31"/>
  <c r="D19" i="31"/>
  <c r="D18" i="31"/>
  <c r="D17" i="31"/>
  <c r="D16" i="31"/>
  <c r="D15" i="31"/>
  <c r="E9" i="31"/>
  <c r="E4" i="31"/>
  <c r="C2" i="31"/>
  <c r="M24" i="31"/>
  <c r="B8" i="23"/>
  <c r="H8" i="23"/>
  <c r="K8" i="23"/>
  <c r="I8" i="23"/>
  <c r="M8" i="23"/>
  <c r="O8" i="23"/>
  <c r="P8" i="23"/>
  <c r="J8" i="23"/>
  <c r="R8" i="23"/>
  <c r="T8" i="23"/>
  <c r="C8" i="23"/>
  <c r="H8" i="3"/>
  <c r="G8" i="1"/>
  <c r="L13" i="31"/>
  <c r="L21" i="31"/>
  <c r="L20" i="31"/>
  <c r="L19" i="31"/>
  <c r="L18" i="31"/>
  <c r="L17" i="31"/>
  <c r="L16" i="31"/>
  <c r="L15" i="31"/>
  <c r="M21" i="31"/>
  <c r="M20" i="31"/>
  <c r="M19" i="31"/>
  <c r="M18" i="31"/>
  <c r="M17" i="31"/>
  <c r="M16" i="31"/>
  <c r="M15" i="31"/>
  <c r="D4276" i="29"/>
  <c r="D4233" i="29"/>
  <c r="D4190" i="29"/>
  <c r="D4147" i="29"/>
  <c r="D4104" i="29"/>
  <c r="D4061" i="29"/>
  <c r="D4018" i="29"/>
  <c r="D3975" i="29"/>
  <c r="D3932" i="29"/>
  <c r="D3889" i="29"/>
  <c r="D3846" i="29"/>
  <c r="D3803" i="29"/>
  <c r="D3760" i="29"/>
  <c r="D3717" i="29"/>
  <c r="D3674" i="29"/>
  <c r="D3631" i="29"/>
  <c r="D3588" i="29"/>
  <c r="D3545" i="29"/>
  <c r="D3502" i="29"/>
  <c r="D3459" i="29"/>
  <c r="D3416" i="29"/>
  <c r="D3373" i="29"/>
  <c r="D3330" i="29"/>
  <c r="D3287" i="29"/>
  <c r="D3244" i="29"/>
  <c r="D3201" i="29"/>
  <c r="D3158" i="29"/>
  <c r="D3115" i="29"/>
  <c r="D3072" i="29"/>
  <c r="D3029" i="29"/>
  <c r="D2986" i="29"/>
  <c r="D2943" i="29"/>
  <c r="D2900" i="29"/>
  <c r="D2857" i="29"/>
  <c r="D2814" i="29"/>
  <c r="D2771" i="29"/>
  <c r="D2728" i="29"/>
  <c r="D2685" i="29"/>
  <c r="D2642" i="29"/>
  <c r="D2599" i="29"/>
  <c r="D2556" i="29"/>
  <c r="D2513" i="29"/>
  <c r="D2470" i="29"/>
  <c r="D2427" i="29"/>
  <c r="D2384" i="29"/>
  <c r="D2341" i="29"/>
  <c r="D2298" i="29"/>
  <c r="D2255" i="29"/>
  <c r="D2212" i="29"/>
  <c r="D2169" i="29"/>
  <c r="D2126" i="29"/>
  <c r="D2083" i="29"/>
  <c r="D2040" i="29"/>
  <c r="D1997" i="29"/>
  <c r="D1954" i="29"/>
  <c r="D1911" i="29"/>
  <c r="D1868" i="29"/>
  <c r="D1825" i="29"/>
  <c r="D1782" i="29"/>
  <c r="D1739" i="29"/>
  <c r="D1696" i="29"/>
  <c r="D1653" i="29"/>
  <c r="D1610" i="29"/>
  <c r="D1567" i="29"/>
  <c r="D1524" i="29"/>
  <c r="D1481" i="29"/>
  <c r="D1438" i="29"/>
  <c r="D1395" i="29"/>
  <c r="D1352" i="29"/>
  <c r="D1309" i="29"/>
  <c r="D1266" i="29"/>
  <c r="D1223" i="29"/>
  <c r="D1180" i="29"/>
  <c r="D1137" i="29"/>
  <c r="D1094" i="29"/>
  <c r="D1051" i="29"/>
  <c r="D1008" i="29"/>
  <c r="D965" i="29"/>
  <c r="D922" i="29"/>
  <c r="D879" i="29"/>
  <c r="D836" i="29"/>
  <c r="D793" i="29"/>
  <c r="D750" i="29"/>
  <c r="D707" i="29"/>
  <c r="D664" i="29"/>
  <c r="D621" i="29"/>
  <c r="D578" i="29"/>
  <c r="D535" i="29"/>
  <c r="D492" i="29"/>
  <c r="D449" i="29"/>
  <c r="D406" i="29"/>
  <c r="D363" i="29"/>
  <c r="D320" i="29"/>
  <c r="D277" i="29"/>
  <c r="D234" i="29"/>
  <c r="D191" i="29"/>
  <c r="D148" i="29"/>
  <c r="D105" i="29"/>
  <c r="D62" i="29"/>
  <c r="D19" i="29"/>
  <c r="CY108" i="1"/>
  <c r="CY112" i="1"/>
  <c r="CY111" i="1"/>
  <c r="CY110" i="1"/>
  <c r="CY109" i="1"/>
  <c r="CR107" i="1"/>
  <c r="CY107" i="1"/>
  <c r="DA107" i="1"/>
  <c r="N4" i="1"/>
  <c r="BC6" i="1"/>
  <c r="D4273" i="29"/>
  <c r="Z108" i="11"/>
  <c r="DS19" i="1"/>
  <c r="AX108" i="1"/>
  <c r="DL5" i="1"/>
  <c r="AK108" i="1"/>
  <c r="DK5" i="1"/>
  <c r="DJ5" i="1"/>
  <c r="DI5" i="1"/>
  <c r="BL108" i="1"/>
  <c r="BK110" i="1"/>
  <c r="AX107" i="1"/>
  <c r="AK107" i="1"/>
  <c r="C4298" i="29"/>
  <c r="G4286" i="29"/>
  <c r="G4295" i="29"/>
  <c r="F4286" i="29"/>
  <c r="F4295" i="29"/>
  <c r="E4286" i="29"/>
  <c r="E4295" i="29"/>
  <c r="G4294" i="29"/>
  <c r="F4294" i="29"/>
  <c r="E4294" i="29"/>
  <c r="G4292" i="29"/>
  <c r="F4292" i="29"/>
  <c r="E4292" i="29"/>
  <c r="G4291" i="29"/>
  <c r="F4291" i="29"/>
  <c r="E4291" i="29"/>
  <c r="G4287" i="29"/>
  <c r="G4290" i="29"/>
  <c r="F4287" i="29"/>
  <c r="F4290" i="29"/>
  <c r="E4287" i="29"/>
  <c r="E4290" i="29"/>
  <c r="G4289" i="29"/>
  <c r="F4289" i="29"/>
  <c r="E4289" i="29"/>
  <c r="G4288" i="29"/>
  <c r="F4288" i="29"/>
  <c r="E4288" i="29"/>
  <c r="D4286" i="29"/>
  <c r="C4286" i="29"/>
  <c r="E4284" i="29"/>
  <c r="C4284" i="29"/>
  <c r="C4283" i="29"/>
  <c r="C4282" i="29"/>
  <c r="C4281" i="29"/>
  <c r="D4275" i="29"/>
  <c r="D4274" i="29"/>
  <c r="F4272" i="29"/>
  <c r="D4271" i="29"/>
  <c r="D4270" i="29"/>
  <c r="H4269" i="29"/>
  <c r="F4269" i="29"/>
  <c r="D4268" i="29"/>
  <c r="D4267" i="29"/>
  <c r="D4266" i="29"/>
  <c r="D4265" i="29"/>
  <c r="F4264" i="29"/>
  <c r="C106" i="1"/>
  <c r="D4264" i="29"/>
  <c r="D4263" i="29"/>
  <c r="D4260" i="29"/>
  <c r="C4255" i="29"/>
  <c r="G4243" i="29"/>
  <c r="G4252" i="29"/>
  <c r="F4243" i="29"/>
  <c r="F4252" i="29"/>
  <c r="E4243" i="29"/>
  <c r="E4252" i="29"/>
  <c r="G4251" i="29"/>
  <c r="F4251" i="29"/>
  <c r="E4251" i="29"/>
  <c r="G4249" i="29"/>
  <c r="F4249" i="29"/>
  <c r="E4249" i="29"/>
  <c r="G4248" i="29"/>
  <c r="F4248" i="29"/>
  <c r="E4248" i="29"/>
  <c r="G4244" i="29"/>
  <c r="G4247" i="29"/>
  <c r="F4244" i="29"/>
  <c r="F4247" i="29"/>
  <c r="E4244" i="29"/>
  <c r="E4247" i="29"/>
  <c r="G4246" i="29"/>
  <c r="F4246" i="29"/>
  <c r="E4246" i="29"/>
  <c r="G4245" i="29"/>
  <c r="F4245" i="29"/>
  <c r="E4245" i="29"/>
  <c r="D4243" i="29"/>
  <c r="C4243" i="29"/>
  <c r="E4241" i="29"/>
  <c r="C4241" i="29"/>
  <c r="C4240" i="29"/>
  <c r="C4239" i="29"/>
  <c r="C4238" i="29"/>
  <c r="D4232" i="29"/>
  <c r="D4231" i="29"/>
  <c r="D4230" i="29"/>
  <c r="F4229" i="29"/>
  <c r="D4228" i="29"/>
  <c r="D4227" i="29"/>
  <c r="H4226" i="29"/>
  <c r="F4226" i="29"/>
  <c r="D4225" i="29"/>
  <c r="D4224" i="29"/>
  <c r="D4223" i="29"/>
  <c r="D4222" i="29"/>
  <c r="F4221" i="29"/>
  <c r="C105" i="1"/>
  <c r="D4221" i="29"/>
  <c r="D4220" i="29"/>
  <c r="D4217" i="29"/>
  <c r="C4212" i="29"/>
  <c r="G4200" i="29"/>
  <c r="G4209" i="29"/>
  <c r="F4200" i="29"/>
  <c r="F4209" i="29"/>
  <c r="E4200" i="29"/>
  <c r="E4209" i="29"/>
  <c r="G4208" i="29"/>
  <c r="F4208" i="29"/>
  <c r="E4208" i="29"/>
  <c r="G4206" i="29"/>
  <c r="F4206" i="29"/>
  <c r="E4206" i="29"/>
  <c r="G4205" i="29"/>
  <c r="F4205" i="29"/>
  <c r="E4205" i="29"/>
  <c r="G4201" i="29"/>
  <c r="G4204" i="29"/>
  <c r="F4201" i="29"/>
  <c r="F4204" i="29"/>
  <c r="E4201" i="29"/>
  <c r="E4204" i="29"/>
  <c r="G4203" i="29"/>
  <c r="F4203" i="29"/>
  <c r="E4203" i="29"/>
  <c r="G4202" i="29"/>
  <c r="F4202" i="29"/>
  <c r="E4202" i="29"/>
  <c r="D4200" i="29"/>
  <c r="C4200" i="29"/>
  <c r="E4198" i="29"/>
  <c r="C4198" i="29"/>
  <c r="C4197" i="29"/>
  <c r="C4196" i="29"/>
  <c r="C4195" i="29"/>
  <c r="D4189" i="29"/>
  <c r="D4188" i="29"/>
  <c r="D4187" i="29"/>
  <c r="F4186" i="29"/>
  <c r="D4185" i="29"/>
  <c r="D4184" i="29"/>
  <c r="H4183" i="29"/>
  <c r="F4183" i="29"/>
  <c r="D4182" i="29"/>
  <c r="D4181" i="29"/>
  <c r="D4180" i="29"/>
  <c r="D4179" i="29"/>
  <c r="F4178" i="29"/>
  <c r="C104" i="1"/>
  <c r="D4178" i="29"/>
  <c r="D4177" i="29"/>
  <c r="D4174" i="29"/>
  <c r="C4169" i="29"/>
  <c r="G4157" i="29"/>
  <c r="G4166" i="29"/>
  <c r="F4157" i="29"/>
  <c r="F4166" i="29"/>
  <c r="E4157" i="29"/>
  <c r="E4166" i="29"/>
  <c r="G4165" i="29"/>
  <c r="F4165" i="29"/>
  <c r="E4165" i="29"/>
  <c r="G4163" i="29"/>
  <c r="F4163" i="29"/>
  <c r="E4163" i="29"/>
  <c r="G4162" i="29"/>
  <c r="F4162" i="29"/>
  <c r="E4162" i="29"/>
  <c r="G4158" i="29"/>
  <c r="G4161" i="29"/>
  <c r="F4158" i="29"/>
  <c r="F4161" i="29"/>
  <c r="E4158" i="29"/>
  <c r="E4161" i="29"/>
  <c r="G4160" i="29"/>
  <c r="F4160" i="29"/>
  <c r="E4160" i="29"/>
  <c r="G4159" i="29"/>
  <c r="F4159" i="29"/>
  <c r="E4159" i="29"/>
  <c r="D4157" i="29"/>
  <c r="C4157" i="29"/>
  <c r="E4155" i="29"/>
  <c r="C4155" i="29"/>
  <c r="C4154" i="29"/>
  <c r="C4153" i="29"/>
  <c r="C4152" i="29"/>
  <c r="D4146" i="29"/>
  <c r="D4145" i="29"/>
  <c r="D4144" i="29"/>
  <c r="F4143" i="29"/>
  <c r="D4142" i="29"/>
  <c r="D4141" i="29"/>
  <c r="H4140" i="29"/>
  <c r="F4140" i="29"/>
  <c r="D4139" i="29"/>
  <c r="D4138" i="29"/>
  <c r="D4137" i="29"/>
  <c r="D4136" i="29"/>
  <c r="F4135" i="29"/>
  <c r="C103" i="1"/>
  <c r="D4135" i="29"/>
  <c r="D4134" i="29"/>
  <c r="D4131" i="29"/>
  <c r="C4126" i="29"/>
  <c r="G4114" i="29"/>
  <c r="G4123" i="29"/>
  <c r="F4114" i="29"/>
  <c r="F4123" i="29"/>
  <c r="E4114" i="29"/>
  <c r="E4123" i="29"/>
  <c r="G4122" i="29"/>
  <c r="F4122" i="29"/>
  <c r="E4122" i="29"/>
  <c r="G4120" i="29"/>
  <c r="F4120" i="29"/>
  <c r="E4120" i="29"/>
  <c r="G4119" i="29"/>
  <c r="F4119" i="29"/>
  <c r="E4119" i="29"/>
  <c r="G4115" i="29"/>
  <c r="G4118" i="29"/>
  <c r="F4115" i="29"/>
  <c r="F4118" i="29"/>
  <c r="E4115" i="29"/>
  <c r="E4118" i="29"/>
  <c r="G4117" i="29"/>
  <c r="F4117" i="29"/>
  <c r="E4117" i="29"/>
  <c r="G4116" i="29"/>
  <c r="F4116" i="29"/>
  <c r="E4116" i="29"/>
  <c r="D4114" i="29"/>
  <c r="C4114" i="29"/>
  <c r="E4112" i="29"/>
  <c r="C4112" i="29"/>
  <c r="C4111" i="29"/>
  <c r="C4110" i="29"/>
  <c r="C4109" i="29"/>
  <c r="D4103" i="29"/>
  <c r="D4102" i="29"/>
  <c r="D4101" i="29"/>
  <c r="F4100" i="29"/>
  <c r="D4099" i="29"/>
  <c r="D4098" i="29"/>
  <c r="H4097" i="29"/>
  <c r="F4097" i="29"/>
  <c r="D4096" i="29"/>
  <c r="D4095" i="29"/>
  <c r="D4094" i="29"/>
  <c r="D4093" i="29"/>
  <c r="F4092" i="29"/>
  <c r="C102" i="1"/>
  <c r="D4092" i="29"/>
  <c r="D4091" i="29"/>
  <c r="D4088" i="29"/>
  <c r="C4083" i="29"/>
  <c r="G4071" i="29"/>
  <c r="G4080" i="29"/>
  <c r="F4071" i="29"/>
  <c r="F4080" i="29"/>
  <c r="E4071" i="29"/>
  <c r="E4080" i="29"/>
  <c r="G4079" i="29"/>
  <c r="F4079" i="29"/>
  <c r="E4079" i="29"/>
  <c r="G4077" i="29"/>
  <c r="F4077" i="29"/>
  <c r="E4077" i="29"/>
  <c r="G4076" i="29"/>
  <c r="F4076" i="29"/>
  <c r="E4076" i="29"/>
  <c r="G4072" i="29"/>
  <c r="G4075" i="29"/>
  <c r="F4072" i="29"/>
  <c r="F4075" i="29"/>
  <c r="E4072" i="29"/>
  <c r="E4075" i="29"/>
  <c r="G4074" i="29"/>
  <c r="F4074" i="29"/>
  <c r="E4074" i="29"/>
  <c r="G4073" i="29"/>
  <c r="F4073" i="29"/>
  <c r="E4073" i="29"/>
  <c r="D4071" i="29"/>
  <c r="C4071" i="29"/>
  <c r="E4069" i="29"/>
  <c r="C4069" i="29"/>
  <c r="C4068" i="29"/>
  <c r="C4067" i="29"/>
  <c r="C4066" i="29"/>
  <c r="D4060" i="29"/>
  <c r="D4059" i="29"/>
  <c r="D4058" i="29"/>
  <c r="F4057" i="29"/>
  <c r="D4056" i="29"/>
  <c r="D4055" i="29"/>
  <c r="H4054" i="29"/>
  <c r="F4054" i="29"/>
  <c r="D4053" i="29"/>
  <c r="D4052" i="29"/>
  <c r="D4051" i="29"/>
  <c r="D4050" i="29"/>
  <c r="F4049" i="29"/>
  <c r="C101" i="1"/>
  <c r="D4049" i="29"/>
  <c r="D4048" i="29"/>
  <c r="D4045" i="29"/>
  <c r="G3942" i="29"/>
  <c r="G3951" i="29"/>
  <c r="F3942" i="29"/>
  <c r="F3951" i="29"/>
  <c r="E3942" i="29"/>
  <c r="E3951" i="29"/>
  <c r="G3950" i="29"/>
  <c r="F3950" i="29"/>
  <c r="E3950" i="29"/>
  <c r="G3949" i="29"/>
  <c r="F3949" i="29"/>
  <c r="E3949" i="29"/>
  <c r="D3942" i="29"/>
  <c r="D3949" i="29"/>
  <c r="C3942" i="29"/>
  <c r="C3949" i="29"/>
  <c r="G3948" i="29"/>
  <c r="F3948" i="29"/>
  <c r="E3948" i="29"/>
  <c r="G3947" i="29"/>
  <c r="F3947" i="29"/>
  <c r="E3947" i="29"/>
  <c r="G3945" i="29"/>
  <c r="F3945" i="29"/>
  <c r="E3945" i="29"/>
  <c r="G3944" i="29"/>
  <c r="F3944" i="29"/>
  <c r="E3944" i="29"/>
  <c r="G3943" i="29"/>
  <c r="F3943" i="29"/>
  <c r="E3943" i="29"/>
  <c r="C4040" i="29"/>
  <c r="G4028" i="29"/>
  <c r="G4037" i="29"/>
  <c r="F4028" i="29"/>
  <c r="F4037" i="29"/>
  <c r="E4028" i="29"/>
  <c r="E4037" i="29"/>
  <c r="G4036" i="29"/>
  <c r="F4036" i="29"/>
  <c r="E4036" i="29"/>
  <c r="G4034" i="29"/>
  <c r="F4034" i="29"/>
  <c r="E4034" i="29"/>
  <c r="G4033" i="29"/>
  <c r="F4033" i="29"/>
  <c r="E4033" i="29"/>
  <c r="G4029" i="29"/>
  <c r="G4032" i="29"/>
  <c r="F4029" i="29"/>
  <c r="F4032" i="29"/>
  <c r="E4029" i="29"/>
  <c r="E4032" i="29"/>
  <c r="G4031" i="29"/>
  <c r="F4031" i="29"/>
  <c r="E4031" i="29"/>
  <c r="G4030" i="29"/>
  <c r="F4030" i="29"/>
  <c r="E4030" i="29"/>
  <c r="D4028" i="29"/>
  <c r="C4028" i="29"/>
  <c r="E4026" i="29"/>
  <c r="C4026" i="29"/>
  <c r="C4025" i="29"/>
  <c r="C4024" i="29"/>
  <c r="C4023" i="29"/>
  <c r="D4017" i="29"/>
  <c r="D4016" i="29"/>
  <c r="D4015" i="29"/>
  <c r="F4014" i="29"/>
  <c r="D4013" i="29"/>
  <c r="D4012" i="29"/>
  <c r="H4011" i="29"/>
  <c r="F4011" i="29"/>
  <c r="D4010" i="29"/>
  <c r="D4009" i="29"/>
  <c r="D4008" i="29"/>
  <c r="D4007" i="29"/>
  <c r="F4006" i="29"/>
  <c r="C100" i="1"/>
  <c r="D4006" i="29"/>
  <c r="D4005" i="29"/>
  <c r="D4002" i="29"/>
  <c r="C3997" i="29"/>
  <c r="G3985" i="29"/>
  <c r="G3994" i="29"/>
  <c r="F3985" i="29"/>
  <c r="F3994" i="29"/>
  <c r="E3985" i="29"/>
  <c r="E3994" i="29"/>
  <c r="G3993" i="29"/>
  <c r="F3993" i="29"/>
  <c r="E3993" i="29"/>
  <c r="G3991" i="29"/>
  <c r="F3991" i="29"/>
  <c r="E3991" i="29"/>
  <c r="G3990" i="29"/>
  <c r="F3990" i="29"/>
  <c r="E3990" i="29"/>
  <c r="G3986" i="29"/>
  <c r="G3989" i="29"/>
  <c r="F3986" i="29"/>
  <c r="F3989" i="29"/>
  <c r="E3986" i="29"/>
  <c r="E3989" i="29"/>
  <c r="G3988" i="29"/>
  <c r="F3988" i="29"/>
  <c r="E3988" i="29"/>
  <c r="G3987" i="29"/>
  <c r="F3987" i="29"/>
  <c r="E3987" i="29"/>
  <c r="D3985" i="29"/>
  <c r="C3985" i="29"/>
  <c r="E3983" i="29"/>
  <c r="C3983" i="29"/>
  <c r="C3982" i="29"/>
  <c r="C3981" i="29"/>
  <c r="C3980" i="29"/>
  <c r="D3974" i="29"/>
  <c r="D3973" i="29"/>
  <c r="D3972" i="29"/>
  <c r="F3971" i="29"/>
  <c r="D3970" i="29"/>
  <c r="D3969" i="29"/>
  <c r="H3968" i="29"/>
  <c r="F3968" i="29"/>
  <c r="D3967" i="29"/>
  <c r="D3966" i="29"/>
  <c r="D3965" i="29"/>
  <c r="D3964" i="29"/>
  <c r="F3963" i="29"/>
  <c r="C99" i="1"/>
  <c r="D3963" i="29"/>
  <c r="D3962" i="29"/>
  <c r="D3959" i="29"/>
  <c r="C3954" i="29"/>
  <c r="G3946" i="29"/>
  <c r="F3946" i="29"/>
  <c r="E3946" i="29"/>
  <c r="E3940" i="29"/>
  <c r="C3940" i="29"/>
  <c r="C3939" i="29"/>
  <c r="C3938" i="29"/>
  <c r="C3937" i="29"/>
  <c r="D3931" i="29"/>
  <c r="D3930" i="29"/>
  <c r="D3929" i="29"/>
  <c r="F3928" i="29"/>
  <c r="D3927" i="29"/>
  <c r="D3926" i="29"/>
  <c r="H3925" i="29"/>
  <c r="F3925" i="29"/>
  <c r="D3924" i="29"/>
  <c r="D3923" i="29"/>
  <c r="D3922" i="29"/>
  <c r="D3921" i="29"/>
  <c r="F3920" i="29"/>
  <c r="C98" i="1"/>
  <c r="D3920" i="29"/>
  <c r="D3919" i="29"/>
  <c r="D3916" i="29"/>
  <c r="C3911" i="29"/>
  <c r="G3899" i="29"/>
  <c r="G3908" i="29"/>
  <c r="F3899" i="29"/>
  <c r="F3908" i="29"/>
  <c r="E3899" i="29"/>
  <c r="E3908" i="29"/>
  <c r="G3907" i="29"/>
  <c r="F3907" i="29"/>
  <c r="E3907" i="29"/>
  <c r="G3905" i="29"/>
  <c r="F3905" i="29"/>
  <c r="E3905" i="29"/>
  <c r="G3904" i="29"/>
  <c r="F3904" i="29"/>
  <c r="E3904" i="29"/>
  <c r="G3900" i="29"/>
  <c r="G3903" i="29"/>
  <c r="F3900" i="29"/>
  <c r="F3903" i="29"/>
  <c r="E3900" i="29"/>
  <c r="E3903" i="29"/>
  <c r="G3902" i="29"/>
  <c r="F3902" i="29"/>
  <c r="E3902" i="29"/>
  <c r="G3901" i="29"/>
  <c r="F3901" i="29"/>
  <c r="E3901" i="29"/>
  <c r="D3899" i="29"/>
  <c r="C3899" i="29"/>
  <c r="E3897" i="29"/>
  <c r="C3897" i="29"/>
  <c r="C3896" i="29"/>
  <c r="C3895" i="29"/>
  <c r="C3894" i="29"/>
  <c r="D3888" i="29"/>
  <c r="D3887" i="29"/>
  <c r="D3886" i="29"/>
  <c r="F3885" i="29"/>
  <c r="D3884" i="29"/>
  <c r="D3883" i="29"/>
  <c r="H3882" i="29"/>
  <c r="F3882" i="29"/>
  <c r="D3881" i="29"/>
  <c r="D3880" i="29"/>
  <c r="D3879" i="29"/>
  <c r="D3878" i="29"/>
  <c r="F3877" i="29"/>
  <c r="C97" i="1"/>
  <c r="D3877" i="29"/>
  <c r="D3876" i="29"/>
  <c r="D3873" i="29"/>
  <c r="C3868" i="29"/>
  <c r="G3856" i="29"/>
  <c r="G3865" i="29"/>
  <c r="F3856" i="29"/>
  <c r="F3865" i="29"/>
  <c r="E3856" i="29"/>
  <c r="E3865" i="29"/>
  <c r="G3864" i="29"/>
  <c r="F3864" i="29"/>
  <c r="E3864" i="29"/>
  <c r="G3862" i="29"/>
  <c r="F3862" i="29"/>
  <c r="E3862" i="29"/>
  <c r="G3861" i="29"/>
  <c r="F3861" i="29"/>
  <c r="E3861" i="29"/>
  <c r="G3857" i="29"/>
  <c r="G3860" i="29"/>
  <c r="F3857" i="29"/>
  <c r="F3860" i="29"/>
  <c r="E3857" i="29"/>
  <c r="E3860" i="29"/>
  <c r="G3859" i="29"/>
  <c r="F3859" i="29"/>
  <c r="E3859" i="29"/>
  <c r="G3858" i="29"/>
  <c r="F3858" i="29"/>
  <c r="E3858" i="29"/>
  <c r="D3856" i="29"/>
  <c r="C3856" i="29"/>
  <c r="E3854" i="29"/>
  <c r="C3854" i="29"/>
  <c r="C3853" i="29"/>
  <c r="C3852" i="29"/>
  <c r="C3851" i="29"/>
  <c r="D3845" i="29"/>
  <c r="D3844" i="29"/>
  <c r="D3843" i="29"/>
  <c r="F3842" i="29"/>
  <c r="D3841" i="29"/>
  <c r="D3840" i="29"/>
  <c r="H3839" i="29"/>
  <c r="F3839" i="29"/>
  <c r="D3838" i="29"/>
  <c r="D3837" i="29"/>
  <c r="D3836" i="29"/>
  <c r="D3835" i="29"/>
  <c r="F3834" i="29"/>
  <c r="C96" i="1"/>
  <c r="D3834" i="29"/>
  <c r="D3833" i="29"/>
  <c r="D3830" i="29"/>
  <c r="C3825" i="29"/>
  <c r="G3813" i="29"/>
  <c r="G3822" i="29"/>
  <c r="F3813" i="29"/>
  <c r="F3822" i="29"/>
  <c r="E3813" i="29"/>
  <c r="E3822" i="29"/>
  <c r="G3821" i="29"/>
  <c r="F3821" i="29"/>
  <c r="E3821" i="29"/>
  <c r="G3819" i="29"/>
  <c r="F3819" i="29"/>
  <c r="E3819" i="29"/>
  <c r="G3818" i="29"/>
  <c r="F3818" i="29"/>
  <c r="E3818" i="29"/>
  <c r="G3814" i="29"/>
  <c r="G3817" i="29"/>
  <c r="F3814" i="29"/>
  <c r="F3817" i="29"/>
  <c r="E3814" i="29"/>
  <c r="E3817" i="29"/>
  <c r="G3816" i="29"/>
  <c r="F3816" i="29"/>
  <c r="E3816" i="29"/>
  <c r="G3815" i="29"/>
  <c r="F3815" i="29"/>
  <c r="E3815" i="29"/>
  <c r="D3813" i="29"/>
  <c r="C3813" i="29"/>
  <c r="E3811" i="29"/>
  <c r="C3811" i="29"/>
  <c r="C3810" i="29"/>
  <c r="C3809" i="29"/>
  <c r="C3808" i="29"/>
  <c r="D3802" i="29"/>
  <c r="D3801" i="29"/>
  <c r="D3800" i="29"/>
  <c r="F3799" i="29"/>
  <c r="D3798" i="29"/>
  <c r="D3797" i="29"/>
  <c r="H3796" i="29"/>
  <c r="F3796" i="29"/>
  <c r="D3795" i="29"/>
  <c r="D3794" i="29"/>
  <c r="D3793" i="29"/>
  <c r="D3792" i="29"/>
  <c r="F3791" i="29"/>
  <c r="C95" i="1"/>
  <c r="D3791" i="29"/>
  <c r="D3790" i="29"/>
  <c r="D3787" i="29"/>
  <c r="C3782" i="29"/>
  <c r="G3770" i="29"/>
  <c r="G3779" i="29"/>
  <c r="F3770" i="29"/>
  <c r="F3779" i="29"/>
  <c r="E3770" i="29"/>
  <c r="E3779" i="29"/>
  <c r="G3778" i="29"/>
  <c r="F3778" i="29"/>
  <c r="E3778" i="29"/>
  <c r="G3776" i="29"/>
  <c r="F3776" i="29"/>
  <c r="E3776" i="29"/>
  <c r="G3775" i="29"/>
  <c r="F3775" i="29"/>
  <c r="E3775" i="29"/>
  <c r="G3771" i="29"/>
  <c r="G3774" i="29"/>
  <c r="F3771" i="29"/>
  <c r="F3774" i="29"/>
  <c r="E3771" i="29"/>
  <c r="E3774" i="29"/>
  <c r="G3773" i="29"/>
  <c r="F3773" i="29"/>
  <c r="E3773" i="29"/>
  <c r="G3772" i="29"/>
  <c r="F3772" i="29"/>
  <c r="E3772" i="29"/>
  <c r="D3770" i="29"/>
  <c r="C3770" i="29"/>
  <c r="E3768" i="29"/>
  <c r="C3768" i="29"/>
  <c r="C3767" i="29"/>
  <c r="C3766" i="29"/>
  <c r="C3765" i="29"/>
  <c r="D3759" i="29"/>
  <c r="D3758" i="29"/>
  <c r="D3757" i="29"/>
  <c r="F3756" i="29"/>
  <c r="D3755" i="29"/>
  <c r="D3754" i="29"/>
  <c r="H3753" i="29"/>
  <c r="F3753" i="29"/>
  <c r="D3752" i="29"/>
  <c r="D3751" i="29"/>
  <c r="D3750" i="29"/>
  <c r="D3749" i="29"/>
  <c r="F3748" i="29"/>
  <c r="C94" i="1"/>
  <c r="D3748" i="29"/>
  <c r="D3747" i="29"/>
  <c r="D3744" i="29"/>
  <c r="C3739" i="29"/>
  <c r="G3727" i="29"/>
  <c r="G3736" i="29"/>
  <c r="F3727" i="29"/>
  <c r="F3736" i="29"/>
  <c r="E3727" i="29"/>
  <c r="E3736" i="29"/>
  <c r="G3735" i="29"/>
  <c r="F3735" i="29"/>
  <c r="E3735" i="29"/>
  <c r="G3733" i="29"/>
  <c r="F3733" i="29"/>
  <c r="E3733" i="29"/>
  <c r="G3732" i="29"/>
  <c r="F3732" i="29"/>
  <c r="E3732" i="29"/>
  <c r="G3728" i="29"/>
  <c r="G3731" i="29"/>
  <c r="F3728" i="29"/>
  <c r="F3731" i="29"/>
  <c r="E3728" i="29"/>
  <c r="E3731" i="29"/>
  <c r="G3730" i="29"/>
  <c r="F3730" i="29"/>
  <c r="E3730" i="29"/>
  <c r="G3729" i="29"/>
  <c r="F3729" i="29"/>
  <c r="E3729" i="29"/>
  <c r="D3727" i="29"/>
  <c r="C3727" i="29"/>
  <c r="E3725" i="29"/>
  <c r="C3725" i="29"/>
  <c r="C3724" i="29"/>
  <c r="C3723" i="29"/>
  <c r="C3722" i="29"/>
  <c r="D3716" i="29"/>
  <c r="D3715" i="29"/>
  <c r="D3714" i="29"/>
  <c r="F3713" i="29"/>
  <c r="D3712" i="29"/>
  <c r="D3711" i="29"/>
  <c r="H3710" i="29"/>
  <c r="F3710" i="29"/>
  <c r="D3709" i="29"/>
  <c r="D3708" i="29"/>
  <c r="D3707" i="29"/>
  <c r="D3706" i="29"/>
  <c r="F3705" i="29"/>
  <c r="C93" i="1"/>
  <c r="D3705" i="29"/>
  <c r="D3704" i="29"/>
  <c r="D3701" i="29"/>
  <c r="C3696" i="29"/>
  <c r="G3684" i="29"/>
  <c r="G3693" i="29"/>
  <c r="F3684" i="29"/>
  <c r="F3693" i="29"/>
  <c r="E3684" i="29"/>
  <c r="E3693" i="29"/>
  <c r="G3692" i="29"/>
  <c r="F3692" i="29"/>
  <c r="E3692" i="29"/>
  <c r="G3690" i="29"/>
  <c r="F3690" i="29"/>
  <c r="E3690" i="29"/>
  <c r="G3689" i="29"/>
  <c r="F3689" i="29"/>
  <c r="E3689" i="29"/>
  <c r="G3685" i="29"/>
  <c r="G3688" i="29"/>
  <c r="F3685" i="29"/>
  <c r="F3688" i="29"/>
  <c r="E3685" i="29"/>
  <c r="E3688" i="29"/>
  <c r="G3687" i="29"/>
  <c r="F3687" i="29"/>
  <c r="E3687" i="29"/>
  <c r="G3686" i="29"/>
  <c r="F3686" i="29"/>
  <c r="E3686" i="29"/>
  <c r="D3684" i="29"/>
  <c r="C3684" i="29"/>
  <c r="E3682" i="29"/>
  <c r="C3682" i="29"/>
  <c r="C3681" i="29"/>
  <c r="C3680" i="29"/>
  <c r="C3679" i="29"/>
  <c r="D3673" i="29"/>
  <c r="D3672" i="29"/>
  <c r="D3671" i="29"/>
  <c r="F3670" i="29"/>
  <c r="D3669" i="29"/>
  <c r="D3668" i="29"/>
  <c r="H3667" i="29"/>
  <c r="F3667" i="29"/>
  <c r="D3666" i="29"/>
  <c r="D3665" i="29"/>
  <c r="D3664" i="29"/>
  <c r="D3663" i="29"/>
  <c r="F3662" i="29"/>
  <c r="C92" i="1"/>
  <c r="D3662" i="29"/>
  <c r="D3661" i="29"/>
  <c r="D3658" i="29"/>
  <c r="C3653" i="29"/>
  <c r="G3641" i="29"/>
  <c r="G3650" i="29"/>
  <c r="F3641" i="29"/>
  <c r="F3650" i="29"/>
  <c r="E3641" i="29"/>
  <c r="E3650" i="29"/>
  <c r="G3649" i="29"/>
  <c r="F3649" i="29"/>
  <c r="E3649" i="29"/>
  <c r="G3647" i="29"/>
  <c r="F3647" i="29"/>
  <c r="E3647" i="29"/>
  <c r="G3646" i="29"/>
  <c r="F3646" i="29"/>
  <c r="E3646" i="29"/>
  <c r="G3642" i="29"/>
  <c r="G3645" i="29"/>
  <c r="F3642" i="29"/>
  <c r="F3645" i="29"/>
  <c r="E3642" i="29"/>
  <c r="E3645" i="29"/>
  <c r="G3644" i="29"/>
  <c r="F3644" i="29"/>
  <c r="E3644" i="29"/>
  <c r="G3643" i="29"/>
  <c r="F3643" i="29"/>
  <c r="E3643" i="29"/>
  <c r="D3641" i="29"/>
  <c r="C3641" i="29"/>
  <c r="E3639" i="29"/>
  <c r="C3639" i="29"/>
  <c r="C3638" i="29"/>
  <c r="C3637" i="29"/>
  <c r="C3636" i="29"/>
  <c r="D3630" i="29"/>
  <c r="D3629" i="29"/>
  <c r="D3628" i="29"/>
  <c r="F3627" i="29"/>
  <c r="D3626" i="29"/>
  <c r="D3625" i="29"/>
  <c r="H3624" i="29"/>
  <c r="F3624" i="29"/>
  <c r="D3623" i="29"/>
  <c r="D3622" i="29"/>
  <c r="D3621" i="29"/>
  <c r="D3620" i="29"/>
  <c r="F3619" i="29"/>
  <c r="C91" i="1"/>
  <c r="D3619" i="29"/>
  <c r="D3618" i="29"/>
  <c r="D3615" i="29"/>
  <c r="G3931" i="29"/>
  <c r="C3610" i="29"/>
  <c r="G3598" i="29"/>
  <c r="G3607" i="29"/>
  <c r="F3598" i="29"/>
  <c r="F3607" i="29"/>
  <c r="E3598" i="29"/>
  <c r="E3607" i="29"/>
  <c r="G3606" i="29"/>
  <c r="F3606" i="29"/>
  <c r="E3606" i="29"/>
  <c r="G3604" i="29"/>
  <c r="F3604" i="29"/>
  <c r="E3604" i="29"/>
  <c r="G3603" i="29"/>
  <c r="F3603" i="29"/>
  <c r="E3603" i="29"/>
  <c r="G3599" i="29"/>
  <c r="G3602" i="29"/>
  <c r="F3599" i="29"/>
  <c r="F3602" i="29"/>
  <c r="E3599" i="29"/>
  <c r="E3602" i="29"/>
  <c r="G3601" i="29"/>
  <c r="F3601" i="29"/>
  <c r="E3601" i="29"/>
  <c r="G3600" i="29"/>
  <c r="F3600" i="29"/>
  <c r="E3600" i="29"/>
  <c r="D3598" i="29"/>
  <c r="C3598" i="29"/>
  <c r="E3596" i="29"/>
  <c r="C3596" i="29"/>
  <c r="C3595" i="29"/>
  <c r="C3594" i="29"/>
  <c r="C3593" i="29"/>
  <c r="D3587" i="29"/>
  <c r="D3586" i="29"/>
  <c r="D3585" i="29"/>
  <c r="F3584" i="29"/>
  <c r="D3583" i="29"/>
  <c r="D3582" i="29"/>
  <c r="H3581" i="29"/>
  <c r="F3581" i="29"/>
  <c r="D3580" i="29"/>
  <c r="D3579" i="29"/>
  <c r="D3578" i="29"/>
  <c r="D3577" i="29"/>
  <c r="F3576" i="29"/>
  <c r="C90" i="1"/>
  <c r="D3576" i="29"/>
  <c r="D3575" i="29"/>
  <c r="D3572" i="29"/>
  <c r="C3567" i="29"/>
  <c r="G3555" i="29"/>
  <c r="G3564" i="29"/>
  <c r="F3555" i="29"/>
  <c r="F3564" i="29"/>
  <c r="E3555" i="29"/>
  <c r="E3564" i="29"/>
  <c r="G3563" i="29"/>
  <c r="F3563" i="29"/>
  <c r="E3563" i="29"/>
  <c r="G3561" i="29"/>
  <c r="F3561" i="29"/>
  <c r="E3561" i="29"/>
  <c r="G3560" i="29"/>
  <c r="F3560" i="29"/>
  <c r="E3560" i="29"/>
  <c r="G3556" i="29"/>
  <c r="G3559" i="29"/>
  <c r="F3556" i="29"/>
  <c r="F3559" i="29"/>
  <c r="E3556" i="29"/>
  <c r="E3559" i="29"/>
  <c r="G3558" i="29"/>
  <c r="F3558" i="29"/>
  <c r="E3558" i="29"/>
  <c r="G3557" i="29"/>
  <c r="F3557" i="29"/>
  <c r="E3557" i="29"/>
  <c r="D3555" i="29"/>
  <c r="C3555" i="29"/>
  <c r="E3553" i="29"/>
  <c r="C3553" i="29"/>
  <c r="C3552" i="29"/>
  <c r="C3551" i="29"/>
  <c r="C3550" i="29"/>
  <c r="D3544" i="29"/>
  <c r="D3543" i="29"/>
  <c r="D3542" i="29"/>
  <c r="F3541" i="29"/>
  <c r="D3540" i="29"/>
  <c r="D3539" i="29"/>
  <c r="H3538" i="29"/>
  <c r="F3538" i="29"/>
  <c r="D3537" i="29"/>
  <c r="D3536" i="29"/>
  <c r="D3535" i="29"/>
  <c r="D3534" i="29"/>
  <c r="F3533" i="29"/>
  <c r="C89" i="1"/>
  <c r="D3533" i="29"/>
  <c r="D3532" i="29"/>
  <c r="D3529" i="29"/>
  <c r="C3524" i="29"/>
  <c r="G3512" i="29"/>
  <c r="G3521" i="29"/>
  <c r="F3512" i="29"/>
  <c r="F3521" i="29"/>
  <c r="E3512" i="29"/>
  <c r="E3521" i="29"/>
  <c r="G3520" i="29"/>
  <c r="F3520" i="29"/>
  <c r="E3520" i="29"/>
  <c r="G3518" i="29"/>
  <c r="F3518" i="29"/>
  <c r="E3518" i="29"/>
  <c r="G3517" i="29"/>
  <c r="F3517" i="29"/>
  <c r="E3517" i="29"/>
  <c r="G3513" i="29"/>
  <c r="G3516" i="29"/>
  <c r="F3513" i="29"/>
  <c r="F3516" i="29"/>
  <c r="E3513" i="29"/>
  <c r="E3516" i="29"/>
  <c r="G3515" i="29"/>
  <c r="F3515" i="29"/>
  <c r="E3515" i="29"/>
  <c r="G3514" i="29"/>
  <c r="F3514" i="29"/>
  <c r="E3514" i="29"/>
  <c r="D3512" i="29"/>
  <c r="C3512" i="29"/>
  <c r="E3510" i="29"/>
  <c r="C3510" i="29"/>
  <c r="C3509" i="29"/>
  <c r="C3508" i="29"/>
  <c r="C3507" i="29"/>
  <c r="D3501" i="29"/>
  <c r="D3500" i="29"/>
  <c r="D3499" i="29"/>
  <c r="F3498" i="29"/>
  <c r="D3497" i="29"/>
  <c r="D3496" i="29"/>
  <c r="H3495" i="29"/>
  <c r="F3495" i="29"/>
  <c r="D3494" i="29"/>
  <c r="D3493" i="29"/>
  <c r="D3492" i="29"/>
  <c r="D3491" i="29"/>
  <c r="F3490" i="29"/>
  <c r="C88" i="1"/>
  <c r="D3490" i="29"/>
  <c r="D3489" i="29"/>
  <c r="D3486" i="29"/>
  <c r="C3481" i="29"/>
  <c r="G3469" i="29"/>
  <c r="G3478" i="29"/>
  <c r="F3469" i="29"/>
  <c r="F3478" i="29"/>
  <c r="E3469" i="29"/>
  <c r="E3478" i="29"/>
  <c r="G3477" i="29"/>
  <c r="F3477" i="29"/>
  <c r="E3477" i="29"/>
  <c r="G3475" i="29"/>
  <c r="F3475" i="29"/>
  <c r="E3475" i="29"/>
  <c r="G3474" i="29"/>
  <c r="F3474" i="29"/>
  <c r="E3474" i="29"/>
  <c r="G3470" i="29"/>
  <c r="G3473" i="29"/>
  <c r="F3470" i="29"/>
  <c r="F3473" i="29"/>
  <c r="E3470" i="29"/>
  <c r="E3473" i="29"/>
  <c r="G3472" i="29"/>
  <c r="F3472" i="29"/>
  <c r="E3472" i="29"/>
  <c r="G3471" i="29"/>
  <c r="F3471" i="29"/>
  <c r="E3471" i="29"/>
  <c r="D3469" i="29"/>
  <c r="C3469" i="29"/>
  <c r="E3467" i="29"/>
  <c r="C3467" i="29"/>
  <c r="C3466" i="29"/>
  <c r="C3465" i="29"/>
  <c r="C3464" i="29"/>
  <c r="D3458" i="29"/>
  <c r="D3457" i="29"/>
  <c r="D3456" i="29"/>
  <c r="F3455" i="29"/>
  <c r="D3454" i="29"/>
  <c r="D3453" i="29"/>
  <c r="H3452" i="29"/>
  <c r="F3452" i="29"/>
  <c r="D3451" i="29"/>
  <c r="D3450" i="29"/>
  <c r="D3449" i="29"/>
  <c r="D3448" i="29"/>
  <c r="F3447" i="29"/>
  <c r="C87" i="1"/>
  <c r="D3447" i="29"/>
  <c r="D3446" i="29"/>
  <c r="D3443" i="29"/>
  <c r="G4296" i="29"/>
  <c r="F4296" i="29"/>
  <c r="E4296" i="29"/>
  <c r="D4296" i="29"/>
  <c r="C4296" i="29"/>
  <c r="B4295" i="29"/>
  <c r="B4294" i="29"/>
  <c r="G4293" i="29"/>
  <c r="F4293" i="29"/>
  <c r="E4293" i="29"/>
  <c r="D4293" i="29"/>
  <c r="C4293" i="29"/>
  <c r="B4292" i="29"/>
  <c r="B4291" i="29"/>
  <c r="B4290" i="29"/>
  <c r="B4289" i="29"/>
  <c r="B4288" i="29"/>
  <c r="B4287" i="29"/>
  <c r="F4278" i="29"/>
  <c r="B4278" i="29"/>
  <c r="G4275" i="29"/>
  <c r="D4269" i="29"/>
  <c r="D4262" i="29"/>
  <c r="B4262" i="29"/>
  <c r="D4261" i="29"/>
  <c r="F4260" i="29"/>
  <c r="G4253" i="29"/>
  <c r="F4253" i="29"/>
  <c r="E4253" i="29"/>
  <c r="D4253" i="29"/>
  <c r="C4253" i="29"/>
  <c r="B4252" i="29"/>
  <c r="B4251" i="29"/>
  <c r="G4250" i="29"/>
  <c r="F4250" i="29"/>
  <c r="E4250" i="29"/>
  <c r="D4250" i="29"/>
  <c r="C4250" i="29"/>
  <c r="B4249" i="29"/>
  <c r="B4248" i="29"/>
  <c r="B4247" i="29"/>
  <c r="B4246" i="29"/>
  <c r="B4245" i="29"/>
  <c r="B4244" i="29"/>
  <c r="F4235" i="29"/>
  <c r="B4235" i="29"/>
  <c r="G4232" i="29"/>
  <c r="D4226" i="29"/>
  <c r="D4219" i="29"/>
  <c r="B4219" i="29"/>
  <c r="D4218" i="29"/>
  <c r="F4217" i="29"/>
  <c r="G4210" i="29"/>
  <c r="F4210" i="29"/>
  <c r="E4210" i="29"/>
  <c r="D4210" i="29"/>
  <c r="C4210" i="29"/>
  <c r="B4209" i="29"/>
  <c r="B4208" i="29"/>
  <c r="G4207" i="29"/>
  <c r="F4207" i="29"/>
  <c r="E4207" i="29"/>
  <c r="D4207" i="29"/>
  <c r="C4207" i="29"/>
  <c r="B4206" i="29"/>
  <c r="B4205" i="29"/>
  <c r="B4204" i="29"/>
  <c r="B4203" i="29"/>
  <c r="B4202" i="29"/>
  <c r="B4201" i="29"/>
  <c r="F4192" i="29"/>
  <c r="B4192" i="29"/>
  <c r="G4189" i="29"/>
  <c r="D4183" i="29"/>
  <c r="D4176" i="29"/>
  <c r="B4176" i="29"/>
  <c r="D4175" i="29"/>
  <c r="F4174" i="29"/>
  <c r="G4167" i="29"/>
  <c r="F4167" i="29"/>
  <c r="E4167" i="29"/>
  <c r="D4167" i="29"/>
  <c r="C4167" i="29"/>
  <c r="B4166" i="29"/>
  <c r="B4165" i="29"/>
  <c r="G4164" i="29"/>
  <c r="F4164" i="29"/>
  <c r="E4164" i="29"/>
  <c r="D4164" i="29"/>
  <c r="C4164" i="29"/>
  <c r="B4163" i="29"/>
  <c r="B4162" i="29"/>
  <c r="B4161" i="29"/>
  <c r="B4160" i="29"/>
  <c r="B4159" i="29"/>
  <c r="B4158" i="29"/>
  <c r="F4149" i="29"/>
  <c r="B4149" i="29"/>
  <c r="G4146" i="29"/>
  <c r="D4140" i="29"/>
  <c r="D4133" i="29"/>
  <c r="B4133" i="29"/>
  <c r="D4132" i="29"/>
  <c r="F4131" i="29"/>
  <c r="G4124" i="29"/>
  <c r="F4124" i="29"/>
  <c r="E4124" i="29"/>
  <c r="D4124" i="29"/>
  <c r="C4124" i="29"/>
  <c r="B4123" i="29"/>
  <c r="B4122" i="29"/>
  <c r="G4121" i="29"/>
  <c r="F4121" i="29"/>
  <c r="E4121" i="29"/>
  <c r="D4121" i="29"/>
  <c r="C4121" i="29"/>
  <c r="B4120" i="29"/>
  <c r="B4119" i="29"/>
  <c r="B4118" i="29"/>
  <c r="B4117" i="29"/>
  <c r="B4116" i="29"/>
  <c r="B4115" i="29"/>
  <c r="F4106" i="29"/>
  <c r="B4106" i="29"/>
  <c r="G4103" i="29"/>
  <c r="D4097" i="29"/>
  <c r="D4090" i="29"/>
  <c r="B4090" i="29"/>
  <c r="D4089" i="29"/>
  <c r="F4088" i="29"/>
  <c r="G4081" i="29"/>
  <c r="F4081" i="29"/>
  <c r="E4081" i="29"/>
  <c r="D4081" i="29"/>
  <c r="C4081" i="29"/>
  <c r="B4080" i="29"/>
  <c r="B4079" i="29"/>
  <c r="G4078" i="29"/>
  <c r="F4078" i="29"/>
  <c r="E4078" i="29"/>
  <c r="D4078" i="29"/>
  <c r="C4078" i="29"/>
  <c r="B4077" i="29"/>
  <c r="B4076" i="29"/>
  <c r="B4075" i="29"/>
  <c r="B4074" i="29"/>
  <c r="B4073" i="29"/>
  <c r="B4072" i="29"/>
  <c r="F4063" i="29"/>
  <c r="B4063" i="29"/>
  <c r="G4060" i="29"/>
  <c r="D4054" i="29"/>
  <c r="D4047" i="29"/>
  <c r="B4047" i="29"/>
  <c r="D4046" i="29"/>
  <c r="F4045" i="29"/>
  <c r="G4038" i="29"/>
  <c r="F4038" i="29"/>
  <c r="E4038" i="29"/>
  <c r="D4038" i="29"/>
  <c r="C4038" i="29"/>
  <c r="B4037" i="29"/>
  <c r="B4036" i="29"/>
  <c r="G4035" i="29"/>
  <c r="F4035" i="29"/>
  <c r="E4035" i="29"/>
  <c r="D4035" i="29"/>
  <c r="C4035" i="29"/>
  <c r="B4034" i="29"/>
  <c r="B4033" i="29"/>
  <c r="B4032" i="29"/>
  <c r="B4031" i="29"/>
  <c r="B4030" i="29"/>
  <c r="B4029" i="29"/>
  <c r="F4020" i="29"/>
  <c r="B4020" i="29"/>
  <c r="G4017" i="29"/>
  <c r="D4011" i="29"/>
  <c r="D4004" i="29"/>
  <c r="B4004" i="29"/>
  <c r="D4003" i="29"/>
  <c r="F4002" i="29"/>
  <c r="G3995" i="29"/>
  <c r="F3995" i="29"/>
  <c r="E3995" i="29"/>
  <c r="D3995" i="29"/>
  <c r="C3995" i="29"/>
  <c r="B3994" i="29"/>
  <c r="B3993" i="29"/>
  <c r="G3992" i="29"/>
  <c r="F3992" i="29"/>
  <c r="E3992" i="29"/>
  <c r="D3992" i="29"/>
  <c r="C3992" i="29"/>
  <c r="B3991" i="29"/>
  <c r="B3990" i="29"/>
  <c r="B3989" i="29"/>
  <c r="B3988" i="29"/>
  <c r="B3987" i="29"/>
  <c r="B3986" i="29"/>
  <c r="F3977" i="29"/>
  <c r="B3977" i="29"/>
  <c r="G3974" i="29"/>
  <c r="D3968" i="29"/>
  <c r="D3961" i="29"/>
  <c r="B3961" i="29"/>
  <c r="D3960" i="29"/>
  <c r="F3959" i="29"/>
  <c r="G3952" i="29"/>
  <c r="F3952" i="29"/>
  <c r="E3952" i="29"/>
  <c r="D3952" i="29"/>
  <c r="C3952" i="29"/>
  <c r="B3951" i="29"/>
  <c r="B3950" i="29"/>
  <c r="B3948" i="29"/>
  <c r="B3947" i="29"/>
  <c r="B3946" i="29"/>
  <c r="B3945" i="29"/>
  <c r="B3944" i="29"/>
  <c r="B3943" i="29"/>
  <c r="F3934" i="29"/>
  <c r="B3934" i="29"/>
  <c r="D3925" i="29"/>
  <c r="D3918" i="29"/>
  <c r="B3918" i="29"/>
  <c r="D3917" i="29"/>
  <c r="F3916" i="29"/>
  <c r="G3909" i="29"/>
  <c r="F3909" i="29"/>
  <c r="E3909" i="29"/>
  <c r="D3909" i="29"/>
  <c r="C3909" i="29"/>
  <c r="B3908" i="29"/>
  <c r="B3907" i="29"/>
  <c r="G3906" i="29"/>
  <c r="F3906" i="29"/>
  <c r="E3906" i="29"/>
  <c r="D3906" i="29"/>
  <c r="C3906" i="29"/>
  <c r="B3905" i="29"/>
  <c r="B3904" i="29"/>
  <c r="B3903" i="29"/>
  <c r="B3902" i="29"/>
  <c r="B3901" i="29"/>
  <c r="B3900" i="29"/>
  <c r="F3891" i="29"/>
  <c r="B3891" i="29"/>
  <c r="G3888" i="29"/>
  <c r="D3882" i="29"/>
  <c r="D3875" i="29"/>
  <c r="B3875" i="29"/>
  <c r="D3874" i="29"/>
  <c r="F3873" i="29"/>
  <c r="G3866" i="29"/>
  <c r="F3866" i="29"/>
  <c r="E3866" i="29"/>
  <c r="D3866" i="29"/>
  <c r="C3866" i="29"/>
  <c r="B3865" i="29"/>
  <c r="B3864" i="29"/>
  <c r="G3863" i="29"/>
  <c r="F3863" i="29"/>
  <c r="E3863" i="29"/>
  <c r="D3863" i="29"/>
  <c r="C3863" i="29"/>
  <c r="B3862" i="29"/>
  <c r="B3861" i="29"/>
  <c r="B3860" i="29"/>
  <c r="B3859" i="29"/>
  <c r="B3858" i="29"/>
  <c r="B3857" i="29"/>
  <c r="F3848" i="29"/>
  <c r="B3848" i="29"/>
  <c r="G3845" i="29"/>
  <c r="D3839" i="29"/>
  <c r="D3832" i="29"/>
  <c r="B3832" i="29"/>
  <c r="D3831" i="29"/>
  <c r="F3830" i="29"/>
  <c r="G3823" i="29"/>
  <c r="F3823" i="29"/>
  <c r="E3823" i="29"/>
  <c r="D3823" i="29"/>
  <c r="C3823" i="29"/>
  <c r="B3822" i="29"/>
  <c r="B3821" i="29"/>
  <c r="G3820" i="29"/>
  <c r="F3820" i="29"/>
  <c r="E3820" i="29"/>
  <c r="D3820" i="29"/>
  <c r="C3820" i="29"/>
  <c r="B3819" i="29"/>
  <c r="B3818" i="29"/>
  <c r="B3817" i="29"/>
  <c r="B3816" i="29"/>
  <c r="B3815" i="29"/>
  <c r="B3814" i="29"/>
  <c r="F3805" i="29"/>
  <c r="B3805" i="29"/>
  <c r="G3802" i="29"/>
  <c r="D3796" i="29"/>
  <c r="D3789" i="29"/>
  <c r="B3789" i="29"/>
  <c r="D3788" i="29"/>
  <c r="F3787" i="29"/>
  <c r="G3780" i="29"/>
  <c r="F3780" i="29"/>
  <c r="E3780" i="29"/>
  <c r="D3780" i="29"/>
  <c r="C3780" i="29"/>
  <c r="B3779" i="29"/>
  <c r="B3778" i="29"/>
  <c r="G3777" i="29"/>
  <c r="F3777" i="29"/>
  <c r="E3777" i="29"/>
  <c r="D3777" i="29"/>
  <c r="C3777" i="29"/>
  <c r="B3776" i="29"/>
  <c r="B3775" i="29"/>
  <c r="B3774" i="29"/>
  <c r="B3773" i="29"/>
  <c r="B3772" i="29"/>
  <c r="B3771" i="29"/>
  <c r="F3762" i="29"/>
  <c r="B3762" i="29"/>
  <c r="G3759" i="29"/>
  <c r="D3753" i="29"/>
  <c r="D3746" i="29"/>
  <c r="B3746" i="29"/>
  <c r="D3745" i="29"/>
  <c r="F3744" i="29"/>
  <c r="G3737" i="29"/>
  <c r="F3737" i="29"/>
  <c r="E3737" i="29"/>
  <c r="D3737" i="29"/>
  <c r="C3737" i="29"/>
  <c r="B3736" i="29"/>
  <c r="B3735" i="29"/>
  <c r="G3734" i="29"/>
  <c r="F3734" i="29"/>
  <c r="E3734" i="29"/>
  <c r="D3734" i="29"/>
  <c r="C3734" i="29"/>
  <c r="B3733" i="29"/>
  <c r="B3732" i="29"/>
  <c r="B3731" i="29"/>
  <c r="B3730" i="29"/>
  <c r="B3729" i="29"/>
  <c r="B3728" i="29"/>
  <c r="F3719" i="29"/>
  <c r="B3719" i="29"/>
  <c r="G3716" i="29"/>
  <c r="D3710" i="29"/>
  <c r="D3703" i="29"/>
  <c r="B3703" i="29"/>
  <c r="D3702" i="29"/>
  <c r="F3701" i="29"/>
  <c r="G3694" i="29"/>
  <c r="F3694" i="29"/>
  <c r="E3694" i="29"/>
  <c r="D3694" i="29"/>
  <c r="C3694" i="29"/>
  <c r="B3693" i="29"/>
  <c r="B3692" i="29"/>
  <c r="G3691" i="29"/>
  <c r="F3691" i="29"/>
  <c r="E3691" i="29"/>
  <c r="D3691" i="29"/>
  <c r="C3691" i="29"/>
  <c r="B3690" i="29"/>
  <c r="B3689" i="29"/>
  <c r="B3688" i="29"/>
  <c r="B3687" i="29"/>
  <c r="B3686" i="29"/>
  <c r="B3685" i="29"/>
  <c r="F3676" i="29"/>
  <c r="B3676" i="29"/>
  <c r="G3673" i="29"/>
  <c r="D3667" i="29"/>
  <c r="D3660" i="29"/>
  <c r="B3660" i="29"/>
  <c r="D3659" i="29"/>
  <c r="F3658" i="29"/>
  <c r="G3651" i="29"/>
  <c r="F3651" i="29"/>
  <c r="E3651" i="29"/>
  <c r="D3651" i="29"/>
  <c r="C3651" i="29"/>
  <c r="B3650" i="29"/>
  <c r="B3649" i="29"/>
  <c r="G3648" i="29"/>
  <c r="F3648" i="29"/>
  <c r="E3648" i="29"/>
  <c r="D3648" i="29"/>
  <c r="C3648" i="29"/>
  <c r="B3647" i="29"/>
  <c r="B3646" i="29"/>
  <c r="B3645" i="29"/>
  <c r="B3644" i="29"/>
  <c r="B3643" i="29"/>
  <c r="B3642" i="29"/>
  <c r="F3633" i="29"/>
  <c r="B3633" i="29"/>
  <c r="G3630" i="29"/>
  <c r="D3624" i="29"/>
  <c r="D3617" i="29"/>
  <c r="B3617" i="29"/>
  <c r="D3616" i="29"/>
  <c r="F3615" i="29"/>
  <c r="G3608" i="29"/>
  <c r="F3608" i="29"/>
  <c r="E3608" i="29"/>
  <c r="D3608" i="29"/>
  <c r="C3608" i="29"/>
  <c r="B3607" i="29"/>
  <c r="B3606" i="29"/>
  <c r="G3605" i="29"/>
  <c r="F3605" i="29"/>
  <c r="E3605" i="29"/>
  <c r="D3605" i="29"/>
  <c r="C3605" i="29"/>
  <c r="B3604" i="29"/>
  <c r="B3603" i="29"/>
  <c r="B3602" i="29"/>
  <c r="B3601" i="29"/>
  <c r="B3600" i="29"/>
  <c r="B3599" i="29"/>
  <c r="F3590" i="29"/>
  <c r="B3590" i="29"/>
  <c r="G3587" i="29"/>
  <c r="D3581" i="29"/>
  <c r="D3574" i="29"/>
  <c r="B3574" i="29"/>
  <c r="D3573" i="29"/>
  <c r="F3572" i="29"/>
  <c r="G3565" i="29"/>
  <c r="F3565" i="29"/>
  <c r="E3565" i="29"/>
  <c r="D3565" i="29"/>
  <c r="C3565" i="29"/>
  <c r="B3564" i="29"/>
  <c r="B3563" i="29"/>
  <c r="G3562" i="29"/>
  <c r="F3562" i="29"/>
  <c r="E3562" i="29"/>
  <c r="D3562" i="29"/>
  <c r="C3562" i="29"/>
  <c r="B3561" i="29"/>
  <c r="B3560" i="29"/>
  <c r="B3559" i="29"/>
  <c r="B3558" i="29"/>
  <c r="B3557" i="29"/>
  <c r="B3556" i="29"/>
  <c r="F3547" i="29"/>
  <c r="B3547" i="29"/>
  <c r="G3544" i="29"/>
  <c r="D3538" i="29"/>
  <c r="D3531" i="29"/>
  <c r="B3531" i="29"/>
  <c r="D3530" i="29"/>
  <c r="F3529" i="29"/>
  <c r="G3522" i="29"/>
  <c r="F3522" i="29"/>
  <c r="E3522" i="29"/>
  <c r="D3522" i="29"/>
  <c r="C3522" i="29"/>
  <c r="B3521" i="29"/>
  <c r="B3520" i="29"/>
  <c r="G3519" i="29"/>
  <c r="F3519" i="29"/>
  <c r="E3519" i="29"/>
  <c r="D3519" i="29"/>
  <c r="C3519" i="29"/>
  <c r="B3518" i="29"/>
  <c r="B3517" i="29"/>
  <c r="B3516" i="29"/>
  <c r="B3515" i="29"/>
  <c r="B3514" i="29"/>
  <c r="B3513" i="29"/>
  <c r="F3504" i="29"/>
  <c r="B3504" i="29"/>
  <c r="G3501" i="29"/>
  <c r="D3495" i="29"/>
  <c r="D3488" i="29"/>
  <c r="B3488" i="29"/>
  <c r="D3487" i="29"/>
  <c r="F3486" i="29"/>
  <c r="G3479" i="29"/>
  <c r="F3479" i="29"/>
  <c r="E3479" i="29"/>
  <c r="D3479" i="29"/>
  <c r="C3479" i="29"/>
  <c r="B3478" i="29"/>
  <c r="B3477" i="29"/>
  <c r="G3476" i="29"/>
  <c r="F3476" i="29"/>
  <c r="E3476" i="29"/>
  <c r="D3476" i="29"/>
  <c r="C3476" i="29"/>
  <c r="B3475" i="29"/>
  <c r="B3474" i="29"/>
  <c r="B3473" i="29"/>
  <c r="B3472" i="29"/>
  <c r="B3471" i="29"/>
  <c r="B3470" i="29"/>
  <c r="F3461" i="29"/>
  <c r="B3461" i="29"/>
  <c r="G3458" i="29"/>
  <c r="D3452" i="29"/>
  <c r="D3445" i="29"/>
  <c r="B3445" i="29"/>
  <c r="D3444" i="29"/>
  <c r="F3443" i="29"/>
  <c r="C3438" i="29"/>
  <c r="G3426" i="29"/>
  <c r="G3435" i="29"/>
  <c r="F3426" i="29"/>
  <c r="F3435" i="29"/>
  <c r="E3426" i="29"/>
  <c r="E3435" i="29"/>
  <c r="G3434" i="29"/>
  <c r="F3434" i="29"/>
  <c r="E3434" i="29"/>
  <c r="G3432" i="29"/>
  <c r="F3432" i="29"/>
  <c r="E3432" i="29"/>
  <c r="G3431" i="29"/>
  <c r="F3431" i="29"/>
  <c r="E3431" i="29"/>
  <c r="G3427" i="29"/>
  <c r="G3430" i="29"/>
  <c r="F3427" i="29"/>
  <c r="F3430" i="29"/>
  <c r="E3427" i="29"/>
  <c r="E3430" i="29"/>
  <c r="G3429" i="29"/>
  <c r="F3429" i="29"/>
  <c r="E3429" i="29"/>
  <c r="G3428" i="29"/>
  <c r="F3428" i="29"/>
  <c r="E3428" i="29"/>
  <c r="D3426" i="29"/>
  <c r="C3426" i="29"/>
  <c r="E3424" i="29"/>
  <c r="C3424" i="29"/>
  <c r="C3423" i="29"/>
  <c r="C3422" i="29"/>
  <c r="C3421" i="29"/>
  <c r="D3415" i="29"/>
  <c r="D3414" i="29"/>
  <c r="D3413" i="29"/>
  <c r="F3412" i="29"/>
  <c r="D3411" i="29"/>
  <c r="D3410" i="29"/>
  <c r="H3409" i="29"/>
  <c r="F3409" i="29"/>
  <c r="D3408" i="29"/>
  <c r="D3407" i="29"/>
  <c r="D3406" i="29"/>
  <c r="D3405" i="29"/>
  <c r="F3404" i="29"/>
  <c r="C86" i="1"/>
  <c r="D3404" i="29"/>
  <c r="D3403" i="29"/>
  <c r="D3400" i="29"/>
  <c r="C3395" i="29"/>
  <c r="G3383" i="29"/>
  <c r="G3392" i="29"/>
  <c r="F3383" i="29"/>
  <c r="F3392" i="29"/>
  <c r="E3383" i="29"/>
  <c r="E3392" i="29"/>
  <c r="G3391" i="29"/>
  <c r="F3391" i="29"/>
  <c r="E3391" i="29"/>
  <c r="G3389" i="29"/>
  <c r="F3389" i="29"/>
  <c r="E3389" i="29"/>
  <c r="G3388" i="29"/>
  <c r="F3388" i="29"/>
  <c r="E3388" i="29"/>
  <c r="G3384" i="29"/>
  <c r="G3387" i="29"/>
  <c r="F3384" i="29"/>
  <c r="F3387" i="29"/>
  <c r="E3384" i="29"/>
  <c r="E3387" i="29"/>
  <c r="G3386" i="29"/>
  <c r="F3386" i="29"/>
  <c r="E3386" i="29"/>
  <c r="G3385" i="29"/>
  <c r="F3385" i="29"/>
  <c r="E3385" i="29"/>
  <c r="D3383" i="29"/>
  <c r="C3383" i="29"/>
  <c r="E3381" i="29"/>
  <c r="C3381" i="29"/>
  <c r="C3380" i="29"/>
  <c r="C3379" i="29"/>
  <c r="C3378" i="29"/>
  <c r="D3372" i="29"/>
  <c r="D3371" i="29"/>
  <c r="D3370" i="29"/>
  <c r="F3369" i="29"/>
  <c r="D3368" i="29"/>
  <c r="D3367" i="29"/>
  <c r="H3366" i="29"/>
  <c r="F3366" i="29"/>
  <c r="D3365" i="29"/>
  <c r="D3364" i="29"/>
  <c r="D3363" i="29"/>
  <c r="D3362" i="29"/>
  <c r="F3361" i="29"/>
  <c r="C85" i="1"/>
  <c r="D3361" i="29"/>
  <c r="D3360" i="29"/>
  <c r="D3357" i="29"/>
  <c r="C3352" i="29"/>
  <c r="G3340" i="29"/>
  <c r="G3349" i="29"/>
  <c r="F3340" i="29"/>
  <c r="F3349" i="29"/>
  <c r="E3340" i="29"/>
  <c r="E3349" i="29"/>
  <c r="G3348" i="29"/>
  <c r="F3348" i="29"/>
  <c r="E3348" i="29"/>
  <c r="G3346" i="29"/>
  <c r="F3346" i="29"/>
  <c r="E3346" i="29"/>
  <c r="G3345" i="29"/>
  <c r="F3345" i="29"/>
  <c r="E3345" i="29"/>
  <c r="G3341" i="29"/>
  <c r="G3344" i="29"/>
  <c r="F3341" i="29"/>
  <c r="F3344" i="29"/>
  <c r="E3341" i="29"/>
  <c r="E3344" i="29"/>
  <c r="G3343" i="29"/>
  <c r="F3343" i="29"/>
  <c r="E3343" i="29"/>
  <c r="G3342" i="29"/>
  <c r="F3342" i="29"/>
  <c r="E3342" i="29"/>
  <c r="D3340" i="29"/>
  <c r="C3340" i="29"/>
  <c r="E3338" i="29"/>
  <c r="C3338" i="29"/>
  <c r="C3337" i="29"/>
  <c r="C3336" i="29"/>
  <c r="C3335" i="29"/>
  <c r="D3329" i="29"/>
  <c r="D3328" i="29"/>
  <c r="D3327" i="29"/>
  <c r="F3326" i="29"/>
  <c r="D3325" i="29"/>
  <c r="D3324" i="29"/>
  <c r="H3323" i="29"/>
  <c r="F3323" i="29"/>
  <c r="D3322" i="29"/>
  <c r="D3321" i="29"/>
  <c r="D3320" i="29"/>
  <c r="D3319" i="29"/>
  <c r="F3318" i="29"/>
  <c r="C84" i="1"/>
  <c r="D3318" i="29"/>
  <c r="D3317" i="29"/>
  <c r="D3314" i="29"/>
  <c r="C3309" i="29"/>
  <c r="G3297" i="29"/>
  <c r="G3306" i="29"/>
  <c r="F3297" i="29"/>
  <c r="F3306" i="29"/>
  <c r="E3297" i="29"/>
  <c r="E3306" i="29"/>
  <c r="G3305" i="29"/>
  <c r="F3305" i="29"/>
  <c r="E3305" i="29"/>
  <c r="G3303" i="29"/>
  <c r="F3303" i="29"/>
  <c r="E3303" i="29"/>
  <c r="G3302" i="29"/>
  <c r="F3302" i="29"/>
  <c r="E3302" i="29"/>
  <c r="G3298" i="29"/>
  <c r="G3301" i="29"/>
  <c r="F3298" i="29"/>
  <c r="F3301" i="29"/>
  <c r="E3298" i="29"/>
  <c r="E3301" i="29"/>
  <c r="G3300" i="29"/>
  <c r="F3300" i="29"/>
  <c r="E3300" i="29"/>
  <c r="G3299" i="29"/>
  <c r="F3299" i="29"/>
  <c r="E3299" i="29"/>
  <c r="D3297" i="29"/>
  <c r="C3297" i="29"/>
  <c r="E3295" i="29"/>
  <c r="C3295" i="29"/>
  <c r="C3294" i="29"/>
  <c r="C3293" i="29"/>
  <c r="C3292" i="29"/>
  <c r="D3286" i="29"/>
  <c r="D3285" i="29"/>
  <c r="D3284" i="29"/>
  <c r="F3283" i="29"/>
  <c r="D3282" i="29"/>
  <c r="D3281" i="29"/>
  <c r="H3280" i="29"/>
  <c r="F3280" i="29"/>
  <c r="D3279" i="29"/>
  <c r="D3278" i="29"/>
  <c r="D3277" i="29"/>
  <c r="D3276" i="29"/>
  <c r="F3275" i="29"/>
  <c r="C83" i="1"/>
  <c r="D3275" i="29"/>
  <c r="D3274" i="29"/>
  <c r="D3271" i="29"/>
  <c r="C3266" i="29"/>
  <c r="G3254" i="29"/>
  <c r="G3263" i="29"/>
  <c r="F3254" i="29"/>
  <c r="F3263" i="29"/>
  <c r="E3254" i="29"/>
  <c r="E3263" i="29"/>
  <c r="G3262" i="29"/>
  <c r="F3262" i="29"/>
  <c r="E3262" i="29"/>
  <c r="G3260" i="29"/>
  <c r="F3260" i="29"/>
  <c r="E3260" i="29"/>
  <c r="G3259" i="29"/>
  <c r="F3259" i="29"/>
  <c r="E3259" i="29"/>
  <c r="G3255" i="29"/>
  <c r="G3258" i="29"/>
  <c r="F3255" i="29"/>
  <c r="F3258" i="29"/>
  <c r="E3255" i="29"/>
  <c r="E3258" i="29"/>
  <c r="G3257" i="29"/>
  <c r="F3257" i="29"/>
  <c r="E3257" i="29"/>
  <c r="G3256" i="29"/>
  <c r="F3256" i="29"/>
  <c r="E3256" i="29"/>
  <c r="D3254" i="29"/>
  <c r="C3254" i="29"/>
  <c r="E3252" i="29"/>
  <c r="C3252" i="29"/>
  <c r="C3251" i="29"/>
  <c r="C3250" i="29"/>
  <c r="C3249" i="29"/>
  <c r="D3243" i="29"/>
  <c r="D3242" i="29"/>
  <c r="D3241" i="29"/>
  <c r="F3240" i="29"/>
  <c r="D3239" i="29"/>
  <c r="D3238" i="29"/>
  <c r="H3237" i="29"/>
  <c r="F3237" i="29"/>
  <c r="D3236" i="29"/>
  <c r="D3235" i="29"/>
  <c r="D3234" i="29"/>
  <c r="D3233" i="29"/>
  <c r="F3232" i="29"/>
  <c r="C82" i="1"/>
  <c r="D3232" i="29"/>
  <c r="D3231" i="29"/>
  <c r="D3228" i="29"/>
  <c r="C3223" i="29"/>
  <c r="G3211" i="29"/>
  <c r="G3220" i="29"/>
  <c r="F3211" i="29"/>
  <c r="F3220" i="29"/>
  <c r="E3211" i="29"/>
  <c r="E3220" i="29"/>
  <c r="G3219" i="29"/>
  <c r="F3219" i="29"/>
  <c r="E3219" i="29"/>
  <c r="G3217" i="29"/>
  <c r="F3217" i="29"/>
  <c r="E3217" i="29"/>
  <c r="G3216" i="29"/>
  <c r="F3216" i="29"/>
  <c r="E3216" i="29"/>
  <c r="G3212" i="29"/>
  <c r="G3215" i="29"/>
  <c r="F3212" i="29"/>
  <c r="F3215" i="29"/>
  <c r="E3212" i="29"/>
  <c r="E3215" i="29"/>
  <c r="G3214" i="29"/>
  <c r="F3214" i="29"/>
  <c r="E3214" i="29"/>
  <c r="G3213" i="29"/>
  <c r="F3213" i="29"/>
  <c r="E3213" i="29"/>
  <c r="D3211" i="29"/>
  <c r="C3211" i="29"/>
  <c r="E3209" i="29"/>
  <c r="C3209" i="29"/>
  <c r="C3208" i="29"/>
  <c r="C3207" i="29"/>
  <c r="C3206" i="29"/>
  <c r="D3200" i="29"/>
  <c r="D3199" i="29"/>
  <c r="D3198" i="29"/>
  <c r="F3197" i="29"/>
  <c r="D3196" i="29"/>
  <c r="D3195" i="29"/>
  <c r="H3194" i="29"/>
  <c r="F3194" i="29"/>
  <c r="D3193" i="29"/>
  <c r="D3192" i="29"/>
  <c r="D3191" i="29"/>
  <c r="D3190" i="29"/>
  <c r="F3189" i="29"/>
  <c r="C81" i="1"/>
  <c r="D3189" i="29"/>
  <c r="D3188" i="29"/>
  <c r="D3185" i="29"/>
  <c r="C3180" i="29"/>
  <c r="G3168" i="29"/>
  <c r="G3177" i="29"/>
  <c r="F3168" i="29"/>
  <c r="F3177" i="29"/>
  <c r="E3168" i="29"/>
  <c r="E3177" i="29"/>
  <c r="G3176" i="29"/>
  <c r="F3176" i="29"/>
  <c r="E3176" i="29"/>
  <c r="G3174" i="29"/>
  <c r="F3174" i="29"/>
  <c r="E3174" i="29"/>
  <c r="G3173" i="29"/>
  <c r="F3173" i="29"/>
  <c r="E3173" i="29"/>
  <c r="G3169" i="29"/>
  <c r="G3172" i="29"/>
  <c r="F3169" i="29"/>
  <c r="F3172" i="29"/>
  <c r="E3169" i="29"/>
  <c r="E3172" i="29"/>
  <c r="G3171" i="29"/>
  <c r="F3171" i="29"/>
  <c r="E3171" i="29"/>
  <c r="G3170" i="29"/>
  <c r="F3170" i="29"/>
  <c r="E3170" i="29"/>
  <c r="D3168" i="29"/>
  <c r="C3168" i="29"/>
  <c r="E3166" i="29"/>
  <c r="C3166" i="29"/>
  <c r="C3165" i="29"/>
  <c r="C3164" i="29"/>
  <c r="C3163" i="29"/>
  <c r="D3157" i="29"/>
  <c r="D3156" i="29"/>
  <c r="D3155" i="29"/>
  <c r="F3154" i="29"/>
  <c r="D3153" i="29"/>
  <c r="D3152" i="29"/>
  <c r="H3151" i="29"/>
  <c r="F3151" i="29"/>
  <c r="D3150" i="29"/>
  <c r="D3149" i="29"/>
  <c r="D3148" i="29"/>
  <c r="D3147" i="29"/>
  <c r="F3146" i="29"/>
  <c r="C80" i="1"/>
  <c r="D3146" i="29"/>
  <c r="D3145" i="29"/>
  <c r="D3142" i="29"/>
  <c r="C3137" i="29"/>
  <c r="G3125" i="29"/>
  <c r="G3134" i="29"/>
  <c r="F3125" i="29"/>
  <c r="F3134" i="29"/>
  <c r="E3125" i="29"/>
  <c r="E3134" i="29"/>
  <c r="G3133" i="29"/>
  <c r="F3133" i="29"/>
  <c r="E3133" i="29"/>
  <c r="G3131" i="29"/>
  <c r="F3131" i="29"/>
  <c r="E3131" i="29"/>
  <c r="G3130" i="29"/>
  <c r="F3130" i="29"/>
  <c r="E3130" i="29"/>
  <c r="G3126" i="29"/>
  <c r="G3129" i="29"/>
  <c r="F3126" i="29"/>
  <c r="F3129" i="29"/>
  <c r="E3126" i="29"/>
  <c r="E3129" i="29"/>
  <c r="G3128" i="29"/>
  <c r="F3128" i="29"/>
  <c r="E3128" i="29"/>
  <c r="G3127" i="29"/>
  <c r="F3127" i="29"/>
  <c r="E3127" i="29"/>
  <c r="D3125" i="29"/>
  <c r="C3125" i="29"/>
  <c r="E3123" i="29"/>
  <c r="C3123" i="29"/>
  <c r="C3122" i="29"/>
  <c r="C3121" i="29"/>
  <c r="C3120" i="29"/>
  <c r="D3114" i="29"/>
  <c r="D3113" i="29"/>
  <c r="D3112" i="29"/>
  <c r="F3111" i="29"/>
  <c r="D3110" i="29"/>
  <c r="D3109" i="29"/>
  <c r="H3108" i="29"/>
  <c r="F3108" i="29"/>
  <c r="D3107" i="29"/>
  <c r="D3106" i="29"/>
  <c r="D3105" i="29"/>
  <c r="D3104" i="29"/>
  <c r="F3103" i="29"/>
  <c r="C79" i="1"/>
  <c r="D3103" i="29"/>
  <c r="D3102" i="29"/>
  <c r="D3099" i="29"/>
  <c r="C3094" i="29"/>
  <c r="G3082" i="29"/>
  <c r="G3091" i="29"/>
  <c r="F3082" i="29"/>
  <c r="F3091" i="29"/>
  <c r="E3082" i="29"/>
  <c r="E3091" i="29"/>
  <c r="G3090" i="29"/>
  <c r="F3090" i="29"/>
  <c r="E3090" i="29"/>
  <c r="G3088" i="29"/>
  <c r="F3088" i="29"/>
  <c r="E3088" i="29"/>
  <c r="G3087" i="29"/>
  <c r="F3087" i="29"/>
  <c r="E3087" i="29"/>
  <c r="G3083" i="29"/>
  <c r="G3086" i="29"/>
  <c r="F3083" i="29"/>
  <c r="F3086" i="29"/>
  <c r="E3083" i="29"/>
  <c r="E3086" i="29"/>
  <c r="G3085" i="29"/>
  <c r="F3085" i="29"/>
  <c r="E3085" i="29"/>
  <c r="G3084" i="29"/>
  <c r="F3084" i="29"/>
  <c r="E3084" i="29"/>
  <c r="D3082" i="29"/>
  <c r="C3082" i="29"/>
  <c r="E3080" i="29"/>
  <c r="C3080" i="29"/>
  <c r="C3079" i="29"/>
  <c r="C3078" i="29"/>
  <c r="C3077" i="29"/>
  <c r="D3071" i="29"/>
  <c r="D3070" i="29"/>
  <c r="D3069" i="29"/>
  <c r="F3068" i="29"/>
  <c r="D3067" i="29"/>
  <c r="D3066" i="29"/>
  <c r="H3065" i="29"/>
  <c r="F3065" i="29"/>
  <c r="D3064" i="29"/>
  <c r="D3063" i="29"/>
  <c r="D3062" i="29"/>
  <c r="D3061" i="29"/>
  <c r="F3060" i="29"/>
  <c r="C78" i="1"/>
  <c r="D3060" i="29"/>
  <c r="D3059" i="29"/>
  <c r="D3056" i="29"/>
  <c r="C3051" i="29"/>
  <c r="G3039" i="29"/>
  <c r="G3048" i="29"/>
  <c r="F3039" i="29"/>
  <c r="F3048" i="29"/>
  <c r="E3039" i="29"/>
  <c r="E3048" i="29"/>
  <c r="G3047" i="29"/>
  <c r="F3047" i="29"/>
  <c r="E3047" i="29"/>
  <c r="G3045" i="29"/>
  <c r="F3045" i="29"/>
  <c r="E3045" i="29"/>
  <c r="G3044" i="29"/>
  <c r="F3044" i="29"/>
  <c r="E3044" i="29"/>
  <c r="G3040" i="29"/>
  <c r="G3043" i="29"/>
  <c r="F3040" i="29"/>
  <c r="F3043" i="29"/>
  <c r="E3040" i="29"/>
  <c r="E3043" i="29"/>
  <c r="G3042" i="29"/>
  <c r="F3042" i="29"/>
  <c r="E3042" i="29"/>
  <c r="G3041" i="29"/>
  <c r="F3041" i="29"/>
  <c r="E3041" i="29"/>
  <c r="D3039" i="29"/>
  <c r="C3039" i="29"/>
  <c r="E3037" i="29"/>
  <c r="C3037" i="29"/>
  <c r="C3036" i="29"/>
  <c r="C3035" i="29"/>
  <c r="C3034" i="29"/>
  <c r="D3028" i="29"/>
  <c r="D3027" i="29"/>
  <c r="D3026" i="29"/>
  <c r="F3025" i="29"/>
  <c r="D3024" i="29"/>
  <c r="D3023" i="29"/>
  <c r="H3022" i="29"/>
  <c r="F3022" i="29"/>
  <c r="D3021" i="29"/>
  <c r="D3020" i="29"/>
  <c r="D3019" i="29"/>
  <c r="D3018" i="29"/>
  <c r="F3017" i="29"/>
  <c r="C77" i="1"/>
  <c r="D3017" i="29"/>
  <c r="D3016" i="29"/>
  <c r="D3013" i="29"/>
  <c r="C3008" i="29"/>
  <c r="G2996" i="29"/>
  <c r="G3005" i="29"/>
  <c r="F2996" i="29"/>
  <c r="F3005" i="29"/>
  <c r="E2996" i="29"/>
  <c r="E3005" i="29"/>
  <c r="G3004" i="29"/>
  <c r="F3004" i="29"/>
  <c r="E3004" i="29"/>
  <c r="G3002" i="29"/>
  <c r="F3002" i="29"/>
  <c r="E3002" i="29"/>
  <c r="G3001" i="29"/>
  <c r="F3001" i="29"/>
  <c r="E3001" i="29"/>
  <c r="G2997" i="29"/>
  <c r="G3000" i="29"/>
  <c r="F2997" i="29"/>
  <c r="F3000" i="29"/>
  <c r="E2997" i="29"/>
  <c r="E3000" i="29"/>
  <c r="G2999" i="29"/>
  <c r="F2999" i="29"/>
  <c r="E2999" i="29"/>
  <c r="G2998" i="29"/>
  <c r="F2998" i="29"/>
  <c r="E2998" i="29"/>
  <c r="D2996" i="29"/>
  <c r="C2996" i="29"/>
  <c r="E2994" i="29"/>
  <c r="C2994" i="29"/>
  <c r="C2993" i="29"/>
  <c r="C2992" i="29"/>
  <c r="C2991" i="29"/>
  <c r="D2985" i="29"/>
  <c r="D2984" i="29"/>
  <c r="D2983" i="29"/>
  <c r="F2982" i="29"/>
  <c r="D2981" i="29"/>
  <c r="D2980" i="29"/>
  <c r="H2979" i="29"/>
  <c r="F2979" i="29"/>
  <c r="D2978" i="29"/>
  <c r="D2977" i="29"/>
  <c r="D2976" i="29"/>
  <c r="D2975" i="29"/>
  <c r="F2974" i="29"/>
  <c r="C76" i="1"/>
  <c r="D2974" i="29"/>
  <c r="D2973" i="29"/>
  <c r="D2970" i="29"/>
  <c r="C2965" i="29"/>
  <c r="G2953" i="29"/>
  <c r="G2962" i="29"/>
  <c r="F2953" i="29"/>
  <c r="F2962" i="29"/>
  <c r="E2953" i="29"/>
  <c r="E2962" i="29"/>
  <c r="G2961" i="29"/>
  <c r="F2961" i="29"/>
  <c r="E2961" i="29"/>
  <c r="G2959" i="29"/>
  <c r="F2959" i="29"/>
  <c r="E2959" i="29"/>
  <c r="G2958" i="29"/>
  <c r="F2958" i="29"/>
  <c r="E2958" i="29"/>
  <c r="G2954" i="29"/>
  <c r="G2957" i="29"/>
  <c r="F2954" i="29"/>
  <c r="F2957" i="29"/>
  <c r="E2954" i="29"/>
  <c r="E2957" i="29"/>
  <c r="G2956" i="29"/>
  <c r="F2956" i="29"/>
  <c r="E2956" i="29"/>
  <c r="G2955" i="29"/>
  <c r="F2955" i="29"/>
  <c r="E2955" i="29"/>
  <c r="D2953" i="29"/>
  <c r="C2953" i="29"/>
  <c r="E2951" i="29"/>
  <c r="C2951" i="29"/>
  <c r="C2950" i="29"/>
  <c r="C2949" i="29"/>
  <c r="C2948" i="29"/>
  <c r="D2942" i="29"/>
  <c r="D2941" i="29"/>
  <c r="D2940" i="29"/>
  <c r="F2939" i="29"/>
  <c r="D2938" i="29"/>
  <c r="D2937" i="29"/>
  <c r="H2936" i="29"/>
  <c r="F2936" i="29"/>
  <c r="D2935" i="29"/>
  <c r="D2934" i="29"/>
  <c r="D2933" i="29"/>
  <c r="D2932" i="29"/>
  <c r="F2931" i="29"/>
  <c r="C75" i="1"/>
  <c r="D2931" i="29"/>
  <c r="D2930" i="29"/>
  <c r="D2927" i="29"/>
  <c r="C2922" i="29"/>
  <c r="G2910" i="29"/>
  <c r="G2919" i="29"/>
  <c r="F2910" i="29"/>
  <c r="F2919" i="29"/>
  <c r="E2910" i="29"/>
  <c r="E2919" i="29"/>
  <c r="G2918" i="29"/>
  <c r="F2918" i="29"/>
  <c r="E2918" i="29"/>
  <c r="G2916" i="29"/>
  <c r="F2916" i="29"/>
  <c r="E2916" i="29"/>
  <c r="G2915" i="29"/>
  <c r="F2915" i="29"/>
  <c r="E2915" i="29"/>
  <c r="G2911" i="29"/>
  <c r="G2914" i="29"/>
  <c r="F2911" i="29"/>
  <c r="F2914" i="29"/>
  <c r="E2911" i="29"/>
  <c r="E2914" i="29"/>
  <c r="G2913" i="29"/>
  <c r="F2913" i="29"/>
  <c r="E2913" i="29"/>
  <c r="G2912" i="29"/>
  <c r="F2912" i="29"/>
  <c r="E2912" i="29"/>
  <c r="D2910" i="29"/>
  <c r="C2910" i="29"/>
  <c r="E2908" i="29"/>
  <c r="C2908" i="29"/>
  <c r="C2907" i="29"/>
  <c r="C2906" i="29"/>
  <c r="C2905" i="29"/>
  <c r="D2899" i="29"/>
  <c r="D2898" i="29"/>
  <c r="D2897" i="29"/>
  <c r="F2896" i="29"/>
  <c r="D2895" i="29"/>
  <c r="D2894" i="29"/>
  <c r="H2893" i="29"/>
  <c r="F2893" i="29"/>
  <c r="D2892" i="29"/>
  <c r="D2891" i="29"/>
  <c r="D2890" i="29"/>
  <c r="D2889" i="29"/>
  <c r="F2888" i="29"/>
  <c r="C74" i="1"/>
  <c r="D2888" i="29"/>
  <c r="D2887" i="29"/>
  <c r="D2884" i="29"/>
  <c r="C2879" i="29"/>
  <c r="G2867" i="29"/>
  <c r="G2876" i="29"/>
  <c r="F2867" i="29"/>
  <c r="F2876" i="29"/>
  <c r="E2867" i="29"/>
  <c r="E2876" i="29"/>
  <c r="G2875" i="29"/>
  <c r="F2875" i="29"/>
  <c r="E2875" i="29"/>
  <c r="G2873" i="29"/>
  <c r="F2873" i="29"/>
  <c r="E2873" i="29"/>
  <c r="G2872" i="29"/>
  <c r="F2872" i="29"/>
  <c r="E2872" i="29"/>
  <c r="G2868" i="29"/>
  <c r="G2871" i="29"/>
  <c r="F2868" i="29"/>
  <c r="F2871" i="29"/>
  <c r="E2868" i="29"/>
  <c r="E2871" i="29"/>
  <c r="G2870" i="29"/>
  <c r="F2870" i="29"/>
  <c r="E2870" i="29"/>
  <c r="G2869" i="29"/>
  <c r="F2869" i="29"/>
  <c r="E2869" i="29"/>
  <c r="D2867" i="29"/>
  <c r="C2867" i="29"/>
  <c r="E2865" i="29"/>
  <c r="C2865" i="29"/>
  <c r="C2864" i="29"/>
  <c r="C2863" i="29"/>
  <c r="C2862" i="29"/>
  <c r="D2856" i="29"/>
  <c r="D2855" i="29"/>
  <c r="D2854" i="29"/>
  <c r="F2853" i="29"/>
  <c r="D2852" i="29"/>
  <c r="D2851" i="29"/>
  <c r="H2850" i="29"/>
  <c r="F2850" i="29"/>
  <c r="D2849" i="29"/>
  <c r="D2848" i="29"/>
  <c r="D2847" i="29"/>
  <c r="D2846" i="29"/>
  <c r="F2845" i="29"/>
  <c r="C73" i="1"/>
  <c r="D2845" i="29"/>
  <c r="D2844" i="29"/>
  <c r="D2841" i="29"/>
  <c r="C2836" i="29"/>
  <c r="G2824" i="29"/>
  <c r="G2833" i="29"/>
  <c r="F2824" i="29"/>
  <c r="F2833" i="29"/>
  <c r="E2824" i="29"/>
  <c r="E2833" i="29"/>
  <c r="G2832" i="29"/>
  <c r="F2832" i="29"/>
  <c r="E2832" i="29"/>
  <c r="G2830" i="29"/>
  <c r="F2830" i="29"/>
  <c r="E2830" i="29"/>
  <c r="G2829" i="29"/>
  <c r="F2829" i="29"/>
  <c r="E2829" i="29"/>
  <c r="G2825" i="29"/>
  <c r="G2828" i="29"/>
  <c r="F2825" i="29"/>
  <c r="F2828" i="29"/>
  <c r="E2825" i="29"/>
  <c r="E2828" i="29"/>
  <c r="G2827" i="29"/>
  <c r="F2827" i="29"/>
  <c r="E2827" i="29"/>
  <c r="G2826" i="29"/>
  <c r="F2826" i="29"/>
  <c r="E2826" i="29"/>
  <c r="D2824" i="29"/>
  <c r="C2824" i="29"/>
  <c r="E2822" i="29"/>
  <c r="C2822" i="29"/>
  <c r="C2821" i="29"/>
  <c r="C2820" i="29"/>
  <c r="C2819" i="29"/>
  <c r="D2813" i="29"/>
  <c r="D2812" i="29"/>
  <c r="D2811" i="29"/>
  <c r="F2810" i="29"/>
  <c r="D2809" i="29"/>
  <c r="D2808" i="29"/>
  <c r="H2807" i="29"/>
  <c r="F2807" i="29"/>
  <c r="D2806" i="29"/>
  <c r="D2805" i="29"/>
  <c r="D2804" i="29"/>
  <c r="D2803" i="29"/>
  <c r="F2802" i="29"/>
  <c r="C72" i="1"/>
  <c r="D2802" i="29"/>
  <c r="D2801" i="29"/>
  <c r="D2798" i="29"/>
  <c r="C2793" i="29"/>
  <c r="G2781" i="29"/>
  <c r="G2790" i="29"/>
  <c r="F2781" i="29"/>
  <c r="F2790" i="29"/>
  <c r="E2781" i="29"/>
  <c r="E2790" i="29"/>
  <c r="G2789" i="29"/>
  <c r="F2789" i="29"/>
  <c r="E2789" i="29"/>
  <c r="G2787" i="29"/>
  <c r="F2787" i="29"/>
  <c r="E2787" i="29"/>
  <c r="G2786" i="29"/>
  <c r="F2786" i="29"/>
  <c r="E2786" i="29"/>
  <c r="G2782" i="29"/>
  <c r="G2785" i="29"/>
  <c r="F2782" i="29"/>
  <c r="F2785" i="29"/>
  <c r="E2782" i="29"/>
  <c r="E2785" i="29"/>
  <c r="G2784" i="29"/>
  <c r="F2784" i="29"/>
  <c r="E2784" i="29"/>
  <c r="G2783" i="29"/>
  <c r="F2783" i="29"/>
  <c r="E2783" i="29"/>
  <c r="D2781" i="29"/>
  <c r="C2781" i="29"/>
  <c r="E2779" i="29"/>
  <c r="C2779" i="29"/>
  <c r="C2778" i="29"/>
  <c r="C2777" i="29"/>
  <c r="C2776" i="29"/>
  <c r="D2770" i="29"/>
  <c r="D2769" i="29"/>
  <c r="D2768" i="29"/>
  <c r="F2767" i="29"/>
  <c r="D2766" i="29"/>
  <c r="D2765" i="29"/>
  <c r="H2764" i="29"/>
  <c r="F2764" i="29"/>
  <c r="D2763" i="29"/>
  <c r="D2762" i="29"/>
  <c r="D2761" i="29"/>
  <c r="D2760" i="29"/>
  <c r="F2759" i="29"/>
  <c r="C71" i="1"/>
  <c r="D2759" i="29"/>
  <c r="D2758" i="29"/>
  <c r="D2755" i="29"/>
  <c r="C2750" i="29"/>
  <c r="G2738" i="29"/>
  <c r="G2747" i="29"/>
  <c r="F2738" i="29"/>
  <c r="F2747" i="29"/>
  <c r="E2738" i="29"/>
  <c r="E2747" i="29"/>
  <c r="G2746" i="29"/>
  <c r="F2746" i="29"/>
  <c r="E2746" i="29"/>
  <c r="G2744" i="29"/>
  <c r="F2744" i="29"/>
  <c r="E2744" i="29"/>
  <c r="G2743" i="29"/>
  <c r="F2743" i="29"/>
  <c r="E2743" i="29"/>
  <c r="G2739" i="29"/>
  <c r="G2742" i="29"/>
  <c r="F2739" i="29"/>
  <c r="F2742" i="29"/>
  <c r="E2739" i="29"/>
  <c r="E2742" i="29"/>
  <c r="G2741" i="29"/>
  <c r="F2741" i="29"/>
  <c r="E2741" i="29"/>
  <c r="G2740" i="29"/>
  <c r="F2740" i="29"/>
  <c r="E2740" i="29"/>
  <c r="D2738" i="29"/>
  <c r="C2738" i="29"/>
  <c r="E2736" i="29"/>
  <c r="C2736" i="29"/>
  <c r="C2735" i="29"/>
  <c r="C2734" i="29"/>
  <c r="C2733" i="29"/>
  <c r="D2727" i="29"/>
  <c r="D2726" i="29"/>
  <c r="D2725" i="29"/>
  <c r="F2724" i="29"/>
  <c r="D2723" i="29"/>
  <c r="D2722" i="29"/>
  <c r="H2721" i="29"/>
  <c r="F2721" i="29"/>
  <c r="D2720" i="29"/>
  <c r="D2719" i="29"/>
  <c r="D2718" i="29"/>
  <c r="D2717" i="29"/>
  <c r="F2716" i="29"/>
  <c r="C70" i="1"/>
  <c r="D2716" i="29"/>
  <c r="D2715" i="29"/>
  <c r="D2712" i="29"/>
  <c r="C2707" i="29"/>
  <c r="G2695" i="29"/>
  <c r="G2704" i="29"/>
  <c r="F2695" i="29"/>
  <c r="F2704" i="29"/>
  <c r="E2695" i="29"/>
  <c r="E2704" i="29"/>
  <c r="G2703" i="29"/>
  <c r="F2703" i="29"/>
  <c r="E2703" i="29"/>
  <c r="G2701" i="29"/>
  <c r="F2701" i="29"/>
  <c r="E2701" i="29"/>
  <c r="G2700" i="29"/>
  <c r="F2700" i="29"/>
  <c r="E2700" i="29"/>
  <c r="G2696" i="29"/>
  <c r="G2699" i="29"/>
  <c r="F2696" i="29"/>
  <c r="F2699" i="29"/>
  <c r="E2696" i="29"/>
  <c r="E2699" i="29"/>
  <c r="G2698" i="29"/>
  <c r="F2698" i="29"/>
  <c r="E2698" i="29"/>
  <c r="G2697" i="29"/>
  <c r="F2697" i="29"/>
  <c r="E2697" i="29"/>
  <c r="D2695" i="29"/>
  <c r="C2695" i="29"/>
  <c r="E2693" i="29"/>
  <c r="C2693" i="29"/>
  <c r="C2692" i="29"/>
  <c r="C2691" i="29"/>
  <c r="C2690" i="29"/>
  <c r="D2684" i="29"/>
  <c r="D2683" i="29"/>
  <c r="D2682" i="29"/>
  <c r="F2681" i="29"/>
  <c r="D2680" i="29"/>
  <c r="D2679" i="29"/>
  <c r="H2678" i="29"/>
  <c r="F2678" i="29"/>
  <c r="D2677" i="29"/>
  <c r="D2676" i="29"/>
  <c r="D2675" i="29"/>
  <c r="D2674" i="29"/>
  <c r="F2673" i="29"/>
  <c r="C69" i="1"/>
  <c r="D2673" i="29"/>
  <c r="D2672" i="29"/>
  <c r="D2669" i="29"/>
  <c r="C2664" i="29"/>
  <c r="G2652" i="29"/>
  <c r="G2661" i="29"/>
  <c r="F2652" i="29"/>
  <c r="F2661" i="29"/>
  <c r="E2652" i="29"/>
  <c r="E2661" i="29"/>
  <c r="G2660" i="29"/>
  <c r="F2660" i="29"/>
  <c r="E2660" i="29"/>
  <c r="G2658" i="29"/>
  <c r="F2658" i="29"/>
  <c r="E2658" i="29"/>
  <c r="G2657" i="29"/>
  <c r="F2657" i="29"/>
  <c r="E2657" i="29"/>
  <c r="G2653" i="29"/>
  <c r="G2656" i="29"/>
  <c r="F2653" i="29"/>
  <c r="F2656" i="29"/>
  <c r="E2653" i="29"/>
  <c r="E2656" i="29"/>
  <c r="G2655" i="29"/>
  <c r="F2655" i="29"/>
  <c r="E2655" i="29"/>
  <c r="G2654" i="29"/>
  <c r="F2654" i="29"/>
  <c r="E2654" i="29"/>
  <c r="D2652" i="29"/>
  <c r="C2652" i="29"/>
  <c r="E2650" i="29"/>
  <c r="C2650" i="29"/>
  <c r="C2649" i="29"/>
  <c r="C2648" i="29"/>
  <c r="C2647" i="29"/>
  <c r="D2641" i="29"/>
  <c r="D2640" i="29"/>
  <c r="D2639" i="29"/>
  <c r="F2638" i="29"/>
  <c r="D2637" i="29"/>
  <c r="D2636" i="29"/>
  <c r="H2635" i="29"/>
  <c r="F2635" i="29"/>
  <c r="D2634" i="29"/>
  <c r="D2633" i="29"/>
  <c r="D2632" i="29"/>
  <c r="D2631" i="29"/>
  <c r="F2630" i="29"/>
  <c r="C68" i="1"/>
  <c r="D2630" i="29"/>
  <c r="D2629" i="29"/>
  <c r="D2626" i="29"/>
  <c r="C2621" i="29"/>
  <c r="G2609" i="29"/>
  <c r="G2618" i="29"/>
  <c r="F2609" i="29"/>
  <c r="F2618" i="29"/>
  <c r="E2609" i="29"/>
  <c r="E2618" i="29"/>
  <c r="G2617" i="29"/>
  <c r="F2617" i="29"/>
  <c r="E2617" i="29"/>
  <c r="G2615" i="29"/>
  <c r="F2615" i="29"/>
  <c r="E2615" i="29"/>
  <c r="G2614" i="29"/>
  <c r="F2614" i="29"/>
  <c r="E2614" i="29"/>
  <c r="G2610" i="29"/>
  <c r="G2613" i="29"/>
  <c r="F2610" i="29"/>
  <c r="F2613" i="29"/>
  <c r="E2610" i="29"/>
  <c r="E2613" i="29"/>
  <c r="G2612" i="29"/>
  <c r="F2612" i="29"/>
  <c r="E2612" i="29"/>
  <c r="G2611" i="29"/>
  <c r="F2611" i="29"/>
  <c r="E2611" i="29"/>
  <c r="D2609" i="29"/>
  <c r="C2609" i="29"/>
  <c r="E2607" i="29"/>
  <c r="C2607" i="29"/>
  <c r="C2606" i="29"/>
  <c r="C2605" i="29"/>
  <c r="C2604" i="29"/>
  <c r="D2598" i="29"/>
  <c r="D2597" i="29"/>
  <c r="D2596" i="29"/>
  <c r="F2595" i="29"/>
  <c r="D2594" i="29"/>
  <c r="D2593" i="29"/>
  <c r="H2592" i="29"/>
  <c r="F2592" i="29"/>
  <c r="D2591" i="29"/>
  <c r="D2590" i="29"/>
  <c r="D2589" i="29"/>
  <c r="D2588" i="29"/>
  <c r="F2587" i="29"/>
  <c r="C67" i="1"/>
  <c r="D2587" i="29"/>
  <c r="D2586" i="29"/>
  <c r="D2583" i="29"/>
  <c r="C2578" i="29"/>
  <c r="G2566" i="29"/>
  <c r="G2575" i="29"/>
  <c r="F2566" i="29"/>
  <c r="F2575" i="29"/>
  <c r="E2566" i="29"/>
  <c r="E2575" i="29"/>
  <c r="G2574" i="29"/>
  <c r="F2574" i="29"/>
  <c r="E2574" i="29"/>
  <c r="G2572" i="29"/>
  <c r="F2572" i="29"/>
  <c r="E2572" i="29"/>
  <c r="G2571" i="29"/>
  <c r="F2571" i="29"/>
  <c r="E2571" i="29"/>
  <c r="G2567" i="29"/>
  <c r="G2570" i="29"/>
  <c r="F2567" i="29"/>
  <c r="F2570" i="29"/>
  <c r="E2567" i="29"/>
  <c r="E2570" i="29"/>
  <c r="G2569" i="29"/>
  <c r="F2569" i="29"/>
  <c r="E2569" i="29"/>
  <c r="G2568" i="29"/>
  <c r="F2568" i="29"/>
  <c r="E2568" i="29"/>
  <c r="D2566" i="29"/>
  <c r="C2566" i="29"/>
  <c r="E2564" i="29"/>
  <c r="C2564" i="29"/>
  <c r="C2563" i="29"/>
  <c r="C2562" i="29"/>
  <c r="C2561" i="29"/>
  <c r="D2555" i="29"/>
  <c r="D2554" i="29"/>
  <c r="D2553" i="29"/>
  <c r="F2552" i="29"/>
  <c r="D2551" i="29"/>
  <c r="D2550" i="29"/>
  <c r="H2549" i="29"/>
  <c r="F2549" i="29"/>
  <c r="D2548" i="29"/>
  <c r="D2547" i="29"/>
  <c r="D2546" i="29"/>
  <c r="D2545" i="29"/>
  <c r="F2544" i="29"/>
  <c r="C66" i="1"/>
  <c r="D2544" i="29"/>
  <c r="D2543" i="29"/>
  <c r="D2540" i="29"/>
  <c r="C2535" i="29"/>
  <c r="G2523" i="29"/>
  <c r="G2532" i="29"/>
  <c r="F2523" i="29"/>
  <c r="F2532" i="29"/>
  <c r="E2523" i="29"/>
  <c r="E2532" i="29"/>
  <c r="G2531" i="29"/>
  <c r="F2531" i="29"/>
  <c r="E2531" i="29"/>
  <c r="G2529" i="29"/>
  <c r="F2529" i="29"/>
  <c r="E2529" i="29"/>
  <c r="G2528" i="29"/>
  <c r="F2528" i="29"/>
  <c r="E2528" i="29"/>
  <c r="G2524" i="29"/>
  <c r="G2527" i="29"/>
  <c r="F2524" i="29"/>
  <c r="F2527" i="29"/>
  <c r="E2524" i="29"/>
  <c r="E2527" i="29"/>
  <c r="G2526" i="29"/>
  <c r="F2526" i="29"/>
  <c r="E2526" i="29"/>
  <c r="G2525" i="29"/>
  <c r="F2525" i="29"/>
  <c r="E2525" i="29"/>
  <c r="D2523" i="29"/>
  <c r="C2523" i="29"/>
  <c r="E2521" i="29"/>
  <c r="C2521" i="29"/>
  <c r="C2520" i="29"/>
  <c r="C2519" i="29"/>
  <c r="C2518" i="29"/>
  <c r="D2512" i="29"/>
  <c r="D2511" i="29"/>
  <c r="D2510" i="29"/>
  <c r="F2509" i="29"/>
  <c r="D2508" i="29"/>
  <c r="D2507" i="29"/>
  <c r="H2506" i="29"/>
  <c r="F2506" i="29"/>
  <c r="D2505" i="29"/>
  <c r="D2504" i="29"/>
  <c r="D2503" i="29"/>
  <c r="D2502" i="29"/>
  <c r="F2501" i="29"/>
  <c r="C65" i="1"/>
  <c r="D2501" i="29"/>
  <c r="D2500" i="29"/>
  <c r="D2497" i="29"/>
  <c r="C2492" i="29"/>
  <c r="G2480" i="29"/>
  <c r="G2489" i="29"/>
  <c r="F2480" i="29"/>
  <c r="F2489" i="29"/>
  <c r="E2480" i="29"/>
  <c r="E2489" i="29"/>
  <c r="G2488" i="29"/>
  <c r="F2488" i="29"/>
  <c r="E2488" i="29"/>
  <c r="G2486" i="29"/>
  <c r="F2486" i="29"/>
  <c r="E2486" i="29"/>
  <c r="G2485" i="29"/>
  <c r="F2485" i="29"/>
  <c r="E2485" i="29"/>
  <c r="G2481" i="29"/>
  <c r="G2484" i="29"/>
  <c r="F2481" i="29"/>
  <c r="F2484" i="29"/>
  <c r="E2481" i="29"/>
  <c r="E2484" i="29"/>
  <c r="G2483" i="29"/>
  <c r="F2483" i="29"/>
  <c r="E2483" i="29"/>
  <c r="G2482" i="29"/>
  <c r="F2482" i="29"/>
  <c r="E2482" i="29"/>
  <c r="D2480" i="29"/>
  <c r="C2480" i="29"/>
  <c r="E2478" i="29"/>
  <c r="C2478" i="29"/>
  <c r="C2477" i="29"/>
  <c r="C2476" i="29"/>
  <c r="C2475" i="29"/>
  <c r="D2469" i="29"/>
  <c r="D2468" i="29"/>
  <c r="D2467" i="29"/>
  <c r="F2466" i="29"/>
  <c r="D2465" i="29"/>
  <c r="D2464" i="29"/>
  <c r="H2463" i="29"/>
  <c r="F2463" i="29"/>
  <c r="D2462" i="29"/>
  <c r="D2461" i="29"/>
  <c r="D2460" i="29"/>
  <c r="D2459" i="29"/>
  <c r="F2458" i="29"/>
  <c r="C64" i="1"/>
  <c r="D2458" i="29"/>
  <c r="D2457" i="29"/>
  <c r="D2454" i="29"/>
  <c r="C2449" i="29"/>
  <c r="G2437" i="29"/>
  <c r="G2446" i="29"/>
  <c r="F2437" i="29"/>
  <c r="F2446" i="29"/>
  <c r="E2437" i="29"/>
  <c r="E2446" i="29"/>
  <c r="G2445" i="29"/>
  <c r="F2445" i="29"/>
  <c r="E2445" i="29"/>
  <c r="G2443" i="29"/>
  <c r="F2443" i="29"/>
  <c r="E2443" i="29"/>
  <c r="G2442" i="29"/>
  <c r="F2442" i="29"/>
  <c r="E2442" i="29"/>
  <c r="G2438" i="29"/>
  <c r="G2441" i="29"/>
  <c r="F2438" i="29"/>
  <c r="F2441" i="29"/>
  <c r="E2438" i="29"/>
  <c r="E2441" i="29"/>
  <c r="G2440" i="29"/>
  <c r="F2440" i="29"/>
  <c r="E2440" i="29"/>
  <c r="G2439" i="29"/>
  <c r="F2439" i="29"/>
  <c r="E2439" i="29"/>
  <c r="D2437" i="29"/>
  <c r="C2437" i="29"/>
  <c r="E2435" i="29"/>
  <c r="C2435" i="29"/>
  <c r="C2434" i="29"/>
  <c r="C2433" i="29"/>
  <c r="C2432" i="29"/>
  <c r="D2426" i="29"/>
  <c r="D2425" i="29"/>
  <c r="D2424" i="29"/>
  <c r="F2423" i="29"/>
  <c r="D2422" i="29"/>
  <c r="D2421" i="29"/>
  <c r="H2420" i="29"/>
  <c r="F2420" i="29"/>
  <c r="D2419" i="29"/>
  <c r="D2418" i="29"/>
  <c r="D2417" i="29"/>
  <c r="D2416" i="29"/>
  <c r="F2415" i="29"/>
  <c r="C63" i="1"/>
  <c r="D2415" i="29"/>
  <c r="D2414" i="29"/>
  <c r="D2411" i="29"/>
  <c r="C2406" i="29"/>
  <c r="G2394" i="29"/>
  <c r="G2403" i="29"/>
  <c r="F2394" i="29"/>
  <c r="F2403" i="29"/>
  <c r="E2394" i="29"/>
  <c r="E2403" i="29"/>
  <c r="G2402" i="29"/>
  <c r="F2402" i="29"/>
  <c r="E2402" i="29"/>
  <c r="G2400" i="29"/>
  <c r="F2400" i="29"/>
  <c r="E2400" i="29"/>
  <c r="G2399" i="29"/>
  <c r="F2399" i="29"/>
  <c r="E2399" i="29"/>
  <c r="G2395" i="29"/>
  <c r="G2398" i="29"/>
  <c r="F2395" i="29"/>
  <c r="F2398" i="29"/>
  <c r="E2395" i="29"/>
  <c r="E2398" i="29"/>
  <c r="G2397" i="29"/>
  <c r="F2397" i="29"/>
  <c r="E2397" i="29"/>
  <c r="G2396" i="29"/>
  <c r="F2396" i="29"/>
  <c r="E2396" i="29"/>
  <c r="D2394" i="29"/>
  <c r="C2394" i="29"/>
  <c r="E2392" i="29"/>
  <c r="C2392" i="29"/>
  <c r="C2391" i="29"/>
  <c r="C2390" i="29"/>
  <c r="C2389" i="29"/>
  <c r="D2383" i="29"/>
  <c r="D2382" i="29"/>
  <c r="D2381" i="29"/>
  <c r="F2380" i="29"/>
  <c r="D2379" i="29"/>
  <c r="D2378" i="29"/>
  <c r="H2377" i="29"/>
  <c r="F2377" i="29"/>
  <c r="D2376" i="29"/>
  <c r="D2375" i="29"/>
  <c r="D2374" i="29"/>
  <c r="D2373" i="29"/>
  <c r="F2372" i="29"/>
  <c r="C62" i="1"/>
  <c r="D2372" i="29"/>
  <c r="D2371" i="29"/>
  <c r="D2368" i="29"/>
  <c r="C2363" i="29"/>
  <c r="G2351" i="29"/>
  <c r="G2360" i="29"/>
  <c r="F2351" i="29"/>
  <c r="F2360" i="29"/>
  <c r="E2351" i="29"/>
  <c r="E2360" i="29"/>
  <c r="G2359" i="29"/>
  <c r="F2359" i="29"/>
  <c r="E2359" i="29"/>
  <c r="G2357" i="29"/>
  <c r="F2357" i="29"/>
  <c r="E2357" i="29"/>
  <c r="G2356" i="29"/>
  <c r="F2356" i="29"/>
  <c r="E2356" i="29"/>
  <c r="G2352" i="29"/>
  <c r="G2355" i="29"/>
  <c r="F2352" i="29"/>
  <c r="F2355" i="29"/>
  <c r="E2352" i="29"/>
  <c r="E2355" i="29"/>
  <c r="G2354" i="29"/>
  <c r="F2354" i="29"/>
  <c r="E2354" i="29"/>
  <c r="G2353" i="29"/>
  <c r="F2353" i="29"/>
  <c r="E2353" i="29"/>
  <c r="D2351" i="29"/>
  <c r="C2351" i="29"/>
  <c r="E2349" i="29"/>
  <c r="C2349" i="29"/>
  <c r="C2348" i="29"/>
  <c r="C2347" i="29"/>
  <c r="C2346" i="29"/>
  <c r="D2340" i="29"/>
  <c r="D2339" i="29"/>
  <c r="D2338" i="29"/>
  <c r="F2337" i="29"/>
  <c r="D2336" i="29"/>
  <c r="D2335" i="29"/>
  <c r="H2334" i="29"/>
  <c r="F2334" i="29"/>
  <c r="D2333" i="29"/>
  <c r="D2332" i="29"/>
  <c r="D2331" i="29"/>
  <c r="D2330" i="29"/>
  <c r="F2329" i="29"/>
  <c r="C61" i="1"/>
  <c r="D2329" i="29"/>
  <c r="D2328" i="29"/>
  <c r="D2325" i="29"/>
  <c r="C2320" i="29"/>
  <c r="G2308" i="29"/>
  <c r="G2317" i="29"/>
  <c r="F2308" i="29"/>
  <c r="F2317" i="29"/>
  <c r="E2308" i="29"/>
  <c r="E2317" i="29"/>
  <c r="G2316" i="29"/>
  <c r="F2316" i="29"/>
  <c r="E2316" i="29"/>
  <c r="G2314" i="29"/>
  <c r="F2314" i="29"/>
  <c r="E2314" i="29"/>
  <c r="G2313" i="29"/>
  <c r="F2313" i="29"/>
  <c r="E2313" i="29"/>
  <c r="G2309" i="29"/>
  <c r="G2312" i="29"/>
  <c r="F2309" i="29"/>
  <c r="F2312" i="29"/>
  <c r="E2309" i="29"/>
  <c r="E2312" i="29"/>
  <c r="G2311" i="29"/>
  <c r="F2311" i="29"/>
  <c r="E2311" i="29"/>
  <c r="G2310" i="29"/>
  <c r="F2310" i="29"/>
  <c r="E2310" i="29"/>
  <c r="D2308" i="29"/>
  <c r="C2308" i="29"/>
  <c r="E2306" i="29"/>
  <c r="C2306" i="29"/>
  <c r="C2305" i="29"/>
  <c r="C2304" i="29"/>
  <c r="C2303" i="29"/>
  <c r="D2297" i="29"/>
  <c r="D2296" i="29"/>
  <c r="D2295" i="29"/>
  <c r="F2294" i="29"/>
  <c r="D2293" i="29"/>
  <c r="D2292" i="29"/>
  <c r="H2291" i="29"/>
  <c r="F2291" i="29"/>
  <c r="D2290" i="29"/>
  <c r="D2289" i="29"/>
  <c r="D2288" i="29"/>
  <c r="D2287" i="29"/>
  <c r="F2286" i="29"/>
  <c r="C60" i="1"/>
  <c r="D2286" i="29"/>
  <c r="D2285" i="29"/>
  <c r="D2282" i="29"/>
  <c r="C2277" i="29"/>
  <c r="G2265" i="29"/>
  <c r="G2274" i="29"/>
  <c r="F2265" i="29"/>
  <c r="F2274" i="29"/>
  <c r="E2265" i="29"/>
  <c r="E2274" i="29"/>
  <c r="G2273" i="29"/>
  <c r="F2273" i="29"/>
  <c r="E2273" i="29"/>
  <c r="G2271" i="29"/>
  <c r="F2271" i="29"/>
  <c r="E2271" i="29"/>
  <c r="G2270" i="29"/>
  <c r="F2270" i="29"/>
  <c r="E2270" i="29"/>
  <c r="G2266" i="29"/>
  <c r="G2269" i="29"/>
  <c r="F2266" i="29"/>
  <c r="F2269" i="29"/>
  <c r="E2266" i="29"/>
  <c r="E2269" i="29"/>
  <c r="G2268" i="29"/>
  <c r="F2268" i="29"/>
  <c r="E2268" i="29"/>
  <c r="G2267" i="29"/>
  <c r="F2267" i="29"/>
  <c r="E2267" i="29"/>
  <c r="D2265" i="29"/>
  <c r="C2265" i="29"/>
  <c r="E2263" i="29"/>
  <c r="C2263" i="29"/>
  <c r="C2262" i="29"/>
  <c r="C2261" i="29"/>
  <c r="C2260" i="29"/>
  <c r="D2254" i="29"/>
  <c r="D2253" i="29"/>
  <c r="D2252" i="29"/>
  <c r="F2251" i="29"/>
  <c r="D2250" i="29"/>
  <c r="D2249" i="29"/>
  <c r="H2248" i="29"/>
  <c r="F2248" i="29"/>
  <c r="D2247" i="29"/>
  <c r="D2246" i="29"/>
  <c r="D2245" i="29"/>
  <c r="D2244" i="29"/>
  <c r="F2243" i="29"/>
  <c r="C59" i="1"/>
  <c r="D2243" i="29"/>
  <c r="D2242" i="29"/>
  <c r="D2239" i="29"/>
  <c r="C2234" i="29"/>
  <c r="G2222" i="29"/>
  <c r="G2231" i="29"/>
  <c r="F2222" i="29"/>
  <c r="F2231" i="29"/>
  <c r="E2222" i="29"/>
  <c r="E2231" i="29"/>
  <c r="G2230" i="29"/>
  <c r="F2230" i="29"/>
  <c r="E2230" i="29"/>
  <c r="G2228" i="29"/>
  <c r="F2228" i="29"/>
  <c r="E2228" i="29"/>
  <c r="G2227" i="29"/>
  <c r="F2227" i="29"/>
  <c r="E2227" i="29"/>
  <c r="G2223" i="29"/>
  <c r="G2226" i="29"/>
  <c r="F2223" i="29"/>
  <c r="F2226" i="29"/>
  <c r="E2223" i="29"/>
  <c r="E2226" i="29"/>
  <c r="G2225" i="29"/>
  <c r="F2225" i="29"/>
  <c r="E2225" i="29"/>
  <c r="G2224" i="29"/>
  <c r="F2224" i="29"/>
  <c r="E2224" i="29"/>
  <c r="D2222" i="29"/>
  <c r="C2222" i="29"/>
  <c r="E2220" i="29"/>
  <c r="C2220" i="29"/>
  <c r="C2219" i="29"/>
  <c r="C2218" i="29"/>
  <c r="C2217" i="29"/>
  <c r="D2211" i="29"/>
  <c r="D2210" i="29"/>
  <c r="D2209" i="29"/>
  <c r="F2208" i="29"/>
  <c r="D2207" i="29"/>
  <c r="D2206" i="29"/>
  <c r="H2205" i="29"/>
  <c r="F2205" i="29"/>
  <c r="D2204" i="29"/>
  <c r="D2203" i="29"/>
  <c r="D2202" i="29"/>
  <c r="D2201" i="29"/>
  <c r="F2200" i="29"/>
  <c r="C58" i="1"/>
  <c r="D2200" i="29"/>
  <c r="D2199" i="29"/>
  <c r="D2196" i="29"/>
  <c r="D1738" i="29"/>
  <c r="G1738" i="29"/>
  <c r="C2191" i="29"/>
  <c r="G2179" i="29"/>
  <c r="G2188" i="29"/>
  <c r="F2179" i="29"/>
  <c r="F2188" i="29"/>
  <c r="E2179" i="29"/>
  <c r="E2188" i="29"/>
  <c r="G2187" i="29"/>
  <c r="F2187" i="29"/>
  <c r="E2187" i="29"/>
  <c r="G2185" i="29"/>
  <c r="F2185" i="29"/>
  <c r="E2185" i="29"/>
  <c r="G2184" i="29"/>
  <c r="F2184" i="29"/>
  <c r="E2184" i="29"/>
  <c r="G2180" i="29"/>
  <c r="G2183" i="29"/>
  <c r="F2180" i="29"/>
  <c r="F2183" i="29"/>
  <c r="E2180" i="29"/>
  <c r="E2183" i="29"/>
  <c r="G2182" i="29"/>
  <c r="F2182" i="29"/>
  <c r="E2182" i="29"/>
  <c r="G2181" i="29"/>
  <c r="F2181" i="29"/>
  <c r="E2181" i="29"/>
  <c r="D2179" i="29"/>
  <c r="C2179" i="29"/>
  <c r="E2177" i="29"/>
  <c r="C2177" i="29"/>
  <c r="C2176" i="29"/>
  <c r="C2175" i="29"/>
  <c r="C2174" i="29"/>
  <c r="D2168" i="29"/>
  <c r="D2167" i="29"/>
  <c r="D2166" i="29"/>
  <c r="F2165" i="29"/>
  <c r="D2164" i="29"/>
  <c r="D2163" i="29"/>
  <c r="H2162" i="29"/>
  <c r="F2162" i="29"/>
  <c r="D2161" i="29"/>
  <c r="D2160" i="29"/>
  <c r="D2159" i="29"/>
  <c r="D2158" i="29"/>
  <c r="F2157" i="29"/>
  <c r="C57" i="1"/>
  <c r="D2157" i="29"/>
  <c r="D2156" i="29"/>
  <c r="D2153" i="29"/>
  <c r="C2148" i="29"/>
  <c r="G2136" i="29"/>
  <c r="G2145" i="29"/>
  <c r="F2136" i="29"/>
  <c r="F2145" i="29"/>
  <c r="E2136" i="29"/>
  <c r="E2145" i="29"/>
  <c r="G2144" i="29"/>
  <c r="F2144" i="29"/>
  <c r="E2144" i="29"/>
  <c r="G2142" i="29"/>
  <c r="F2142" i="29"/>
  <c r="E2142" i="29"/>
  <c r="G2141" i="29"/>
  <c r="F2141" i="29"/>
  <c r="E2141" i="29"/>
  <c r="G2137" i="29"/>
  <c r="G2140" i="29"/>
  <c r="F2137" i="29"/>
  <c r="F2140" i="29"/>
  <c r="E2137" i="29"/>
  <c r="E2140" i="29"/>
  <c r="G2139" i="29"/>
  <c r="F2139" i="29"/>
  <c r="E2139" i="29"/>
  <c r="G2138" i="29"/>
  <c r="F2138" i="29"/>
  <c r="E2138" i="29"/>
  <c r="D2136" i="29"/>
  <c r="C2136" i="29"/>
  <c r="E2134" i="29"/>
  <c r="C2134" i="29"/>
  <c r="C2133" i="29"/>
  <c r="C2132" i="29"/>
  <c r="C2131" i="29"/>
  <c r="D2125" i="29"/>
  <c r="D2124" i="29"/>
  <c r="D2123" i="29"/>
  <c r="F2122" i="29"/>
  <c r="D2121" i="29"/>
  <c r="D2120" i="29"/>
  <c r="H2119" i="29"/>
  <c r="F2119" i="29"/>
  <c r="D2118" i="29"/>
  <c r="D2117" i="29"/>
  <c r="D2116" i="29"/>
  <c r="D2115" i="29"/>
  <c r="F2114" i="29"/>
  <c r="C56" i="1"/>
  <c r="D2114" i="29"/>
  <c r="D2113" i="29"/>
  <c r="D2110" i="29"/>
  <c r="C2105" i="29"/>
  <c r="G2093" i="29"/>
  <c r="G2102" i="29"/>
  <c r="F2093" i="29"/>
  <c r="F2102" i="29"/>
  <c r="E2093" i="29"/>
  <c r="E2102" i="29"/>
  <c r="G2101" i="29"/>
  <c r="F2101" i="29"/>
  <c r="E2101" i="29"/>
  <c r="G2099" i="29"/>
  <c r="F2099" i="29"/>
  <c r="E2099" i="29"/>
  <c r="G2098" i="29"/>
  <c r="F2098" i="29"/>
  <c r="E2098" i="29"/>
  <c r="G2094" i="29"/>
  <c r="G2097" i="29"/>
  <c r="F2094" i="29"/>
  <c r="F2097" i="29"/>
  <c r="E2094" i="29"/>
  <c r="E2097" i="29"/>
  <c r="G2096" i="29"/>
  <c r="F2096" i="29"/>
  <c r="E2096" i="29"/>
  <c r="G2095" i="29"/>
  <c r="F2095" i="29"/>
  <c r="E2095" i="29"/>
  <c r="D2093" i="29"/>
  <c r="C2093" i="29"/>
  <c r="E2091" i="29"/>
  <c r="C2091" i="29"/>
  <c r="C2090" i="29"/>
  <c r="C2089" i="29"/>
  <c r="C2088" i="29"/>
  <c r="D2082" i="29"/>
  <c r="D2081" i="29"/>
  <c r="D2080" i="29"/>
  <c r="F2079" i="29"/>
  <c r="D2078" i="29"/>
  <c r="D2077" i="29"/>
  <c r="H2076" i="29"/>
  <c r="F2076" i="29"/>
  <c r="D2075" i="29"/>
  <c r="D2074" i="29"/>
  <c r="D2073" i="29"/>
  <c r="D2072" i="29"/>
  <c r="F2071" i="29"/>
  <c r="C55" i="1"/>
  <c r="D2071" i="29"/>
  <c r="D2070" i="29"/>
  <c r="D2067" i="29"/>
  <c r="C2062" i="29"/>
  <c r="G2050" i="29"/>
  <c r="G2059" i="29"/>
  <c r="F2050" i="29"/>
  <c r="F2059" i="29"/>
  <c r="E2050" i="29"/>
  <c r="E2059" i="29"/>
  <c r="G2058" i="29"/>
  <c r="F2058" i="29"/>
  <c r="E2058" i="29"/>
  <c r="G2056" i="29"/>
  <c r="F2056" i="29"/>
  <c r="E2056" i="29"/>
  <c r="G2055" i="29"/>
  <c r="F2055" i="29"/>
  <c r="E2055" i="29"/>
  <c r="G2051" i="29"/>
  <c r="G2054" i="29"/>
  <c r="F2051" i="29"/>
  <c r="F2054" i="29"/>
  <c r="E2051" i="29"/>
  <c r="E2054" i="29"/>
  <c r="G2053" i="29"/>
  <c r="F2053" i="29"/>
  <c r="E2053" i="29"/>
  <c r="G2052" i="29"/>
  <c r="F2052" i="29"/>
  <c r="E2052" i="29"/>
  <c r="D2050" i="29"/>
  <c r="C2050" i="29"/>
  <c r="E2048" i="29"/>
  <c r="C2048" i="29"/>
  <c r="C2047" i="29"/>
  <c r="C2046" i="29"/>
  <c r="C2045" i="29"/>
  <c r="D2039" i="29"/>
  <c r="D2038" i="29"/>
  <c r="D2037" i="29"/>
  <c r="F2036" i="29"/>
  <c r="D2035" i="29"/>
  <c r="D2034" i="29"/>
  <c r="H2033" i="29"/>
  <c r="F2033" i="29"/>
  <c r="D2032" i="29"/>
  <c r="D2031" i="29"/>
  <c r="D2030" i="29"/>
  <c r="D2029" i="29"/>
  <c r="F2028" i="29"/>
  <c r="C54" i="1"/>
  <c r="D2028" i="29"/>
  <c r="D2027" i="29"/>
  <c r="D2024" i="29"/>
  <c r="C2019" i="29"/>
  <c r="G2007" i="29"/>
  <c r="G2016" i="29"/>
  <c r="F2007" i="29"/>
  <c r="F2016" i="29"/>
  <c r="E2007" i="29"/>
  <c r="E2016" i="29"/>
  <c r="G2015" i="29"/>
  <c r="F2015" i="29"/>
  <c r="E2015" i="29"/>
  <c r="G2013" i="29"/>
  <c r="F2013" i="29"/>
  <c r="E2013" i="29"/>
  <c r="G2012" i="29"/>
  <c r="F2012" i="29"/>
  <c r="E2012" i="29"/>
  <c r="G2008" i="29"/>
  <c r="G2011" i="29"/>
  <c r="F2008" i="29"/>
  <c r="F2011" i="29"/>
  <c r="E2008" i="29"/>
  <c r="E2011" i="29"/>
  <c r="G2010" i="29"/>
  <c r="F2010" i="29"/>
  <c r="E2010" i="29"/>
  <c r="G2009" i="29"/>
  <c r="F2009" i="29"/>
  <c r="E2009" i="29"/>
  <c r="D2007" i="29"/>
  <c r="C2007" i="29"/>
  <c r="E2005" i="29"/>
  <c r="C2005" i="29"/>
  <c r="C2004" i="29"/>
  <c r="C2003" i="29"/>
  <c r="C2002" i="29"/>
  <c r="D1996" i="29"/>
  <c r="D1995" i="29"/>
  <c r="D1994" i="29"/>
  <c r="F1993" i="29"/>
  <c r="D1992" i="29"/>
  <c r="D1991" i="29"/>
  <c r="H1990" i="29"/>
  <c r="F1990" i="29"/>
  <c r="D1989" i="29"/>
  <c r="D1988" i="29"/>
  <c r="D1987" i="29"/>
  <c r="D1986" i="29"/>
  <c r="F1985" i="29"/>
  <c r="C53" i="1"/>
  <c r="D1985" i="29"/>
  <c r="D1984" i="29"/>
  <c r="D1981" i="29"/>
  <c r="C1976" i="29"/>
  <c r="G1964" i="29"/>
  <c r="G1973" i="29"/>
  <c r="F1964" i="29"/>
  <c r="F1973" i="29"/>
  <c r="E1964" i="29"/>
  <c r="E1973" i="29"/>
  <c r="G1972" i="29"/>
  <c r="F1972" i="29"/>
  <c r="E1972" i="29"/>
  <c r="G1970" i="29"/>
  <c r="F1970" i="29"/>
  <c r="E1970" i="29"/>
  <c r="G1969" i="29"/>
  <c r="F1969" i="29"/>
  <c r="E1969" i="29"/>
  <c r="G1965" i="29"/>
  <c r="G1968" i="29"/>
  <c r="F1965" i="29"/>
  <c r="F1968" i="29"/>
  <c r="E1965" i="29"/>
  <c r="E1968" i="29"/>
  <c r="G1967" i="29"/>
  <c r="F1967" i="29"/>
  <c r="E1967" i="29"/>
  <c r="G1966" i="29"/>
  <c r="F1966" i="29"/>
  <c r="E1966" i="29"/>
  <c r="D1964" i="29"/>
  <c r="C1964" i="29"/>
  <c r="E1962" i="29"/>
  <c r="C1962" i="29"/>
  <c r="C1961" i="29"/>
  <c r="C1960" i="29"/>
  <c r="C1959" i="29"/>
  <c r="D1953" i="29"/>
  <c r="D1952" i="29"/>
  <c r="D1951" i="29"/>
  <c r="F1950" i="29"/>
  <c r="D1949" i="29"/>
  <c r="D1948" i="29"/>
  <c r="H1947" i="29"/>
  <c r="F1947" i="29"/>
  <c r="D1946" i="29"/>
  <c r="D1945" i="29"/>
  <c r="D1944" i="29"/>
  <c r="D1943" i="29"/>
  <c r="F1942" i="29"/>
  <c r="C52" i="1"/>
  <c r="D1942" i="29"/>
  <c r="D1941" i="29"/>
  <c r="D1938" i="29"/>
  <c r="C1933" i="29"/>
  <c r="G1921" i="29"/>
  <c r="G1930" i="29"/>
  <c r="F1921" i="29"/>
  <c r="F1930" i="29"/>
  <c r="E1921" i="29"/>
  <c r="E1930" i="29"/>
  <c r="G1929" i="29"/>
  <c r="F1929" i="29"/>
  <c r="E1929" i="29"/>
  <c r="G1927" i="29"/>
  <c r="F1927" i="29"/>
  <c r="E1927" i="29"/>
  <c r="G1926" i="29"/>
  <c r="F1926" i="29"/>
  <c r="E1926" i="29"/>
  <c r="G1922" i="29"/>
  <c r="G1925" i="29"/>
  <c r="F1922" i="29"/>
  <c r="F1925" i="29"/>
  <c r="E1922" i="29"/>
  <c r="E1925" i="29"/>
  <c r="G1924" i="29"/>
  <c r="F1924" i="29"/>
  <c r="E1924" i="29"/>
  <c r="G1923" i="29"/>
  <c r="F1923" i="29"/>
  <c r="E1923" i="29"/>
  <c r="D1921" i="29"/>
  <c r="C1921" i="29"/>
  <c r="E1919" i="29"/>
  <c r="C1919" i="29"/>
  <c r="C1918" i="29"/>
  <c r="C1917" i="29"/>
  <c r="C1916" i="29"/>
  <c r="D1910" i="29"/>
  <c r="D1909" i="29"/>
  <c r="D1908" i="29"/>
  <c r="F1907" i="29"/>
  <c r="D1906" i="29"/>
  <c r="D1905" i="29"/>
  <c r="H1904" i="29"/>
  <c r="F1904" i="29"/>
  <c r="D1903" i="29"/>
  <c r="D1902" i="29"/>
  <c r="D1901" i="29"/>
  <c r="D1900" i="29"/>
  <c r="F1899" i="29"/>
  <c r="C51" i="1"/>
  <c r="D1899" i="29"/>
  <c r="D1898" i="29"/>
  <c r="D1895" i="29"/>
  <c r="C1890" i="29"/>
  <c r="G1878" i="29"/>
  <c r="G1887" i="29"/>
  <c r="F1878" i="29"/>
  <c r="F1887" i="29"/>
  <c r="E1878" i="29"/>
  <c r="E1887" i="29"/>
  <c r="G1886" i="29"/>
  <c r="F1886" i="29"/>
  <c r="E1886" i="29"/>
  <c r="G1884" i="29"/>
  <c r="F1884" i="29"/>
  <c r="E1884" i="29"/>
  <c r="G1883" i="29"/>
  <c r="F1883" i="29"/>
  <c r="E1883" i="29"/>
  <c r="G1879" i="29"/>
  <c r="G1882" i="29"/>
  <c r="F1879" i="29"/>
  <c r="F1882" i="29"/>
  <c r="E1879" i="29"/>
  <c r="E1882" i="29"/>
  <c r="G1881" i="29"/>
  <c r="F1881" i="29"/>
  <c r="E1881" i="29"/>
  <c r="G1880" i="29"/>
  <c r="F1880" i="29"/>
  <c r="E1880" i="29"/>
  <c r="D1878" i="29"/>
  <c r="C1878" i="29"/>
  <c r="E1876" i="29"/>
  <c r="C1876" i="29"/>
  <c r="C1875" i="29"/>
  <c r="C1874" i="29"/>
  <c r="C1873" i="29"/>
  <c r="D1867" i="29"/>
  <c r="D1866" i="29"/>
  <c r="D1865" i="29"/>
  <c r="F1864" i="29"/>
  <c r="D1863" i="29"/>
  <c r="D1862" i="29"/>
  <c r="H1861" i="29"/>
  <c r="F1861" i="29"/>
  <c r="D1860" i="29"/>
  <c r="D1859" i="29"/>
  <c r="D1858" i="29"/>
  <c r="D1857" i="29"/>
  <c r="F1856" i="29"/>
  <c r="C50" i="1"/>
  <c r="D1856" i="29"/>
  <c r="D1855" i="29"/>
  <c r="D1852" i="29"/>
  <c r="C1847" i="29"/>
  <c r="G1835" i="29"/>
  <c r="G1844" i="29"/>
  <c r="F1835" i="29"/>
  <c r="F1844" i="29"/>
  <c r="E1835" i="29"/>
  <c r="E1844" i="29"/>
  <c r="G1843" i="29"/>
  <c r="F1843" i="29"/>
  <c r="E1843" i="29"/>
  <c r="G1841" i="29"/>
  <c r="F1841" i="29"/>
  <c r="E1841" i="29"/>
  <c r="G1840" i="29"/>
  <c r="F1840" i="29"/>
  <c r="E1840" i="29"/>
  <c r="G1836" i="29"/>
  <c r="G1839" i="29"/>
  <c r="F1836" i="29"/>
  <c r="F1839" i="29"/>
  <c r="E1836" i="29"/>
  <c r="E1839" i="29"/>
  <c r="G1838" i="29"/>
  <c r="F1838" i="29"/>
  <c r="E1838" i="29"/>
  <c r="G1837" i="29"/>
  <c r="F1837" i="29"/>
  <c r="E1837" i="29"/>
  <c r="D1835" i="29"/>
  <c r="C1835" i="29"/>
  <c r="E1833" i="29"/>
  <c r="C1833" i="29"/>
  <c r="C1832" i="29"/>
  <c r="C1831" i="29"/>
  <c r="C1830" i="29"/>
  <c r="D1824" i="29"/>
  <c r="D1823" i="29"/>
  <c r="D1822" i="29"/>
  <c r="F1821" i="29"/>
  <c r="D1820" i="29"/>
  <c r="D1819" i="29"/>
  <c r="H1818" i="29"/>
  <c r="F1818" i="29"/>
  <c r="D1817" i="29"/>
  <c r="D1816" i="29"/>
  <c r="D1815" i="29"/>
  <c r="D1814" i="29"/>
  <c r="F1813" i="29"/>
  <c r="C49" i="1"/>
  <c r="D1813" i="29"/>
  <c r="D1812" i="29"/>
  <c r="D1809" i="29"/>
  <c r="C1804" i="29"/>
  <c r="G1792" i="29"/>
  <c r="G1801" i="29"/>
  <c r="F1792" i="29"/>
  <c r="F1801" i="29"/>
  <c r="E1792" i="29"/>
  <c r="E1801" i="29"/>
  <c r="G1800" i="29"/>
  <c r="F1800" i="29"/>
  <c r="E1800" i="29"/>
  <c r="G1798" i="29"/>
  <c r="F1798" i="29"/>
  <c r="E1798" i="29"/>
  <c r="G1797" i="29"/>
  <c r="F1797" i="29"/>
  <c r="E1797" i="29"/>
  <c r="G1793" i="29"/>
  <c r="G1796" i="29"/>
  <c r="F1793" i="29"/>
  <c r="F1796" i="29"/>
  <c r="E1793" i="29"/>
  <c r="E1796" i="29"/>
  <c r="G1795" i="29"/>
  <c r="F1795" i="29"/>
  <c r="E1795" i="29"/>
  <c r="G1794" i="29"/>
  <c r="F1794" i="29"/>
  <c r="E1794" i="29"/>
  <c r="D1792" i="29"/>
  <c r="C1792" i="29"/>
  <c r="E1790" i="29"/>
  <c r="C1790" i="29"/>
  <c r="C1789" i="29"/>
  <c r="C1788" i="29"/>
  <c r="C1787" i="29"/>
  <c r="D1781" i="29"/>
  <c r="D1780" i="29"/>
  <c r="D1779" i="29"/>
  <c r="F1778" i="29"/>
  <c r="D1777" i="29"/>
  <c r="D1776" i="29"/>
  <c r="H1775" i="29"/>
  <c r="F1775" i="29"/>
  <c r="D1774" i="29"/>
  <c r="D1773" i="29"/>
  <c r="D1772" i="29"/>
  <c r="D1771" i="29"/>
  <c r="F1770" i="29"/>
  <c r="C48" i="1"/>
  <c r="D1770" i="29"/>
  <c r="D1769" i="29"/>
  <c r="D1766" i="29"/>
  <c r="C1761" i="29"/>
  <c r="G1749" i="29"/>
  <c r="G1758" i="29"/>
  <c r="F1749" i="29"/>
  <c r="F1758" i="29"/>
  <c r="E1749" i="29"/>
  <c r="E1758" i="29"/>
  <c r="G1757" i="29"/>
  <c r="F1757" i="29"/>
  <c r="E1757" i="29"/>
  <c r="G1755" i="29"/>
  <c r="F1755" i="29"/>
  <c r="E1755" i="29"/>
  <c r="G1754" i="29"/>
  <c r="F1754" i="29"/>
  <c r="E1754" i="29"/>
  <c r="G1750" i="29"/>
  <c r="G1753" i="29"/>
  <c r="F1750" i="29"/>
  <c r="F1753" i="29"/>
  <c r="E1750" i="29"/>
  <c r="E1753" i="29"/>
  <c r="G1752" i="29"/>
  <c r="F1752" i="29"/>
  <c r="E1752" i="29"/>
  <c r="G1751" i="29"/>
  <c r="F1751" i="29"/>
  <c r="E1751" i="29"/>
  <c r="D1749" i="29"/>
  <c r="C1749" i="29"/>
  <c r="E1747" i="29"/>
  <c r="C1747" i="29"/>
  <c r="C1746" i="29"/>
  <c r="C1745" i="29"/>
  <c r="C1744" i="29"/>
  <c r="D1737" i="29"/>
  <c r="D1736" i="29"/>
  <c r="F1735" i="29"/>
  <c r="D1734" i="29"/>
  <c r="D1733" i="29"/>
  <c r="H1732" i="29"/>
  <c r="F1732" i="29"/>
  <c r="D1731" i="29"/>
  <c r="D1730" i="29"/>
  <c r="D1729" i="29"/>
  <c r="D1728" i="29"/>
  <c r="F1727" i="29"/>
  <c r="C47" i="1"/>
  <c r="D1727" i="29"/>
  <c r="D1726" i="29"/>
  <c r="D1723" i="29"/>
  <c r="G3436" i="29"/>
  <c r="F3436" i="29"/>
  <c r="E3436" i="29"/>
  <c r="D3436" i="29"/>
  <c r="C3436" i="29"/>
  <c r="B3435" i="29"/>
  <c r="B3434" i="29"/>
  <c r="G3433" i="29"/>
  <c r="F3433" i="29"/>
  <c r="E3433" i="29"/>
  <c r="D3433" i="29"/>
  <c r="C3433" i="29"/>
  <c r="B3432" i="29"/>
  <c r="B3431" i="29"/>
  <c r="B3430" i="29"/>
  <c r="B3429" i="29"/>
  <c r="B3428" i="29"/>
  <c r="B3427" i="29"/>
  <c r="F3418" i="29"/>
  <c r="B3418" i="29"/>
  <c r="G3415" i="29"/>
  <c r="D3409" i="29"/>
  <c r="D3402" i="29"/>
  <c r="B3402" i="29"/>
  <c r="D3401" i="29"/>
  <c r="F3400" i="29"/>
  <c r="G3393" i="29"/>
  <c r="F3393" i="29"/>
  <c r="E3393" i="29"/>
  <c r="D3393" i="29"/>
  <c r="C3393" i="29"/>
  <c r="B3392" i="29"/>
  <c r="B3391" i="29"/>
  <c r="G3390" i="29"/>
  <c r="F3390" i="29"/>
  <c r="E3390" i="29"/>
  <c r="D3390" i="29"/>
  <c r="C3390" i="29"/>
  <c r="B3389" i="29"/>
  <c r="B3388" i="29"/>
  <c r="B3387" i="29"/>
  <c r="B3386" i="29"/>
  <c r="B3385" i="29"/>
  <c r="B3384" i="29"/>
  <c r="F3375" i="29"/>
  <c r="B3375" i="29"/>
  <c r="G3372" i="29"/>
  <c r="D3366" i="29"/>
  <c r="D3359" i="29"/>
  <c r="B3359" i="29"/>
  <c r="D3358" i="29"/>
  <c r="F3357" i="29"/>
  <c r="G3350" i="29"/>
  <c r="F3350" i="29"/>
  <c r="E3350" i="29"/>
  <c r="D3350" i="29"/>
  <c r="C3350" i="29"/>
  <c r="B3349" i="29"/>
  <c r="B3348" i="29"/>
  <c r="G3347" i="29"/>
  <c r="F3347" i="29"/>
  <c r="E3347" i="29"/>
  <c r="D3347" i="29"/>
  <c r="C3347" i="29"/>
  <c r="B3346" i="29"/>
  <c r="B3345" i="29"/>
  <c r="B3344" i="29"/>
  <c r="B3343" i="29"/>
  <c r="B3342" i="29"/>
  <c r="B3341" i="29"/>
  <c r="F3332" i="29"/>
  <c r="B3332" i="29"/>
  <c r="G3329" i="29"/>
  <c r="D3323" i="29"/>
  <c r="D3316" i="29"/>
  <c r="B3316" i="29"/>
  <c r="D3315" i="29"/>
  <c r="F3314" i="29"/>
  <c r="G3307" i="29"/>
  <c r="F3307" i="29"/>
  <c r="E3307" i="29"/>
  <c r="D3307" i="29"/>
  <c r="C3307" i="29"/>
  <c r="B3306" i="29"/>
  <c r="B3305" i="29"/>
  <c r="G3304" i="29"/>
  <c r="F3304" i="29"/>
  <c r="E3304" i="29"/>
  <c r="D3304" i="29"/>
  <c r="C3304" i="29"/>
  <c r="B3303" i="29"/>
  <c r="B3302" i="29"/>
  <c r="B3301" i="29"/>
  <c r="B3300" i="29"/>
  <c r="B3299" i="29"/>
  <c r="B3298" i="29"/>
  <c r="F3289" i="29"/>
  <c r="B3289" i="29"/>
  <c r="G3286" i="29"/>
  <c r="D3280" i="29"/>
  <c r="D3273" i="29"/>
  <c r="B3273" i="29"/>
  <c r="D3272" i="29"/>
  <c r="F3271" i="29"/>
  <c r="G3264" i="29"/>
  <c r="F3264" i="29"/>
  <c r="E3264" i="29"/>
  <c r="D3264" i="29"/>
  <c r="C3264" i="29"/>
  <c r="B3263" i="29"/>
  <c r="B3262" i="29"/>
  <c r="G3261" i="29"/>
  <c r="F3261" i="29"/>
  <c r="E3261" i="29"/>
  <c r="D3261" i="29"/>
  <c r="C3261" i="29"/>
  <c r="B3260" i="29"/>
  <c r="B3259" i="29"/>
  <c r="B3258" i="29"/>
  <c r="B3257" i="29"/>
  <c r="B3256" i="29"/>
  <c r="B3255" i="29"/>
  <c r="F3246" i="29"/>
  <c r="B3246" i="29"/>
  <c r="G3243" i="29"/>
  <c r="D3237" i="29"/>
  <c r="D3230" i="29"/>
  <c r="B3230" i="29"/>
  <c r="D3229" i="29"/>
  <c r="F3228" i="29"/>
  <c r="G3221" i="29"/>
  <c r="F3221" i="29"/>
  <c r="E3221" i="29"/>
  <c r="D3221" i="29"/>
  <c r="C3221" i="29"/>
  <c r="B3220" i="29"/>
  <c r="B3219" i="29"/>
  <c r="G3218" i="29"/>
  <c r="F3218" i="29"/>
  <c r="E3218" i="29"/>
  <c r="D3218" i="29"/>
  <c r="C3218" i="29"/>
  <c r="B3217" i="29"/>
  <c r="B3216" i="29"/>
  <c r="B3215" i="29"/>
  <c r="B3214" i="29"/>
  <c r="B3213" i="29"/>
  <c r="B3212" i="29"/>
  <c r="F3203" i="29"/>
  <c r="B3203" i="29"/>
  <c r="G3200" i="29"/>
  <c r="D3194" i="29"/>
  <c r="D3187" i="29"/>
  <c r="B3187" i="29"/>
  <c r="D3186" i="29"/>
  <c r="F3185" i="29"/>
  <c r="G3178" i="29"/>
  <c r="F3178" i="29"/>
  <c r="E3178" i="29"/>
  <c r="D3178" i="29"/>
  <c r="C3178" i="29"/>
  <c r="B3177" i="29"/>
  <c r="B3176" i="29"/>
  <c r="G3175" i="29"/>
  <c r="F3175" i="29"/>
  <c r="E3175" i="29"/>
  <c r="D3175" i="29"/>
  <c r="C3175" i="29"/>
  <c r="B3174" i="29"/>
  <c r="B3173" i="29"/>
  <c r="B3172" i="29"/>
  <c r="B3171" i="29"/>
  <c r="B3170" i="29"/>
  <c r="B3169" i="29"/>
  <c r="F3160" i="29"/>
  <c r="B3160" i="29"/>
  <c r="G3157" i="29"/>
  <c r="D3151" i="29"/>
  <c r="D3144" i="29"/>
  <c r="B3144" i="29"/>
  <c r="D3143" i="29"/>
  <c r="F3142" i="29"/>
  <c r="G3135" i="29"/>
  <c r="F3135" i="29"/>
  <c r="E3135" i="29"/>
  <c r="D3135" i="29"/>
  <c r="C3135" i="29"/>
  <c r="B3134" i="29"/>
  <c r="B3133" i="29"/>
  <c r="G3132" i="29"/>
  <c r="F3132" i="29"/>
  <c r="E3132" i="29"/>
  <c r="D3132" i="29"/>
  <c r="C3132" i="29"/>
  <c r="B3131" i="29"/>
  <c r="B3130" i="29"/>
  <c r="B3129" i="29"/>
  <c r="B3128" i="29"/>
  <c r="B3127" i="29"/>
  <c r="B3126" i="29"/>
  <c r="F3117" i="29"/>
  <c r="B3117" i="29"/>
  <c r="G3114" i="29"/>
  <c r="D3108" i="29"/>
  <c r="D3101" i="29"/>
  <c r="B3101" i="29"/>
  <c r="D3100" i="29"/>
  <c r="F3099" i="29"/>
  <c r="G3092" i="29"/>
  <c r="F3092" i="29"/>
  <c r="E3092" i="29"/>
  <c r="D3092" i="29"/>
  <c r="C3092" i="29"/>
  <c r="B3091" i="29"/>
  <c r="B3090" i="29"/>
  <c r="G3089" i="29"/>
  <c r="F3089" i="29"/>
  <c r="E3089" i="29"/>
  <c r="D3089" i="29"/>
  <c r="C3089" i="29"/>
  <c r="B3088" i="29"/>
  <c r="B3087" i="29"/>
  <c r="B3086" i="29"/>
  <c r="B3085" i="29"/>
  <c r="B3084" i="29"/>
  <c r="B3083" i="29"/>
  <c r="F3074" i="29"/>
  <c r="B3074" i="29"/>
  <c r="G3071" i="29"/>
  <c r="D3065" i="29"/>
  <c r="D3058" i="29"/>
  <c r="B3058" i="29"/>
  <c r="D3057" i="29"/>
  <c r="F3056" i="29"/>
  <c r="G3049" i="29"/>
  <c r="F3049" i="29"/>
  <c r="E3049" i="29"/>
  <c r="D3049" i="29"/>
  <c r="C3049" i="29"/>
  <c r="B3048" i="29"/>
  <c r="B3047" i="29"/>
  <c r="G3046" i="29"/>
  <c r="F3046" i="29"/>
  <c r="E3046" i="29"/>
  <c r="D3046" i="29"/>
  <c r="C3046" i="29"/>
  <c r="B3045" i="29"/>
  <c r="B3044" i="29"/>
  <c r="B3043" i="29"/>
  <c r="B3042" i="29"/>
  <c r="B3041" i="29"/>
  <c r="B3040" i="29"/>
  <c r="F3031" i="29"/>
  <c r="B3031" i="29"/>
  <c r="G3028" i="29"/>
  <c r="D3022" i="29"/>
  <c r="D3015" i="29"/>
  <c r="B3015" i="29"/>
  <c r="D3014" i="29"/>
  <c r="F3013" i="29"/>
  <c r="G3006" i="29"/>
  <c r="F3006" i="29"/>
  <c r="E3006" i="29"/>
  <c r="D3006" i="29"/>
  <c r="C3006" i="29"/>
  <c r="B3005" i="29"/>
  <c r="B3004" i="29"/>
  <c r="G3003" i="29"/>
  <c r="F3003" i="29"/>
  <c r="E3003" i="29"/>
  <c r="D3003" i="29"/>
  <c r="C3003" i="29"/>
  <c r="B3002" i="29"/>
  <c r="B3001" i="29"/>
  <c r="B3000" i="29"/>
  <c r="B2999" i="29"/>
  <c r="B2998" i="29"/>
  <c r="B2997" i="29"/>
  <c r="F2988" i="29"/>
  <c r="B2988" i="29"/>
  <c r="G2985" i="29"/>
  <c r="D2979" i="29"/>
  <c r="D2972" i="29"/>
  <c r="B2972" i="29"/>
  <c r="D2971" i="29"/>
  <c r="F2970" i="29"/>
  <c r="G2963" i="29"/>
  <c r="F2963" i="29"/>
  <c r="E2963" i="29"/>
  <c r="D2963" i="29"/>
  <c r="C2963" i="29"/>
  <c r="B2962" i="29"/>
  <c r="B2961" i="29"/>
  <c r="G2960" i="29"/>
  <c r="F2960" i="29"/>
  <c r="E2960" i="29"/>
  <c r="D2960" i="29"/>
  <c r="C2960" i="29"/>
  <c r="B2959" i="29"/>
  <c r="B2958" i="29"/>
  <c r="B2957" i="29"/>
  <c r="B2956" i="29"/>
  <c r="B2955" i="29"/>
  <c r="B2954" i="29"/>
  <c r="F2945" i="29"/>
  <c r="B2945" i="29"/>
  <c r="G2942" i="29"/>
  <c r="D2936" i="29"/>
  <c r="D2929" i="29"/>
  <c r="B2929" i="29"/>
  <c r="D2928" i="29"/>
  <c r="F2927" i="29"/>
  <c r="G2920" i="29"/>
  <c r="F2920" i="29"/>
  <c r="E2920" i="29"/>
  <c r="D2920" i="29"/>
  <c r="C2920" i="29"/>
  <c r="B2919" i="29"/>
  <c r="B2918" i="29"/>
  <c r="G2917" i="29"/>
  <c r="F2917" i="29"/>
  <c r="E2917" i="29"/>
  <c r="D2917" i="29"/>
  <c r="C2917" i="29"/>
  <c r="B2916" i="29"/>
  <c r="B2915" i="29"/>
  <c r="B2914" i="29"/>
  <c r="B2913" i="29"/>
  <c r="B2912" i="29"/>
  <c r="B2911" i="29"/>
  <c r="F2902" i="29"/>
  <c r="B2902" i="29"/>
  <c r="G2899" i="29"/>
  <c r="D2893" i="29"/>
  <c r="D2886" i="29"/>
  <c r="B2886" i="29"/>
  <c r="D2885" i="29"/>
  <c r="F2884" i="29"/>
  <c r="G2877" i="29"/>
  <c r="F2877" i="29"/>
  <c r="E2877" i="29"/>
  <c r="D2877" i="29"/>
  <c r="C2877" i="29"/>
  <c r="B2876" i="29"/>
  <c r="B2875" i="29"/>
  <c r="G2874" i="29"/>
  <c r="F2874" i="29"/>
  <c r="E2874" i="29"/>
  <c r="D2874" i="29"/>
  <c r="C2874" i="29"/>
  <c r="B2873" i="29"/>
  <c r="B2872" i="29"/>
  <c r="B2871" i="29"/>
  <c r="B2870" i="29"/>
  <c r="B2869" i="29"/>
  <c r="B2868" i="29"/>
  <c r="F2859" i="29"/>
  <c r="B2859" i="29"/>
  <c r="G2856" i="29"/>
  <c r="D2850" i="29"/>
  <c r="D2843" i="29"/>
  <c r="B2843" i="29"/>
  <c r="D2842" i="29"/>
  <c r="F2841" i="29"/>
  <c r="G2834" i="29"/>
  <c r="F2834" i="29"/>
  <c r="E2834" i="29"/>
  <c r="D2834" i="29"/>
  <c r="C2834" i="29"/>
  <c r="B2833" i="29"/>
  <c r="B2832" i="29"/>
  <c r="G2831" i="29"/>
  <c r="F2831" i="29"/>
  <c r="E2831" i="29"/>
  <c r="D2831" i="29"/>
  <c r="C2831" i="29"/>
  <c r="B2830" i="29"/>
  <c r="B2829" i="29"/>
  <c r="B2828" i="29"/>
  <c r="B2827" i="29"/>
  <c r="B2826" i="29"/>
  <c r="B2825" i="29"/>
  <c r="F2816" i="29"/>
  <c r="B2816" i="29"/>
  <c r="G2813" i="29"/>
  <c r="D2807" i="29"/>
  <c r="D2800" i="29"/>
  <c r="B2800" i="29"/>
  <c r="D2799" i="29"/>
  <c r="F2798" i="29"/>
  <c r="G2791" i="29"/>
  <c r="F2791" i="29"/>
  <c r="E2791" i="29"/>
  <c r="D2791" i="29"/>
  <c r="C2791" i="29"/>
  <c r="B2790" i="29"/>
  <c r="B2789" i="29"/>
  <c r="G2788" i="29"/>
  <c r="F2788" i="29"/>
  <c r="E2788" i="29"/>
  <c r="D2788" i="29"/>
  <c r="C2788" i="29"/>
  <c r="B2787" i="29"/>
  <c r="B2786" i="29"/>
  <c r="B2785" i="29"/>
  <c r="B2784" i="29"/>
  <c r="B2783" i="29"/>
  <c r="B2782" i="29"/>
  <c r="F2773" i="29"/>
  <c r="B2773" i="29"/>
  <c r="G2770" i="29"/>
  <c r="D2764" i="29"/>
  <c r="D2757" i="29"/>
  <c r="B2757" i="29"/>
  <c r="D2756" i="29"/>
  <c r="F2755" i="29"/>
  <c r="G2748" i="29"/>
  <c r="F2748" i="29"/>
  <c r="E2748" i="29"/>
  <c r="D2748" i="29"/>
  <c r="C2748" i="29"/>
  <c r="B2747" i="29"/>
  <c r="B2746" i="29"/>
  <c r="G2745" i="29"/>
  <c r="F2745" i="29"/>
  <c r="E2745" i="29"/>
  <c r="D2745" i="29"/>
  <c r="C2745" i="29"/>
  <c r="B2744" i="29"/>
  <c r="B2743" i="29"/>
  <c r="B2742" i="29"/>
  <c r="B2741" i="29"/>
  <c r="B2740" i="29"/>
  <c r="B2739" i="29"/>
  <c r="F2730" i="29"/>
  <c r="B2730" i="29"/>
  <c r="G2727" i="29"/>
  <c r="D2721" i="29"/>
  <c r="D2714" i="29"/>
  <c r="B2714" i="29"/>
  <c r="D2713" i="29"/>
  <c r="F2712" i="29"/>
  <c r="G2705" i="29"/>
  <c r="F2705" i="29"/>
  <c r="E2705" i="29"/>
  <c r="D2705" i="29"/>
  <c r="C2705" i="29"/>
  <c r="B2704" i="29"/>
  <c r="B2703" i="29"/>
  <c r="G2702" i="29"/>
  <c r="F2702" i="29"/>
  <c r="E2702" i="29"/>
  <c r="D2702" i="29"/>
  <c r="C2702" i="29"/>
  <c r="B2701" i="29"/>
  <c r="B2700" i="29"/>
  <c r="B2699" i="29"/>
  <c r="B2698" i="29"/>
  <c r="B2697" i="29"/>
  <c r="B2696" i="29"/>
  <c r="F2687" i="29"/>
  <c r="B2687" i="29"/>
  <c r="G2684" i="29"/>
  <c r="D2678" i="29"/>
  <c r="D2671" i="29"/>
  <c r="B2671" i="29"/>
  <c r="D2670" i="29"/>
  <c r="F2669" i="29"/>
  <c r="G2662" i="29"/>
  <c r="F2662" i="29"/>
  <c r="E2662" i="29"/>
  <c r="D2662" i="29"/>
  <c r="C2662" i="29"/>
  <c r="B2661" i="29"/>
  <c r="B2660" i="29"/>
  <c r="G2659" i="29"/>
  <c r="F2659" i="29"/>
  <c r="E2659" i="29"/>
  <c r="D2659" i="29"/>
  <c r="C2659" i="29"/>
  <c r="B2658" i="29"/>
  <c r="B2657" i="29"/>
  <c r="B2656" i="29"/>
  <c r="B2655" i="29"/>
  <c r="B2654" i="29"/>
  <c r="B2653" i="29"/>
  <c r="F2644" i="29"/>
  <c r="B2644" i="29"/>
  <c r="G2641" i="29"/>
  <c r="D2635" i="29"/>
  <c r="D2628" i="29"/>
  <c r="B2628" i="29"/>
  <c r="D2627" i="29"/>
  <c r="F2626" i="29"/>
  <c r="G2619" i="29"/>
  <c r="F2619" i="29"/>
  <c r="E2619" i="29"/>
  <c r="D2619" i="29"/>
  <c r="C2619" i="29"/>
  <c r="B2618" i="29"/>
  <c r="B2617" i="29"/>
  <c r="G2616" i="29"/>
  <c r="F2616" i="29"/>
  <c r="E2616" i="29"/>
  <c r="D2616" i="29"/>
  <c r="C2616" i="29"/>
  <c r="B2615" i="29"/>
  <c r="B2614" i="29"/>
  <c r="B2613" i="29"/>
  <c r="B2612" i="29"/>
  <c r="B2611" i="29"/>
  <c r="B2610" i="29"/>
  <c r="F2601" i="29"/>
  <c r="B2601" i="29"/>
  <c r="G2598" i="29"/>
  <c r="D2592" i="29"/>
  <c r="D2585" i="29"/>
  <c r="B2585" i="29"/>
  <c r="D2584" i="29"/>
  <c r="F2583" i="29"/>
  <c r="G2576" i="29"/>
  <c r="F2576" i="29"/>
  <c r="E2576" i="29"/>
  <c r="D2576" i="29"/>
  <c r="C2576" i="29"/>
  <c r="B2575" i="29"/>
  <c r="B2574" i="29"/>
  <c r="G2573" i="29"/>
  <c r="F2573" i="29"/>
  <c r="E2573" i="29"/>
  <c r="D2573" i="29"/>
  <c r="C2573" i="29"/>
  <c r="B2572" i="29"/>
  <c r="B2571" i="29"/>
  <c r="B2570" i="29"/>
  <c r="B2569" i="29"/>
  <c r="B2568" i="29"/>
  <c r="B2567" i="29"/>
  <c r="F2558" i="29"/>
  <c r="B2558" i="29"/>
  <c r="G2555" i="29"/>
  <c r="D2549" i="29"/>
  <c r="D2542" i="29"/>
  <c r="B2542" i="29"/>
  <c r="D2541" i="29"/>
  <c r="F2540" i="29"/>
  <c r="G2533" i="29"/>
  <c r="F2533" i="29"/>
  <c r="E2533" i="29"/>
  <c r="D2533" i="29"/>
  <c r="C2533" i="29"/>
  <c r="B2532" i="29"/>
  <c r="B2531" i="29"/>
  <c r="G2530" i="29"/>
  <c r="F2530" i="29"/>
  <c r="E2530" i="29"/>
  <c r="D2530" i="29"/>
  <c r="C2530" i="29"/>
  <c r="B2529" i="29"/>
  <c r="B2528" i="29"/>
  <c r="B2527" i="29"/>
  <c r="B2526" i="29"/>
  <c r="B2525" i="29"/>
  <c r="B2524" i="29"/>
  <c r="F2515" i="29"/>
  <c r="B2515" i="29"/>
  <c r="G2512" i="29"/>
  <c r="D2506" i="29"/>
  <c r="D2499" i="29"/>
  <c r="B2499" i="29"/>
  <c r="D2498" i="29"/>
  <c r="F2497" i="29"/>
  <c r="G2490" i="29"/>
  <c r="F2490" i="29"/>
  <c r="E2490" i="29"/>
  <c r="D2490" i="29"/>
  <c r="C2490" i="29"/>
  <c r="B2489" i="29"/>
  <c r="B2488" i="29"/>
  <c r="G2487" i="29"/>
  <c r="F2487" i="29"/>
  <c r="E2487" i="29"/>
  <c r="D2487" i="29"/>
  <c r="C2487" i="29"/>
  <c r="B2486" i="29"/>
  <c r="B2485" i="29"/>
  <c r="B2484" i="29"/>
  <c r="B2483" i="29"/>
  <c r="B2482" i="29"/>
  <c r="B2481" i="29"/>
  <c r="F2472" i="29"/>
  <c r="B2472" i="29"/>
  <c r="G2469" i="29"/>
  <c r="D2463" i="29"/>
  <c r="D2456" i="29"/>
  <c r="B2456" i="29"/>
  <c r="D2455" i="29"/>
  <c r="F2454" i="29"/>
  <c r="G2447" i="29"/>
  <c r="F2447" i="29"/>
  <c r="E2447" i="29"/>
  <c r="D2447" i="29"/>
  <c r="C2447" i="29"/>
  <c r="B2446" i="29"/>
  <c r="B2445" i="29"/>
  <c r="G2444" i="29"/>
  <c r="F2444" i="29"/>
  <c r="E2444" i="29"/>
  <c r="D2444" i="29"/>
  <c r="C2444" i="29"/>
  <c r="B2443" i="29"/>
  <c r="B2442" i="29"/>
  <c r="B2441" i="29"/>
  <c r="B2440" i="29"/>
  <c r="B2439" i="29"/>
  <c r="B2438" i="29"/>
  <c r="F2429" i="29"/>
  <c r="B2429" i="29"/>
  <c r="G2426" i="29"/>
  <c r="D2420" i="29"/>
  <c r="D2413" i="29"/>
  <c r="B2413" i="29"/>
  <c r="D2412" i="29"/>
  <c r="F2411" i="29"/>
  <c r="G2404" i="29"/>
  <c r="F2404" i="29"/>
  <c r="E2404" i="29"/>
  <c r="D2404" i="29"/>
  <c r="C2404" i="29"/>
  <c r="B2403" i="29"/>
  <c r="B2402" i="29"/>
  <c r="G2401" i="29"/>
  <c r="F2401" i="29"/>
  <c r="E2401" i="29"/>
  <c r="D2401" i="29"/>
  <c r="C2401" i="29"/>
  <c r="B2400" i="29"/>
  <c r="B2399" i="29"/>
  <c r="B2398" i="29"/>
  <c r="B2397" i="29"/>
  <c r="B2396" i="29"/>
  <c r="B2395" i="29"/>
  <c r="F2386" i="29"/>
  <c r="B2386" i="29"/>
  <c r="G2383" i="29"/>
  <c r="D2377" i="29"/>
  <c r="D2370" i="29"/>
  <c r="B2370" i="29"/>
  <c r="D2369" i="29"/>
  <c r="F2368" i="29"/>
  <c r="G2361" i="29"/>
  <c r="F2361" i="29"/>
  <c r="E2361" i="29"/>
  <c r="D2361" i="29"/>
  <c r="C2361" i="29"/>
  <c r="B2360" i="29"/>
  <c r="B2359" i="29"/>
  <c r="G2358" i="29"/>
  <c r="F2358" i="29"/>
  <c r="E2358" i="29"/>
  <c r="D2358" i="29"/>
  <c r="C2358" i="29"/>
  <c r="B2357" i="29"/>
  <c r="B2356" i="29"/>
  <c r="B2355" i="29"/>
  <c r="B2354" i="29"/>
  <c r="B2353" i="29"/>
  <c r="B2352" i="29"/>
  <c r="F2343" i="29"/>
  <c r="B2343" i="29"/>
  <c r="G2340" i="29"/>
  <c r="D2334" i="29"/>
  <c r="D2327" i="29"/>
  <c r="B2327" i="29"/>
  <c r="D2326" i="29"/>
  <c r="F2325" i="29"/>
  <c r="G2318" i="29"/>
  <c r="F2318" i="29"/>
  <c r="E2318" i="29"/>
  <c r="D2318" i="29"/>
  <c r="C2318" i="29"/>
  <c r="B2317" i="29"/>
  <c r="B2316" i="29"/>
  <c r="G2315" i="29"/>
  <c r="F2315" i="29"/>
  <c r="E2315" i="29"/>
  <c r="D2315" i="29"/>
  <c r="C2315" i="29"/>
  <c r="B2314" i="29"/>
  <c r="B2313" i="29"/>
  <c r="B2312" i="29"/>
  <c r="B2311" i="29"/>
  <c r="B2310" i="29"/>
  <c r="B2309" i="29"/>
  <c r="F2300" i="29"/>
  <c r="B2300" i="29"/>
  <c r="G2297" i="29"/>
  <c r="D2291" i="29"/>
  <c r="D2284" i="29"/>
  <c r="B2284" i="29"/>
  <c r="D2283" i="29"/>
  <c r="F2282" i="29"/>
  <c r="G2275" i="29"/>
  <c r="F2275" i="29"/>
  <c r="E2275" i="29"/>
  <c r="D2275" i="29"/>
  <c r="C2275" i="29"/>
  <c r="B2274" i="29"/>
  <c r="B2273" i="29"/>
  <c r="G2272" i="29"/>
  <c r="F2272" i="29"/>
  <c r="E2272" i="29"/>
  <c r="D2272" i="29"/>
  <c r="C2272" i="29"/>
  <c r="B2271" i="29"/>
  <c r="B2270" i="29"/>
  <c r="B2269" i="29"/>
  <c r="B2268" i="29"/>
  <c r="B2267" i="29"/>
  <c r="B2266" i="29"/>
  <c r="F2257" i="29"/>
  <c r="B2257" i="29"/>
  <c r="G2254" i="29"/>
  <c r="D2248" i="29"/>
  <c r="D2241" i="29"/>
  <c r="B2241" i="29"/>
  <c r="D2240" i="29"/>
  <c r="F2239" i="29"/>
  <c r="G2232" i="29"/>
  <c r="F2232" i="29"/>
  <c r="E2232" i="29"/>
  <c r="D2232" i="29"/>
  <c r="C2232" i="29"/>
  <c r="B2231" i="29"/>
  <c r="B2230" i="29"/>
  <c r="G2229" i="29"/>
  <c r="F2229" i="29"/>
  <c r="E2229" i="29"/>
  <c r="D2229" i="29"/>
  <c r="C2229" i="29"/>
  <c r="B2228" i="29"/>
  <c r="B2227" i="29"/>
  <c r="B2226" i="29"/>
  <c r="B2225" i="29"/>
  <c r="B2224" i="29"/>
  <c r="B2223" i="29"/>
  <c r="F2214" i="29"/>
  <c r="B2214" i="29"/>
  <c r="G2211" i="29"/>
  <c r="D2205" i="29"/>
  <c r="D2198" i="29"/>
  <c r="B2198" i="29"/>
  <c r="D2197" i="29"/>
  <c r="F2196" i="29"/>
  <c r="G2189" i="29"/>
  <c r="F2189" i="29"/>
  <c r="E2189" i="29"/>
  <c r="D2189" i="29"/>
  <c r="C2189" i="29"/>
  <c r="B2188" i="29"/>
  <c r="B2187" i="29"/>
  <c r="G2186" i="29"/>
  <c r="F2186" i="29"/>
  <c r="E2186" i="29"/>
  <c r="D2186" i="29"/>
  <c r="C2186" i="29"/>
  <c r="B2185" i="29"/>
  <c r="B2184" i="29"/>
  <c r="B2183" i="29"/>
  <c r="B2182" i="29"/>
  <c r="B2181" i="29"/>
  <c r="B2180" i="29"/>
  <c r="F2171" i="29"/>
  <c r="B2171" i="29"/>
  <c r="G2168" i="29"/>
  <c r="D2162" i="29"/>
  <c r="D2155" i="29"/>
  <c r="B2155" i="29"/>
  <c r="D2154" i="29"/>
  <c r="F2153" i="29"/>
  <c r="G2146" i="29"/>
  <c r="F2146" i="29"/>
  <c r="E2146" i="29"/>
  <c r="D2146" i="29"/>
  <c r="C2146" i="29"/>
  <c r="B2145" i="29"/>
  <c r="B2144" i="29"/>
  <c r="G2143" i="29"/>
  <c r="F2143" i="29"/>
  <c r="E2143" i="29"/>
  <c r="D2143" i="29"/>
  <c r="C2143" i="29"/>
  <c r="B2142" i="29"/>
  <c r="B2141" i="29"/>
  <c r="B2140" i="29"/>
  <c r="B2139" i="29"/>
  <c r="B2138" i="29"/>
  <c r="B2137" i="29"/>
  <c r="F2128" i="29"/>
  <c r="B2128" i="29"/>
  <c r="G2125" i="29"/>
  <c r="D2119" i="29"/>
  <c r="D2112" i="29"/>
  <c r="B2112" i="29"/>
  <c r="D2111" i="29"/>
  <c r="F2110" i="29"/>
  <c r="G2103" i="29"/>
  <c r="F2103" i="29"/>
  <c r="E2103" i="29"/>
  <c r="D2103" i="29"/>
  <c r="C2103" i="29"/>
  <c r="B2102" i="29"/>
  <c r="B2101" i="29"/>
  <c r="G2100" i="29"/>
  <c r="F2100" i="29"/>
  <c r="E2100" i="29"/>
  <c r="D2100" i="29"/>
  <c r="C2100" i="29"/>
  <c r="B2099" i="29"/>
  <c r="B2098" i="29"/>
  <c r="B2097" i="29"/>
  <c r="B2096" i="29"/>
  <c r="B2095" i="29"/>
  <c r="B2094" i="29"/>
  <c r="F2085" i="29"/>
  <c r="B2085" i="29"/>
  <c r="G2082" i="29"/>
  <c r="D2076" i="29"/>
  <c r="D2069" i="29"/>
  <c r="B2069" i="29"/>
  <c r="D2068" i="29"/>
  <c r="F2067" i="29"/>
  <c r="G2060" i="29"/>
  <c r="F2060" i="29"/>
  <c r="E2060" i="29"/>
  <c r="D2060" i="29"/>
  <c r="C2060" i="29"/>
  <c r="B2059" i="29"/>
  <c r="B2058" i="29"/>
  <c r="G2057" i="29"/>
  <c r="F2057" i="29"/>
  <c r="E2057" i="29"/>
  <c r="D2057" i="29"/>
  <c r="C2057" i="29"/>
  <c r="B2056" i="29"/>
  <c r="B2055" i="29"/>
  <c r="B2054" i="29"/>
  <c r="B2053" i="29"/>
  <c r="B2052" i="29"/>
  <c r="B2051" i="29"/>
  <c r="F2042" i="29"/>
  <c r="B2042" i="29"/>
  <c r="G2039" i="29"/>
  <c r="D2033" i="29"/>
  <c r="D2026" i="29"/>
  <c r="B2026" i="29"/>
  <c r="D2025" i="29"/>
  <c r="F2024" i="29"/>
  <c r="G2017" i="29"/>
  <c r="F2017" i="29"/>
  <c r="E2017" i="29"/>
  <c r="D2017" i="29"/>
  <c r="C2017" i="29"/>
  <c r="B2016" i="29"/>
  <c r="B2015" i="29"/>
  <c r="G2014" i="29"/>
  <c r="F2014" i="29"/>
  <c r="E2014" i="29"/>
  <c r="D2014" i="29"/>
  <c r="C2014" i="29"/>
  <c r="B2013" i="29"/>
  <c r="B2012" i="29"/>
  <c r="B2011" i="29"/>
  <c r="B2010" i="29"/>
  <c r="B2009" i="29"/>
  <c r="B2008" i="29"/>
  <c r="F1999" i="29"/>
  <c r="B1999" i="29"/>
  <c r="G1996" i="29"/>
  <c r="D1990" i="29"/>
  <c r="D1983" i="29"/>
  <c r="B1983" i="29"/>
  <c r="D1982" i="29"/>
  <c r="F1981" i="29"/>
  <c r="G1974" i="29"/>
  <c r="F1974" i="29"/>
  <c r="E1974" i="29"/>
  <c r="D1974" i="29"/>
  <c r="C1974" i="29"/>
  <c r="B1973" i="29"/>
  <c r="B1972" i="29"/>
  <c r="G1971" i="29"/>
  <c r="F1971" i="29"/>
  <c r="E1971" i="29"/>
  <c r="D1971" i="29"/>
  <c r="C1971" i="29"/>
  <c r="B1970" i="29"/>
  <c r="B1969" i="29"/>
  <c r="B1968" i="29"/>
  <c r="B1967" i="29"/>
  <c r="B1966" i="29"/>
  <c r="B1965" i="29"/>
  <c r="F1956" i="29"/>
  <c r="B1956" i="29"/>
  <c r="G1953" i="29"/>
  <c r="D1947" i="29"/>
  <c r="D1940" i="29"/>
  <c r="B1940" i="29"/>
  <c r="D1939" i="29"/>
  <c r="F1938" i="29"/>
  <c r="G1931" i="29"/>
  <c r="F1931" i="29"/>
  <c r="E1931" i="29"/>
  <c r="D1931" i="29"/>
  <c r="C1931" i="29"/>
  <c r="B1930" i="29"/>
  <c r="B1929" i="29"/>
  <c r="G1928" i="29"/>
  <c r="F1928" i="29"/>
  <c r="E1928" i="29"/>
  <c r="D1928" i="29"/>
  <c r="C1928" i="29"/>
  <c r="B1927" i="29"/>
  <c r="B1926" i="29"/>
  <c r="B1925" i="29"/>
  <c r="B1924" i="29"/>
  <c r="B1923" i="29"/>
  <c r="B1922" i="29"/>
  <c r="F1913" i="29"/>
  <c r="B1913" i="29"/>
  <c r="G1910" i="29"/>
  <c r="D1904" i="29"/>
  <c r="D1897" i="29"/>
  <c r="B1897" i="29"/>
  <c r="D1896" i="29"/>
  <c r="F1895" i="29"/>
  <c r="G1888" i="29"/>
  <c r="F1888" i="29"/>
  <c r="E1888" i="29"/>
  <c r="D1888" i="29"/>
  <c r="C1888" i="29"/>
  <c r="B1887" i="29"/>
  <c r="B1886" i="29"/>
  <c r="G1885" i="29"/>
  <c r="F1885" i="29"/>
  <c r="E1885" i="29"/>
  <c r="D1885" i="29"/>
  <c r="C1885" i="29"/>
  <c r="B1884" i="29"/>
  <c r="B1883" i="29"/>
  <c r="B1882" i="29"/>
  <c r="B1881" i="29"/>
  <c r="B1880" i="29"/>
  <c r="B1879" i="29"/>
  <c r="F1870" i="29"/>
  <c r="B1870" i="29"/>
  <c r="G1867" i="29"/>
  <c r="D1861" i="29"/>
  <c r="D1854" i="29"/>
  <c r="B1854" i="29"/>
  <c r="D1853" i="29"/>
  <c r="F1852" i="29"/>
  <c r="G1845" i="29"/>
  <c r="F1845" i="29"/>
  <c r="E1845" i="29"/>
  <c r="D1845" i="29"/>
  <c r="C1845" i="29"/>
  <c r="B1844" i="29"/>
  <c r="B1843" i="29"/>
  <c r="G1842" i="29"/>
  <c r="F1842" i="29"/>
  <c r="E1842" i="29"/>
  <c r="D1842" i="29"/>
  <c r="C1842" i="29"/>
  <c r="B1841" i="29"/>
  <c r="B1840" i="29"/>
  <c r="B1839" i="29"/>
  <c r="B1838" i="29"/>
  <c r="B1837" i="29"/>
  <c r="B1836" i="29"/>
  <c r="F1827" i="29"/>
  <c r="B1827" i="29"/>
  <c r="G1824" i="29"/>
  <c r="D1818" i="29"/>
  <c r="D1811" i="29"/>
  <c r="B1811" i="29"/>
  <c r="D1810" i="29"/>
  <c r="F1809" i="29"/>
  <c r="G1802" i="29"/>
  <c r="F1802" i="29"/>
  <c r="E1802" i="29"/>
  <c r="D1802" i="29"/>
  <c r="C1802" i="29"/>
  <c r="B1801" i="29"/>
  <c r="B1800" i="29"/>
  <c r="G1799" i="29"/>
  <c r="F1799" i="29"/>
  <c r="E1799" i="29"/>
  <c r="D1799" i="29"/>
  <c r="C1799" i="29"/>
  <c r="B1798" i="29"/>
  <c r="B1797" i="29"/>
  <c r="B1796" i="29"/>
  <c r="B1795" i="29"/>
  <c r="B1794" i="29"/>
  <c r="B1793" i="29"/>
  <c r="F1784" i="29"/>
  <c r="B1784" i="29"/>
  <c r="G1781" i="29"/>
  <c r="D1775" i="29"/>
  <c r="D1768" i="29"/>
  <c r="B1768" i="29"/>
  <c r="D1767" i="29"/>
  <c r="F1766" i="29"/>
  <c r="G1759" i="29"/>
  <c r="F1759" i="29"/>
  <c r="E1759" i="29"/>
  <c r="D1759" i="29"/>
  <c r="C1759" i="29"/>
  <c r="B1758" i="29"/>
  <c r="B1757" i="29"/>
  <c r="G1756" i="29"/>
  <c r="F1756" i="29"/>
  <c r="E1756" i="29"/>
  <c r="D1756" i="29"/>
  <c r="C1756" i="29"/>
  <c r="B1755" i="29"/>
  <c r="B1754" i="29"/>
  <c r="B1753" i="29"/>
  <c r="B1752" i="29"/>
  <c r="B1751" i="29"/>
  <c r="B1750" i="29"/>
  <c r="F1741" i="29"/>
  <c r="B1741" i="29"/>
  <c r="D1732" i="29"/>
  <c r="D1725" i="29"/>
  <c r="B1725" i="29"/>
  <c r="D1724" i="29"/>
  <c r="F1723" i="29"/>
  <c r="C1718" i="29"/>
  <c r="G1706" i="29"/>
  <c r="G1715" i="29"/>
  <c r="F1706" i="29"/>
  <c r="F1715" i="29"/>
  <c r="E1706" i="29"/>
  <c r="E1715" i="29"/>
  <c r="G1714" i="29"/>
  <c r="F1714" i="29"/>
  <c r="E1714" i="29"/>
  <c r="G1712" i="29"/>
  <c r="F1712" i="29"/>
  <c r="E1712" i="29"/>
  <c r="G1711" i="29"/>
  <c r="F1711" i="29"/>
  <c r="E1711" i="29"/>
  <c r="G1707" i="29"/>
  <c r="G1710" i="29"/>
  <c r="F1707" i="29"/>
  <c r="F1710" i="29"/>
  <c r="E1707" i="29"/>
  <c r="E1710" i="29"/>
  <c r="G1709" i="29"/>
  <c r="F1709" i="29"/>
  <c r="E1709" i="29"/>
  <c r="G1708" i="29"/>
  <c r="F1708" i="29"/>
  <c r="E1708" i="29"/>
  <c r="D1706" i="29"/>
  <c r="C1706" i="29"/>
  <c r="E1704" i="29"/>
  <c r="C1704" i="29"/>
  <c r="C1703" i="29"/>
  <c r="C1702" i="29"/>
  <c r="C1701" i="29"/>
  <c r="D1695" i="29"/>
  <c r="D1694" i="29"/>
  <c r="D1693" i="29"/>
  <c r="F1692" i="29"/>
  <c r="D1691" i="29"/>
  <c r="D1690" i="29"/>
  <c r="H1689" i="29"/>
  <c r="F1689" i="29"/>
  <c r="D1688" i="29"/>
  <c r="D1687" i="29"/>
  <c r="D1686" i="29"/>
  <c r="D1685" i="29"/>
  <c r="F1684" i="29"/>
  <c r="C46" i="1"/>
  <c r="D1684" i="29"/>
  <c r="D1683" i="29"/>
  <c r="D1680" i="29"/>
  <c r="C1675" i="29"/>
  <c r="G1663" i="29"/>
  <c r="G1672" i="29"/>
  <c r="F1663" i="29"/>
  <c r="F1672" i="29"/>
  <c r="E1663" i="29"/>
  <c r="E1672" i="29"/>
  <c r="G1671" i="29"/>
  <c r="F1671" i="29"/>
  <c r="E1671" i="29"/>
  <c r="G1669" i="29"/>
  <c r="F1669" i="29"/>
  <c r="E1669" i="29"/>
  <c r="G1668" i="29"/>
  <c r="F1668" i="29"/>
  <c r="E1668" i="29"/>
  <c r="G1664" i="29"/>
  <c r="G1667" i="29"/>
  <c r="F1664" i="29"/>
  <c r="F1667" i="29"/>
  <c r="E1664" i="29"/>
  <c r="E1667" i="29"/>
  <c r="G1666" i="29"/>
  <c r="F1666" i="29"/>
  <c r="E1666" i="29"/>
  <c r="G1665" i="29"/>
  <c r="F1665" i="29"/>
  <c r="E1665" i="29"/>
  <c r="D1663" i="29"/>
  <c r="C1663" i="29"/>
  <c r="E1661" i="29"/>
  <c r="C1661" i="29"/>
  <c r="C1660" i="29"/>
  <c r="C1659" i="29"/>
  <c r="C1658" i="29"/>
  <c r="D1652" i="29"/>
  <c r="D1651" i="29"/>
  <c r="D1650" i="29"/>
  <c r="F1649" i="29"/>
  <c r="D1648" i="29"/>
  <c r="D1647" i="29"/>
  <c r="H1646" i="29"/>
  <c r="F1646" i="29"/>
  <c r="D1645" i="29"/>
  <c r="D1644" i="29"/>
  <c r="D1643" i="29"/>
  <c r="D1642" i="29"/>
  <c r="F1641" i="29"/>
  <c r="C45" i="1"/>
  <c r="D1641" i="29"/>
  <c r="D1640" i="29"/>
  <c r="D1637" i="29"/>
  <c r="C1632" i="29"/>
  <c r="G1620" i="29"/>
  <c r="G1629" i="29"/>
  <c r="F1620" i="29"/>
  <c r="F1629" i="29"/>
  <c r="E1620" i="29"/>
  <c r="E1629" i="29"/>
  <c r="G1628" i="29"/>
  <c r="F1628" i="29"/>
  <c r="E1628" i="29"/>
  <c r="G1626" i="29"/>
  <c r="F1626" i="29"/>
  <c r="E1626" i="29"/>
  <c r="G1625" i="29"/>
  <c r="F1625" i="29"/>
  <c r="E1625" i="29"/>
  <c r="G1621" i="29"/>
  <c r="G1624" i="29"/>
  <c r="F1621" i="29"/>
  <c r="F1624" i="29"/>
  <c r="E1621" i="29"/>
  <c r="E1624" i="29"/>
  <c r="G1623" i="29"/>
  <c r="F1623" i="29"/>
  <c r="E1623" i="29"/>
  <c r="G1622" i="29"/>
  <c r="F1622" i="29"/>
  <c r="E1622" i="29"/>
  <c r="D1620" i="29"/>
  <c r="C1620" i="29"/>
  <c r="E1618" i="29"/>
  <c r="C1618" i="29"/>
  <c r="C1617" i="29"/>
  <c r="C1616" i="29"/>
  <c r="C1615" i="29"/>
  <c r="D1609" i="29"/>
  <c r="D1608" i="29"/>
  <c r="D1607" i="29"/>
  <c r="F1606" i="29"/>
  <c r="D1605" i="29"/>
  <c r="D1604" i="29"/>
  <c r="H1603" i="29"/>
  <c r="F1603" i="29"/>
  <c r="D1602" i="29"/>
  <c r="D1601" i="29"/>
  <c r="D1600" i="29"/>
  <c r="D1599" i="29"/>
  <c r="F1598" i="29"/>
  <c r="C44" i="1"/>
  <c r="D1598" i="29"/>
  <c r="D1597" i="29"/>
  <c r="D1594" i="29"/>
  <c r="C1589" i="29"/>
  <c r="G1577" i="29"/>
  <c r="G1586" i="29"/>
  <c r="F1577" i="29"/>
  <c r="F1586" i="29"/>
  <c r="E1577" i="29"/>
  <c r="E1586" i="29"/>
  <c r="G1585" i="29"/>
  <c r="F1585" i="29"/>
  <c r="E1585" i="29"/>
  <c r="G1583" i="29"/>
  <c r="F1583" i="29"/>
  <c r="E1583" i="29"/>
  <c r="G1582" i="29"/>
  <c r="F1582" i="29"/>
  <c r="E1582" i="29"/>
  <c r="G1578" i="29"/>
  <c r="G1581" i="29"/>
  <c r="F1578" i="29"/>
  <c r="F1581" i="29"/>
  <c r="E1578" i="29"/>
  <c r="E1581" i="29"/>
  <c r="G1580" i="29"/>
  <c r="F1580" i="29"/>
  <c r="E1580" i="29"/>
  <c r="G1579" i="29"/>
  <c r="F1579" i="29"/>
  <c r="E1579" i="29"/>
  <c r="D1577" i="29"/>
  <c r="C1577" i="29"/>
  <c r="E1575" i="29"/>
  <c r="C1575" i="29"/>
  <c r="C1574" i="29"/>
  <c r="C1573" i="29"/>
  <c r="C1572" i="29"/>
  <c r="D1566" i="29"/>
  <c r="D1565" i="29"/>
  <c r="D1564" i="29"/>
  <c r="F1563" i="29"/>
  <c r="D1562" i="29"/>
  <c r="D1561" i="29"/>
  <c r="H1560" i="29"/>
  <c r="F1560" i="29"/>
  <c r="D1559" i="29"/>
  <c r="D1558" i="29"/>
  <c r="D1557" i="29"/>
  <c r="D1556" i="29"/>
  <c r="F1555" i="29"/>
  <c r="C43" i="1"/>
  <c r="D1555" i="29"/>
  <c r="D1554" i="29"/>
  <c r="D1551" i="29"/>
  <c r="C1546" i="29"/>
  <c r="G1534" i="29"/>
  <c r="G1543" i="29"/>
  <c r="F1534" i="29"/>
  <c r="F1543" i="29"/>
  <c r="E1534" i="29"/>
  <c r="E1543" i="29"/>
  <c r="G1542" i="29"/>
  <c r="F1542" i="29"/>
  <c r="E1542" i="29"/>
  <c r="G1540" i="29"/>
  <c r="F1540" i="29"/>
  <c r="E1540" i="29"/>
  <c r="G1539" i="29"/>
  <c r="F1539" i="29"/>
  <c r="E1539" i="29"/>
  <c r="G1535" i="29"/>
  <c r="G1538" i="29"/>
  <c r="F1535" i="29"/>
  <c r="F1538" i="29"/>
  <c r="E1535" i="29"/>
  <c r="E1538" i="29"/>
  <c r="G1537" i="29"/>
  <c r="F1537" i="29"/>
  <c r="E1537" i="29"/>
  <c r="G1536" i="29"/>
  <c r="F1536" i="29"/>
  <c r="E1536" i="29"/>
  <c r="D1534" i="29"/>
  <c r="C1534" i="29"/>
  <c r="E1532" i="29"/>
  <c r="C1532" i="29"/>
  <c r="C1531" i="29"/>
  <c r="C1530" i="29"/>
  <c r="C1529" i="29"/>
  <c r="D1523" i="29"/>
  <c r="D1522" i="29"/>
  <c r="D1521" i="29"/>
  <c r="F1520" i="29"/>
  <c r="D1519" i="29"/>
  <c r="D1518" i="29"/>
  <c r="H1517" i="29"/>
  <c r="F1517" i="29"/>
  <c r="D1516" i="29"/>
  <c r="D1515" i="29"/>
  <c r="D1514" i="29"/>
  <c r="D1513" i="29"/>
  <c r="F1512" i="29"/>
  <c r="C42" i="1"/>
  <c r="D1512" i="29"/>
  <c r="D1511" i="29"/>
  <c r="D1508" i="29"/>
  <c r="C1503" i="29"/>
  <c r="G1491" i="29"/>
  <c r="G1500" i="29"/>
  <c r="F1491" i="29"/>
  <c r="F1500" i="29"/>
  <c r="E1491" i="29"/>
  <c r="E1500" i="29"/>
  <c r="G1499" i="29"/>
  <c r="F1499" i="29"/>
  <c r="E1499" i="29"/>
  <c r="G1497" i="29"/>
  <c r="F1497" i="29"/>
  <c r="E1497" i="29"/>
  <c r="G1496" i="29"/>
  <c r="F1496" i="29"/>
  <c r="E1496" i="29"/>
  <c r="G1492" i="29"/>
  <c r="G1495" i="29"/>
  <c r="F1492" i="29"/>
  <c r="F1495" i="29"/>
  <c r="E1492" i="29"/>
  <c r="E1495" i="29"/>
  <c r="G1494" i="29"/>
  <c r="F1494" i="29"/>
  <c r="E1494" i="29"/>
  <c r="G1493" i="29"/>
  <c r="F1493" i="29"/>
  <c r="E1493" i="29"/>
  <c r="D1491" i="29"/>
  <c r="C1491" i="29"/>
  <c r="E1489" i="29"/>
  <c r="C1489" i="29"/>
  <c r="C1488" i="29"/>
  <c r="C1487" i="29"/>
  <c r="C1486" i="29"/>
  <c r="D1480" i="29"/>
  <c r="D1479" i="29"/>
  <c r="D1478" i="29"/>
  <c r="F1477" i="29"/>
  <c r="D1476" i="29"/>
  <c r="D1475" i="29"/>
  <c r="H1474" i="29"/>
  <c r="F1474" i="29"/>
  <c r="D1473" i="29"/>
  <c r="D1472" i="29"/>
  <c r="D1471" i="29"/>
  <c r="D1470" i="29"/>
  <c r="F1469" i="29"/>
  <c r="C41" i="1"/>
  <c r="D1469" i="29"/>
  <c r="D1468" i="29"/>
  <c r="D1465" i="29"/>
  <c r="C1460" i="29"/>
  <c r="G1448" i="29"/>
  <c r="G1457" i="29"/>
  <c r="F1448" i="29"/>
  <c r="F1457" i="29"/>
  <c r="E1448" i="29"/>
  <c r="E1457" i="29"/>
  <c r="G1456" i="29"/>
  <c r="F1456" i="29"/>
  <c r="E1456" i="29"/>
  <c r="G1454" i="29"/>
  <c r="F1454" i="29"/>
  <c r="E1454" i="29"/>
  <c r="G1453" i="29"/>
  <c r="F1453" i="29"/>
  <c r="E1453" i="29"/>
  <c r="G1449" i="29"/>
  <c r="G1452" i="29"/>
  <c r="F1449" i="29"/>
  <c r="F1452" i="29"/>
  <c r="E1449" i="29"/>
  <c r="E1452" i="29"/>
  <c r="G1451" i="29"/>
  <c r="F1451" i="29"/>
  <c r="E1451" i="29"/>
  <c r="G1450" i="29"/>
  <c r="F1450" i="29"/>
  <c r="E1450" i="29"/>
  <c r="D1448" i="29"/>
  <c r="C1448" i="29"/>
  <c r="E1446" i="29"/>
  <c r="C1446" i="29"/>
  <c r="C1445" i="29"/>
  <c r="C1444" i="29"/>
  <c r="C1443" i="29"/>
  <c r="D1437" i="29"/>
  <c r="D1436" i="29"/>
  <c r="D1435" i="29"/>
  <c r="F1434" i="29"/>
  <c r="D1433" i="29"/>
  <c r="D1432" i="29"/>
  <c r="H1431" i="29"/>
  <c r="F1431" i="29"/>
  <c r="D1430" i="29"/>
  <c r="D1429" i="29"/>
  <c r="D1428" i="29"/>
  <c r="D1427" i="29"/>
  <c r="F1426" i="29"/>
  <c r="C40" i="1"/>
  <c r="D1426" i="29"/>
  <c r="D1425" i="29"/>
  <c r="D1422" i="29"/>
  <c r="C1417" i="29"/>
  <c r="G1405" i="29"/>
  <c r="G1414" i="29"/>
  <c r="F1405" i="29"/>
  <c r="F1414" i="29"/>
  <c r="E1405" i="29"/>
  <c r="E1414" i="29"/>
  <c r="G1413" i="29"/>
  <c r="F1413" i="29"/>
  <c r="E1413" i="29"/>
  <c r="G1411" i="29"/>
  <c r="F1411" i="29"/>
  <c r="E1411" i="29"/>
  <c r="G1410" i="29"/>
  <c r="F1410" i="29"/>
  <c r="E1410" i="29"/>
  <c r="G1406" i="29"/>
  <c r="G1409" i="29"/>
  <c r="F1406" i="29"/>
  <c r="F1409" i="29"/>
  <c r="E1406" i="29"/>
  <c r="E1409" i="29"/>
  <c r="G1408" i="29"/>
  <c r="F1408" i="29"/>
  <c r="E1408" i="29"/>
  <c r="G1407" i="29"/>
  <c r="F1407" i="29"/>
  <c r="E1407" i="29"/>
  <c r="D1405" i="29"/>
  <c r="C1405" i="29"/>
  <c r="E1403" i="29"/>
  <c r="C1403" i="29"/>
  <c r="C1402" i="29"/>
  <c r="C1401" i="29"/>
  <c r="C1400" i="29"/>
  <c r="D1394" i="29"/>
  <c r="D1393" i="29"/>
  <c r="D1392" i="29"/>
  <c r="F1391" i="29"/>
  <c r="D1390" i="29"/>
  <c r="D1389" i="29"/>
  <c r="H1388" i="29"/>
  <c r="F1388" i="29"/>
  <c r="D1387" i="29"/>
  <c r="D1386" i="29"/>
  <c r="D1385" i="29"/>
  <c r="D1384" i="29"/>
  <c r="F1383" i="29"/>
  <c r="C39" i="1"/>
  <c r="D1383" i="29"/>
  <c r="D1382" i="29"/>
  <c r="D1379" i="29"/>
  <c r="C1374" i="29"/>
  <c r="G1362" i="29"/>
  <c r="G1371" i="29"/>
  <c r="F1362" i="29"/>
  <c r="F1371" i="29"/>
  <c r="E1362" i="29"/>
  <c r="E1371" i="29"/>
  <c r="G1370" i="29"/>
  <c r="F1370" i="29"/>
  <c r="E1370" i="29"/>
  <c r="G1368" i="29"/>
  <c r="F1368" i="29"/>
  <c r="E1368" i="29"/>
  <c r="G1367" i="29"/>
  <c r="F1367" i="29"/>
  <c r="E1367" i="29"/>
  <c r="G1363" i="29"/>
  <c r="G1366" i="29"/>
  <c r="F1363" i="29"/>
  <c r="F1366" i="29"/>
  <c r="E1363" i="29"/>
  <c r="E1366" i="29"/>
  <c r="G1365" i="29"/>
  <c r="F1365" i="29"/>
  <c r="E1365" i="29"/>
  <c r="G1364" i="29"/>
  <c r="F1364" i="29"/>
  <c r="E1364" i="29"/>
  <c r="D1362" i="29"/>
  <c r="C1362" i="29"/>
  <c r="E1360" i="29"/>
  <c r="C1360" i="29"/>
  <c r="C1359" i="29"/>
  <c r="C1358" i="29"/>
  <c r="C1357" i="29"/>
  <c r="D1351" i="29"/>
  <c r="D1350" i="29"/>
  <c r="D1349" i="29"/>
  <c r="F1348" i="29"/>
  <c r="D1347" i="29"/>
  <c r="D1346" i="29"/>
  <c r="H1345" i="29"/>
  <c r="F1345" i="29"/>
  <c r="D1344" i="29"/>
  <c r="D1343" i="29"/>
  <c r="D1342" i="29"/>
  <c r="D1341" i="29"/>
  <c r="F1340" i="29"/>
  <c r="C38" i="1"/>
  <c r="D1340" i="29"/>
  <c r="D1339" i="29"/>
  <c r="D1336" i="29"/>
  <c r="D878" i="29"/>
  <c r="G878" i="29"/>
  <c r="C1331" i="29"/>
  <c r="G1319" i="29"/>
  <c r="G1328" i="29"/>
  <c r="F1319" i="29"/>
  <c r="F1328" i="29"/>
  <c r="E1319" i="29"/>
  <c r="E1328" i="29"/>
  <c r="G1327" i="29"/>
  <c r="F1327" i="29"/>
  <c r="E1327" i="29"/>
  <c r="G1325" i="29"/>
  <c r="F1325" i="29"/>
  <c r="E1325" i="29"/>
  <c r="G1324" i="29"/>
  <c r="F1324" i="29"/>
  <c r="E1324" i="29"/>
  <c r="G1320" i="29"/>
  <c r="G1323" i="29"/>
  <c r="F1320" i="29"/>
  <c r="F1323" i="29"/>
  <c r="E1320" i="29"/>
  <c r="E1323" i="29"/>
  <c r="G1322" i="29"/>
  <c r="F1322" i="29"/>
  <c r="E1322" i="29"/>
  <c r="G1321" i="29"/>
  <c r="F1321" i="29"/>
  <c r="E1321" i="29"/>
  <c r="D1319" i="29"/>
  <c r="C1319" i="29"/>
  <c r="E1317" i="29"/>
  <c r="C1317" i="29"/>
  <c r="C1316" i="29"/>
  <c r="C1315" i="29"/>
  <c r="C1314" i="29"/>
  <c r="D1308" i="29"/>
  <c r="D1307" i="29"/>
  <c r="D1306" i="29"/>
  <c r="F1305" i="29"/>
  <c r="D1304" i="29"/>
  <c r="D1303" i="29"/>
  <c r="H1302" i="29"/>
  <c r="F1302" i="29"/>
  <c r="D1301" i="29"/>
  <c r="D1300" i="29"/>
  <c r="D1299" i="29"/>
  <c r="D1298" i="29"/>
  <c r="F1297" i="29"/>
  <c r="C37" i="1"/>
  <c r="D1297" i="29"/>
  <c r="D1296" i="29"/>
  <c r="D1293" i="29"/>
  <c r="C1288" i="29"/>
  <c r="G1276" i="29"/>
  <c r="G1285" i="29"/>
  <c r="F1276" i="29"/>
  <c r="F1285" i="29"/>
  <c r="E1276" i="29"/>
  <c r="E1285" i="29"/>
  <c r="G1284" i="29"/>
  <c r="F1284" i="29"/>
  <c r="E1284" i="29"/>
  <c r="G1282" i="29"/>
  <c r="F1282" i="29"/>
  <c r="E1282" i="29"/>
  <c r="G1281" i="29"/>
  <c r="F1281" i="29"/>
  <c r="E1281" i="29"/>
  <c r="G1277" i="29"/>
  <c r="G1280" i="29"/>
  <c r="F1277" i="29"/>
  <c r="F1280" i="29"/>
  <c r="E1277" i="29"/>
  <c r="E1280" i="29"/>
  <c r="G1279" i="29"/>
  <c r="F1279" i="29"/>
  <c r="E1279" i="29"/>
  <c r="G1278" i="29"/>
  <c r="F1278" i="29"/>
  <c r="E1278" i="29"/>
  <c r="D1276" i="29"/>
  <c r="C1276" i="29"/>
  <c r="E1274" i="29"/>
  <c r="C1274" i="29"/>
  <c r="C1273" i="29"/>
  <c r="C1272" i="29"/>
  <c r="C1271" i="29"/>
  <c r="D1265" i="29"/>
  <c r="D1264" i="29"/>
  <c r="D1263" i="29"/>
  <c r="F1262" i="29"/>
  <c r="D1261" i="29"/>
  <c r="D1260" i="29"/>
  <c r="H1259" i="29"/>
  <c r="F1259" i="29"/>
  <c r="D1258" i="29"/>
  <c r="D1257" i="29"/>
  <c r="D1256" i="29"/>
  <c r="D1255" i="29"/>
  <c r="F1254" i="29"/>
  <c r="C36" i="1"/>
  <c r="D1254" i="29"/>
  <c r="D1253" i="29"/>
  <c r="D1250" i="29"/>
  <c r="C1245" i="29"/>
  <c r="G1233" i="29"/>
  <c r="G1242" i="29"/>
  <c r="F1233" i="29"/>
  <c r="F1242" i="29"/>
  <c r="E1233" i="29"/>
  <c r="E1242" i="29"/>
  <c r="G1241" i="29"/>
  <c r="F1241" i="29"/>
  <c r="E1241" i="29"/>
  <c r="G1239" i="29"/>
  <c r="F1239" i="29"/>
  <c r="E1239" i="29"/>
  <c r="G1238" i="29"/>
  <c r="F1238" i="29"/>
  <c r="E1238" i="29"/>
  <c r="G1234" i="29"/>
  <c r="G1237" i="29"/>
  <c r="F1234" i="29"/>
  <c r="F1237" i="29"/>
  <c r="E1234" i="29"/>
  <c r="E1237" i="29"/>
  <c r="G1236" i="29"/>
  <c r="F1236" i="29"/>
  <c r="E1236" i="29"/>
  <c r="G1235" i="29"/>
  <c r="F1235" i="29"/>
  <c r="E1235" i="29"/>
  <c r="D1233" i="29"/>
  <c r="C1233" i="29"/>
  <c r="E1231" i="29"/>
  <c r="C1231" i="29"/>
  <c r="C1230" i="29"/>
  <c r="C1229" i="29"/>
  <c r="C1228" i="29"/>
  <c r="D1222" i="29"/>
  <c r="D1221" i="29"/>
  <c r="D1220" i="29"/>
  <c r="F1219" i="29"/>
  <c r="D1218" i="29"/>
  <c r="D1217" i="29"/>
  <c r="H1216" i="29"/>
  <c r="F1216" i="29"/>
  <c r="D1215" i="29"/>
  <c r="D1214" i="29"/>
  <c r="D1213" i="29"/>
  <c r="D1212" i="29"/>
  <c r="F1211" i="29"/>
  <c r="C35" i="1"/>
  <c r="D1211" i="29"/>
  <c r="D1210" i="29"/>
  <c r="D1207" i="29"/>
  <c r="C1202" i="29"/>
  <c r="G1190" i="29"/>
  <c r="G1199" i="29"/>
  <c r="F1190" i="29"/>
  <c r="F1199" i="29"/>
  <c r="E1190" i="29"/>
  <c r="E1199" i="29"/>
  <c r="G1198" i="29"/>
  <c r="F1198" i="29"/>
  <c r="E1198" i="29"/>
  <c r="G1196" i="29"/>
  <c r="F1196" i="29"/>
  <c r="E1196" i="29"/>
  <c r="G1195" i="29"/>
  <c r="F1195" i="29"/>
  <c r="E1195" i="29"/>
  <c r="G1191" i="29"/>
  <c r="G1194" i="29"/>
  <c r="F1191" i="29"/>
  <c r="F1194" i="29"/>
  <c r="E1191" i="29"/>
  <c r="E1194" i="29"/>
  <c r="G1193" i="29"/>
  <c r="F1193" i="29"/>
  <c r="E1193" i="29"/>
  <c r="G1192" i="29"/>
  <c r="F1192" i="29"/>
  <c r="E1192" i="29"/>
  <c r="D1190" i="29"/>
  <c r="C1190" i="29"/>
  <c r="E1188" i="29"/>
  <c r="C1188" i="29"/>
  <c r="C1187" i="29"/>
  <c r="C1186" i="29"/>
  <c r="C1185" i="29"/>
  <c r="D1179" i="29"/>
  <c r="D1178" i="29"/>
  <c r="D1177" i="29"/>
  <c r="F1176" i="29"/>
  <c r="D1175" i="29"/>
  <c r="D1174" i="29"/>
  <c r="H1173" i="29"/>
  <c r="F1173" i="29"/>
  <c r="D1172" i="29"/>
  <c r="D1171" i="29"/>
  <c r="D1170" i="29"/>
  <c r="D1169" i="29"/>
  <c r="F1168" i="29"/>
  <c r="C34" i="1"/>
  <c r="D1168" i="29"/>
  <c r="D1167" i="29"/>
  <c r="D1164" i="29"/>
  <c r="C1159" i="29"/>
  <c r="G1147" i="29"/>
  <c r="G1156" i="29"/>
  <c r="F1147" i="29"/>
  <c r="F1156" i="29"/>
  <c r="E1147" i="29"/>
  <c r="E1156" i="29"/>
  <c r="G1155" i="29"/>
  <c r="F1155" i="29"/>
  <c r="E1155" i="29"/>
  <c r="G1153" i="29"/>
  <c r="F1153" i="29"/>
  <c r="E1153" i="29"/>
  <c r="G1152" i="29"/>
  <c r="F1152" i="29"/>
  <c r="E1152" i="29"/>
  <c r="G1148" i="29"/>
  <c r="G1151" i="29"/>
  <c r="F1148" i="29"/>
  <c r="F1151" i="29"/>
  <c r="E1148" i="29"/>
  <c r="E1151" i="29"/>
  <c r="G1150" i="29"/>
  <c r="F1150" i="29"/>
  <c r="E1150" i="29"/>
  <c r="G1149" i="29"/>
  <c r="F1149" i="29"/>
  <c r="E1149" i="29"/>
  <c r="D1147" i="29"/>
  <c r="C1147" i="29"/>
  <c r="E1145" i="29"/>
  <c r="C1145" i="29"/>
  <c r="C1144" i="29"/>
  <c r="C1143" i="29"/>
  <c r="C1142" i="29"/>
  <c r="D1136" i="29"/>
  <c r="D1135" i="29"/>
  <c r="D1134" i="29"/>
  <c r="F1133" i="29"/>
  <c r="D1132" i="29"/>
  <c r="D1131" i="29"/>
  <c r="H1130" i="29"/>
  <c r="F1130" i="29"/>
  <c r="D1129" i="29"/>
  <c r="D1128" i="29"/>
  <c r="D1127" i="29"/>
  <c r="D1126" i="29"/>
  <c r="F1125" i="29"/>
  <c r="C33" i="1"/>
  <c r="D1125" i="29"/>
  <c r="D1124" i="29"/>
  <c r="D1121" i="29"/>
  <c r="C1116" i="29"/>
  <c r="G1104" i="29"/>
  <c r="G1113" i="29"/>
  <c r="F1104" i="29"/>
  <c r="F1113" i="29"/>
  <c r="E1104" i="29"/>
  <c r="E1113" i="29"/>
  <c r="G1112" i="29"/>
  <c r="F1112" i="29"/>
  <c r="E1112" i="29"/>
  <c r="G1110" i="29"/>
  <c r="F1110" i="29"/>
  <c r="E1110" i="29"/>
  <c r="G1109" i="29"/>
  <c r="F1109" i="29"/>
  <c r="E1109" i="29"/>
  <c r="G1105" i="29"/>
  <c r="G1108" i="29"/>
  <c r="F1105" i="29"/>
  <c r="F1108" i="29"/>
  <c r="E1105" i="29"/>
  <c r="E1108" i="29"/>
  <c r="G1107" i="29"/>
  <c r="F1107" i="29"/>
  <c r="E1107" i="29"/>
  <c r="G1106" i="29"/>
  <c r="F1106" i="29"/>
  <c r="E1106" i="29"/>
  <c r="D1104" i="29"/>
  <c r="C1104" i="29"/>
  <c r="E1102" i="29"/>
  <c r="C1102" i="29"/>
  <c r="C1101" i="29"/>
  <c r="C1100" i="29"/>
  <c r="C1099" i="29"/>
  <c r="D1093" i="29"/>
  <c r="D1092" i="29"/>
  <c r="D1091" i="29"/>
  <c r="F1090" i="29"/>
  <c r="D1089" i="29"/>
  <c r="D1088" i="29"/>
  <c r="H1087" i="29"/>
  <c r="F1087" i="29"/>
  <c r="D1086" i="29"/>
  <c r="D1085" i="29"/>
  <c r="D1084" i="29"/>
  <c r="D1083" i="29"/>
  <c r="F1082" i="29"/>
  <c r="C32" i="1"/>
  <c r="D1082" i="29"/>
  <c r="D1081" i="29"/>
  <c r="D1078" i="29"/>
  <c r="C1073" i="29"/>
  <c r="G1061" i="29"/>
  <c r="G1070" i="29"/>
  <c r="F1061" i="29"/>
  <c r="F1070" i="29"/>
  <c r="E1061" i="29"/>
  <c r="E1070" i="29"/>
  <c r="G1069" i="29"/>
  <c r="F1069" i="29"/>
  <c r="E1069" i="29"/>
  <c r="G1067" i="29"/>
  <c r="F1067" i="29"/>
  <c r="E1067" i="29"/>
  <c r="G1066" i="29"/>
  <c r="F1066" i="29"/>
  <c r="E1066" i="29"/>
  <c r="G1062" i="29"/>
  <c r="G1065" i="29"/>
  <c r="F1062" i="29"/>
  <c r="F1065" i="29"/>
  <c r="E1062" i="29"/>
  <c r="E1065" i="29"/>
  <c r="G1064" i="29"/>
  <c r="F1064" i="29"/>
  <c r="E1064" i="29"/>
  <c r="G1063" i="29"/>
  <c r="F1063" i="29"/>
  <c r="E1063" i="29"/>
  <c r="D1061" i="29"/>
  <c r="C1061" i="29"/>
  <c r="E1059" i="29"/>
  <c r="C1059" i="29"/>
  <c r="C1058" i="29"/>
  <c r="C1057" i="29"/>
  <c r="C1056" i="29"/>
  <c r="D1050" i="29"/>
  <c r="D1049" i="29"/>
  <c r="D1048" i="29"/>
  <c r="F1047" i="29"/>
  <c r="D1046" i="29"/>
  <c r="D1045" i="29"/>
  <c r="H1044" i="29"/>
  <c r="F1044" i="29"/>
  <c r="D1043" i="29"/>
  <c r="D1042" i="29"/>
  <c r="D1041" i="29"/>
  <c r="D1040" i="29"/>
  <c r="F1039" i="29"/>
  <c r="C31" i="1"/>
  <c r="D1039" i="29"/>
  <c r="D1038" i="29"/>
  <c r="D1035" i="29"/>
  <c r="C1030" i="29"/>
  <c r="G1018" i="29"/>
  <c r="G1027" i="29"/>
  <c r="F1018" i="29"/>
  <c r="F1027" i="29"/>
  <c r="E1018" i="29"/>
  <c r="E1027" i="29"/>
  <c r="G1026" i="29"/>
  <c r="F1026" i="29"/>
  <c r="E1026" i="29"/>
  <c r="G1024" i="29"/>
  <c r="F1024" i="29"/>
  <c r="E1024" i="29"/>
  <c r="G1023" i="29"/>
  <c r="F1023" i="29"/>
  <c r="E1023" i="29"/>
  <c r="G1019" i="29"/>
  <c r="G1022" i="29"/>
  <c r="F1019" i="29"/>
  <c r="F1022" i="29"/>
  <c r="E1019" i="29"/>
  <c r="E1022" i="29"/>
  <c r="G1021" i="29"/>
  <c r="F1021" i="29"/>
  <c r="E1021" i="29"/>
  <c r="G1020" i="29"/>
  <c r="F1020" i="29"/>
  <c r="E1020" i="29"/>
  <c r="D1018" i="29"/>
  <c r="C1018" i="29"/>
  <c r="E1016" i="29"/>
  <c r="C1016" i="29"/>
  <c r="C1015" i="29"/>
  <c r="C1014" i="29"/>
  <c r="C1013" i="29"/>
  <c r="D1007" i="29"/>
  <c r="D1006" i="29"/>
  <c r="D1005" i="29"/>
  <c r="F1004" i="29"/>
  <c r="D1003" i="29"/>
  <c r="D1002" i="29"/>
  <c r="H1001" i="29"/>
  <c r="F1001" i="29"/>
  <c r="D1000" i="29"/>
  <c r="D999" i="29"/>
  <c r="D998" i="29"/>
  <c r="D997" i="29"/>
  <c r="F996" i="29"/>
  <c r="C30" i="1"/>
  <c r="D996" i="29"/>
  <c r="D995" i="29"/>
  <c r="D992" i="29"/>
  <c r="C987" i="29"/>
  <c r="G975" i="29"/>
  <c r="G984" i="29"/>
  <c r="F975" i="29"/>
  <c r="F984" i="29"/>
  <c r="E975" i="29"/>
  <c r="E984" i="29"/>
  <c r="G983" i="29"/>
  <c r="F983" i="29"/>
  <c r="E983" i="29"/>
  <c r="G981" i="29"/>
  <c r="F981" i="29"/>
  <c r="E981" i="29"/>
  <c r="G980" i="29"/>
  <c r="F980" i="29"/>
  <c r="E980" i="29"/>
  <c r="G976" i="29"/>
  <c r="G979" i="29"/>
  <c r="F976" i="29"/>
  <c r="F979" i="29"/>
  <c r="E976" i="29"/>
  <c r="E979" i="29"/>
  <c r="G978" i="29"/>
  <c r="F978" i="29"/>
  <c r="E978" i="29"/>
  <c r="G977" i="29"/>
  <c r="F977" i="29"/>
  <c r="E977" i="29"/>
  <c r="D975" i="29"/>
  <c r="C975" i="29"/>
  <c r="E973" i="29"/>
  <c r="C973" i="29"/>
  <c r="C972" i="29"/>
  <c r="C971" i="29"/>
  <c r="C970" i="29"/>
  <c r="D964" i="29"/>
  <c r="D963" i="29"/>
  <c r="D962" i="29"/>
  <c r="F961" i="29"/>
  <c r="D960" i="29"/>
  <c r="D959" i="29"/>
  <c r="H958" i="29"/>
  <c r="F958" i="29"/>
  <c r="D957" i="29"/>
  <c r="D956" i="29"/>
  <c r="D955" i="29"/>
  <c r="D954" i="29"/>
  <c r="F953" i="29"/>
  <c r="C29" i="1"/>
  <c r="D953" i="29"/>
  <c r="D952" i="29"/>
  <c r="D949" i="29"/>
  <c r="C944" i="29"/>
  <c r="G932" i="29"/>
  <c r="G941" i="29"/>
  <c r="F932" i="29"/>
  <c r="F941" i="29"/>
  <c r="E932" i="29"/>
  <c r="E941" i="29"/>
  <c r="G940" i="29"/>
  <c r="F940" i="29"/>
  <c r="E940" i="29"/>
  <c r="G938" i="29"/>
  <c r="F938" i="29"/>
  <c r="E938" i="29"/>
  <c r="G937" i="29"/>
  <c r="F937" i="29"/>
  <c r="E937" i="29"/>
  <c r="G933" i="29"/>
  <c r="G936" i="29"/>
  <c r="F933" i="29"/>
  <c r="F936" i="29"/>
  <c r="E933" i="29"/>
  <c r="E936" i="29"/>
  <c r="G935" i="29"/>
  <c r="F935" i="29"/>
  <c r="E935" i="29"/>
  <c r="G934" i="29"/>
  <c r="F934" i="29"/>
  <c r="E934" i="29"/>
  <c r="D932" i="29"/>
  <c r="C932" i="29"/>
  <c r="E930" i="29"/>
  <c r="C930" i="29"/>
  <c r="C929" i="29"/>
  <c r="C928" i="29"/>
  <c r="C927" i="29"/>
  <c r="D921" i="29"/>
  <c r="D920" i="29"/>
  <c r="D919" i="29"/>
  <c r="F918" i="29"/>
  <c r="D917" i="29"/>
  <c r="D916" i="29"/>
  <c r="H915" i="29"/>
  <c r="F915" i="29"/>
  <c r="D914" i="29"/>
  <c r="D913" i="29"/>
  <c r="D912" i="29"/>
  <c r="D911" i="29"/>
  <c r="F910" i="29"/>
  <c r="C28" i="1"/>
  <c r="D910" i="29"/>
  <c r="D909" i="29"/>
  <c r="D906" i="29"/>
  <c r="C901" i="29"/>
  <c r="G889" i="29"/>
  <c r="G898" i="29"/>
  <c r="F889" i="29"/>
  <c r="F898" i="29"/>
  <c r="E889" i="29"/>
  <c r="E898" i="29"/>
  <c r="G897" i="29"/>
  <c r="F897" i="29"/>
  <c r="E897" i="29"/>
  <c r="G895" i="29"/>
  <c r="F895" i="29"/>
  <c r="E895" i="29"/>
  <c r="G894" i="29"/>
  <c r="F894" i="29"/>
  <c r="E894" i="29"/>
  <c r="G890" i="29"/>
  <c r="G893" i="29"/>
  <c r="F890" i="29"/>
  <c r="F893" i="29"/>
  <c r="E890" i="29"/>
  <c r="E893" i="29"/>
  <c r="G892" i="29"/>
  <c r="F892" i="29"/>
  <c r="E892" i="29"/>
  <c r="G891" i="29"/>
  <c r="F891" i="29"/>
  <c r="E891" i="29"/>
  <c r="D889" i="29"/>
  <c r="C889" i="29"/>
  <c r="E887" i="29"/>
  <c r="C887" i="29"/>
  <c r="C886" i="29"/>
  <c r="C885" i="29"/>
  <c r="C884" i="29"/>
  <c r="D877" i="29"/>
  <c r="D876" i="29"/>
  <c r="F875" i="29"/>
  <c r="D874" i="29"/>
  <c r="D873" i="29"/>
  <c r="H872" i="29"/>
  <c r="F872" i="29"/>
  <c r="D871" i="29"/>
  <c r="D870" i="29"/>
  <c r="D869" i="29"/>
  <c r="D868" i="29"/>
  <c r="F867" i="29"/>
  <c r="C27" i="1"/>
  <c r="D867" i="29"/>
  <c r="D866" i="29"/>
  <c r="D863" i="29"/>
  <c r="G1716" i="29"/>
  <c r="F1716" i="29"/>
  <c r="E1716" i="29"/>
  <c r="D1716" i="29"/>
  <c r="C1716" i="29"/>
  <c r="B1715" i="29"/>
  <c r="B1714" i="29"/>
  <c r="G1713" i="29"/>
  <c r="F1713" i="29"/>
  <c r="E1713" i="29"/>
  <c r="D1713" i="29"/>
  <c r="C1713" i="29"/>
  <c r="B1712" i="29"/>
  <c r="B1711" i="29"/>
  <c r="B1710" i="29"/>
  <c r="B1709" i="29"/>
  <c r="B1708" i="29"/>
  <c r="B1707" i="29"/>
  <c r="F1698" i="29"/>
  <c r="B1698" i="29"/>
  <c r="G1695" i="29"/>
  <c r="D1689" i="29"/>
  <c r="D1682" i="29"/>
  <c r="B1682" i="29"/>
  <c r="D1681" i="29"/>
  <c r="F1680" i="29"/>
  <c r="G1673" i="29"/>
  <c r="F1673" i="29"/>
  <c r="E1673" i="29"/>
  <c r="D1673" i="29"/>
  <c r="C1673" i="29"/>
  <c r="B1672" i="29"/>
  <c r="B1671" i="29"/>
  <c r="G1670" i="29"/>
  <c r="F1670" i="29"/>
  <c r="E1670" i="29"/>
  <c r="D1670" i="29"/>
  <c r="C1670" i="29"/>
  <c r="B1669" i="29"/>
  <c r="B1668" i="29"/>
  <c r="B1667" i="29"/>
  <c r="B1666" i="29"/>
  <c r="B1665" i="29"/>
  <c r="B1664" i="29"/>
  <c r="F1655" i="29"/>
  <c r="B1655" i="29"/>
  <c r="G1652" i="29"/>
  <c r="D1646" i="29"/>
  <c r="D1639" i="29"/>
  <c r="B1639" i="29"/>
  <c r="D1638" i="29"/>
  <c r="F1637" i="29"/>
  <c r="G1630" i="29"/>
  <c r="F1630" i="29"/>
  <c r="E1630" i="29"/>
  <c r="D1630" i="29"/>
  <c r="C1630" i="29"/>
  <c r="B1629" i="29"/>
  <c r="B1628" i="29"/>
  <c r="G1627" i="29"/>
  <c r="F1627" i="29"/>
  <c r="E1627" i="29"/>
  <c r="D1627" i="29"/>
  <c r="C1627" i="29"/>
  <c r="B1626" i="29"/>
  <c r="B1625" i="29"/>
  <c r="B1624" i="29"/>
  <c r="B1623" i="29"/>
  <c r="B1622" i="29"/>
  <c r="B1621" i="29"/>
  <c r="F1612" i="29"/>
  <c r="B1612" i="29"/>
  <c r="G1609" i="29"/>
  <c r="D1603" i="29"/>
  <c r="D1596" i="29"/>
  <c r="B1596" i="29"/>
  <c r="D1595" i="29"/>
  <c r="F1594" i="29"/>
  <c r="G1587" i="29"/>
  <c r="F1587" i="29"/>
  <c r="E1587" i="29"/>
  <c r="D1587" i="29"/>
  <c r="C1587" i="29"/>
  <c r="B1586" i="29"/>
  <c r="B1585" i="29"/>
  <c r="G1584" i="29"/>
  <c r="F1584" i="29"/>
  <c r="E1584" i="29"/>
  <c r="D1584" i="29"/>
  <c r="C1584" i="29"/>
  <c r="B1583" i="29"/>
  <c r="B1582" i="29"/>
  <c r="B1581" i="29"/>
  <c r="B1580" i="29"/>
  <c r="B1579" i="29"/>
  <c r="B1578" i="29"/>
  <c r="F1569" i="29"/>
  <c r="B1569" i="29"/>
  <c r="G1566" i="29"/>
  <c r="D1560" i="29"/>
  <c r="D1553" i="29"/>
  <c r="B1553" i="29"/>
  <c r="D1552" i="29"/>
  <c r="F1551" i="29"/>
  <c r="G1544" i="29"/>
  <c r="F1544" i="29"/>
  <c r="E1544" i="29"/>
  <c r="D1544" i="29"/>
  <c r="C1544" i="29"/>
  <c r="B1543" i="29"/>
  <c r="B1542" i="29"/>
  <c r="G1541" i="29"/>
  <c r="F1541" i="29"/>
  <c r="E1541" i="29"/>
  <c r="D1541" i="29"/>
  <c r="C1541" i="29"/>
  <c r="B1540" i="29"/>
  <c r="B1539" i="29"/>
  <c r="B1538" i="29"/>
  <c r="B1537" i="29"/>
  <c r="B1536" i="29"/>
  <c r="B1535" i="29"/>
  <c r="F1526" i="29"/>
  <c r="B1526" i="29"/>
  <c r="G1523" i="29"/>
  <c r="D1517" i="29"/>
  <c r="D1510" i="29"/>
  <c r="B1510" i="29"/>
  <c r="D1509" i="29"/>
  <c r="F1508" i="29"/>
  <c r="G1501" i="29"/>
  <c r="F1501" i="29"/>
  <c r="E1501" i="29"/>
  <c r="D1501" i="29"/>
  <c r="C1501" i="29"/>
  <c r="B1500" i="29"/>
  <c r="B1499" i="29"/>
  <c r="G1498" i="29"/>
  <c r="F1498" i="29"/>
  <c r="E1498" i="29"/>
  <c r="D1498" i="29"/>
  <c r="C1498" i="29"/>
  <c r="B1497" i="29"/>
  <c r="B1496" i="29"/>
  <c r="B1495" i="29"/>
  <c r="B1494" i="29"/>
  <c r="B1493" i="29"/>
  <c r="B1492" i="29"/>
  <c r="F1483" i="29"/>
  <c r="B1483" i="29"/>
  <c r="G1480" i="29"/>
  <c r="D1474" i="29"/>
  <c r="D1467" i="29"/>
  <c r="B1467" i="29"/>
  <c r="D1466" i="29"/>
  <c r="F1465" i="29"/>
  <c r="G1458" i="29"/>
  <c r="F1458" i="29"/>
  <c r="E1458" i="29"/>
  <c r="D1458" i="29"/>
  <c r="C1458" i="29"/>
  <c r="B1457" i="29"/>
  <c r="B1456" i="29"/>
  <c r="G1455" i="29"/>
  <c r="F1455" i="29"/>
  <c r="E1455" i="29"/>
  <c r="D1455" i="29"/>
  <c r="C1455" i="29"/>
  <c r="B1454" i="29"/>
  <c r="B1453" i="29"/>
  <c r="B1452" i="29"/>
  <c r="B1451" i="29"/>
  <c r="B1450" i="29"/>
  <c r="B1449" i="29"/>
  <c r="F1440" i="29"/>
  <c r="B1440" i="29"/>
  <c r="G1437" i="29"/>
  <c r="D1431" i="29"/>
  <c r="D1424" i="29"/>
  <c r="B1424" i="29"/>
  <c r="D1423" i="29"/>
  <c r="F1422" i="29"/>
  <c r="G1415" i="29"/>
  <c r="F1415" i="29"/>
  <c r="E1415" i="29"/>
  <c r="D1415" i="29"/>
  <c r="C1415" i="29"/>
  <c r="B1414" i="29"/>
  <c r="B1413" i="29"/>
  <c r="G1412" i="29"/>
  <c r="F1412" i="29"/>
  <c r="E1412" i="29"/>
  <c r="D1412" i="29"/>
  <c r="C1412" i="29"/>
  <c r="B1411" i="29"/>
  <c r="B1410" i="29"/>
  <c r="B1409" i="29"/>
  <c r="B1408" i="29"/>
  <c r="B1407" i="29"/>
  <c r="B1406" i="29"/>
  <c r="F1397" i="29"/>
  <c r="B1397" i="29"/>
  <c r="G1394" i="29"/>
  <c r="D1388" i="29"/>
  <c r="D1381" i="29"/>
  <c r="B1381" i="29"/>
  <c r="D1380" i="29"/>
  <c r="F1379" i="29"/>
  <c r="G1372" i="29"/>
  <c r="F1372" i="29"/>
  <c r="E1372" i="29"/>
  <c r="D1372" i="29"/>
  <c r="C1372" i="29"/>
  <c r="B1371" i="29"/>
  <c r="B1370" i="29"/>
  <c r="G1369" i="29"/>
  <c r="F1369" i="29"/>
  <c r="E1369" i="29"/>
  <c r="D1369" i="29"/>
  <c r="C1369" i="29"/>
  <c r="B1368" i="29"/>
  <c r="B1367" i="29"/>
  <c r="B1366" i="29"/>
  <c r="B1365" i="29"/>
  <c r="B1364" i="29"/>
  <c r="B1363" i="29"/>
  <c r="F1354" i="29"/>
  <c r="B1354" i="29"/>
  <c r="G1351" i="29"/>
  <c r="D1345" i="29"/>
  <c r="D1338" i="29"/>
  <c r="B1338" i="29"/>
  <c r="D1337" i="29"/>
  <c r="F1336" i="29"/>
  <c r="G1329" i="29"/>
  <c r="F1329" i="29"/>
  <c r="E1329" i="29"/>
  <c r="D1329" i="29"/>
  <c r="C1329" i="29"/>
  <c r="B1328" i="29"/>
  <c r="B1327" i="29"/>
  <c r="G1326" i="29"/>
  <c r="F1326" i="29"/>
  <c r="E1326" i="29"/>
  <c r="D1326" i="29"/>
  <c r="C1326" i="29"/>
  <c r="B1325" i="29"/>
  <c r="B1324" i="29"/>
  <c r="B1323" i="29"/>
  <c r="B1322" i="29"/>
  <c r="B1321" i="29"/>
  <c r="B1320" i="29"/>
  <c r="F1311" i="29"/>
  <c r="B1311" i="29"/>
  <c r="G1308" i="29"/>
  <c r="D1302" i="29"/>
  <c r="D1295" i="29"/>
  <c r="B1295" i="29"/>
  <c r="D1294" i="29"/>
  <c r="F1293" i="29"/>
  <c r="G1286" i="29"/>
  <c r="F1286" i="29"/>
  <c r="E1286" i="29"/>
  <c r="D1286" i="29"/>
  <c r="C1286" i="29"/>
  <c r="B1285" i="29"/>
  <c r="B1284" i="29"/>
  <c r="G1283" i="29"/>
  <c r="F1283" i="29"/>
  <c r="E1283" i="29"/>
  <c r="D1283" i="29"/>
  <c r="C1283" i="29"/>
  <c r="B1282" i="29"/>
  <c r="B1281" i="29"/>
  <c r="B1280" i="29"/>
  <c r="B1279" i="29"/>
  <c r="B1278" i="29"/>
  <c r="B1277" i="29"/>
  <c r="F1268" i="29"/>
  <c r="B1268" i="29"/>
  <c r="G1265" i="29"/>
  <c r="D1259" i="29"/>
  <c r="D1252" i="29"/>
  <c r="B1252" i="29"/>
  <c r="D1251" i="29"/>
  <c r="F1250" i="29"/>
  <c r="G1243" i="29"/>
  <c r="F1243" i="29"/>
  <c r="E1243" i="29"/>
  <c r="D1243" i="29"/>
  <c r="C1243" i="29"/>
  <c r="B1242" i="29"/>
  <c r="B1241" i="29"/>
  <c r="G1240" i="29"/>
  <c r="F1240" i="29"/>
  <c r="E1240" i="29"/>
  <c r="D1240" i="29"/>
  <c r="C1240" i="29"/>
  <c r="B1239" i="29"/>
  <c r="B1238" i="29"/>
  <c r="B1237" i="29"/>
  <c r="B1236" i="29"/>
  <c r="B1235" i="29"/>
  <c r="B1234" i="29"/>
  <c r="F1225" i="29"/>
  <c r="B1225" i="29"/>
  <c r="G1222" i="29"/>
  <c r="D1216" i="29"/>
  <c r="D1209" i="29"/>
  <c r="B1209" i="29"/>
  <c r="D1208" i="29"/>
  <c r="F1207" i="29"/>
  <c r="G1200" i="29"/>
  <c r="F1200" i="29"/>
  <c r="E1200" i="29"/>
  <c r="D1200" i="29"/>
  <c r="C1200" i="29"/>
  <c r="B1199" i="29"/>
  <c r="B1198" i="29"/>
  <c r="G1197" i="29"/>
  <c r="F1197" i="29"/>
  <c r="E1197" i="29"/>
  <c r="D1197" i="29"/>
  <c r="C1197" i="29"/>
  <c r="B1196" i="29"/>
  <c r="B1195" i="29"/>
  <c r="B1194" i="29"/>
  <c r="B1193" i="29"/>
  <c r="B1192" i="29"/>
  <c r="B1191" i="29"/>
  <c r="F1182" i="29"/>
  <c r="B1182" i="29"/>
  <c r="G1179" i="29"/>
  <c r="D1173" i="29"/>
  <c r="D1166" i="29"/>
  <c r="B1166" i="29"/>
  <c r="D1165" i="29"/>
  <c r="F1164" i="29"/>
  <c r="G1157" i="29"/>
  <c r="F1157" i="29"/>
  <c r="E1157" i="29"/>
  <c r="D1157" i="29"/>
  <c r="C1157" i="29"/>
  <c r="B1156" i="29"/>
  <c r="B1155" i="29"/>
  <c r="G1154" i="29"/>
  <c r="F1154" i="29"/>
  <c r="E1154" i="29"/>
  <c r="D1154" i="29"/>
  <c r="C1154" i="29"/>
  <c r="B1153" i="29"/>
  <c r="B1152" i="29"/>
  <c r="B1151" i="29"/>
  <c r="B1150" i="29"/>
  <c r="B1149" i="29"/>
  <c r="B1148" i="29"/>
  <c r="F1139" i="29"/>
  <c r="B1139" i="29"/>
  <c r="G1136" i="29"/>
  <c r="D1130" i="29"/>
  <c r="D1123" i="29"/>
  <c r="B1123" i="29"/>
  <c r="D1122" i="29"/>
  <c r="F1121" i="29"/>
  <c r="G1114" i="29"/>
  <c r="F1114" i="29"/>
  <c r="E1114" i="29"/>
  <c r="D1114" i="29"/>
  <c r="C1114" i="29"/>
  <c r="B1113" i="29"/>
  <c r="B1112" i="29"/>
  <c r="G1111" i="29"/>
  <c r="F1111" i="29"/>
  <c r="E1111" i="29"/>
  <c r="D1111" i="29"/>
  <c r="C1111" i="29"/>
  <c r="B1110" i="29"/>
  <c r="B1109" i="29"/>
  <c r="B1108" i="29"/>
  <c r="B1107" i="29"/>
  <c r="B1106" i="29"/>
  <c r="B1105" i="29"/>
  <c r="F1096" i="29"/>
  <c r="B1096" i="29"/>
  <c r="G1093" i="29"/>
  <c r="D1087" i="29"/>
  <c r="D1080" i="29"/>
  <c r="B1080" i="29"/>
  <c r="D1079" i="29"/>
  <c r="F1078" i="29"/>
  <c r="G1071" i="29"/>
  <c r="F1071" i="29"/>
  <c r="E1071" i="29"/>
  <c r="D1071" i="29"/>
  <c r="C1071" i="29"/>
  <c r="B1070" i="29"/>
  <c r="B1069" i="29"/>
  <c r="G1068" i="29"/>
  <c r="F1068" i="29"/>
  <c r="E1068" i="29"/>
  <c r="D1068" i="29"/>
  <c r="C1068" i="29"/>
  <c r="B1067" i="29"/>
  <c r="B1066" i="29"/>
  <c r="B1065" i="29"/>
  <c r="B1064" i="29"/>
  <c r="B1063" i="29"/>
  <c r="B1062" i="29"/>
  <c r="F1053" i="29"/>
  <c r="B1053" i="29"/>
  <c r="G1050" i="29"/>
  <c r="D1044" i="29"/>
  <c r="D1037" i="29"/>
  <c r="B1037" i="29"/>
  <c r="D1036" i="29"/>
  <c r="F1035" i="29"/>
  <c r="G1028" i="29"/>
  <c r="F1028" i="29"/>
  <c r="E1028" i="29"/>
  <c r="D1028" i="29"/>
  <c r="C1028" i="29"/>
  <c r="B1027" i="29"/>
  <c r="B1026" i="29"/>
  <c r="G1025" i="29"/>
  <c r="F1025" i="29"/>
  <c r="E1025" i="29"/>
  <c r="D1025" i="29"/>
  <c r="C1025" i="29"/>
  <c r="B1024" i="29"/>
  <c r="B1023" i="29"/>
  <c r="B1022" i="29"/>
  <c r="B1021" i="29"/>
  <c r="B1020" i="29"/>
  <c r="B1019" i="29"/>
  <c r="F1010" i="29"/>
  <c r="B1010" i="29"/>
  <c r="G1007" i="29"/>
  <c r="D1001" i="29"/>
  <c r="D994" i="29"/>
  <c r="B994" i="29"/>
  <c r="D993" i="29"/>
  <c r="F992" i="29"/>
  <c r="G985" i="29"/>
  <c r="F985" i="29"/>
  <c r="E985" i="29"/>
  <c r="D985" i="29"/>
  <c r="C985" i="29"/>
  <c r="B984" i="29"/>
  <c r="B983" i="29"/>
  <c r="G982" i="29"/>
  <c r="F982" i="29"/>
  <c r="E982" i="29"/>
  <c r="D982" i="29"/>
  <c r="C982" i="29"/>
  <c r="B981" i="29"/>
  <c r="B980" i="29"/>
  <c r="B979" i="29"/>
  <c r="B978" i="29"/>
  <c r="B977" i="29"/>
  <c r="B976" i="29"/>
  <c r="F967" i="29"/>
  <c r="B967" i="29"/>
  <c r="G964" i="29"/>
  <c r="D958" i="29"/>
  <c r="D951" i="29"/>
  <c r="B951" i="29"/>
  <c r="D950" i="29"/>
  <c r="F949" i="29"/>
  <c r="G942" i="29"/>
  <c r="F942" i="29"/>
  <c r="E942" i="29"/>
  <c r="D942" i="29"/>
  <c r="C942" i="29"/>
  <c r="B941" i="29"/>
  <c r="B940" i="29"/>
  <c r="G939" i="29"/>
  <c r="F939" i="29"/>
  <c r="E939" i="29"/>
  <c r="D939" i="29"/>
  <c r="C939" i="29"/>
  <c r="B938" i="29"/>
  <c r="B937" i="29"/>
  <c r="B936" i="29"/>
  <c r="B935" i="29"/>
  <c r="B934" i="29"/>
  <c r="B933" i="29"/>
  <c r="F924" i="29"/>
  <c r="B924" i="29"/>
  <c r="G921" i="29"/>
  <c r="D915" i="29"/>
  <c r="D908" i="29"/>
  <c r="B908" i="29"/>
  <c r="D907" i="29"/>
  <c r="F906" i="29"/>
  <c r="G899" i="29"/>
  <c r="F899" i="29"/>
  <c r="E899" i="29"/>
  <c r="D899" i="29"/>
  <c r="C899" i="29"/>
  <c r="B898" i="29"/>
  <c r="B897" i="29"/>
  <c r="G896" i="29"/>
  <c r="F896" i="29"/>
  <c r="E896" i="29"/>
  <c r="D896" i="29"/>
  <c r="C896" i="29"/>
  <c r="B895" i="29"/>
  <c r="B894" i="29"/>
  <c r="B893" i="29"/>
  <c r="B892" i="29"/>
  <c r="B891" i="29"/>
  <c r="B890" i="29"/>
  <c r="F881" i="29"/>
  <c r="B881" i="29"/>
  <c r="D872" i="29"/>
  <c r="D865" i="29"/>
  <c r="B865" i="29"/>
  <c r="D864" i="29"/>
  <c r="F863" i="29"/>
  <c r="C858" i="29"/>
  <c r="G846" i="29"/>
  <c r="G855" i="29"/>
  <c r="F846" i="29"/>
  <c r="F855" i="29"/>
  <c r="E846" i="29"/>
  <c r="E855" i="29"/>
  <c r="G854" i="29"/>
  <c r="F854" i="29"/>
  <c r="E854" i="29"/>
  <c r="G852" i="29"/>
  <c r="F852" i="29"/>
  <c r="E852" i="29"/>
  <c r="G851" i="29"/>
  <c r="F851" i="29"/>
  <c r="E851" i="29"/>
  <c r="G847" i="29"/>
  <c r="G850" i="29"/>
  <c r="F847" i="29"/>
  <c r="F850" i="29"/>
  <c r="E847" i="29"/>
  <c r="E850" i="29"/>
  <c r="G849" i="29"/>
  <c r="F849" i="29"/>
  <c r="E849" i="29"/>
  <c r="G848" i="29"/>
  <c r="F848" i="29"/>
  <c r="E848" i="29"/>
  <c r="D846" i="29"/>
  <c r="C846" i="29"/>
  <c r="E844" i="29"/>
  <c r="C844" i="29"/>
  <c r="C843" i="29"/>
  <c r="C842" i="29"/>
  <c r="C841" i="29"/>
  <c r="D835" i="29"/>
  <c r="D834" i="29"/>
  <c r="D833" i="29"/>
  <c r="F832" i="29"/>
  <c r="D831" i="29"/>
  <c r="D830" i="29"/>
  <c r="H829" i="29"/>
  <c r="F829" i="29"/>
  <c r="D828" i="29"/>
  <c r="D827" i="29"/>
  <c r="D826" i="29"/>
  <c r="D825" i="29"/>
  <c r="F824" i="29"/>
  <c r="C26" i="1"/>
  <c r="D824" i="29"/>
  <c r="D823" i="29"/>
  <c r="D820" i="29"/>
  <c r="C815" i="29"/>
  <c r="G803" i="29"/>
  <c r="G812" i="29"/>
  <c r="F803" i="29"/>
  <c r="F812" i="29"/>
  <c r="E803" i="29"/>
  <c r="E812" i="29"/>
  <c r="G811" i="29"/>
  <c r="F811" i="29"/>
  <c r="E811" i="29"/>
  <c r="G809" i="29"/>
  <c r="F809" i="29"/>
  <c r="E809" i="29"/>
  <c r="G808" i="29"/>
  <c r="F808" i="29"/>
  <c r="E808" i="29"/>
  <c r="G804" i="29"/>
  <c r="G807" i="29"/>
  <c r="F804" i="29"/>
  <c r="F807" i="29"/>
  <c r="E804" i="29"/>
  <c r="E807" i="29"/>
  <c r="G806" i="29"/>
  <c r="F806" i="29"/>
  <c r="E806" i="29"/>
  <c r="G805" i="29"/>
  <c r="F805" i="29"/>
  <c r="E805" i="29"/>
  <c r="D803" i="29"/>
  <c r="C803" i="29"/>
  <c r="E801" i="29"/>
  <c r="C801" i="29"/>
  <c r="C800" i="29"/>
  <c r="C799" i="29"/>
  <c r="C798" i="29"/>
  <c r="D792" i="29"/>
  <c r="D791" i="29"/>
  <c r="D790" i="29"/>
  <c r="F789" i="29"/>
  <c r="D788" i="29"/>
  <c r="D787" i="29"/>
  <c r="H786" i="29"/>
  <c r="F786" i="29"/>
  <c r="D785" i="29"/>
  <c r="D784" i="29"/>
  <c r="D783" i="29"/>
  <c r="D782" i="29"/>
  <c r="F781" i="29"/>
  <c r="C25" i="1"/>
  <c r="D781" i="29"/>
  <c r="D780" i="29"/>
  <c r="D777" i="29"/>
  <c r="C772" i="29"/>
  <c r="G760" i="29"/>
  <c r="G769" i="29"/>
  <c r="F760" i="29"/>
  <c r="F769" i="29"/>
  <c r="E760" i="29"/>
  <c r="E769" i="29"/>
  <c r="G768" i="29"/>
  <c r="F768" i="29"/>
  <c r="E768" i="29"/>
  <c r="G766" i="29"/>
  <c r="F766" i="29"/>
  <c r="E766" i="29"/>
  <c r="G765" i="29"/>
  <c r="F765" i="29"/>
  <c r="E765" i="29"/>
  <c r="G761" i="29"/>
  <c r="G764" i="29"/>
  <c r="F761" i="29"/>
  <c r="F764" i="29"/>
  <c r="E761" i="29"/>
  <c r="E764" i="29"/>
  <c r="G763" i="29"/>
  <c r="F763" i="29"/>
  <c r="E763" i="29"/>
  <c r="G762" i="29"/>
  <c r="F762" i="29"/>
  <c r="E762" i="29"/>
  <c r="D760" i="29"/>
  <c r="C760" i="29"/>
  <c r="E758" i="29"/>
  <c r="C758" i="29"/>
  <c r="C757" i="29"/>
  <c r="C756" i="29"/>
  <c r="C755" i="29"/>
  <c r="D749" i="29"/>
  <c r="D748" i="29"/>
  <c r="D747" i="29"/>
  <c r="F746" i="29"/>
  <c r="D745" i="29"/>
  <c r="D744" i="29"/>
  <c r="H743" i="29"/>
  <c r="F743" i="29"/>
  <c r="D742" i="29"/>
  <c r="D741" i="29"/>
  <c r="D740" i="29"/>
  <c r="D739" i="29"/>
  <c r="F738" i="29"/>
  <c r="C24" i="1"/>
  <c r="D738" i="29"/>
  <c r="D737" i="29"/>
  <c r="D734" i="29"/>
  <c r="C729" i="29"/>
  <c r="G717" i="29"/>
  <c r="G726" i="29"/>
  <c r="F717" i="29"/>
  <c r="F726" i="29"/>
  <c r="E717" i="29"/>
  <c r="E726" i="29"/>
  <c r="G725" i="29"/>
  <c r="F725" i="29"/>
  <c r="E725" i="29"/>
  <c r="G723" i="29"/>
  <c r="F723" i="29"/>
  <c r="E723" i="29"/>
  <c r="G722" i="29"/>
  <c r="F722" i="29"/>
  <c r="E722" i="29"/>
  <c r="G718" i="29"/>
  <c r="G721" i="29"/>
  <c r="F718" i="29"/>
  <c r="F721" i="29"/>
  <c r="E718" i="29"/>
  <c r="E721" i="29"/>
  <c r="G720" i="29"/>
  <c r="F720" i="29"/>
  <c r="E720" i="29"/>
  <c r="G719" i="29"/>
  <c r="F719" i="29"/>
  <c r="E719" i="29"/>
  <c r="D717" i="29"/>
  <c r="C717" i="29"/>
  <c r="E715" i="29"/>
  <c r="C715" i="29"/>
  <c r="C714" i="29"/>
  <c r="C713" i="29"/>
  <c r="C712" i="29"/>
  <c r="D706" i="29"/>
  <c r="D705" i="29"/>
  <c r="D704" i="29"/>
  <c r="F703" i="29"/>
  <c r="D702" i="29"/>
  <c r="D701" i="29"/>
  <c r="H700" i="29"/>
  <c r="F700" i="29"/>
  <c r="D699" i="29"/>
  <c r="D698" i="29"/>
  <c r="D697" i="29"/>
  <c r="D696" i="29"/>
  <c r="F695" i="29"/>
  <c r="C23" i="1"/>
  <c r="D695" i="29"/>
  <c r="D694" i="29"/>
  <c r="D691" i="29"/>
  <c r="C686" i="29"/>
  <c r="G674" i="29"/>
  <c r="G683" i="29"/>
  <c r="F674" i="29"/>
  <c r="F683" i="29"/>
  <c r="E674" i="29"/>
  <c r="E683" i="29"/>
  <c r="G682" i="29"/>
  <c r="F682" i="29"/>
  <c r="E682" i="29"/>
  <c r="G680" i="29"/>
  <c r="F680" i="29"/>
  <c r="E680" i="29"/>
  <c r="G679" i="29"/>
  <c r="F679" i="29"/>
  <c r="E679" i="29"/>
  <c r="G675" i="29"/>
  <c r="G678" i="29"/>
  <c r="F675" i="29"/>
  <c r="F678" i="29"/>
  <c r="E675" i="29"/>
  <c r="E678" i="29"/>
  <c r="G677" i="29"/>
  <c r="F677" i="29"/>
  <c r="E677" i="29"/>
  <c r="G676" i="29"/>
  <c r="F676" i="29"/>
  <c r="E676" i="29"/>
  <c r="D674" i="29"/>
  <c r="C674" i="29"/>
  <c r="E672" i="29"/>
  <c r="C672" i="29"/>
  <c r="C671" i="29"/>
  <c r="C670" i="29"/>
  <c r="C669" i="29"/>
  <c r="D663" i="29"/>
  <c r="D662" i="29"/>
  <c r="D661" i="29"/>
  <c r="F660" i="29"/>
  <c r="D659" i="29"/>
  <c r="D658" i="29"/>
  <c r="H657" i="29"/>
  <c r="F657" i="29"/>
  <c r="D656" i="29"/>
  <c r="D655" i="29"/>
  <c r="D654" i="29"/>
  <c r="D653" i="29"/>
  <c r="F652" i="29"/>
  <c r="C22" i="1"/>
  <c r="D652" i="29"/>
  <c r="D651" i="29"/>
  <c r="D648" i="29"/>
  <c r="C643" i="29"/>
  <c r="G631" i="29"/>
  <c r="G640" i="29"/>
  <c r="F631" i="29"/>
  <c r="F640" i="29"/>
  <c r="E631" i="29"/>
  <c r="E640" i="29"/>
  <c r="G639" i="29"/>
  <c r="F639" i="29"/>
  <c r="E639" i="29"/>
  <c r="G637" i="29"/>
  <c r="F637" i="29"/>
  <c r="E637" i="29"/>
  <c r="G636" i="29"/>
  <c r="F636" i="29"/>
  <c r="E636" i="29"/>
  <c r="G632" i="29"/>
  <c r="G635" i="29"/>
  <c r="F632" i="29"/>
  <c r="F635" i="29"/>
  <c r="E632" i="29"/>
  <c r="E635" i="29"/>
  <c r="G634" i="29"/>
  <c r="F634" i="29"/>
  <c r="E634" i="29"/>
  <c r="G633" i="29"/>
  <c r="F633" i="29"/>
  <c r="E633" i="29"/>
  <c r="D631" i="29"/>
  <c r="C631" i="29"/>
  <c r="E629" i="29"/>
  <c r="C629" i="29"/>
  <c r="C628" i="29"/>
  <c r="C627" i="29"/>
  <c r="C626" i="29"/>
  <c r="D620" i="29"/>
  <c r="D619" i="29"/>
  <c r="D618" i="29"/>
  <c r="F617" i="29"/>
  <c r="D616" i="29"/>
  <c r="D615" i="29"/>
  <c r="H614" i="29"/>
  <c r="F614" i="29"/>
  <c r="D613" i="29"/>
  <c r="D612" i="29"/>
  <c r="D611" i="29"/>
  <c r="D610" i="29"/>
  <c r="F609" i="29"/>
  <c r="C21" i="1"/>
  <c r="D609" i="29"/>
  <c r="D608" i="29"/>
  <c r="D605" i="29"/>
  <c r="C600" i="29"/>
  <c r="G588" i="29"/>
  <c r="G597" i="29"/>
  <c r="F588" i="29"/>
  <c r="F597" i="29"/>
  <c r="E588" i="29"/>
  <c r="E597" i="29"/>
  <c r="G596" i="29"/>
  <c r="F596" i="29"/>
  <c r="E596" i="29"/>
  <c r="G594" i="29"/>
  <c r="F594" i="29"/>
  <c r="E594" i="29"/>
  <c r="G593" i="29"/>
  <c r="F593" i="29"/>
  <c r="E593" i="29"/>
  <c r="G589" i="29"/>
  <c r="G592" i="29"/>
  <c r="F589" i="29"/>
  <c r="F592" i="29"/>
  <c r="E589" i="29"/>
  <c r="E592" i="29"/>
  <c r="G591" i="29"/>
  <c r="F591" i="29"/>
  <c r="E591" i="29"/>
  <c r="G590" i="29"/>
  <c r="F590" i="29"/>
  <c r="E590" i="29"/>
  <c r="D588" i="29"/>
  <c r="C588" i="29"/>
  <c r="E586" i="29"/>
  <c r="C586" i="29"/>
  <c r="C585" i="29"/>
  <c r="C584" i="29"/>
  <c r="C583" i="29"/>
  <c r="D577" i="29"/>
  <c r="D576" i="29"/>
  <c r="D575" i="29"/>
  <c r="F574" i="29"/>
  <c r="D573" i="29"/>
  <c r="D572" i="29"/>
  <c r="H571" i="29"/>
  <c r="F571" i="29"/>
  <c r="D570" i="29"/>
  <c r="D569" i="29"/>
  <c r="D568" i="29"/>
  <c r="D567" i="29"/>
  <c r="F566" i="29"/>
  <c r="C20" i="1"/>
  <c r="D566" i="29"/>
  <c r="D565" i="29"/>
  <c r="D562" i="29"/>
  <c r="C557" i="29"/>
  <c r="G545" i="29"/>
  <c r="G554" i="29"/>
  <c r="F545" i="29"/>
  <c r="F554" i="29"/>
  <c r="E545" i="29"/>
  <c r="E554" i="29"/>
  <c r="G553" i="29"/>
  <c r="F553" i="29"/>
  <c r="E553" i="29"/>
  <c r="G551" i="29"/>
  <c r="F551" i="29"/>
  <c r="E551" i="29"/>
  <c r="G550" i="29"/>
  <c r="F550" i="29"/>
  <c r="E550" i="29"/>
  <c r="G546" i="29"/>
  <c r="G549" i="29"/>
  <c r="F546" i="29"/>
  <c r="F549" i="29"/>
  <c r="E546" i="29"/>
  <c r="E549" i="29"/>
  <c r="G548" i="29"/>
  <c r="F548" i="29"/>
  <c r="E548" i="29"/>
  <c r="G547" i="29"/>
  <c r="F547" i="29"/>
  <c r="E547" i="29"/>
  <c r="D545" i="29"/>
  <c r="C545" i="29"/>
  <c r="E543" i="29"/>
  <c r="C543" i="29"/>
  <c r="C542" i="29"/>
  <c r="C541" i="29"/>
  <c r="C540" i="29"/>
  <c r="D534" i="29"/>
  <c r="D533" i="29"/>
  <c r="D532" i="29"/>
  <c r="F531" i="29"/>
  <c r="D530" i="29"/>
  <c r="D529" i="29"/>
  <c r="H528" i="29"/>
  <c r="F528" i="29"/>
  <c r="D527" i="29"/>
  <c r="D526" i="29"/>
  <c r="D525" i="29"/>
  <c r="D524" i="29"/>
  <c r="F523" i="29"/>
  <c r="C19" i="1"/>
  <c r="D523" i="29"/>
  <c r="D522" i="29"/>
  <c r="D519" i="29"/>
  <c r="C514" i="29"/>
  <c r="G502" i="29"/>
  <c r="G511" i="29"/>
  <c r="F502" i="29"/>
  <c r="F511" i="29"/>
  <c r="E502" i="29"/>
  <c r="E511" i="29"/>
  <c r="G510" i="29"/>
  <c r="F510" i="29"/>
  <c r="E510" i="29"/>
  <c r="G508" i="29"/>
  <c r="F508" i="29"/>
  <c r="E508" i="29"/>
  <c r="G507" i="29"/>
  <c r="F507" i="29"/>
  <c r="E507" i="29"/>
  <c r="G503" i="29"/>
  <c r="G506" i="29"/>
  <c r="F503" i="29"/>
  <c r="F506" i="29"/>
  <c r="E503" i="29"/>
  <c r="E506" i="29"/>
  <c r="G505" i="29"/>
  <c r="F505" i="29"/>
  <c r="E505" i="29"/>
  <c r="G504" i="29"/>
  <c r="F504" i="29"/>
  <c r="E504" i="29"/>
  <c r="D502" i="29"/>
  <c r="C502" i="29"/>
  <c r="E500" i="29"/>
  <c r="C500" i="29"/>
  <c r="C499" i="29"/>
  <c r="C498" i="29"/>
  <c r="C497" i="29"/>
  <c r="D491" i="29"/>
  <c r="D490" i="29"/>
  <c r="D489" i="29"/>
  <c r="F488" i="29"/>
  <c r="D487" i="29"/>
  <c r="D486" i="29"/>
  <c r="H485" i="29"/>
  <c r="F485" i="29"/>
  <c r="D484" i="29"/>
  <c r="D483" i="29"/>
  <c r="D482" i="29"/>
  <c r="D481" i="29"/>
  <c r="F480" i="29"/>
  <c r="C18" i="1"/>
  <c r="D480" i="29"/>
  <c r="D479" i="29"/>
  <c r="D476" i="29"/>
  <c r="C471" i="29"/>
  <c r="G459" i="29"/>
  <c r="G468" i="29"/>
  <c r="F459" i="29"/>
  <c r="F468" i="29"/>
  <c r="E459" i="29"/>
  <c r="E468" i="29"/>
  <c r="G467" i="29"/>
  <c r="F467" i="29"/>
  <c r="E467" i="29"/>
  <c r="G465" i="29"/>
  <c r="F465" i="29"/>
  <c r="E465" i="29"/>
  <c r="G464" i="29"/>
  <c r="F464" i="29"/>
  <c r="E464" i="29"/>
  <c r="G460" i="29"/>
  <c r="G463" i="29"/>
  <c r="F460" i="29"/>
  <c r="F463" i="29"/>
  <c r="E460" i="29"/>
  <c r="E463" i="29"/>
  <c r="G462" i="29"/>
  <c r="F462" i="29"/>
  <c r="E462" i="29"/>
  <c r="G461" i="29"/>
  <c r="F461" i="29"/>
  <c r="E461" i="29"/>
  <c r="D459" i="29"/>
  <c r="C459" i="29"/>
  <c r="E457" i="29"/>
  <c r="C457" i="29"/>
  <c r="C456" i="29"/>
  <c r="C455" i="29"/>
  <c r="C454" i="29"/>
  <c r="D448" i="29"/>
  <c r="D447" i="29"/>
  <c r="D446" i="29"/>
  <c r="F445" i="29"/>
  <c r="D444" i="29"/>
  <c r="D443" i="29"/>
  <c r="H442" i="29"/>
  <c r="F442" i="29"/>
  <c r="D441" i="29"/>
  <c r="D440" i="29"/>
  <c r="D439" i="29"/>
  <c r="D438" i="29"/>
  <c r="F437" i="29"/>
  <c r="C17" i="1"/>
  <c r="D437" i="29"/>
  <c r="D436" i="29"/>
  <c r="D433" i="29"/>
  <c r="G856" i="29"/>
  <c r="F856" i="29"/>
  <c r="E856" i="29"/>
  <c r="D856" i="29"/>
  <c r="C856" i="29"/>
  <c r="B855" i="29"/>
  <c r="B854" i="29"/>
  <c r="G853" i="29"/>
  <c r="F853" i="29"/>
  <c r="E853" i="29"/>
  <c r="D853" i="29"/>
  <c r="C853" i="29"/>
  <c r="B852" i="29"/>
  <c r="B851" i="29"/>
  <c r="B850" i="29"/>
  <c r="B849" i="29"/>
  <c r="B848" i="29"/>
  <c r="B847" i="29"/>
  <c r="F838" i="29"/>
  <c r="B838" i="29"/>
  <c r="G835" i="29"/>
  <c r="D829" i="29"/>
  <c r="D822" i="29"/>
  <c r="B822" i="29"/>
  <c r="D821" i="29"/>
  <c r="F820" i="29"/>
  <c r="G813" i="29"/>
  <c r="F813" i="29"/>
  <c r="E813" i="29"/>
  <c r="D813" i="29"/>
  <c r="C813" i="29"/>
  <c r="B812" i="29"/>
  <c r="B811" i="29"/>
  <c r="G810" i="29"/>
  <c r="F810" i="29"/>
  <c r="E810" i="29"/>
  <c r="D810" i="29"/>
  <c r="C810" i="29"/>
  <c r="B809" i="29"/>
  <c r="B808" i="29"/>
  <c r="B807" i="29"/>
  <c r="B806" i="29"/>
  <c r="B805" i="29"/>
  <c r="B804" i="29"/>
  <c r="F795" i="29"/>
  <c r="B795" i="29"/>
  <c r="G792" i="29"/>
  <c r="D786" i="29"/>
  <c r="D779" i="29"/>
  <c r="B779" i="29"/>
  <c r="D778" i="29"/>
  <c r="F777" i="29"/>
  <c r="G770" i="29"/>
  <c r="F770" i="29"/>
  <c r="E770" i="29"/>
  <c r="D770" i="29"/>
  <c r="C770" i="29"/>
  <c r="B769" i="29"/>
  <c r="B768" i="29"/>
  <c r="G767" i="29"/>
  <c r="F767" i="29"/>
  <c r="E767" i="29"/>
  <c r="D767" i="29"/>
  <c r="C767" i="29"/>
  <c r="B766" i="29"/>
  <c r="B765" i="29"/>
  <c r="B764" i="29"/>
  <c r="B763" i="29"/>
  <c r="B762" i="29"/>
  <c r="B761" i="29"/>
  <c r="F752" i="29"/>
  <c r="B752" i="29"/>
  <c r="G749" i="29"/>
  <c r="D743" i="29"/>
  <c r="D736" i="29"/>
  <c r="B736" i="29"/>
  <c r="D735" i="29"/>
  <c r="F734" i="29"/>
  <c r="G727" i="29"/>
  <c r="F727" i="29"/>
  <c r="E727" i="29"/>
  <c r="D727" i="29"/>
  <c r="C727" i="29"/>
  <c r="B726" i="29"/>
  <c r="B725" i="29"/>
  <c r="G724" i="29"/>
  <c r="F724" i="29"/>
  <c r="E724" i="29"/>
  <c r="D724" i="29"/>
  <c r="C724" i="29"/>
  <c r="B723" i="29"/>
  <c r="B722" i="29"/>
  <c r="B721" i="29"/>
  <c r="B720" i="29"/>
  <c r="B719" i="29"/>
  <c r="B718" i="29"/>
  <c r="F709" i="29"/>
  <c r="B709" i="29"/>
  <c r="G706" i="29"/>
  <c r="D700" i="29"/>
  <c r="D693" i="29"/>
  <c r="B693" i="29"/>
  <c r="D692" i="29"/>
  <c r="F691" i="29"/>
  <c r="G684" i="29"/>
  <c r="F684" i="29"/>
  <c r="E684" i="29"/>
  <c r="D684" i="29"/>
  <c r="C684" i="29"/>
  <c r="B683" i="29"/>
  <c r="B682" i="29"/>
  <c r="G681" i="29"/>
  <c r="F681" i="29"/>
  <c r="E681" i="29"/>
  <c r="D681" i="29"/>
  <c r="C681" i="29"/>
  <c r="B680" i="29"/>
  <c r="B679" i="29"/>
  <c r="B678" i="29"/>
  <c r="B677" i="29"/>
  <c r="B676" i="29"/>
  <c r="B675" i="29"/>
  <c r="F666" i="29"/>
  <c r="B666" i="29"/>
  <c r="G663" i="29"/>
  <c r="D657" i="29"/>
  <c r="D650" i="29"/>
  <c r="B650" i="29"/>
  <c r="D649" i="29"/>
  <c r="F648" i="29"/>
  <c r="G641" i="29"/>
  <c r="F641" i="29"/>
  <c r="E641" i="29"/>
  <c r="D641" i="29"/>
  <c r="C641" i="29"/>
  <c r="B640" i="29"/>
  <c r="B639" i="29"/>
  <c r="G638" i="29"/>
  <c r="F638" i="29"/>
  <c r="E638" i="29"/>
  <c r="D638" i="29"/>
  <c r="C638" i="29"/>
  <c r="B637" i="29"/>
  <c r="B636" i="29"/>
  <c r="B635" i="29"/>
  <c r="B634" i="29"/>
  <c r="B633" i="29"/>
  <c r="B632" i="29"/>
  <c r="F623" i="29"/>
  <c r="B623" i="29"/>
  <c r="G620" i="29"/>
  <c r="D614" i="29"/>
  <c r="D607" i="29"/>
  <c r="B607" i="29"/>
  <c r="D606" i="29"/>
  <c r="F605" i="29"/>
  <c r="G598" i="29"/>
  <c r="F598" i="29"/>
  <c r="E598" i="29"/>
  <c r="D598" i="29"/>
  <c r="C598" i="29"/>
  <c r="B597" i="29"/>
  <c r="B596" i="29"/>
  <c r="G595" i="29"/>
  <c r="F595" i="29"/>
  <c r="E595" i="29"/>
  <c r="D595" i="29"/>
  <c r="C595" i="29"/>
  <c r="B594" i="29"/>
  <c r="B593" i="29"/>
  <c r="B592" i="29"/>
  <c r="B591" i="29"/>
  <c r="B590" i="29"/>
  <c r="B589" i="29"/>
  <c r="F580" i="29"/>
  <c r="B580" i="29"/>
  <c r="G577" i="29"/>
  <c r="D571" i="29"/>
  <c r="D564" i="29"/>
  <c r="B564" i="29"/>
  <c r="D563" i="29"/>
  <c r="F562" i="29"/>
  <c r="G555" i="29"/>
  <c r="F555" i="29"/>
  <c r="E555" i="29"/>
  <c r="D555" i="29"/>
  <c r="C555" i="29"/>
  <c r="B554" i="29"/>
  <c r="B553" i="29"/>
  <c r="G552" i="29"/>
  <c r="F552" i="29"/>
  <c r="E552" i="29"/>
  <c r="D552" i="29"/>
  <c r="C552" i="29"/>
  <c r="B551" i="29"/>
  <c r="B550" i="29"/>
  <c r="B549" i="29"/>
  <c r="B548" i="29"/>
  <c r="B547" i="29"/>
  <c r="B546" i="29"/>
  <c r="F537" i="29"/>
  <c r="B537" i="29"/>
  <c r="G534" i="29"/>
  <c r="D528" i="29"/>
  <c r="D521" i="29"/>
  <c r="B521" i="29"/>
  <c r="D520" i="29"/>
  <c r="F519" i="29"/>
  <c r="G512" i="29"/>
  <c r="F512" i="29"/>
  <c r="E512" i="29"/>
  <c r="D512" i="29"/>
  <c r="C512" i="29"/>
  <c r="B511" i="29"/>
  <c r="B510" i="29"/>
  <c r="G509" i="29"/>
  <c r="F509" i="29"/>
  <c r="E509" i="29"/>
  <c r="D509" i="29"/>
  <c r="C509" i="29"/>
  <c r="B508" i="29"/>
  <c r="B507" i="29"/>
  <c r="B506" i="29"/>
  <c r="B505" i="29"/>
  <c r="B504" i="29"/>
  <c r="B503" i="29"/>
  <c r="F494" i="29"/>
  <c r="B494" i="29"/>
  <c r="G491" i="29"/>
  <c r="D485" i="29"/>
  <c r="D478" i="29"/>
  <c r="B478" i="29"/>
  <c r="D477" i="29"/>
  <c r="F476" i="29"/>
  <c r="G469" i="29"/>
  <c r="F469" i="29"/>
  <c r="E469" i="29"/>
  <c r="D469" i="29"/>
  <c r="C469" i="29"/>
  <c r="B468" i="29"/>
  <c r="B467" i="29"/>
  <c r="G466" i="29"/>
  <c r="F466" i="29"/>
  <c r="E466" i="29"/>
  <c r="D466" i="29"/>
  <c r="C466" i="29"/>
  <c r="B465" i="29"/>
  <c r="B464" i="29"/>
  <c r="B463" i="29"/>
  <c r="B462" i="29"/>
  <c r="B461" i="29"/>
  <c r="B460" i="29"/>
  <c r="F451" i="29"/>
  <c r="B451" i="29"/>
  <c r="G448" i="29"/>
  <c r="D442" i="29"/>
  <c r="D435" i="29"/>
  <c r="B435" i="29"/>
  <c r="D434" i="29"/>
  <c r="F433" i="29"/>
  <c r="C428" i="29"/>
  <c r="G416" i="29"/>
  <c r="G425" i="29"/>
  <c r="F416" i="29"/>
  <c r="F425" i="29"/>
  <c r="E416" i="29"/>
  <c r="E425" i="29"/>
  <c r="G424" i="29"/>
  <c r="F424" i="29"/>
  <c r="E424" i="29"/>
  <c r="G422" i="29"/>
  <c r="F422" i="29"/>
  <c r="E422" i="29"/>
  <c r="G421" i="29"/>
  <c r="F421" i="29"/>
  <c r="E421" i="29"/>
  <c r="G417" i="29"/>
  <c r="G420" i="29"/>
  <c r="F417" i="29"/>
  <c r="F420" i="29"/>
  <c r="E417" i="29"/>
  <c r="E420" i="29"/>
  <c r="G419" i="29"/>
  <c r="F419" i="29"/>
  <c r="E419" i="29"/>
  <c r="G418" i="29"/>
  <c r="F418" i="29"/>
  <c r="E418" i="29"/>
  <c r="D416" i="29"/>
  <c r="C416" i="29"/>
  <c r="E414" i="29"/>
  <c r="C414" i="29"/>
  <c r="C413" i="29"/>
  <c r="C412" i="29"/>
  <c r="C411" i="29"/>
  <c r="D405" i="29"/>
  <c r="D404" i="29"/>
  <c r="D403" i="29"/>
  <c r="F402" i="29"/>
  <c r="D401" i="29"/>
  <c r="D400" i="29"/>
  <c r="H399" i="29"/>
  <c r="F399" i="29"/>
  <c r="D398" i="29"/>
  <c r="D397" i="29"/>
  <c r="D396" i="29"/>
  <c r="D395" i="29"/>
  <c r="F394" i="29"/>
  <c r="C16" i="1"/>
  <c r="D394" i="29"/>
  <c r="D393" i="29"/>
  <c r="D390" i="29"/>
  <c r="C385" i="29"/>
  <c r="G373" i="29"/>
  <c r="G382" i="29"/>
  <c r="F373" i="29"/>
  <c r="F382" i="29"/>
  <c r="E373" i="29"/>
  <c r="E382" i="29"/>
  <c r="G381" i="29"/>
  <c r="F381" i="29"/>
  <c r="E381" i="29"/>
  <c r="G379" i="29"/>
  <c r="F379" i="29"/>
  <c r="E379" i="29"/>
  <c r="G378" i="29"/>
  <c r="F378" i="29"/>
  <c r="E378" i="29"/>
  <c r="G374" i="29"/>
  <c r="G377" i="29"/>
  <c r="F374" i="29"/>
  <c r="F377" i="29"/>
  <c r="E374" i="29"/>
  <c r="E377" i="29"/>
  <c r="G376" i="29"/>
  <c r="F376" i="29"/>
  <c r="E376" i="29"/>
  <c r="G375" i="29"/>
  <c r="F375" i="29"/>
  <c r="E375" i="29"/>
  <c r="D373" i="29"/>
  <c r="C373" i="29"/>
  <c r="E371" i="29"/>
  <c r="C371" i="29"/>
  <c r="C370" i="29"/>
  <c r="C369" i="29"/>
  <c r="C368" i="29"/>
  <c r="D362" i="29"/>
  <c r="D361" i="29"/>
  <c r="D360" i="29"/>
  <c r="F359" i="29"/>
  <c r="D358" i="29"/>
  <c r="D357" i="29"/>
  <c r="H356" i="29"/>
  <c r="F356" i="29"/>
  <c r="D355" i="29"/>
  <c r="D354" i="29"/>
  <c r="D353" i="29"/>
  <c r="D352" i="29"/>
  <c r="F351" i="29"/>
  <c r="C15" i="1"/>
  <c r="D351" i="29"/>
  <c r="D350" i="29"/>
  <c r="D347" i="29"/>
  <c r="C342" i="29"/>
  <c r="G330" i="29"/>
  <c r="G339" i="29"/>
  <c r="F330" i="29"/>
  <c r="F339" i="29"/>
  <c r="E330" i="29"/>
  <c r="E339" i="29"/>
  <c r="G338" i="29"/>
  <c r="F338" i="29"/>
  <c r="E338" i="29"/>
  <c r="G336" i="29"/>
  <c r="F336" i="29"/>
  <c r="E336" i="29"/>
  <c r="G335" i="29"/>
  <c r="F335" i="29"/>
  <c r="E335" i="29"/>
  <c r="G331" i="29"/>
  <c r="G334" i="29"/>
  <c r="F331" i="29"/>
  <c r="F334" i="29"/>
  <c r="E331" i="29"/>
  <c r="E334" i="29"/>
  <c r="G333" i="29"/>
  <c r="F333" i="29"/>
  <c r="E333" i="29"/>
  <c r="G332" i="29"/>
  <c r="F332" i="29"/>
  <c r="E332" i="29"/>
  <c r="D330" i="29"/>
  <c r="C330" i="29"/>
  <c r="E328" i="29"/>
  <c r="C328" i="29"/>
  <c r="C327" i="29"/>
  <c r="C326" i="29"/>
  <c r="C325" i="29"/>
  <c r="D319" i="29"/>
  <c r="D318" i="29"/>
  <c r="D317" i="29"/>
  <c r="F316" i="29"/>
  <c r="D315" i="29"/>
  <c r="D314" i="29"/>
  <c r="H313" i="29"/>
  <c r="F313" i="29"/>
  <c r="D312" i="29"/>
  <c r="D311" i="29"/>
  <c r="D310" i="29"/>
  <c r="D309" i="29"/>
  <c r="F308" i="29"/>
  <c r="C14" i="1"/>
  <c r="D308" i="29"/>
  <c r="D307" i="29"/>
  <c r="D304" i="29"/>
  <c r="C299" i="29"/>
  <c r="G287" i="29"/>
  <c r="G296" i="29"/>
  <c r="F287" i="29"/>
  <c r="F296" i="29"/>
  <c r="E287" i="29"/>
  <c r="E296" i="29"/>
  <c r="G295" i="29"/>
  <c r="F295" i="29"/>
  <c r="E295" i="29"/>
  <c r="G293" i="29"/>
  <c r="F293" i="29"/>
  <c r="E293" i="29"/>
  <c r="G292" i="29"/>
  <c r="F292" i="29"/>
  <c r="E292" i="29"/>
  <c r="G288" i="29"/>
  <c r="G291" i="29"/>
  <c r="F288" i="29"/>
  <c r="F291" i="29"/>
  <c r="E288" i="29"/>
  <c r="E291" i="29"/>
  <c r="G290" i="29"/>
  <c r="F290" i="29"/>
  <c r="E290" i="29"/>
  <c r="G289" i="29"/>
  <c r="F289" i="29"/>
  <c r="E289" i="29"/>
  <c r="D287" i="29"/>
  <c r="C287" i="29"/>
  <c r="E285" i="29"/>
  <c r="C285" i="29"/>
  <c r="C284" i="29"/>
  <c r="C283" i="29"/>
  <c r="C282" i="29"/>
  <c r="D276" i="29"/>
  <c r="D275" i="29"/>
  <c r="D274" i="29"/>
  <c r="F273" i="29"/>
  <c r="D272" i="29"/>
  <c r="D271" i="29"/>
  <c r="H270" i="29"/>
  <c r="F270" i="29"/>
  <c r="D269" i="29"/>
  <c r="D268" i="29"/>
  <c r="D267" i="29"/>
  <c r="D266" i="29"/>
  <c r="F265" i="29"/>
  <c r="C13" i="1"/>
  <c r="D265" i="29"/>
  <c r="D264" i="29"/>
  <c r="D261" i="29"/>
  <c r="C256" i="29"/>
  <c r="G244" i="29"/>
  <c r="G253" i="29"/>
  <c r="F244" i="29"/>
  <c r="F253" i="29"/>
  <c r="E244" i="29"/>
  <c r="E253" i="29"/>
  <c r="G252" i="29"/>
  <c r="F252" i="29"/>
  <c r="E252" i="29"/>
  <c r="G250" i="29"/>
  <c r="F250" i="29"/>
  <c r="E250" i="29"/>
  <c r="G249" i="29"/>
  <c r="F249" i="29"/>
  <c r="E249" i="29"/>
  <c r="G245" i="29"/>
  <c r="G248" i="29"/>
  <c r="F245" i="29"/>
  <c r="F248" i="29"/>
  <c r="E245" i="29"/>
  <c r="E248" i="29"/>
  <c r="G247" i="29"/>
  <c r="F247" i="29"/>
  <c r="E247" i="29"/>
  <c r="G246" i="29"/>
  <c r="F246" i="29"/>
  <c r="E246" i="29"/>
  <c r="D244" i="29"/>
  <c r="C244" i="29"/>
  <c r="E242" i="29"/>
  <c r="C242" i="29"/>
  <c r="C241" i="29"/>
  <c r="C240" i="29"/>
  <c r="C239" i="29"/>
  <c r="D233" i="29"/>
  <c r="D232" i="29"/>
  <c r="D231" i="29"/>
  <c r="F230" i="29"/>
  <c r="D229" i="29"/>
  <c r="D228" i="29"/>
  <c r="H227" i="29"/>
  <c r="F227" i="29"/>
  <c r="D226" i="29"/>
  <c r="D225" i="29"/>
  <c r="D224" i="29"/>
  <c r="D223" i="29"/>
  <c r="F222" i="29"/>
  <c r="C12" i="1"/>
  <c r="D222" i="29"/>
  <c r="D221" i="29"/>
  <c r="D218" i="29"/>
  <c r="D220" i="29"/>
  <c r="G426" i="29"/>
  <c r="F426" i="29"/>
  <c r="E426" i="29"/>
  <c r="D426" i="29"/>
  <c r="C426" i="29"/>
  <c r="B425" i="29"/>
  <c r="B424" i="29"/>
  <c r="G423" i="29"/>
  <c r="F423" i="29"/>
  <c r="E423" i="29"/>
  <c r="D423" i="29"/>
  <c r="C423" i="29"/>
  <c r="B422" i="29"/>
  <c r="B421" i="29"/>
  <c r="B420" i="29"/>
  <c r="B419" i="29"/>
  <c r="B418" i="29"/>
  <c r="B417" i="29"/>
  <c r="F408" i="29"/>
  <c r="B408" i="29"/>
  <c r="G405" i="29"/>
  <c r="D399" i="29"/>
  <c r="D392" i="29"/>
  <c r="B392" i="29"/>
  <c r="D391" i="29"/>
  <c r="F390" i="29"/>
  <c r="G383" i="29"/>
  <c r="F383" i="29"/>
  <c r="E383" i="29"/>
  <c r="D383" i="29"/>
  <c r="C383" i="29"/>
  <c r="B382" i="29"/>
  <c r="B381" i="29"/>
  <c r="G380" i="29"/>
  <c r="F380" i="29"/>
  <c r="E380" i="29"/>
  <c r="D380" i="29"/>
  <c r="C380" i="29"/>
  <c r="B379" i="29"/>
  <c r="B378" i="29"/>
  <c r="B377" i="29"/>
  <c r="B376" i="29"/>
  <c r="B375" i="29"/>
  <c r="B374" i="29"/>
  <c r="F365" i="29"/>
  <c r="B365" i="29"/>
  <c r="G362" i="29"/>
  <c r="D356" i="29"/>
  <c r="D349" i="29"/>
  <c r="B349" i="29"/>
  <c r="D348" i="29"/>
  <c r="F347" i="29"/>
  <c r="G340" i="29"/>
  <c r="F340" i="29"/>
  <c r="E340" i="29"/>
  <c r="D340" i="29"/>
  <c r="C340" i="29"/>
  <c r="B339" i="29"/>
  <c r="B338" i="29"/>
  <c r="G337" i="29"/>
  <c r="F337" i="29"/>
  <c r="E337" i="29"/>
  <c r="D337" i="29"/>
  <c r="C337" i="29"/>
  <c r="B336" i="29"/>
  <c r="B335" i="29"/>
  <c r="B334" i="29"/>
  <c r="B333" i="29"/>
  <c r="B332" i="29"/>
  <c r="B331" i="29"/>
  <c r="F322" i="29"/>
  <c r="B322" i="29"/>
  <c r="G319" i="29"/>
  <c r="D313" i="29"/>
  <c r="D306" i="29"/>
  <c r="B306" i="29"/>
  <c r="D305" i="29"/>
  <c r="F304" i="29"/>
  <c r="G297" i="29"/>
  <c r="F297" i="29"/>
  <c r="E297" i="29"/>
  <c r="D297" i="29"/>
  <c r="C297" i="29"/>
  <c r="B296" i="29"/>
  <c r="B295" i="29"/>
  <c r="G294" i="29"/>
  <c r="F294" i="29"/>
  <c r="E294" i="29"/>
  <c r="D294" i="29"/>
  <c r="C294" i="29"/>
  <c r="B293" i="29"/>
  <c r="B292" i="29"/>
  <c r="B291" i="29"/>
  <c r="B290" i="29"/>
  <c r="B289" i="29"/>
  <c r="B288" i="29"/>
  <c r="F279" i="29"/>
  <c r="B279" i="29"/>
  <c r="G276" i="29"/>
  <c r="D270" i="29"/>
  <c r="D263" i="29"/>
  <c r="B263" i="29"/>
  <c r="D262" i="29"/>
  <c r="F261" i="29"/>
  <c r="G254" i="29"/>
  <c r="F254" i="29"/>
  <c r="E254" i="29"/>
  <c r="D254" i="29"/>
  <c r="C254" i="29"/>
  <c r="B253" i="29"/>
  <c r="B252" i="29"/>
  <c r="G251" i="29"/>
  <c r="F251" i="29"/>
  <c r="E251" i="29"/>
  <c r="D251" i="29"/>
  <c r="C251" i="29"/>
  <c r="B250" i="29"/>
  <c r="B249" i="29"/>
  <c r="B248" i="29"/>
  <c r="B247" i="29"/>
  <c r="B246" i="29"/>
  <c r="B245" i="29"/>
  <c r="F236" i="29"/>
  <c r="B236" i="29"/>
  <c r="G233" i="29"/>
  <c r="D227" i="29"/>
  <c r="B220" i="29"/>
  <c r="D219" i="29"/>
  <c r="F218" i="29"/>
  <c r="C213" i="29"/>
  <c r="G201" i="29"/>
  <c r="G210" i="29"/>
  <c r="F201" i="29"/>
  <c r="F210" i="29"/>
  <c r="E201" i="29"/>
  <c r="E210" i="29"/>
  <c r="G209" i="29"/>
  <c r="F209" i="29"/>
  <c r="E209" i="29"/>
  <c r="G207" i="29"/>
  <c r="F207" i="29"/>
  <c r="E207" i="29"/>
  <c r="G206" i="29"/>
  <c r="F206" i="29"/>
  <c r="E206" i="29"/>
  <c r="G202" i="29"/>
  <c r="G205" i="29"/>
  <c r="F202" i="29"/>
  <c r="F205" i="29"/>
  <c r="E202" i="29"/>
  <c r="E205" i="29"/>
  <c r="G204" i="29"/>
  <c r="F204" i="29"/>
  <c r="E204" i="29"/>
  <c r="G203" i="29"/>
  <c r="F203" i="29"/>
  <c r="E203" i="29"/>
  <c r="D201" i="29"/>
  <c r="C201" i="29"/>
  <c r="E199" i="29"/>
  <c r="C199" i="29"/>
  <c r="C198" i="29"/>
  <c r="C197" i="29"/>
  <c r="C196" i="29"/>
  <c r="D190" i="29"/>
  <c r="D189" i="29"/>
  <c r="D188" i="29"/>
  <c r="F187" i="29"/>
  <c r="D186" i="29"/>
  <c r="D185" i="29"/>
  <c r="H184" i="29"/>
  <c r="F184" i="29"/>
  <c r="D183" i="29"/>
  <c r="D182" i="29"/>
  <c r="D181" i="29"/>
  <c r="D180" i="29"/>
  <c r="F179" i="29"/>
  <c r="C11" i="1"/>
  <c r="D179" i="29"/>
  <c r="D178" i="29"/>
  <c r="D175" i="29"/>
  <c r="G211" i="29"/>
  <c r="F211" i="29"/>
  <c r="E211" i="29"/>
  <c r="D211" i="29"/>
  <c r="C211" i="29"/>
  <c r="B210" i="29"/>
  <c r="B209" i="29"/>
  <c r="G208" i="29"/>
  <c r="F208" i="29"/>
  <c r="E208" i="29"/>
  <c r="D208" i="29"/>
  <c r="C208" i="29"/>
  <c r="B207" i="29"/>
  <c r="B206" i="29"/>
  <c r="B205" i="29"/>
  <c r="B204" i="29"/>
  <c r="B203" i="29"/>
  <c r="B202" i="29"/>
  <c r="F193" i="29"/>
  <c r="B193" i="29"/>
  <c r="G190" i="29"/>
  <c r="D184" i="29"/>
  <c r="D177" i="29"/>
  <c r="B177" i="29"/>
  <c r="D176" i="29"/>
  <c r="F175" i="29"/>
  <c r="C170" i="29"/>
  <c r="G158" i="29"/>
  <c r="G167" i="29"/>
  <c r="F158" i="29"/>
  <c r="F167" i="29"/>
  <c r="E158" i="29"/>
  <c r="E167" i="29"/>
  <c r="G166" i="29"/>
  <c r="F166" i="29"/>
  <c r="E166" i="29"/>
  <c r="G164" i="29"/>
  <c r="F164" i="29"/>
  <c r="E164" i="29"/>
  <c r="G163" i="29"/>
  <c r="F163" i="29"/>
  <c r="E163" i="29"/>
  <c r="G159" i="29"/>
  <c r="G162" i="29"/>
  <c r="F159" i="29"/>
  <c r="F162" i="29"/>
  <c r="E159" i="29"/>
  <c r="E162" i="29"/>
  <c r="G161" i="29"/>
  <c r="F161" i="29"/>
  <c r="E161" i="29"/>
  <c r="G160" i="29"/>
  <c r="F160" i="29"/>
  <c r="E160" i="29"/>
  <c r="D158" i="29"/>
  <c r="C158" i="29"/>
  <c r="E156" i="29"/>
  <c r="C156" i="29"/>
  <c r="C155" i="29"/>
  <c r="C154" i="29"/>
  <c r="C153" i="29"/>
  <c r="D147" i="29"/>
  <c r="D146" i="29"/>
  <c r="D145" i="29"/>
  <c r="F144" i="29"/>
  <c r="D143" i="29"/>
  <c r="D142" i="29"/>
  <c r="H141" i="29"/>
  <c r="F141" i="29"/>
  <c r="D140" i="29"/>
  <c r="D139" i="29"/>
  <c r="D138" i="29"/>
  <c r="D137" i="29"/>
  <c r="F136" i="29"/>
  <c r="C10" i="1"/>
  <c r="D136" i="29"/>
  <c r="D135" i="29"/>
  <c r="D132" i="29"/>
  <c r="C127" i="29"/>
  <c r="G115" i="29"/>
  <c r="G124" i="29"/>
  <c r="F115" i="29"/>
  <c r="F124" i="29"/>
  <c r="E115" i="29"/>
  <c r="E124" i="29"/>
  <c r="G123" i="29"/>
  <c r="F123" i="29"/>
  <c r="E123" i="29"/>
  <c r="G121" i="29"/>
  <c r="F121" i="29"/>
  <c r="E121" i="29"/>
  <c r="G120" i="29"/>
  <c r="F120" i="29"/>
  <c r="E120" i="29"/>
  <c r="G116" i="29"/>
  <c r="G119" i="29"/>
  <c r="F116" i="29"/>
  <c r="F119" i="29"/>
  <c r="E116" i="29"/>
  <c r="E119" i="29"/>
  <c r="G118" i="29"/>
  <c r="F118" i="29"/>
  <c r="E118" i="29"/>
  <c r="G117" i="29"/>
  <c r="F117" i="29"/>
  <c r="E117" i="29"/>
  <c r="D115" i="29"/>
  <c r="C115" i="29"/>
  <c r="E113" i="29"/>
  <c r="C113" i="29"/>
  <c r="C112" i="29"/>
  <c r="C111" i="29"/>
  <c r="C110" i="29"/>
  <c r="D104" i="29"/>
  <c r="D103" i="29"/>
  <c r="D102" i="29"/>
  <c r="F101" i="29"/>
  <c r="D100" i="29"/>
  <c r="D99" i="29"/>
  <c r="H98" i="29"/>
  <c r="F98" i="29"/>
  <c r="D97" i="29"/>
  <c r="D96" i="29"/>
  <c r="D95" i="29"/>
  <c r="D94" i="29"/>
  <c r="F93" i="29"/>
  <c r="C9" i="1"/>
  <c r="D93" i="29"/>
  <c r="D92" i="29"/>
  <c r="D89" i="29"/>
  <c r="G168" i="29"/>
  <c r="F168" i="29"/>
  <c r="E168" i="29"/>
  <c r="D168" i="29"/>
  <c r="C168" i="29"/>
  <c r="B167" i="29"/>
  <c r="B166" i="29"/>
  <c r="G165" i="29"/>
  <c r="F165" i="29"/>
  <c r="E165" i="29"/>
  <c r="D165" i="29"/>
  <c r="C165" i="29"/>
  <c r="B164" i="29"/>
  <c r="B163" i="29"/>
  <c r="B162" i="29"/>
  <c r="B161" i="29"/>
  <c r="B160" i="29"/>
  <c r="B159" i="29"/>
  <c r="F150" i="29"/>
  <c r="B150" i="29"/>
  <c r="G147" i="29"/>
  <c r="D141" i="29"/>
  <c r="D134" i="29"/>
  <c r="B134" i="29"/>
  <c r="D133" i="29"/>
  <c r="F132" i="29"/>
  <c r="G125" i="29"/>
  <c r="F125" i="29"/>
  <c r="E125" i="29"/>
  <c r="D125" i="29"/>
  <c r="C125" i="29"/>
  <c r="B124" i="29"/>
  <c r="B123" i="29"/>
  <c r="G122" i="29"/>
  <c r="F122" i="29"/>
  <c r="E122" i="29"/>
  <c r="D122" i="29"/>
  <c r="C122" i="29"/>
  <c r="B121" i="29"/>
  <c r="B120" i="29"/>
  <c r="B119" i="29"/>
  <c r="B118" i="29"/>
  <c r="B117" i="29"/>
  <c r="B116" i="29"/>
  <c r="F107" i="29"/>
  <c r="B107" i="29"/>
  <c r="G104" i="29"/>
  <c r="D98" i="29"/>
  <c r="D91" i="29"/>
  <c r="B91" i="29"/>
  <c r="D90" i="29"/>
  <c r="F89" i="29"/>
  <c r="DE8" i="1"/>
  <c r="C84" i="29"/>
  <c r="G72" i="29"/>
  <c r="G81" i="29"/>
  <c r="F72" i="29"/>
  <c r="F81" i="29"/>
  <c r="E72" i="29"/>
  <c r="E81" i="29"/>
  <c r="BQ8" i="3"/>
  <c r="BS8" i="3"/>
  <c r="BU8" i="3"/>
  <c r="BW8" i="3"/>
  <c r="BY8" i="3"/>
  <c r="CA8" i="3"/>
  <c r="CC8" i="3"/>
  <c r="CE8" i="3"/>
  <c r="CG8" i="3"/>
  <c r="CI8" i="3"/>
  <c r="G80" i="29"/>
  <c r="F80" i="29"/>
  <c r="E80" i="29"/>
  <c r="G78" i="29"/>
  <c r="F78" i="29"/>
  <c r="E78" i="29"/>
  <c r="G77" i="29"/>
  <c r="F77" i="29"/>
  <c r="E77" i="29"/>
  <c r="G73" i="29"/>
  <c r="G76" i="29"/>
  <c r="F73" i="29"/>
  <c r="F76" i="29"/>
  <c r="E73" i="29"/>
  <c r="E76" i="29"/>
  <c r="G75" i="29"/>
  <c r="F75" i="29"/>
  <c r="E75" i="29"/>
  <c r="G74" i="29"/>
  <c r="F74" i="29"/>
  <c r="E74" i="29"/>
  <c r="D72" i="29"/>
  <c r="C72" i="29"/>
  <c r="E70" i="29"/>
  <c r="F8" i="1"/>
  <c r="C70" i="29"/>
  <c r="J8" i="1"/>
  <c r="C69" i="29"/>
  <c r="C68" i="29"/>
  <c r="H8" i="1"/>
  <c r="C67" i="29"/>
  <c r="D61" i="29"/>
  <c r="D60" i="29"/>
  <c r="D59" i="29"/>
  <c r="F58" i="29"/>
  <c r="D57" i="29"/>
  <c r="D56" i="29"/>
  <c r="H55" i="29"/>
  <c r="F55" i="29"/>
  <c r="D54" i="29"/>
  <c r="D53" i="29"/>
  <c r="D52" i="29"/>
  <c r="D51" i="29"/>
  <c r="B8" i="1"/>
  <c r="F50" i="29"/>
  <c r="C8" i="1"/>
  <c r="D50" i="29"/>
  <c r="D49" i="29"/>
  <c r="D46" i="29"/>
  <c r="G82" i="29"/>
  <c r="F82" i="29"/>
  <c r="E82" i="29"/>
  <c r="D82" i="29"/>
  <c r="C82" i="29"/>
  <c r="B81" i="29"/>
  <c r="B80" i="29"/>
  <c r="G79" i="29"/>
  <c r="F79" i="29"/>
  <c r="E79" i="29"/>
  <c r="D79" i="29"/>
  <c r="C79" i="29"/>
  <c r="B78" i="29"/>
  <c r="B77" i="29"/>
  <c r="B76" i="29"/>
  <c r="B75" i="29"/>
  <c r="B74" i="29"/>
  <c r="B73" i="29"/>
  <c r="F64" i="29"/>
  <c r="B64" i="29"/>
  <c r="G61" i="29"/>
  <c r="D55" i="29"/>
  <c r="D48" i="29"/>
  <c r="B48" i="29"/>
  <c r="D47" i="29"/>
  <c r="F46" i="29"/>
  <c r="D18" i="29"/>
  <c r="G18" i="29"/>
  <c r="H7" i="11"/>
  <c r="C7" i="1"/>
  <c r="I7" i="11"/>
  <c r="Z7" i="11"/>
  <c r="H8" i="11"/>
  <c r="I8" i="11"/>
  <c r="Z8" i="11"/>
  <c r="H9" i="11"/>
  <c r="I9" i="11"/>
  <c r="Z9" i="11"/>
  <c r="H10" i="11"/>
  <c r="I10" i="11"/>
  <c r="Z10" i="11"/>
  <c r="H11" i="11"/>
  <c r="I11" i="11"/>
  <c r="Z11" i="11"/>
  <c r="H12" i="11"/>
  <c r="I12" i="11"/>
  <c r="Z12" i="11"/>
  <c r="H13" i="11"/>
  <c r="I13" i="11"/>
  <c r="Z13" i="11"/>
  <c r="H14" i="11"/>
  <c r="I14" i="11"/>
  <c r="Z14" i="11"/>
  <c r="H15" i="11"/>
  <c r="I15" i="11"/>
  <c r="Z15" i="11"/>
  <c r="H16" i="11"/>
  <c r="I16" i="11"/>
  <c r="J16" i="11"/>
  <c r="Z16" i="11"/>
  <c r="H17" i="11"/>
  <c r="I17" i="11"/>
  <c r="Z17" i="11"/>
  <c r="H18" i="11"/>
  <c r="I18" i="11"/>
  <c r="Z18" i="11"/>
  <c r="H19" i="11"/>
  <c r="I19" i="11"/>
  <c r="Z19" i="11"/>
  <c r="H20" i="11"/>
  <c r="I20" i="11"/>
  <c r="Z20" i="11"/>
  <c r="H21" i="11"/>
  <c r="I21" i="11"/>
  <c r="Z21" i="11"/>
  <c r="H22" i="11"/>
  <c r="I22" i="11"/>
  <c r="Z22" i="11"/>
  <c r="H23" i="11"/>
  <c r="I23" i="11"/>
  <c r="Z23" i="11"/>
  <c r="H24" i="11"/>
  <c r="I24" i="11"/>
  <c r="Z24" i="11"/>
  <c r="H25" i="11"/>
  <c r="I25" i="11"/>
  <c r="Z25" i="11"/>
  <c r="H26" i="11"/>
  <c r="I26" i="11"/>
  <c r="Z26" i="11"/>
  <c r="H27" i="11"/>
  <c r="I27" i="11"/>
  <c r="Z27" i="11"/>
  <c r="H28" i="11"/>
  <c r="I28" i="11"/>
  <c r="Z28" i="11"/>
  <c r="H29" i="11"/>
  <c r="I29" i="11"/>
  <c r="Z29" i="11"/>
  <c r="H30" i="11"/>
  <c r="I30" i="11"/>
  <c r="Z30" i="11"/>
  <c r="H31" i="11"/>
  <c r="I31" i="11"/>
  <c r="Z31" i="11"/>
  <c r="H32" i="11"/>
  <c r="I32" i="11"/>
  <c r="Z32" i="11"/>
  <c r="H33" i="11"/>
  <c r="I33" i="11"/>
  <c r="Z33" i="11"/>
  <c r="H34" i="11"/>
  <c r="I34" i="11"/>
  <c r="Z34" i="11"/>
  <c r="H35" i="11"/>
  <c r="I35" i="11"/>
  <c r="Z35" i="11"/>
  <c r="H36" i="11"/>
  <c r="I36" i="11"/>
  <c r="Z36" i="11"/>
  <c r="H37" i="11"/>
  <c r="I37" i="11"/>
  <c r="Z37" i="11"/>
  <c r="H38" i="11"/>
  <c r="I38" i="11"/>
  <c r="Z38" i="11"/>
  <c r="H39" i="11"/>
  <c r="I39" i="11"/>
  <c r="Z39" i="11"/>
  <c r="H40" i="11"/>
  <c r="I40" i="11"/>
  <c r="Z40" i="11"/>
  <c r="H41" i="11"/>
  <c r="I41" i="11"/>
  <c r="Z41" i="11"/>
  <c r="H42" i="11"/>
  <c r="I42" i="11"/>
  <c r="Z42" i="11"/>
  <c r="H43" i="11"/>
  <c r="I43" i="11"/>
  <c r="Z43" i="11"/>
  <c r="H44" i="11"/>
  <c r="I44" i="11"/>
  <c r="Z44" i="11"/>
  <c r="H45" i="11"/>
  <c r="I45" i="11"/>
  <c r="Z45" i="11"/>
  <c r="H46" i="11"/>
  <c r="I46" i="11"/>
  <c r="Z46" i="11"/>
  <c r="H47" i="11"/>
  <c r="I47" i="11"/>
  <c r="Z47" i="11"/>
  <c r="H48" i="11"/>
  <c r="I48" i="11"/>
  <c r="Z48" i="11"/>
  <c r="H49" i="11"/>
  <c r="I49" i="11"/>
  <c r="Z49" i="11"/>
  <c r="H50" i="11"/>
  <c r="I50" i="11"/>
  <c r="Z50" i="11"/>
  <c r="H51" i="11"/>
  <c r="I51" i="11"/>
  <c r="Z51" i="11"/>
  <c r="H52" i="11"/>
  <c r="I52" i="11"/>
  <c r="Z52" i="11"/>
  <c r="H53" i="11"/>
  <c r="I53" i="11"/>
  <c r="Z53" i="11"/>
  <c r="H54" i="11"/>
  <c r="I54" i="11"/>
  <c r="Z54" i="11"/>
  <c r="H55" i="11"/>
  <c r="I55" i="11"/>
  <c r="Z55" i="11"/>
  <c r="H56" i="11"/>
  <c r="I56" i="11"/>
  <c r="Z56" i="11"/>
  <c r="H57" i="11"/>
  <c r="I57" i="11"/>
  <c r="Z57" i="11"/>
  <c r="H58" i="11"/>
  <c r="I58" i="11"/>
  <c r="Z58" i="11"/>
  <c r="H59" i="11"/>
  <c r="I59" i="11"/>
  <c r="Z59" i="11"/>
  <c r="H60" i="11"/>
  <c r="I60" i="11"/>
  <c r="Z60" i="11"/>
  <c r="H61" i="11"/>
  <c r="I61" i="11"/>
  <c r="Z61" i="11"/>
  <c r="H62" i="11"/>
  <c r="I62" i="11"/>
  <c r="Z62" i="11"/>
  <c r="H63" i="11"/>
  <c r="I63" i="11"/>
  <c r="Z63" i="11"/>
  <c r="H64" i="11"/>
  <c r="I64" i="11"/>
  <c r="Z64" i="11"/>
  <c r="H65" i="11"/>
  <c r="I65" i="11"/>
  <c r="Z65" i="11"/>
  <c r="H66" i="11"/>
  <c r="I66" i="11"/>
  <c r="Z66" i="11"/>
  <c r="H67" i="11"/>
  <c r="I67" i="11"/>
  <c r="Z67" i="11"/>
  <c r="H68" i="11"/>
  <c r="I68" i="11"/>
  <c r="Z68" i="11"/>
  <c r="H69" i="11"/>
  <c r="I69" i="11"/>
  <c r="Z69" i="11"/>
  <c r="H70" i="11"/>
  <c r="I70" i="11"/>
  <c r="Z70" i="11"/>
  <c r="H71" i="11"/>
  <c r="I71" i="11"/>
  <c r="Z71" i="11"/>
  <c r="H72" i="11"/>
  <c r="I72" i="11"/>
  <c r="Z72" i="11"/>
  <c r="H73" i="11"/>
  <c r="I73" i="11"/>
  <c r="Z73" i="11"/>
  <c r="H74" i="11"/>
  <c r="I74" i="11"/>
  <c r="Z74" i="11"/>
  <c r="H75" i="11"/>
  <c r="I75" i="11"/>
  <c r="Z75" i="11"/>
  <c r="H76" i="11"/>
  <c r="I76" i="11"/>
  <c r="Z76" i="11"/>
  <c r="H77" i="11"/>
  <c r="I77" i="11"/>
  <c r="Z77" i="11"/>
  <c r="H78" i="11"/>
  <c r="I78" i="11"/>
  <c r="Z78" i="11"/>
  <c r="H79" i="11"/>
  <c r="I79" i="11"/>
  <c r="Z79" i="11"/>
  <c r="H80" i="11"/>
  <c r="I80" i="11"/>
  <c r="Z80" i="11"/>
  <c r="H81" i="11"/>
  <c r="I81" i="11"/>
  <c r="Z81" i="11"/>
  <c r="H82" i="11"/>
  <c r="I82" i="11"/>
  <c r="Z82" i="11"/>
  <c r="H83" i="11"/>
  <c r="I83" i="11"/>
  <c r="Z83" i="11"/>
  <c r="H84" i="11"/>
  <c r="I84" i="11"/>
  <c r="Z84" i="11"/>
  <c r="H85" i="11"/>
  <c r="I85" i="11"/>
  <c r="Z85" i="11"/>
  <c r="H86" i="11"/>
  <c r="I86" i="11"/>
  <c r="Z86" i="11"/>
  <c r="H87" i="11"/>
  <c r="I87" i="11"/>
  <c r="Z87" i="11"/>
  <c r="H88" i="11"/>
  <c r="I88" i="11"/>
  <c r="Z88" i="11"/>
  <c r="H89" i="11"/>
  <c r="I89" i="11"/>
  <c r="Z89" i="11"/>
  <c r="H90" i="11"/>
  <c r="I90" i="11"/>
  <c r="Z90" i="11"/>
  <c r="H91" i="11"/>
  <c r="I91" i="11"/>
  <c r="Z91" i="11"/>
  <c r="H92" i="11"/>
  <c r="Z92" i="11"/>
  <c r="H93" i="11"/>
  <c r="Z93" i="11"/>
  <c r="H94" i="11"/>
  <c r="Z94" i="11"/>
  <c r="H95" i="11"/>
  <c r="Z95" i="11"/>
  <c r="H96" i="11"/>
  <c r="Z96" i="11"/>
  <c r="H97" i="11"/>
  <c r="Z97" i="11"/>
  <c r="H98" i="11"/>
  <c r="Z98" i="11"/>
  <c r="H99" i="11"/>
  <c r="Z99" i="11"/>
  <c r="H100" i="11"/>
  <c r="Z100" i="11"/>
  <c r="H101" i="11"/>
  <c r="Z101" i="11"/>
  <c r="H102" i="11"/>
  <c r="Z102" i="11"/>
  <c r="H103" i="11"/>
  <c r="Z103" i="11"/>
  <c r="H104" i="11"/>
  <c r="Z104" i="11"/>
  <c r="H105" i="11"/>
  <c r="Z105" i="11"/>
  <c r="H106" i="11"/>
  <c r="Z106" i="11"/>
  <c r="Z109" i="11"/>
  <c r="AA7" i="11"/>
  <c r="AA8" i="11"/>
  <c r="AA9" i="11"/>
  <c r="J10"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9"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9" i="11"/>
  <c r="W7" i="11"/>
  <c r="W8" i="11"/>
  <c r="W9" i="11"/>
  <c r="W10" i="11"/>
  <c r="W11" i="11"/>
  <c r="J12"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9"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9" i="11"/>
  <c r="Y7" i="11"/>
  <c r="Y8" i="11"/>
  <c r="Y9" i="11"/>
  <c r="Y10" i="11"/>
  <c r="J11"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9"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9" i="11"/>
  <c r="R7" i="11"/>
  <c r="R8" i="11"/>
  <c r="R9" i="11"/>
  <c r="R10" i="11"/>
  <c r="R11" i="11"/>
  <c r="R12" i="11"/>
  <c r="R13" i="11"/>
  <c r="J14"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9" i="11"/>
  <c r="S7" i="11"/>
  <c r="J8"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9" i="11"/>
  <c r="T7" i="11"/>
  <c r="T8" i="11"/>
  <c r="T9" i="11"/>
  <c r="T10" i="11"/>
  <c r="T11" i="11"/>
  <c r="T12" i="11"/>
  <c r="T13" i="11"/>
  <c r="T14" i="11"/>
  <c r="J15"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9" i="11"/>
  <c r="U7" i="11"/>
  <c r="U8" i="11"/>
  <c r="J9"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9" i="11"/>
  <c r="J7" i="11"/>
  <c r="P7" i="11"/>
  <c r="P8" i="11"/>
  <c r="P9" i="11"/>
  <c r="P10" i="11"/>
  <c r="P11" i="11"/>
  <c r="P12" i="11"/>
  <c r="J13"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9" i="11"/>
  <c r="P110" i="11"/>
  <c r="P113" i="11"/>
  <c r="DI24" i="1"/>
  <c r="DM8" i="1"/>
  <c r="DM9" i="1"/>
  <c r="DM10" i="1"/>
  <c r="DM11" i="1"/>
  <c r="DM13" i="1"/>
  <c r="CL107" i="1"/>
  <c r="DM7" i="1"/>
  <c r="DM14" i="1"/>
  <c r="DN8" i="1"/>
  <c r="DN9" i="1"/>
  <c r="DN10" i="1"/>
  <c r="DN11" i="1"/>
  <c r="DN13" i="1"/>
  <c r="CO107" i="1"/>
  <c r="DN7" i="1"/>
  <c r="DN14" i="1"/>
  <c r="DO8" i="1"/>
  <c r="DO9" i="1"/>
  <c r="DO10" i="1"/>
  <c r="DO11" i="1"/>
  <c r="DO13" i="1"/>
  <c r="DO7" i="1"/>
  <c r="DO14" i="1"/>
  <c r="H12" i="29"/>
  <c r="F12" i="29"/>
  <c r="G29" i="29"/>
  <c r="G30" i="29"/>
  <c r="G33" i="29"/>
  <c r="F29" i="29"/>
  <c r="F30" i="29"/>
  <c r="F33" i="29"/>
  <c r="E29" i="29"/>
  <c r="E30" i="29"/>
  <c r="E33" i="29"/>
  <c r="B33" i="29"/>
  <c r="B32" i="29"/>
  <c r="N21" i="31"/>
  <c r="K21" i="31"/>
  <c r="J2" i="31"/>
  <c r="L4" i="31"/>
  <c r="L5" i="31"/>
  <c r="L6" i="31"/>
  <c r="L7" i="31"/>
  <c r="L8" i="31"/>
  <c r="L11" i="31"/>
  <c r="L12" i="31"/>
  <c r="K15" i="31"/>
  <c r="N15" i="31"/>
  <c r="K16" i="31"/>
  <c r="N16" i="31"/>
  <c r="K17" i="31"/>
  <c r="N17" i="31"/>
  <c r="K18" i="31"/>
  <c r="N18" i="31"/>
  <c r="K19" i="31"/>
  <c r="N19" i="31"/>
  <c r="K20" i="31"/>
  <c r="N20" i="31"/>
  <c r="L23" i="31"/>
  <c r="N24" i="31"/>
  <c r="K24" i="31"/>
  <c r="L24" i="31"/>
  <c r="L25" i="31"/>
  <c r="K30" i="31"/>
  <c r="L30" i="31"/>
  <c r="DL4" i="1"/>
  <c r="DK4" i="1"/>
  <c r="DJ4" i="1"/>
  <c r="DI4" i="1"/>
  <c r="BZ107" i="1"/>
  <c r="CC107" i="1"/>
  <c r="AA4" i="1"/>
  <c r="X4" i="1"/>
  <c r="AN4" i="1"/>
  <c r="AK4" i="1"/>
  <c r="AY4" i="1"/>
  <c r="AX4" i="1"/>
  <c r="AY5" i="1"/>
  <c r="AX5" i="1"/>
  <c r="AO5" i="1"/>
  <c r="AN5" i="1"/>
  <c r="AL5" i="1"/>
  <c r="AK5" i="1"/>
  <c r="AB5" i="1"/>
  <c r="AA5" i="1"/>
  <c r="Y5" i="1"/>
  <c r="X5" i="1"/>
  <c r="D17" i="29"/>
  <c r="F15" i="29"/>
  <c r="D29" i="29"/>
  <c r="C29" i="29"/>
  <c r="E37" i="29"/>
  <c r="E38" i="29"/>
  <c r="E39" i="29"/>
  <c r="E36" i="29"/>
  <c r="E35" i="29"/>
  <c r="E34" i="29"/>
  <c r="E32" i="29"/>
  <c r="E31" i="29"/>
  <c r="F37" i="29"/>
  <c r="F38" i="29"/>
  <c r="F39" i="29"/>
  <c r="F36" i="29"/>
  <c r="F35" i="29"/>
  <c r="F34" i="29"/>
  <c r="F32" i="29"/>
  <c r="F31" i="29"/>
  <c r="G37" i="29"/>
  <c r="G38" i="29"/>
  <c r="G39" i="29"/>
  <c r="G36" i="29"/>
  <c r="G35" i="29"/>
  <c r="G34" i="29"/>
  <c r="G32" i="29"/>
  <c r="G31" i="29"/>
  <c r="D11" i="29"/>
  <c r="D10" i="29"/>
  <c r="F21" i="29"/>
  <c r="B21" i="29"/>
  <c r="D7" i="29"/>
  <c r="D3" i="29"/>
  <c r="D36" i="29"/>
  <c r="C36" i="29"/>
  <c r="F3" i="29"/>
  <c r="D16" i="29"/>
  <c r="I4" i="1"/>
  <c r="D9" i="29"/>
  <c r="D39" i="29"/>
  <c r="C39" i="29"/>
  <c r="B37" i="29"/>
  <c r="C24" i="29"/>
  <c r="C25" i="29"/>
  <c r="C26" i="29"/>
  <c r="C27" i="29"/>
  <c r="E27" i="29"/>
  <c r="B30" i="29"/>
  <c r="B31" i="29"/>
  <c r="B34" i="29"/>
  <c r="B35" i="29"/>
  <c r="B38" i="29"/>
  <c r="C41" i="29"/>
  <c r="D12" i="29"/>
  <c r="D4" i="29"/>
  <c r="D6" i="29"/>
  <c r="D8" i="29"/>
  <c r="F7" i="29"/>
  <c r="D13" i="29"/>
  <c r="D14" i="29"/>
  <c r="B5" i="29"/>
  <c r="D5" i="29"/>
  <c r="DE1" i="1"/>
  <c r="G4" i="1"/>
  <c r="AA107" i="11"/>
  <c r="P111" i="11"/>
  <c r="DI22" i="1"/>
  <c r="G108" i="11"/>
  <c r="G109" i="11"/>
  <c r="G110" i="11"/>
  <c r="G107"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F108" i="11"/>
  <c r="F107" i="11"/>
  <c r="F110" i="11"/>
  <c r="F109" i="11"/>
  <c r="AB109" i="11"/>
  <c r="Q110" i="11"/>
  <c r="R110" i="11"/>
  <c r="S110" i="11"/>
  <c r="T110" i="11"/>
  <c r="U110" i="11"/>
  <c r="V110" i="11"/>
  <c r="W110" i="11"/>
  <c r="X110" i="11"/>
  <c r="Y110" i="11"/>
  <c r="Z110" i="11"/>
  <c r="AA110" i="11"/>
  <c r="AB110" i="11"/>
  <c r="AB113" i="11"/>
  <c r="P112" i="11"/>
  <c r="Q112" i="11"/>
  <c r="R112" i="11"/>
  <c r="S112" i="11"/>
  <c r="T112" i="11"/>
  <c r="U112" i="11"/>
  <c r="V112" i="11"/>
  <c r="W112" i="11"/>
  <c r="X112" i="11"/>
  <c r="Y112" i="11"/>
  <c r="Z112" i="11"/>
  <c r="AA112" i="11"/>
  <c r="AB112" i="11"/>
  <c r="Q113" i="11"/>
  <c r="R113" i="11"/>
  <c r="S113" i="11"/>
  <c r="T113" i="11"/>
  <c r="U113" i="11"/>
  <c r="V113" i="11"/>
  <c r="W113" i="11"/>
  <c r="X113" i="11"/>
  <c r="Y113" i="11"/>
  <c r="Z113" i="11"/>
  <c r="AA113" i="11"/>
  <c r="Q111" i="11"/>
  <c r="R111" i="11"/>
  <c r="S111" i="11"/>
  <c r="T111" i="11"/>
  <c r="U111" i="11"/>
  <c r="V111" i="11"/>
  <c r="W111" i="11"/>
  <c r="X111" i="11"/>
  <c r="Y111" i="11"/>
  <c r="Z111" i="11"/>
  <c r="AA111" i="11"/>
  <c r="AB111" i="11"/>
  <c r="DH21" i="1"/>
  <c r="DH22" i="1"/>
  <c r="DH23" i="1"/>
  <c r="DH24" i="1"/>
  <c r="DH20" i="1"/>
  <c r="DJ8" i="1"/>
  <c r="DJ9" i="1"/>
  <c r="DJ10" i="1"/>
  <c r="DJ11" i="1"/>
  <c r="DJ13" i="1"/>
  <c r="DJ7" i="1"/>
  <c r="DJ14" i="1"/>
  <c r="DI8" i="1"/>
  <c r="DI9" i="1"/>
  <c r="DI10" i="1"/>
  <c r="DI11" i="1"/>
  <c r="DI13" i="1"/>
  <c r="DI7" i="1"/>
  <c r="DI14" i="1"/>
  <c r="DL12" i="1"/>
  <c r="DM12" i="1"/>
  <c r="DN12" i="1"/>
  <c r="DO12" i="1"/>
  <c r="DJ12" i="1"/>
  <c r="DK12" i="1"/>
  <c r="DI12" i="1"/>
  <c r="DH12" i="1"/>
  <c r="DH9" i="1"/>
  <c r="DH10" i="1"/>
  <c r="DH11" i="1"/>
  <c r="DH7" i="1"/>
  <c r="DH8" i="1"/>
  <c r="BS108" i="1"/>
  <c r="DO5" i="1"/>
  <c r="DN5" i="1"/>
  <c r="BE108" i="1"/>
  <c r="DM5" i="1"/>
  <c r="I109" i="1"/>
  <c r="I112" i="1"/>
  <c r="I110" i="1"/>
  <c r="BY110" i="1"/>
  <c r="BR110" i="1"/>
  <c r="C4" i="1"/>
  <c r="I4" i="11"/>
  <c r="B4" i="1"/>
  <c r="H4" i="11"/>
  <c r="E9" i="23"/>
  <c r="E11" i="23"/>
  <c r="E13" i="23"/>
  <c r="E15" i="23"/>
  <c r="E17" i="23"/>
  <c r="E19" i="23"/>
  <c r="E21" i="23"/>
  <c r="E23" i="23"/>
  <c r="E25" i="23"/>
  <c r="E27" i="23"/>
  <c r="E29"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K64" i="23"/>
  <c r="H65" i="23"/>
  <c r="H66" i="23"/>
  <c r="H67" i="23"/>
  <c r="H68" i="23"/>
  <c r="K68" i="23"/>
  <c r="H69" i="23"/>
  <c r="H70" i="23"/>
  <c r="H71" i="23"/>
  <c r="H72" i="23"/>
  <c r="K72" i="23"/>
  <c r="H73" i="23"/>
  <c r="H74" i="23"/>
  <c r="H75" i="23"/>
  <c r="H76" i="23"/>
  <c r="K76" i="23"/>
  <c r="H77" i="23"/>
  <c r="H78" i="23"/>
  <c r="H79" i="23"/>
  <c r="H80" i="23"/>
  <c r="K80" i="23"/>
  <c r="H81" i="23"/>
  <c r="H82" i="23"/>
  <c r="H83" i="23"/>
  <c r="H84" i="23"/>
  <c r="K84" i="23"/>
  <c r="H85" i="23"/>
  <c r="H86" i="23"/>
  <c r="H87" i="23"/>
  <c r="H88" i="23"/>
  <c r="K88" i="23"/>
  <c r="H89" i="23"/>
  <c r="H90" i="23"/>
  <c r="H91" i="23"/>
  <c r="H92" i="23"/>
  <c r="K92" i="23"/>
  <c r="H93" i="23"/>
  <c r="H94" i="23"/>
  <c r="H95" i="23"/>
  <c r="H96" i="23"/>
  <c r="K96" i="23"/>
  <c r="H97" i="23"/>
  <c r="H98" i="23"/>
  <c r="H99" i="23"/>
  <c r="H100" i="23"/>
  <c r="K100" i="23"/>
  <c r="H101" i="23"/>
  <c r="H102" i="23"/>
  <c r="K102" i="23"/>
  <c r="H103" i="23"/>
  <c r="H104" i="23"/>
  <c r="K104" i="23"/>
  <c r="H105" i="23"/>
  <c r="E8" i="23"/>
  <c r="N8" i="23"/>
  <c r="E10" i="23"/>
  <c r="E12" i="23"/>
  <c r="E14" i="23"/>
  <c r="E16" i="23"/>
  <c r="E18" i="23"/>
  <c r="E20" i="23"/>
  <c r="E22" i="23"/>
  <c r="E24" i="23"/>
  <c r="E26" i="23"/>
  <c r="E28" i="23"/>
  <c r="E30" i="23"/>
  <c r="E32" i="23"/>
  <c r="E34" i="23"/>
  <c r="E35" i="23"/>
  <c r="E36" i="23"/>
  <c r="E37" i="23"/>
  <c r="E38" i="23"/>
  <c r="E40" i="23"/>
  <c r="E42" i="23"/>
  <c r="E44" i="23"/>
  <c r="E46" i="23"/>
  <c r="E47" i="23"/>
  <c r="E48" i="23"/>
  <c r="E49" i="23"/>
  <c r="E50" i="23"/>
  <c r="E51" i="23"/>
  <c r="E52" i="23"/>
  <c r="E53" i="23"/>
  <c r="E54" i="23"/>
  <c r="E56" i="23"/>
  <c r="E58" i="23"/>
  <c r="E60" i="23"/>
  <c r="E62" i="23"/>
  <c r="E63" i="23"/>
  <c r="E64" i="23"/>
  <c r="E65" i="23"/>
  <c r="E67" i="23"/>
  <c r="E70" i="23"/>
  <c r="E71" i="23"/>
  <c r="L72" i="23"/>
  <c r="E75" i="23"/>
  <c r="E77" i="23"/>
  <c r="E79" i="23"/>
  <c r="E82" i="23"/>
  <c r="E85" i="23"/>
  <c r="E91" i="23"/>
  <c r="L96" i="23"/>
  <c r="E99" i="23"/>
  <c r="E101" i="23"/>
  <c r="E103" i="23"/>
  <c r="E105" i="23"/>
  <c r="F4" i="1"/>
  <c r="D4" i="11"/>
  <c r="V108" i="11"/>
  <c r="E4" i="1"/>
  <c r="C4" i="11"/>
  <c r="D4" i="1"/>
  <c r="B4" i="11"/>
  <c r="C7" i="11"/>
  <c r="BL107" i="3"/>
  <c r="BK107" i="3"/>
  <c r="BJ107" i="3"/>
  <c r="BI107" i="3"/>
  <c r="BJ108" i="3"/>
  <c r="BH107" i="3"/>
  <c r="BG107" i="3"/>
  <c r="BF107" i="3"/>
  <c r="BE107" i="3"/>
  <c r="BF108" i="3"/>
  <c r="BD107" i="3"/>
  <c r="BC107" i="3"/>
  <c r="BD108" i="3"/>
  <c r="BB107" i="3"/>
  <c r="BA107" i="3"/>
  <c r="BB108" i="3"/>
  <c r="AZ107" i="3"/>
  <c r="AY107" i="3"/>
  <c r="AX107" i="3"/>
  <c r="AW107" i="3"/>
  <c r="AX108" i="3"/>
  <c r="AV107" i="3"/>
  <c r="AU107" i="3"/>
  <c r="AV108" i="3"/>
  <c r="AS107" i="3"/>
  <c r="AR107" i="3"/>
  <c r="AQ107" i="3"/>
  <c r="AR108" i="3"/>
  <c r="AP107" i="3"/>
  <c r="BQ107" i="3"/>
  <c r="AO107" i="3"/>
  <c r="AP108" i="3"/>
  <c r="CK6" i="3"/>
  <c r="CI6" i="3"/>
  <c r="CG6" i="3"/>
  <c r="CE6" i="3"/>
  <c r="CC6" i="3"/>
  <c r="CA6" i="3"/>
  <c r="BY6" i="3"/>
  <c r="BW6" i="3"/>
  <c r="BU6" i="3"/>
  <c r="BQ6" i="3"/>
  <c r="BS6" i="3"/>
  <c r="BP6" i="3"/>
  <c r="BR6" i="3"/>
  <c r="BT6" i="3"/>
  <c r="BV6" i="3"/>
  <c r="BX6" i="3"/>
  <c r="BZ6" i="3"/>
  <c r="CB6" i="3"/>
  <c r="CD6" i="3"/>
  <c r="CF6" i="3"/>
  <c r="CH6" i="3"/>
  <c r="AZ108" i="3"/>
  <c r="BH108" i="3"/>
  <c r="BL108" i="3"/>
  <c r="AT107" i="3"/>
  <c r="AT108" i="3"/>
  <c r="BP107" i="3"/>
  <c r="BR107" i="3"/>
  <c r="BT107" i="3"/>
  <c r="BV107" i="3"/>
  <c r="BX107" i="3"/>
  <c r="BZ107" i="3"/>
  <c r="CB107" i="3"/>
  <c r="CD107" i="3"/>
  <c r="CF107" i="3"/>
  <c r="CH107" i="3"/>
  <c r="A8" i="1"/>
  <c r="A9" i="1"/>
  <c r="A10" i="1"/>
  <c r="A11" i="1"/>
  <c r="A12" i="1"/>
  <c r="A13" i="1"/>
  <c r="G13" i="11"/>
  <c r="A14" i="1"/>
  <c r="D14" i="11"/>
  <c r="F14" i="11"/>
  <c r="A15" i="1"/>
  <c r="A16" i="1"/>
  <c r="A17" i="1"/>
  <c r="A18" i="1"/>
  <c r="D18" i="11"/>
  <c r="F18" i="11"/>
  <c r="A19" i="1"/>
  <c r="G19" i="11"/>
  <c r="A20" i="1"/>
  <c r="A21" i="1"/>
  <c r="A22" i="1"/>
  <c r="D22" i="11"/>
  <c r="F22" i="11"/>
  <c r="A23" i="1"/>
  <c r="G23" i="11"/>
  <c r="A24" i="1"/>
  <c r="D24" i="11"/>
  <c r="F24" i="11"/>
  <c r="A25" i="1"/>
  <c r="G25" i="11"/>
  <c r="A26" i="1"/>
  <c r="G26" i="11"/>
  <c r="A27" i="1"/>
  <c r="G27" i="11"/>
  <c r="A28" i="1"/>
  <c r="D28" i="11"/>
  <c r="F28" i="11"/>
  <c r="G28" i="11"/>
  <c r="A29" i="1"/>
  <c r="G29" i="11"/>
  <c r="A30" i="1"/>
  <c r="G30" i="11"/>
  <c r="A31" i="1"/>
  <c r="D31" i="11"/>
  <c r="F31" i="11"/>
  <c r="A32" i="1"/>
  <c r="D32" i="11"/>
  <c r="F32" i="11"/>
  <c r="G32" i="11"/>
  <c r="A33" i="1"/>
  <c r="G33" i="11"/>
  <c r="A34" i="1"/>
  <c r="G34" i="11"/>
  <c r="A35" i="1"/>
  <c r="D35" i="11"/>
  <c r="F35" i="11"/>
  <c r="G35" i="11"/>
  <c r="A36" i="1"/>
  <c r="D36" i="11"/>
  <c r="F36" i="11"/>
  <c r="A37" i="1"/>
  <c r="G37" i="11"/>
  <c r="A38" i="1"/>
  <c r="D38" i="11"/>
  <c r="F38" i="11"/>
  <c r="A39" i="1"/>
  <c r="D39" i="11"/>
  <c r="F39" i="11"/>
  <c r="A40" i="1"/>
  <c r="D40" i="11"/>
  <c r="F40" i="11"/>
  <c r="G40" i="11"/>
  <c r="A41" i="1"/>
  <c r="G41" i="11"/>
  <c r="A42" i="1"/>
  <c r="D42" i="11"/>
  <c r="F42" i="11"/>
  <c r="G42" i="11"/>
  <c r="A43" i="1"/>
  <c r="D43" i="11"/>
  <c r="F43" i="11"/>
  <c r="A44" i="1"/>
  <c r="G44" i="11"/>
  <c r="A45" i="1"/>
  <c r="D45" i="11"/>
  <c r="F45" i="11"/>
  <c r="A46" i="1"/>
  <c r="D46" i="11"/>
  <c r="F46" i="11"/>
  <c r="G46" i="11"/>
  <c r="A47" i="1"/>
  <c r="G47" i="11"/>
  <c r="A48" i="1"/>
  <c r="G48" i="11"/>
  <c r="A49" i="1"/>
  <c r="D49" i="11"/>
  <c r="F49" i="11"/>
  <c r="G49" i="11"/>
  <c r="A50" i="1"/>
  <c r="G50" i="11"/>
  <c r="A51" i="1"/>
  <c r="D51" i="11"/>
  <c r="F51" i="11"/>
  <c r="G51" i="11"/>
  <c r="A52" i="1"/>
  <c r="D52" i="11"/>
  <c r="F52" i="11"/>
  <c r="G52" i="11"/>
  <c r="A53" i="1"/>
  <c r="G53" i="11"/>
  <c r="A54" i="1"/>
  <c r="G54" i="11"/>
  <c r="A55" i="1"/>
  <c r="D55" i="11"/>
  <c r="F55" i="11"/>
  <c r="A56" i="1"/>
  <c r="D56" i="11"/>
  <c r="F56" i="11"/>
  <c r="A57" i="1"/>
  <c r="G57" i="11"/>
  <c r="A58" i="1"/>
  <c r="D58" i="11"/>
  <c r="F58" i="11"/>
  <c r="G58" i="11"/>
  <c r="A59" i="1"/>
  <c r="D59" i="11"/>
  <c r="F59" i="11"/>
  <c r="G59" i="11"/>
  <c r="A60" i="1"/>
  <c r="D60" i="11"/>
  <c r="F60" i="11"/>
  <c r="G60" i="11"/>
  <c r="A61" i="1"/>
  <c r="F61" i="11"/>
  <c r="A62" i="1"/>
  <c r="G62" i="11"/>
  <c r="A63" i="1"/>
  <c r="G63" i="11"/>
  <c r="A64" i="1"/>
  <c r="D64" i="11"/>
  <c r="F64" i="11"/>
  <c r="A65" i="1"/>
  <c r="D65" i="11"/>
  <c r="F65" i="11"/>
  <c r="G65" i="11"/>
  <c r="A66" i="1"/>
  <c r="D66" i="11"/>
  <c r="F66" i="11"/>
  <c r="G66" i="11"/>
  <c r="A67" i="1"/>
  <c r="D67" i="11"/>
  <c r="F67" i="11"/>
  <c r="G67" i="11"/>
  <c r="A68" i="1"/>
  <c r="D68" i="11"/>
  <c r="F68" i="11"/>
  <c r="G68" i="11"/>
  <c r="A69" i="1"/>
  <c r="D69" i="11"/>
  <c r="F69" i="11"/>
  <c r="G69" i="11"/>
  <c r="A70" i="1"/>
  <c r="G70" i="11"/>
  <c r="A71" i="1"/>
  <c r="G71" i="11"/>
  <c r="A72" i="1"/>
  <c r="D72" i="11"/>
  <c r="G72" i="11"/>
  <c r="A73" i="1"/>
  <c r="D73" i="11"/>
  <c r="F73" i="11"/>
  <c r="A74" i="1"/>
  <c r="G74" i="11"/>
  <c r="A75" i="1"/>
  <c r="G75" i="11"/>
  <c r="A76" i="1"/>
  <c r="D76" i="11"/>
  <c r="F76" i="11"/>
  <c r="G76" i="11"/>
  <c r="A77" i="1"/>
  <c r="G77" i="11"/>
  <c r="A78" i="1"/>
  <c r="G78" i="11"/>
  <c r="A79" i="1"/>
  <c r="D79" i="11"/>
  <c r="F79" i="11"/>
  <c r="A80" i="1"/>
  <c r="D80" i="11"/>
  <c r="F80" i="11"/>
  <c r="G80" i="11"/>
  <c r="A81" i="1"/>
  <c r="G81" i="11"/>
  <c r="A82" i="1"/>
  <c r="D82" i="11"/>
  <c r="A83" i="1"/>
  <c r="D83" i="11"/>
  <c r="F83" i="11"/>
  <c r="G83" i="11"/>
  <c r="A84" i="1"/>
  <c r="G84" i="11"/>
  <c r="A85" i="1"/>
  <c r="D85" i="11"/>
  <c r="F85" i="11"/>
  <c r="A86" i="1"/>
  <c r="D86" i="11"/>
  <c r="A87" i="1"/>
  <c r="G87" i="11"/>
  <c r="A88" i="1"/>
  <c r="D88" i="11"/>
  <c r="F88" i="11"/>
  <c r="A89" i="1"/>
  <c r="D89" i="11"/>
  <c r="F89" i="11"/>
  <c r="A90" i="1"/>
  <c r="F90" i="11"/>
  <c r="A91" i="1"/>
  <c r="D91" i="11"/>
  <c r="F91" i="11"/>
  <c r="G91" i="11"/>
  <c r="A92" i="1"/>
  <c r="D92" i="11"/>
  <c r="F92" i="11"/>
  <c r="G92" i="11"/>
  <c r="A93" i="1"/>
  <c r="D93" i="11"/>
  <c r="F93" i="11"/>
  <c r="G93" i="11"/>
  <c r="A94" i="1"/>
  <c r="D94" i="11"/>
  <c r="G94" i="11"/>
  <c r="A95" i="1"/>
  <c r="D95" i="11"/>
  <c r="F95" i="11"/>
  <c r="A96" i="1"/>
  <c r="F96" i="11"/>
  <c r="G96" i="11"/>
  <c r="A97" i="1"/>
  <c r="D97" i="11"/>
  <c r="F97" i="11"/>
  <c r="A98" i="1"/>
  <c r="D98" i="11"/>
  <c r="F98" i="11"/>
  <c r="G98" i="11"/>
  <c r="A99" i="1"/>
  <c r="D99" i="11"/>
  <c r="F99" i="11"/>
  <c r="A100" i="1"/>
  <c r="D100" i="11"/>
  <c r="F100" i="11"/>
  <c r="A101" i="1"/>
  <c r="F101" i="11"/>
  <c r="G101" i="11"/>
  <c r="A102" i="1"/>
  <c r="D102" i="11"/>
  <c r="G102" i="11"/>
  <c r="A103" i="1"/>
  <c r="F103" i="11"/>
  <c r="G103" i="11"/>
  <c r="A104" i="1"/>
  <c r="D104" i="11"/>
  <c r="G104" i="11"/>
  <c r="A105" i="1"/>
  <c r="D105" i="11"/>
  <c r="A106" i="1"/>
  <c r="D106" i="11"/>
  <c r="F106" i="11"/>
  <c r="G106" i="11"/>
  <c r="J4" i="1"/>
  <c r="G4" i="11"/>
  <c r="A7" i="1"/>
  <c r="F7" i="11"/>
  <c r="D7" i="11"/>
  <c r="G7" i="11"/>
  <c r="D78" i="11"/>
  <c r="F74" i="11"/>
  <c r="D74" i="11"/>
  <c r="G61" i="11"/>
  <c r="F54" i="11"/>
  <c r="D54" i="11"/>
  <c r="F50" i="11"/>
  <c r="D50" i="11"/>
  <c r="F48" i="11"/>
  <c r="D48" i="11"/>
  <c r="G45" i="11"/>
  <c r="F44" i="11"/>
  <c r="D44" i="11"/>
  <c r="F34" i="11"/>
  <c r="D34" i="11"/>
  <c r="G31" i="11"/>
  <c r="F30" i="11"/>
  <c r="D30" i="11"/>
  <c r="F26" i="11"/>
  <c r="D26" i="11"/>
  <c r="G21" i="11"/>
  <c r="F20" i="11"/>
  <c r="D20" i="11"/>
  <c r="G17" i="11"/>
  <c r="F16" i="11"/>
  <c r="D16" i="11"/>
  <c r="G15" i="11"/>
  <c r="F12" i="11"/>
  <c r="D12" i="11"/>
  <c r="G11" i="11"/>
  <c r="G10" i="11"/>
  <c r="F9" i="11"/>
  <c r="D9" i="11"/>
  <c r="G8" i="11"/>
  <c r="F87" i="11"/>
  <c r="F81" i="11"/>
  <c r="D77" i="11"/>
  <c r="D75" i="11"/>
  <c r="G64" i="11"/>
  <c r="D61" i="11"/>
  <c r="F57" i="11"/>
  <c r="D57" i="11"/>
  <c r="F53" i="11"/>
  <c r="D53" i="11"/>
  <c r="F47" i="11"/>
  <c r="D47" i="11"/>
  <c r="F41" i="11"/>
  <c r="D41" i="11"/>
  <c r="G38" i="11"/>
  <c r="F37" i="11"/>
  <c r="D37" i="11"/>
  <c r="G36" i="11"/>
  <c r="F33" i="11"/>
  <c r="D33" i="11"/>
  <c r="F29" i="11"/>
  <c r="D29" i="11"/>
  <c r="F27" i="11"/>
  <c r="D27" i="11"/>
  <c r="F25" i="11"/>
  <c r="D25" i="11"/>
  <c r="G24" i="11"/>
  <c r="F23" i="11"/>
  <c r="D23" i="11"/>
  <c r="G22" i="11"/>
  <c r="F21" i="11"/>
  <c r="D21" i="11"/>
  <c r="G20" i="11"/>
  <c r="F19" i="11"/>
  <c r="D19" i="11"/>
  <c r="G18" i="11"/>
  <c r="F17" i="11"/>
  <c r="D17" i="11"/>
  <c r="G16" i="11"/>
  <c r="F15" i="11"/>
  <c r="D15" i="11"/>
  <c r="G14" i="11"/>
  <c r="F13" i="11"/>
  <c r="D13" i="11"/>
  <c r="G12" i="11"/>
  <c r="F11" i="11"/>
  <c r="D11" i="11"/>
  <c r="F10" i="11"/>
  <c r="D10" i="11"/>
  <c r="G9" i="11"/>
  <c r="F8" i="11"/>
  <c r="D8" i="11"/>
  <c r="U107" i="11"/>
  <c r="DO17" i="1"/>
  <c r="P108" i="11"/>
  <c r="Q108" i="11"/>
  <c r="R108" i="11"/>
  <c r="S108" i="11"/>
  <c r="T108" i="11"/>
  <c r="U108" i="11"/>
  <c r="W108" i="11"/>
  <c r="X108" i="11"/>
  <c r="Y108" i="11"/>
  <c r="AA108" i="11"/>
  <c r="AB108" i="11"/>
  <c r="DI19" i="1"/>
  <c r="DJ19" i="1"/>
  <c r="DK19" i="1"/>
  <c r="DL19" i="1"/>
  <c r="DM19" i="1"/>
  <c r="DN19" i="1"/>
  <c r="DO19" i="1"/>
  <c r="DP19" i="1"/>
  <c r="DQ19" i="1"/>
  <c r="DR19" i="1"/>
  <c r="DT19" i="1"/>
  <c r="DU19" i="1"/>
  <c r="A3" i="11"/>
  <c r="BE107" i="1"/>
  <c r="DM4" i="1"/>
  <c r="BL107" i="1"/>
  <c r="DN4" i="1"/>
  <c r="BS107" i="1"/>
  <c r="DO4" i="1"/>
  <c r="A4" i="1"/>
  <c r="A4" i="11"/>
  <c r="H4" i="1"/>
  <c r="F4" i="11"/>
  <c r="K4" i="1"/>
  <c r="BE4" i="1"/>
  <c r="BF4" i="1"/>
  <c r="BL4" i="1"/>
  <c r="BM4" i="1"/>
  <c r="BS4" i="1"/>
  <c r="BT4" i="1"/>
  <c r="K5" i="1"/>
  <c r="L5" i="1"/>
  <c r="N5" i="1"/>
  <c r="O5" i="1"/>
  <c r="BE5" i="1"/>
  <c r="BF5" i="1"/>
  <c r="BL5" i="1"/>
  <c r="BM5" i="1"/>
  <c r="BS5" i="1"/>
  <c r="BT5" i="1"/>
  <c r="O7" i="11"/>
  <c r="O9" i="11"/>
  <c r="O11" i="11"/>
  <c r="O12" i="11"/>
  <c r="O13" i="11"/>
  <c r="O14" i="11"/>
  <c r="O15" i="11"/>
  <c r="A16" i="11"/>
  <c r="O16" i="11"/>
  <c r="O17" i="11"/>
  <c r="A18" i="11"/>
  <c r="O18" i="11"/>
  <c r="A19" i="11"/>
  <c r="O19" i="11"/>
  <c r="O20" i="11"/>
  <c r="O21" i="11"/>
  <c r="O23" i="11"/>
  <c r="O25" i="11"/>
  <c r="A27" i="11"/>
  <c r="O27" i="11"/>
  <c r="O28" i="11"/>
  <c r="O29" i="11"/>
  <c r="O35" i="11"/>
  <c r="A37" i="11"/>
  <c r="O37" i="11"/>
  <c r="A38" i="11"/>
  <c r="O39" i="11"/>
  <c r="O41" i="11"/>
  <c r="O42" i="11"/>
  <c r="O43" i="11"/>
  <c r="O44" i="11"/>
  <c r="O46" i="11"/>
  <c r="O47" i="11"/>
  <c r="O50" i="11"/>
  <c r="O52" i="11"/>
  <c r="O54" i="11"/>
  <c r="O55" i="11"/>
  <c r="O56" i="11"/>
  <c r="O57" i="11"/>
  <c r="O58" i="11"/>
  <c r="O59" i="11"/>
  <c r="O60" i="11"/>
  <c r="A63" i="11"/>
  <c r="C63" i="11"/>
  <c r="O64" i="11"/>
  <c r="A66" i="11"/>
  <c r="A70" i="11"/>
  <c r="C71" i="11"/>
  <c r="O74" i="11"/>
  <c r="C79" i="11"/>
  <c r="A86" i="11"/>
  <c r="A87" i="11"/>
  <c r="O88" i="11"/>
  <c r="O90" i="11"/>
  <c r="A91" i="11"/>
  <c r="O91" i="11"/>
  <c r="C93" i="11"/>
  <c r="O94" i="11"/>
  <c r="A96" i="11"/>
  <c r="O96" i="11"/>
  <c r="A98" i="11"/>
  <c r="O98" i="11"/>
  <c r="A99" i="11"/>
  <c r="A100" i="11"/>
  <c r="A102" i="11"/>
  <c r="A106" i="11"/>
  <c r="A55" i="11"/>
  <c r="A47" i="11"/>
  <c r="A43" i="11"/>
  <c r="A59" i="11"/>
  <c r="A49" i="11"/>
  <c r="A45" i="11"/>
  <c r="A41" i="11"/>
  <c r="A56" i="11"/>
  <c r="A48" i="11"/>
  <c r="A46" i="11"/>
  <c r="A42" i="11"/>
  <c r="A40" i="11"/>
  <c r="A21" i="11"/>
  <c r="A28" i="11"/>
  <c r="A26" i="11"/>
  <c r="A20" i="11"/>
  <c r="A14" i="11"/>
  <c r="A12" i="11"/>
  <c r="A8" i="11"/>
  <c r="A15" i="11"/>
  <c r="A13" i="11"/>
  <c r="A11" i="11"/>
  <c r="E7" i="11"/>
  <c r="C44" i="11"/>
  <c r="E62" i="11"/>
  <c r="E60" i="11"/>
  <c r="A60" i="11"/>
  <c r="E59" i="11"/>
  <c r="E58" i="11"/>
  <c r="A57" i="11"/>
  <c r="C42" i="11"/>
  <c r="C40" i="11"/>
  <c r="E39" i="11"/>
  <c r="A39" i="11"/>
  <c r="E38" i="11"/>
  <c r="E37" i="11"/>
  <c r="A36" i="11"/>
  <c r="A35" i="11"/>
  <c r="E34" i="11"/>
  <c r="E33" i="11"/>
  <c r="A33" i="11"/>
  <c r="E32" i="11"/>
  <c r="A32" i="11"/>
  <c r="A34" i="11"/>
  <c r="B57" i="11"/>
  <c r="B59" i="11"/>
  <c r="B55" i="11"/>
  <c r="B54" i="11"/>
  <c r="B53" i="11"/>
  <c r="B45" i="11"/>
  <c r="B44" i="11"/>
  <c r="B43" i="11"/>
  <c r="B41" i="11"/>
  <c r="B40" i="11"/>
  <c r="B39" i="11"/>
  <c r="B38" i="11"/>
  <c r="B33" i="11"/>
  <c r="B31" i="11"/>
  <c r="B30" i="11"/>
  <c r="B26" i="11"/>
  <c r="B22" i="11"/>
  <c r="B18" i="11"/>
  <c r="B15" i="11"/>
  <c r="B13" i="11"/>
  <c r="B9" i="11"/>
  <c r="B56" i="11"/>
  <c r="B52" i="11"/>
  <c r="B48" i="11"/>
  <c r="B47" i="11"/>
  <c r="B42" i="11"/>
  <c r="B36" i="11"/>
  <c r="B34" i="11"/>
  <c r="B32" i="11"/>
  <c r="B29" i="11"/>
  <c r="B28" i="11"/>
  <c r="B25" i="11"/>
  <c r="B20" i="11"/>
  <c r="B17" i="11"/>
  <c r="B14" i="11"/>
  <c r="B11" i="11"/>
  <c r="B8" i="11"/>
  <c r="C101" i="11"/>
  <c r="C99" i="11"/>
  <c r="C82" i="11"/>
  <c r="C80" i="11"/>
  <c r="C78" i="11"/>
  <c r="C75" i="11"/>
  <c r="C73" i="11"/>
  <c r="C70" i="11"/>
  <c r="C69" i="11"/>
  <c r="C68" i="11"/>
  <c r="C67" i="11"/>
  <c r="C64" i="11"/>
  <c r="C60" i="11"/>
  <c r="C59" i="11"/>
  <c r="C58" i="11"/>
  <c r="C57" i="11"/>
  <c r="C54" i="11"/>
  <c r="C52" i="11"/>
  <c r="C50" i="11"/>
  <c r="C48" i="11"/>
  <c r="C46" i="11"/>
  <c r="B7" i="11"/>
  <c r="A7" i="11"/>
  <c r="C19" i="11"/>
  <c r="E53" i="11"/>
  <c r="E52" i="11"/>
  <c r="C35" i="11"/>
  <c r="E17" i="11"/>
  <c r="C12" i="11"/>
  <c r="C92" i="11"/>
  <c r="E47" i="11"/>
  <c r="E46" i="11"/>
  <c r="C43" i="11"/>
  <c r="C34" i="11"/>
  <c r="C23" i="11"/>
  <c r="C21" i="11"/>
  <c r="E20" i="11"/>
  <c r="E18" i="11"/>
  <c r="E16" i="11"/>
  <c r="C15" i="11"/>
  <c r="E13" i="11"/>
  <c r="C11" i="11"/>
  <c r="C10" i="11"/>
  <c r="E9" i="11"/>
  <c r="C8" i="11"/>
  <c r="C32" i="11"/>
  <c r="E31" i="11"/>
  <c r="C31" i="11"/>
  <c r="E30" i="11"/>
  <c r="C30" i="11"/>
  <c r="E29" i="11"/>
  <c r="C29" i="11"/>
  <c r="E28" i="11"/>
  <c r="C28" i="11"/>
  <c r="E27" i="11"/>
  <c r="C27" i="11"/>
  <c r="E26" i="11"/>
  <c r="C26" i="11"/>
  <c r="E25" i="11"/>
  <c r="C25" i="11"/>
  <c r="C16" i="11"/>
  <c r="C14" i="11"/>
  <c r="E56" i="11"/>
  <c r="E55" i="11"/>
  <c r="E54" i="11"/>
  <c r="C49" i="11"/>
  <c r="C47" i="11"/>
  <c r="E43" i="11"/>
  <c r="E42" i="11"/>
  <c r="E41" i="11"/>
  <c r="C37" i="11"/>
  <c r="C36" i="11"/>
  <c r="C24" i="11"/>
  <c r="E23" i="11"/>
  <c r="C22" i="11"/>
  <c r="E21" i="11"/>
  <c r="C18" i="11"/>
  <c r="E15" i="11"/>
  <c r="E14" i="11"/>
  <c r="E12" i="11"/>
  <c r="E45" i="11"/>
  <c r="C45" i="11"/>
  <c r="E44" i="11"/>
  <c r="E40" i="11"/>
  <c r="E11" i="11"/>
  <c r="C90" i="11"/>
  <c r="C84" i="11"/>
  <c r="C94" i="11"/>
  <c r="C89" i="11"/>
  <c r="C105" i="11"/>
  <c r="C104" i="11"/>
  <c r="C103" i="11"/>
  <c r="C100" i="11"/>
  <c r="C98" i="11"/>
  <c r="C96" i="11"/>
  <c r="C88" i="11"/>
  <c r="C87" i="11"/>
  <c r="C86" i="11"/>
  <c r="C74" i="11"/>
  <c r="A69" i="11"/>
  <c r="B62" i="11"/>
  <c r="A62" i="11"/>
  <c r="E61" i="11"/>
  <c r="A54" i="11"/>
  <c r="A53" i="11"/>
  <c r="A52" i="11"/>
  <c r="E51" i="11"/>
  <c r="B51" i="11"/>
  <c r="A51" i="11"/>
  <c r="E50" i="11"/>
  <c r="E49" i="11"/>
  <c r="B49" i="11"/>
  <c r="E48" i="11"/>
  <c r="C39" i="11"/>
  <c r="C38" i="11"/>
  <c r="B37" i="11"/>
  <c r="E36" i="11"/>
  <c r="C33" i="11"/>
  <c r="A31" i="11"/>
  <c r="A30" i="11"/>
  <c r="A29" i="11"/>
  <c r="A25" i="11"/>
  <c r="E24" i="11"/>
  <c r="B24" i="11"/>
  <c r="A24" i="11"/>
  <c r="E22" i="11"/>
  <c r="A22" i="11"/>
  <c r="B21" i="11"/>
  <c r="C20" i="11"/>
  <c r="E19" i="11"/>
  <c r="C17" i="11"/>
  <c r="C13" i="11"/>
  <c r="E10" i="11"/>
  <c r="B10" i="11"/>
  <c r="C9" i="11"/>
  <c r="A9" i="11"/>
  <c r="E8" i="11"/>
  <c r="DT17" i="1"/>
  <c r="DM3" i="1"/>
  <c r="DH17" i="1"/>
  <c r="DH1" i="1"/>
  <c r="A1" i="11"/>
  <c r="O1" i="11"/>
  <c r="I3" i="11"/>
  <c r="E3" i="11"/>
  <c r="O106" i="11"/>
  <c r="O105" i="11"/>
  <c r="E105" i="11"/>
  <c r="A105" i="11"/>
  <c r="O104" i="11"/>
  <c r="A104" i="11"/>
  <c r="O102" i="11"/>
  <c r="E102" i="11"/>
  <c r="B102" i="11"/>
  <c r="O101" i="11"/>
  <c r="E101" i="11"/>
  <c r="B101" i="11"/>
  <c r="O100" i="11"/>
  <c r="E100" i="11"/>
  <c r="B100" i="11"/>
  <c r="O99" i="11"/>
  <c r="B99" i="11"/>
  <c r="A97" i="11"/>
  <c r="O95" i="11"/>
  <c r="E95" i="11"/>
  <c r="B95" i="11"/>
  <c r="A95" i="11"/>
  <c r="A90" i="11"/>
  <c r="E89" i="11"/>
  <c r="B89" i="11"/>
  <c r="A89" i="11"/>
  <c r="B88" i="11"/>
  <c r="A88" i="11"/>
  <c r="O87" i="11"/>
  <c r="O85" i="11"/>
  <c r="E85" i="11"/>
  <c r="B85" i="11"/>
  <c r="A85" i="11"/>
  <c r="B84" i="11"/>
  <c r="A84" i="11"/>
  <c r="O83" i="11"/>
  <c r="E83" i="11"/>
  <c r="B83" i="11"/>
  <c r="O82" i="11"/>
  <c r="O81" i="11"/>
  <c r="E81" i="11"/>
  <c r="B81" i="11"/>
  <c r="A81" i="11"/>
  <c r="O79" i="11"/>
  <c r="E79" i="11"/>
  <c r="B79" i="11"/>
  <c r="A79" i="11"/>
  <c r="O76" i="11"/>
  <c r="E76" i="11"/>
  <c r="B76" i="11"/>
  <c r="B74" i="11"/>
  <c r="A74" i="11"/>
  <c r="B73" i="11"/>
  <c r="O72" i="11"/>
  <c r="B72" i="11"/>
  <c r="E71" i="11"/>
  <c r="B71" i="11"/>
  <c r="A71" i="11"/>
  <c r="O70" i="11"/>
  <c r="E70" i="11"/>
  <c r="B70" i="11"/>
  <c r="A68" i="11"/>
  <c r="O66" i="11"/>
  <c r="E65" i="11"/>
  <c r="E68" i="11"/>
  <c r="B75" i="11"/>
  <c r="O89" i="11"/>
  <c r="O103" i="11"/>
  <c r="E103" i="11"/>
  <c r="O97" i="11"/>
  <c r="E97" i="11"/>
  <c r="B97" i="11"/>
  <c r="C95" i="11"/>
  <c r="O93" i="11"/>
  <c r="B93" i="11"/>
  <c r="O92" i="11"/>
  <c r="B92" i="11"/>
  <c r="O86" i="11"/>
  <c r="E86" i="11"/>
  <c r="B82" i="11"/>
  <c r="C81" i="11"/>
  <c r="O78" i="11"/>
  <c r="B78" i="11"/>
  <c r="O77" i="11"/>
  <c r="E77" i="11"/>
  <c r="B77" i="11"/>
  <c r="A77" i="11"/>
  <c r="C76" i="11"/>
  <c r="O73" i="11"/>
  <c r="E73" i="11"/>
  <c r="A73" i="11"/>
  <c r="O69" i="11"/>
  <c r="B69" i="11"/>
  <c r="O68" i="11"/>
  <c r="B68" i="11"/>
  <c r="O67" i="11"/>
  <c r="O63" i="11"/>
  <c r="B63" i="11"/>
  <c r="C61" i="11"/>
  <c r="E67" i="11"/>
  <c r="C72" i="11"/>
  <c r="C91" i="11"/>
  <c r="C85" i="11"/>
  <c r="C62" i="11"/>
  <c r="C66" i="11"/>
  <c r="E63" i="11"/>
  <c r="B106" i="11"/>
  <c r="E84" i="11"/>
  <c r="O84" i="11"/>
  <c r="E80" i="11"/>
  <c r="O80" i="11"/>
  <c r="O75" i="11"/>
  <c r="A75" i="11"/>
  <c r="O71" i="11"/>
  <c r="O65" i="11"/>
  <c r="B65" i="11"/>
  <c r="A65" i="11"/>
  <c r="O53" i="11"/>
  <c r="O51" i="11"/>
  <c r="O48" i="11"/>
  <c r="O45" i="11"/>
  <c r="O38" i="11"/>
  <c r="O36" i="11"/>
  <c r="O34" i="11"/>
  <c r="O33" i="11"/>
  <c r="O31" i="11"/>
  <c r="O30" i="11"/>
  <c r="O26" i="11"/>
  <c r="O24" i="11"/>
  <c r="O22" i="11"/>
  <c r="O62" i="11"/>
  <c r="O61" i="11"/>
  <c r="O49" i="11"/>
  <c r="O40" i="11"/>
  <c r="O32" i="11"/>
  <c r="O10" i="11"/>
  <c r="O8" i="11"/>
  <c r="C106" i="11"/>
  <c r="E104" i="11"/>
  <c r="B104" i="11"/>
  <c r="B103" i="11"/>
  <c r="A103" i="11"/>
  <c r="C102" i="11"/>
  <c r="C97" i="11"/>
  <c r="E96" i="11"/>
  <c r="B96" i="11"/>
  <c r="E94" i="11"/>
  <c r="B94" i="11"/>
  <c r="A94" i="11"/>
  <c r="E92" i="11"/>
  <c r="A92" i="11"/>
  <c r="E91" i="11"/>
  <c r="B91" i="11"/>
  <c r="E90" i="11"/>
  <c r="B90" i="11"/>
  <c r="E88" i="11"/>
  <c r="E87" i="11"/>
  <c r="B87" i="11"/>
  <c r="C83" i="11"/>
  <c r="E78" i="11"/>
  <c r="A78" i="11"/>
  <c r="C77" i="11"/>
  <c r="E74" i="11"/>
  <c r="E72" i="11"/>
  <c r="C65" i="11"/>
  <c r="B61" i="11"/>
  <c r="A61" i="11"/>
  <c r="B58" i="11"/>
  <c r="A58" i="11"/>
  <c r="E57" i="11"/>
  <c r="C56" i="11"/>
  <c r="C55" i="11"/>
  <c r="C53" i="11"/>
  <c r="C51" i="11"/>
  <c r="E106" i="11"/>
  <c r="B105" i="11"/>
  <c r="A101" i="11"/>
  <c r="E99" i="11"/>
  <c r="E98" i="11"/>
  <c r="B98" i="11"/>
  <c r="E93" i="11"/>
  <c r="A93" i="11"/>
  <c r="B86" i="11"/>
  <c r="A83" i="11"/>
  <c r="E82" i="11"/>
  <c r="A82" i="11"/>
  <c r="B80" i="11"/>
  <c r="A80" i="11"/>
  <c r="A76" i="11"/>
  <c r="E75" i="11"/>
  <c r="A72" i="11"/>
  <c r="E69" i="11"/>
  <c r="B67" i="11"/>
  <c r="A67" i="11"/>
  <c r="E66" i="11"/>
  <c r="B66" i="11"/>
  <c r="E64" i="11"/>
  <c r="B64" i="11"/>
  <c r="A64" i="11"/>
  <c r="B60" i="11"/>
  <c r="B50" i="11"/>
  <c r="A50" i="11"/>
  <c r="B46" i="11"/>
  <c r="A44" i="11"/>
  <c r="C41" i="11"/>
  <c r="E35" i="11"/>
  <c r="B35" i="11"/>
  <c r="B27" i="11"/>
  <c r="B23" i="11"/>
  <c r="A23" i="11"/>
  <c r="B19" i="11"/>
  <c r="A17" i="11"/>
  <c r="B16" i="11"/>
  <c r="B12" i="11"/>
  <c r="A10" i="11"/>
  <c r="F62" i="11"/>
  <c r="G56" i="11"/>
  <c r="G88" i="11"/>
  <c r="G43" i="11"/>
  <c r="G89" i="11"/>
  <c r="BS107" i="3"/>
  <c r="BU107" i="3"/>
  <c r="BW107" i="3"/>
  <c r="BY107" i="3"/>
  <c r="CA107" i="3"/>
  <c r="CC107" i="3"/>
  <c r="CE107" i="3"/>
  <c r="CG107" i="3"/>
  <c r="CI107" i="3"/>
  <c r="D63" i="11"/>
  <c r="D71" i="11"/>
  <c r="G39" i="11"/>
  <c r="J46" i="23"/>
  <c r="R46" i="23"/>
  <c r="E4" i="11"/>
  <c r="F71" i="11"/>
  <c r="G90" i="11"/>
  <c r="G55" i="11"/>
  <c r="F70" i="11"/>
  <c r="J62" i="23"/>
  <c r="R62" i="23"/>
  <c r="F63" i="11"/>
  <c r="G82" i="11"/>
  <c r="D62" i="11"/>
  <c r="D70" i="11"/>
  <c r="E98" i="23"/>
  <c r="E94" i="23"/>
  <c r="E68" i="23"/>
  <c r="E61" i="23"/>
  <c r="E59" i="23"/>
  <c r="E57" i="23"/>
  <c r="E55" i="23"/>
  <c r="E45" i="23"/>
  <c r="E43" i="23"/>
  <c r="E41" i="23"/>
  <c r="E39" i="23"/>
  <c r="E33" i="23"/>
  <c r="E31" i="23"/>
  <c r="L8" i="23"/>
  <c r="J54" i="23"/>
  <c r="R54" i="23"/>
  <c r="J38" i="23"/>
  <c r="R38" i="23"/>
  <c r="J33" i="23"/>
  <c r="R33" i="23"/>
  <c r="F75" i="11"/>
  <c r="D81" i="11"/>
  <c r="D87" i="11"/>
  <c r="G73" i="11"/>
  <c r="F84" i="11"/>
  <c r="J98" i="23"/>
  <c r="R98" i="23"/>
  <c r="J58" i="23"/>
  <c r="R58" i="23"/>
  <c r="J50" i="23"/>
  <c r="R50" i="23"/>
  <c r="J42" i="23"/>
  <c r="R42" i="23"/>
  <c r="J66" i="23"/>
  <c r="R66" i="23"/>
  <c r="I62" i="23"/>
  <c r="J61" i="23"/>
  <c r="R61" i="23"/>
  <c r="J60" i="23"/>
  <c r="R60" i="23"/>
  <c r="I58" i="23"/>
  <c r="J57" i="23"/>
  <c r="R57" i="23"/>
  <c r="J56" i="23"/>
  <c r="R56" i="23"/>
  <c r="I54" i="23"/>
  <c r="J53" i="23"/>
  <c r="R53" i="23"/>
  <c r="J52" i="23"/>
  <c r="R52" i="23"/>
  <c r="I50" i="23"/>
  <c r="J49" i="23"/>
  <c r="R49" i="23"/>
  <c r="J48" i="23"/>
  <c r="R48" i="23"/>
  <c r="I46" i="23"/>
  <c r="J45" i="23"/>
  <c r="R45" i="23"/>
  <c r="J44" i="23"/>
  <c r="R44" i="23"/>
  <c r="I42" i="23"/>
  <c r="J41" i="23"/>
  <c r="R41" i="23"/>
  <c r="J40" i="23"/>
  <c r="R40" i="23"/>
  <c r="I38" i="23"/>
  <c r="J37" i="23"/>
  <c r="R37" i="23"/>
  <c r="J36" i="23"/>
  <c r="R36" i="23"/>
  <c r="J35" i="23"/>
  <c r="R35" i="23"/>
  <c r="I33" i="23"/>
  <c r="J32" i="23"/>
  <c r="R32" i="23"/>
  <c r="J31" i="23"/>
  <c r="R31" i="23"/>
  <c r="E89" i="23"/>
  <c r="E83" i="23"/>
  <c r="L80" i="23"/>
  <c r="E74" i="23"/>
  <c r="J82" i="23"/>
  <c r="R82" i="23"/>
  <c r="G105" i="11"/>
  <c r="G97" i="11"/>
  <c r="D96" i="11"/>
  <c r="G95" i="11"/>
  <c r="F94" i="11"/>
  <c r="J90" i="23"/>
  <c r="R90" i="23"/>
  <c r="J74" i="23"/>
  <c r="R74" i="23"/>
  <c r="F77" i="11"/>
  <c r="G86" i="11"/>
  <c r="F78" i="11"/>
  <c r="G85" i="11"/>
  <c r="G99" i="11"/>
  <c r="G100" i="11"/>
  <c r="J102" i="23"/>
  <c r="R102" i="23"/>
  <c r="J94" i="23"/>
  <c r="R94" i="23"/>
  <c r="J86" i="23"/>
  <c r="R86" i="23"/>
  <c r="J78" i="23"/>
  <c r="R78" i="23"/>
  <c r="J70" i="23"/>
  <c r="R70" i="23"/>
  <c r="F105" i="11"/>
  <c r="F104" i="11"/>
  <c r="D103" i="11"/>
  <c r="F102" i="11"/>
  <c r="D101" i="11"/>
  <c r="D90" i="11"/>
  <c r="F86" i="11"/>
  <c r="D84" i="11"/>
  <c r="F82" i="11"/>
  <c r="G79" i="11"/>
  <c r="F72" i="11"/>
  <c r="E97" i="23"/>
  <c r="E93" i="23"/>
  <c r="E90" i="23"/>
  <c r="L88" i="23"/>
  <c r="E86" i="23"/>
  <c r="E81" i="23"/>
  <c r="E78" i="23"/>
  <c r="L76" i="23"/>
  <c r="E73" i="23"/>
  <c r="E72" i="23"/>
  <c r="E69" i="23"/>
  <c r="E66" i="23"/>
  <c r="L64" i="23"/>
  <c r="J105" i="23"/>
  <c r="R105" i="23"/>
  <c r="J104" i="23"/>
  <c r="R104" i="23"/>
  <c r="I102" i="23"/>
  <c r="M102" i="23"/>
  <c r="J101" i="23"/>
  <c r="R101" i="23"/>
  <c r="J100" i="23"/>
  <c r="R100" i="23"/>
  <c r="I98" i="23"/>
  <c r="M98" i="23"/>
  <c r="J97" i="23"/>
  <c r="R97" i="23"/>
  <c r="J96" i="23"/>
  <c r="R96" i="23"/>
  <c r="I94" i="23"/>
  <c r="J93" i="23"/>
  <c r="R93" i="23"/>
  <c r="J92" i="23"/>
  <c r="R92" i="23"/>
  <c r="I90" i="23"/>
  <c r="M90" i="23"/>
  <c r="J89" i="23"/>
  <c r="R89" i="23"/>
  <c r="J88" i="23"/>
  <c r="R88" i="23"/>
  <c r="I86" i="23"/>
  <c r="J85" i="23"/>
  <c r="R85" i="23"/>
  <c r="J84" i="23"/>
  <c r="R84" i="23"/>
  <c r="I82" i="23"/>
  <c r="M82" i="23"/>
  <c r="J81" i="23"/>
  <c r="R81" i="23"/>
  <c r="J80" i="23"/>
  <c r="R80" i="23"/>
  <c r="I78" i="23"/>
  <c r="J77" i="23"/>
  <c r="R77" i="23"/>
  <c r="J76" i="23"/>
  <c r="R76" i="23"/>
  <c r="I74" i="23"/>
  <c r="J73" i="23"/>
  <c r="R73" i="23"/>
  <c r="J72" i="23"/>
  <c r="R72" i="23"/>
  <c r="I70" i="23"/>
  <c r="J69" i="23"/>
  <c r="R69" i="23"/>
  <c r="J68" i="23"/>
  <c r="R68" i="23"/>
  <c r="I66" i="23"/>
  <c r="J65" i="23"/>
  <c r="R65" i="23"/>
  <c r="J64" i="23"/>
  <c r="R64" i="23"/>
  <c r="I35" i="23"/>
  <c r="J34" i="23"/>
  <c r="R34" i="23"/>
  <c r="I31" i="23"/>
  <c r="N106" i="23"/>
  <c r="E104" i="23"/>
  <c r="N102" i="23"/>
  <c r="L100" i="23"/>
  <c r="N98" i="23"/>
  <c r="E95" i="23"/>
  <c r="L92" i="23"/>
  <c r="E87" i="23"/>
  <c r="L84" i="23"/>
  <c r="N82" i="23"/>
  <c r="I104" i="23"/>
  <c r="M104" i="23"/>
  <c r="J103" i="23"/>
  <c r="R103" i="23"/>
  <c r="I100" i="23"/>
  <c r="M100" i="23"/>
  <c r="J99" i="23"/>
  <c r="R99" i="23"/>
  <c r="I96" i="23"/>
  <c r="M96" i="23"/>
  <c r="J95" i="23"/>
  <c r="R95" i="23"/>
  <c r="I92" i="23"/>
  <c r="M92" i="23"/>
  <c r="J91" i="23"/>
  <c r="R91" i="23"/>
  <c r="I88" i="23"/>
  <c r="M88" i="23"/>
  <c r="J87" i="23"/>
  <c r="R87" i="23"/>
  <c r="I84" i="23"/>
  <c r="M84" i="23"/>
  <c r="J83" i="23"/>
  <c r="R83" i="23"/>
  <c r="I80" i="23"/>
  <c r="M80" i="23"/>
  <c r="J79" i="23"/>
  <c r="R79" i="23"/>
  <c r="I76" i="23"/>
  <c r="M76" i="23"/>
  <c r="J75" i="23"/>
  <c r="R75" i="23"/>
  <c r="I72" i="23"/>
  <c r="J71" i="23"/>
  <c r="R71" i="23"/>
  <c r="I68" i="23"/>
  <c r="J67" i="23"/>
  <c r="R67" i="23"/>
  <c r="I64" i="23"/>
  <c r="J63" i="23"/>
  <c r="R63" i="23"/>
  <c r="I60" i="23"/>
  <c r="J59" i="23"/>
  <c r="R59" i="23"/>
  <c r="I56" i="23"/>
  <c r="J55" i="23"/>
  <c r="R55" i="23"/>
  <c r="I52" i="23"/>
  <c r="J51" i="23"/>
  <c r="R51" i="23"/>
  <c r="I48" i="23"/>
  <c r="J47" i="23"/>
  <c r="R47" i="23"/>
  <c r="I44" i="23"/>
  <c r="J43" i="23"/>
  <c r="R43" i="23"/>
  <c r="I40" i="23"/>
  <c r="J39" i="23"/>
  <c r="R39" i="23"/>
  <c r="I36" i="23"/>
  <c r="I34" i="23"/>
  <c r="I32" i="23"/>
  <c r="O107" i="11"/>
  <c r="I105" i="23"/>
  <c r="M105" i="23"/>
  <c r="I103" i="23"/>
  <c r="M103" i="23"/>
  <c r="I101" i="23"/>
  <c r="M101" i="23"/>
  <c r="I99" i="23"/>
  <c r="I97" i="23"/>
  <c r="M97" i="23"/>
  <c r="I95" i="23"/>
  <c r="I93" i="23"/>
  <c r="M93" i="23"/>
  <c r="I91" i="23"/>
  <c r="I89" i="23"/>
  <c r="M89" i="23"/>
  <c r="I87" i="23"/>
  <c r="I85" i="23"/>
  <c r="M85" i="23"/>
  <c r="I83" i="23"/>
  <c r="I81" i="23"/>
  <c r="M81" i="23"/>
  <c r="I79" i="23"/>
  <c r="I77" i="23"/>
  <c r="M77" i="23"/>
  <c r="I75" i="23"/>
  <c r="I73" i="23"/>
  <c r="I71" i="23"/>
  <c r="I69" i="23"/>
  <c r="I67" i="23"/>
  <c r="I65" i="23"/>
  <c r="I63" i="23"/>
  <c r="I61" i="23"/>
  <c r="I59" i="23"/>
  <c r="I57" i="23"/>
  <c r="I55" i="23"/>
  <c r="I53" i="23"/>
  <c r="I51" i="23"/>
  <c r="I49" i="23"/>
  <c r="I47" i="23"/>
  <c r="I45" i="23"/>
  <c r="I43" i="23"/>
  <c r="I41" i="23"/>
  <c r="I39" i="23"/>
  <c r="I37" i="23"/>
  <c r="K98" i="23"/>
  <c r="L98" i="23"/>
  <c r="K94" i="23"/>
  <c r="L94" i="23"/>
  <c r="K90" i="23"/>
  <c r="L90" i="23"/>
  <c r="K86" i="23"/>
  <c r="L86" i="23"/>
  <c r="K82" i="23"/>
  <c r="L82" i="23"/>
  <c r="K78" i="23"/>
  <c r="L78" i="23"/>
  <c r="K74" i="23"/>
  <c r="L74" i="23"/>
  <c r="K70" i="23"/>
  <c r="L70" i="23"/>
  <c r="K66" i="23"/>
  <c r="L66" i="23"/>
  <c r="K62" i="23"/>
  <c r="L62" i="23"/>
  <c r="K60" i="23"/>
  <c r="L60" i="23"/>
  <c r="K58" i="23"/>
  <c r="L58" i="23"/>
  <c r="K56" i="23"/>
  <c r="L56" i="23"/>
  <c r="K54" i="23"/>
  <c r="L54" i="23"/>
  <c r="K52" i="23"/>
  <c r="L52" i="23"/>
  <c r="K50" i="23"/>
  <c r="L50" i="23"/>
  <c r="K48" i="23"/>
  <c r="L48" i="23"/>
  <c r="K46" i="23"/>
  <c r="L46" i="23"/>
  <c r="K44" i="23"/>
  <c r="L44" i="23"/>
  <c r="K42" i="23"/>
  <c r="L42" i="23"/>
  <c r="K40" i="23"/>
  <c r="L40" i="23"/>
  <c r="K38" i="23"/>
  <c r="L38" i="23"/>
  <c r="K36" i="23"/>
  <c r="L36" i="23"/>
  <c r="K34" i="23"/>
  <c r="L34" i="23"/>
  <c r="K32" i="23"/>
  <c r="L32" i="23"/>
  <c r="L68" i="23"/>
  <c r="E106" i="23"/>
  <c r="N104" i="23"/>
  <c r="E102" i="23"/>
  <c r="E100" i="23"/>
  <c r="N97" i="23"/>
  <c r="N96" i="23"/>
  <c r="E96" i="23"/>
  <c r="N93" i="23"/>
  <c r="E92" i="23"/>
  <c r="N89" i="23"/>
  <c r="N88" i="23"/>
  <c r="E88" i="23"/>
  <c r="N85" i="23"/>
  <c r="E84" i="23"/>
  <c r="N81" i="23"/>
  <c r="N80" i="23"/>
  <c r="E80" i="23"/>
  <c r="N77" i="23"/>
  <c r="E76" i="23"/>
  <c r="O104" i="23"/>
  <c r="P104" i="23"/>
  <c r="O102" i="23"/>
  <c r="P102" i="23"/>
  <c r="O100" i="23"/>
  <c r="P100" i="23"/>
  <c r="O98" i="23"/>
  <c r="P98" i="23"/>
  <c r="O96" i="23"/>
  <c r="P96" i="23"/>
  <c r="O94" i="23"/>
  <c r="P94" i="23"/>
  <c r="O92" i="23"/>
  <c r="P92" i="23"/>
  <c r="O90" i="23"/>
  <c r="P90" i="23"/>
  <c r="O88" i="23"/>
  <c r="P88" i="23"/>
  <c r="O86" i="23"/>
  <c r="P86" i="23"/>
  <c r="O84" i="23"/>
  <c r="P84" i="23"/>
  <c r="O82" i="23"/>
  <c r="P82" i="23"/>
  <c r="O80" i="23"/>
  <c r="P80" i="23"/>
  <c r="O78" i="23"/>
  <c r="P78" i="23"/>
  <c r="O76" i="23"/>
  <c r="P76" i="23"/>
  <c r="O74" i="23"/>
  <c r="P74" i="23"/>
  <c r="O72" i="23"/>
  <c r="P72" i="23"/>
  <c r="O70" i="23"/>
  <c r="P70" i="23"/>
  <c r="O68" i="23"/>
  <c r="P68" i="23"/>
  <c r="O66" i="23"/>
  <c r="P66" i="23"/>
  <c r="O64" i="23"/>
  <c r="P64" i="23"/>
  <c r="O62" i="23"/>
  <c r="P62" i="23"/>
  <c r="O60" i="23"/>
  <c r="P60" i="23"/>
  <c r="O58" i="23"/>
  <c r="P58" i="23"/>
  <c r="O56" i="23"/>
  <c r="P56" i="23"/>
  <c r="O54" i="23"/>
  <c r="P54" i="23"/>
  <c r="O52" i="23"/>
  <c r="P52" i="23"/>
  <c r="O50" i="23"/>
  <c r="P50" i="23"/>
  <c r="O48" i="23"/>
  <c r="P48" i="23"/>
  <c r="O46" i="23"/>
  <c r="P46" i="23"/>
  <c r="O44" i="23"/>
  <c r="P44" i="23"/>
  <c r="O42" i="23"/>
  <c r="P42" i="23"/>
  <c r="O40" i="23"/>
  <c r="P40" i="23"/>
  <c r="O38" i="23"/>
  <c r="P38" i="23"/>
  <c r="O36" i="23"/>
  <c r="P36" i="23"/>
  <c r="O34" i="23"/>
  <c r="P34" i="23"/>
  <c r="O32" i="23"/>
  <c r="P32" i="23"/>
  <c r="K81" i="11"/>
  <c r="L7" i="23"/>
  <c r="K105" i="23"/>
  <c r="L105" i="23"/>
  <c r="K103" i="23"/>
  <c r="L103" i="23"/>
  <c r="K101" i="23"/>
  <c r="L101" i="23"/>
  <c r="K99" i="23"/>
  <c r="L99" i="23"/>
  <c r="K97" i="23"/>
  <c r="L97" i="23"/>
  <c r="K95" i="23"/>
  <c r="L95" i="23"/>
  <c r="K93" i="23"/>
  <c r="L93" i="23"/>
  <c r="K91" i="23"/>
  <c r="L91" i="23"/>
  <c r="K89" i="23"/>
  <c r="L89" i="23"/>
  <c r="K87" i="23"/>
  <c r="L87" i="23"/>
  <c r="K85" i="23"/>
  <c r="L85" i="23"/>
  <c r="K83" i="23"/>
  <c r="L83" i="23"/>
  <c r="K81" i="23"/>
  <c r="L81" i="23"/>
  <c r="K79" i="23"/>
  <c r="L79" i="23"/>
  <c r="K77" i="23"/>
  <c r="L77" i="23"/>
  <c r="K75" i="23"/>
  <c r="L75" i="23"/>
  <c r="K73" i="23"/>
  <c r="L73" i="23"/>
  <c r="K71" i="23"/>
  <c r="L71" i="23"/>
  <c r="K69" i="23"/>
  <c r="L69" i="23"/>
  <c r="K67" i="23"/>
  <c r="L67" i="23"/>
  <c r="K65" i="23"/>
  <c r="L65" i="23"/>
  <c r="K63" i="23"/>
  <c r="L63" i="23"/>
  <c r="K61" i="23"/>
  <c r="L61" i="23"/>
  <c r="K59" i="23"/>
  <c r="L59" i="23"/>
  <c r="K57" i="23"/>
  <c r="L57" i="23"/>
  <c r="K55" i="23"/>
  <c r="L55" i="23"/>
  <c r="K53" i="23"/>
  <c r="L53" i="23"/>
  <c r="K51" i="23"/>
  <c r="L51" i="23"/>
  <c r="K49" i="23"/>
  <c r="L49" i="23"/>
  <c r="K47" i="23"/>
  <c r="L47" i="23"/>
  <c r="K45" i="23"/>
  <c r="L45" i="23"/>
  <c r="K43" i="23"/>
  <c r="L43" i="23"/>
  <c r="K41" i="23"/>
  <c r="L41" i="23"/>
  <c r="K39" i="23"/>
  <c r="L39" i="23"/>
  <c r="K37" i="23"/>
  <c r="L37" i="23"/>
  <c r="K35" i="23"/>
  <c r="L35" i="23"/>
  <c r="K33" i="23"/>
  <c r="L33" i="23"/>
  <c r="K31" i="23"/>
  <c r="L31" i="23"/>
  <c r="E7" i="23"/>
  <c r="O105" i="23"/>
  <c r="P105" i="23"/>
  <c r="O103" i="23"/>
  <c r="P103" i="23"/>
  <c r="O101" i="23"/>
  <c r="P101" i="23"/>
  <c r="O99" i="23"/>
  <c r="P99" i="23"/>
  <c r="O97" i="23"/>
  <c r="P97" i="23"/>
  <c r="O95" i="23"/>
  <c r="P95" i="23"/>
  <c r="O93" i="23"/>
  <c r="P93" i="23"/>
  <c r="O91" i="23"/>
  <c r="P91" i="23"/>
  <c r="O89" i="23"/>
  <c r="P89" i="23"/>
  <c r="O87" i="23"/>
  <c r="P87" i="23"/>
  <c r="O85" i="23"/>
  <c r="P85" i="23"/>
  <c r="O83" i="23"/>
  <c r="P83" i="23"/>
  <c r="O81" i="23"/>
  <c r="P81" i="23"/>
  <c r="O79" i="23"/>
  <c r="P79" i="23"/>
  <c r="O77" i="23"/>
  <c r="P77" i="23"/>
  <c r="O75" i="23"/>
  <c r="P75" i="23"/>
  <c r="O73" i="23"/>
  <c r="P73" i="23"/>
  <c r="O71" i="23"/>
  <c r="P71" i="23"/>
  <c r="O69" i="23"/>
  <c r="P69" i="23"/>
  <c r="O67" i="23"/>
  <c r="P67" i="23"/>
  <c r="O65" i="23"/>
  <c r="P65" i="23"/>
  <c r="O63" i="23"/>
  <c r="P63" i="23"/>
  <c r="O61" i="23"/>
  <c r="P61" i="23"/>
  <c r="O59" i="23"/>
  <c r="P59" i="23"/>
  <c r="O57" i="23"/>
  <c r="P57" i="23"/>
  <c r="O55" i="23"/>
  <c r="P55" i="23"/>
  <c r="O53" i="23"/>
  <c r="P53" i="23"/>
  <c r="O51" i="23"/>
  <c r="P51" i="23"/>
  <c r="O49" i="23"/>
  <c r="P49" i="23"/>
  <c r="O47" i="23"/>
  <c r="P47" i="23"/>
  <c r="O45" i="23"/>
  <c r="P45" i="23"/>
  <c r="O43" i="23"/>
  <c r="P43" i="23"/>
  <c r="O41" i="23"/>
  <c r="P41" i="23"/>
  <c r="O39" i="23"/>
  <c r="P39" i="23"/>
  <c r="O37" i="23"/>
  <c r="P37" i="23"/>
  <c r="O35" i="23"/>
  <c r="P35" i="23"/>
  <c r="O33" i="23"/>
  <c r="P33" i="23"/>
  <c r="O31" i="23"/>
  <c r="P31" i="23"/>
  <c r="L48" i="11"/>
  <c r="K105" i="11"/>
  <c r="K64" i="11"/>
  <c r="K62" i="11"/>
  <c r="K56" i="11"/>
  <c r="K52" i="11"/>
  <c r="K48" i="11"/>
  <c r="L106" i="11"/>
  <c r="L42" i="11"/>
  <c r="L24" i="11"/>
  <c r="O3" i="11"/>
  <c r="H30" i="23"/>
  <c r="I30" i="23"/>
  <c r="O30" i="23"/>
  <c r="P30" i="23"/>
  <c r="J30" i="23"/>
  <c r="R30" i="23"/>
  <c r="H29" i="23"/>
  <c r="I29" i="23"/>
  <c r="O29" i="23"/>
  <c r="P29" i="23"/>
  <c r="J29" i="23"/>
  <c r="R29" i="23"/>
  <c r="H28" i="23"/>
  <c r="I28" i="23"/>
  <c r="O28" i="23"/>
  <c r="P28" i="23"/>
  <c r="J28" i="23"/>
  <c r="R28" i="23"/>
  <c r="H27" i="23"/>
  <c r="I27" i="23"/>
  <c r="O27" i="23"/>
  <c r="P27" i="23"/>
  <c r="J27" i="23"/>
  <c r="R27" i="23"/>
  <c r="H26" i="23"/>
  <c r="I26" i="23"/>
  <c r="O26" i="23"/>
  <c r="P26" i="23"/>
  <c r="J26" i="23"/>
  <c r="R26" i="23"/>
  <c r="H25" i="23"/>
  <c r="I25" i="23"/>
  <c r="O25" i="23"/>
  <c r="P25" i="23"/>
  <c r="J25" i="23"/>
  <c r="R25" i="23"/>
  <c r="H24" i="23"/>
  <c r="I24" i="23"/>
  <c r="O24" i="23"/>
  <c r="P24" i="23"/>
  <c r="J24" i="23"/>
  <c r="R24" i="23"/>
  <c r="H23" i="23"/>
  <c r="I23" i="23"/>
  <c r="O23" i="23"/>
  <c r="P23" i="23"/>
  <c r="J23" i="23"/>
  <c r="R23" i="23"/>
  <c r="H22" i="23"/>
  <c r="I22" i="23"/>
  <c r="O22" i="23"/>
  <c r="P22" i="23"/>
  <c r="J22" i="23"/>
  <c r="R22" i="23"/>
  <c r="H21" i="23"/>
  <c r="I21" i="23"/>
  <c r="O21" i="23"/>
  <c r="P21" i="23"/>
  <c r="J21" i="23"/>
  <c r="R21" i="23"/>
  <c r="H20" i="23"/>
  <c r="I20" i="23"/>
  <c r="O20" i="23"/>
  <c r="P20" i="23"/>
  <c r="J20" i="23"/>
  <c r="R20" i="23"/>
  <c r="H19" i="23"/>
  <c r="I19" i="23"/>
  <c r="O19" i="23"/>
  <c r="P19" i="23"/>
  <c r="J19" i="23"/>
  <c r="R19" i="23"/>
  <c r="H18" i="23"/>
  <c r="I18" i="23"/>
  <c r="O18" i="23"/>
  <c r="P18" i="23"/>
  <c r="J18" i="23"/>
  <c r="R18" i="23"/>
  <c r="H17" i="23"/>
  <c r="I17" i="23"/>
  <c r="O17" i="23"/>
  <c r="P17" i="23"/>
  <c r="J17" i="23"/>
  <c r="R17" i="23"/>
  <c r="H16" i="23"/>
  <c r="I16" i="23"/>
  <c r="O16" i="23"/>
  <c r="P16" i="23"/>
  <c r="J16" i="23"/>
  <c r="R16" i="23"/>
  <c r="H15" i="23"/>
  <c r="I15" i="23"/>
  <c r="O15" i="23"/>
  <c r="P15" i="23"/>
  <c r="J15" i="23"/>
  <c r="R15" i="23"/>
  <c r="H14" i="23"/>
  <c r="I14" i="23"/>
  <c r="O14" i="23"/>
  <c r="P14" i="23"/>
  <c r="J14" i="23"/>
  <c r="R14" i="23"/>
  <c r="H13" i="23"/>
  <c r="I13" i="23"/>
  <c r="O13" i="23"/>
  <c r="P13" i="23"/>
  <c r="J13" i="23"/>
  <c r="R13" i="23"/>
  <c r="H12" i="23"/>
  <c r="I12" i="23"/>
  <c r="O12" i="23"/>
  <c r="P12" i="23"/>
  <c r="J12" i="23"/>
  <c r="R12" i="23"/>
  <c r="H11" i="23"/>
  <c r="I11" i="23"/>
  <c r="O11" i="23"/>
  <c r="P11" i="23"/>
  <c r="J11" i="23"/>
  <c r="R11" i="23"/>
  <c r="H10" i="23"/>
  <c r="I10" i="23"/>
  <c r="O10" i="23"/>
  <c r="P10" i="23"/>
  <c r="J10" i="23"/>
  <c r="R10" i="23"/>
  <c r="H9" i="23"/>
  <c r="I9" i="23"/>
  <c r="O9" i="23"/>
  <c r="P9" i="23"/>
  <c r="J9" i="23"/>
  <c r="R9" i="23"/>
  <c r="L106" i="23"/>
  <c r="N105" i="23"/>
  <c r="L104" i="23"/>
  <c r="N103" i="23"/>
  <c r="L102" i="23"/>
  <c r="N101" i="23"/>
  <c r="N76" i="23"/>
  <c r="N84" i="23"/>
  <c r="N92" i="23"/>
  <c r="N100" i="23"/>
  <c r="N90" i="23"/>
  <c r="N7" i="23"/>
  <c r="K72" i="11"/>
  <c r="L11" i="11"/>
  <c r="L76" i="11"/>
  <c r="M42" i="23"/>
  <c r="N42" i="23"/>
  <c r="M50" i="23"/>
  <c r="N50" i="23"/>
  <c r="M58" i="23"/>
  <c r="N58" i="23"/>
  <c r="M33" i="23"/>
  <c r="N33" i="23"/>
  <c r="M38" i="23"/>
  <c r="N38" i="23"/>
  <c r="M46" i="23"/>
  <c r="N46" i="23"/>
  <c r="M54" i="23"/>
  <c r="N54" i="23"/>
  <c r="M62" i="23"/>
  <c r="N62" i="23"/>
  <c r="K97" i="11"/>
  <c r="L99" i="11"/>
  <c r="L54" i="11"/>
  <c r="L89" i="11"/>
  <c r="L72" i="11"/>
  <c r="M70" i="23"/>
  <c r="N70" i="23"/>
  <c r="M78" i="23"/>
  <c r="N78" i="23"/>
  <c r="M86" i="23"/>
  <c r="N86" i="23"/>
  <c r="M94" i="23"/>
  <c r="N94" i="23"/>
  <c r="M31" i="23"/>
  <c r="N31" i="23"/>
  <c r="M35" i="23"/>
  <c r="N35" i="23"/>
  <c r="M66" i="23"/>
  <c r="N66" i="23"/>
  <c r="M74" i="23"/>
  <c r="N74" i="23"/>
  <c r="L40" i="11"/>
  <c r="M34" i="23"/>
  <c r="N34" i="23"/>
  <c r="M32" i="23"/>
  <c r="N32" i="23"/>
  <c r="M36" i="23"/>
  <c r="N36" i="23"/>
  <c r="M40" i="23"/>
  <c r="N40" i="23"/>
  <c r="M44" i="23"/>
  <c r="N44" i="23"/>
  <c r="M48" i="23"/>
  <c r="N48" i="23"/>
  <c r="M52" i="23"/>
  <c r="N52" i="23"/>
  <c r="M56" i="23"/>
  <c r="N56" i="23"/>
  <c r="M60" i="23"/>
  <c r="N60" i="23"/>
  <c r="M64" i="23"/>
  <c r="N64" i="23"/>
  <c r="M68" i="23"/>
  <c r="N68" i="23"/>
  <c r="M72" i="23"/>
  <c r="N72" i="23"/>
  <c r="M37" i="23"/>
  <c r="N37" i="23"/>
  <c r="M41" i="23"/>
  <c r="N41" i="23"/>
  <c r="M45" i="23"/>
  <c r="N45" i="23"/>
  <c r="M49" i="23"/>
  <c r="N49" i="23"/>
  <c r="M53" i="23"/>
  <c r="N53" i="23"/>
  <c r="M57" i="23"/>
  <c r="N57" i="23"/>
  <c r="M61" i="23"/>
  <c r="N61" i="23"/>
  <c r="M65" i="23"/>
  <c r="N65" i="23"/>
  <c r="M69" i="23"/>
  <c r="N69" i="23"/>
  <c r="M73" i="23"/>
  <c r="N73" i="23"/>
  <c r="M39" i="23"/>
  <c r="N39" i="23"/>
  <c r="M43" i="23"/>
  <c r="N43" i="23"/>
  <c r="M47" i="23"/>
  <c r="N47" i="23"/>
  <c r="M51" i="23"/>
  <c r="N51" i="23"/>
  <c r="M55" i="23"/>
  <c r="N55" i="23"/>
  <c r="M59" i="23"/>
  <c r="N59" i="23"/>
  <c r="M63" i="23"/>
  <c r="N63" i="23"/>
  <c r="M67" i="23"/>
  <c r="N67" i="23"/>
  <c r="M71" i="23"/>
  <c r="N71" i="23"/>
  <c r="M75" i="23"/>
  <c r="N75" i="23"/>
  <c r="M79" i="23"/>
  <c r="N79" i="23"/>
  <c r="M83" i="23"/>
  <c r="N83" i="23"/>
  <c r="M87" i="23"/>
  <c r="N87" i="23"/>
  <c r="M91" i="23"/>
  <c r="N91" i="23"/>
  <c r="M95" i="23"/>
  <c r="N95" i="23"/>
  <c r="M99" i="23"/>
  <c r="N99" i="23"/>
  <c r="K9" i="23"/>
  <c r="L9" i="23"/>
  <c r="M10" i="23"/>
  <c r="N10" i="23"/>
  <c r="K11" i="23"/>
  <c r="L11" i="23"/>
  <c r="M12" i="23"/>
  <c r="N12" i="23"/>
  <c r="K13" i="23"/>
  <c r="L13" i="23"/>
  <c r="M14" i="23"/>
  <c r="N14" i="23"/>
  <c r="K15" i="23"/>
  <c r="L15" i="23"/>
  <c r="M16" i="23"/>
  <c r="N16" i="23"/>
  <c r="K17" i="23"/>
  <c r="L17" i="23"/>
  <c r="M18" i="23"/>
  <c r="N18" i="23"/>
  <c r="K19" i="23"/>
  <c r="L19" i="23"/>
  <c r="M20" i="23"/>
  <c r="N20" i="23"/>
  <c r="K21" i="23"/>
  <c r="L21" i="23"/>
  <c r="M22" i="23"/>
  <c r="N22" i="23"/>
  <c r="K23" i="23"/>
  <c r="L23" i="23"/>
  <c r="M24" i="23"/>
  <c r="N24" i="23"/>
  <c r="K25" i="23"/>
  <c r="L25" i="23"/>
  <c r="M26" i="23"/>
  <c r="N26" i="23"/>
  <c r="K27" i="23"/>
  <c r="L27" i="23"/>
  <c r="M28" i="23"/>
  <c r="N28" i="23"/>
  <c r="K29" i="23"/>
  <c r="L29" i="23"/>
  <c r="M30" i="23"/>
  <c r="N30" i="23"/>
  <c r="K102" i="11"/>
  <c r="K43" i="11"/>
  <c r="K25" i="11"/>
  <c r="K21" i="11"/>
  <c r="K17" i="11"/>
  <c r="K96" i="11"/>
  <c r="K92" i="11"/>
  <c r="K88" i="11"/>
  <c r="K84" i="11"/>
  <c r="K80" i="11"/>
  <c r="K76" i="11"/>
  <c r="K38" i="11"/>
  <c r="K32" i="11"/>
  <c r="K16" i="11"/>
  <c r="K10" i="11"/>
  <c r="L29" i="11"/>
  <c r="L9" i="11"/>
  <c r="K36" i="11"/>
  <c r="M9" i="23"/>
  <c r="N9" i="23"/>
  <c r="L10" i="23"/>
  <c r="K10" i="23"/>
  <c r="M11" i="23"/>
  <c r="N11" i="23"/>
  <c r="L12" i="23"/>
  <c r="K12" i="23"/>
  <c r="M13" i="23"/>
  <c r="N13" i="23"/>
  <c r="L14" i="23"/>
  <c r="K14" i="23"/>
  <c r="M15" i="23"/>
  <c r="N15" i="23"/>
  <c r="L16" i="23"/>
  <c r="K16" i="23"/>
  <c r="M17" i="23"/>
  <c r="N17" i="23"/>
  <c r="L18" i="23"/>
  <c r="K18" i="23"/>
  <c r="M19" i="23"/>
  <c r="N19" i="23"/>
  <c r="L20" i="23"/>
  <c r="K20" i="23"/>
  <c r="M21" i="23"/>
  <c r="N21" i="23"/>
  <c r="L22" i="23"/>
  <c r="K22" i="23"/>
  <c r="M23" i="23"/>
  <c r="N23" i="23"/>
  <c r="L24" i="23"/>
  <c r="K24" i="23"/>
  <c r="M25" i="23"/>
  <c r="N25" i="23"/>
  <c r="L26" i="23"/>
  <c r="K26" i="23"/>
  <c r="M27" i="23"/>
  <c r="N27" i="23"/>
  <c r="L28" i="23"/>
  <c r="K28" i="23"/>
  <c r="M29" i="23"/>
  <c r="N29" i="23"/>
  <c r="L30" i="23"/>
  <c r="K30" i="23"/>
  <c r="L69" i="11"/>
  <c r="L65" i="11"/>
  <c r="L61" i="11"/>
  <c r="L57" i="11"/>
  <c r="L53" i="11"/>
  <c r="L49" i="11"/>
  <c r="L45" i="11"/>
  <c r="L41" i="11"/>
  <c r="L27" i="11"/>
  <c r="L23" i="11"/>
  <c r="L19" i="11"/>
  <c r="L86" i="11"/>
  <c r="L78" i="11"/>
  <c r="L36" i="11"/>
  <c r="K100" i="11"/>
  <c r="K27" i="11"/>
  <c r="K23" i="11"/>
  <c r="K19" i="11"/>
  <c r="K98" i="11"/>
  <c r="K94" i="11"/>
  <c r="K90" i="11"/>
  <c r="K86" i="11"/>
  <c r="K78" i="11"/>
  <c r="K74" i="11"/>
  <c r="K34" i="11"/>
  <c r="K30" i="11"/>
  <c r="K14" i="11"/>
  <c r="L85" i="11"/>
  <c r="L77" i="11"/>
  <c r="L33" i="11"/>
  <c r="L13" i="11"/>
  <c r="L71" i="11"/>
  <c r="L67" i="11"/>
  <c r="L63" i="11"/>
  <c r="L59" i="11"/>
  <c r="L55" i="11"/>
  <c r="L51" i="11"/>
  <c r="L47" i="11"/>
  <c r="L43" i="11"/>
  <c r="L39" i="11"/>
  <c r="L25" i="11"/>
  <c r="L21" i="11"/>
  <c r="L17" i="11"/>
  <c r="L91" i="11"/>
  <c r="L82" i="11"/>
  <c r="L74" i="11"/>
  <c r="L16" i="11"/>
  <c r="K68" i="11"/>
  <c r="L80" i="11"/>
  <c r="L58" i="11"/>
  <c r="K93" i="11"/>
  <c r="K28" i="11"/>
  <c r="K54" i="11"/>
  <c r="K70" i="11"/>
  <c r="L100" i="11"/>
  <c r="L84" i="11"/>
  <c r="L97" i="11"/>
  <c r="L56" i="11"/>
  <c r="L70" i="11"/>
  <c r="K95" i="11"/>
  <c r="K26" i="11"/>
  <c r="K44" i="11"/>
  <c r="K60" i="11"/>
  <c r="L87" i="11"/>
  <c r="L35" i="11"/>
  <c r="L60" i="11"/>
  <c r="L44" i="11"/>
  <c r="L18" i="11"/>
  <c r="K66" i="11"/>
  <c r="K50" i="11"/>
  <c r="K99" i="11"/>
  <c r="K75" i="11"/>
  <c r="L93" i="11"/>
  <c r="L79" i="11"/>
  <c r="L15" i="11"/>
  <c r="L68" i="11"/>
  <c r="L52" i="11"/>
  <c r="L26" i="11"/>
  <c r="K101" i="11"/>
  <c r="K58" i="11"/>
  <c r="K42" i="11"/>
  <c r="K24" i="11"/>
  <c r="K91" i="11"/>
  <c r="K83" i="11"/>
  <c r="K31" i="11"/>
  <c r="L8" i="11"/>
  <c r="L98" i="11"/>
  <c r="K12" i="11"/>
  <c r="L96" i="11"/>
  <c r="L92" i="11"/>
  <c r="L88" i="11"/>
  <c r="K37" i="11"/>
  <c r="K8" i="11"/>
  <c r="L94" i="11"/>
  <c r="L90" i="11"/>
  <c r="CK107" i="3"/>
  <c r="L37" i="11"/>
  <c r="L31" i="11"/>
  <c r="L66" i="11"/>
  <c r="L46" i="11"/>
  <c r="L95" i="11"/>
  <c r="K89" i="11"/>
  <c r="K73" i="11"/>
  <c r="K22" i="11"/>
  <c r="K82" i="11"/>
  <c r="K39" i="11"/>
  <c r="L64" i="11"/>
  <c r="L62" i="11"/>
  <c r="K46" i="11"/>
  <c r="K18" i="11"/>
  <c r="L101" i="11"/>
  <c r="L50" i="11"/>
  <c r="K40" i="11"/>
  <c r="K29" i="11"/>
  <c r="K20" i="11"/>
  <c r="CJ107" i="3"/>
  <c r="L34" i="11"/>
  <c r="L14" i="11"/>
  <c r="K71" i="11"/>
  <c r="K67" i="11"/>
  <c r="K63" i="11"/>
  <c r="K59" i="11"/>
  <c r="K55" i="11"/>
  <c r="K51" i="11"/>
  <c r="K47" i="11"/>
  <c r="K41" i="11"/>
  <c r="L32" i="11"/>
  <c r="L28" i="11"/>
  <c r="L12" i="11"/>
  <c r="L105" i="11"/>
  <c r="L75" i="11"/>
  <c r="K77" i="11"/>
  <c r="K85" i="11"/>
  <c r="K103" i="11"/>
  <c r="L83" i="11"/>
  <c r="K69" i="11"/>
  <c r="K65" i="11"/>
  <c r="K61" i="11"/>
  <c r="K57" i="11"/>
  <c r="K53" i="11"/>
  <c r="K49" i="11"/>
  <c r="K45" i="11"/>
  <c r="L30" i="11"/>
  <c r="L10" i="11"/>
  <c r="K33" i="11"/>
  <c r="L20" i="11"/>
  <c r="K13" i="11"/>
  <c r="K9" i="11"/>
  <c r="L73" i="11"/>
  <c r="L81" i="11"/>
  <c r="L38" i="11"/>
  <c r="K79" i="11"/>
  <c r="K87" i="11"/>
  <c r="L103" i="11"/>
  <c r="K35" i="11"/>
  <c r="L22" i="11"/>
  <c r="K15" i="11"/>
  <c r="K7" i="11"/>
  <c r="K106" i="11"/>
  <c r="L104" i="11"/>
  <c r="K104" i="11"/>
  <c r="L102" i="11"/>
  <c r="L7" i="11"/>
  <c r="K11" i="11"/>
  <c r="I111" i="1"/>
  <c r="DN24" i="1"/>
  <c r="DN22" i="1"/>
  <c r="DN21" i="1"/>
  <c r="DQ24" i="1"/>
  <c r="DQ22" i="1"/>
  <c r="DQ21" i="1"/>
  <c r="DP22" i="1"/>
  <c r="DP21" i="1"/>
  <c r="DP24" i="1"/>
  <c r="DS21" i="1"/>
  <c r="DS22" i="1"/>
  <c r="DS24" i="1"/>
  <c r="DK22" i="1"/>
  <c r="DK24" i="1"/>
  <c r="DK21" i="1"/>
  <c r="DR24" i="1"/>
  <c r="DR21" i="1"/>
  <c r="DR22" i="1"/>
  <c r="DJ21" i="1"/>
  <c r="DJ22" i="1"/>
  <c r="DJ24" i="1"/>
  <c r="DM21" i="1"/>
  <c r="DM24" i="1"/>
  <c r="DM22" i="1"/>
  <c r="DT24" i="1"/>
  <c r="DT21" i="1"/>
  <c r="DT22" i="1"/>
  <c r="DL21" i="1"/>
  <c r="DL22" i="1"/>
  <c r="DL24" i="1"/>
  <c r="DO22" i="1"/>
  <c r="DO21" i="1"/>
  <c r="DO24" i="1"/>
  <c r="DO23" i="1"/>
  <c r="DO20" i="1"/>
  <c r="DL20" i="1"/>
  <c r="DL23" i="1"/>
  <c r="DM23" i="1"/>
  <c r="DM20" i="1"/>
  <c r="DS23" i="1"/>
  <c r="DS20" i="1"/>
  <c r="DU22" i="1"/>
  <c r="DU20" i="1"/>
  <c r="DI20" i="1"/>
  <c r="DT23" i="1"/>
  <c r="DT20" i="1"/>
  <c r="DJ23" i="1"/>
  <c r="DJ20" i="1"/>
  <c r="DR23" i="1"/>
  <c r="DR20" i="1"/>
  <c r="DK23" i="1"/>
  <c r="DK20" i="1"/>
  <c r="DP23" i="1"/>
  <c r="DP20" i="1"/>
  <c r="DU24" i="1"/>
  <c r="DU21" i="1"/>
  <c r="DI21" i="1"/>
  <c r="DQ23" i="1"/>
  <c r="DQ20" i="1"/>
  <c r="DN23" i="1"/>
  <c r="DN20" i="1"/>
  <c r="DI23" i="1"/>
  <c r="DU23" i="1"/>
  <c r="DD7" i="1"/>
  <c r="J26" i="35"/>
  <c r="DD11" i="1"/>
  <c r="J150" i="35"/>
  <c r="DD12" i="1"/>
  <c r="J181" i="35"/>
  <c r="DD13" i="1"/>
  <c r="J212" i="35"/>
  <c r="DD14" i="1"/>
  <c r="J243" i="35"/>
  <c r="DD16" i="1"/>
  <c r="J305" i="35"/>
</calcChain>
</file>

<file path=xl/comments1.xml><?xml version="1.0" encoding="utf-8"?>
<comments xmlns="http://schemas.openxmlformats.org/spreadsheetml/2006/main">
  <authors>
    <author>D K</author>
    <author>nagesh fadnavis</author>
  </authors>
  <commentList>
    <comment ref="M1" authorId="0">
      <text>
        <r>
          <rPr>
            <sz val="12"/>
            <color indexed="81"/>
            <rFont val="Kruti Dev 010"/>
          </rPr>
          <t xml:space="preserve">;g odZcqd ,d lqfo/kk ek= gS] blds iz;ksx ls igys d{kksUufr fu;e lko/kkuh ls i&lt;sa o bl odZcqd dks fu;eksa ds vk/kkj ij Lo;a ij[ksaA
</t>
        </r>
      </text>
    </comment>
    <comment ref="H5" authorId="1">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DD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O1"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A5 (8.27X5.83)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A4 (8.27X11.69)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A5 (8.27X5.83)</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A4 (8.27X11.69)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t>
        </r>
        <r>
          <rPr>
            <b/>
            <u/>
            <sz val="16"/>
            <color indexed="10"/>
            <rFont val="Calibri"/>
            <family val="2"/>
          </rPr>
          <t>D</t>
        </r>
        <r>
          <rPr>
            <b/>
            <u/>
            <sz val="16"/>
            <color indexed="81"/>
            <rFont val="Kruti Dev 010"/>
          </rPr>
          <t xml:space="preserve"> vkSj</t>
        </r>
        <r>
          <rPr>
            <b/>
            <u/>
            <sz val="16"/>
            <color indexed="81"/>
            <rFont val="Calibri"/>
            <family val="2"/>
          </rPr>
          <t xml:space="preserve"> </t>
        </r>
        <r>
          <rPr>
            <b/>
            <u/>
            <sz val="16"/>
            <color indexed="10"/>
            <rFont val="Calibri"/>
            <family val="2"/>
          </rPr>
          <t>E</t>
        </r>
        <r>
          <rPr>
            <sz val="16"/>
            <color indexed="81"/>
            <rFont val="Calibri"/>
            <family val="2"/>
          </rPr>
          <t xml:space="preserve"> (C </t>
        </r>
        <r>
          <rPr>
            <b/>
            <sz val="16"/>
            <color indexed="81"/>
            <rFont val="Kruti Dev 010"/>
          </rPr>
          <t xml:space="preserve">vkSj </t>
        </r>
        <r>
          <rPr>
            <sz val="16"/>
            <color indexed="81"/>
            <rFont val="Calibri"/>
            <family val="2"/>
          </rPr>
          <t>F</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K1" authorId="0">
      <text>
        <r>
          <rPr>
            <b/>
            <sz val="9"/>
            <color indexed="81"/>
            <rFont val="Arial"/>
            <family val="2"/>
          </rPr>
          <t>Print the Progress Reports on A4 (8.27X11.69 ) size portrait.</t>
        </r>
      </text>
    </comment>
  </commentList>
</comments>
</file>

<file path=xl/comments5.xml><?xml version="1.0" encoding="utf-8"?>
<comments xmlns="http://schemas.openxmlformats.org/spreadsheetml/2006/main">
  <authors>
    <author>D K</author>
  </authors>
  <commentList>
    <comment ref="H2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4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45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74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96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17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List>
</comments>
</file>

<file path=xl/sharedStrings.xml><?xml version="1.0" encoding="utf-8"?>
<sst xmlns="http://schemas.openxmlformats.org/spreadsheetml/2006/main" count="10685" uniqueCount="733">
  <si>
    <t>;ksx</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</si>
  <si>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</si>
  <si>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</si>
  <si>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</si>
  <si>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</si>
  <si>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</si>
  <si>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</si>
  <si>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</si>
  <si>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</si>
  <si>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</si>
  <si>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</si>
  <si>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</si>
  <si>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</si>
  <si>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</si>
  <si>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</si>
  <si>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</si>
  <si>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</si>
  <si>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</si>
  <si>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fo"k; okj ifj.kke</t>
  </si>
  <si>
    <t>fgUnh</t>
  </si>
  <si>
    <t>dyk f'k{kk</t>
  </si>
  <si>
    <t>fo"k; ;ksx</t>
  </si>
  <si>
    <t>loZ ;ksx</t>
  </si>
  <si>
    <t>vxLr</t>
  </si>
  <si>
    <t>flrEcj</t>
  </si>
  <si>
    <t>vDVwcj</t>
  </si>
  <si>
    <t>uoEcj</t>
  </si>
  <si>
    <t>fnlEcj</t>
  </si>
  <si>
    <t>tuojh</t>
  </si>
  <si>
    <t>Qjojh</t>
  </si>
  <si>
    <t>ekpZ</t>
  </si>
  <si>
    <t>vizSy</t>
  </si>
  <si>
    <t>EXEMPTION</t>
  </si>
  <si>
    <t xml:space="preserve">dqy izfo"V </t>
  </si>
  <si>
    <t>D</t>
  </si>
  <si>
    <t>LokLF; ,oe~ 'kkjhfjd f'k{kk</t>
  </si>
  <si>
    <t>v)Zokf"kZd ijh{kk</t>
  </si>
  <si>
    <t>vaxszth</t>
  </si>
  <si>
    <t>fo"k;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</si>
  <si>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</si>
  <si>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</si>
  <si>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</si>
  <si>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</si>
  <si>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</si>
  <si>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</si>
  <si>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</si>
  <si>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</si>
  <si>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</si>
  <si>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</si>
  <si>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</si>
  <si>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</si>
  <si>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</si>
  <si>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</si>
  <si>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</si>
  <si>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</si>
  <si>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fo"k; iw.kkZad</t>
  </si>
  <si>
    <t>mRrh.kZ</t>
  </si>
  <si>
    <t>A</t>
  </si>
  <si>
    <t>ebZ</t>
  </si>
  <si>
    <t>viSzy</t>
  </si>
  <si>
    <t>tqykbZ</t>
  </si>
  <si>
    <t>fo"k;okj ifj.kke</t>
  </si>
  <si>
    <t>C</t>
  </si>
  <si>
    <t>ifj.kke ?kks"k.kk fnukad</t>
  </si>
  <si>
    <t>d{kk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</si>
  <si>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</si>
  <si>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</si>
  <si>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</si>
  <si>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</si>
  <si>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</si>
  <si>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</si>
  <si>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</si>
  <si>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TOTAL</t>
  </si>
  <si>
    <t>SC</t>
  </si>
  <si>
    <t>OBC</t>
  </si>
  <si>
    <t>ST</t>
  </si>
  <si>
    <t>MIN</t>
  </si>
  <si>
    <t>Nk= mifLFkfr</t>
  </si>
  <si>
    <t>LFkk;h irk</t>
  </si>
  <si>
    <t>dqy izkIrkad</t>
  </si>
  <si>
    <t>E</t>
  </si>
  <si>
    <t>CICK HERE TO VIEW THE RESULT AT A GLANCE</t>
  </si>
  <si>
    <t>d{kksUur</t>
  </si>
  <si>
    <t>Jh dUgS;k yky jsxj</t>
  </si>
  <si>
    <t>Jh fd'ku yky /kkdM+</t>
  </si>
  <si>
    <t>mRrh.kZ@ d{kksUur</t>
  </si>
  <si>
    <t>g- tk¡pdrkZ</t>
  </si>
  <si>
    <t>LFkkukarfjr</t>
  </si>
  <si>
    <t>Jh jkefuokl /kkdM+</t>
  </si>
  <si>
    <t>Jh dUgS;k yky /kkdM+</t>
  </si>
  <si>
    <t>Jh jkgqy es?koky</t>
  </si>
  <si>
    <t xml:space="preserve">Jh fo".kq'kadj O;kl </t>
  </si>
  <si>
    <t>ckyfd'ku jsxj</t>
  </si>
  <si>
    <t>Jh f'koyky</t>
  </si>
  <si>
    <t>Jherh jruh ckbZ</t>
  </si>
  <si>
    <t>;ksx ebZ rd</t>
  </si>
  <si>
    <t>;ksx tqykbZ rd</t>
  </si>
  <si>
    <t>;ksx vxLr rd</t>
  </si>
  <si>
    <t>;ksx flrEcj rd</t>
  </si>
  <si>
    <t>;ksx uoEcj rd</t>
  </si>
  <si>
    <t>;ksx fnlEcj rd</t>
  </si>
  <si>
    <t>;ksx Qjojh rd</t>
  </si>
  <si>
    <t>;ksx ekpZ rd</t>
  </si>
  <si>
    <t>ekg dh ehfVax</t>
  </si>
  <si>
    <t>ekg dh dqy mi-</t>
  </si>
  <si>
    <t>nSfud vkSlr mi-</t>
  </si>
  <si>
    <t>dqy mifLFkfr</t>
  </si>
  <si>
    <t>d{kk dk lexz ifj.kke</t>
  </si>
  <si>
    <t xml:space="preserve">mifLFkfr </t>
  </si>
  <si>
    <t>fpRrkSM+x&lt;+</t>
  </si>
  <si>
    <t>tUe fnukad ¼vadksa esa½</t>
  </si>
  <si>
    <t>tUe fnukad ¼'kCnksa esa½</t>
  </si>
  <si>
    <t>fuEckgsM+k</t>
  </si>
  <si>
    <t>00001</t>
  </si>
  <si>
    <t>vkn'kZ dkWyksuh fuEckgsM+k</t>
  </si>
  <si>
    <r>
      <t xml:space="preserve">iw.kkZd </t>
    </r>
    <r>
      <rPr>
        <b/>
        <sz val="16"/>
        <rFont val="Calibri"/>
        <family val="2"/>
      </rPr>
      <t>→</t>
    </r>
  </si>
  <si>
    <t>jk- ck- ek/;fed fo|ky; uohu] fuEckgsM+k</t>
  </si>
  <si>
    <t>laLFkk iz/kku dk uke</t>
  </si>
  <si>
    <t>Jh jk/ks';ke tk'kh</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</si>
  <si>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</si>
  <si>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</si>
  <si>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</si>
  <si>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</si>
  <si>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</si>
  <si>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</si>
  <si>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</si>
  <si>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</si>
  <si>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</si>
  <si>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</si>
  <si>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</si>
  <si>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</si>
  <si>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</si>
  <si>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</si>
  <si>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</si>
  <si>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</si>
  <si>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</si>
  <si>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</si>
  <si>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</si>
  <si>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</si>
  <si>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</si>
  <si>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</si>
  <si>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</si>
  <si>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</si>
  <si>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</si>
  <si>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</si>
  <si>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</si>
  <si>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</si>
  <si>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</si>
  <si>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</si>
  <si>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v 002</t>
  </si>
  <si>
    <t>v 003</t>
  </si>
  <si>
    <t>c 002</t>
  </si>
  <si>
    <t>c 003</t>
  </si>
  <si>
    <t>l 002</t>
  </si>
  <si>
    <t>l 003</t>
  </si>
  <si>
    <t>Ik 002</t>
  </si>
  <si>
    <t>Ik 003</t>
  </si>
  <si>
    <t>v 004</t>
  </si>
  <si>
    <t>c 004</t>
  </si>
  <si>
    <t>l 004</t>
  </si>
  <si>
    <t>Ik 004</t>
  </si>
  <si>
    <t>v 005</t>
  </si>
  <si>
    <t>c 005</t>
  </si>
  <si>
    <t>l 005</t>
  </si>
  <si>
    <t>Ik 005</t>
  </si>
  <si>
    <t>v 006</t>
  </si>
  <si>
    <t>c 006</t>
  </si>
  <si>
    <t>l 006</t>
  </si>
  <si>
    <t>Ik 006</t>
  </si>
  <si>
    <t>v 007</t>
  </si>
  <si>
    <t>c 007</t>
  </si>
  <si>
    <t>l 007</t>
  </si>
  <si>
    <t>Ik 007</t>
  </si>
  <si>
    <t>v 008</t>
  </si>
  <si>
    <t>c 008</t>
  </si>
  <si>
    <t>l 008</t>
  </si>
  <si>
    <t>Ik 008</t>
  </si>
  <si>
    <t>v 009</t>
  </si>
  <si>
    <t>c 009</t>
  </si>
  <si>
    <t>l 009</t>
  </si>
  <si>
    <t>Ik 009</t>
  </si>
  <si>
    <t>v 010</t>
  </si>
  <si>
    <t>c 010</t>
  </si>
  <si>
    <t>l 010</t>
  </si>
  <si>
    <t>Ik 010</t>
  </si>
  <si>
    <t>v 011</t>
  </si>
  <si>
    <t>c 011</t>
  </si>
  <si>
    <t>l 011</t>
  </si>
  <si>
    <t>Ik 011</t>
  </si>
  <si>
    <t>v 012</t>
  </si>
  <si>
    <t>c 012</t>
  </si>
  <si>
    <t>l 012</t>
  </si>
  <si>
    <t>Ik 012</t>
  </si>
  <si>
    <t>v 013</t>
  </si>
  <si>
    <t>c 013</t>
  </si>
  <si>
    <t>l 013</t>
  </si>
  <si>
    <t>Ik 013</t>
  </si>
  <si>
    <t>v 014</t>
  </si>
  <si>
    <t>c 014</t>
  </si>
  <si>
    <t>l 014</t>
  </si>
  <si>
    <t>Ik 014</t>
  </si>
  <si>
    <t>v 015</t>
  </si>
  <si>
    <t>c 015</t>
  </si>
  <si>
    <t>l 015</t>
  </si>
  <si>
    <t>Ik 015</t>
  </si>
  <si>
    <t>v 016</t>
  </si>
  <si>
    <t>c 016</t>
  </si>
  <si>
    <t>l 016</t>
  </si>
  <si>
    <t>Ik 016</t>
  </si>
  <si>
    <t>v 017</t>
  </si>
  <si>
    <t>c 017</t>
  </si>
  <si>
    <t>l 017</t>
  </si>
  <si>
    <t>Ik 017</t>
  </si>
  <si>
    <t>v 018</t>
  </si>
  <si>
    <t>c 018</t>
  </si>
  <si>
    <t>l 018</t>
  </si>
  <si>
    <t>Ik 018</t>
  </si>
  <si>
    <t>v 019</t>
  </si>
  <si>
    <t>c 019</t>
  </si>
  <si>
    <t>l 019</t>
  </si>
  <si>
    <t>Ik 019</t>
  </si>
  <si>
    <t>v 020</t>
  </si>
  <si>
    <t>c 020</t>
  </si>
  <si>
    <t>l 020</t>
  </si>
  <si>
    <t>Ik 020</t>
  </si>
  <si>
    <t>v 021</t>
  </si>
  <si>
    <t>c 021</t>
  </si>
  <si>
    <t>l 021</t>
  </si>
  <si>
    <t>Ik 021</t>
  </si>
  <si>
    <t>v 022</t>
  </si>
  <si>
    <t>c 022</t>
  </si>
  <si>
    <t>l 022</t>
  </si>
  <si>
    <t>Ik 022</t>
  </si>
  <si>
    <t>v 023</t>
  </si>
  <si>
    <t>c 023</t>
  </si>
  <si>
    <t>l 023</t>
  </si>
  <si>
    <t>Ik 023</t>
  </si>
  <si>
    <t>v 024</t>
  </si>
  <si>
    <t>c 024</t>
  </si>
  <si>
    <t>l 024</t>
  </si>
  <si>
    <t>Ik 024</t>
  </si>
  <si>
    <t>v 025</t>
  </si>
  <si>
    <t>c 025</t>
  </si>
  <si>
    <t>l 025</t>
  </si>
  <si>
    <t>Ik 025</t>
  </si>
  <si>
    <t>v 026</t>
  </si>
  <si>
    <t>c 026</t>
  </si>
  <si>
    <t>l 026</t>
  </si>
  <si>
    <t>Ik 026</t>
  </si>
  <si>
    <t>v 027</t>
  </si>
  <si>
    <t>c 027</t>
  </si>
  <si>
    <t>l 027</t>
  </si>
  <si>
    <t>Ik 027</t>
  </si>
  <si>
    <t>v 028</t>
  </si>
  <si>
    <t>c 028</t>
  </si>
  <si>
    <t>l 028</t>
  </si>
  <si>
    <t>Ik 028</t>
  </si>
  <si>
    <t>v 029</t>
  </si>
  <si>
    <t>c 029</t>
  </si>
  <si>
    <t>l 029</t>
  </si>
  <si>
    <t>Ik 029</t>
  </si>
  <si>
    <t>v 030</t>
  </si>
  <si>
    <t>c 030</t>
  </si>
  <si>
    <t>l 030</t>
  </si>
  <si>
    <t>Ik 030</t>
  </si>
  <si>
    <t>v 031</t>
  </si>
  <si>
    <t>c 031</t>
  </si>
  <si>
    <t>l 031</t>
  </si>
  <si>
    <t>Ik 031</t>
  </si>
  <si>
    <t>v 032</t>
  </si>
  <si>
    <t>c 032</t>
  </si>
  <si>
    <t>l 032</t>
  </si>
  <si>
    <t>Ik 032</t>
  </si>
  <si>
    <t>v 033</t>
  </si>
  <si>
    <t>c 033</t>
  </si>
  <si>
    <t>l 033</t>
  </si>
  <si>
    <t>Ik 033</t>
  </si>
  <si>
    <t>v 034</t>
  </si>
  <si>
    <t>c 034</t>
  </si>
  <si>
    <t>l 034</t>
  </si>
  <si>
    <t>Ik 034</t>
  </si>
  <si>
    <t>v 035</t>
  </si>
  <si>
    <t>c 035</t>
  </si>
  <si>
    <t>l 035</t>
  </si>
  <si>
    <t>Ik 035</t>
  </si>
  <si>
    <t>v 036</t>
  </si>
  <si>
    <t>c 036</t>
  </si>
  <si>
    <t>l 036</t>
  </si>
  <si>
    <t>Ik 036</t>
  </si>
  <si>
    <t>v 037</t>
  </si>
  <si>
    <t>c 037</t>
  </si>
  <si>
    <t>l 037</t>
  </si>
  <si>
    <t>Ik 037</t>
  </si>
  <si>
    <t>v 038</t>
  </si>
  <si>
    <t>c 038</t>
  </si>
  <si>
    <t>l 038</t>
  </si>
  <si>
    <t>Ik 038</t>
  </si>
  <si>
    <t>v 039</t>
  </si>
  <si>
    <t>c 039</t>
  </si>
  <si>
    <t>l 039</t>
  </si>
  <si>
    <t>Ik 039</t>
  </si>
  <si>
    <t>v 040</t>
  </si>
  <si>
    <t>c 040</t>
  </si>
  <si>
    <t>l 040</t>
  </si>
  <si>
    <t>Ik 040</t>
  </si>
  <si>
    <t>v 041</t>
  </si>
  <si>
    <t>c 041</t>
  </si>
  <si>
    <t>l 041</t>
  </si>
  <si>
    <t>Ik 041</t>
  </si>
  <si>
    <t>v 042</t>
  </si>
  <si>
    <t>c 042</t>
  </si>
  <si>
    <t>l 042</t>
  </si>
  <si>
    <t>Ik 042</t>
  </si>
  <si>
    <t>v 043</t>
  </si>
  <si>
    <t>c 043</t>
  </si>
  <si>
    <t>l 043</t>
  </si>
  <si>
    <t>Ik 043</t>
  </si>
  <si>
    <t>v 044</t>
  </si>
  <si>
    <t>c 044</t>
  </si>
  <si>
    <t>l 044</t>
  </si>
  <si>
    <t>Ik 044</t>
  </si>
  <si>
    <t>v 045</t>
  </si>
  <si>
    <t>c 045</t>
  </si>
  <si>
    <t>l 045</t>
  </si>
  <si>
    <t>Ik 045</t>
  </si>
  <si>
    <t>v 046</t>
  </si>
  <si>
    <t>c 046</t>
  </si>
  <si>
    <t>l 046</t>
  </si>
  <si>
    <t>Ik 046</t>
  </si>
  <si>
    <t>v 047</t>
  </si>
  <si>
    <t>c 047</t>
  </si>
  <si>
    <t>l 047</t>
  </si>
  <si>
    <t>Ik 047</t>
  </si>
  <si>
    <t>v 048</t>
  </si>
  <si>
    <t>c 048</t>
  </si>
  <si>
    <t>l 048</t>
  </si>
  <si>
    <t>Ik 048</t>
  </si>
  <si>
    <t>v 049</t>
  </si>
  <si>
    <t>c 049</t>
  </si>
  <si>
    <t>l 049</t>
  </si>
  <si>
    <t>Ik 049</t>
  </si>
  <si>
    <t>v 050</t>
  </si>
  <si>
    <t>c 050</t>
  </si>
  <si>
    <t>l 050</t>
  </si>
  <si>
    <t>Ik 050</t>
  </si>
  <si>
    <t>v 051</t>
  </si>
  <si>
    <t>c 051</t>
  </si>
  <si>
    <t>l 051</t>
  </si>
  <si>
    <t>Ik 051</t>
  </si>
  <si>
    <t>v 052</t>
  </si>
  <si>
    <t>c 052</t>
  </si>
  <si>
    <t>l 052</t>
  </si>
  <si>
    <t>Ik 052</t>
  </si>
  <si>
    <t>v 053</t>
  </si>
  <si>
    <t>c 053</t>
  </si>
  <si>
    <t>l 053</t>
  </si>
  <si>
    <t>Ik 053</t>
  </si>
  <si>
    <t>v 054</t>
  </si>
  <si>
    <t>c 054</t>
  </si>
  <si>
    <t>l 054</t>
  </si>
  <si>
    <t>Ik 054</t>
  </si>
  <si>
    <t>v 055</t>
  </si>
  <si>
    <t>c 055</t>
  </si>
  <si>
    <t>l 055</t>
  </si>
  <si>
    <t>Ik 055</t>
  </si>
  <si>
    <t>v 056</t>
  </si>
  <si>
    <t>c 056</t>
  </si>
  <si>
    <t>l 056</t>
  </si>
  <si>
    <t>Ik 056</t>
  </si>
  <si>
    <t>v 057</t>
  </si>
  <si>
    <t>c 057</t>
  </si>
  <si>
    <t>l 057</t>
  </si>
  <si>
    <t>Ik 057</t>
  </si>
  <si>
    <t>v 058</t>
  </si>
  <si>
    <t>c 058</t>
  </si>
  <si>
    <t>l 058</t>
  </si>
  <si>
    <t>Ik 058</t>
  </si>
  <si>
    <t>v 059</t>
  </si>
  <si>
    <t>c 059</t>
  </si>
  <si>
    <t>l 059</t>
  </si>
  <si>
    <t>Ik 059</t>
  </si>
  <si>
    <t>v 060</t>
  </si>
  <si>
    <t>c 060</t>
  </si>
  <si>
    <t>l 060</t>
  </si>
  <si>
    <t>Ik 060</t>
  </si>
  <si>
    <t>v 061</t>
  </si>
  <si>
    <t>c 061</t>
  </si>
  <si>
    <t>l 061</t>
  </si>
  <si>
    <t>Ik 061</t>
  </si>
  <si>
    <t>v 062</t>
  </si>
  <si>
    <t>c 062</t>
  </si>
  <si>
    <t>l 062</t>
  </si>
  <si>
    <t>Ik 062</t>
  </si>
  <si>
    <t>v 063</t>
  </si>
  <si>
    <t>c 063</t>
  </si>
  <si>
    <t>l 063</t>
  </si>
  <si>
    <t>Ik 063</t>
  </si>
  <si>
    <t>v 064</t>
  </si>
  <si>
    <t>c 064</t>
  </si>
  <si>
    <t>l 064</t>
  </si>
  <si>
    <t>Ik 064</t>
  </si>
  <si>
    <t>v 065</t>
  </si>
  <si>
    <t>c 065</t>
  </si>
  <si>
    <t>l 065</t>
  </si>
  <si>
    <t>Ik 065</t>
  </si>
  <si>
    <t>v 066</t>
  </si>
  <si>
    <t>c 066</t>
  </si>
  <si>
    <t>l 066</t>
  </si>
  <si>
    <t>Ik 066</t>
  </si>
  <si>
    <t>v 067</t>
  </si>
  <si>
    <t>c 067</t>
  </si>
  <si>
    <t>l 067</t>
  </si>
  <si>
    <t>Ik 067</t>
  </si>
  <si>
    <t>v 068</t>
  </si>
  <si>
    <t>c 068</t>
  </si>
  <si>
    <t>l 068</t>
  </si>
  <si>
    <t>Ik 068</t>
  </si>
  <si>
    <t>v 069</t>
  </si>
  <si>
    <t>c 069</t>
  </si>
  <si>
    <t>l 069</t>
  </si>
  <si>
    <t>Ik 069</t>
  </si>
  <si>
    <t>v 070</t>
  </si>
  <si>
    <t>c 070</t>
  </si>
  <si>
    <t>l 070</t>
  </si>
  <si>
    <t>Ik 070</t>
  </si>
  <si>
    <t>v 071</t>
  </si>
  <si>
    <t>c 071</t>
  </si>
  <si>
    <t>l 071</t>
  </si>
  <si>
    <t>Ik 071</t>
  </si>
  <si>
    <t>v 072</t>
  </si>
  <si>
    <t>c 072</t>
  </si>
  <si>
    <t>l 072</t>
  </si>
  <si>
    <t>Ik 072</t>
  </si>
  <si>
    <t>v 073</t>
  </si>
  <si>
    <t>c 073</t>
  </si>
  <si>
    <t>l 073</t>
  </si>
  <si>
    <t>Ik 073</t>
  </si>
  <si>
    <t>v 074</t>
  </si>
  <si>
    <t>c 074</t>
  </si>
  <si>
    <t>l 074</t>
  </si>
  <si>
    <t>Ik 074</t>
  </si>
  <si>
    <t>v 075</t>
  </si>
  <si>
    <t>c 075</t>
  </si>
  <si>
    <t>l 075</t>
  </si>
  <si>
    <t>Ik 075</t>
  </si>
  <si>
    <t>v 076</t>
  </si>
  <si>
    <t>c 076</t>
  </si>
  <si>
    <t>l 076</t>
  </si>
  <si>
    <t>Ik 076</t>
  </si>
  <si>
    <t>v 077</t>
  </si>
  <si>
    <t>c 077</t>
  </si>
  <si>
    <t>l 077</t>
  </si>
  <si>
    <t>Ik 077</t>
  </si>
  <si>
    <t>v 078</t>
  </si>
  <si>
    <t>c 078</t>
  </si>
  <si>
    <t>l 078</t>
  </si>
  <si>
    <t>Ik 078</t>
  </si>
  <si>
    <t>v 079</t>
  </si>
  <si>
    <t>c 079</t>
  </si>
  <si>
    <t>l 079</t>
  </si>
  <si>
    <t>Ik 079</t>
  </si>
  <si>
    <t>v 080</t>
  </si>
  <si>
    <t>c 080</t>
  </si>
  <si>
    <t>l 080</t>
  </si>
  <si>
    <t>Ik 080</t>
  </si>
  <si>
    <t>v 081</t>
  </si>
  <si>
    <t>c 081</t>
  </si>
  <si>
    <t>l 081</t>
  </si>
  <si>
    <t>Ik 081</t>
  </si>
  <si>
    <t>v 082</t>
  </si>
  <si>
    <t>c 082</t>
  </si>
  <si>
    <t>l 082</t>
  </si>
  <si>
    <t>Ik 082</t>
  </si>
  <si>
    <t>v 083</t>
  </si>
  <si>
    <t>c 083</t>
  </si>
  <si>
    <t>l 083</t>
  </si>
  <si>
    <t>Ik 083</t>
  </si>
  <si>
    <t>v 084</t>
  </si>
  <si>
    <t>c 084</t>
  </si>
  <si>
    <t>l 084</t>
  </si>
  <si>
    <t>Ik 084</t>
  </si>
  <si>
    <t>v 085</t>
  </si>
  <si>
    <t>c 085</t>
  </si>
  <si>
    <t>l 085</t>
  </si>
  <si>
    <t>Ik 085</t>
  </si>
  <si>
    <t>v 086</t>
  </si>
  <si>
    <t>c 086</t>
  </si>
  <si>
    <t>l 086</t>
  </si>
  <si>
    <t>Ik 086</t>
  </si>
  <si>
    <t>v 087</t>
  </si>
  <si>
    <t>c 087</t>
  </si>
  <si>
    <t>l 087</t>
  </si>
  <si>
    <t>Ik 087</t>
  </si>
  <si>
    <t>v 088</t>
  </si>
  <si>
    <t>c 088</t>
  </si>
  <si>
    <t>l 088</t>
  </si>
  <si>
    <t>Ik 088</t>
  </si>
  <si>
    <t>v 089</t>
  </si>
  <si>
    <t>c 089</t>
  </si>
  <si>
    <t>l 089</t>
  </si>
  <si>
    <t>Ik 089</t>
  </si>
  <si>
    <t>v 090</t>
  </si>
  <si>
    <t>c 090</t>
  </si>
  <si>
    <t>l 090</t>
  </si>
  <si>
    <t>Ik 090</t>
  </si>
  <si>
    <t>v 091</t>
  </si>
  <si>
    <t>c 091</t>
  </si>
  <si>
    <t>l 091</t>
  </si>
  <si>
    <t>Ik 091</t>
  </si>
  <si>
    <t>v 092</t>
  </si>
  <si>
    <t>c 092</t>
  </si>
  <si>
    <t>l 092</t>
  </si>
  <si>
    <t>Ik 092</t>
  </si>
  <si>
    <t>v 093</t>
  </si>
  <si>
    <t>c 093</t>
  </si>
  <si>
    <t>l 093</t>
  </si>
  <si>
    <t>Ik 093</t>
  </si>
  <si>
    <t>v 094</t>
  </si>
  <si>
    <t>c 094</t>
  </si>
  <si>
    <t>l 094</t>
  </si>
  <si>
    <t>Ik 094</t>
  </si>
  <si>
    <t>v 095</t>
  </si>
  <si>
    <t>c 095</t>
  </si>
  <si>
    <t>l 095</t>
  </si>
  <si>
    <t>Ik 095</t>
  </si>
  <si>
    <t>v 096</t>
  </si>
  <si>
    <t>c 096</t>
  </si>
  <si>
    <t>l 096</t>
  </si>
  <si>
    <t>Ik 096</t>
  </si>
  <si>
    <t>v 097</t>
  </si>
  <si>
    <t>c 097</t>
  </si>
  <si>
    <t>l 097</t>
  </si>
  <si>
    <t>Ik 097</t>
  </si>
  <si>
    <t>v 098</t>
  </si>
  <si>
    <t>c 098</t>
  </si>
  <si>
    <t>l 098</t>
  </si>
  <si>
    <t>Ik 098</t>
  </si>
  <si>
    <t>v 099</t>
  </si>
  <si>
    <t>c 099</t>
  </si>
  <si>
    <t>l 099</t>
  </si>
  <si>
    <t>Ik 099</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</si>
  <si>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</si>
  <si>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</si>
  <si>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</si>
  <si>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</si>
  <si>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</si>
  <si>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</si>
  <si>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dk;kZuqHko</t>
  </si>
  <si>
    <t>fo"k; xzsM</t>
  </si>
  <si>
    <t>fo"k; izkIrkad izfr'kr</t>
  </si>
  <si>
    <t>grade 'A'</t>
  </si>
  <si>
    <t>grade 'B'</t>
  </si>
  <si>
    <t>grade 'C'</t>
  </si>
  <si>
    <t>grade 'D'</t>
  </si>
  <si>
    <t>grade 'E'</t>
  </si>
  <si>
    <t>mRrh.kZrk izfr'kr</t>
  </si>
  <si>
    <t>izfo"V Nk= la[;k</t>
  </si>
  <si>
    <t>g- d{;k/;kid</t>
  </si>
  <si>
    <r>
      <t xml:space="preserve">fo"k; </t>
    </r>
    <r>
      <rPr>
        <sz val="12"/>
        <color rgb="FFFF0000"/>
        <rFont val="Wingdings"/>
        <charset val="2"/>
      </rPr>
      <t></t>
    </r>
  </si>
  <si>
    <r>
      <t>izxfr i=</t>
    </r>
    <r>
      <rPr>
        <b/>
        <sz val="14"/>
        <rFont val="Times New Roman"/>
        <family val="1"/>
      </rPr>
      <t xml:space="preserve">  </t>
    </r>
  </si>
  <si>
    <t>Nk= dk uke%</t>
  </si>
  <si>
    <t>firk dk uke%</t>
  </si>
  <si>
    <t>ekrk dk uke%</t>
  </si>
  <si>
    <t>d{kk o oxZ%</t>
  </si>
  <si>
    <t>izos'kkad%</t>
  </si>
  <si>
    <t>fo"k;%</t>
  </si>
  <si>
    <t>laoxZ%</t>
  </si>
  <si>
    <t>tUe fnukad vadksa esa</t>
  </si>
  <si>
    <t>tUe fnukad 'kCnksa esa</t>
  </si>
  <si>
    <t>fVIi.kh</t>
  </si>
  <si>
    <t>n`&lt; fo'okl</t>
  </si>
  <si>
    <t>GRADE</t>
  </si>
  <si>
    <t>izkjfEHkd f'k{kk foHkkx] jktLFkku</t>
  </si>
  <si>
    <t>fo|ky; dk uke%</t>
  </si>
  <si>
    <t>ls</t>
  </si>
  <si>
    <t>rd</t>
  </si>
  <si>
    <t>fyax</t>
  </si>
  <si>
    <t>izos'k fnukad%</t>
  </si>
  <si>
    <t>laj{kd dk uke%</t>
  </si>
  <si>
    <r>
      <t>fo'ks"k vko';drk</t>
    </r>
    <r>
      <rPr>
        <b/>
        <sz val="12"/>
        <rFont val="Cambria"/>
        <family val="1"/>
      </rPr>
      <t xml:space="preserve"> (CWSN)</t>
    </r>
    <r>
      <rPr>
        <b/>
        <sz val="14"/>
        <rFont val="Kruti Dev 010"/>
      </rPr>
      <t xml:space="preserve"> fooj.k </t>
    </r>
    <r>
      <rPr>
        <b/>
        <sz val="12"/>
        <rFont val="Cambria"/>
        <family val="1"/>
      </rPr>
      <t>(</t>
    </r>
    <r>
      <rPr>
        <b/>
        <sz val="14"/>
        <rFont val="Kruti Dev 010"/>
      </rPr>
      <t>;fn dksbZ gks rks</t>
    </r>
    <r>
      <rPr>
        <b/>
        <sz val="12"/>
        <rFont val="Cambria"/>
        <family val="1"/>
      </rPr>
      <t>)</t>
    </r>
  </si>
  <si>
    <t>MR</t>
  </si>
  <si>
    <t>VI</t>
  </si>
  <si>
    <t>OH</t>
  </si>
  <si>
    <t>LFkk;h irk%</t>
  </si>
  <si>
    <t>vU;= tkus dk dkj.k%</t>
  </si>
  <si>
    <t>d{kk mRrh.kZ%</t>
  </si>
  <si>
    <t>izos'k ;ksX; d{kk%</t>
  </si>
  <si>
    <t>vfHkys[k izi= tkjh djus dk fnukad%</t>
  </si>
  <si>
    <t>d{kk;kid dk uke ,oe~ gLrk{kj</t>
  </si>
  <si>
    <t>gLrk{kj vfHkHkod</t>
  </si>
  <si>
    <t>iz/kkuk/;kid dk uke ,oe~ gLrk{kj e; lhy</t>
  </si>
  <si>
    <t>lap;h vfHkys[k</t>
  </si>
  <si>
    <t>d{kk 1</t>
  </si>
  <si>
    <t>d{kk 2</t>
  </si>
  <si>
    <t>d{kk 3</t>
  </si>
  <si>
    <t>d{kk 4</t>
  </si>
  <si>
    <t>d{kk 5</t>
  </si>
  <si>
    <r>
      <t xml:space="preserve">l= </t>
    </r>
    <r>
      <rPr>
        <sz val="14"/>
        <rFont val="Wingdings"/>
        <charset val="2"/>
      </rPr>
      <t></t>
    </r>
  </si>
  <si>
    <t>lesfdr fVIi.kh</t>
  </si>
  <si>
    <t>lap;h vfHkys[k laKkukRed {ks=</t>
  </si>
  <si>
    <t>izfr'kr mifLFkfr</t>
  </si>
  <si>
    <t>fu;ferrk ij fVIi.kh</t>
  </si>
  <si>
    <t>'kCnksa esa</t>
  </si>
  <si>
    <t xml:space="preserve">gLrk{kj d{;k/;kid </t>
  </si>
  <si>
    <t>gLrk{kj- laLFkk iz/kku e; lhy</t>
  </si>
  <si>
    <t>fo|ky; esa izFke izos'k fnukad</t>
  </si>
  <si>
    <t>d{kk/;kid dk uke</t>
  </si>
  <si>
    <t>Jherh js[kk oekZ</t>
  </si>
  <si>
    <t>laj{kd dk uke</t>
  </si>
  <si>
    <t>laj{kd dk fo|kFkhZ ls laca/k</t>
  </si>
  <si>
    <t>Jherh xhrk ckbZ</t>
  </si>
  <si>
    <t>pkph</t>
  </si>
  <si>
    <t>CWSN</t>
  </si>
  <si>
    <t>fo|ky; NksM+us dk dkj.k</t>
  </si>
  <si>
    <t>v/;;u</t>
  </si>
  <si>
    <t>ekSf[kd</t>
  </si>
  <si>
    <t>fyf[kr</t>
  </si>
  <si>
    <t>Ik;kZoj.k v/;;u</t>
  </si>
  <si>
    <t>;ksx tuojh rd</t>
  </si>
  <si>
    <t>izkIrkad</t>
  </si>
  <si>
    <t>;ksx vDVcj rd</t>
  </si>
  <si>
    <t>TC</t>
  </si>
  <si>
    <t>v 100</t>
  </si>
  <si>
    <t>fo|kFkhZ ds lkFk laca/k%</t>
  </si>
  <si>
    <t>fo|kFkhZ mifLFkfr fooj.k</t>
  </si>
  <si>
    <t>SBC GIRL</t>
  </si>
  <si>
    <t>SBC BOYS</t>
  </si>
  <si>
    <t>dqy iw.kkZd</t>
  </si>
  <si>
    <t>lexz xzsM</t>
  </si>
  <si>
    <t>loZ;ksx</t>
  </si>
  <si>
    <t>dqy iw.kkZad</t>
  </si>
  <si>
    <t>d{kk esa LFkku</t>
  </si>
  <si>
    <r>
      <t xml:space="preserve">Anil Kumar Somani 
Lecturer in Physics  
Govt. Hr. Sec. School, Nimbahera,  
Distt. Chittaurgarh,
Rajasthan 
</t>
    </r>
    <r>
      <rPr>
        <sz val="22"/>
        <color theme="1" tint="4.9989318521683403E-2"/>
        <rFont val="Wingdings"/>
        <charset val="2"/>
      </rPr>
      <t/>
    </r>
  </si>
  <si>
    <t>mifLFkfr izfr'kr</t>
  </si>
  <si>
    <t>fo"k; okj csl ykbu xzsM</t>
  </si>
  <si>
    <t>izFke ewY;kadu izFke VsLV vad&amp;10</t>
  </si>
  <si>
    <t>f}rh; ewY;kadu f}rh; VsLV vad&amp;10</t>
  </si>
  <si>
    <t xml:space="preserve">r`rh; ewY;kadu v)Zokf"kZd ijh{kk vad&amp;70 </t>
  </si>
  <si>
    <t>prqFkZ ewY;kadu r`rh; VsLV vad&amp;10</t>
  </si>
  <si>
    <t xml:space="preserve">iape ewY;kadu okf"kZd ijh{kk vad&amp;100 </t>
  </si>
  <si>
    <t>vaxzt+h</t>
  </si>
  <si>
    <t>foKku</t>
  </si>
  <si>
    <t>lkekftd foKku</t>
  </si>
  <si>
    <t>fo|ky; izdkj</t>
  </si>
  <si>
    <t>dz- la-</t>
  </si>
  <si>
    <t>xszM</t>
  </si>
  <si>
    <t>fo"k; f'k{kd }kjk ekg tqykbZ esa Hkjk tk;sxk</t>
  </si>
  <si>
    <t>d{kk/;kid }kjk fjtYV odZcqd ds MhVsYl 'khV esa izFke ij[k ds vad izfo"V djus ds Ik'pkr ;gk¡ ls dkWih dj jhfMax dSaisu odZcqd ds fu/kkZfjr d{kk ds 'khV esa isLV fd;k tk;ssxk</t>
  </si>
  <si>
    <t>d{kk/;kid }kjk fjtYV odZcqd ds MhVsYl 'khV esa f}rh; ij[k ds vad izfo"V djus ds Ik'pkr ;gk¡ ls dkWih dj jhfMax dSaisu odZcqd ds fu/kkZfjr d{kk ds 'khV esa isLV fd;k tk;ssxk</t>
  </si>
  <si>
    <t>d{kk/;kid }kjk fjtYV odZcqd ds MhVsYl 'khV esa v)Zokf"kZd ijh{kk ds vad izfo"V djus ds Ik'pkr ;gk¡ ls dkWih dj jhfMax dSaisu odZcqd ds fu/kkZfjr d{kk ds 'khV esa isLV fd;k tk;ssxk</t>
  </si>
  <si>
    <t>d{kk/;kid }kjk fjtYV odZcqd ds MhVsYl 'khV esa r`rh; ij[k ds vad izfo"V djus ds Ik'pkr ;gk¡ ls dkWih dj jhfMax dSaisu odZcqd ds fu/kkZfjr d{kk ds 'khV esa isLV fd;k tk;ssxk</t>
  </si>
  <si>
    <t>d{kk/;kid }kjk fjtYV odZcqd ds MhVsYl 'khV esa okf"kZd ijh{kk ds vad izfo"V djus ds Ik'pkr ;gk¡ ls dkWih dj jhfMax dSaisu odZcqd ds fu/kkZfjr d{kk ds 'khV esa isLV fd;k tk;ssxk</t>
  </si>
  <si>
    <t>Nk=@Nk=k dk dk uke</t>
  </si>
  <si>
    <t>vkSlr mifLFkfr</t>
  </si>
  <si>
    <t>fo"k; ;ksx ekSf[kd</t>
  </si>
  <si>
    <t>fo"k; ;ksx fyf[kr</t>
  </si>
  <si>
    <t>fo"k; ;ksx dqy</t>
  </si>
  <si>
    <t>Print the report card from the sheet named 'Full Report'</t>
  </si>
  <si>
    <t>.</t>
  </si>
  <si>
    <t>lexz ifj.kke</t>
  </si>
  <si>
    <t xml:space="preserve">fo|ky; dk Mkbl dksM+ </t>
  </si>
  <si>
    <t>tUe fnukad</t>
  </si>
  <si>
    <t>eksgj</t>
  </si>
  <si>
    <t>xzsM</t>
  </si>
  <si>
    <t>l=kar rd</t>
  </si>
  <si>
    <t>ab</t>
  </si>
  <si>
    <t>ml</t>
  </si>
  <si>
    <t>drop</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</si>
  <si>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</si>
  <si>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</si>
  <si>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</si>
  <si>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</si>
  <si>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</si>
  <si>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</si>
  <si>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</si>
  <si>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</si>
  <si>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</si>
  <si>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</si>
  <si>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</si>
  <si>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</si>
  <si>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</si>
  <si>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</si>
  <si>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</si>
  <si>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</si>
  <si>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</si>
  <si>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</si>
  <si>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</si>
  <si>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</si>
  <si>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</si>
  <si>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</si>
  <si>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</si>
  <si>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</si>
  <si>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</si>
  <si>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</si>
  <si>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</si>
  <si>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</si>
  <si>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</si>
  <si>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</si>
  <si>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</si>
  <si>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</si>
  <si>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</si>
  <si>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</si>
  <si>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</si>
  <si>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</si>
  <si>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</si>
  <si>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</si>
  <si>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</si>
  <si>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</si>
  <si>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</si>
  <si>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</si>
  <si>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</si>
  <si>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</si>
  <si>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</si>
  <si>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</si>
  <si>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</si>
  <si>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</si>
  <si>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</si>
  <si>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</si>
  <si>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</si>
  <si>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</si>
  <si>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</si>
  <si>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</si>
  <si>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</si>
  <si>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</si>
  <si>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</si>
  <si>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</si>
  <si>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</si>
  <si>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</si>
  <si>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</si>
  <si>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</si>
  <si>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HOW TO INSTALL FONTS?</t>
  </si>
  <si>
    <t>2015-16</t>
  </si>
  <si>
    <t>2 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</si>
</sst>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dd/mm/yyyy"/>
    <numFmt numFmtId="166" formatCode="0.0"/>
  </numFmts>
  <fonts count="212" x14ac:knownFonts="1">
    <font>
      <sz val="10"/>
      <name val="Arial"/>
    </font>
    <font>
      <sz val="12"/>
      <color theme="1"/>
      <name val="Cambria"/>
      <family val="2"/>
    </font>
    <font>
      <sz val="12"/>
      <color theme="1"/>
      <name val="Cambria"/>
      <family val="2"/>
    </font>
    <font>
      <sz val="10"/>
      <name val="Arial"/>
      <family val="2"/>
    </font>
    <font>
      <sz val="10"/>
      <name val="Kruti Dev 010"/>
    </font>
    <font>
      <b/>
      <sz val="16"/>
      <name val="Kruti Dev 010"/>
    </font>
    <font>
      <b/>
      <sz val="14"/>
      <name val="Kruti Dev 010"/>
    </font>
    <font>
      <b/>
      <sz val="12"/>
      <name val="Kruti Dev 010"/>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sz val="8"/>
      <name val="Arial"/>
      <family val="2"/>
    </font>
    <font>
      <b/>
      <sz val="10"/>
      <name val="Calibri"/>
      <family val="2"/>
    </font>
    <font>
      <b/>
      <sz val="10"/>
      <name val="Kruti Dev 010"/>
    </font>
    <font>
      <b/>
      <sz val="9"/>
      <name val="Kruti Dev 010"/>
    </font>
    <font>
      <sz val="14"/>
      <name val="Calibri"/>
      <family val="2"/>
    </font>
    <font>
      <b/>
      <sz val="10"/>
      <color indexed="10"/>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10"/>
      <color rgb="FF0000FF"/>
      <name val="Kruti Dev 010"/>
    </font>
    <font>
      <b/>
      <sz val="12"/>
      <color rgb="FFFF0000"/>
      <name val="Kruti Dev 010"/>
    </font>
    <font>
      <b/>
      <sz val="14"/>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sz val="14"/>
      <color rgb="FF0000FF"/>
      <name val="Kruti Dev 010"/>
    </font>
    <font>
      <u/>
      <sz val="16"/>
      <color theme="10"/>
      <name val="Kruti Dev 010"/>
    </font>
    <font>
      <sz val="10"/>
      <name val="Calibri"/>
      <family val="2"/>
      <scheme val="minor"/>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sz val="14"/>
      <color theme="1"/>
      <name val="Calibri"/>
      <family val="2"/>
      <scheme val="minor"/>
    </font>
    <font>
      <b/>
      <sz val="12"/>
      <color indexed="8"/>
      <name val="Kruti Dev 010"/>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b/>
      <sz val="11"/>
      <color indexed="8"/>
      <name val="Cambria"/>
      <family val="1"/>
      <scheme val="major"/>
    </font>
    <font>
      <b/>
      <sz val="12"/>
      <color indexed="12"/>
      <name val="Cambria"/>
      <family val="1"/>
      <scheme val="major"/>
    </font>
    <font>
      <b/>
      <sz val="12"/>
      <color indexed="10"/>
      <name val="Cambria"/>
      <family val="1"/>
      <scheme val="major"/>
    </font>
    <font>
      <sz val="9"/>
      <color theme="0" tint="-0.14999847407452621"/>
      <name val="Cambria"/>
      <family val="1"/>
      <scheme val="major"/>
    </font>
    <font>
      <sz val="22"/>
      <color rgb="FFFF0000"/>
      <name val="Kruti Dev 010"/>
    </font>
    <font>
      <sz val="22"/>
      <name val="Cambria"/>
      <family val="1"/>
      <scheme val="major"/>
    </font>
    <font>
      <sz val="22"/>
      <color theme="1" tint="4.9989318521683403E-2"/>
      <name val="Wingdings"/>
      <charset val="2"/>
    </font>
    <font>
      <sz val="11"/>
      <name val="Cambria"/>
      <family val="1"/>
      <scheme val="major"/>
    </font>
    <font>
      <b/>
      <sz val="8"/>
      <color rgb="FF022DFE"/>
      <name val="Cambria"/>
      <family val="1"/>
      <scheme val="major"/>
    </font>
    <font>
      <sz val="11"/>
      <name val="Cambria"/>
      <family val="1"/>
    </font>
    <font>
      <b/>
      <sz val="9"/>
      <name val="Cambria"/>
      <family val="1"/>
    </font>
    <font>
      <b/>
      <sz val="8"/>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sz val="12"/>
      <color rgb="FFFF0000"/>
      <name val="Wingdings"/>
      <charset val="2"/>
    </font>
    <font>
      <b/>
      <sz val="14"/>
      <name val="Times New Roman"/>
      <family val="1"/>
    </font>
    <font>
      <b/>
      <sz val="11"/>
      <color rgb="FFFF0000"/>
      <name val="Cambria"/>
      <family val="1"/>
    </font>
    <font>
      <b/>
      <sz val="14"/>
      <color rgb="FF0000FA"/>
      <name val="Kruti Dev 010"/>
    </font>
    <font>
      <b/>
      <sz val="14"/>
      <color rgb="FF133E0E"/>
      <name val="Kruti Dev 010"/>
    </font>
    <font>
      <b/>
      <sz val="12"/>
      <name val="Cambria"/>
      <family val="1"/>
    </font>
    <font>
      <b/>
      <sz val="10"/>
      <name val="Cambria"/>
      <family val="1"/>
    </font>
    <font>
      <sz val="14"/>
      <name val="Wingdings"/>
      <charset val="2"/>
    </font>
    <font>
      <b/>
      <sz val="14"/>
      <color rgb="FFF60019"/>
      <name val="Kruti Dev 010"/>
    </font>
    <font>
      <b/>
      <sz val="11"/>
      <color rgb="FFF60019"/>
      <name val="Cambria"/>
      <family val="1"/>
    </font>
    <font>
      <b/>
      <sz val="14"/>
      <color indexed="8"/>
      <name val="Cambria"/>
      <family val="1"/>
    </font>
    <font>
      <b/>
      <sz val="11"/>
      <color indexed="8"/>
      <name val="Cambria"/>
      <family val="1"/>
    </font>
    <font>
      <b/>
      <sz val="11"/>
      <color indexed="81"/>
      <name val="Cambria"/>
      <family val="1"/>
    </font>
    <font>
      <b/>
      <sz val="10"/>
      <color indexed="81"/>
      <name val="Cambria"/>
      <family val="1"/>
      <scheme val="major"/>
    </font>
    <font>
      <b/>
      <sz val="8"/>
      <color rgb="FF1B1DFF"/>
      <name val="Cambria"/>
      <family val="1"/>
      <scheme val="major"/>
    </font>
    <font>
      <b/>
      <sz val="14"/>
      <color rgb="FF1EB218"/>
      <name val="Kruti Dev 010"/>
    </font>
    <font>
      <u/>
      <sz val="10"/>
      <color theme="10"/>
      <name val="Cambria"/>
      <family val="1"/>
      <scheme val="major"/>
    </font>
    <font>
      <sz val="12"/>
      <color indexed="81"/>
      <name val="Kruti Dev 010"/>
    </font>
    <font>
      <b/>
      <sz val="8"/>
      <color rgb="FFFF0000"/>
      <name val="Cambria"/>
    </font>
    <font>
      <b/>
      <sz val="9"/>
      <color indexed="12"/>
      <name val="Cambria"/>
    </font>
    <font>
      <sz val="12"/>
      <color rgb="FF0000FF"/>
      <name val="Kruti Dev 010"/>
    </font>
    <font>
      <b/>
      <sz val="9"/>
      <color rgb="FFFF0000"/>
      <name val="Cambria"/>
    </font>
    <font>
      <b/>
      <sz val="10"/>
      <color rgb="FFFF6600"/>
      <name val="Cambria"/>
    </font>
    <font>
      <b/>
      <sz val="11"/>
      <color rgb="FFFF6600"/>
      <name val="Cambria"/>
    </font>
    <font>
      <b/>
      <sz val="9"/>
      <color rgb="FFFF6600"/>
      <name val="Cambria"/>
    </font>
    <font>
      <b/>
      <sz val="11"/>
      <color rgb="FF0000FF"/>
      <name val="Cambria"/>
    </font>
    <font>
      <b/>
      <sz val="8"/>
      <color indexed="9"/>
      <name val="Cambria"/>
      <family val="1"/>
      <scheme val="major"/>
    </font>
    <font>
      <b/>
      <sz val="8"/>
      <color indexed="81"/>
      <name val="Arial"/>
    </font>
    <font>
      <b/>
      <sz val="11"/>
      <color rgb="FFFF0000"/>
      <name val="Cambria"/>
      <family val="1"/>
      <scheme val="major"/>
    </font>
    <font>
      <b/>
      <sz val="9"/>
      <color indexed="12"/>
      <name val="Cambria"/>
      <family val="1"/>
      <scheme val="major"/>
    </font>
    <font>
      <b/>
      <sz val="8"/>
      <color rgb="FF2D9D13"/>
      <name val="Cambria"/>
      <family val="1"/>
      <scheme val="major"/>
    </font>
    <font>
      <sz val="10"/>
      <color theme="1"/>
      <name val="Cambria"/>
    </font>
    <font>
      <sz val="12"/>
      <color theme="1"/>
      <name val="DevLys 010"/>
    </font>
    <font>
      <sz val="15"/>
      <color theme="1"/>
      <name val="DevLys 010"/>
    </font>
    <font>
      <sz val="14"/>
      <color theme="1"/>
      <name val="DevLys 010"/>
    </font>
    <font>
      <sz val="11"/>
      <color theme="1"/>
      <name val="DevLys 010"/>
    </font>
    <font>
      <sz val="10"/>
      <color theme="1"/>
      <name val="DevLys 010"/>
    </font>
    <font>
      <sz val="11"/>
      <color theme="1"/>
      <name val="Cambria"/>
    </font>
    <font>
      <sz val="9"/>
      <color theme="0"/>
      <name val="Cambria"/>
    </font>
    <font>
      <sz val="10"/>
      <name val="Cambria"/>
    </font>
    <font>
      <sz val="15"/>
      <color rgb="FF000000"/>
      <name val="DevLys 010"/>
    </font>
    <font>
      <b/>
      <sz val="8"/>
      <color rgb="FF0000FF"/>
      <name val="Cambria"/>
    </font>
    <font>
      <sz val="9"/>
      <color rgb="FF0000FF"/>
      <name val="Cambria"/>
    </font>
    <font>
      <b/>
      <sz val="8"/>
      <color theme="0"/>
      <name val="Cambria"/>
      <family val="1"/>
      <scheme val="major"/>
    </font>
    <font>
      <b/>
      <sz val="9"/>
      <color theme="0"/>
      <name val="Kruti Dev 010"/>
    </font>
    <font>
      <b/>
      <sz val="10"/>
      <color theme="0"/>
      <name val="Kruti Dev 010"/>
    </font>
    <font>
      <b/>
      <sz val="14"/>
      <color theme="0"/>
      <name val="Kruti Dev 010"/>
    </font>
    <font>
      <sz val="10"/>
      <color theme="6" tint="0.79998168889431442"/>
      <name val="Cambria"/>
    </font>
    <font>
      <b/>
      <sz val="14"/>
      <name val="Arial"/>
      <family val="2"/>
    </font>
    <font>
      <b/>
      <sz val="14"/>
      <color rgb="FFFF0000"/>
      <name val="Arial"/>
    </font>
    <font>
      <b/>
      <sz val="16"/>
      <name val="Arial"/>
      <family val="2"/>
    </font>
    <font>
      <b/>
      <sz val="12"/>
      <color rgb="FFFF0000"/>
      <name val="Cambria"/>
    </font>
    <font>
      <b/>
      <sz val="12"/>
      <color rgb="FF0000FF"/>
      <name val="Cambria"/>
    </font>
    <font>
      <b/>
      <sz val="20"/>
      <color rgb="FFFF0000"/>
      <name val="Kruti Dev 010"/>
    </font>
    <font>
      <b/>
      <sz val="9"/>
      <color indexed="81"/>
      <name val="Arial"/>
      <family val="2"/>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FF0000"/>
      <name val="Kruti Dev 010"/>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FF0000"/>
      <name val="Calibri"/>
      <family val="2"/>
    </font>
    <font>
      <vertAlign val="superscript"/>
      <sz val="14"/>
      <color rgb="FF0000FF"/>
      <name val="Calibri"/>
      <family val="2"/>
    </font>
    <font>
      <sz val="14"/>
      <color rgb="FF0000FF"/>
      <name val="DevLys 010"/>
    </font>
    <font>
      <sz val="16"/>
      <color rgb="FF000000"/>
      <name val="Calibri"/>
      <family val="2"/>
    </font>
  </fonts>
  <fills count="15">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C1"/>
        <bgColor indexed="64"/>
      </patternFill>
    </fill>
    <fill>
      <patternFill patternType="solid">
        <fgColor theme="7" tint="0.79998168889431442"/>
        <bgColor indexed="64"/>
      </patternFill>
    </fill>
  </fills>
  <borders count="158">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right style="thin">
        <color rgb="FFCC99FF"/>
      </right>
      <top style="thin">
        <color rgb="FFCC99FF"/>
      </top>
      <bottom style="thin">
        <color rgb="FFCC99FF"/>
      </bottom>
      <diagonal/>
    </border>
    <border>
      <left/>
      <right/>
      <top style="thin">
        <color rgb="FFCC99FF"/>
      </top>
      <bottom style="thin">
        <color rgb="FFCC99FF"/>
      </bottom>
      <diagonal/>
    </border>
    <border>
      <left style="thin">
        <color rgb="FFCC99FF"/>
      </left>
      <right style="thin">
        <color rgb="FFCC99FF"/>
      </right>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thin">
        <color rgb="FFFF0000"/>
      </left>
      <right style="thin">
        <color rgb="FFCC99FF"/>
      </right>
      <top style="thin">
        <color rgb="FFCC99FF"/>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CC99FF"/>
      </top>
      <bottom style="thin">
        <color rgb="FFFF0000"/>
      </bottom>
      <diagonal/>
    </border>
    <border>
      <left/>
      <right style="thin">
        <color rgb="FFCC99FF"/>
      </right>
      <top/>
      <bottom style="thin">
        <color rgb="FFCC99FF"/>
      </bottom>
      <diagonal/>
    </border>
    <border>
      <left style="thin">
        <color rgb="FFCC99FF"/>
      </left>
      <right style="thin">
        <color rgb="FFFF0000"/>
      </right>
      <top/>
      <bottom style="thin">
        <color rgb="FFCC99FF"/>
      </bottom>
      <diagonal/>
    </border>
    <border>
      <left style="thin">
        <color rgb="FFCC99FF"/>
      </left>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rgb="FFCC99FF"/>
      </left>
      <right/>
      <top/>
      <bottom/>
      <diagonal/>
    </border>
    <border>
      <left style="thin">
        <color indexed="46"/>
      </left>
      <right style="thin">
        <color indexed="46"/>
      </right>
      <top style="thin">
        <color indexed="46"/>
      </top>
      <bottom/>
      <diagonal/>
    </border>
    <border>
      <left/>
      <right/>
      <top style="thin">
        <color indexed="46"/>
      </top>
      <bottom/>
      <diagonal/>
    </border>
    <border>
      <left/>
      <right/>
      <top style="thin">
        <color rgb="FFFF0000"/>
      </top>
      <bottom/>
      <diagonal/>
    </border>
    <border>
      <left style="thin">
        <color rgb="FFCC99FF"/>
      </left>
      <right style="thin">
        <color indexed="46"/>
      </right>
      <top style="thin">
        <color rgb="FFCC99FF"/>
      </top>
      <bottom style="thin">
        <color rgb="FFCC99FF"/>
      </bottom>
      <diagonal/>
    </border>
    <border>
      <left style="thin">
        <color rgb="FFCC99FF"/>
      </left>
      <right style="thin">
        <color indexed="46"/>
      </right>
      <top style="thin">
        <color rgb="FFCC99FF"/>
      </top>
      <bottom style="thin">
        <color indexed="46"/>
      </bottom>
      <diagonal/>
    </border>
    <border>
      <left/>
      <right style="thin">
        <color rgb="FFCC99FF"/>
      </right>
      <top style="thin">
        <color rgb="FFCC99FF"/>
      </top>
      <bottom style="thin">
        <color indexed="46"/>
      </bottom>
      <diagonal/>
    </border>
    <border>
      <left/>
      <right style="thin">
        <color indexed="46"/>
      </right>
      <top/>
      <bottom/>
      <diagonal/>
    </border>
    <border>
      <left/>
      <right/>
      <top style="medium">
        <color indexed="10"/>
      </top>
      <bottom style="thin">
        <color indexed="46"/>
      </bottom>
      <diagonal/>
    </border>
    <border>
      <left/>
      <right style="thin">
        <color indexed="46"/>
      </right>
      <top style="medium">
        <color indexed="10"/>
      </top>
      <bottom style="thin">
        <color indexed="46"/>
      </bottom>
      <diagonal/>
    </border>
    <border>
      <left style="medium">
        <color indexed="10"/>
      </left>
      <right style="thin">
        <color indexed="46"/>
      </right>
      <top style="thin">
        <color indexed="46"/>
      </top>
      <bottom/>
      <diagonal/>
    </border>
    <border>
      <left style="thin">
        <color rgb="FFCC99FF"/>
      </left>
      <right/>
      <top style="medium">
        <color indexed="10"/>
      </top>
      <bottom style="thin">
        <color rgb="FFCC99FF"/>
      </bottom>
      <diagonal/>
    </border>
    <border>
      <left style="medium">
        <color indexed="10"/>
      </left>
      <right style="thin">
        <color rgb="FFCC99FF"/>
      </right>
      <top style="thin">
        <color rgb="FFCC99FF"/>
      </top>
      <bottom style="thin">
        <color indexed="46"/>
      </bottom>
      <diagonal/>
    </border>
    <border>
      <left style="thin">
        <color rgb="FFCC99FF"/>
      </left>
      <right style="thin">
        <color rgb="FFCC99FF"/>
      </right>
      <top style="thin">
        <color rgb="FFCC99FF"/>
      </top>
      <bottom style="thin">
        <color indexed="46"/>
      </bottom>
      <diagonal/>
    </border>
    <border>
      <left/>
      <right style="thin">
        <color indexed="46"/>
      </right>
      <top style="medium">
        <color indexed="10"/>
      </top>
      <bottom style="thin">
        <color rgb="FFCC99F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CC99FF"/>
      </left>
      <right/>
      <top/>
      <bottom style="thin">
        <color indexed="46"/>
      </bottom>
      <diagonal/>
    </border>
    <border>
      <left/>
      <right/>
      <top style="thin">
        <color rgb="FFCC99FF"/>
      </top>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right style="thin">
        <color indexed="46"/>
      </right>
      <top style="thin">
        <color indexed="46"/>
      </top>
      <bottom style="medium">
        <color indexed="14"/>
      </bottom>
      <diagonal/>
    </border>
    <border>
      <left style="medium">
        <color indexed="10"/>
      </left>
      <right/>
      <top style="thin">
        <color rgb="FFCC99FF"/>
      </top>
      <bottom/>
      <diagonal/>
    </border>
    <border>
      <left style="thin">
        <color indexed="46"/>
      </left>
      <right/>
      <top style="thin">
        <color rgb="FFCC99FF"/>
      </top>
      <bottom/>
      <diagonal/>
    </border>
    <border>
      <left/>
      <right style="thin">
        <color indexed="46"/>
      </right>
      <top style="thin">
        <color rgb="FFCC99FF"/>
      </top>
      <bottom/>
      <diagonal/>
    </border>
    <border>
      <left style="medium">
        <color rgb="FFFF0000"/>
      </left>
      <right/>
      <top style="medium">
        <color rgb="FFFF0000"/>
      </top>
      <bottom style="thin">
        <color rgb="FFCC99FF"/>
      </bottom>
      <diagonal/>
    </border>
    <border>
      <left/>
      <right/>
      <top style="medium">
        <color rgb="FFFF0000"/>
      </top>
      <bottom style="thin">
        <color rgb="FFCC99FF"/>
      </bottom>
      <diagonal/>
    </border>
    <border>
      <left/>
      <right style="medium">
        <color rgb="FFFF0000"/>
      </right>
      <top style="medium">
        <color rgb="FFFF0000"/>
      </top>
      <bottom style="thin">
        <color rgb="FFCC99FF"/>
      </bottom>
      <diagonal/>
    </border>
    <border>
      <left style="medium">
        <color rgb="FFFF0000"/>
      </left>
      <right/>
      <top style="thin">
        <color rgb="FFCC99FF"/>
      </top>
      <bottom style="thin">
        <color rgb="FFCC99FF"/>
      </bottom>
      <diagonal/>
    </border>
    <border>
      <left/>
      <right style="medium">
        <color rgb="FFFF0000"/>
      </right>
      <top style="thin">
        <color rgb="FFCC99FF"/>
      </top>
      <bottom style="thin">
        <color rgb="FFCC99FF"/>
      </bottom>
      <diagonal/>
    </border>
    <border>
      <left/>
      <right style="thin">
        <color indexed="46"/>
      </right>
      <top style="thin">
        <color rgb="FFCC99FF"/>
      </top>
      <bottom style="thin">
        <color rgb="FFCC99FF"/>
      </bottom>
      <diagonal/>
    </border>
    <border>
      <left style="thin">
        <color indexed="46"/>
      </left>
      <right/>
      <top style="thin">
        <color rgb="FFCC99FF"/>
      </top>
      <bottom style="thin">
        <color rgb="FFCC99FF"/>
      </bottom>
      <diagonal/>
    </border>
    <border>
      <left style="thin">
        <color indexed="46"/>
      </left>
      <right style="thin">
        <color indexed="46"/>
      </right>
      <top style="thin">
        <color rgb="FFCC99FF"/>
      </top>
      <bottom style="thin">
        <color rgb="FFCC99FF"/>
      </bottom>
      <diagonal/>
    </border>
    <border>
      <left style="medium">
        <color rgb="FFFF0000"/>
      </left>
      <right/>
      <top style="thin">
        <color rgb="FFCC99FF"/>
      </top>
      <bottom style="medium">
        <color rgb="FFFF0000"/>
      </bottom>
      <diagonal/>
    </border>
    <border>
      <left/>
      <right/>
      <top style="thin">
        <color rgb="FFCC99FF"/>
      </top>
      <bottom style="medium">
        <color rgb="FFFF0000"/>
      </bottom>
      <diagonal/>
    </border>
    <border>
      <left/>
      <right style="medium">
        <color rgb="FFFF0000"/>
      </right>
      <top style="thin">
        <color rgb="FFCC99FF"/>
      </top>
      <bottom style="medium">
        <color rgb="FFFF0000"/>
      </bottom>
      <diagonal/>
    </border>
    <border>
      <left style="thin">
        <color indexed="46"/>
      </left>
      <right style="thin">
        <color indexed="46"/>
      </right>
      <top/>
      <bottom/>
      <diagonal/>
    </border>
    <border>
      <left style="medium">
        <color indexed="10"/>
      </left>
      <right/>
      <top style="medium">
        <color indexed="10"/>
      </top>
      <bottom/>
      <diagonal/>
    </border>
    <border>
      <left style="thin">
        <color indexed="46"/>
      </left>
      <right style="thin">
        <color indexed="46"/>
      </right>
      <top style="medium">
        <color indexed="10"/>
      </top>
      <bottom/>
      <diagonal/>
    </border>
    <border>
      <left/>
      <right style="medium">
        <color indexed="10"/>
      </right>
      <top style="medium">
        <color indexed="10"/>
      </top>
      <bottom/>
      <diagonal/>
    </border>
    <border>
      <left/>
      <right style="medium">
        <color indexed="10"/>
      </right>
      <top/>
      <bottom/>
      <diagonal/>
    </border>
    <border>
      <left style="medium">
        <color indexed="10"/>
      </left>
      <right/>
      <top/>
      <bottom style="thin">
        <color indexed="46"/>
      </bottom>
      <diagonal/>
    </border>
    <border>
      <left/>
      <right style="medium">
        <color indexed="10"/>
      </right>
      <top/>
      <bottom style="thin">
        <color indexed="46"/>
      </bottom>
      <diagonal/>
    </border>
    <border>
      <left style="thin">
        <color indexed="46"/>
      </left>
      <right style="thin">
        <color indexed="46"/>
      </right>
      <top style="thin">
        <color indexed="46"/>
      </top>
      <bottom style="medium">
        <color indexed="14"/>
      </bottom>
      <diagonal/>
    </border>
    <border>
      <left style="thin">
        <color indexed="48"/>
      </left>
      <right style="medium">
        <color indexed="10"/>
      </right>
      <top/>
      <bottom/>
      <diagonal/>
    </border>
    <border>
      <left style="medium">
        <color indexed="10"/>
      </left>
      <right style="thin">
        <color rgb="FFCC99FF"/>
      </right>
      <top style="thin">
        <color rgb="FFCC99FF"/>
      </top>
      <bottom/>
      <diagonal/>
    </border>
    <border>
      <left style="thin">
        <color rgb="FFCC99FF"/>
      </left>
      <right style="thin">
        <color rgb="FFCC99FF"/>
      </right>
      <top style="thin">
        <color rgb="FFCC99FF"/>
      </top>
      <bottom/>
      <diagonal/>
    </border>
    <border>
      <left style="thin">
        <color rgb="FFCC99FF"/>
      </left>
      <right style="medium">
        <color indexed="10"/>
      </right>
      <top style="medium">
        <color indexed="10"/>
      </top>
      <bottom style="thin">
        <color rgb="FFCC99FF"/>
      </bottom>
      <diagonal/>
    </border>
    <border>
      <left style="thin">
        <color rgb="FFCC99FF"/>
      </left>
      <right/>
      <top style="thin">
        <color indexed="46"/>
      </top>
      <bottom style="thin">
        <color rgb="FFCC99FF"/>
      </bottom>
      <diagonal/>
    </border>
    <border>
      <left/>
      <right/>
      <top style="thin">
        <color indexed="46"/>
      </top>
      <bottom style="thin">
        <color rgb="FFCC99FF"/>
      </bottom>
      <diagonal/>
    </border>
    <border>
      <left/>
      <right style="thin">
        <color rgb="FFCC99FF"/>
      </right>
      <top style="thin">
        <color indexed="46"/>
      </top>
      <bottom style="thin">
        <color rgb="FFCC99FF"/>
      </bottom>
      <diagonal/>
    </border>
    <border>
      <left style="thin">
        <color indexed="46"/>
      </left>
      <right/>
      <top style="thin">
        <color indexed="46"/>
      </top>
      <bottom style="medium">
        <color indexed="14"/>
      </bottom>
      <diagonal/>
    </border>
    <border>
      <left/>
      <right/>
      <top style="thin">
        <color indexed="46"/>
      </top>
      <bottom style="medium">
        <color indexed="14"/>
      </bottom>
      <diagonal/>
    </border>
    <border>
      <left style="medium">
        <color indexed="14"/>
      </left>
      <right style="thin">
        <color indexed="46"/>
      </right>
      <top style="thin">
        <color indexed="46"/>
      </top>
      <bottom/>
      <diagonal/>
    </border>
    <border>
      <left style="thin">
        <color indexed="46"/>
      </left>
      <right style="thin">
        <color indexed="46"/>
      </right>
      <top style="thin">
        <color rgb="FFCC99FF"/>
      </top>
      <bottom/>
      <diagonal/>
    </border>
    <border>
      <left style="thin">
        <color indexed="46"/>
      </left>
      <right style="thin">
        <color indexed="46"/>
      </right>
      <top style="thin">
        <color indexed="12"/>
      </top>
      <bottom style="thin">
        <color indexed="46"/>
      </bottom>
      <diagonal/>
    </border>
    <border>
      <left style="thin">
        <color indexed="46"/>
      </left>
      <right/>
      <top style="thin">
        <color indexed="12"/>
      </top>
      <bottom style="thin">
        <color indexed="46"/>
      </bottom>
      <diagonal/>
    </border>
    <border>
      <left/>
      <right/>
      <top style="thin">
        <color indexed="12"/>
      </top>
      <bottom style="thin">
        <color indexed="46"/>
      </bottom>
      <diagonal/>
    </border>
    <border>
      <left/>
      <right style="thin">
        <color indexed="46"/>
      </right>
      <top style="thin">
        <color indexed="12"/>
      </top>
      <bottom style="thin">
        <color indexed="46"/>
      </bottom>
      <diagonal/>
    </border>
    <border>
      <left style="thin">
        <color indexed="46"/>
      </left>
      <right style="medium">
        <color indexed="14"/>
      </right>
      <top style="thin">
        <color indexed="12"/>
      </top>
      <bottom style="thin">
        <color indexed="46"/>
      </bottom>
      <diagonal/>
    </border>
    <border>
      <left style="thin">
        <color indexed="46"/>
      </left>
      <right style="medium">
        <color indexed="14"/>
      </right>
      <top style="thin">
        <color indexed="46"/>
      </top>
      <bottom/>
      <diagonal/>
    </border>
    <border>
      <left style="medium">
        <color indexed="14"/>
      </left>
      <right/>
      <top style="thin">
        <color indexed="12"/>
      </top>
      <bottom style="thin">
        <color indexed="46"/>
      </bottom>
      <diagonal/>
    </border>
    <border>
      <left style="medium">
        <color indexed="14"/>
      </left>
      <right/>
      <top style="thin">
        <color indexed="46"/>
      </top>
      <bottom style="thin">
        <color indexed="46"/>
      </bottom>
      <diagonal/>
    </border>
    <border>
      <left style="medium">
        <color indexed="14"/>
      </left>
      <right/>
      <top style="thin">
        <color indexed="46"/>
      </top>
      <bottom/>
      <diagonal/>
    </border>
    <border>
      <left/>
      <right style="thin">
        <color indexed="46"/>
      </right>
      <top style="thin">
        <color indexed="46"/>
      </top>
      <bottom/>
      <diagonal/>
    </border>
    <border>
      <left style="medium">
        <color indexed="14"/>
      </left>
      <right/>
      <top/>
      <bottom style="medium">
        <color indexed="14"/>
      </bottom>
      <diagonal/>
    </border>
    <border>
      <left/>
      <right/>
      <top/>
      <bottom style="medium">
        <color indexed="14"/>
      </bottom>
      <diagonal/>
    </border>
    <border>
      <left/>
      <right style="thin">
        <color indexed="46"/>
      </right>
      <top/>
      <bottom style="medium">
        <color indexed="14"/>
      </bottom>
      <diagonal/>
    </border>
    <border>
      <left style="thin">
        <color indexed="46"/>
      </left>
      <right/>
      <top/>
      <bottom style="medium">
        <color indexed="14"/>
      </bottom>
      <diagonal/>
    </border>
    <border>
      <left style="thin">
        <color indexed="10"/>
      </left>
      <right/>
      <top style="thin">
        <color indexed="46"/>
      </top>
      <bottom style="thin">
        <color indexed="46"/>
      </bottom>
      <diagonal/>
    </border>
    <border>
      <left style="thin">
        <color indexed="10"/>
      </left>
      <right/>
      <top style="thin">
        <color indexed="46"/>
      </top>
      <bottom/>
      <diagonal/>
    </border>
    <border>
      <left style="medium">
        <color indexed="10"/>
      </left>
      <right/>
      <top style="thin">
        <color indexed="46"/>
      </top>
      <bottom style="thin">
        <color indexed="46"/>
      </bottom>
      <diagonal/>
    </border>
    <border>
      <left style="medium">
        <color indexed="10"/>
      </left>
      <right/>
      <top style="thin">
        <color indexed="46"/>
      </top>
      <bottom style="medium">
        <color indexed="10"/>
      </bottom>
      <diagonal/>
    </border>
    <border>
      <left/>
      <right style="thin">
        <color indexed="46"/>
      </right>
      <top style="thin">
        <color indexed="46"/>
      </top>
      <bottom style="medium">
        <color indexed="10"/>
      </bottom>
      <diagonal/>
    </border>
    <border>
      <left style="thin">
        <color indexed="46"/>
      </left>
      <right/>
      <top style="thin">
        <color indexed="46"/>
      </top>
      <bottom/>
      <diagonal/>
    </border>
    <border>
      <left style="medium">
        <color indexed="46"/>
      </left>
      <right style="thin">
        <color indexed="46"/>
      </right>
      <top style="medium">
        <color indexed="46"/>
      </top>
      <bottom style="thin">
        <color indexed="46"/>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thin">
        <color indexed="46"/>
      </left>
      <right style="medium">
        <color indexed="46"/>
      </right>
      <top style="thin">
        <color indexed="46"/>
      </top>
      <bottom style="thin">
        <color indexed="46"/>
      </bottom>
      <diagonal/>
    </border>
    <border>
      <left style="medium">
        <color indexed="46"/>
      </left>
      <right/>
      <top/>
      <bottom style="thin">
        <color indexed="46"/>
      </bottom>
      <diagonal/>
    </border>
    <border>
      <left style="medium">
        <color indexed="46"/>
      </left>
      <right/>
      <top style="thin">
        <color indexed="46"/>
      </top>
      <bottom style="thin">
        <color indexed="46"/>
      </bottom>
      <diagonal/>
    </border>
    <border>
      <left style="medium">
        <color indexed="46"/>
      </left>
      <right/>
      <top style="thin">
        <color indexed="46"/>
      </top>
      <bottom style="medium">
        <color indexed="46"/>
      </bottom>
      <diagonal/>
    </border>
    <border>
      <left/>
      <right style="thin">
        <color indexed="46"/>
      </right>
      <top style="thin">
        <color indexed="46"/>
      </top>
      <bottom style="medium">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right style="medium">
        <color indexed="46"/>
      </right>
      <top style="thin">
        <color indexed="46"/>
      </top>
      <bottom style="thin">
        <color indexed="46"/>
      </bottom>
      <diagonal/>
    </border>
    <border>
      <left style="thin">
        <color indexed="46"/>
      </left>
      <right/>
      <top style="thin">
        <color indexed="46"/>
      </top>
      <bottom style="medium">
        <color indexed="46"/>
      </bottom>
      <diagonal/>
    </border>
    <border>
      <left style="medium">
        <color indexed="46"/>
      </left>
      <right/>
      <top style="thin">
        <color indexed="46"/>
      </top>
      <bottom/>
      <diagonal/>
    </border>
    <border>
      <left/>
      <right style="medium">
        <color indexed="46"/>
      </right>
      <top style="thin">
        <color indexed="46"/>
      </top>
      <bottom/>
      <diagonal/>
    </border>
    <border>
      <left/>
      <right style="medium">
        <color indexed="46"/>
      </right>
      <top/>
      <bottom style="thin">
        <color indexed="46"/>
      </bottom>
      <diagonal/>
    </border>
    <border>
      <left style="thin">
        <color indexed="46"/>
      </left>
      <right/>
      <top/>
      <bottom/>
      <diagonal/>
    </border>
  </borders>
  <cellStyleXfs count="654">
    <xf numFmtId="0" fontId="0" fillId="0" borderId="0"/>
    <xf numFmtId="0" fontId="47" fillId="0" borderId="0" applyNumberFormat="0" applyFill="0" applyBorder="0" applyAlignment="0" applyProtection="0">
      <alignment vertical="top"/>
      <protection locked="0"/>
    </xf>
    <xf numFmtId="0" fontId="3" fillId="0" borderId="0"/>
    <xf numFmtId="0" fontId="35" fillId="0" borderId="0"/>
    <xf numFmtId="9" fontId="66"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cellStyleXfs>
  <cellXfs count="1051">
    <xf numFmtId="0" fontId="0" fillId="0" borderId="0" xfId="0"/>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5" fillId="0" borderId="0" xfId="0" applyFont="1" applyFill="1" applyBorder="1" applyAlignment="1" applyProtection="1">
      <alignment vertical="center"/>
    </xf>
    <xf numFmtId="0" fontId="5" fillId="0" borderId="0" xfId="0" applyFont="1" applyFill="1" applyBorder="1" applyAlignment="1" applyProtection="1"/>
    <xf numFmtId="0" fontId="5" fillId="0" borderId="0" xfId="0" applyFont="1" applyFill="1" applyBorder="1" applyProtection="1"/>
    <xf numFmtId="0" fontId="5" fillId="0" borderId="0" xfId="0" applyFont="1" applyFill="1" applyBorder="1" applyAlignment="1" applyProtection="1">
      <alignment horizontal="center"/>
    </xf>
    <xf numFmtId="0" fontId="8" fillId="0" borderId="0" xfId="0" applyFont="1" applyFill="1" applyBorder="1" applyAlignment="1" applyProtection="1">
      <alignment vertical="center"/>
    </xf>
    <xf numFmtId="0" fontId="0" fillId="0" borderId="0" xfId="0" applyProtection="1"/>
    <xf numFmtId="0" fontId="3" fillId="0" borderId="0" xfId="0" applyFont="1" applyFill="1" applyAlignment="1" applyProtection="1">
      <alignment vertical="center"/>
    </xf>
    <xf numFmtId="0" fontId="18" fillId="0" borderId="0" xfId="0" applyFont="1" applyProtection="1"/>
    <xf numFmtId="0" fontId="1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xf>
    <xf numFmtId="0" fontId="5" fillId="0" borderId="2" xfId="0" applyFont="1" applyFill="1" applyBorder="1" applyAlignment="1" applyProtection="1">
      <alignment vertical="center"/>
    </xf>
    <xf numFmtId="0" fontId="8" fillId="0" borderId="1"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 xfId="0" applyFont="1" applyFill="1" applyBorder="1" applyAlignment="1" applyProtection="1"/>
    <xf numFmtId="0" fontId="20"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2" fillId="0" borderId="0" xfId="0" applyFont="1" applyFill="1" applyBorder="1" applyAlignment="1" applyProtection="1">
      <alignment horizontal="right" vertical="center"/>
    </xf>
    <xf numFmtId="0" fontId="29"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38" fillId="0" borderId="0" xfId="0" applyFont="1" applyProtection="1"/>
    <xf numFmtId="0" fontId="38" fillId="0" borderId="0" xfId="0" applyFont="1" applyAlignment="1" applyProtection="1">
      <alignment horizontal="center"/>
    </xf>
    <xf numFmtId="0" fontId="8" fillId="0" borderId="0" xfId="0" applyFont="1" applyBorder="1" applyAlignment="1" applyProtection="1">
      <alignment vertical="center"/>
    </xf>
    <xf numFmtId="0" fontId="22" fillId="0" borderId="0" xfId="0" applyFont="1" applyFill="1" applyBorder="1" applyAlignment="1" applyProtection="1">
      <alignment vertical="center"/>
    </xf>
    <xf numFmtId="0" fontId="62" fillId="0" borderId="0" xfId="0" applyFont="1" applyAlignment="1" applyProtection="1">
      <alignment vertical="center"/>
    </xf>
    <xf numFmtId="0" fontId="63" fillId="0" borderId="0" xfId="0" applyFont="1" applyFill="1" applyBorder="1" applyAlignment="1" applyProtection="1">
      <alignment horizontal="center" vertical="center" textRotation="90"/>
    </xf>
    <xf numFmtId="0" fontId="65" fillId="0" borderId="0" xfId="0" applyFont="1" applyFill="1" applyBorder="1" applyAlignment="1" applyProtection="1">
      <alignment horizontal="center" vertical="center" textRotation="90"/>
    </xf>
    <xf numFmtId="0" fontId="51" fillId="8" borderId="23" xfId="0" applyFont="1" applyFill="1" applyBorder="1" applyAlignment="1" applyProtection="1">
      <alignment horizontal="center" vertical="center" textRotation="90" wrapText="1"/>
    </xf>
    <xf numFmtId="0" fontId="46" fillId="4" borderId="15" xfId="0" applyFont="1" applyFill="1" applyBorder="1" applyAlignment="1" applyProtection="1">
      <alignment horizontal="center" vertical="center" textRotation="90" wrapText="1"/>
    </xf>
    <xf numFmtId="0" fontId="51" fillId="8" borderId="15" xfId="0" applyFont="1" applyFill="1" applyBorder="1" applyAlignment="1" applyProtection="1">
      <alignment horizontal="center" vertical="center" textRotation="90" wrapText="1"/>
    </xf>
    <xf numFmtId="1" fontId="11" fillId="0" borderId="0" xfId="0" applyNumberFormat="1" applyFont="1" applyFill="1" applyBorder="1" applyAlignment="1" applyProtection="1">
      <alignment horizontal="center" vertical="center"/>
    </xf>
    <xf numFmtId="0" fontId="5" fillId="0" borderId="9" xfId="0" applyFont="1" applyFill="1" applyBorder="1" applyAlignment="1" applyProtection="1">
      <alignment vertical="center"/>
    </xf>
    <xf numFmtId="0" fontId="6" fillId="6" borderId="9" xfId="0" applyFont="1" applyFill="1" applyBorder="1" applyAlignment="1" applyProtection="1">
      <alignment horizontal="center" vertical="center"/>
    </xf>
    <xf numFmtId="0" fontId="8" fillId="6" borderId="1" xfId="0" applyFont="1" applyFill="1" applyBorder="1" applyAlignment="1" applyProtection="1">
      <alignment horizontal="center" vertical="center" textRotation="90" wrapText="1"/>
    </xf>
    <xf numFmtId="0" fontId="5" fillId="6" borderId="9" xfId="0" applyFont="1" applyFill="1" applyBorder="1" applyAlignment="1" applyProtection="1">
      <alignment horizontal="center" vertical="center"/>
    </xf>
    <xf numFmtId="9" fontId="22" fillId="0" borderId="0" xfId="4" applyFont="1" applyFill="1" applyBorder="1" applyAlignment="1" applyProtection="1">
      <alignment horizontal="right" vertical="center"/>
    </xf>
    <xf numFmtId="9" fontId="27" fillId="0" borderId="0" xfId="4" applyFont="1" applyFill="1" applyBorder="1" applyAlignment="1" applyProtection="1">
      <alignment horizontal="center" vertical="center"/>
    </xf>
    <xf numFmtId="9" fontId="29" fillId="0" borderId="0" xfId="4" applyFont="1" applyFill="1" applyBorder="1" applyAlignment="1" applyProtection="1">
      <alignment horizontal="center" vertical="center"/>
    </xf>
    <xf numFmtId="0" fontId="69" fillId="0" borderId="0" xfId="0" applyFont="1" applyProtection="1"/>
    <xf numFmtId="0" fontId="5" fillId="9" borderId="36" xfId="0" applyFont="1" applyFill="1" applyBorder="1" applyAlignment="1" applyProtection="1">
      <alignment vertical="center"/>
    </xf>
    <xf numFmtId="0" fontId="5" fillId="9" borderId="37" xfId="0" applyFont="1" applyFill="1" applyBorder="1" applyAlignment="1" applyProtection="1">
      <alignment vertical="center"/>
    </xf>
    <xf numFmtId="0" fontId="5" fillId="9" borderId="38" xfId="0" applyFont="1" applyFill="1" applyBorder="1" applyAlignment="1" applyProtection="1">
      <alignment vertical="center"/>
    </xf>
    <xf numFmtId="0" fontId="5" fillId="9" borderId="15" xfId="0" applyFont="1" applyFill="1" applyBorder="1" applyAlignment="1" applyProtection="1">
      <alignment vertical="center"/>
    </xf>
    <xf numFmtId="0" fontId="5" fillId="9" borderId="44" xfId="0" applyFont="1" applyFill="1" applyBorder="1" applyAlignment="1" applyProtection="1">
      <alignment horizontal="center" vertical="center" wrapText="1"/>
    </xf>
    <xf numFmtId="0" fontId="7" fillId="9" borderId="11" xfId="0" applyFont="1" applyFill="1" applyBorder="1" applyAlignment="1" applyProtection="1">
      <alignment horizontal="center" vertical="center" wrapText="1"/>
    </xf>
    <xf numFmtId="0" fontId="5" fillId="2" borderId="53" xfId="0" applyFont="1" applyFill="1" applyBorder="1" applyAlignment="1" applyProtection="1">
      <alignment vertical="center" textRotation="90" wrapText="1"/>
    </xf>
    <xf numFmtId="0" fontId="74" fillId="2" borderId="55" xfId="0" applyFont="1" applyFill="1" applyBorder="1" applyAlignment="1" applyProtection="1">
      <alignment horizontal="center" vertical="center" wrapText="1"/>
    </xf>
    <xf numFmtId="0" fontId="5" fillId="9" borderId="54" xfId="0" applyFont="1" applyFill="1" applyBorder="1" applyAlignment="1" applyProtection="1">
      <alignment vertical="center"/>
    </xf>
    <xf numFmtId="0" fontId="6" fillId="6" borderId="49" xfId="0" applyFont="1" applyFill="1" applyBorder="1" applyAlignment="1" applyProtection="1">
      <alignment horizontal="center" vertical="center" wrapText="1"/>
    </xf>
    <xf numFmtId="0" fontId="76" fillId="6" borderId="58" xfId="0" applyFont="1" applyFill="1" applyBorder="1" applyAlignment="1">
      <alignment horizontal="left" vertical="center"/>
    </xf>
    <xf numFmtId="0" fontId="24" fillId="6" borderId="58" xfId="0" applyFont="1" applyFill="1" applyBorder="1" applyAlignment="1">
      <alignment horizontal="left" vertical="center"/>
    </xf>
    <xf numFmtId="0" fontId="77" fillId="6" borderId="58" xfId="0" applyFont="1" applyFill="1" applyBorder="1" applyAlignment="1">
      <alignment horizontal="left" vertical="center"/>
    </xf>
    <xf numFmtId="0" fontId="77" fillId="6" borderId="58" xfId="0" applyFont="1" applyFill="1" applyBorder="1" applyAlignment="1">
      <alignment horizontal="center" vertical="center"/>
    </xf>
    <xf numFmtId="0" fontId="24" fillId="6" borderId="58" xfId="0" applyFont="1" applyFill="1" applyBorder="1" applyAlignment="1">
      <alignment horizontal="center" vertical="center"/>
    </xf>
    <xf numFmtId="0" fontId="0" fillId="0" borderId="0" xfId="0" applyAlignment="1" applyProtection="1">
      <alignment vertical="center" wrapText="1"/>
    </xf>
    <xf numFmtId="0" fontId="80" fillId="10" borderId="58" xfId="0" applyFont="1" applyFill="1" applyBorder="1" applyAlignment="1">
      <alignment horizontal="center" vertical="center"/>
    </xf>
    <xf numFmtId="0" fontId="84" fillId="10" borderId="58" xfId="0" applyFont="1" applyFill="1" applyBorder="1" applyAlignment="1" applyProtection="1">
      <alignment horizontal="center" vertical="center" wrapText="1"/>
    </xf>
    <xf numFmtId="0" fontId="85" fillId="5" borderId="58" xfId="0" applyFont="1" applyFill="1" applyBorder="1" applyAlignment="1" applyProtection="1">
      <alignment horizontal="center" vertical="center" wrapText="1"/>
    </xf>
    <xf numFmtId="0" fontId="0" fillId="5" borderId="58" xfId="0" applyFill="1" applyBorder="1" applyAlignment="1" applyProtection="1">
      <alignment horizontal="center" vertical="center" wrapText="1"/>
    </xf>
    <xf numFmtId="0" fontId="82" fillId="5" borderId="58" xfId="0" applyFont="1" applyFill="1" applyBorder="1" applyAlignment="1" applyProtection="1">
      <alignment horizontal="center" vertical="center" wrapText="1"/>
    </xf>
    <xf numFmtId="0" fontId="83" fillId="5" borderId="58" xfId="0" applyFont="1" applyFill="1" applyBorder="1" applyAlignment="1" applyProtection="1">
      <alignment horizontal="center" vertical="center" wrapText="1"/>
    </xf>
    <xf numFmtId="0" fontId="82" fillId="5" borderId="58" xfId="0" applyFont="1" applyFill="1" applyBorder="1" applyAlignment="1" applyProtection="1">
      <alignment horizontal="left" vertical="center" wrapText="1"/>
    </xf>
    <xf numFmtId="0" fontId="70" fillId="5" borderId="58" xfId="0" applyFont="1" applyFill="1" applyBorder="1" applyAlignment="1" applyProtection="1">
      <alignment horizontal="center" vertical="center" wrapText="1"/>
    </xf>
    <xf numFmtId="0" fontId="79" fillId="5" borderId="58" xfId="0" applyFont="1" applyFill="1" applyBorder="1" applyAlignment="1" applyProtection="1">
      <alignment vertical="center"/>
      <protection hidden="1"/>
    </xf>
    <xf numFmtId="0" fontId="78" fillId="5" borderId="58" xfId="0" applyFont="1" applyFill="1" applyBorder="1" applyAlignment="1" applyProtection="1">
      <alignment horizontal="left" vertical="center"/>
      <protection hidden="1"/>
    </xf>
    <xf numFmtId="0" fontId="36" fillId="5" borderId="1" xfId="3" applyFont="1" applyFill="1" applyBorder="1" applyAlignment="1" applyProtection="1">
      <alignment vertical="top" wrapText="1"/>
    </xf>
    <xf numFmtId="0" fontId="36" fillId="5" borderId="3" xfId="3" applyFont="1" applyFill="1" applyBorder="1" applyAlignment="1" applyProtection="1">
      <alignment vertical="top" wrapText="1"/>
    </xf>
    <xf numFmtId="0" fontId="5" fillId="9" borderId="28" xfId="0" applyFont="1" applyFill="1" applyBorder="1" applyAlignment="1" applyProtection="1">
      <alignment vertical="center"/>
    </xf>
    <xf numFmtId="0" fontId="6" fillId="6" borderId="64" xfId="0" applyFont="1" applyFill="1" applyBorder="1" applyAlignment="1" applyProtection="1">
      <alignment horizontal="center" vertical="center" wrapText="1"/>
    </xf>
    <xf numFmtId="0" fontId="5" fillId="9" borderId="28" xfId="0" applyFont="1" applyFill="1" applyBorder="1" applyAlignment="1" applyProtection="1">
      <alignment horizontal="center" vertical="center"/>
    </xf>
    <xf numFmtId="0" fontId="5" fillId="9" borderId="9" xfId="0" applyFont="1" applyFill="1" applyBorder="1" applyAlignment="1" applyProtection="1">
      <alignment horizontal="center" vertical="center"/>
    </xf>
    <xf numFmtId="0" fontId="5" fillId="9" borderId="9" xfId="0" applyFont="1" applyFill="1" applyBorder="1" applyAlignment="1" applyProtection="1">
      <alignment vertical="center"/>
    </xf>
    <xf numFmtId="0" fontId="5" fillId="9" borderId="26" xfId="0" applyFont="1" applyFill="1" applyBorder="1" applyAlignment="1" applyProtection="1">
      <alignment vertical="center"/>
    </xf>
    <xf numFmtId="0" fontId="85" fillId="5" borderId="58" xfId="0" applyFont="1" applyFill="1" applyBorder="1" applyAlignment="1" applyProtection="1">
      <alignment horizontal="center" vertical="center" wrapText="1"/>
    </xf>
    <xf numFmtId="165" fontId="70" fillId="5" borderId="58" xfId="0" applyNumberFormat="1" applyFont="1" applyFill="1" applyBorder="1" applyAlignment="1" applyProtection="1">
      <alignment horizontal="center" vertical="center" wrapText="1"/>
    </xf>
    <xf numFmtId="0" fontId="0" fillId="0" borderId="0" xfId="0" applyAlignment="1">
      <alignment horizontal="center"/>
    </xf>
    <xf numFmtId="0" fontId="94" fillId="0" borderId="1" xfId="0" applyFont="1" applyBorder="1" applyAlignment="1" applyProtection="1">
      <alignment horizontal="center" vertical="center" wrapText="1"/>
    </xf>
    <xf numFmtId="0" fontId="90" fillId="0" borderId="1" xfId="0" applyFont="1" applyFill="1" applyBorder="1" applyAlignment="1" applyProtection="1">
      <alignment horizontal="center" vertical="center"/>
    </xf>
    <xf numFmtId="0" fontId="95" fillId="0" borderId="1" xfId="0" applyFont="1" applyFill="1" applyBorder="1" applyAlignment="1" applyProtection="1">
      <alignment horizontal="center" vertical="center" wrapText="1"/>
    </xf>
    <xf numFmtId="0" fontId="90" fillId="6" borderId="1" xfId="0" applyFont="1" applyFill="1" applyBorder="1" applyAlignment="1" applyProtection="1">
      <alignment horizontal="center" vertical="center" wrapText="1"/>
    </xf>
    <xf numFmtId="0" fontId="90" fillId="6" borderId="3"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xf>
    <xf numFmtId="0" fontId="102" fillId="2" borderId="8" xfId="0"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90" fillId="6" borderId="1" xfId="0" applyFont="1" applyFill="1" applyBorder="1" applyAlignment="1" applyProtection="1">
      <alignment horizontal="center" vertical="center"/>
    </xf>
    <xf numFmtId="0" fontId="90" fillId="9" borderId="2" xfId="0" applyFont="1" applyFill="1" applyBorder="1" applyAlignment="1" applyProtection="1">
      <alignment horizontal="center" vertical="center"/>
    </xf>
    <xf numFmtId="14" fontId="90" fillId="9" borderId="1" xfId="0" applyNumberFormat="1" applyFont="1" applyFill="1" applyBorder="1" applyAlignment="1" applyProtection="1">
      <alignment horizontal="center" vertical="center" wrapText="1"/>
    </xf>
    <xf numFmtId="0" fontId="5" fillId="9" borderId="2" xfId="0" applyFont="1" applyFill="1" applyBorder="1" applyAlignment="1" applyProtection="1">
      <alignment horizontal="center" vertical="center"/>
    </xf>
    <xf numFmtId="0" fontId="17" fillId="9" borderId="2" xfId="0" applyFont="1" applyFill="1" applyBorder="1" applyAlignment="1" applyProtection="1">
      <alignment horizontal="center" vertical="center" wrapText="1"/>
    </xf>
    <xf numFmtId="49" fontId="90" fillId="9" borderId="2" xfId="0" applyNumberFormat="1" applyFont="1" applyFill="1" applyBorder="1" applyAlignment="1" applyProtection="1">
      <alignment horizontal="center" vertical="center"/>
    </xf>
    <xf numFmtId="0" fontId="103"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3" fillId="6" borderId="9" xfId="0" applyFont="1" applyFill="1" applyBorder="1" applyAlignment="1" applyProtection="1">
      <alignment horizontal="center" vertical="center" wrapText="1"/>
    </xf>
    <xf numFmtId="0" fontId="103" fillId="6" borderId="3" xfId="0" applyFont="1" applyFill="1" applyBorder="1" applyAlignment="1" applyProtection="1">
      <alignment horizontal="center" vertical="center" wrapText="1"/>
    </xf>
    <xf numFmtId="0" fontId="104" fillId="6" borderId="3" xfId="0" applyFont="1" applyFill="1" applyBorder="1" applyAlignment="1" applyProtection="1">
      <alignment horizontal="center" vertical="center" wrapText="1"/>
    </xf>
    <xf numFmtId="1" fontId="92" fillId="6" borderId="15" xfId="0" applyNumberFormat="1" applyFont="1" applyFill="1" applyBorder="1" applyAlignment="1" applyProtection="1">
      <alignment horizontal="center" vertical="center" wrapText="1"/>
    </xf>
    <xf numFmtId="1" fontId="103" fillId="6" borderId="15" xfId="0" applyNumberFormat="1" applyFont="1" applyFill="1" applyBorder="1" applyAlignment="1" applyProtection="1">
      <alignment horizontal="center" vertical="center" wrapText="1"/>
    </xf>
    <xf numFmtId="1" fontId="92" fillId="8" borderId="23" xfId="0" applyNumberFormat="1" applyFont="1" applyFill="1" applyBorder="1" applyAlignment="1" applyProtection="1">
      <alignment horizontal="center" vertical="center" wrapText="1"/>
    </xf>
    <xf numFmtId="2" fontId="92" fillId="2" borderId="21" xfId="0" applyNumberFormat="1" applyFont="1" applyFill="1" applyBorder="1" applyAlignment="1" applyProtection="1">
      <alignment horizontal="center" vertical="center" textRotation="90" wrapText="1"/>
    </xf>
    <xf numFmtId="2" fontId="103" fillId="2" borderId="21" xfId="0" applyNumberFormat="1" applyFont="1" applyFill="1" applyBorder="1" applyAlignment="1" applyProtection="1">
      <alignment horizontal="center" vertical="center" textRotation="90" wrapText="1"/>
    </xf>
    <xf numFmtId="2" fontId="103" fillId="2" borderId="22" xfId="0" applyNumberFormat="1" applyFont="1" applyFill="1" applyBorder="1" applyAlignment="1" applyProtection="1">
      <alignment horizontal="center" vertical="center" textRotation="90" wrapText="1"/>
    </xf>
    <xf numFmtId="0" fontId="5" fillId="0" borderId="66" xfId="0" applyFont="1" applyFill="1" applyBorder="1" applyAlignment="1" applyProtection="1">
      <alignment vertical="center"/>
    </xf>
    <xf numFmtId="0" fontId="5" fillId="4" borderId="44" xfId="0" applyFont="1" applyFill="1" applyBorder="1" applyAlignment="1" applyProtection="1">
      <alignment horizontal="center" vertical="center" textRotation="90" wrapText="1"/>
    </xf>
    <xf numFmtId="0" fontId="91" fillId="4" borderId="1" xfId="0" applyFont="1" applyFill="1" applyBorder="1" applyAlignment="1" applyProtection="1">
      <alignment horizontal="center" vertical="center" wrapText="1"/>
    </xf>
    <xf numFmtId="0" fontId="91" fillId="4" borderId="3" xfId="0" applyFont="1" applyFill="1" applyBorder="1" applyAlignment="1" applyProtection="1">
      <alignment horizontal="center" vertical="center" wrapText="1"/>
    </xf>
    <xf numFmtId="0" fontId="102" fillId="4" borderId="1" xfId="3" applyFont="1" applyFill="1" applyBorder="1" applyAlignment="1" applyProtection="1">
      <alignment horizontal="center" vertical="center" wrapText="1"/>
    </xf>
    <xf numFmtId="0" fontId="102" fillId="4" borderId="3" xfId="3" applyFont="1" applyFill="1" applyBorder="1" applyAlignment="1" applyProtection="1">
      <alignment horizontal="center" vertical="center" wrapText="1"/>
    </xf>
    <xf numFmtId="0" fontId="75" fillId="5" borderId="56" xfId="3" applyFont="1" applyFill="1" applyBorder="1" applyAlignment="1" applyProtection="1">
      <alignment horizontal="center" vertical="center" wrapText="1"/>
    </xf>
    <xf numFmtId="14" fontId="102" fillId="5" borderId="1" xfId="3" applyNumberFormat="1" applyFont="1" applyFill="1" applyBorder="1" applyAlignment="1" applyProtection="1">
      <alignment horizontal="center" vertical="top" wrapText="1"/>
    </xf>
    <xf numFmtId="14" fontId="102" fillId="5" borderId="3" xfId="3" applyNumberFormat="1" applyFont="1" applyFill="1" applyBorder="1" applyAlignment="1" applyProtection="1">
      <alignment horizontal="center" vertical="top" wrapText="1"/>
    </xf>
    <xf numFmtId="0" fontId="5" fillId="5" borderId="44" xfId="0" applyFont="1" applyFill="1" applyBorder="1" applyAlignment="1" applyProtection="1">
      <alignment vertical="center" textRotation="90" wrapText="1"/>
    </xf>
    <xf numFmtId="0" fontId="102" fillId="5" borderId="1" xfId="3" applyFont="1" applyFill="1" applyBorder="1" applyAlignment="1" applyProtection="1">
      <alignment horizontal="center" vertical="center" wrapText="1"/>
    </xf>
    <xf numFmtId="0" fontId="102" fillId="5" borderId="3" xfId="3" applyFont="1" applyFill="1" applyBorder="1" applyAlignment="1" applyProtection="1">
      <alignment horizontal="center" vertical="center" wrapText="1"/>
    </xf>
    <xf numFmtId="0" fontId="75" fillId="5" borderId="56"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36" fillId="4" borderId="1" xfId="3" applyFont="1" applyFill="1" applyBorder="1" applyAlignment="1" applyProtection="1">
      <alignment vertical="top" wrapText="1"/>
    </xf>
    <xf numFmtId="0" fontId="36" fillId="4" borderId="3" xfId="3" applyFont="1" applyFill="1" applyBorder="1" applyAlignment="1" applyProtection="1">
      <alignment vertical="top" wrapText="1"/>
    </xf>
    <xf numFmtId="0" fontId="74" fillId="4" borderId="48" xfId="3" applyFont="1" applyFill="1" applyBorder="1" applyAlignment="1" applyProtection="1">
      <alignment horizontal="center" vertical="center" wrapText="1"/>
    </xf>
    <xf numFmtId="0" fontId="36" fillId="5" borderId="9" xfId="3" applyFont="1" applyFill="1" applyBorder="1" applyAlignment="1" applyProtection="1">
      <alignment vertical="top" wrapText="1"/>
    </xf>
    <xf numFmtId="14" fontId="102" fillId="5" borderId="9" xfId="3" applyNumberFormat="1" applyFont="1" applyFill="1" applyBorder="1" applyAlignment="1" applyProtection="1">
      <alignment horizontal="center" vertical="top" wrapText="1"/>
    </xf>
    <xf numFmtId="0" fontId="36" fillId="4" borderId="9" xfId="3" applyFont="1" applyFill="1" applyBorder="1" applyAlignment="1" applyProtection="1">
      <alignment vertical="top" wrapText="1"/>
    </xf>
    <xf numFmtId="0" fontId="5" fillId="5" borderId="1" xfId="0" applyFont="1" applyFill="1" applyBorder="1" applyAlignment="1" applyProtection="1">
      <alignment horizontal="center" vertical="center" wrapText="1"/>
    </xf>
    <xf numFmtId="0" fontId="75" fillId="5" borderId="1" xfId="3" applyFont="1" applyFill="1" applyBorder="1" applyAlignment="1" applyProtection="1">
      <alignment horizontal="center" vertical="center" wrapText="1"/>
    </xf>
    <xf numFmtId="0" fontId="5" fillId="4" borderId="1" xfId="0" applyFont="1" applyFill="1" applyBorder="1" applyAlignment="1" applyProtection="1">
      <alignment horizontal="center" wrapText="1"/>
    </xf>
    <xf numFmtId="0" fontId="74" fillId="4" borderId="1" xfId="0" applyFont="1" applyFill="1" applyBorder="1" applyAlignment="1" applyProtection="1">
      <alignment vertical="center" wrapText="1"/>
    </xf>
    <xf numFmtId="0" fontId="5" fillId="4" borderId="45" xfId="0" applyFont="1" applyFill="1" applyBorder="1" applyAlignment="1" applyProtection="1">
      <alignment horizontal="center" vertical="center" wrapText="1"/>
    </xf>
    <xf numFmtId="0" fontId="5" fillId="4" borderId="1" xfId="0" applyFont="1" applyFill="1" applyBorder="1" applyAlignment="1" applyProtection="1">
      <alignment horizontal="right" vertical="center" wrapText="1"/>
    </xf>
    <xf numFmtId="0" fontId="71" fillId="4" borderId="1" xfId="3" applyFont="1" applyFill="1" applyBorder="1" applyAlignment="1" applyProtection="1">
      <alignment vertical="top" wrapText="1"/>
    </xf>
    <xf numFmtId="0" fontId="71" fillId="4" borderId="3" xfId="3" applyFont="1" applyFill="1" applyBorder="1" applyAlignment="1" applyProtection="1">
      <alignment vertical="top" wrapText="1"/>
    </xf>
    <xf numFmtId="0" fontId="90" fillId="4" borderId="1" xfId="0" applyFont="1" applyFill="1" applyBorder="1" applyAlignment="1" applyProtection="1">
      <alignment horizontal="center" vertical="center" wrapText="1"/>
    </xf>
    <xf numFmtId="0" fontId="104" fillId="4" borderId="1" xfId="0" applyFont="1" applyFill="1" applyBorder="1" applyAlignment="1" applyProtection="1">
      <alignment horizontal="center" vertical="center" wrapText="1"/>
    </xf>
    <xf numFmtId="0" fontId="103" fillId="4" borderId="9" xfId="0" applyFont="1" applyFill="1" applyBorder="1" applyAlignment="1" applyProtection="1">
      <alignment horizontal="center" vertical="center" wrapText="1"/>
    </xf>
    <xf numFmtId="0" fontId="90" fillId="4" borderId="9" xfId="0" applyFont="1" applyFill="1" applyBorder="1" applyAlignment="1" applyProtection="1">
      <alignment horizontal="center" vertical="center" wrapText="1"/>
    </xf>
    <xf numFmtId="0" fontId="104" fillId="4" borderId="9" xfId="0" applyFont="1" applyFill="1" applyBorder="1" applyAlignment="1" applyProtection="1">
      <alignment horizontal="center" vertical="center" wrapText="1"/>
    </xf>
    <xf numFmtId="0" fontId="103" fillId="4" borderId="3" xfId="0" applyFont="1" applyFill="1" applyBorder="1" applyAlignment="1" applyProtection="1">
      <alignment horizontal="center" vertical="center" wrapText="1"/>
    </xf>
    <xf numFmtId="0" fontId="104" fillId="4" borderId="3" xfId="0" applyFont="1" applyFill="1" applyBorder="1" applyAlignment="1" applyProtection="1">
      <alignment horizontal="center" vertical="center" wrapText="1"/>
    </xf>
    <xf numFmtId="1" fontId="92" fillId="2" borderId="18" xfId="0" applyNumberFormat="1" applyFont="1" applyFill="1" applyBorder="1" applyAlignment="1" applyProtection="1">
      <alignment horizontal="center" vertical="center" textRotation="90" wrapText="1"/>
    </xf>
    <xf numFmtId="1" fontId="96" fillId="4" borderId="18" xfId="0" applyNumberFormat="1" applyFont="1" applyFill="1" applyBorder="1" applyAlignment="1" applyProtection="1">
      <alignment horizontal="center" vertical="center" textRotation="90" wrapText="1"/>
    </xf>
    <xf numFmtId="0" fontId="64" fillId="3" borderId="32" xfId="0" applyFont="1" applyFill="1" applyBorder="1" applyAlignment="1" applyProtection="1">
      <alignment vertical="center"/>
    </xf>
    <xf numFmtId="0" fontId="64" fillId="3" borderId="0" xfId="0" applyFont="1" applyFill="1" applyBorder="1" applyAlignment="1" applyProtection="1">
      <alignment vertical="center"/>
    </xf>
    <xf numFmtId="0" fontId="64" fillId="3" borderId="66" xfId="0" applyFont="1" applyFill="1" applyBorder="1" applyAlignment="1" applyProtection="1">
      <alignment vertical="center"/>
    </xf>
    <xf numFmtId="0" fontId="64" fillId="0" borderId="46" xfId="0" applyFont="1" applyFill="1" applyBorder="1" applyAlignment="1" applyProtection="1">
      <alignment vertical="center"/>
    </xf>
    <xf numFmtId="0" fontId="64" fillId="0" borderId="0" xfId="0" applyFont="1" applyFill="1" applyBorder="1" applyAlignment="1" applyProtection="1">
      <alignment vertical="center"/>
    </xf>
    <xf numFmtId="0" fontId="46" fillId="4" borderId="20" xfId="0" applyFont="1" applyFill="1" applyBorder="1" applyAlignment="1" applyProtection="1">
      <alignment horizontal="center" vertical="center" textRotation="90" wrapText="1"/>
    </xf>
    <xf numFmtId="1" fontId="92" fillId="2" borderId="24" xfId="0" applyNumberFormat="1" applyFont="1" applyFill="1" applyBorder="1" applyAlignment="1" applyProtection="1">
      <alignment horizontal="center" vertical="center" textRotation="90" wrapText="1"/>
    </xf>
    <xf numFmtId="1" fontId="96" fillId="4" borderId="27" xfId="0" applyNumberFormat="1" applyFont="1" applyFill="1" applyBorder="1" applyAlignment="1" applyProtection="1">
      <alignment horizontal="center" vertical="center" textRotation="90" wrapText="1"/>
    </xf>
    <xf numFmtId="2" fontId="92" fillId="2" borderId="25" xfId="0" applyNumberFormat="1" applyFont="1" applyFill="1" applyBorder="1" applyAlignment="1" applyProtection="1">
      <alignment horizontal="center" vertical="center" textRotation="90" wrapText="1"/>
    </xf>
    <xf numFmtId="0" fontId="5" fillId="0" borderId="8" xfId="0" applyFont="1" applyFill="1" applyBorder="1" applyAlignment="1" applyProtection="1">
      <alignment vertical="center"/>
    </xf>
    <xf numFmtId="0" fontId="5" fillId="0" borderId="69" xfId="0" applyFont="1" applyFill="1" applyBorder="1" applyAlignment="1" applyProtection="1">
      <alignment vertical="center"/>
    </xf>
    <xf numFmtId="1" fontId="92" fillId="6" borderId="38" xfId="0" applyNumberFormat="1" applyFont="1" applyFill="1" applyBorder="1" applyAlignment="1" applyProtection="1">
      <alignment horizontal="center" vertical="center" wrapText="1"/>
    </xf>
    <xf numFmtId="1" fontId="103" fillId="6" borderId="39" xfId="0" applyNumberFormat="1" applyFont="1" applyFill="1" applyBorder="1" applyAlignment="1" applyProtection="1">
      <alignment horizontal="center" vertical="center" wrapText="1"/>
    </xf>
    <xf numFmtId="2" fontId="92" fillId="2" borderId="40" xfId="0" applyNumberFormat="1" applyFont="1" applyFill="1" applyBorder="1" applyAlignment="1" applyProtection="1">
      <alignment horizontal="center" vertical="center" textRotation="90" wrapText="1"/>
    </xf>
    <xf numFmtId="2" fontId="103" fillId="2" borderId="41" xfId="0" applyNumberFormat="1" applyFont="1" applyFill="1" applyBorder="1" applyAlignment="1" applyProtection="1">
      <alignment horizontal="center" vertical="center" textRotation="90" wrapText="1"/>
    </xf>
    <xf numFmtId="2" fontId="92" fillId="2" borderId="41" xfId="0" applyNumberFormat="1" applyFont="1" applyFill="1" applyBorder="1" applyAlignment="1" applyProtection="1">
      <alignment horizontal="center" vertical="center" textRotation="90" wrapText="1"/>
    </xf>
    <xf numFmtId="2" fontId="103" fillId="2" borderId="42" xfId="0" applyNumberFormat="1" applyFont="1" applyFill="1" applyBorder="1" applyAlignment="1" applyProtection="1">
      <alignment horizontal="center" vertical="center" textRotation="90" wrapText="1"/>
    </xf>
    <xf numFmtId="0" fontId="105" fillId="0" borderId="0" xfId="0" applyFont="1"/>
    <xf numFmtId="0" fontId="5" fillId="4" borderId="44" xfId="0" applyFont="1" applyFill="1" applyBorder="1" applyAlignment="1" applyProtection="1">
      <alignment horizontal="center" vertical="center" wrapText="1"/>
    </xf>
    <xf numFmtId="0" fontId="5" fillId="5" borderId="44" xfId="0" applyFont="1" applyFill="1" applyBorder="1" applyAlignment="1" applyProtection="1">
      <alignment horizontal="center" vertical="center" wrapText="1"/>
    </xf>
    <xf numFmtId="0" fontId="5" fillId="5" borderId="44" xfId="0" applyFont="1" applyFill="1" applyBorder="1" applyAlignment="1" applyProtection="1">
      <alignment horizontal="center" vertical="center" textRotation="90" wrapText="1"/>
    </xf>
    <xf numFmtId="0" fontId="57" fillId="0" borderId="0" xfId="0" applyFont="1" applyFill="1" applyBorder="1" applyAlignment="1" applyProtection="1"/>
    <xf numFmtId="0" fontId="59" fillId="0" borderId="0" xfId="0" applyFont="1" applyFill="1" applyBorder="1" applyAlignment="1" applyProtection="1"/>
    <xf numFmtId="0" fontId="58" fillId="0" borderId="0" xfId="0" applyFont="1" applyFill="1" applyBorder="1" applyAlignment="1" applyProtection="1"/>
    <xf numFmtId="0" fontId="17" fillId="0" borderId="0" xfId="0" applyFont="1" applyFill="1" applyBorder="1" applyAlignment="1" applyProtection="1">
      <alignment vertical="center"/>
    </xf>
    <xf numFmtId="0" fontId="25" fillId="0" borderId="1" xfId="0" applyFont="1" applyFill="1" applyBorder="1" applyAlignment="1" applyProtection="1">
      <alignment horizontal="center" vertical="center" textRotation="90" wrapText="1"/>
    </xf>
    <xf numFmtId="0" fontId="31" fillId="0" borderId="1"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textRotation="90"/>
    </xf>
    <xf numFmtId="0" fontId="56" fillId="12" borderId="1" xfId="1" applyFont="1" applyFill="1" applyBorder="1" applyAlignment="1" applyProtection="1">
      <alignment horizontal="center" vertical="center" wrapText="1"/>
    </xf>
    <xf numFmtId="0" fontId="100" fillId="12" borderId="1" xfId="0" applyFont="1" applyFill="1" applyBorder="1" applyAlignment="1" applyProtection="1">
      <alignment horizontal="center" vertical="center" wrapText="1"/>
    </xf>
    <xf numFmtId="0" fontId="110" fillId="12" borderId="1" xfId="0" applyFont="1" applyFill="1" applyBorder="1" applyAlignment="1" applyProtection="1">
      <alignment horizontal="center" vertical="center" wrapText="1"/>
    </xf>
    <xf numFmtId="0" fontId="94" fillId="12" borderId="1" xfId="0"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wrapText="1"/>
    </xf>
    <xf numFmtId="0" fontId="100" fillId="0" borderId="1" xfId="0" applyFont="1" applyFill="1" applyBorder="1" applyAlignment="1" applyProtection="1">
      <alignment horizontal="center" vertical="center" wrapText="1"/>
    </xf>
    <xf numFmtId="164" fontId="94"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1" fontId="100" fillId="0" borderId="1" xfId="0" applyNumberFormat="1" applyFont="1" applyFill="1" applyBorder="1" applyAlignment="1" applyProtection="1">
      <alignment horizontal="center" vertical="center"/>
    </xf>
    <xf numFmtId="0" fontId="17" fillId="0" borderId="1" xfId="0" applyFont="1" applyFill="1" applyBorder="1" applyAlignment="1" applyProtection="1">
      <alignment vertical="center"/>
    </xf>
    <xf numFmtId="0" fontId="32" fillId="0" borderId="1" xfId="0" applyFont="1" applyFill="1" applyBorder="1" applyAlignment="1" applyProtection="1">
      <alignment vertical="center"/>
    </xf>
    <xf numFmtId="0" fontId="98" fillId="0" borderId="1" xfId="0" applyFont="1" applyFill="1" applyBorder="1" applyAlignment="1" applyProtection="1">
      <alignment vertical="center"/>
    </xf>
    <xf numFmtId="0" fontId="33" fillId="0" borderId="1" xfId="0" applyFont="1" applyFill="1" applyBorder="1" applyAlignment="1" applyProtection="1">
      <alignment horizontal="center" vertical="center"/>
    </xf>
    <xf numFmtId="0" fontId="27" fillId="0" borderId="1" xfId="0" applyFont="1" applyFill="1" applyBorder="1" applyAlignment="1" applyProtection="1">
      <alignment horizontal="center" vertical="center"/>
    </xf>
    <xf numFmtId="0" fontId="112" fillId="0" borderId="1" xfId="0" applyFont="1" applyFill="1" applyBorder="1" applyAlignment="1" applyProtection="1">
      <alignment horizontal="center" vertical="center"/>
    </xf>
    <xf numFmtId="9" fontId="67" fillId="0" borderId="0" xfId="4" applyFont="1" applyFill="1" applyBorder="1" applyAlignment="1" applyProtection="1">
      <alignment vertical="center" wrapText="1"/>
    </xf>
    <xf numFmtId="9" fontId="48" fillId="0" borderId="0" xfId="4" applyFont="1" applyBorder="1" applyAlignment="1" applyProtection="1">
      <alignment vertical="center" wrapText="1"/>
    </xf>
    <xf numFmtId="0" fontId="114" fillId="0" borderId="1" xfId="0" applyFont="1" applyFill="1" applyBorder="1" applyAlignment="1" applyProtection="1">
      <alignment vertical="center"/>
    </xf>
    <xf numFmtId="0" fontId="114" fillId="0" borderId="1" xfId="0" applyFont="1" applyFill="1" applyBorder="1" applyAlignment="1" applyProtection="1">
      <alignment vertical="center" wrapText="1"/>
    </xf>
    <xf numFmtId="0" fontId="19" fillId="0" borderId="1" xfId="0" applyFont="1" applyFill="1" applyBorder="1" applyAlignment="1" applyProtection="1">
      <alignment vertical="center"/>
    </xf>
    <xf numFmtId="0" fontId="13" fillId="0" borderId="0" xfId="0" applyFont="1" applyBorder="1" applyAlignment="1" applyProtection="1">
      <alignment vertical="center"/>
    </xf>
    <xf numFmtId="0" fontId="89" fillId="0" borderId="0" xfId="0" applyFont="1" applyBorder="1" applyAlignment="1" applyProtection="1">
      <alignment horizontal="center" vertical="center"/>
    </xf>
    <xf numFmtId="0" fontId="92" fillId="0" borderId="0" xfId="0" applyFont="1" applyBorder="1" applyAlignment="1" applyProtection="1">
      <alignment horizontal="center" vertical="center"/>
    </xf>
    <xf numFmtId="0" fontId="92" fillId="0" borderId="1" xfId="0"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8" fillId="0" borderId="1" xfId="0" applyFont="1" applyBorder="1" applyAlignment="1" applyProtection="1">
      <alignment horizontal="center" vertical="center" wrapText="1"/>
    </xf>
    <xf numFmtId="9" fontId="8" fillId="0" borderId="1" xfId="4" applyFont="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0" fontId="37" fillId="0" borderId="0" xfId="0" applyFont="1" applyFill="1" applyBorder="1" applyAlignment="1" applyProtection="1">
      <alignment vertical="center" wrapText="1"/>
    </xf>
    <xf numFmtId="0" fontId="0" fillId="0" borderId="1" xfId="0" applyBorder="1" applyProtection="1"/>
    <xf numFmtId="0" fontId="6" fillId="0" borderId="1" xfId="0" applyFont="1" applyBorder="1" applyAlignment="1" applyProtection="1">
      <alignment horizontal="center" vertical="center" wrapText="1"/>
    </xf>
    <xf numFmtId="0" fontId="93" fillId="0" borderId="1"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91" fillId="0" borderId="1" xfId="0" applyFont="1" applyBorder="1" applyAlignment="1" applyProtection="1">
      <alignment horizontal="center" vertical="center" wrapText="1"/>
    </xf>
    <xf numFmtId="1" fontId="92" fillId="0" borderId="1" xfId="0" applyNumberFormat="1" applyFont="1" applyBorder="1" applyAlignment="1" applyProtection="1">
      <alignment horizontal="center" vertical="center"/>
    </xf>
    <xf numFmtId="0" fontId="93" fillId="0" borderId="1" xfId="0" applyFont="1" applyBorder="1" applyAlignment="1">
      <alignment horizontal="center" vertical="center" wrapText="1"/>
    </xf>
    <xf numFmtId="2" fontId="112" fillId="0" borderId="0" xfId="4" applyNumberFormat="1" applyFont="1" applyBorder="1" applyAlignment="1" applyProtection="1">
      <alignment vertical="center" wrapText="1"/>
    </xf>
    <xf numFmtId="9" fontId="118" fillId="0" borderId="0" xfId="4" applyFont="1" applyFill="1" applyBorder="1" applyAlignment="1" applyProtection="1">
      <alignment vertical="center" wrapText="1"/>
    </xf>
    <xf numFmtId="9" fontId="112" fillId="0" borderId="0" xfId="4" applyFont="1" applyBorder="1" applyAlignment="1" applyProtection="1">
      <alignment vertical="center" wrapText="1"/>
    </xf>
    <xf numFmtId="1" fontId="112" fillId="0" borderId="0" xfId="4" applyNumberFormat="1" applyFont="1" applyBorder="1" applyAlignment="1" applyProtection="1">
      <alignment vertical="center" wrapText="1"/>
    </xf>
    <xf numFmtId="9" fontId="112" fillId="0" borderId="0" xfId="4" applyFont="1" applyBorder="1" applyAlignment="1" applyProtection="1">
      <alignment horizontal="center" vertical="center" wrapText="1"/>
    </xf>
    <xf numFmtId="0" fontId="7" fillId="0" borderId="5" xfId="0" applyFont="1" applyFill="1" applyBorder="1" applyAlignment="1" applyProtection="1">
      <alignment horizontal="center" vertical="center"/>
    </xf>
    <xf numFmtId="0" fontId="8" fillId="0" borderId="0" xfId="0" applyFont="1" applyBorder="1" applyAlignment="1" applyProtection="1">
      <alignment vertical="center" wrapText="1"/>
    </xf>
    <xf numFmtId="0" fontId="112" fillId="0" borderId="0" xfId="0" applyFont="1" applyFill="1" applyBorder="1" applyAlignment="1" applyProtection="1">
      <alignment vertical="center"/>
    </xf>
    <xf numFmtId="9" fontId="57" fillId="0" borderId="0" xfId="4" applyFont="1" applyFill="1" applyBorder="1" applyAlignment="1" applyProtection="1">
      <alignment vertical="center"/>
    </xf>
    <xf numFmtId="9" fontId="118" fillId="0" borderId="0" xfId="4" applyFont="1" applyFill="1" applyBorder="1" applyAlignment="1" applyProtection="1">
      <alignment vertical="center"/>
    </xf>
    <xf numFmtId="9" fontId="5" fillId="0" borderId="0" xfId="4" applyFont="1" applyBorder="1" applyAlignment="1" applyProtection="1">
      <alignment vertical="center"/>
    </xf>
    <xf numFmtId="9" fontId="67" fillId="0" borderId="0" xfId="4" applyFont="1" applyFill="1" applyBorder="1" applyAlignment="1" applyProtection="1">
      <alignment horizontal="center" vertical="center" wrapText="1"/>
    </xf>
    <xf numFmtId="9" fontId="118" fillId="0" borderId="0" xfId="4" applyFont="1" applyFill="1" applyBorder="1" applyAlignment="1" applyProtection="1">
      <alignment horizontal="center" vertical="center" wrapText="1"/>
    </xf>
    <xf numFmtId="9" fontId="113" fillId="0" borderId="0" xfId="4" applyFont="1" applyBorder="1" applyAlignment="1" applyProtection="1">
      <alignment horizontal="center" vertical="center" wrapText="1"/>
    </xf>
    <xf numFmtId="1" fontId="112" fillId="0" borderId="0" xfId="4" applyNumberFormat="1" applyFont="1" applyBorder="1" applyAlignment="1" applyProtection="1">
      <alignment horizontal="center" vertical="center" wrapText="1"/>
    </xf>
    <xf numFmtId="0" fontId="29" fillId="0" borderId="0" xfId="0" applyFont="1" applyFill="1" applyBorder="1" applyAlignment="1" applyProtection="1">
      <alignment vertical="center"/>
    </xf>
    <xf numFmtId="9" fontId="0" fillId="0" borderId="5" xfId="4" applyFont="1" applyBorder="1" applyAlignment="1" applyProtection="1">
      <alignment horizontal="center" vertical="center"/>
    </xf>
    <xf numFmtId="9" fontId="112" fillId="0" borderId="1" xfId="4" applyFont="1" applyBorder="1" applyAlignment="1" applyProtection="1">
      <alignment horizontal="center" vertical="center" wrapText="1"/>
    </xf>
    <xf numFmtId="9" fontId="113" fillId="0" borderId="74" xfId="4" applyFont="1" applyBorder="1" applyAlignment="1" applyProtection="1">
      <alignment horizontal="center" vertical="center" wrapText="1"/>
    </xf>
    <xf numFmtId="0" fontId="8" fillId="0" borderId="5" xfId="0" applyFont="1" applyBorder="1" applyAlignment="1" applyProtection="1">
      <alignment horizontal="left" vertical="center"/>
    </xf>
    <xf numFmtId="1" fontId="112" fillId="0" borderId="1" xfId="4" applyNumberFormat="1" applyFont="1" applyBorder="1" applyAlignment="1" applyProtection="1">
      <alignment horizontal="center" vertical="center" wrapText="1"/>
    </xf>
    <xf numFmtId="1" fontId="112" fillId="0" borderId="74" xfId="4" applyNumberFormat="1" applyFont="1" applyBorder="1" applyAlignment="1" applyProtection="1">
      <alignment horizontal="center" vertical="center" wrapText="1"/>
    </xf>
    <xf numFmtId="0" fontId="8" fillId="0" borderId="6" xfId="0" applyFont="1" applyBorder="1" applyAlignment="1" applyProtection="1">
      <alignment horizontal="left" vertical="center"/>
    </xf>
    <xf numFmtId="0" fontId="0" fillId="0" borderId="5" xfId="0" applyBorder="1" applyProtection="1"/>
    <xf numFmtId="0" fontId="0" fillId="0" borderId="74" xfId="0" applyBorder="1" applyProtection="1"/>
    <xf numFmtId="1" fontId="90" fillId="0" borderId="74" xfId="0" applyNumberFormat="1" applyFont="1" applyBorder="1" applyAlignment="1" applyProtection="1">
      <alignment horizontal="center" vertical="center"/>
    </xf>
    <xf numFmtId="1" fontId="96" fillId="0" borderId="74" xfId="0" applyNumberFormat="1" applyFont="1" applyBorder="1" applyAlignment="1" applyProtection="1">
      <alignment horizontal="center" vertical="center"/>
    </xf>
    <xf numFmtId="0" fontId="7" fillId="0" borderId="5" xfId="0" applyFont="1" applyBorder="1" applyAlignment="1" applyProtection="1">
      <alignment vertical="center" wrapText="1"/>
    </xf>
    <xf numFmtId="0" fontId="95" fillId="0" borderId="74"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89" fillId="0" borderId="74" xfId="0" applyFont="1" applyFill="1" applyBorder="1" applyAlignment="1" applyProtection="1">
      <alignment horizontal="center" vertical="center" wrapText="1"/>
    </xf>
    <xf numFmtId="0" fontId="69" fillId="0" borderId="5" xfId="0" applyFont="1" applyBorder="1" applyAlignment="1" applyProtection="1">
      <alignment horizontal="center" vertical="center"/>
    </xf>
    <xf numFmtId="0" fontId="94" fillId="0" borderId="74" xfId="0" applyFont="1" applyBorder="1" applyAlignment="1" applyProtection="1">
      <alignment horizontal="center" vertical="center" wrapText="1"/>
    </xf>
    <xf numFmtId="0" fontId="7" fillId="0" borderId="5" xfId="0" applyFont="1" applyBorder="1" applyAlignment="1" applyProtection="1">
      <alignment vertical="center"/>
    </xf>
    <xf numFmtId="0" fontId="90" fillId="0" borderId="74" xfId="0" applyFont="1" applyFill="1" applyBorder="1" applyAlignment="1" applyProtection="1">
      <alignment horizontal="center" vertical="center"/>
    </xf>
    <xf numFmtId="0" fontId="13" fillId="0" borderId="5" xfId="0" applyFont="1" applyBorder="1" applyAlignment="1" applyProtection="1">
      <alignment vertical="center"/>
    </xf>
    <xf numFmtId="0" fontId="13" fillId="0" borderId="6" xfId="0" applyFont="1" applyBorder="1" applyAlignment="1" applyProtection="1">
      <alignment vertical="center"/>
    </xf>
    <xf numFmtId="166" fontId="119" fillId="0" borderId="3" xfId="0" applyNumberFormat="1" applyFont="1" applyBorder="1" applyAlignment="1" applyProtection="1">
      <alignment horizontal="center"/>
    </xf>
    <xf numFmtId="166" fontId="119" fillId="0" borderId="80" xfId="0" applyNumberFormat="1" applyFont="1" applyBorder="1" applyAlignment="1" applyProtection="1">
      <alignment horizontal="center"/>
    </xf>
    <xf numFmtId="49" fontId="112"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vertical="center"/>
    </xf>
    <xf numFmtId="0" fontId="17" fillId="0" borderId="1" xfId="0" applyFont="1" applyFill="1" applyBorder="1" applyAlignment="1" applyProtection="1">
      <alignment horizontal="center" vertical="center"/>
    </xf>
    <xf numFmtId="164" fontId="25" fillId="0" borderId="1" xfId="0" applyNumberFormat="1" applyFont="1" applyFill="1" applyBorder="1" applyAlignment="1" applyProtection="1">
      <alignment horizontal="center" vertical="center" wrapText="1"/>
    </xf>
    <xf numFmtId="0" fontId="50" fillId="6" borderId="38" xfId="0" applyFont="1" applyFill="1" applyBorder="1" applyAlignment="1" applyProtection="1">
      <alignment horizontal="center" vertical="center" textRotation="90" wrapText="1"/>
    </xf>
    <xf numFmtId="0" fontId="37" fillId="6" borderId="15" xfId="0" applyFont="1" applyFill="1" applyBorder="1" applyAlignment="1" applyProtection="1">
      <alignment horizontal="center" vertical="center" textRotation="90" wrapText="1"/>
    </xf>
    <xf numFmtId="0" fontId="50" fillId="6" borderId="15" xfId="0" applyFont="1" applyFill="1" applyBorder="1" applyAlignment="1" applyProtection="1">
      <alignment horizontal="center" vertical="center" textRotation="90" wrapText="1"/>
    </xf>
    <xf numFmtId="0" fontId="37" fillId="6" borderId="39" xfId="0" applyFont="1" applyFill="1" applyBorder="1" applyAlignment="1" applyProtection="1">
      <alignment horizontal="center" vertical="center" textRotation="90" wrapText="1"/>
    </xf>
    <xf numFmtId="0" fontId="105" fillId="0" borderId="0" xfId="0" applyFont="1" applyAlignment="1">
      <alignment horizontal="left"/>
    </xf>
    <xf numFmtId="0" fontId="5" fillId="9" borderId="79" xfId="0" applyFont="1" applyFill="1" applyBorder="1" applyAlignment="1" applyProtection="1">
      <alignment vertical="center"/>
    </xf>
    <xf numFmtId="0" fontId="5" fillId="12" borderId="44" xfId="0" applyFont="1" applyFill="1" applyBorder="1" applyAlignment="1" applyProtection="1">
      <alignment horizontal="center" vertical="center" textRotation="90" wrapText="1"/>
    </xf>
    <xf numFmtId="0" fontId="74" fillId="12" borderId="72" xfId="3" applyFont="1" applyFill="1" applyBorder="1" applyAlignment="1" applyProtection="1">
      <alignment horizontal="center" vertical="center" wrapText="1"/>
    </xf>
    <xf numFmtId="14" fontId="102" fillId="12" borderId="9" xfId="3" applyNumberFormat="1" applyFont="1" applyFill="1" applyBorder="1" applyAlignment="1" applyProtection="1">
      <alignment horizontal="center" vertical="top" wrapText="1"/>
    </xf>
    <xf numFmtId="0" fontId="102" fillId="12" borderId="1" xfId="3" applyFont="1" applyFill="1" applyBorder="1" applyAlignment="1" applyProtection="1">
      <alignment horizontal="center" vertical="center" wrapText="1"/>
    </xf>
    <xf numFmtId="0" fontId="102" fillId="12" borderId="3" xfId="3" applyFont="1" applyFill="1" applyBorder="1" applyAlignment="1" applyProtection="1">
      <alignment horizontal="center" vertical="center" wrapText="1"/>
    </xf>
    <xf numFmtId="0" fontId="5" fillId="9" borderId="43" xfId="0" applyFont="1" applyFill="1" applyBorder="1" applyAlignment="1" applyProtection="1">
      <alignment vertical="center"/>
    </xf>
    <xf numFmtId="0" fontId="6"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5" fillId="9" borderId="57" xfId="0" applyFont="1" applyFill="1" applyBorder="1" applyAlignment="1" applyProtection="1">
      <alignment horizontal="center" vertical="center"/>
    </xf>
    <xf numFmtId="0" fontId="130" fillId="5" borderId="1" xfId="3" applyFont="1" applyFill="1" applyBorder="1" applyAlignment="1" applyProtection="1">
      <alignment vertical="top" wrapText="1"/>
    </xf>
    <xf numFmtId="0" fontId="119" fillId="9" borderId="26" xfId="0" applyFont="1" applyFill="1" applyBorder="1" applyAlignment="1" applyProtection="1">
      <alignment horizontal="center" vertical="center"/>
    </xf>
    <xf numFmtId="0" fontId="119" fillId="9" borderId="47" xfId="0" applyFont="1" applyFill="1" applyBorder="1" applyAlignment="1" applyProtection="1">
      <alignment horizontal="center" vertical="center"/>
    </xf>
    <xf numFmtId="0" fontId="119" fillId="9" borderId="50" xfId="0" applyFont="1" applyFill="1" applyBorder="1" applyAlignment="1" applyProtection="1">
      <alignment horizontal="center" vertical="center"/>
    </xf>
    <xf numFmtId="0" fontId="131" fillId="5" borderId="1" xfId="3" applyFont="1" applyFill="1" applyBorder="1" applyAlignment="1" applyProtection="1">
      <alignment horizontal="center" vertical="center" wrapText="1"/>
    </xf>
    <xf numFmtId="0" fontId="125" fillId="5" borderId="44" xfId="0" applyFont="1" applyFill="1" applyBorder="1" applyAlignment="1" applyProtection="1">
      <alignment horizontal="center" vertical="center" textRotation="90" wrapText="1"/>
    </xf>
    <xf numFmtId="0" fontId="131" fillId="5" borderId="3" xfId="3" applyFont="1" applyFill="1" applyBorder="1" applyAlignment="1" applyProtection="1">
      <alignment horizontal="center" vertical="center" wrapText="1"/>
    </xf>
    <xf numFmtId="0" fontId="5" fillId="12" borderId="45" xfId="0" applyFont="1" applyFill="1" applyBorder="1" applyAlignment="1" applyProtection="1">
      <alignment horizontal="center" vertical="center" wrapText="1"/>
    </xf>
    <xf numFmtId="0" fontId="6" fillId="12" borderId="45"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xf>
    <xf numFmtId="0" fontId="110" fillId="0" borderId="1" xfId="0" applyFont="1" applyFill="1" applyBorder="1" applyAlignment="1" applyProtection="1">
      <alignment horizontal="center" vertical="center" wrapText="1"/>
    </xf>
    <xf numFmtId="0" fontId="5" fillId="13" borderId="44" xfId="0" applyFont="1" applyFill="1" applyBorder="1" applyAlignment="1" applyProtection="1">
      <alignment horizontal="center" vertical="center" textRotation="90" wrapText="1"/>
    </xf>
    <xf numFmtId="0" fontId="5" fillId="13" borderId="9" xfId="0" applyFont="1" applyFill="1" applyBorder="1" applyAlignment="1" applyProtection="1">
      <alignment horizontal="center" vertical="center"/>
    </xf>
    <xf numFmtId="0" fontId="8" fillId="13" borderId="1" xfId="0" applyFont="1" applyFill="1" applyBorder="1" applyAlignment="1" applyProtection="1">
      <alignment horizontal="center" vertical="center" textRotation="90" wrapText="1"/>
    </xf>
    <xf numFmtId="0" fontId="103" fillId="13" borderId="1" xfId="0" applyFont="1" applyFill="1" applyBorder="1" applyAlignment="1" applyProtection="1">
      <alignment horizontal="center" vertical="center" wrapText="1"/>
    </xf>
    <xf numFmtId="0" fontId="104" fillId="13" borderId="1" xfId="0" applyFont="1" applyFill="1" applyBorder="1" applyAlignment="1" applyProtection="1">
      <alignment horizontal="center" vertical="center" wrapText="1"/>
    </xf>
    <xf numFmtId="0" fontId="103" fillId="13" borderId="9" xfId="0" applyFont="1" applyFill="1" applyBorder="1" applyAlignment="1" applyProtection="1">
      <alignment horizontal="center" vertical="center" wrapText="1"/>
    </xf>
    <xf numFmtId="0" fontId="104" fillId="13" borderId="9" xfId="0" applyFont="1" applyFill="1" applyBorder="1" applyAlignment="1" applyProtection="1">
      <alignment horizontal="center" vertical="center" wrapText="1"/>
    </xf>
    <xf numFmtId="0" fontId="103" fillId="13" borderId="3" xfId="0" applyFont="1" applyFill="1" applyBorder="1" applyAlignment="1" applyProtection="1">
      <alignment horizontal="center" vertical="center" wrapText="1"/>
    </xf>
    <xf numFmtId="0" fontId="104" fillId="13" borderId="3" xfId="0" applyFont="1" applyFill="1" applyBorder="1" applyAlignment="1" applyProtection="1">
      <alignment horizontal="center" vertical="center" wrapText="1"/>
    </xf>
    <xf numFmtId="9" fontId="49" fillId="0" borderId="0" xfId="4" applyFont="1" applyBorder="1" applyAlignment="1" applyProtection="1">
      <alignment vertical="center"/>
    </xf>
    <xf numFmtId="0" fontId="119" fillId="0" borderId="1" xfId="0" applyFont="1" applyBorder="1" applyAlignment="1" applyProtection="1">
      <alignment horizontal="center" vertical="center"/>
    </xf>
    <xf numFmtId="1" fontId="134" fillId="12" borderId="1" xfId="0" applyNumberFormat="1" applyFont="1" applyFill="1" applyBorder="1" applyAlignment="1" applyProtection="1">
      <alignment horizontal="center" vertical="center" wrapText="1"/>
    </xf>
    <xf numFmtId="0" fontId="134" fillId="12" borderId="1" xfId="0" applyFont="1" applyFill="1" applyBorder="1" applyAlignment="1" applyProtection="1">
      <alignment horizontal="center" vertical="center" wrapText="1"/>
    </xf>
    <xf numFmtId="1" fontId="134" fillId="0" borderId="1"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0" fillId="0" borderId="0" xfId="0" applyBorder="1" applyAlignment="1"/>
    <xf numFmtId="0" fontId="0" fillId="0" borderId="95" xfId="0" applyBorder="1" applyAlignment="1"/>
    <xf numFmtId="0" fontId="119" fillId="0" borderId="17" xfId="0" applyFont="1" applyBorder="1" applyAlignment="1" applyProtection="1">
      <alignment horizontal="left"/>
    </xf>
    <xf numFmtId="0" fontId="6" fillId="0" borderId="17" xfId="0" applyFont="1" applyFill="1" applyBorder="1" applyAlignment="1" applyProtection="1">
      <alignment horizontal="center" wrapText="1"/>
    </xf>
    <xf numFmtId="0" fontId="119" fillId="0" borderId="17" xfId="0" applyFont="1" applyBorder="1" applyAlignment="1" applyProtection="1">
      <alignment horizontal="center"/>
    </xf>
    <xf numFmtId="0" fontId="6" fillId="0" borderId="17" xfId="0" applyFont="1" applyFill="1" applyBorder="1" applyAlignment="1" applyProtection="1"/>
    <xf numFmtId="0" fontId="6" fillId="0" borderId="17" xfId="0" applyFont="1" applyFill="1" applyBorder="1" applyAlignment="1" applyProtection="1">
      <alignment horizontal="center"/>
    </xf>
    <xf numFmtId="0" fontId="119" fillId="0" borderId="97" xfId="0" applyFont="1" applyFill="1" applyBorder="1" applyAlignment="1" applyProtection="1">
      <alignment horizontal="left"/>
    </xf>
    <xf numFmtId="0" fontId="6" fillId="0" borderId="98" xfId="0" applyFont="1" applyFill="1" applyBorder="1" applyAlignment="1" applyProtection="1">
      <alignment horizontal="center"/>
    </xf>
    <xf numFmtId="0" fontId="119" fillId="0" borderId="97" xfId="0" applyFont="1" applyFill="1" applyBorder="1" applyAlignment="1" applyProtection="1">
      <alignment horizontal="center"/>
    </xf>
    <xf numFmtId="14" fontId="119" fillId="0" borderId="96" xfId="0" applyNumberFormat="1" applyFont="1" applyFill="1" applyBorder="1" applyAlignment="1" applyProtection="1">
      <alignment horizontal="center"/>
    </xf>
    <xf numFmtId="0" fontId="119" fillId="0" borderId="17" xfId="0" applyFont="1" applyBorder="1" applyAlignment="1">
      <alignment horizontal="left"/>
    </xf>
    <xf numFmtId="0" fontId="6" fillId="0" borderId="17" xfId="0" applyFont="1" applyFill="1" applyBorder="1" applyAlignment="1" applyProtection="1">
      <alignment horizontal="left"/>
    </xf>
    <xf numFmtId="164" fontId="119" fillId="0" borderId="17" xfId="0" applyNumberFormat="1" applyFont="1" applyFill="1" applyBorder="1" applyAlignment="1" applyProtection="1"/>
    <xf numFmtId="164" fontId="6" fillId="0" borderId="98" xfId="0" quotePrefix="1" applyNumberFormat="1" applyFont="1" applyFill="1" applyBorder="1" applyAlignment="1" applyProtection="1"/>
    <xf numFmtId="0" fontId="6" fillId="0" borderId="97" xfId="0" applyFont="1" applyBorder="1" applyAlignment="1">
      <alignment horizontal="center"/>
    </xf>
    <xf numFmtId="0" fontId="6" fillId="0" borderId="99" xfId="0" applyFont="1" applyBorder="1" applyAlignment="1">
      <alignment horizontal="center"/>
    </xf>
    <xf numFmtId="0" fontId="0" fillId="0" borderId="96" xfId="0" applyBorder="1" applyAlignment="1"/>
    <xf numFmtId="0" fontId="6" fillId="0" borderId="97" xfId="0" applyFont="1" applyFill="1" applyBorder="1" applyAlignment="1" applyProtection="1">
      <alignment horizontal="left"/>
    </xf>
    <xf numFmtId="164" fontId="119" fillId="8" borderId="99" xfId="0" applyNumberFormat="1" applyFont="1" applyFill="1" applyBorder="1" applyAlignment="1" applyProtection="1"/>
    <xf numFmtId="0" fontId="0" fillId="8" borderId="99" xfId="0" applyFill="1" applyBorder="1" applyAlignment="1"/>
    <xf numFmtId="0" fontId="111" fillId="8" borderId="99" xfId="0" applyFont="1" applyFill="1" applyBorder="1" applyAlignment="1">
      <alignment horizontal="center"/>
    </xf>
    <xf numFmtId="0" fontId="119" fillId="8" borderId="99" xfId="0" applyFont="1" applyFill="1" applyBorder="1" applyAlignment="1">
      <alignment horizontal="center"/>
    </xf>
    <xf numFmtId="1" fontId="119" fillId="8" borderId="99" xfId="0" applyNumberFormat="1" applyFont="1" applyFill="1" applyBorder="1" applyAlignment="1">
      <alignment horizontal="center"/>
    </xf>
    <xf numFmtId="0" fontId="128" fillId="0" borderId="97" xfId="0" applyFont="1" applyFill="1" applyBorder="1" applyAlignment="1" applyProtection="1"/>
    <xf numFmtId="164" fontId="129" fillId="8" borderId="99" xfId="0" applyNumberFormat="1" applyFont="1" applyFill="1" applyBorder="1" applyAlignment="1" applyProtection="1"/>
    <xf numFmtId="164" fontId="129" fillId="8" borderId="99" xfId="0" applyNumberFormat="1" applyFont="1" applyFill="1" applyBorder="1" applyAlignment="1" applyProtection="1">
      <alignment horizontal="center"/>
    </xf>
    <xf numFmtId="0" fontId="119" fillId="8" borderId="99" xfId="0" applyFont="1" applyFill="1" applyBorder="1" applyAlignment="1" applyProtection="1">
      <alignment horizontal="center"/>
    </xf>
    <xf numFmtId="1" fontId="119" fillId="8" borderId="99" xfId="0" applyNumberFormat="1" applyFont="1" applyFill="1" applyBorder="1" applyAlignment="1" applyProtection="1">
      <alignment horizontal="center"/>
    </xf>
    <xf numFmtId="1" fontId="122" fillId="8" borderId="99" xfId="0" applyNumberFormat="1" applyFont="1" applyFill="1" applyBorder="1" applyAlignment="1" applyProtection="1">
      <alignment horizontal="center"/>
    </xf>
    <xf numFmtId="0" fontId="89" fillId="0" borderId="5" xfId="0" applyFont="1" applyBorder="1" applyAlignment="1" applyProtection="1">
      <alignment horizontal="center" vertical="center"/>
    </xf>
    <xf numFmtId="0" fontId="89" fillId="0" borderId="1" xfId="0" applyFont="1" applyBorder="1" applyAlignment="1" applyProtection="1">
      <alignment horizontal="center" vertical="center"/>
    </xf>
    <xf numFmtId="14" fontId="89" fillId="0" borderId="1" xfId="0" applyNumberFormat="1" applyFont="1" applyBorder="1" applyAlignment="1" applyProtection="1">
      <alignment horizontal="center" vertical="center"/>
    </xf>
    <xf numFmtId="0" fontId="20" fillId="0" borderId="0" xfId="0" applyFont="1" applyFill="1" applyBorder="1" applyAlignment="1" applyProtection="1">
      <alignment horizontal="center" vertical="center"/>
    </xf>
    <xf numFmtId="9" fontId="57" fillId="0" borderId="0" xfId="4" applyFont="1" applyFill="1" applyBorder="1" applyAlignment="1" applyProtection="1">
      <alignment horizontal="center" vertical="center"/>
    </xf>
    <xf numFmtId="9" fontId="57" fillId="0" borderId="105" xfId="4"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8" fillId="0" borderId="74" xfId="0" applyFont="1" applyBorder="1" applyAlignment="1" applyProtection="1">
      <alignment horizontal="center" vertical="center" wrapText="1"/>
    </xf>
    <xf numFmtId="9" fontId="29" fillId="0" borderId="5" xfId="4" applyFont="1" applyFill="1" applyBorder="1" applyAlignment="1" applyProtection="1">
      <alignment vertical="center"/>
    </xf>
    <xf numFmtId="0" fontId="112" fillId="0" borderId="74" xfId="0" applyFont="1" applyFill="1" applyBorder="1" applyAlignment="1" applyProtection="1">
      <alignment horizontal="center" vertical="center"/>
    </xf>
    <xf numFmtId="0" fontId="111" fillId="0" borderId="5"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2" fontId="112" fillId="0" borderId="3" xfId="0" applyNumberFormat="1" applyFont="1" applyFill="1" applyBorder="1" applyAlignment="1" applyProtection="1">
      <alignment horizontal="center" vertical="center"/>
    </xf>
    <xf numFmtId="2" fontId="112" fillId="0" borderId="80" xfId="0" applyNumberFormat="1" applyFont="1" applyFill="1" applyBorder="1" applyAlignment="1" applyProtection="1">
      <alignment horizontal="center" vertical="center"/>
    </xf>
    <xf numFmtId="2" fontId="112" fillId="0" borderId="3" xfId="4" applyNumberFormat="1" applyFont="1" applyBorder="1" applyAlignment="1" applyProtection="1">
      <alignment horizontal="center" vertical="center" wrapText="1"/>
    </xf>
    <xf numFmtId="2" fontId="112" fillId="0" borderId="80" xfId="4" applyNumberFormat="1" applyFont="1" applyBorder="1" applyAlignment="1" applyProtection="1">
      <alignment horizontal="center" vertical="center" wrapText="1"/>
    </xf>
    <xf numFmtId="0" fontId="6" fillId="0" borderId="97" xfId="0" applyFont="1" applyFill="1" applyBorder="1" applyAlignment="1" applyProtection="1">
      <alignment horizontal="left"/>
    </xf>
    <xf numFmtId="0" fontId="6" fillId="0" borderId="17" xfId="0" applyFont="1" applyFill="1" applyBorder="1" applyAlignment="1" applyProtection="1">
      <alignment horizontal="left"/>
    </xf>
    <xf numFmtId="0" fontId="6" fillId="0" borderId="17" xfId="0" applyFont="1" applyFill="1" applyBorder="1" applyAlignment="1" applyProtection="1">
      <alignment horizontal="center" wrapText="1"/>
    </xf>
    <xf numFmtId="0" fontId="6" fillId="0" borderId="17" xfId="0" applyFont="1" applyFill="1" applyBorder="1" applyAlignment="1" applyProtection="1">
      <alignment horizontal="center"/>
    </xf>
    <xf numFmtId="0" fontId="119" fillId="0" borderId="17" xfId="0" applyFont="1" applyBorder="1" applyAlignment="1">
      <alignment horizontal="left"/>
    </xf>
    <xf numFmtId="0" fontId="23" fillId="0" borderId="4" xfId="0" applyFont="1" applyFill="1" applyBorder="1" applyAlignment="1" applyProtection="1">
      <alignment horizontal="center" vertical="center"/>
    </xf>
    <xf numFmtId="9" fontId="118" fillId="0" borderId="4" xfId="4" applyFont="1" applyFill="1" applyBorder="1" applyAlignment="1" applyProtection="1">
      <alignment vertical="center"/>
    </xf>
    <xf numFmtId="2" fontId="97" fillId="0" borderId="3" xfId="0" applyNumberFormat="1" applyFont="1" applyBorder="1" applyAlignment="1" applyProtection="1">
      <alignment horizontal="center" vertical="center"/>
    </xf>
    <xf numFmtId="0" fontId="6" fillId="0" borderId="1" xfId="0" applyFont="1" applyFill="1" applyBorder="1" applyAlignment="1" applyProtection="1">
      <alignment wrapText="1"/>
    </xf>
    <xf numFmtId="0" fontId="50" fillId="0" borderId="1" xfId="0" applyFont="1" applyFill="1" applyBorder="1" applyAlignment="1" applyProtection="1">
      <alignment wrapText="1"/>
    </xf>
    <xf numFmtId="0" fontId="55" fillId="0" borderId="1" xfId="0" applyFont="1" applyFill="1" applyBorder="1" applyAlignment="1" applyProtection="1">
      <alignment wrapText="1"/>
    </xf>
    <xf numFmtId="0" fontId="135" fillId="0" borderId="3" xfId="0" applyFont="1" applyFill="1" applyBorder="1" applyAlignment="1" applyProtection="1">
      <alignment wrapText="1"/>
    </xf>
    <xf numFmtId="49" fontId="93" fillId="9"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98" fillId="0" borderId="1" xfId="0" applyFont="1" applyFill="1" applyBorder="1" applyAlignment="1" applyProtection="1">
      <alignment horizontal="center" vertical="center"/>
    </xf>
    <xf numFmtId="0" fontId="94"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6" fillId="0" borderId="1" xfId="0" applyFont="1" applyFill="1" applyBorder="1" applyAlignment="1" applyProtection="1">
      <alignment horizontal="center" vertical="center" wrapText="1"/>
    </xf>
    <xf numFmtId="0" fontId="113" fillId="0"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1" fontId="113" fillId="0" borderId="1" xfId="0" applyNumberFormat="1" applyFont="1" applyFill="1" applyBorder="1" applyAlignment="1" applyProtection="1">
      <alignment horizontal="center" vertical="center"/>
    </xf>
    <xf numFmtId="1" fontId="141" fillId="0" borderId="1" xfId="0" applyNumberFormat="1" applyFont="1" applyFill="1" applyBorder="1" applyAlignment="1" applyProtection="1">
      <alignment horizontal="center" vertical="center" wrapText="1"/>
    </xf>
    <xf numFmtId="2" fontId="141" fillId="0" borderId="1" xfId="0" applyNumberFormat="1" applyFont="1" applyFill="1" applyBorder="1" applyAlignment="1" applyProtection="1">
      <alignment horizontal="center" vertical="center" wrapText="1"/>
    </xf>
    <xf numFmtId="0" fontId="60" fillId="0" borderId="1" xfId="0" applyFont="1" applyBorder="1" applyAlignment="1">
      <alignment horizontal="center" vertical="center" wrapText="1"/>
    </xf>
    <xf numFmtId="1" fontId="21" fillId="12" borderId="1" xfId="0" applyNumberFormat="1" applyFont="1" applyFill="1" applyBorder="1" applyAlignment="1" applyProtection="1">
      <alignment horizontal="center" vertical="center"/>
    </xf>
    <xf numFmtId="1" fontId="99" fillId="0" borderId="1" xfId="0" applyNumberFormat="1" applyFont="1" applyFill="1" applyBorder="1" applyAlignment="1" applyProtection="1">
      <alignment horizontal="center" vertical="center"/>
    </xf>
    <xf numFmtId="0" fontId="34" fillId="0" borderId="1" xfId="0" applyFont="1" applyFill="1" applyBorder="1" applyAlignment="1" applyProtection="1">
      <alignment horizontal="center" vertical="center"/>
    </xf>
    <xf numFmtId="0" fontId="7" fillId="0" borderId="83" xfId="0" applyFont="1" applyFill="1" applyBorder="1" applyAlignment="1" applyProtection="1">
      <alignment vertical="center"/>
    </xf>
    <xf numFmtId="0" fontId="7" fillId="0" borderId="83" xfId="0" applyFont="1" applyFill="1" applyBorder="1" applyAlignment="1" applyProtection="1">
      <alignment horizontal="center" vertical="center"/>
    </xf>
    <xf numFmtId="0" fontId="7" fillId="0" borderId="84" xfId="0" applyFont="1" applyFill="1" applyBorder="1" applyAlignment="1" applyProtection="1">
      <alignment horizontal="center" vertical="center"/>
    </xf>
    <xf numFmtId="0" fontId="7" fillId="0" borderId="85" xfId="0" applyFont="1" applyFill="1" applyBorder="1" applyAlignment="1" applyProtection="1">
      <alignment horizontal="center" vertical="center"/>
    </xf>
    <xf numFmtId="0" fontId="23" fillId="0" borderId="86" xfId="0" applyFont="1" applyFill="1" applyBorder="1" applyAlignment="1" applyProtection="1">
      <alignment horizontal="center" vertical="center"/>
    </xf>
    <xf numFmtId="0" fontId="24" fillId="0" borderId="86" xfId="0" applyFont="1" applyFill="1" applyBorder="1" applyAlignment="1" applyProtection="1">
      <alignment horizontal="center" vertical="center"/>
    </xf>
    <xf numFmtId="0" fontId="26" fillId="0" borderId="86" xfId="0" applyFont="1" applyFill="1" applyBorder="1" applyAlignment="1" applyProtection="1">
      <alignment horizontal="center" vertical="center" wrapText="1"/>
    </xf>
    <xf numFmtId="0" fontId="30" fillId="0" borderId="86" xfId="0" applyFont="1" applyFill="1" applyBorder="1" applyAlignment="1" applyProtection="1">
      <alignment horizontal="center" vertical="center" wrapText="1"/>
    </xf>
    <xf numFmtId="0" fontId="21" fillId="12" borderId="85" xfId="0" applyFont="1" applyFill="1" applyBorder="1" applyAlignment="1" applyProtection="1">
      <alignment horizontal="center" vertical="center" wrapText="1"/>
    </xf>
    <xf numFmtId="0" fontId="15" fillId="0" borderId="86" xfId="0" applyFont="1" applyFill="1" applyBorder="1" applyAlignment="1" applyProtection="1">
      <alignment horizontal="center" vertical="center" wrapText="1"/>
    </xf>
    <xf numFmtId="0" fontId="94" fillId="0" borderId="85" xfId="0" applyFont="1" applyFill="1" applyBorder="1" applyAlignment="1" applyProtection="1">
      <alignment horizontal="center" vertical="center" wrapText="1"/>
    </xf>
    <xf numFmtId="0" fontId="16" fillId="0" borderId="86" xfId="0" applyFont="1" applyFill="1" applyBorder="1" applyAlignment="1" applyProtection="1">
      <alignment horizontal="left" vertical="center"/>
    </xf>
    <xf numFmtId="0" fontId="98" fillId="0" borderId="110" xfId="0" applyFont="1" applyFill="1" applyBorder="1" applyAlignment="1" applyProtection="1">
      <alignment horizontal="center" vertical="center"/>
    </xf>
    <xf numFmtId="0" fontId="114" fillId="0" borderId="110" xfId="0" applyFont="1" applyFill="1" applyBorder="1" applyAlignment="1" applyProtection="1">
      <alignment vertical="center" wrapText="1"/>
    </xf>
    <xf numFmtId="2" fontId="98" fillId="0" borderId="110" xfId="0" applyNumberFormat="1" applyFont="1" applyFill="1" applyBorder="1" applyAlignment="1" applyProtection="1">
      <alignment horizontal="center" vertical="center"/>
    </xf>
    <xf numFmtId="0" fontId="28" fillId="0" borderId="110" xfId="0" applyFont="1" applyFill="1" applyBorder="1" applyAlignment="1" applyProtection="1">
      <alignment vertical="center"/>
    </xf>
    <xf numFmtId="0" fontId="33" fillId="0" borderId="110"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26" fillId="0" borderId="110" xfId="0" applyFont="1" applyFill="1" applyBorder="1" applyAlignment="1" applyProtection="1">
      <alignment horizontal="center" vertical="center"/>
    </xf>
    <xf numFmtId="0" fontId="0" fillId="0" borderId="0" xfId="0" applyAlignment="1">
      <alignment vertical="center"/>
    </xf>
    <xf numFmtId="0" fontId="6" fillId="0" borderId="1" xfId="0" applyFont="1" applyFill="1" applyBorder="1" applyAlignment="1" applyProtection="1">
      <alignment vertical="center" wrapText="1"/>
    </xf>
    <xf numFmtId="0" fontId="6" fillId="0" borderId="1" xfId="0" applyFont="1" applyFill="1" applyBorder="1" applyAlignment="1" applyProtection="1">
      <alignment horizontal="left" vertical="center"/>
    </xf>
    <xf numFmtId="0" fontId="6" fillId="0" borderId="1" xfId="0" applyFont="1" applyFill="1" applyBorder="1" applyAlignment="1" applyProtection="1">
      <alignment vertical="center"/>
    </xf>
    <xf numFmtId="0" fontId="50" fillId="0" borderId="1" xfId="0" applyFont="1" applyFill="1" applyBorder="1" applyAlignment="1" applyProtection="1">
      <alignment horizontal="left" vertical="center"/>
    </xf>
    <xf numFmtId="0" fontId="57" fillId="0" borderId="1" xfId="0" applyFont="1" applyFill="1" applyBorder="1" applyAlignment="1" applyProtection="1">
      <alignment vertical="center"/>
    </xf>
    <xf numFmtId="0" fontId="123" fillId="0" borderId="1" xfId="0" applyFont="1" applyFill="1" applyBorder="1" applyAlignment="1" applyProtection="1">
      <alignment vertical="center"/>
    </xf>
    <xf numFmtId="0" fontId="124" fillId="0" borderId="1" xfId="0"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0" fillId="0" borderId="5" xfId="0" applyBorder="1" applyAlignment="1">
      <alignment vertical="center"/>
    </xf>
    <xf numFmtId="0" fontId="119" fillId="0" borderId="74" xfId="0" applyFont="1" applyBorder="1" applyAlignment="1">
      <alignment horizontal="center" vertical="center"/>
    </xf>
    <xf numFmtId="1" fontId="119" fillId="0" borderId="74" xfId="0" applyNumberFormat="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vertical="center"/>
    </xf>
    <xf numFmtId="0" fontId="6" fillId="0" borderId="3" xfId="0" applyFont="1" applyFill="1" applyBorder="1" applyAlignment="1" applyProtection="1">
      <alignment horizontal="left" vertical="center" wrapText="1"/>
    </xf>
    <xf numFmtId="1" fontId="122" fillId="0" borderId="11" xfId="0" applyNumberFormat="1" applyFont="1" applyFill="1" applyBorder="1" applyAlignment="1" applyProtection="1">
      <alignment horizontal="center" vertical="center"/>
    </xf>
    <xf numFmtId="0" fontId="143" fillId="0" borderId="1" xfId="0" applyFont="1" applyBorder="1" applyAlignment="1">
      <alignment horizontal="center" vertical="center"/>
    </xf>
    <xf numFmtId="1" fontId="143" fillId="0" borderId="1" xfId="0" applyNumberFormat="1" applyFont="1" applyBorder="1" applyAlignment="1">
      <alignment horizontal="center" vertical="center"/>
    </xf>
    <xf numFmtId="0" fontId="145" fillId="0" borderId="1" xfId="0" applyFont="1" applyBorder="1" applyAlignment="1">
      <alignment horizontal="center" vertical="center"/>
    </xf>
    <xf numFmtId="1" fontId="145" fillId="0" borderId="1" xfId="0" applyNumberFormat="1" applyFont="1" applyBorder="1" applyAlignment="1">
      <alignment horizontal="center" vertical="center"/>
    </xf>
    <xf numFmtId="0" fontId="119" fillId="0" borderId="74" xfId="0" applyFont="1" applyFill="1" applyBorder="1" applyAlignment="1" applyProtection="1">
      <alignment horizontal="center" vertical="center"/>
    </xf>
    <xf numFmtId="0" fontId="126" fillId="0" borderId="1" xfId="0" applyFont="1" applyFill="1" applyBorder="1" applyAlignment="1" applyProtection="1">
      <alignment horizontal="center" vertical="center" textRotation="90" wrapText="1"/>
    </xf>
    <xf numFmtId="0" fontId="16" fillId="0" borderId="12" xfId="0" applyFont="1" applyFill="1" applyBorder="1" applyAlignment="1" applyProtection="1">
      <alignment horizontal="center" vertical="center" textRotation="90"/>
    </xf>
    <xf numFmtId="0" fontId="112" fillId="12" borderId="1" xfId="0" applyFont="1" applyFill="1" applyBorder="1" applyAlignment="1" applyProtection="1">
      <alignment horizontal="center" vertical="center" wrapText="1"/>
    </xf>
    <xf numFmtId="2" fontId="112" fillId="5" borderId="1" xfId="0" applyNumberFormat="1" applyFont="1" applyFill="1" applyBorder="1" applyAlignment="1" applyProtection="1">
      <alignment horizontal="center" vertical="center" wrapText="1"/>
    </xf>
    <xf numFmtId="0" fontId="146" fillId="0" borderId="15" xfId="0" applyFont="1" applyFill="1" applyBorder="1" applyAlignment="1" applyProtection="1">
      <alignment horizontal="center" vertical="center" wrapText="1"/>
    </xf>
    <xf numFmtId="0" fontId="7" fillId="0" borderId="83"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1" fontId="148" fillId="8" borderId="23" xfId="0" applyNumberFormat="1" applyFont="1" applyFill="1" applyBorder="1" applyAlignment="1" applyProtection="1">
      <alignment horizontal="center" vertical="center" wrapText="1"/>
    </xf>
    <xf numFmtId="1" fontId="149" fillId="4" borderId="20" xfId="0" applyNumberFormat="1" applyFont="1" applyFill="1" applyBorder="1" applyAlignment="1" applyProtection="1">
      <alignment horizontal="center" vertical="center" wrapText="1"/>
    </xf>
    <xf numFmtId="1" fontId="92" fillId="14" borderId="15" xfId="0" applyNumberFormat="1" applyFont="1" applyFill="1" applyBorder="1" applyAlignment="1" applyProtection="1">
      <alignment horizontal="center" vertical="center" wrapText="1"/>
    </xf>
    <xf numFmtId="1" fontId="92" fillId="6" borderId="112" xfId="0" applyNumberFormat="1" applyFont="1" applyFill="1" applyBorder="1" applyAlignment="1" applyProtection="1">
      <alignment horizontal="center" vertical="center" wrapText="1"/>
    </xf>
    <xf numFmtId="1" fontId="103" fillId="6" borderId="113" xfId="0" applyNumberFormat="1" applyFont="1" applyFill="1" applyBorder="1" applyAlignment="1" applyProtection="1">
      <alignment horizontal="center" vertical="center" wrapText="1"/>
    </xf>
    <xf numFmtId="1" fontId="92" fillId="6" borderId="113" xfId="0" applyNumberFormat="1" applyFont="1" applyFill="1" applyBorder="1" applyAlignment="1" applyProtection="1">
      <alignment horizontal="center" vertical="center" wrapText="1"/>
    </xf>
    <xf numFmtId="1" fontId="92" fillId="4" borderId="36" xfId="0" applyNumberFormat="1" applyFont="1" applyFill="1" applyBorder="1" applyAlignment="1" applyProtection="1">
      <alignment horizontal="center" vertical="center" textRotation="90" wrapText="1"/>
    </xf>
    <xf numFmtId="1" fontId="96" fillId="4" borderId="37" xfId="0" applyNumberFormat="1" applyFont="1" applyFill="1" applyBorder="1" applyAlignment="1" applyProtection="1">
      <alignment horizontal="center" vertical="center" textRotation="90" wrapText="1"/>
    </xf>
    <xf numFmtId="1" fontId="92" fillId="4" borderId="37" xfId="0" applyNumberFormat="1" applyFont="1" applyFill="1" applyBorder="1" applyAlignment="1" applyProtection="1">
      <alignment horizontal="center" vertical="center" textRotation="90" wrapText="1"/>
    </xf>
    <xf numFmtId="1" fontId="92" fillId="2" borderId="37" xfId="0" applyNumberFormat="1" applyFont="1" applyFill="1" applyBorder="1" applyAlignment="1" applyProtection="1">
      <alignment horizontal="center" vertical="center" textRotation="90" wrapText="1"/>
    </xf>
    <xf numFmtId="1" fontId="96" fillId="6" borderId="114" xfId="0" applyNumberFormat="1" applyFont="1" applyFill="1" applyBorder="1" applyAlignment="1" applyProtection="1">
      <alignment horizontal="center" vertical="center" textRotation="90" wrapText="1"/>
    </xf>
    <xf numFmtId="1" fontId="103" fillId="14" borderId="39" xfId="0" applyNumberFormat="1" applyFont="1" applyFill="1" applyBorder="1" applyAlignment="1" applyProtection="1">
      <alignment horizontal="center" vertical="center" wrapText="1"/>
    </xf>
    <xf numFmtId="166" fontId="150" fillId="0" borderId="15" xfId="0" applyNumberFormat="1" applyFont="1" applyFill="1" applyBorder="1" applyAlignment="1" applyProtection="1">
      <alignment horizontal="center" vertical="center" wrapText="1"/>
    </xf>
    <xf numFmtId="0" fontId="112" fillId="0" borderId="1" xfId="0" applyFont="1" applyFill="1" applyBorder="1" applyAlignment="1" applyProtection="1">
      <alignment horizontal="center" vertical="center"/>
    </xf>
    <xf numFmtId="0" fontId="151" fillId="0" borderId="1" xfId="0" applyFont="1" applyBorder="1" applyAlignment="1" applyProtection="1">
      <alignment vertical="center"/>
    </xf>
    <xf numFmtId="0" fontId="153" fillId="0" borderId="1" xfId="0" applyFont="1" applyBorder="1" applyAlignment="1" applyProtection="1">
      <alignment horizontal="left" vertical="center"/>
    </xf>
    <xf numFmtId="0" fontId="154" fillId="0" borderId="1" xfId="0" applyFont="1" applyBorder="1" applyAlignment="1" applyProtection="1">
      <alignment horizontal="center" vertical="center"/>
    </xf>
    <xf numFmtId="0" fontId="154" fillId="0" borderId="103" xfId="0" applyFont="1" applyBorder="1" applyAlignment="1" applyProtection="1">
      <alignment horizontal="center" vertical="center" wrapText="1"/>
    </xf>
    <xf numFmtId="0" fontId="154" fillId="0" borderId="44" xfId="0" applyFont="1" applyBorder="1" applyAlignment="1" applyProtection="1">
      <alignment vertical="center" wrapText="1"/>
    </xf>
    <xf numFmtId="0" fontId="157" fillId="0" borderId="1" xfId="0" applyFont="1" applyBorder="1" applyAlignment="1" applyProtection="1">
      <alignment horizontal="center" vertical="center"/>
    </xf>
    <xf numFmtId="0" fontId="152" fillId="0" borderId="1" xfId="0" applyFont="1" applyBorder="1" applyAlignment="1" applyProtection="1">
      <alignment horizontal="left" vertical="center"/>
    </xf>
    <xf numFmtId="0" fontId="158" fillId="0" borderId="1" xfId="0" applyFont="1" applyBorder="1" applyAlignment="1" applyProtection="1">
      <alignment horizontal="left" vertical="center"/>
    </xf>
    <xf numFmtId="0" fontId="2" fillId="7"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2" fillId="0" borderId="1" xfId="0" applyFont="1" applyBorder="1" applyAlignment="1" applyProtection="1">
      <alignment horizontal="left" vertical="center"/>
    </xf>
    <xf numFmtId="0" fontId="2" fillId="0" borderId="1" xfId="0" quotePrefix="1" applyFont="1" applyBorder="1" applyAlignment="1" applyProtection="1">
      <alignment horizontal="left" vertical="center"/>
    </xf>
    <xf numFmtId="0" fontId="155" fillId="0" borderId="44" xfId="0" applyFont="1" applyBorder="1" applyAlignment="1" applyProtection="1">
      <alignment horizontal="center" vertical="center" wrapText="1"/>
    </xf>
    <xf numFmtId="0" fontId="154" fillId="7" borderId="1" xfId="0" applyFont="1" applyFill="1" applyBorder="1" applyAlignment="1" applyProtection="1">
      <alignment horizontal="center" vertical="center" textRotation="90"/>
    </xf>
    <xf numFmtId="0" fontId="154" fillId="6" borderId="1" xfId="0" applyFont="1" applyFill="1" applyBorder="1" applyAlignment="1" applyProtection="1">
      <alignment horizontal="center" vertical="center" textRotation="90"/>
    </xf>
    <xf numFmtId="0" fontId="7" fillId="0"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94" fillId="0" borderId="1" xfId="0" applyFont="1" applyFill="1" applyBorder="1" applyAlignment="1" applyProtection="1">
      <alignment horizontal="center" vertical="center"/>
    </xf>
    <xf numFmtId="0" fontId="94" fillId="0" borderId="7" xfId="0" applyFont="1" applyFill="1" applyBorder="1" applyAlignment="1" applyProtection="1">
      <alignment vertical="center"/>
    </xf>
    <xf numFmtId="0" fontId="94" fillId="0" borderId="12" xfId="0" applyFont="1" applyFill="1" applyBorder="1" applyAlignment="1" applyProtection="1">
      <alignment vertical="center"/>
    </xf>
    <xf numFmtId="2" fontId="101" fillId="0" borderId="119" xfId="0" applyNumberFormat="1" applyFont="1" applyFill="1" applyBorder="1" applyAlignment="1" applyProtection="1">
      <alignment vertical="center"/>
    </xf>
    <xf numFmtId="2" fontId="101" fillId="0" borderId="88" xfId="0" applyNumberFormat="1" applyFont="1" applyFill="1" applyBorder="1" applyAlignment="1" applyProtection="1">
      <alignment vertical="center"/>
    </xf>
    <xf numFmtId="0" fontId="99" fillId="0"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162" fillId="0" borderId="0" xfId="0" applyFont="1" applyFill="1" applyBorder="1" applyAlignment="1" applyProtection="1">
      <alignment horizontal="center" vertical="center"/>
    </xf>
    <xf numFmtId="0" fontId="94" fillId="0" borderId="120" xfId="0" applyFont="1" applyFill="1" applyBorder="1" applyAlignment="1" applyProtection="1">
      <alignment horizontal="center" vertical="center" wrapText="1"/>
    </xf>
    <xf numFmtId="0" fontId="94" fillId="0" borderId="44" xfId="0" applyFont="1" applyFill="1" applyBorder="1" applyAlignment="1" applyProtection="1">
      <alignment horizontal="center" vertical="center" wrapText="1"/>
    </xf>
    <xf numFmtId="0" fontId="100" fillId="0" borderId="44" xfId="0" applyFont="1" applyFill="1" applyBorder="1" applyAlignment="1" applyProtection="1">
      <alignment horizontal="center" vertical="center" wrapText="1"/>
    </xf>
    <xf numFmtId="164" fontId="94" fillId="0" borderId="44" xfId="0" applyNumberFormat="1" applyFont="1" applyFill="1" applyBorder="1" applyAlignment="1" applyProtection="1">
      <alignment horizontal="center" vertical="center" wrapText="1"/>
    </xf>
    <xf numFmtId="164" fontId="25" fillId="0" borderId="44" xfId="0" applyNumberFormat="1" applyFont="1" applyFill="1" applyBorder="1" applyAlignment="1" applyProtection="1">
      <alignment horizontal="center" vertical="center" wrapText="1"/>
    </xf>
    <xf numFmtId="0" fontId="17" fillId="0" borderId="44" xfId="0" applyFont="1" applyFill="1" applyBorder="1" applyAlignment="1" applyProtection="1">
      <alignment horizontal="left" vertical="center" wrapText="1"/>
    </xf>
    <xf numFmtId="0" fontId="110" fillId="0" borderId="44" xfId="0" applyFont="1" applyFill="1" applyBorder="1" applyAlignment="1" applyProtection="1">
      <alignment horizontal="center" vertical="center" wrapText="1"/>
    </xf>
    <xf numFmtId="0" fontId="94" fillId="5" borderId="44" xfId="0" applyFont="1" applyFill="1" applyBorder="1" applyAlignment="1" applyProtection="1">
      <alignment horizontal="center" vertical="center" wrapText="1"/>
    </xf>
    <xf numFmtId="0" fontId="113" fillId="0" borderId="44" xfId="0" applyFont="1" applyFill="1" applyBorder="1" applyAlignment="1" applyProtection="1">
      <alignment horizontal="center" vertical="center"/>
    </xf>
    <xf numFmtId="0" fontId="138" fillId="0" borderId="44" xfId="0" applyFont="1" applyFill="1" applyBorder="1" applyAlignment="1" applyProtection="1">
      <alignment horizontal="center" vertical="center"/>
    </xf>
    <xf numFmtId="1" fontId="113" fillId="0" borderId="44" xfId="0" applyNumberFormat="1" applyFont="1" applyFill="1" applyBorder="1" applyAlignment="1" applyProtection="1">
      <alignment horizontal="center" vertical="center"/>
    </xf>
    <xf numFmtId="1" fontId="100" fillId="0" borderId="44" xfId="0" applyNumberFormat="1" applyFont="1" applyFill="1" applyBorder="1" applyAlignment="1" applyProtection="1">
      <alignment horizontal="center" vertical="center"/>
    </xf>
    <xf numFmtId="1" fontId="99" fillId="0" borderId="44" xfId="0" applyNumberFormat="1" applyFont="1" applyFill="1" applyBorder="1" applyAlignment="1" applyProtection="1">
      <alignment horizontal="center" vertical="center"/>
    </xf>
    <xf numFmtId="166" fontId="150" fillId="0" borderId="113" xfId="0" applyNumberFormat="1" applyFont="1" applyFill="1" applyBorder="1" applyAlignment="1" applyProtection="1">
      <alignment horizontal="center" vertical="center" wrapText="1"/>
    </xf>
    <xf numFmtId="1" fontId="141" fillId="0" borderId="44" xfId="0" applyNumberFormat="1" applyFont="1" applyFill="1" applyBorder="1" applyAlignment="1" applyProtection="1">
      <alignment horizontal="center" vertical="center" wrapText="1"/>
    </xf>
    <xf numFmtId="2" fontId="141" fillId="0" borderId="44" xfId="0" applyNumberFormat="1" applyFont="1" applyFill="1" applyBorder="1" applyAlignment="1" applyProtection="1">
      <alignment horizontal="center" vertical="center" wrapText="1"/>
    </xf>
    <xf numFmtId="2" fontId="112" fillId="5" borderId="44" xfId="0" applyNumberFormat="1" applyFont="1" applyFill="1" applyBorder="1" applyAlignment="1" applyProtection="1">
      <alignment horizontal="center" vertical="center" wrapText="1"/>
    </xf>
    <xf numFmtId="0" fontId="146" fillId="0" borderId="121" xfId="0" applyFont="1" applyFill="1" applyBorder="1" applyAlignment="1" applyProtection="1">
      <alignment horizontal="center" vertical="center" wrapText="1"/>
    </xf>
    <xf numFmtId="0" fontId="17" fillId="0" borderId="122" xfId="0" applyFont="1" applyFill="1" applyBorder="1" applyAlignment="1" applyProtection="1">
      <alignment vertical="center"/>
    </xf>
    <xf numFmtId="0" fontId="142" fillId="0" borderId="122" xfId="0" applyFont="1" applyFill="1" applyBorder="1" applyAlignment="1" applyProtection="1">
      <alignment horizontal="center" vertical="center" wrapText="1"/>
    </xf>
    <xf numFmtId="0" fontId="16" fillId="0" borderId="122" xfId="0" applyFont="1" applyFill="1" applyBorder="1" applyAlignment="1" applyProtection="1">
      <alignment horizontal="center" vertical="center" wrapText="1"/>
    </xf>
    <xf numFmtId="0" fontId="16" fillId="0" borderId="127" xfId="0" applyFont="1" applyFill="1" applyBorder="1" applyAlignment="1" applyProtection="1">
      <alignment horizontal="left" vertical="center"/>
    </xf>
    <xf numFmtId="0" fontId="5" fillId="7" borderId="106" xfId="0" applyFont="1" applyFill="1" applyBorder="1" applyAlignment="1" applyProtection="1">
      <alignment horizontal="center" vertical="center"/>
    </xf>
    <xf numFmtId="0" fontId="5" fillId="7" borderId="107" xfId="0" applyFont="1" applyFill="1" applyBorder="1" applyAlignment="1" applyProtection="1">
      <alignment vertical="center"/>
    </xf>
    <xf numFmtId="0" fontId="8" fillId="7" borderId="107" xfId="0" applyFont="1" applyFill="1" applyBorder="1" applyAlignment="1" applyProtection="1">
      <alignment vertical="center"/>
    </xf>
    <xf numFmtId="0" fontId="5" fillId="7" borderId="75" xfId="0" applyFont="1" applyFill="1" applyBorder="1" applyAlignment="1" applyProtection="1">
      <alignment vertical="center"/>
    </xf>
    <xf numFmtId="0" fontId="5" fillId="7" borderId="78" xfId="0" applyFont="1" applyFill="1" applyBorder="1" applyAlignment="1" applyProtection="1">
      <alignment vertical="center"/>
    </xf>
    <xf numFmtId="0" fontId="104" fillId="6" borderId="9" xfId="0" applyFont="1" applyFill="1" applyBorder="1" applyAlignment="1" applyProtection="1">
      <alignment horizontal="center" vertical="center" wrapText="1"/>
    </xf>
    <xf numFmtId="0" fontId="153" fillId="0" borderId="1" xfId="0" applyFont="1" applyBorder="1" applyAlignment="1" applyProtection="1">
      <alignment horizontal="center" vertical="center"/>
    </xf>
    <xf numFmtId="0" fontId="151"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22" fillId="0" borderId="128" xfId="0" applyFont="1" applyFill="1" applyBorder="1" applyAlignment="1" applyProtection="1">
      <alignment vertical="center"/>
    </xf>
    <xf numFmtId="0" fontId="22" fillId="0" borderId="124" xfId="0" applyFont="1" applyFill="1" applyBorder="1" applyAlignment="1" applyProtection="1">
      <alignment vertical="center"/>
    </xf>
    <xf numFmtId="0" fontId="116" fillId="0" borderId="129" xfId="0" applyFont="1" applyFill="1" applyBorder="1" applyAlignment="1" applyProtection="1"/>
    <xf numFmtId="0" fontId="116" fillId="0" borderId="7" xfId="0" applyFont="1" applyFill="1" applyBorder="1" applyAlignment="1" applyProtection="1"/>
    <xf numFmtId="0" fontId="19" fillId="0" borderId="129" xfId="0" applyFont="1" applyFill="1" applyBorder="1" applyAlignment="1" applyProtection="1"/>
    <xf numFmtId="0" fontId="19" fillId="0" borderId="7" xfId="0" applyFont="1" applyFill="1" applyBorder="1" applyAlignment="1" applyProtection="1"/>
    <xf numFmtId="0" fontId="53" fillId="0" borderId="129" xfId="0" applyFont="1" applyFill="1" applyBorder="1" applyAlignment="1" applyProtection="1"/>
    <xf numFmtId="0" fontId="53" fillId="0" borderId="7" xfId="0" applyFont="1" applyFill="1" applyBorder="1" applyAlignment="1" applyProtection="1"/>
    <xf numFmtId="0" fontId="117" fillId="0" borderId="130" xfId="0" applyFont="1" applyFill="1" applyBorder="1" applyAlignment="1" applyProtection="1">
      <alignment vertical="center"/>
    </xf>
    <xf numFmtId="0" fontId="117" fillId="0" borderId="45" xfId="0" applyFont="1" applyFill="1" applyBorder="1" applyAlignment="1" applyProtection="1">
      <alignment vertical="center"/>
    </xf>
    <xf numFmtId="0" fontId="117" fillId="0" borderId="132" xfId="0" applyFont="1" applyFill="1" applyBorder="1" applyAlignment="1" applyProtection="1">
      <alignment vertical="center"/>
    </xf>
    <xf numFmtId="0" fontId="117" fillId="0" borderId="133" xfId="0" applyFont="1" applyFill="1" applyBorder="1" applyAlignment="1" applyProtection="1">
      <alignment vertical="center"/>
    </xf>
    <xf numFmtId="0" fontId="163" fillId="0" borderId="135" xfId="0" applyFont="1" applyFill="1" applyBorder="1" applyAlignment="1" applyProtection="1">
      <alignment vertical="center"/>
    </xf>
    <xf numFmtId="0" fontId="163" fillId="0" borderId="134" xfId="0" applyFont="1" applyFill="1" applyBorder="1" applyAlignment="1" applyProtection="1">
      <alignment vertical="center"/>
    </xf>
    <xf numFmtId="0" fontId="164" fillId="0" borderId="124" xfId="0" applyFont="1" applyFill="1" applyBorder="1" applyAlignment="1" applyProtection="1">
      <alignment horizontal="center" vertical="center"/>
    </xf>
    <xf numFmtId="0" fontId="165" fillId="0" borderId="7" xfId="0" applyFont="1" applyFill="1" applyBorder="1" applyAlignment="1" applyProtection="1">
      <alignment horizontal="center"/>
    </xf>
    <xf numFmtId="0" fontId="165" fillId="0" borderId="45" xfId="0" applyFont="1" applyFill="1" applyBorder="1" applyAlignment="1" applyProtection="1">
      <alignment horizontal="center" vertical="center"/>
    </xf>
    <xf numFmtId="0" fontId="165" fillId="0" borderId="133" xfId="0" applyFont="1" applyFill="1" applyBorder="1" applyAlignment="1" applyProtection="1">
      <alignment horizontal="center" vertical="center"/>
    </xf>
    <xf numFmtId="0" fontId="152" fillId="0" borderId="1" xfId="0" applyFont="1" applyBorder="1" applyAlignment="1" applyProtection="1">
      <alignment horizontal="center" vertical="center"/>
    </xf>
    <xf numFmtId="0" fontId="0" fillId="0" borderId="0" xfId="0" applyAlignment="1">
      <alignment horizontal="center" vertical="center"/>
    </xf>
    <xf numFmtId="0" fontId="0" fillId="7" borderId="0" xfId="0" applyFill="1" applyAlignment="1" applyProtection="1">
      <alignment vertical="center"/>
    </xf>
    <xf numFmtId="0" fontId="159" fillId="7" borderId="0" xfId="0" applyFont="1" applyFill="1" applyAlignment="1" applyProtection="1">
      <alignment vertical="center"/>
    </xf>
    <xf numFmtId="0" fontId="37" fillId="0" borderId="138" xfId="0" applyFont="1" applyFill="1" applyBorder="1" applyAlignment="1" applyProtection="1">
      <alignment vertical="center" wrapText="1"/>
    </xf>
    <xf numFmtId="0" fontId="37" fillId="0" borderId="12" xfId="0" applyFont="1" applyFill="1" applyBorder="1" applyAlignment="1" applyProtection="1">
      <alignment vertical="center" wrapText="1"/>
    </xf>
    <xf numFmtId="0" fontId="37" fillId="0" borderId="139" xfId="0" applyFont="1" applyFill="1" applyBorder="1" applyAlignment="1" applyProtection="1">
      <alignment vertical="center" wrapText="1"/>
    </xf>
    <xf numFmtId="0" fontId="37" fillId="0" borderId="140" xfId="0" applyFont="1" applyFill="1" applyBorder="1" applyAlignment="1" applyProtection="1">
      <alignment vertical="center" wrapText="1"/>
    </xf>
    <xf numFmtId="0" fontId="166" fillId="0" borderId="7" xfId="0" applyFont="1" applyFill="1" applyBorder="1" applyAlignment="1" applyProtection="1">
      <alignment horizontal="center" vertical="center" wrapText="1"/>
    </xf>
    <xf numFmtId="0" fontId="166" fillId="0" borderId="77" xfId="0" applyFont="1" applyFill="1" applyBorder="1" applyAlignment="1" applyProtection="1">
      <alignment horizontal="center" vertical="center" wrapText="1"/>
    </xf>
    <xf numFmtId="0" fontId="1" fillId="0" borderId="1" xfId="0" applyFont="1" applyBorder="1" applyAlignment="1" applyProtection="1">
      <alignment horizontal="center" vertical="center"/>
    </xf>
    <xf numFmtId="0" fontId="167" fillId="7" borderId="0" xfId="0" applyFont="1" applyFill="1" applyAlignment="1" applyProtection="1">
      <alignment horizontal="center" vertical="center"/>
    </xf>
    <xf numFmtId="0" fontId="6" fillId="0" borderId="12" xfId="0" applyFont="1" applyFill="1" applyBorder="1" applyAlignment="1" applyProtection="1">
      <alignment horizontal="center" vertical="center"/>
    </xf>
    <xf numFmtId="0" fontId="6" fillId="0" borderId="12" xfId="0" applyFont="1" applyFill="1" applyBorder="1" applyAlignment="1" applyProtection="1">
      <alignment horizontal="left" vertical="center"/>
    </xf>
    <xf numFmtId="0" fontId="168" fillId="0" borderId="146" xfId="0" applyFont="1" applyBorder="1" applyAlignment="1">
      <alignment vertical="center"/>
    </xf>
    <xf numFmtId="0" fontId="168" fillId="0" borderId="147" xfId="0" applyFont="1" applyBorder="1" applyAlignment="1">
      <alignment vertical="center"/>
    </xf>
    <xf numFmtId="0" fontId="169" fillId="8" borderId="147" xfId="0" applyFont="1" applyFill="1" applyBorder="1" applyAlignment="1">
      <alignment vertical="center"/>
    </xf>
    <xf numFmtId="0" fontId="168" fillId="0" borderId="147" xfId="0" applyFont="1" applyBorder="1" applyAlignment="1">
      <alignment horizontal="center" vertical="center"/>
    </xf>
    <xf numFmtId="0" fontId="168" fillId="0" borderId="148" xfId="0" applyFont="1" applyBorder="1" applyAlignment="1">
      <alignment vertical="center"/>
    </xf>
    <xf numFmtId="0" fontId="6" fillId="0" borderId="152" xfId="0" applyFont="1" applyFill="1" applyBorder="1" applyAlignment="1" applyProtection="1">
      <alignment horizontal="center" vertical="center"/>
    </xf>
    <xf numFmtId="0" fontId="6" fillId="0" borderId="12" xfId="0" applyFont="1" applyFill="1" applyBorder="1" applyAlignment="1" applyProtection="1">
      <alignment vertical="center" wrapText="1"/>
    </xf>
    <xf numFmtId="0" fontId="50" fillId="8" borderId="12" xfId="0" applyFont="1" applyFill="1" applyBorder="1" applyAlignment="1" applyProtection="1">
      <alignment horizontal="left" vertical="center"/>
    </xf>
    <xf numFmtId="0" fontId="50" fillId="0" borderId="12" xfId="0" applyFont="1" applyFill="1" applyBorder="1" applyAlignment="1" applyProtection="1">
      <alignment horizontal="left" vertical="center"/>
    </xf>
    <xf numFmtId="0" fontId="6" fillId="0" borderId="151" xfId="0" applyFont="1" applyFill="1" applyBorder="1" applyAlignment="1" applyProtection="1">
      <alignment horizontal="center" vertical="center"/>
    </xf>
    <xf numFmtId="0" fontId="171" fillId="8" borderId="1" xfId="0" applyFont="1" applyFill="1" applyBorder="1" applyAlignment="1" applyProtection="1">
      <alignment horizontal="center" vertical="center"/>
    </xf>
    <xf numFmtId="0" fontId="171" fillId="8" borderId="145" xfId="0" applyFont="1" applyFill="1" applyBorder="1" applyAlignment="1">
      <alignment horizontal="center" vertical="center"/>
    </xf>
    <xf numFmtId="0" fontId="125" fillId="0" borderId="1" xfId="0" applyFont="1" applyFill="1" applyBorder="1" applyAlignment="1" applyProtection="1">
      <alignment horizontal="center" vertical="center"/>
    </xf>
    <xf numFmtId="0" fontId="172" fillId="0" borderId="1" xfId="0" applyFont="1" applyBorder="1" applyAlignment="1">
      <alignment horizontal="center" vertical="center"/>
    </xf>
    <xf numFmtId="0" fontId="125" fillId="0" borderId="145" xfId="0" applyFont="1" applyBorder="1" applyAlignment="1">
      <alignment horizontal="center" vertical="center"/>
    </xf>
    <xf numFmtId="0" fontId="171" fillId="8" borderId="1" xfId="0" applyFont="1" applyFill="1" applyBorder="1" applyAlignment="1">
      <alignment horizontal="center" vertical="center"/>
    </xf>
    <xf numFmtId="1" fontId="172" fillId="0" borderId="1" xfId="0" applyNumberFormat="1" applyFont="1" applyBorder="1" applyAlignment="1">
      <alignment horizontal="center" vertical="center"/>
    </xf>
    <xf numFmtId="1" fontId="125" fillId="0" borderId="145" xfId="0" applyNumberFormat="1" applyFont="1" applyBorder="1" applyAlignment="1">
      <alignment horizontal="center" vertical="center"/>
    </xf>
    <xf numFmtId="1" fontId="171" fillId="8" borderId="1" xfId="0" applyNumberFormat="1" applyFont="1" applyFill="1" applyBorder="1" applyAlignment="1">
      <alignment horizontal="center" vertical="center"/>
    </xf>
    <xf numFmtId="1" fontId="171" fillId="8" borderId="145" xfId="0" applyNumberFormat="1" applyFont="1" applyFill="1" applyBorder="1" applyAlignment="1">
      <alignment horizontal="center" vertical="center"/>
    </xf>
    <xf numFmtId="1" fontId="125" fillId="0" borderId="152" xfId="0" applyNumberFormat="1" applyFont="1" applyBorder="1" applyAlignment="1">
      <alignment horizontal="center" vertical="center"/>
    </xf>
    <xf numFmtId="1" fontId="171" fillId="0" borderId="1" xfId="0" applyNumberFormat="1" applyFont="1" applyFill="1" applyBorder="1" applyAlignment="1" applyProtection="1">
      <alignment horizontal="center" vertical="center"/>
    </xf>
    <xf numFmtId="1" fontId="125" fillId="0" borderId="1" xfId="0" applyNumberFormat="1" applyFont="1" applyFill="1" applyBorder="1" applyAlignment="1" applyProtection="1">
      <alignment horizontal="center" vertical="center"/>
    </xf>
    <xf numFmtId="1" fontId="171" fillId="0" borderId="145" xfId="0" applyNumberFormat="1" applyFont="1" applyFill="1" applyBorder="1" applyAlignment="1" applyProtection="1">
      <alignment horizontal="center" vertical="center"/>
    </xf>
    <xf numFmtId="1" fontId="125" fillId="0" borderId="145" xfId="0" applyNumberFormat="1" applyFont="1" applyFill="1" applyBorder="1" applyAlignment="1" applyProtection="1">
      <alignment horizontal="center" vertical="center"/>
    </xf>
    <xf numFmtId="0" fontId="57" fillId="0" borderId="12" xfId="0" applyFont="1" applyFill="1" applyBorder="1" applyAlignment="1" applyProtection="1">
      <alignment horizontal="left" vertical="center"/>
    </xf>
    <xf numFmtId="0" fontId="123" fillId="0" borderId="12" xfId="0" applyFont="1" applyFill="1" applyBorder="1" applyAlignment="1" applyProtection="1">
      <alignment horizontal="left" vertical="center"/>
    </xf>
    <xf numFmtId="0" fontId="124" fillId="0" borderId="12" xfId="0" applyFont="1" applyFill="1" applyBorder="1" applyAlignment="1" applyProtection="1">
      <alignment horizontal="left" vertical="center"/>
    </xf>
    <xf numFmtId="0" fontId="6" fillId="0" borderId="149" xfId="0" applyFont="1" applyFill="1" applyBorder="1" applyAlignment="1" applyProtection="1">
      <alignment horizontal="left" vertical="center"/>
    </xf>
    <xf numFmtId="0" fontId="168" fillId="0" borderId="0" xfId="0" applyFont="1" applyAlignment="1">
      <alignment vertical="center"/>
    </xf>
    <xf numFmtId="0" fontId="125" fillId="0" borderId="1" xfId="0" applyFont="1" applyBorder="1" applyAlignment="1">
      <alignment horizontal="center" vertical="center"/>
    </xf>
    <xf numFmtId="0" fontId="6" fillId="0" borderId="1" xfId="0" applyFont="1" applyBorder="1" applyAlignment="1">
      <alignment horizontal="center" vertical="center"/>
    </xf>
    <xf numFmtId="0" fontId="170" fillId="0" borderId="0" xfId="0" applyFont="1" applyAlignment="1">
      <alignment vertical="center"/>
    </xf>
    <xf numFmtId="0" fontId="8" fillId="0" borderId="1" xfId="0" applyFont="1" applyFill="1" applyBorder="1" applyAlignment="1" applyProtection="1">
      <alignment horizontal="center" vertical="center" wrapText="1"/>
    </xf>
    <xf numFmtId="0" fontId="125" fillId="0" borderId="145" xfId="0" applyFont="1" applyFill="1" applyBorder="1" applyAlignment="1" applyProtection="1">
      <alignment horizontal="center" vertical="center" wrapText="1"/>
    </xf>
    <xf numFmtId="0" fontId="125" fillId="0" borderId="152" xfId="0" applyFont="1" applyFill="1" applyBorder="1" applyAlignment="1" applyProtection="1">
      <alignment horizontal="center" vertical="center"/>
    </xf>
    <xf numFmtId="0" fontId="107" fillId="0" borderId="0" xfId="0" applyFont="1" applyFill="1" applyBorder="1" applyAlignment="1" applyProtection="1">
      <alignment vertical="center" wrapText="1"/>
    </xf>
    <xf numFmtId="0" fontId="211" fillId="0" borderId="0" xfId="0" applyFont="1" applyFill="1"/>
    <xf numFmtId="0" fontId="190" fillId="0" borderId="1" xfId="0" applyFont="1" applyBorder="1" applyAlignment="1">
      <alignment vertical="center" wrapText="1"/>
    </xf>
    <xf numFmtId="0" fontId="200" fillId="8" borderId="11" xfId="0" applyFont="1" applyFill="1" applyBorder="1" applyAlignment="1">
      <alignment horizontal="center" vertical="center" wrapText="1"/>
    </xf>
    <xf numFmtId="0" fontId="200" fillId="8" borderId="7" xfId="0" applyFont="1" applyFill="1" applyBorder="1" applyAlignment="1">
      <alignment horizontal="center" vertical="center" wrapText="1"/>
    </xf>
    <xf numFmtId="0" fontId="200" fillId="8" borderId="12" xfId="0" applyFont="1" applyFill="1" applyBorder="1" applyAlignment="1">
      <alignment horizontal="center" vertical="center" wrapText="1"/>
    </xf>
    <xf numFmtId="0" fontId="190" fillId="0" borderId="141" xfId="0" applyFont="1" applyBorder="1" applyAlignment="1">
      <alignment horizontal="left" vertical="center" wrapText="1"/>
    </xf>
    <xf numFmtId="0" fontId="190" fillId="0" borderId="45" xfId="0" applyFont="1" applyBorder="1" applyAlignment="1">
      <alignment horizontal="left" vertical="center" wrapText="1"/>
    </xf>
    <xf numFmtId="0" fontId="190" fillId="0" borderId="131" xfId="0" applyFont="1" applyBorder="1" applyAlignment="1">
      <alignment horizontal="left" vertical="center" wrapText="1"/>
    </xf>
    <xf numFmtId="0" fontId="190" fillId="0" borderId="13" xfId="0" applyFont="1" applyBorder="1" applyAlignment="1">
      <alignment horizontal="left" vertical="center" wrapText="1"/>
    </xf>
    <xf numFmtId="0" fontId="190" fillId="0" borderId="14" xfId="0" applyFont="1" applyBorder="1" applyAlignment="1">
      <alignment horizontal="left" vertical="center" wrapText="1"/>
    </xf>
    <xf numFmtId="0" fontId="190" fillId="0" borderId="72" xfId="0" applyFont="1" applyBorder="1" applyAlignment="1">
      <alignment horizontal="left" vertical="center" wrapText="1"/>
    </xf>
    <xf numFmtId="0" fontId="180" fillId="8" borderId="11" xfId="1" applyFont="1" applyFill="1" applyBorder="1" applyAlignment="1" applyProtection="1">
      <alignment horizontal="center" vertical="center" wrapText="1"/>
    </xf>
    <xf numFmtId="0" fontId="180" fillId="8" borderId="7" xfId="1" applyFont="1" applyFill="1" applyBorder="1" applyAlignment="1" applyProtection="1">
      <alignment horizontal="center" vertical="center" wrapText="1"/>
    </xf>
    <xf numFmtId="0" fontId="180" fillId="8" borderId="12" xfId="1" applyFont="1" applyFill="1" applyBorder="1" applyAlignment="1" applyProtection="1">
      <alignment horizontal="center" vertical="center" wrapText="1"/>
    </xf>
    <xf numFmtId="0" fontId="188" fillId="0" borderId="1" xfId="0" applyFont="1" applyFill="1" applyBorder="1" applyAlignment="1" applyProtection="1">
      <alignment vertical="center" wrapText="1"/>
    </xf>
    <xf numFmtId="0" fontId="189" fillId="8" borderId="11" xfId="0" applyFont="1" applyFill="1" applyBorder="1" applyAlignment="1">
      <alignment horizontal="center" vertical="center" wrapText="1"/>
    </xf>
    <xf numFmtId="0" fontId="189" fillId="8" borderId="7" xfId="0" applyFont="1" applyFill="1" applyBorder="1" applyAlignment="1">
      <alignment horizontal="center" vertical="center" wrapText="1"/>
    </xf>
    <xf numFmtId="0" fontId="189" fillId="8" borderId="12" xfId="0" applyFont="1" applyFill="1" applyBorder="1" applyAlignment="1">
      <alignment horizontal="center" vertical="center" wrapText="1"/>
    </xf>
    <xf numFmtId="0" fontId="178" fillId="0" borderId="141" xfId="1" applyFont="1" applyFill="1" applyBorder="1" applyAlignment="1" applyProtection="1">
      <alignment horizontal="left" vertical="center" wrapText="1"/>
    </xf>
    <xf numFmtId="0" fontId="178" fillId="0" borderId="45" xfId="1" applyFont="1" applyFill="1" applyBorder="1" applyAlignment="1" applyProtection="1">
      <alignment horizontal="left" vertical="center" wrapText="1"/>
    </xf>
    <xf numFmtId="0" fontId="178" fillId="0" borderId="131" xfId="1" applyFont="1" applyFill="1" applyBorder="1" applyAlignment="1" applyProtection="1">
      <alignment horizontal="left" vertical="center" wrapText="1"/>
    </xf>
    <xf numFmtId="0" fontId="178" fillId="0" borderId="13" xfId="1" applyFont="1" applyFill="1" applyBorder="1" applyAlignment="1" applyProtection="1">
      <alignment horizontal="left" vertical="center" wrapText="1"/>
    </xf>
    <xf numFmtId="0" fontId="178" fillId="0" borderId="14" xfId="1" applyFont="1" applyFill="1" applyBorder="1" applyAlignment="1" applyProtection="1">
      <alignment horizontal="left" vertical="center" wrapText="1"/>
    </xf>
    <xf numFmtId="0" fontId="178" fillId="0" borderId="72" xfId="1" applyFont="1" applyFill="1" applyBorder="1" applyAlignment="1" applyProtection="1">
      <alignment horizontal="left" vertical="center" wrapText="1"/>
    </xf>
    <xf numFmtId="0" fontId="186" fillId="0" borderId="141" xfId="1" applyFont="1" applyFill="1" applyBorder="1" applyAlignment="1" applyProtection="1">
      <alignment horizontal="left" vertical="center" wrapText="1"/>
    </xf>
    <xf numFmtId="0" fontId="186" fillId="0" borderId="45" xfId="1" applyFont="1" applyFill="1" applyBorder="1" applyAlignment="1" applyProtection="1">
      <alignment horizontal="left" vertical="center" wrapText="1"/>
    </xf>
    <xf numFmtId="0" fontId="186" fillId="0" borderId="131" xfId="1" applyFont="1" applyFill="1" applyBorder="1" applyAlignment="1" applyProtection="1">
      <alignment horizontal="left" vertical="center" wrapText="1"/>
    </xf>
    <xf numFmtId="0" fontId="186" fillId="0" borderId="13" xfId="1" applyFont="1" applyFill="1" applyBorder="1" applyAlignment="1" applyProtection="1">
      <alignment horizontal="left" vertical="center" wrapText="1"/>
    </xf>
    <xf numFmtId="0" fontId="186" fillId="0" borderId="14" xfId="1" applyFont="1" applyFill="1" applyBorder="1" applyAlignment="1" applyProtection="1">
      <alignment horizontal="left" vertical="center" wrapText="1"/>
    </xf>
    <xf numFmtId="0" fontId="186" fillId="0" borderId="72" xfId="1" applyFont="1" applyFill="1" applyBorder="1" applyAlignment="1" applyProtection="1">
      <alignment horizontal="left" vertical="center" wrapText="1"/>
    </xf>
    <xf numFmtId="0" fontId="196" fillId="0" borderId="1" xfId="0" applyFont="1" applyBorder="1" applyAlignment="1">
      <alignment vertical="center" wrapText="1"/>
    </xf>
    <xf numFmtId="0" fontId="192" fillId="8" borderId="11" xfId="0" applyFont="1" applyFill="1" applyBorder="1" applyAlignment="1">
      <alignment horizontal="center" vertical="center" wrapText="1"/>
    </xf>
    <xf numFmtId="0" fontId="192" fillId="8" borderId="7" xfId="0" applyFont="1" applyFill="1" applyBorder="1" applyAlignment="1">
      <alignment horizontal="center" vertical="center" wrapText="1"/>
    </xf>
    <xf numFmtId="0" fontId="192" fillId="8" borderId="12" xfId="0" applyFont="1" applyFill="1" applyBorder="1" applyAlignment="1">
      <alignment horizontal="center" vertical="center" wrapText="1"/>
    </xf>
    <xf numFmtId="0" fontId="79" fillId="0" borderId="141" xfId="0" applyFont="1" applyBorder="1" applyAlignment="1">
      <alignment horizontal="left" vertical="center" wrapText="1"/>
    </xf>
    <xf numFmtId="0" fontId="79" fillId="0" borderId="45" xfId="0" applyFont="1" applyBorder="1" applyAlignment="1">
      <alignment horizontal="left" vertical="center" wrapText="1"/>
    </xf>
    <xf numFmtId="0" fontId="79" fillId="0" borderId="131" xfId="0" applyFont="1" applyBorder="1" applyAlignment="1">
      <alignment horizontal="left" vertical="center" wrapText="1"/>
    </xf>
    <xf numFmtId="0" fontId="79" fillId="0" borderId="13" xfId="0" applyFont="1" applyBorder="1" applyAlignment="1">
      <alignment horizontal="left" vertical="center" wrapText="1"/>
    </xf>
    <xf numFmtId="0" fontId="79" fillId="0" borderId="14" xfId="0" applyFont="1" applyBorder="1" applyAlignment="1">
      <alignment horizontal="left" vertical="center" wrapText="1"/>
    </xf>
    <xf numFmtId="0" fontId="79" fillId="0" borderId="72" xfId="0" applyFont="1" applyBorder="1" applyAlignment="1">
      <alignment horizontal="left" vertical="center" wrapText="1"/>
    </xf>
    <xf numFmtId="0" fontId="180" fillId="8" borderId="11" xfId="0" applyFont="1" applyFill="1" applyBorder="1" applyAlignment="1">
      <alignment horizontal="center" vertical="center" wrapText="1"/>
    </xf>
    <xf numFmtId="0" fontId="180" fillId="8" borderId="7" xfId="0" applyFont="1" applyFill="1" applyBorder="1" applyAlignment="1">
      <alignment horizontal="center" vertical="center" wrapText="1"/>
    </xf>
    <xf numFmtId="0" fontId="180" fillId="8" borderId="12" xfId="0" applyFont="1" applyFill="1" applyBorder="1" applyAlignment="1">
      <alignment horizontal="center" vertical="center" wrapText="1"/>
    </xf>
    <xf numFmtId="0" fontId="195" fillId="0" borderId="1" xfId="0" applyFont="1" applyBorder="1" applyAlignment="1">
      <alignment vertical="center" wrapText="1"/>
    </xf>
    <xf numFmtId="0" fontId="179" fillId="6" borderId="141" xfId="0" applyFont="1" applyFill="1" applyBorder="1" applyAlignment="1">
      <alignment horizontal="center" vertical="center" wrapText="1"/>
    </xf>
    <xf numFmtId="0" fontId="179" fillId="6" borderId="45" xfId="0" applyFont="1" applyFill="1" applyBorder="1" applyAlignment="1">
      <alignment horizontal="center" vertical="center" wrapText="1"/>
    </xf>
    <xf numFmtId="0" fontId="179" fillId="6" borderId="131" xfId="0" applyFont="1" applyFill="1" applyBorder="1" applyAlignment="1">
      <alignment horizontal="center" vertical="center" wrapText="1"/>
    </xf>
    <xf numFmtId="0" fontId="179" fillId="6" borderId="13" xfId="0" applyFont="1" applyFill="1" applyBorder="1" applyAlignment="1">
      <alignment horizontal="center" vertical="center" wrapText="1"/>
    </xf>
    <xf numFmtId="0" fontId="179" fillId="6" borderId="14" xfId="0" applyFont="1" applyFill="1" applyBorder="1" applyAlignment="1">
      <alignment horizontal="center" vertical="center" wrapText="1"/>
    </xf>
    <xf numFmtId="0" fontId="179" fillId="6" borderId="72" xfId="0" applyFont="1" applyFill="1" applyBorder="1" applyAlignment="1">
      <alignment horizontal="center" vertical="center" wrapText="1"/>
    </xf>
    <xf numFmtId="0" fontId="180" fillId="0" borderId="141" xfId="0" applyFont="1" applyFill="1" applyBorder="1" applyAlignment="1" applyProtection="1">
      <alignment horizontal="left" vertical="center" wrapText="1"/>
    </xf>
    <xf numFmtId="0" fontId="180" fillId="0" borderId="45" xfId="0" applyFont="1" applyFill="1" applyBorder="1" applyAlignment="1" applyProtection="1">
      <alignment horizontal="left" vertical="center" wrapText="1"/>
    </xf>
    <xf numFmtId="0" fontId="180" fillId="0" borderId="131" xfId="0" applyFont="1" applyFill="1" applyBorder="1" applyAlignment="1" applyProtection="1">
      <alignment horizontal="left" vertical="center" wrapText="1"/>
    </xf>
    <xf numFmtId="0" fontId="180" fillId="0" borderId="157" xfId="0" applyFont="1" applyFill="1" applyBorder="1" applyAlignment="1" applyProtection="1">
      <alignment horizontal="left" vertical="center" wrapText="1"/>
    </xf>
    <xf numFmtId="0" fontId="180" fillId="0" borderId="0" xfId="0" applyFont="1" applyFill="1" applyBorder="1" applyAlignment="1" applyProtection="1">
      <alignment horizontal="left" vertical="center" wrapText="1"/>
    </xf>
    <xf numFmtId="0" fontId="180" fillId="0" borderId="50" xfId="0" applyFont="1" applyFill="1" applyBorder="1" applyAlignment="1" applyProtection="1">
      <alignment horizontal="left" vertical="center" wrapText="1"/>
    </xf>
    <xf numFmtId="0" fontId="180" fillId="0" borderId="13"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xf>
    <xf numFmtId="0" fontId="180" fillId="0" borderId="72" xfId="0" applyFont="1" applyFill="1" applyBorder="1" applyAlignment="1" applyProtection="1">
      <alignment horizontal="left" vertical="center" wrapText="1"/>
    </xf>
    <xf numFmtId="0" fontId="179" fillId="0" borderId="141" xfId="0" applyFont="1" applyBorder="1" applyAlignment="1">
      <alignment horizontal="left" vertical="center" wrapText="1"/>
    </xf>
    <xf numFmtId="0" fontId="179" fillId="0" borderId="45" xfId="0" applyFont="1" applyBorder="1" applyAlignment="1">
      <alignment horizontal="left" vertical="center" wrapText="1"/>
    </xf>
    <xf numFmtId="0" fontId="179" fillId="0" borderId="131" xfId="0" applyFont="1" applyBorder="1" applyAlignment="1">
      <alignment horizontal="left" vertical="center" wrapText="1"/>
    </xf>
    <xf numFmtId="0" fontId="179" fillId="0" borderId="157" xfId="0" applyFont="1" applyBorder="1" applyAlignment="1">
      <alignment horizontal="left" vertical="center" wrapText="1"/>
    </xf>
    <xf numFmtId="0" fontId="179" fillId="0" borderId="0" xfId="0" applyFont="1" applyBorder="1" applyAlignment="1">
      <alignment horizontal="left" vertical="center" wrapText="1"/>
    </xf>
    <xf numFmtId="0" fontId="179" fillId="0" borderId="50" xfId="0" applyFont="1" applyBorder="1" applyAlignment="1">
      <alignment horizontal="left" vertical="center" wrapText="1"/>
    </xf>
    <xf numFmtId="0" fontId="179" fillId="0" borderId="13" xfId="0" applyFont="1" applyBorder="1" applyAlignment="1">
      <alignment horizontal="left" vertical="center" wrapText="1"/>
    </xf>
    <xf numFmtId="0" fontId="179" fillId="0" borderId="14" xfId="0" applyFont="1" applyBorder="1" applyAlignment="1">
      <alignment horizontal="left" vertical="center" wrapText="1"/>
    </xf>
    <xf numFmtId="0" fontId="179" fillId="0" borderId="72" xfId="0" applyFont="1" applyBorder="1" applyAlignment="1">
      <alignment horizontal="left" vertical="center" wrapText="1"/>
    </xf>
    <xf numFmtId="0" fontId="175" fillId="0" borderId="141" xfId="0" applyNumberFormat="1" applyFont="1" applyFill="1" applyBorder="1" applyAlignment="1" applyProtection="1">
      <alignment horizontal="left" vertical="center" wrapText="1"/>
    </xf>
    <xf numFmtId="0" fontId="175" fillId="0" borderId="45" xfId="0" applyNumberFormat="1" applyFont="1" applyFill="1" applyBorder="1" applyAlignment="1" applyProtection="1">
      <alignment horizontal="left" vertical="center" wrapText="1"/>
    </xf>
    <xf numFmtId="0" fontId="175" fillId="0" borderId="131" xfId="0" applyNumberFormat="1" applyFont="1" applyFill="1" applyBorder="1" applyAlignment="1" applyProtection="1">
      <alignment horizontal="left" vertical="center" wrapText="1"/>
    </xf>
    <xf numFmtId="0" fontId="175" fillId="0" borderId="157" xfId="0" applyNumberFormat="1" applyFont="1" applyFill="1" applyBorder="1" applyAlignment="1" applyProtection="1">
      <alignment horizontal="left" vertical="center" wrapText="1"/>
    </xf>
    <xf numFmtId="0" fontId="175" fillId="0" borderId="0" xfId="0" applyNumberFormat="1" applyFont="1" applyFill="1" applyBorder="1" applyAlignment="1" applyProtection="1">
      <alignment horizontal="left" vertical="center" wrapText="1"/>
    </xf>
    <xf numFmtId="0" fontId="175" fillId="0" borderId="50" xfId="0" applyNumberFormat="1" applyFont="1" applyFill="1" applyBorder="1" applyAlignment="1" applyProtection="1">
      <alignment horizontal="left" vertical="center" wrapText="1"/>
    </xf>
    <xf numFmtId="0" fontId="175" fillId="0" borderId="13" xfId="0" applyNumberFormat="1" applyFont="1" applyFill="1" applyBorder="1" applyAlignment="1" applyProtection="1">
      <alignment horizontal="left" vertical="center" wrapText="1"/>
    </xf>
    <xf numFmtId="0" fontId="175" fillId="0" borderId="14" xfId="0" applyNumberFormat="1" applyFont="1" applyFill="1" applyBorder="1" applyAlignment="1" applyProtection="1">
      <alignment horizontal="left" vertical="center" wrapText="1"/>
    </xf>
    <xf numFmtId="0" fontId="175" fillId="0" borderId="72" xfId="0" applyNumberFormat="1" applyFont="1" applyFill="1" applyBorder="1" applyAlignment="1" applyProtection="1">
      <alignment horizontal="left" vertical="center" wrapText="1"/>
    </xf>
    <xf numFmtId="0" fontId="195" fillId="0" borderId="141" xfId="0" applyFont="1" applyBorder="1" applyAlignment="1">
      <alignment horizontal="left" vertical="center" wrapText="1"/>
    </xf>
    <xf numFmtId="0" fontId="195" fillId="0" borderId="45" xfId="0" applyFont="1" applyBorder="1" applyAlignment="1">
      <alignment horizontal="left" vertical="center" wrapText="1"/>
    </xf>
    <xf numFmtId="0" fontId="195" fillId="0" borderId="131" xfId="0" applyFont="1" applyBorder="1" applyAlignment="1">
      <alignment horizontal="left" vertical="center" wrapText="1"/>
    </xf>
    <xf numFmtId="0" fontId="195" fillId="0" borderId="13" xfId="0" applyFont="1" applyBorder="1" applyAlignment="1">
      <alignment horizontal="left" vertical="center" wrapText="1"/>
    </xf>
    <xf numFmtId="0" fontId="195" fillId="0" borderId="14" xfId="0" applyFont="1" applyBorder="1" applyAlignment="1">
      <alignment horizontal="left" vertical="center" wrapText="1"/>
    </xf>
    <xf numFmtId="0" fontId="195" fillId="0" borderId="72" xfId="0" applyFont="1" applyBorder="1" applyAlignment="1">
      <alignment horizontal="left" vertical="center" wrapText="1"/>
    </xf>
    <xf numFmtId="0" fontId="185" fillId="11" borderId="1" xfId="0" applyFont="1" applyFill="1" applyBorder="1" applyAlignment="1">
      <alignment horizontal="center" vertical="center" wrapText="1"/>
    </xf>
    <xf numFmtId="0" fontId="177" fillId="0" borderId="141" xfId="1" applyFont="1" applyFill="1" applyBorder="1" applyAlignment="1" applyProtection="1">
      <alignment horizontal="center" vertical="center" wrapText="1"/>
    </xf>
    <xf numFmtId="0" fontId="177" fillId="0" borderId="45" xfId="1" applyFont="1" applyFill="1" applyBorder="1" applyAlignment="1" applyProtection="1">
      <alignment horizontal="center" vertical="center" wrapText="1"/>
    </xf>
    <xf numFmtId="0" fontId="177" fillId="0" borderId="131" xfId="1" applyFont="1" applyFill="1" applyBorder="1" applyAlignment="1" applyProtection="1">
      <alignment horizontal="center" vertical="center" wrapText="1"/>
    </xf>
    <xf numFmtId="0" fontId="177" fillId="0" borderId="13" xfId="1" applyFont="1" applyFill="1" applyBorder="1" applyAlignment="1" applyProtection="1">
      <alignment horizontal="center" vertical="center" wrapText="1"/>
    </xf>
    <xf numFmtId="0" fontId="177" fillId="0" borderId="14" xfId="1" applyFont="1" applyFill="1" applyBorder="1" applyAlignment="1" applyProtection="1">
      <alignment horizontal="center" vertical="center" wrapText="1"/>
    </xf>
    <xf numFmtId="0" fontId="177" fillId="0" borderId="72" xfId="1" applyFont="1" applyFill="1" applyBorder="1" applyAlignment="1" applyProtection="1">
      <alignment horizontal="center" vertical="center" wrapText="1"/>
    </xf>
    <xf numFmtId="0" fontId="186" fillId="0" borderId="1" xfId="1" applyFont="1" applyFill="1" applyBorder="1" applyAlignment="1" applyProtection="1">
      <alignment vertical="center" wrapText="1"/>
    </xf>
    <xf numFmtId="0" fontId="187" fillId="0" borderId="1" xfId="0" applyFont="1" applyFill="1" applyBorder="1" applyAlignment="1" applyProtection="1">
      <alignment vertical="center" wrapText="1"/>
    </xf>
    <xf numFmtId="0" fontId="191" fillId="0" borderId="141" xfId="0" applyFont="1" applyBorder="1" applyAlignment="1">
      <alignment horizontal="left" vertical="center" wrapText="1"/>
    </xf>
    <xf numFmtId="0" fontId="191" fillId="0" borderId="45" xfId="0" applyFont="1" applyBorder="1" applyAlignment="1">
      <alignment horizontal="left" vertical="center" wrapText="1"/>
    </xf>
    <xf numFmtId="0" fontId="191" fillId="0" borderId="131" xfId="0" applyFont="1" applyBorder="1" applyAlignment="1">
      <alignment horizontal="left" vertical="center" wrapText="1"/>
    </xf>
    <xf numFmtId="0" fontId="191" fillId="0" borderId="13" xfId="0" applyFont="1" applyBorder="1" applyAlignment="1">
      <alignment horizontal="left" vertical="center" wrapText="1"/>
    </xf>
    <xf numFmtId="0" fontId="191" fillId="0" borderId="14" xfId="0" applyFont="1" applyBorder="1" applyAlignment="1">
      <alignment horizontal="left" vertical="center" wrapText="1"/>
    </xf>
    <xf numFmtId="0" fontId="191" fillId="0" borderId="72" xfId="0" applyFont="1" applyBorder="1" applyAlignment="1">
      <alignment horizontal="left" vertical="center" wrapText="1"/>
    </xf>
    <xf numFmtId="0" fontId="175" fillId="0" borderId="1" xfId="1" applyFont="1" applyFill="1" applyBorder="1" applyAlignment="1" applyProtection="1">
      <alignment horizontal="center" vertical="center" wrapText="1"/>
    </xf>
    <xf numFmtId="0" fontId="175" fillId="6" borderId="141" xfId="0" applyFont="1" applyFill="1" applyBorder="1" applyAlignment="1" applyProtection="1">
      <alignment horizontal="center" vertical="center" wrapText="1"/>
    </xf>
    <xf numFmtId="0" fontId="175" fillId="6" borderId="45" xfId="0" applyFont="1" applyFill="1" applyBorder="1" applyAlignment="1" applyProtection="1">
      <alignment horizontal="center" vertical="center" wrapText="1"/>
    </xf>
    <xf numFmtId="0" fontId="175" fillId="6" borderId="131" xfId="0" applyFont="1" applyFill="1" applyBorder="1" applyAlignment="1" applyProtection="1">
      <alignment horizontal="center" vertical="center" wrapText="1"/>
    </xf>
    <xf numFmtId="0" fontId="175" fillId="6" borderId="13" xfId="0" applyFont="1" applyFill="1" applyBorder="1" applyAlignment="1" applyProtection="1">
      <alignment horizontal="center" vertical="center" wrapText="1"/>
    </xf>
    <xf numFmtId="0" fontId="175" fillId="6" borderId="14" xfId="0" applyFont="1" applyFill="1" applyBorder="1" applyAlignment="1" applyProtection="1">
      <alignment horizontal="center" vertical="center" wrapText="1"/>
    </xf>
    <xf numFmtId="0" fontId="175" fillId="6" borderId="72" xfId="0" applyFont="1" applyFill="1" applyBorder="1" applyAlignment="1" applyProtection="1">
      <alignment horizontal="center" vertical="center" wrapText="1"/>
    </xf>
    <xf numFmtId="0" fontId="176" fillId="6" borderId="141" xfId="0" applyFont="1" applyFill="1" applyBorder="1" applyAlignment="1" applyProtection="1">
      <alignment horizontal="center" vertical="center" wrapText="1"/>
    </xf>
    <xf numFmtId="0" fontId="176" fillId="6" borderId="45" xfId="0" applyFont="1" applyFill="1" applyBorder="1" applyAlignment="1" applyProtection="1">
      <alignment horizontal="center" vertical="center" wrapText="1"/>
    </xf>
    <xf numFmtId="0" fontId="176" fillId="6" borderId="131" xfId="0" applyFont="1" applyFill="1" applyBorder="1" applyAlignment="1" applyProtection="1">
      <alignment horizontal="center" vertical="center" wrapText="1"/>
    </xf>
    <xf numFmtId="0" fontId="176" fillId="6" borderId="157" xfId="0" applyFont="1" applyFill="1" applyBorder="1" applyAlignment="1" applyProtection="1">
      <alignment horizontal="center" vertical="center" wrapText="1"/>
    </xf>
    <xf numFmtId="0" fontId="176" fillId="6" borderId="0" xfId="0" applyFont="1" applyFill="1" applyBorder="1" applyAlignment="1" applyProtection="1">
      <alignment horizontal="center" vertical="center" wrapText="1"/>
    </xf>
    <xf numFmtId="0" fontId="176" fillId="6" borderId="50" xfId="0" applyFont="1" applyFill="1" applyBorder="1" applyAlignment="1" applyProtection="1">
      <alignment horizontal="center" vertical="center" wrapText="1"/>
    </xf>
    <xf numFmtId="0" fontId="176" fillId="6" borderId="13" xfId="0" applyFont="1" applyFill="1" applyBorder="1" applyAlignment="1" applyProtection="1">
      <alignment horizontal="center" vertical="center" wrapText="1"/>
    </xf>
    <xf numFmtId="0" fontId="176" fillId="6" borderId="14" xfId="0" applyFont="1" applyFill="1" applyBorder="1" applyAlignment="1" applyProtection="1">
      <alignment horizontal="center" vertical="center" wrapText="1"/>
    </xf>
    <xf numFmtId="0" fontId="176" fillId="6" borderId="72" xfId="0" applyFont="1" applyFill="1" applyBorder="1" applyAlignment="1" applyProtection="1">
      <alignment horizontal="center" vertical="center" wrapText="1"/>
    </xf>
    <xf numFmtId="0" fontId="178" fillId="4" borderId="44" xfId="0" applyFont="1" applyFill="1" applyBorder="1" applyAlignment="1" applyProtection="1">
      <alignment horizontal="center" vertical="center" wrapText="1"/>
    </xf>
    <xf numFmtId="0" fontId="178" fillId="4" borderId="103" xfId="0" applyFont="1" applyFill="1" applyBorder="1" applyAlignment="1" applyProtection="1">
      <alignment horizontal="center" vertical="center" wrapText="1"/>
    </xf>
    <xf numFmtId="0" fontId="178" fillId="4" borderId="9" xfId="0" applyFont="1" applyFill="1" applyBorder="1" applyAlignment="1" applyProtection="1">
      <alignment horizontal="center" vertical="center" wrapText="1"/>
    </xf>
    <xf numFmtId="0" fontId="177" fillId="7" borderId="1" xfId="0" applyFont="1" applyFill="1" applyBorder="1" applyAlignment="1" applyProtection="1">
      <alignment horizontal="center" vertical="center" wrapText="1"/>
    </xf>
    <xf numFmtId="0" fontId="197" fillId="0" borderId="1" xfId="0" applyFont="1" applyBorder="1" applyAlignment="1">
      <alignment vertical="center" wrapText="1"/>
    </xf>
    <xf numFmtId="0" fontId="197" fillId="0" borderId="141" xfId="0" applyFont="1" applyBorder="1" applyAlignment="1">
      <alignment horizontal="left" vertical="center" wrapText="1"/>
    </xf>
    <xf numFmtId="0" fontId="197" fillId="0" borderId="45" xfId="0" applyFont="1" applyBorder="1" applyAlignment="1">
      <alignment horizontal="left" vertical="center" wrapText="1"/>
    </xf>
    <xf numFmtId="0" fontId="197" fillId="0" borderId="131" xfId="0" applyFont="1" applyBorder="1" applyAlignment="1">
      <alignment horizontal="left" vertical="center" wrapText="1"/>
    </xf>
    <xf numFmtId="0" fontId="197" fillId="0" borderId="13" xfId="0" applyFont="1" applyBorder="1" applyAlignment="1">
      <alignment horizontal="left" vertical="center" wrapText="1"/>
    </xf>
    <xf numFmtId="0" fontId="197" fillId="0" borderId="14" xfId="0" applyFont="1" applyBorder="1" applyAlignment="1">
      <alignment horizontal="left" vertical="center" wrapText="1"/>
    </xf>
    <xf numFmtId="0" fontId="197" fillId="0" borderId="72" xfId="0" applyFont="1" applyBorder="1" applyAlignment="1">
      <alignment horizontal="left" vertical="center" wrapText="1"/>
    </xf>
    <xf numFmtId="0" fontId="60" fillId="0" borderId="1" xfId="0" applyFont="1" applyBorder="1" applyAlignment="1">
      <alignment vertical="center" wrapText="1"/>
    </xf>
    <xf numFmtId="0" fontId="190" fillId="0" borderId="157" xfId="0" applyFont="1" applyBorder="1" applyAlignment="1">
      <alignment horizontal="left" vertical="center" wrapText="1"/>
    </xf>
    <xf numFmtId="0" fontId="190" fillId="0" borderId="0" xfId="0" applyFont="1" applyBorder="1" applyAlignment="1">
      <alignment horizontal="left" vertical="center" wrapText="1"/>
    </xf>
    <xf numFmtId="0" fontId="190" fillId="0" borderId="50" xfId="0" applyFont="1" applyBorder="1" applyAlignment="1">
      <alignment horizontal="left" vertical="center" wrapText="1"/>
    </xf>
    <xf numFmtId="0" fontId="202" fillId="0" borderId="141" xfId="0" applyFont="1" applyBorder="1" applyAlignment="1">
      <alignment horizontal="left" vertical="center" wrapText="1"/>
    </xf>
    <xf numFmtId="0" fontId="202" fillId="0" borderId="45" xfId="0" applyFont="1" applyBorder="1" applyAlignment="1">
      <alignment horizontal="left" vertical="center" wrapText="1"/>
    </xf>
    <xf numFmtId="0" fontId="202" fillId="0" borderId="131" xfId="0" applyFont="1" applyBorder="1" applyAlignment="1">
      <alignment horizontal="left" vertical="center" wrapText="1"/>
    </xf>
    <xf numFmtId="0" fontId="202" fillId="0" borderId="13" xfId="0" applyFont="1" applyBorder="1" applyAlignment="1">
      <alignment horizontal="left" vertical="center" wrapText="1"/>
    </xf>
    <xf numFmtId="0" fontId="202" fillId="0" borderId="14" xfId="0" applyFont="1" applyBorder="1" applyAlignment="1">
      <alignment horizontal="left" vertical="center" wrapText="1"/>
    </xf>
    <xf numFmtId="0" fontId="202" fillId="0" borderId="72" xfId="0" applyFont="1" applyBorder="1" applyAlignment="1">
      <alignment horizontal="left" vertical="center" wrapText="1"/>
    </xf>
    <xf numFmtId="0" fontId="205" fillId="8" borderId="11" xfId="0" applyFont="1" applyFill="1" applyBorder="1" applyAlignment="1">
      <alignment horizontal="center" vertical="center" wrapText="1"/>
    </xf>
    <xf numFmtId="0" fontId="205" fillId="8" borderId="7" xfId="0" applyFont="1" applyFill="1" applyBorder="1" applyAlignment="1">
      <alignment horizontal="center" vertical="center" wrapText="1"/>
    </xf>
    <xf numFmtId="0" fontId="205" fillId="8" borderId="12" xfId="0" applyFont="1" applyFill="1" applyBorder="1" applyAlignment="1">
      <alignment horizontal="center" vertical="center" wrapText="1"/>
    </xf>
    <xf numFmtId="0" fontId="206" fillId="0" borderId="141" xfId="0" applyFont="1" applyBorder="1" applyAlignment="1">
      <alignment horizontal="left" vertical="center" wrapText="1"/>
    </xf>
    <xf numFmtId="0" fontId="206" fillId="0" borderId="45" xfId="0" applyFont="1" applyBorder="1" applyAlignment="1">
      <alignment horizontal="left" vertical="center" wrapText="1"/>
    </xf>
    <xf numFmtId="0" fontId="206" fillId="0" borderId="131" xfId="0" applyFont="1" applyBorder="1" applyAlignment="1">
      <alignment horizontal="left" vertical="center" wrapText="1"/>
    </xf>
    <xf numFmtId="0" fontId="206" fillId="0" borderId="13" xfId="0" applyFont="1" applyBorder="1" applyAlignment="1">
      <alignment horizontal="left" vertical="center" wrapText="1"/>
    </xf>
    <xf numFmtId="0" fontId="206" fillId="0" borderId="14" xfId="0" applyFont="1" applyBorder="1" applyAlignment="1">
      <alignment horizontal="left" vertical="center" wrapText="1"/>
    </xf>
    <xf numFmtId="0" fontId="206" fillId="0" borderId="72" xfId="0" applyFont="1" applyBorder="1" applyAlignment="1">
      <alignment horizontal="left" vertical="center" wrapText="1"/>
    </xf>
    <xf numFmtId="0" fontId="206" fillId="0" borderId="1" xfId="0" applyFont="1" applyBorder="1" applyAlignment="1">
      <alignment vertical="center" wrapText="1"/>
    </xf>
    <xf numFmtId="0" fontId="201" fillId="0" borderId="1" xfId="0" applyFont="1" applyBorder="1" applyAlignment="1">
      <alignment vertical="center" wrapText="1"/>
    </xf>
    <xf numFmtId="0" fontId="106" fillId="8" borderId="1" xfId="0" applyFont="1" applyFill="1" applyBorder="1" applyAlignment="1">
      <alignment horizontal="center" vertical="center" wrapText="1"/>
    </xf>
    <xf numFmtId="0" fontId="23" fillId="4" borderId="35" xfId="0" applyFont="1" applyFill="1" applyBorder="1" applyAlignment="1" applyProtection="1">
      <alignment horizontal="center" vertical="center" wrapText="1"/>
    </xf>
    <xf numFmtId="0" fontId="23" fillId="4" borderId="31" xfId="0" applyFont="1" applyFill="1" applyBorder="1" applyAlignment="1" applyProtection="1">
      <alignment horizontal="center" vertical="center" wrapText="1"/>
    </xf>
    <xf numFmtId="0" fontId="51" fillId="8" borderId="33" xfId="0" applyFont="1" applyFill="1" applyBorder="1" applyAlignment="1" applyProtection="1">
      <alignment horizontal="center" vertical="center" wrapText="1"/>
    </xf>
    <xf numFmtId="0" fontId="51" fillId="8" borderId="34" xfId="0" applyFont="1" applyFill="1" applyBorder="1" applyAlignment="1" applyProtection="1">
      <alignment horizontal="center" vertical="center" wrapText="1"/>
    </xf>
    <xf numFmtId="0" fontId="23" fillId="4" borderId="29" xfId="0" applyFont="1" applyFill="1" applyBorder="1" applyAlignment="1" applyProtection="1">
      <alignment horizontal="center" vertical="center" wrapText="1"/>
    </xf>
    <xf numFmtId="0" fontId="23" fillId="4" borderId="30" xfId="0" applyFont="1" applyFill="1" applyBorder="1" applyAlignment="1" applyProtection="1">
      <alignment horizontal="center" vertical="center" wrapText="1"/>
    </xf>
    <xf numFmtId="0" fontId="6" fillId="4" borderId="44" xfId="0" applyFont="1" applyFill="1" applyBorder="1" applyAlignment="1" applyProtection="1">
      <alignment horizontal="center" vertical="center" textRotation="90" wrapText="1"/>
    </xf>
    <xf numFmtId="0" fontId="6" fillId="4" borderId="9" xfId="0" applyFont="1" applyFill="1" applyBorder="1" applyAlignment="1" applyProtection="1">
      <alignment horizontal="center" vertical="center" textRotation="90" wrapText="1"/>
    </xf>
    <xf numFmtId="0" fontId="6" fillId="6" borderId="44" xfId="0" applyFont="1" applyFill="1" applyBorder="1" applyAlignment="1" applyProtection="1">
      <alignment horizontal="center" vertical="center" textRotation="90" wrapText="1"/>
    </xf>
    <xf numFmtId="0" fontId="6" fillId="6" borderId="9" xfId="0" applyFont="1" applyFill="1" applyBorder="1" applyAlignment="1" applyProtection="1">
      <alignment horizontal="center" vertical="center" textRotation="90" wrapText="1"/>
    </xf>
    <xf numFmtId="0" fontId="109" fillId="11" borderId="13" xfId="1" applyFont="1" applyFill="1" applyBorder="1" applyAlignment="1" applyProtection="1">
      <alignment horizontal="center" vertical="center" wrapText="1"/>
    </xf>
    <xf numFmtId="0" fontId="109" fillId="0" borderId="14" xfId="1" applyFont="1" applyBorder="1" applyAlignment="1" applyProtection="1"/>
    <xf numFmtId="0" fontId="109" fillId="0" borderId="72" xfId="1" applyFont="1" applyBorder="1" applyAlignment="1" applyProtection="1"/>
    <xf numFmtId="0" fontId="49" fillId="8" borderId="15" xfId="0" applyFont="1" applyFill="1" applyBorder="1" applyAlignment="1" applyProtection="1">
      <alignment horizontal="center" vertical="center" textRotation="90" wrapText="1"/>
    </xf>
    <xf numFmtId="0" fontId="9" fillId="4" borderId="15" xfId="0" applyFont="1" applyFill="1" applyBorder="1" applyAlignment="1" applyProtection="1">
      <alignment horizontal="center" vertical="center" textRotation="90" wrapText="1"/>
    </xf>
    <xf numFmtId="0" fontId="5" fillId="5" borderId="67" xfId="0" applyFont="1" applyFill="1" applyBorder="1" applyAlignment="1" applyProtection="1">
      <alignment horizontal="center" vertical="center"/>
    </xf>
    <xf numFmtId="0" fontId="5" fillId="5" borderId="46" xfId="0" applyFont="1" applyFill="1" applyBorder="1" applyAlignment="1" applyProtection="1">
      <alignment horizontal="center" vertical="center"/>
    </xf>
    <xf numFmtId="0" fontId="5" fillId="5" borderId="68" xfId="0" applyFont="1" applyFill="1" applyBorder="1" applyAlignment="1" applyProtection="1">
      <alignment horizontal="center" vertical="center"/>
    </xf>
    <xf numFmtId="0" fontId="5" fillId="5" borderId="70" xfId="0" applyFont="1" applyFill="1" applyBorder="1" applyAlignment="1" applyProtection="1">
      <alignment horizontal="center" vertical="center"/>
    </xf>
    <xf numFmtId="0" fontId="5" fillId="5" borderId="51" xfId="0" applyFont="1" applyFill="1" applyBorder="1" applyAlignment="1" applyProtection="1">
      <alignment horizontal="center" vertical="center"/>
    </xf>
    <xf numFmtId="0" fontId="5" fillId="5" borderId="71"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49" fillId="8" borderId="23" xfId="0" applyFont="1" applyFill="1" applyBorder="1" applyAlignment="1" applyProtection="1">
      <alignment horizontal="center" vertical="center" textRotation="90" wrapText="1"/>
    </xf>
    <xf numFmtId="0" fontId="9" fillId="6" borderId="39" xfId="0" applyFont="1" applyFill="1" applyBorder="1" applyAlignment="1" applyProtection="1">
      <alignment horizontal="center" vertical="center" wrapText="1"/>
    </xf>
    <xf numFmtId="0" fontId="9" fillId="4" borderId="20" xfId="0" applyFont="1" applyFill="1" applyBorder="1" applyAlignment="1" applyProtection="1">
      <alignment horizontal="center" vertical="center" textRotation="90" wrapText="1"/>
    </xf>
    <xf numFmtId="0" fontId="9" fillId="6" borderId="38" xfId="0" applyFont="1" applyFill="1" applyBorder="1" applyAlignment="1" applyProtection="1">
      <alignment horizontal="center" vertical="center" wrapText="1"/>
    </xf>
    <xf numFmtId="0" fontId="7" fillId="9" borderId="89" xfId="0" applyFont="1" applyFill="1" applyBorder="1" applyAlignment="1" applyProtection="1">
      <alignment horizontal="center" vertical="center" wrapText="1"/>
    </xf>
    <xf numFmtId="0" fontId="7" fillId="9" borderId="65" xfId="0" applyFont="1" applyFill="1" applyBorder="1" applyAlignment="1" applyProtection="1">
      <alignment horizontal="center" vertical="center" wrapText="1"/>
    </xf>
    <xf numFmtId="0" fontId="5" fillId="9" borderId="90" xfId="0" applyFont="1" applyFill="1" applyBorder="1" applyAlignment="1" applyProtection="1">
      <alignment horizontal="center" vertical="center" wrapText="1"/>
      <protection locked="0"/>
    </xf>
    <xf numFmtId="0" fontId="5" fillId="9" borderId="65" xfId="0" applyFont="1" applyFill="1" applyBorder="1" applyAlignment="1" applyProtection="1">
      <alignment horizontal="center" vertical="center" wrapText="1"/>
      <protection locked="0"/>
    </xf>
    <xf numFmtId="0" fontId="5" fillId="9" borderId="91"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xf>
    <xf numFmtId="0" fontId="7" fillId="13"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8" fillId="9" borderId="11" xfId="0" applyFont="1" applyFill="1" applyBorder="1" applyAlignment="1" applyProtection="1">
      <alignment horizontal="center" vertical="center" wrapText="1"/>
    </xf>
    <xf numFmtId="0" fontId="8" fillId="9" borderId="12" xfId="0" applyFont="1" applyFill="1" applyBorder="1" applyAlignment="1" applyProtection="1">
      <alignment horizontal="center" vertical="center" wrapText="1"/>
    </xf>
    <xf numFmtId="0" fontId="90" fillId="6" borderId="11" xfId="0" applyFont="1" applyFill="1" applyBorder="1" applyAlignment="1" applyProtection="1">
      <alignment horizontal="center" vertical="center"/>
    </xf>
    <xf numFmtId="0" fontId="90" fillId="6" borderId="7" xfId="0" applyFont="1" applyFill="1" applyBorder="1" applyAlignment="1" applyProtection="1">
      <alignment horizontal="center" vertical="center"/>
    </xf>
    <xf numFmtId="0" fontId="90" fillId="6" borderId="12" xfId="0" applyFont="1" applyFill="1" applyBorder="1" applyAlignment="1" applyProtection="1">
      <alignment horizontal="center" vertical="center"/>
    </xf>
    <xf numFmtId="0" fontId="90" fillId="9" borderId="10" xfId="0" applyFont="1" applyFill="1" applyBorder="1" applyAlignment="1" applyProtection="1">
      <alignment horizontal="center" vertical="center"/>
    </xf>
    <xf numFmtId="0" fontId="90" fillId="9" borderId="51" xfId="0" applyFont="1" applyFill="1" applyBorder="1" applyAlignment="1" applyProtection="1">
      <alignment horizontal="center" vertical="center"/>
    </xf>
    <xf numFmtId="0" fontId="90" fillId="9" borderId="52" xfId="0" applyFont="1" applyFill="1" applyBorder="1" applyAlignment="1" applyProtection="1">
      <alignment horizontal="center" vertical="center"/>
    </xf>
    <xf numFmtId="14" fontId="90" fillId="9" borderId="11" xfId="0" applyNumberFormat="1" applyFont="1" applyFill="1" applyBorder="1" applyAlignment="1" applyProtection="1">
      <alignment horizontal="center" vertical="center" wrapText="1"/>
    </xf>
    <xf numFmtId="14" fontId="90" fillId="9" borderId="7" xfId="0" applyNumberFormat="1" applyFont="1" applyFill="1" applyBorder="1" applyAlignment="1" applyProtection="1">
      <alignment horizontal="center" vertical="center" wrapText="1"/>
    </xf>
    <xf numFmtId="14" fontId="90" fillId="9" borderId="12" xfId="0" applyNumberFormat="1"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xf>
    <xf numFmtId="0" fontId="5" fillId="6" borderId="51" xfId="0" applyFont="1" applyFill="1" applyBorder="1" applyAlignment="1" applyProtection="1">
      <alignment horizontal="center" vertical="center"/>
    </xf>
    <xf numFmtId="0" fontId="5" fillId="6" borderId="52" xfId="0" applyFont="1" applyFill="1" applyBorder="1" applyAlignment="1" applyProtection="1">
      <alignment horizontal="center" vertical="center"/>
    </xf>
    <xf numFmtId="0" fontId="7" fillId="6" borderId="11" xfId="0" applyFont="1" applyFill="1" applyBorder="1" applyAlignment="1" applyProtection="1">
      <alignment horizontal="center" vertical="center" wrapText="1"/>
    </xf>
    <xf numFmtId="0" fontId="7" fillId="6" borderId="7" xfId="0" applyFont="1" applyFill="1" applyBorder="1" applyAlignment="1" applyProtection="1">
      <alignment horizontal="center" vertical="center" wrapText="1"/>
    </xf>
    <xf numFmtId="0" fontId="7" fillId="6" borderId="12" xfId="0" applyFont="1" applyFill="1" applyBorder="1" applyAlignment="1" applyProtection="1">
      <alignment horizontal="center" vertical="center" wrapText="1"/>
    </xf>
    <xf numFmtId="0" fontId="5" fillId="13" borderId="10" xfId="0" applyFont="1" applyFill="1" applyBorder="1" applyAlignment="1" applyProtection="1">
      <alignment horizontal="center" vertical="center"/>
    </xf>
    <xf numFmtId="0" fontId="5" fillId="13" borderId="51" xfId="0" applyFont="1" applyFill="1" applyBorder="1" applyAlignment="1" applyProtection="1">
      <alignment horizontal="center" vertical="center"/>
    </xf>
    <xf numFmtId="0" fontId="5" fillId="13" borderId="52" xfId="0" applyFont="1" applyFill="1" applyBorder="1" applyAlignment="1" applyProtection="1">
      <alignment horizontal="center" vertical="center"/>
    </xf>
    <xf numFmtId="0" fontId="7" fillId="13" borderId="11" xfId="0" applyFont="1" applyFill="1" applyBorder="1" applyAlignment="1" applyProtection="1">
      <alignment horizontal="center" vertical="center" wrapText="1"/>
    </xf>
    <xf numFmtId="0" fontId="7" fillId="13" borderId="7" xfId="0" applyFont="1" applyFill="1" applyBorder="1" applyAlignment="1" applyProtection="1">
      <alignment horizontal="center" vertical="center" wrapText="1"/>
    </xf>
    <xf numFmtId="0" fontId="7" fillId="13" borderId="12" xfId="0"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xf>
    <xf numFmtId="0" fontId="6" fillId="6" borderId="52" xfId="0" applyFont="1" applyFill="1" applyBorder="1" applyAlignment="1" applyProtection="1">
      <alignment horizontal="center" vertical="center"/>
    </xf>
    <xf numFmtId="0" fontId="7" fillId="6" borderId="10" xfId="0" applyFont="1" applyFill="1" applyBorder="1" applyAlignment="1" applyProtection="1">
      <alignment horizontal="center" vertical="center"/>
    </xf>
    <xf numFmtId="0" fontId="7" fillId="6" borderId="52" xfId="0" applyFont="1" applyFill="1" applyBorder="1" applyAlignment="1" applyProtection="1">
      <alignment horizontal="center" vertical="center"/>
    </xf>
    <xf numFmtId="0" fontId="86" fillId="10" borderId="0" xfId="0" applyFont="1" applyFill="1" applyAlignment="1" applyProtection="1">
      <alignment horizontal="center" vertical="center" wrapText="1"/>
    </xf>
    <xf numFmtId="0" fontId="86" fillId="10" borderId="63" xfId="0" applyFont="1" applyFill="1" applyBorder="1" applyAlignment="1" applyProtection="1">
      <alignment horizontal="center" vertical="center" wrapText="1"/>
    </xf>
    <xf numFmtId="0" fontId="88" fillId="5" borderId="58" xfId="0" applyFont="1" applyFill="1" applyBorder="1" applyAlignment="1" applyProtection="1">
      <alignment horizontal="center" vertical="center" wrapText="1"/>
    </xf>
    <xf numFmtId="0" fontId="85" fillId="5" borderId="58" xfId="0" applyFont="1" applyFill="1" applyBorder="1" applyAlignment="1" applyProtection="1">
      <alignment horizontal="center" vertical="center" wrapText="1"/>
    </xf>
    <xf numFmtId="0" fontId="83" fillId="5" borderId="58" xfId="0" applyFont="1" applyFill="1" applyBorder="1" applyAlignment="1" applyProtection="1">
      <alignment horizontal="center" vertical="center" wrapText="1"/>
    </xf>
    <xf numFmtId="0" fontId="87" fillId="5" borderId="58" xfId="0" applyFont="1" applyFill="1" applyBorder="1" applyAlignment="1" applyProtection="1">
      <alignment horizontal="center" vertical="center" wrapText="1"/>
    </xf>
    <xf numFmtId="0" fontId="80" fillId="10" borderId="58" xfId="0" applyFont="1" applyFill="1" applyBorder="1" applyAlignment="1">
      <alignment horizontal="center" vertical="center"/>
    </xf>
    <xf numFmtId="0" fontId="80" fillId="10" borderId="61" xfId="0" applyFont="1" applyFill="1" applyBorder="1" applyAlignment="1">
      <alignment horizontal="center" vertical="center"/>
    </xf>
    <xf numFmtId="0" fontId="80" fillId="10" borderId="60" xfId="0" applyFont="1" applyFill="1" applyBorder="1" applyAlignment="1">
      <alignment horizontal="center" vertical="center"/>
    </xf>
    <xf numFmtId="0" fontId="81" fillId="10" borderId="62" xfId="0" applyFont="1" applyFill="1" applyBorder="1" applyAlignment="1" applyProtection="1">
      <alignment horizontal="center" vertical="center" wrapText="1"/>
    </xf>
    <xf numFmtId="0" fontId="81" fillId="10" borderId="59" xfId="0" applyFont="1" applyFill="1" applyBorder="1" applyAlignment="1" applyProtection="1">
      <alignment horizontal="center" vertical="center" wrapText="1"/>
    </xf>
    <xf numFmtId="0" fontId="80" fillId="10" borderId="62" xfId="0" applyFont="1" applyFill="1" applyBorder="1" applyAlignment="1">
      <alignment horizontal="center" vertical="center"/>
    </xf>
    <xf numFmtId="0" fontId="80" fillId="10" borderId="59" xfId="0" applyFont="1" applyFill="1" applyBorder="1" applyAlignment="1">
      <alignment horizontal="center" vertical="center"/>
    </xf>
    <xf numFmtId="0" fontId="94" fillId="0" borderId="11"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2" fontId="101" fillId="0" borderId="118" xfId="0" applyNumberFormat="1" applyFont="1" applyFill="1" applyBorder="1" applyAlignment="1" applyProtection="1">
      <alignment horizontal="center" vertical="center"/>
    </xf>
    <xf numFmtId="2" fontId="101" fillId="0" borderId="119" xfId="0" applyNumberFormat="1" applyFont="1" applyFill="1" applyBorder="1" applyAlignment="1" applyProtection="1">
      <alignment horizontal="center" vertical="center"/>
    </xf>
    <xf numFmtId="1" fontId="101" fillId="0" borderId="118" xfId="0" applyNumberFormat="1" applyFont="1" applyFill="1" applyBorder="1" applyAlignment="1" applyProtection="1">
      <alignment horizontal="center" vertical="center"/>
    </xf>
    <xf numFmtId="1" fontId="101" fillId="0" borderId="119" xfId="0" applyNumberFormat="1" applyFont="1" applyFill="1" applyBorder="1" applyAlignment="1" applyProtection="1">
      <alignment horizontal="center" vertical="center"/>
    </xf>
    <xf numFmtId="0" fontId="17" fillId="0" borderId="1" xfId="0" applyFont="1" applyFill="1" applyBorder="1" applyAlignment="1" applyProtection="1">
      <alignment horizontal="center" vertical="center" textRotation="90" wrapText="1"/>
    </xf>
    <xf numFmtId="0" fontId="32" fillId="0" borderId="123" xfId="0" applyFont="1" applyFill="1" applyBorder="1" applyAlignment="1" applyProtection="1">
      <alignment horizontal="center" vertical="center" wrapText="1"/>
    </xf>
    <xf numFmtId="0" fontId="32" fillId="0" borderId="124" xfId="0" applyFont="1" applyFill="1" applyBorder="1" applyAlignment="1" applyProtection="1">
      <alignment horizontal="center" vertical="center" wrapText="1"/>
    </xf>
    <xf numFmtId="0" fontId="32" fillId="0" borderId="125"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12" xfId="0" applyFont="1" applyFill="1" applyBorder="1" applyAlignment="1" applyProtection="1">
      <alignment horizontal="center" vertical="center" wrapText="1"/>
    </xf>
    <xf numFmtId="0" fontId="94" fillId="0" borderId="11"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12"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112" fillId="0" borderId="110" xfId="0" applyFont="1" applyFill="1" applyBorder="1" applyAlignment="1" applyProtection="1">
      <alignment horizontal="center" vertical="center" wrapText="1"/>
    </xf>
    <xf numFmtId="0" fontId="116" fillId="0" borderId="110" xfId="0" applyFont="1" applyFill="1" applyBorder="1" applyAlignment="1" applyProtection="1">
      <alignment horizontal="center"/>
    </xf>
    <xf numFmtId="0" fontId="112" fillId="0" borderId="110" xfId="0" applyFont="1" applyFill="1" applyBorder="1" applyAlignment="1" applyProtection="1">
      <alignment horizontal="center" vertical="center"/>
    </xf>
    <xf numFmtId="0" fontId="144" fillId="0" borderId="122" xfId="0" applyFont="1" applyFill="1" applyBorder="1" applyAlignment="1" applyProtection="1">
      <alignment horizontal="center" vertical="center"/>
    </xf>
    <xf numFmtId="0" fontId="112" fillId="0" borderId="1" xfId="0" applyFont="1" applyFill="1" applyBorder="1" applyAlignment="1" applyProtection="1">
      <alignment horizontal="center" vertical="center"/>
    </xf>
    <xf numFmtId="0" fontId="19" fillId="0" borderId="1" xfId="0" applyFont="1" applyFill="1" applyBorder="1" applyAlignment="1" applyProtection="1">
      <alignment horizontal="center"/>
    </xf>
    <xf numFmtId="0" fontId="115" fillId="0" borderId="1" xfId="0" applyFont="1" applyFill="1" applyBorder="1" applyAlignment="1" applyProtection="1">
      <alignment horizontal="center"/>
    </xf>
    <xf numFmtId="0" fontId="32" fillId="0" borderId="122"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8" fillId="0" borderId="122" xfId="0" applyFont="1" applyFill="1" applyBorder="1" applyAlignment="1" applyProtection="1">
      <alignment horizontal="center" vertical="center" wrapText="1"/>
    </xf>
    <xf numFmtId="0" fontId="112"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7" fillId="0" borderId="83"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9" fontId="67" fillId="0" borderId="73" xfId="4" applyFont="1" applyFill="1" applyBorder="1" applyAlignment="1" applyProtection="1">
      <alignment horizontal="center" vertical="center" wrapText="1"/>
    </xf>
    <xf numFmtId="9" fontId="67" fillId="0" borderId="2" xfId="4" applyFont="1" applyFill="1" applyBorder="1" applyAlignment="1" applyProtection="1">
      <alignment horizontal="center" vertical="center" wrapText="1"/>
    </xf>
    <xf numFmtId="9" fontId="67" fillId="0" borderId="5" xfId="4" applyFont="1" applyFill="1" applyBorder="1" applyAlignment="1" applyProtection="1">
      <alignment horizontal="center" vertical="center" wrapText="1"/>
    </xf>
    <xf numFmtId="9" fontId="67" fillId="0" borderId="1" xfId="4" applyFont="1" applyFill="1" applyBorder="1" applyAlignment="1" applyProtection="1">
      <alignment horizontal="center" vertical="center" wrapText="1"/>
    </xf>
    <xf numFmtId="9" fontId="118" fillId="0" borderId="2" xfId="4" applyFont="1" applyFill="1" applyBorder="1" applyAlignment="1" applyProtection="1">
      <alignment horizontal="center" vertical="center" wrapText="1"/>
    </xf>
    <xf numFmtId="9" fontId="118" fillId="0" borderId="81" xfId="4" applyFont="1" applyFill="1" applyBorder="1" applyAlignment="1" applyProtection="1">
      <alignment horizontal="center" vertical="center" wrapText="1"/>
    </xf>
    <xf numFmtId="9" fontId="118" fillId="0" borderId="1" xfId="4" applyFont="1" applyFill="1" applyBorder="1" applyAlignment="1" applyProtection="1">
      <alignment horizontal="center" vertical="center" wrapText="1"/>
    </xf>
    <xf numFmtId="9" fontId="118" fillId="0" borderId="74" xfId="4"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9" fontId="57" fillId="0" borderId="104" xfId="4" applyFont="1" applyFill="1" applyBorder="1" applyAlignment="1" applyProtection="1">
      <alignment horizontal="center" vertical="center"/>
    </xf>
    <xf numFmtId="9" fontId="57" fillId="0" borderId="79" xfId="4" applyFont="1" applyFill="1" applyBorder="1" applyAlignment="1" applyProtection="1">
      <alignment horizontal="center" vertical="center"/>
    </xf>
    <xf numFmtId="9" fontId="57" fillId="0" borderId="4" xfId="4" applyFont="1" applyFill="1" applyBorder="1" applyAlignment="1" applyProtection="1">
      <alignment horizontal="center" vertical="center"/>
    </xf>
    <xf numFmtId="9" fontId="57" fillId="0" borderId="0" xfId="4" applyFont="1" applyFill="1" applyBorder="1" applyAlignment="1" applyProtection="1">
      <alignment horizontal="center" vertical="center"/>
    </xf>
    <xf numFmtId="9" fontId="57" fillId="0" borderId="108" xfId="4" applyFont="1" applyFill="1" applyBorder="1" applyAlignment="1" applyProtection="1">
      <alignment horizontal="center" vertical="center"/>
    </xf>
    <xf numFmtId="9" fontId="57" fillId="0" borderId="14" xfId="4" applyFont="1" applyFill="1" applyBorder="1" applyAlignment="1" applyProtection="1">
      <alignment horizontal="center" vertical="center"/>
    </xf>
    <xf numFmtId="9" fontId="49" fillId="0" borderId="79" xfId="4" applyFont="1" applyBorder="1" applyAlignment="1" applyProtection="1">
      <alignment horizontal="center" vertical="center"/>
    </xf>
    <xf numFmtId="9" fontId="49" fillId="0" borderId="106" xfId="4" applyFont="1" applyBorder="1" applyAlignment="1" applyProtection="1">
      <alignment horizontal="center" vertical="center"/>
    </xf>
    <xf numFmtId="9" fontId="49" fillId="0" borderId="0" xfId="4" applyFont="1" applyBorder="1" applyAlignment="1" applyProtection="1">
      <alignment horizontal="center" vertical="center"/>
    </xf>
    <xf numFmtId="9" fontId="49" fillId="0" borderId="107" xfId="4" applyFont="1" applyBorder="1" applyAlignment="1" applyProtection="1">
      <alignment horizontal="center" vertical="center"/>
    </xf>
    <xf numFmtId="9" fontId="49" fillId="0" borderId="14" xfId="4" applyFont="1" applyBorder="1" applyAlignment="1" applyProtection="1">
      <alignment horizontal="center" vertical="center"/>
    </xf>
    <xf numFmtId="9" fontId="49" fillId="0" borderId="109" xfId="4" applyFont="1" applyBorder="1" applyAlignment="1" applyProtection="1">
      <alignment horizontal="center" vertical="center"/>
    </xf>
    <xf numFmtId="0" fontId="5" fillId="0" borderId="83"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26" fillId="0" borderId="11" xfId="0"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xf>
    <xf numFmtId="0" fontId="26" fillId="0" borderId="12" xfId="0" applyFont="1" applyFill="1" applyBorder="1" applyAlignment="1" applyProtection="1">
      <alignment horizontal="center" vertical="center" wrapText="1"/>
    </xf>
    <xf numFmtId="0" fontId="22" fillId="0" borderId="124" xfId="0" applyFont="1" applyFill="1" applyBorder="1" applyAlignment="1" applyProtection="1">
      <alignment horizontal="center" vertical="center"/>
    </xf>
    <xf numFmtId="0" fontId="22" fillId="0" borderId="125" xfId="0" applyFont="1" applyFill="1" applyBorder="1" applyAlignment="1" applyProtection="1">
      <alignment horizontal="center" vertical="center"/>
    </xf>
    <xf numFmtId="0" fontId="116" fillId="0" borderId="136" xfId="0" applyFont="1" applyFill="1" applyBorder="1" applyAlignment="1" applyProtection="1">
      <alignment horizontal="center"/>
    </xf>
    <xf numFmtId="0" fontId="116" fillId="0" borderId="12" xfId="0" applyFont="1" applyFill="1" applyBorder="1" applyAlignment="1" applyProtection="1">
      <alignment horizontal="center"/>
    </xf>
    <xf numFmtId="0" fontId="19" fillId="0" borderId="136" xfId="0" applyFont="1" applyFill="1" applyBorder="1" applyAlignment="1" applyProtection="1">
      <alignment horizontal="center"/>
    </xf>
    <xf numFmtId="0" fontId="19" fillId="0" borderId="12" xfId="0" applyFont="1" applyFill="1" applyBorder="1" applyAlignment="1" applyProtection="1">
      <alignment horizontal="center"/>
    </xf>
    <xf numFmtId="0" fontId="53" fillId="0" borderId="136" xfId="0" applyFont="1" applyFill="1" applyBorder="1" applyAlignment="1" applyProtection="1">
      <alignment horizontal="center"/>
    </xf>
    <xf numFmtId="0" fontId="53" fillId="0" borderId="12" xfId="0" applyFont="1" applyFill="1" applyBorder="1" applyAlignment="1" applyProtection="1">
      <alignment horizontal="center"/>
    </xf>
    <xf numFmtId="0" fontId="117" fillId="0" borderId="137" xfId="0" applyFont="1" applyFill="1" applyBorder="1" applyAlignment="1" applyProtection="1">
      <alignment horizontal="center" vertical="center"/>
    </xf>
    <xf numFmtId="0" fontId="117" fillId="0" borderId="131" xfId="0" applyFont="1" applyFill="1" applyBorder="1" applyAlignment="1" applyProtection="1">
      <alignment horizontal="center" vertical="center"/>
    </xf>
    <xf numFmtId="0" fontId="16" fillId="0" borderId="1" xfId="0" applyFont="1" applyFill="1" applyBorder="1" applyAlignment="1" applyProtection="1">
      <alignment horizontal="center" vertical="center" textRotation="90" wrapText="1"/>
    </xf>
    <xf numFmtId="0" fontId="16" fillId="5" borderId="1" xfId="0" applyFont="1" applyFill="1" applyBorder="1" applyAlignment="1" applyProtection="1">
      <alignment horizontal="center" vertical="center" textRotation="90" wrapText="1"/>
    </xf>
    <xf numFmtId="0" fontId="15" fillId="5" borderId="1" xfId="0" applyFont="1" applyFill="1" applyBorder="1" applyAlignment="1" applyProtection="1">
      <alignment horizontal="center" vertical="center" textRotation="90" wrapText="1"/>
    </xf>
    <xf numFmtId="0" fontId="17" fillId="0" borderId="1" xfId="0" applyFont="1" applyFill="1" applyBorder="1" applyAlignment="1" applyProtection="1">
      <alignment horizontal="center" vertical="center" wrapText="1"/>
    </xf>
    <xf numFmtId="0" fontId="7" fillId="0" borderId="82" xfId="0" applyFont="1" applyFill="1" applyBorder="1" applyAlignment="1" applyProtection="1">
      <alignment horizontal="center" vertical="center"/>
    </xf>
    <xf numFmtId="0" fontId="8" fillId="0" borderId="85"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159" fillId="0" borderId="1" xfId="0" applyFont="1" applyFill="1" applyBorder="1" applyAlignment="1" applyProtection="1">
      <alignment horizontal="center" vertical="center"/>
    </xf>
    <xf numFmtId="0" fontId="16" fillId="0" borderId="85" xfId="0" applyFont="1" applyFill="1" applyBorder="1" applyAlignment="1" applyProtection="1">
      <alignment horizontal="center" vertical="center" textRotation="90" wrapText="1"/>
    </xf>
    <xf numFmtId="0" fontId="139" fillId="0" borderId="1" xfId="0" applyNumberFormat="1" applyFont="1" applyFill="1" applyBorder="1" applyAlignment="1" applyProtection="1">
      <alignment horizontal="center" vertical="center" wrapText="1"/>
    </xf>
    <xf numFmtId="0" fontId="139" fillId="0" borderId="86" xfId="0" applyNumberFormat="1" applyFont="1" applyFill="1" applyBorder="1" applyAlignment="1" applyProtection="1">
      <alignment horizontal="center" vertical="center" wrapText="1"/>
    </xf>
    <xf numFmtId="0" fontId="139" fillId="0" borderId="110" xfId="0" applyNumberFormat="1" applyFont="1" applyFill="1" applyBorder="1" applyAlignment="1" applyProtection="1">
      <alignment horizontal="center" vertical="center" wrapText="1"/>
    </xf>
    <xf numFmtId="0" fontId="139" fillId="0" borderId="87" xfId="0" applyNumberFormat="1" applyFont="1" applyFill="1" applyBorder="1" applyAlignment="1" applyProtection="1">
      <alignment horizontal="center" vertical="center" wrapText="1"/>
    </xf>
    <xf numFmtId="0" fontId="140" fillId="0" borderId="1" xfId="0" applyFont="1" applyBorder="1" applyAlignment="1">
      <alignment horizontal="center" vertical="center" wrapText="1"/>
    </xf>
    <xf numFmtId="0" fontId="136" fillId="12" borderId="1" xfId="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textRotation="90" wrapText="1"/>
    </xf>
    <xf numFmtId="14" fontId="139" fillId="0" borderId="122" xfId="0" applyNumberFormat="1" applyFont="1" applyFill="1" applyBorder="1" applyAlignment="1" applyProtection="1">
      <alignment horizontal="center" vertical="center" wrapText="1"/>
    </xf>
    <xf numFmtId="14" fontId="139" fillId="0" borderId="126" xfId="0" applyNumberFormat="1" applyFont="1" applyFill="1" applyBorder="1" applyAlignment="1" applyProtection="1">
      <alignment horizontal="center" vertical="center" wrapText="1"/>
    </xf>
    <xf numFmtId="0" fontId="160" fillId="7" borderId="19" xfId="0" applyFont="1" applyFill="1" applyBorder="1" applyAlignment="1">
      <alignment horizontal="center" vertical="center"/>
    </xf>
    <xf numFmtId="0" fontId="160" fillId="7" borderId="17" xfId="0" applyFont="1" applyFill="1" applyBorder="1" applyAlignment="1">
      <alignment horizontal="center" vertical="center"/>
    </xf>
    <xf numFmtId="0" fontId="160" fillId="7" borderId="16" xfId="0" applyFont="1" applyFill="1" applyBorder="1" applyAlignment="1">
      <alignment horizontal="center" vertical="center"/>
    </xf>
    <xf numFmtId="0" fontId="156" fillId="6" borderId="1" xfId="0" applyFont="1" applyFill="1" applyBorder="1" applyAlignment="1" applyProtection="1">
      <alignment horizontal="center" vertical="center" wrapText="1"/>
    </xf>
    <xf numFmtId="0" fontId="156" fillId="7" borderId="1" xfId="0" applyFont="1" applyFill="1" applyBorder="1" applyAlignment="1" applyProtection="1">
      <alignment horizontal="center" vertical="center" wrapText="1"/>
    </xf>
    <xf numFmtId="0" fontId="0" fillId="8" borderId="1" xfId="0" applyFill="1" applyBorder="1" applyAlignment="1" applyProtection="1">
      <alignment horizontal="center" vertical="center"/>
    </xf>
    <xf numFmtId="0" fontId="159" fillId="8" borderId="1" xfId="0" applyFont="1" applyFill="1" applyBorder="1" applyAlignment="1" applyProtection="1">
      <alignment horizontal="center" vertical="center"/>
    </xf>
    <xf numFmtId="0" fontId="160" fillId="7" borderId="115" xfId="0" applyFont="1" applyFill="1" applyBorder="1" applyAlignment="1">
      <alignment horizontal="center" vertical="center"/>
    </xf>
    <xf numFmtId="0" fontId="160" fillId="7" borderId="116" xfId="0" applyFont="1" applyFill="1" applyBorder="1" applyAlignment="1">
      <alignment horizontal="center" vertical="center"/>
    </xf>
    <xf numFmtId="0" fontId="160" fillId="7" borderId="117" xfId="0" applyFont="1" applyFill="1" applyBorder="1" applyAlignment="1">
      <alignment horizontal="center" vertical="center"/>
    </xf>
    <xf numFmtId="0" fontId="154" fillId="6" borderId="1" xfId="0" applyFont="1" applyFill="1" applyBorder="1" applyAlignment="1" applyProtection="1">
      <alignment horizontal="center" vertical="center" textRotation="90" wrapText="1"/>
    </xf>
    <xf numFmtId="0" fontId="154" fillId="7" borderId="1" xfId="0" applyFont="1" applyFill="1" applyBorder="1" applyAlignment="1" applyProtection="1">
      <alignment horizontal="center" vertical="center" textRotation="90" wrapText="1"/>
    </xf>
    <xf numFmtId="0" fontId="152" fillId="6" borderId="1" xfId="0" applyFont="1" applyFill="1" applyBorder="1" applyAlignment="1" applyProtection="1">
      <alignment horizontal="center" vertical="center" wrapText="1"/>
    </xf>
    <xf numFmtId="0" fontId="153" fillId="0" borderId="1" xfId="0" applyFont="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1" fillId="0" borderId="1" xfId="0" applyFont="1" applyBorder="1" applyAlignment="1" applyProtection="1">
      <alignment horizontal="center" vertical="center"/>
    </xf>
    <xf numFmtId="0" fontId="154" fillId="0" borderId="1" xfId="0" applyFont="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1" fontId="6" fillId="0" borderId="1" xfId="0" applyNumberFormat="1" applyFont="1" applyFill="1" applyBorder="1" applyAlignment="1" applyProtection="1">
      <alignment horizontal="center" vertical="center"/>
    </xf>
    <xf numFmtId="1" fontId="6" fillId="0" borderId="74" xfId="0" applyNumberFormat="1" applyFont="1" applyFill="1" applyBorder="1" applyAlignment="1" applyProtection="1">
      <alignment horizontal="center" vertical="center"/>
    </xf>
    <xf numFmtId="1" fontId="119" fillId="0" borderId="1" xfId="0" applyNumberFormat="1" applyFont="1" applyBorder="1" applyAlignment="1">
      <alignment horizontal="center" vertical="center"/>
    </xf>
    <xf numFmtId="1" fontId="119" fillId="0" borderId="74" xfId="0" applyNumberFormat="1" applyFont="1" applyBorder="1" applyAlignment="1">
      <alignment horizontal="center" vertical="center"/>
    </xf>
    <xf numFmtId="14" fontId="119" fillId="0" borderId="3" xfId="0" applyNumberFormat="1" applyFont="1" applyFill="1" applyBorder="1" applyAlignment="1" applyProtection="1">
      <alignment horizontal="center" vertical="center" wrapText="1"/>
    </xf>
    <xf numFmtId="14" fontId="119" fillId="0" borderId="80" xfId="0" applyNumberFormat="1" applyFont="1" applyFill="1" applyBorder="1" applyAlignment="1" applyProtection="1">
      <alignment horizontal="center" vertical="center" wrapText="1"/>
    </xf>
    <xf numFmtId="0" fontId="6" fillId="0" borderId="73"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81" xfId="0"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49" fillId="0" borderId="74" xfId="0" applyFont="1" applyFill="1" applyBorder="1" applyAlignment="1" applyProtection="1">
      <alignment horizontal="center" vertical="center" wrapText="1"/>
    </xf>
    <xf numFmtId="0" fontId="119" fillId="0" borderId="1" xfId="0" applyFont="1" applyBorder="1" applyAlignment="1" applyProtection="1">
      <alignment horizontal="left" vertical="center"/>
    </xf>
    <xf numFmtId="0" fontId="119" fillId="0" borderId="74" xfId="0" applyFont="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74" xfId="0" applyFont="1" applyFill="1" applyBorder="1" applyAlignment="1" applyProtection="1">
      <alignment horizontal="left" vertical="center"/>
    </xf>
    <xf numFmtId="0" fontId="119" fillId="0" borderId="1" xfId="0" applyFont="1" applyFill="1" applyBorder="1" applyAlignment="1" applyProtection="1">
      <alignment horizontal="left" vertical="center"/>
    </xf>
    <xf numFmtId="0" fontId="119" fillId="0" borderId="74" xfId="0" applyFont="1" applyFill="1" applyBorder="1" applyAlignment="1" applyProtection="1">
      <alignment horizontal="left" vertical="center"/>
    </xf>
    <xf numFmtId="164" fontId="119" fillId="0" borderId="1" xfId="0" applyNumberFormat="1" applyFont="1" applyFill="1" applyBorder="1" applyAlignment="1" applyProtection="1">
      <alignment horizontal="left" vertical="center"/>
    </xf>
    <xf numFmtId="164" fontId="119" fillId="0" borderId="74" xfId="0" applyNumberFormat="1" applyFont="1" applyFill="1" applyBorder="1" applyAlignment="1" applyProtection="1">
      <alignment horizontal="left" vertical="center"/>
    </xf>
    <xf numFmtId="164" fontId="6" fillId="0" borderId="1" xfId="0" applyNumberFormat="1" applyFont="1" applyFill="1" applyBorder="1" applyAlignment="1" applyProtection="1">
      <alignment horizontal="left" vertical="center"/>
    </xf>
    <xf numFmtId="164" fontId="6" fillId="0" borderId="74" xfId="0" applyNumberFormat="1"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0" fillId="0" borderId="4" xfId="0" applyBorder="1" applyAlignment="1">
      <alignment horizontal="center" vertical="center"/>
    </xf>
    <xf numFmtId="0" fontId="0" fillId="0" borderId="111" xfId="0" applyBorder="1" applyAlignment="1">
      <alignment horizontal="center" vertical="center"/>
    </xf>
    <xf numFmtId="0" fontId="6" fillId="0" borderId="145" xfId="0" applyFont="1" applyFill="1" applyBorder="1" applyAlignment="1" applyProtection="1">
      <alignment horizontal="center" vertical="center"/>
    </xf>
    <xf numFmtId="1" fontId="125" fillId="0" borderId="150" xfId="0" applyNumberFormat="1" applyFont="1" applyBorder="1" applyAlignment="1">
      <alignment horizontal="center" vertical="center"/>
    </xf>
    <xf numFmtId="0" fontId="6" fillId="0" borderId="150" xfId="0" applyFont="1" applyFill="1" applyBorder="1" applyAlignment="1" applyProtection="1">
      <alignment horizontal="center" vertical="center" wrapText="1"/>
    </xf>
    <xf numFmtId="14" fontId="125" fillId="0" borderId="153" xfId="0" applyNumberFormat="1" applyFont="1" applyFill="1" applyBorder="1" applyAlignment="1" applyProtection="1">
      <alignment horizontal="center" vertical="center" wrapText="1"/>
    </xf>
    <xf numFmtId="14" fontId="125" fillId="0" borderId="149" xfId="0" applyNumberFormat="1" applyFont="1" applyFill="1" applyBorder="1" applyAlignment="1" applyProtection="1">
      <alignment horizontal="center" vertical="center" wrapText="1"/>
    </xf>
    <xf numFmtId="0" fontId="6" fillId="0" borderId="142" xfId="0" applyFont="1" applyFill="1" applyBorder="1" applyAlignment="1" applyProtection="1">
      <alignment horizontal="center" vertical="center" wrapText="1"/>
    </xf>
    <xf numFmtId="0" fontId="6" fillId="0" borderId="143" xfId="0" applyFont="1" applyFill="1" applyBorder="1" applyAlignment="1" applyProtection="1">
      <alignment horizontal="center" vertical="center" wrapText="1"/>
    </xf>
    <xf numFmtId="0" fontId="6" fillId="0" borderId="144" xfId="0" applyFont="1" applyFill="1" applyBorder="1" applyAlignment="1" applyProtection="1">
      <alignment horizontal="center" vertical="center" wrapText="1"/>
    </xf>
    <xf numFmtId="0" fontId="50" fillId="0" borderId="141" xfId="0" applyFont="1" applyFill="1" applyBorder="1" applyAlignment="1" applyProtection="1">
      <alignment horizontal="center" vertical="center"/>
    </xf>
    <xf numFmtId="0" fontId="50" fillId="0" borderId="45" xfId="0" applyFont="1" applyFill="1" applyBorder="1" applyAlignment="1" applyProtection="1">
      <alignment horizontal="center" vertical="center"/>
    </xf>
    <xf numFmtId="0" fontId="50" fillId="0" borderId="131"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50" fillId="0" borderId="14" xfId="0" applyFont="1" applyFill="1" applyBorder="1" applyAlignment="1" applyProtection="1">
      <alignment horizontal="center" vertical="center"/>
    </xf>
    <xf numFmtId="0" fontId="50" fillId="0" borderId="72" xfId="0" applyFont="1" applyFill="1" applyBorder="1" applyAlignment="1" applyProtection="1">
      <alignment horizontal="center" vertical="center"/>
    </xf>
    <xf numFmtId="0" fontId="173" fillId="0" borderId="154" xfId="0" applyFont="1" applyFill="1" applyBorder="1" applyAlignment="1" applyProtection="1">
      <alignment horizontal="center" vertical="center" wrapText="1"/>
    </xf>
    <xf numFmtId="0" fontId="173" fillId="0" borderId="45" xfId="0" applyFont="1" applyFill="1" applyBorder="1" applyAlignment="1" applyProtection="1">
      <alignment horizontal="center" vertical="center" wrapText="1"/>
    </xf>
    <xf numFmtId="0" fontId="173" fillId="0" borderId="155" xfId="0" applyFont="1" applyFill="1" applyBorder="1" applyAlignment="1" applyProtection="1">
      <alignment horizontal="center" vertical="center" wrapText="1"/>
    </xf>
    <xf numFmtId="0" fontId="173" fillId="0" borderId="146" xfId="0" applyFont="1" applyFill="1" applyBorder="1" applyAlignment="1" applyProtection="1">
      <alignment horizontal="center" vertical="center" wrapText="1"/>
    </xf>
    <xf numFmtId="0" fontId="173" fillId="0" borderId="14" xfId="0" applyFont="1" applyFill="1" applyBorder="1" applyAlignment="1" applyProtection="1">
      <alignment horizontal="center" vertical="center" wrapText="1"/>
    </xf>
    <xf numFmtId="0" fontId="173" fillId="0" borderId="156" xfId="0" applyFont="1" applyFill="1" applyBorder="1" applyAlignment="1" applyProtection="1">
      <alignment horizontal="center" vertical="center" wrapText="1"/>
    </xf>
    <xf numFmtId="0" fontId="125" fillId="0" borderId="1" xfId="0" applyFont="1" applyBorder="1" applyAlignment="1" applyProtection="1">
      <alignment horizontal="left" vertical="center"/>
    </xf>
    <xf numFmtId="0" fontId="125" fillId="0" borderId="145" xfId="0" applyFont="1" applyBorder="1" applyAlignment="1" applyProtection="1">
      <alignment horizontal="left" vertical="center"/>
    </xf>
    <xf numFmtId="0" fontId="125" fillId="0" borderId="1" xfId="0" applyFont="1" applyFill="1" applyBorder="1" applyAlignment="1" applyProtection="1">
      <alignment horizontal="left" vertical="center"/>
    </xf>
    <xf numFmtId="14" fontId="125" fillId="0" borderId="1" xfId="0" applyNumberFormat="1" applyFont="1" applyFill="1" applyBorder="1" applyAlignment="1" applyProtection="1">
      <alignment horizontal="left" vertical="center"/>
    </xf>
    <xf numFmtId="164" fontId="6" fillId="0" borderId="145" xfId="0" applyNumberFormat="1" applyFont="1" applyFill="1" applyBorder="1" applyAlignment="1" applyProtection="1">
      <alignment horizontal="left" vertical="center"/>
    </xf>
    <xf numFmtId="0" fontId="125" fillId="0" borderId="11" xfId="0" applyFont="1" applyFill="1" applyBorder="1" applyAlignment="1" applyProtection="1">
      <alignment horizontal="left" vertical="center"/>
    </xf>
    <xf numFmtId="0" fontId="125" fillId="0" borderId="152" xfId="0" applyFont="1" applyFill="1" applyBorder="1" applyAlignment="1" applyProtection="1">
      <alignment horizontal="left" vertical="center"/>
    </xf>
    <xf numFmtId="0" fontId="125" fillId="0" borderId="1" xfId="0" applyFont="1" applyFill="1" applyBorder="1" applyAlignment="1" applyProtection="1">
      <alignment horizontal="center" vertical="center"/>
    </xf>
    <xf numFmtId="1" fontId="6" fillId="0" borderId="11" xfId="0" applyNumberFormat="1" applyFont="1" applyFill="1" applyBorder="1" applyAlignment="1" applyProtection="1">
      <alignment horizontal="center" vertical="center"/>
    </xf>
    <xf numFmtId="1" fontId="6" fillId="0" borderId="7" xfId="0" applyNumberFormat="1"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xf>
    <xf numFmtId="0" fontId="6" fillId="0" borderId="11"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145" xfId="0" applyFont="1" applyFill="1" applyBorder="1" applyAlignment="1" applyProtection="1">
      <alignment horizontal="left" vertical="center"/>
    </xf>
    <xf numFmtId="0" fontId="6" fillId="0" borderId="12" xfId="0" applyFont="1" applyFill="1" applyBorder="1" applyAlignment="1" applyProtection="1">
      <alignment horizontal="center" vertical="center"/>
    </xf>
    <xf numFmtId="0" fontId="168" fillId="0" borderId="147" xfId="0" applyFont="1" applyBorder="1" applyAlignment="1">
      <alignment horizontal="center" vertical="center"/>
    </xf>
    <xf numFmtId="0" fontId="6" fillId="0" borderId="1" xfId="0" applyFont="1" applyBorder="1" applyAlignment="1">
      <alignment horizontal="center" vertical="center"/>
    </xf>
    <xf numFmtId="0" fontId="5" fillId="0" borderId="76" xfId="0" applyFont="1" applyFill="1" applyBorder="1" applyAlignment="1" applyProtection="1">
      <alignment horizontal="center" wrapText="1"/>
    </xf>
    <xf numFmtId="0" fontId="5" fillId="0" borderId="77" xfId="0" applyFont="1" applyFill="1" applyBorder="1" applyAlignment="1" applyProtection="1">
      <alignment horizontal="center" wrapText="1"/>
    </xf>
    <xf numFmtId="0" fontId="5" fillId="0" borderId="78" xfId="0" applyFont="1" applyFill="1" applyBorder="1" applyAlignment="1" applyProtection="1">
      <alignment horizontal="center" wrapText="1"/>
    </xf>
    <xf numFmtId="0" fontId="90" fillId="0" borderId="11" xfId="0" applyFont="1" applyBorder="1" applyAlignment="1" applyProtection="1">
      <alignment horizontal="center" vertical="center" wrapText="1"/>
    </xf>
    <xf numFmtId="0" fontId="90" fillId="0" borderId="12"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textRotation="90" wrapText="1"/>
    </xf>
    <xf numFmtId="0" fontId="6"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textRotation="90" wrapText="1"/>
    </xf>
    <xf numFmtId="0" fontId="6" fillId="0" borderId="1" xfId="0" applyFont="1" applyBorder="1" applyAlignment="1" applyProtection="1">
      <alignment horizontal="center" vertical="center" textRotation="90" wrapText="1"/>
    </xf>
    <xf numFmtId="0" fontId="37" fillId="0" borderId="11" xfId="0" applyFont="1" applyFill="1" applyBorder="1" applyAlignment="1" applyProtection="1">
      <alignment horizontal="left" vertical="center" wrapText="1"/>
    </xf>
    <xf numFmtId="0" fontId="37" fillId="0" borderId="12" xfId="0" applyFont="1" applyFill="1" applyBorder="1" applyAlignment="1" applyProtection="1">
      <alignment horizontal="left" vertical="center" wrapText="1"/>
    </xf>
    <xf numFmtId="0" fontId="37" fillId="0" borderId="76" xfId="0" applyFont="1" applyFill="1" applyBorder="1" applyAlignment="1" applyProtection="1">
      <alignment horizontal="left" vertical="center" wrapText="1"/>
    </xf>
    <xf numFmtId="0" fontId="37" fillId="0" borderId="140" xfId="0" applyFont="1" applyFill="1" applyBorder="1" applyAlignment="1" applyProtection="1">
      <alignment horizontal="left" vertical="center" wrapText="1"/>
    </xf>
    <xf numFmtId="0" fontId="5" fillId="0" borderId="11" xfId="0" applyFont="1" applyFill="1" applyBorder="1" applyAlignment="1" applyProtection="1">
      <alignment horizontal="center" wrapText="1"/>
    </xf>
    <xf numFmtId="0" fontId="5" fillId="0" borderId="7" xfId="0" applyFont="1" applyFill="1" applyBorder="1" applyAlignment="1" applyProtection="1">
      <alignment horizontal="center" wrapText="1"/>
    </xf>
    <xf numFmtId="0" fontId="5" fillId="0" borderId="75" xfId="0" applyFont="1" applyFill="1" applyBorder="1" applyAlignment="1" applyProtection="1">
      <alignment horizontal="center" wrapText="1"/>
    </xf>
    <xf numFmtId="0" fontId="90" fillId="0" borderId="2" xfId="0" applyFont="1" applyBorder="1" applyAlignment="1" applyProtection="1">
      <alignment horizontal="center" vertical="center" wrapText="1"/>
    </xf>
    <xf numFmtId="0" fontId="90" fillId="0" borderId="8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44" xfId="0" applyFont="1" applyBorder="1" applyAlignment="1" applyProtection="1">
      <alignment horizontal="center" vertical="center" wrapText="1"/>
    </xf>
    <xf numFmtId="0" fontId="6" fillId="0" borderId="103"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7" fillId="0" borderId="74" xfId="0" applyFont="1" applyBorder="1" applyAlignment="1" applyProtection="1">
      <alignment horizontal="center" vertical="center" textRotation="90" wrapText="1"/>
    </xf>
    <xf numFmtId="0" fontId="61" fillId="0" borderId="5" xfId="1" applyFont="1" applyFill="1" applyBorder="1" applyAlignment="1" applyProtection="1">
      <alignment horizontal="center" vertical="center" wrapText="1"/>
    </xf>
    <xf numFmtId="0" fontId="61" fillId="0" borderId="1" xfId="1" applyFont="1" applyFill="1" applyBorder="1" applyAlignment="1" applyProtection="1">
      <alignment horizontal="center" vertical="center" wrapText="1"/>
    </xf>
    <xf numFmtId="0" fontId="61" fillId="0" borderId="74" xfId="1" applyFont="1" applyFill="1" applyBorder="1" applyAlignment="1" applyProtection="1">
      <alignment horizontal="center" vertical="center" wrapText="1"/>
    </xf>
    <xf numFmtId="0" fontId="118" fillId="0" borderId="1" xfId="0" applyFont="1" applyFill="1" applyBorder="1" applyAlignment="1" applyProtection="1">
      <alignment horizontal="center" vertical="center" wrapText="1"/>
    </xf>
    <xf numFmtId="0" fontId="118" fillId="0" borderId="74" xfId="0" applyFont="1" applyFill="1" applyBorder="1" applyAlignment="1" applyProtection="1">
      <alignment horizontal="center" vertical="center" wrapText="1"/>
    </xf>
    <xf numFmtId="0" fontId="6"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0" fontId="57" fillId="0" borderId="1" xfId="0" applyFont="1" applyFill="1" applyBorder="1" applyAlignment="1" applyProtection="1">
      <alignment horizontal="center" vertical="center" wrapText="1"/>
    </xf>
    <xf numFmtId="0" fontId="68" fillId="0" borderId="73" xfId="0" applyFont="1" applyBorder="1" applyAlignment="1" applyProtection="1">
      <alignment horizontal="center" vertical="center"/>
    </xf>
    <xf numFmtId="0" fontId="68" fillId="0" borderId="2" xfId="0" applyFont="1" applyBorder="1" applyAlignment="1" applyProtection="1">
      <alignment horizontal="center" vertical="center"/>
    </xf>
    <xf numFmtId="0" fontId="68" fillId="0" borderId="81" xfId="0" applyFont="1" applyBorder="1" applyAlignment="1" applyProtection="1">
      <alignment horizontal="center" vertical="center"/>
    </xf>
    <xf numFmtId="0" fontId="6" fillId="0" borderId="97" xfId="0" applyFont="1" applyFill="1" applyBorder="1" applyAlignment="1" applyProtection="1">
      <alignment horizontal="left" wrapText="1"/>
    </xf>
    <xf numFmtId="0" fontId="6" fillId="0" borderId="98" xfId="0" applyFont="1" applyFill="1" applyBorder="1" applyAlignment="1" applyProtection="1">
      <alignment horizontal="left" wrapText="1"/>
    </xf>
    <xf numFmtId="0" fontId="6" fillId="0" borderId="17" xfId="0" applyFont="1" applyFill="1" applyBorder="1" applyAlignment="1" applyProtection="1">
      <alignment horizontal="center" wrapText="1"/>
    </xf>
    <xf numFmtId="0" fontId="6" fillId="0" borderId="17" xfId="0" applyFont="1" applyFill="1" applyBorder="1" applyAlignment="1" applyProtection="1">
      <alignment horizontal="center"/>
    </xf>
    <xf numFmtId="0" fontId="7" fillId="0" borderId="19" xfId="0" applyFont="1" applyFill="1" applyBorder="1" applyAlignment="1" applyProtection="1">
      <alignment horizontal="center" wrapText="1"/>
    </xf>
    <xf numFmtId="0" fontId="7" fillId="0" borderId="16" xfId="0" applyFont="1" applyFill="1" applyBorder="1" applyAlignment="1" applyProtection="1">
      <alignment horizontal="center" wrapText="1"/>
    </xf>
    <xf numFmtId="14" fontId="119" fillId="0" borderId="97" xfId="0" applyNumberFormat="1" applyFont="1" applyFill="1" applyBorder="1" applyAlignment="1" applyProtection="1">
      <alignment horizontal="left"/>
    </xf>
    <xf numFmtId="0" fontId="119" fillId="0" borderId="98" xfId="0" applyFont="1" applyFill="1" applyBorder="1" applyAlignment="1" applyProtection="1">
      <alignment horizontal="left"/>
    </xf>
    <xf numFmtId="0" fontId="6" fillId="0" borderId="96" xfId="0" applyFont="1" applyFill="1" applyBorder="1" applyAlignment="1" applyProtection="1">
      <alignment horizontal="center" wrapText="1"/>
    </xf>
    <xf numFmtId="1" fontId="119" fillId="0" borderId="97" xfId="0" applyNumberFormat="1" applyFont="1" applyBorder="1" applyAlignment="1">
      <alignment horizontal="left"/>
    </xf>
    <xf numFmtId="1" fontId="119" fillId="0" borderId="98" xfId="0" applyNumberFormat="1" applyFont="1" applyBorder="1" applyAlignment="1">
      <alignment horizontal="left"/>
    </xf>
    <xf numFmtId="0" fontId="49" fillId="0" borderId="17" xfId="0" applyFont="1" applyFill="1" applyBorder="1" applyAlignment="1" applyProtection="1">
      <alignment horizontal="center" wrapText="1"/>
    </xf>
    <xf numFmtId="0" fontId="49" fillId="0" borderId="96" xfId="0" applyFont="1" applyFill="1" applyBorder="1" applyAlignment="1" applyProtection="1">
      <alignment horizontal="center" wrapText="1"/>
    </xf>
    <xf numFmtId="0" fontId="6" fillId="0" borderId="17" xfId="0" applyFont="1" applyFill="1" applyBorder="1" applyAlignment="1" applyProtection="1">
      <alignment horizontal="left"/>
    </xf>
    <xf numFmtId="0" fontId="6" fillId="0" borderId="96" xfId="0" applyFont="1" applyFill="1" applyBorder="1" applyAlignment="1" applyProtection="1">
      <alignment horizontal="left"/>
    </xf>
    <xf numFmtId="0" fontId="6" fillId="0" borderId="92" xfId="0" applyFont="1" applyFill="1" applyBorder="1" applyAlignment="1" applyProtection="1">
      <alignment horizontal="center" wrapText="1"/>
    </xf>
    <xf numFmtId="0" fontId="6" fillId="0" borderId="93" xfId="0" applyFont="1" applyFill="1" applyBorder="1" applyAlignment="1" applyProtection="1">
      <alignment horizontal="center" wrapText="1"/>
    </xf>
    <xf numFmtId="0" fontId="6" fillId="0" borderId="94" xfId="0" applyFont="1" applyFill="1" applyBorder="1" applyAlignment="1" applyProtection="1">
      <alignment horizontal="center" wrapText="1"/>
    </xf>
    <xf numFmtId="0" fontId="128" fillId="0" borderId="95" xfId="0" applyFont="1" applyFill="1" applyBorder="1" applyAlignment="1" applyProtection="1">
      <alignment horizontal="center" wrapText="1"/>
    </xf>
    <xf numFmtId="0" fontId="128" fillId="0" borderId="17" xfId="0" applyFont="1" applyFill="1" applyBorder="1" applyAlignment="1" applyProtection="1">
      <alignment horizontal="center" wrapText="1"/>
    </xf>
    <xf numFmtId="0" fontId="128" fillId="0" borderId="96" xfId="0" applyFont="1" applyFill="1" applyBorder="1" applyAlignment="1" applyProtection="1">
      <alignment horizontal="center" wrapText="1"/>
    </xf>
    <xf numFmtId="0" fontId="6" fillId="0" borderId="17" xfId="0" applyFont="1" applyFill="1" applyBorder="1" applyAlignment="1" applyProtection="1">
      <alignment horizontal="left" wrapText="1"/>
    </xf>
    <xf numFmtId="0" fontId="6" fillId="0" borderId="96" xfId="0" applyFont="1" applyFill="1" applyBorder="1" applyAlignment="1" applyProtection="1">
      <alignment horizontal="left" wrapText="1"/>
    </xf>
    <xf numFmtId="0" fontId="6" fillId="0" borderId="97" xfId="0" applyFont="1" applyFill="1" applyBorder="1" applyAlignment="1" applyProtection="1">
      <alignment horizontal="left"/>
    </xf>
    <xf numFmtId="0" fontId="6" fillId="0" borderId="99" xfId="0" applyFont="1" applyFill="1" applyBorder="1" applyAlignment="1" applyProtection="1">
      <alignment horizontal="left"/>
    </xf>
    <xf numFmtId="0" fontId="6" fillId="0" borderId="98" xfId="0" applyFont="1" applyFill="1" applyBorder="1" applyAlignment="1" applyProtection="1">
      <alignment horizontal="left"/>
    </xf>
    <xf numFmtId="1" fontId="6" fillId="0" borderId="17" xfId="0" applyNumberFormat="1" applyFont="1" applyFill="1" applyBorder="1" applyAlignment="1" applyProtection="1">
      <alignment horizontal="center"/>
    </xf>
    <xf numFmtId="1" fontId="6" fillId="0" borderId="96" xfId="0" applyNumberFormat="1" applyFont="1" applyFill="1" applyBorder="1" applyAlignment="1" applyProtection="1">
      <alignment horizontal="center"/>
    </xf>
    <xf numFmtId="1" fontId="6" fillId="8" borderId="19" xfId="0" applyNumberFormat="1" applyFont="1" applyFill="1" applyBorder="1" applyAlignment="1" applyProtection="1">
      <alignment horizontal="left"/>
    </xf>
    <xf numFmtId="1" fontId="6" fillId="8" borderId="17" xfId="0" applyNumberFormat="1" applyFont="1" applyFill="1" applyBorder="1" applyAlignment="1" applyProtection="1">
      <alignment horizontal="left"/>
    </xf>
    <xf numFmtId="1" fontId="6" fillId="8" borderId="96" xfId="0" applyNumberFormat="1" applyFont="1" applyFill="1" applyBorder="1" applyAlignment="1" applyProtection="1">
      <alignment horizontal="left"/>
    </xf>
    <xf numFmtId="0" fontId="6" fillId="0" borderId="100" xfId="0" applyFont="1" applyFill="1" applyBorder="1" applyAlignment="1" applyProtection="1">
      <alignment horizontal="center"/>
    </xf>
    <xf numFmtId="0" fontId="6" fillId="0" borderId="101" xfId="0" applyFont="1" applyFill="1" applyBorder="1" applyAlignment="1" applyProtection="1">
      <alignment horizontal="center"/>
    </xf>
    <xf numFmtId="0" fontId="0" fillId="0" borderId="95" xfId="0" applyBorder="1" applyAlignment="1">
      <alignment horizontal="center"/>
    </xf>
    <xf numFmtId="0" fontId="0" fillId="0" borderId="17" xfId="0" applyBorder="1" applyAlignment="1">
      <alignment horizontal="center"/>
    </xf>
    <xf numFmtId="0" fontId="124" fillId="0" borderId="101" xfId="0" applyFont="1" applyFill="1" applyBorder="1" applyAlignment="1" applyProtection="1">
      <alignment horizontal="center"/>
    </xf>
    <xf numFmtId="0" fontId="124" fillId="0" borderId="102" xfId="0" applyFont="1" applyFill="1" applyBorder="1" applyAlignment="1" applyProtection="1">
      <alignment horizontal="center"/>
    </xf>
    <xf numFmtId="164" fontId="6" fillId="0" borderId="17" xfId="0" applyNumberFormat="1" applyFont="1" applyFill="1" applyBorder="1" applyAlignment="1" applyProtection="1">
      <alignment horizontal="left"/>
    </xf>
    <xf numFmtId="164" fontId="6" fillId="0" borderId="96" xfId="0" applyNumberFormat="1" applyFont="1" applyFill="1" applyBorder="1" applyAlignment="1" applyProtection="1">
      <alignment horizontal="left"/>
    </xf>
    <xf numFmtId="0" fontId="6" fillId="0" borderId="95" xfId="0" applyFont="1" applyFill="1" applyBorder="1" applyAlignment="1" applyProtection="1">
      <alignment horizontal="center" wrapText="1"/>
    </xf>
    <xf numFmtId="0" fontId="119" fillId="0" borderId="17" xfId="0" applyFont="1" applyFill="1" applyBorder="1" applyAlignment="1" applyProtection="1">
      <alignment horizontal="left"/>
    </xf>
    <xf numFmtId="0" fontId="119" fillId="0" borderId="96" xfId="0" applyFont="1" applyFill="1" applyBorder="1" applyAlignment="1" applyProtection="1">
      <alignment horizontal="left"/>
    </xf>
    <xf numFmtId="0" fontId="119" fillId="0" borderId="17" xfId="0" applyFont="1" applyBorder="1" applyAlignment="1">
      <alignment horizontal="left"/>
    </xf>
    <xf numFmtId="0" fontId="119" fillId="0" borderId="96" xfId="0" applyFont="1" applyBorder="1" applyAlignment="1">
      <alignment horizontal="left"/>
    </xf>
    <xf numFmtId="164" fontId="119" fillId="0" borderId="17" xfId="0" applyNumberFormat="1" applyFont="1" applyFill="1" applyBorder="1" applyAlignment="1" applyProtection="1">
      <alignment horizontal="left"/>
    </xf>
    <xf numFmtId="164" fontId="119" fillId="0" borderId="96" xfId="0" applyNumberFormat="1" applyFont="1" applyFill="1" applyBorder="1" applyAlignment="1" applyProtection="1">
      <alignment horizontal="left"/>
    </xf>
    <xf numFmtId="0" fontId="126" fillId="0" borderId="17" xfId="0" applyFont="1" applyFill="1" applyBorder="1" applyAlignment="1" applyProtection="1">
      <alignment horizontal="left"/>
    </xf>
    <xf numFmtId="0" fontId="126" fillId="0" borderId="96" xfId="0" applyFont="1" applyFill="1" applyBorder="1" applyAlignment="1" applyProtection="1">
      <alignment horizontal="left"/>
    </xf>
    <xf numFmtId="0" fontId="6" fillId="0" borderId="96" xfId="0" applyFont="1" applyFill="1" applyBorder="1" applyAlignment="1" applyProtection="1">
      <alignment horizontal="center"/>
    </xf>
    <xf numFmtId="14" fontId="119" fillId="0" borderId="17" xfId="0" applyNumberFormat="1" applyFont="1" applyFill="1" applyBorder="1" applyAlignment="1" applyProtection="1">
      <alignment horizontal="left" vertical="center"/>
    </xf>
    <xf numFmtId="0" fontId="119" fillId="0" borderId="17" xfId="0" applyFont="1" applyFill="1" applyBorder="1" applyAlignment="1" applyProtection="1">
      <alignment horizontal="left" vertical="center"/>
    </xf>
  </cellXfs>
  <cellStyles count="654">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Hyperlink" xfId="1" builtinId="8"/>
    <cellStyle name="Normal" xfId="0" builtinId="0"/>
    <cellStyle name="Normal 2 2" xfId="2"/>
    <cellStyle name="Normal_Sheet1" xfId="3"/>
    <cellStyle name="Percent" xfId="4" builtinId="5"/>
  </cellStyles>
  <dxfs count="8839">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theme="0"/>
      </font>
    </dxf>
    <dxf>
      <font>
        <color theme="0"/>
      </font>
    </dxf>
    <dxf>
      <font>
        <color rgb="FFEA2719"/>
      </font>
    </dxf>
    <dxf>
      <font>
        <color rgb="FF211CE9"/>
      </font>
      <fill>
        <patternFill patternType="none">
          <fgColor indexed="64"/>
          <bgColor auto="1"/>
        </patternFill>
      </fill>
    </dxf>
    <dxf>
      <font>
        <color rgb="FFFF0000"/>
      </font>
    </dxf>
    <dxf>
      <font>
        <color rgb="FF0000FF"/>
      </font>
    </dxf>
    <dxf>
      <font>
        <color theme="0"/>
      </font>
      <fill>
        <patternFill patternType="none">
          <bgColor indexed="65"/>
        </patternFill>
      </fill>
    </dxf>
    <dxf>
      <font>
        <condense val="0"/>
        <extend val="0"/>
        <color rgb="FF9C0006"/>
      </font>
      <fill>
        <patternFill>
          <bgColor rgb="FFFFC7CE"/>
        </patternFill>
      </fill>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FF0000"/>
      </font>
    </dxf>
    <dxf>
      <font>
        <color rgb="FFFF0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FF0000"/>
      </font>
    </dxf>
    <dxf>
      <font>
        <color rgb="FF008000"/>
      </font>
    </dxf>
    <dxf>
      <font>
        <color theme="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0000FF"/>
      </font>
    </dxf>
    <dxf>
      <font>
        <color rgb="FFFF0000"/>
      </font>
    </dxf>
    <dxf>
      <font>
        <color rgb="FF008000"/>
      </font>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203205</xdr:colOff>
      <xdr:row>0</xdr:row>
      <xdr:rowOff>109008</xdr:rowOff>
    </xdr:from>
    <xdr:to>
      <xdr:col>13</xdr:col>
      <xdr:colOff>612780</xdr:colOff>
      <xdr:row>2</xdr:row>
      <xdr:rowOff>51301</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9076272" y="109008"/>
          <a:ext cx="409575" cy="382560"/>
        </a:xfrm>
        <a:prstGeom prst="rect">
          <a:avLst/>
        </a:prstGeom>
        <a:noFill/>
        <a:ln w="9525">
          <a:noFill/>
          <a:miter lim="800000"/>
          <a:headEnd/>
          <a:tailEnd/>
        </a:ln>
      </xdr:spPr>
    </xdr:pic>
    <xdr:clientData/>
  </xdr:twoCellAnchor>
  <xdr:twoCellAnchor editAs="oneCell">
    <xdr:from>
      <xdr:col>6</xdr:col>
      <xdr:colOff>237073</xdr:colOff>
      <xdr:row>0</xdr:row>
      <xdr:rowOff>109008</xdr:rowOff>
    </xdr:from>
    <xdr:to>
      <xdr:col>6</xdr:col>
      <xdr:colOff>646648</xdr:colOff>
      <xdr:row>2</xdr:row>
      <xdr:rowOff>51301</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31</xdr:row>
      <xdr:rowOff>109008</xdr:rowOff>
    </xdr:from>
    <xdr:to>
      <xdr:col>13</xdr:col>
      <xdr:colOff>612780</xdr:colOff>
      <xdr:row>33</xdr:row>
      <xdr:rowOff>51301</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31</xdr:row>
      <xdr:rowOff>109008</xdr:rowOff>
    </xdr:from>
    <xdr:to>
      <xdr:col>6</xdr:col>
      <xdr:colOff>646648</xdr:colOff>
      <xdr:row>33</xdr:row>
      <xdr:rowOff>51301</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62</xdr:row>
      <xdr:rowOff>109008</xdr:rowOff>
    </xdr:from>
    <xdr:to>
      <xdr:col>13</xdr:col>
      <xdr:colOff>612780</xdr:colOff>
      <xdr:row>64</xdr:row>
      <xdr:rowOff>51302</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62</xdr:row>
      <xdr:rowOff>109008</xdr:rowOff>
    </xdr:from>
    <xdr:to>
      <xdr:col>6</xdr:col>
      <xdr:colOff>646648</xdr:colOff>
      <xdr:row>64</xdr:row>
      <xdr:rowOff>51302</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93</xdr:row>
      <xdr:rowOff>109008</xdr:rowOff>
    </xdr:from>
    <xdr:to>
      <xdr:col>13</xdr:col>
      <xdr:colOff>612780</xdr:colOff>
      <xdr:row>95</xdr:row>
      <xdr:rowOff>51301</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93</xdr:row>
      <xdr:rowOff>109008</xdr:rowOff>
    </xdr:from>
    <xdr:to>
      <xdr:col>6</xdr:col>
      <xdr:colOff>646648</xdr:colOff>
      <xdr:row>95</xdr:row>
      <xdr:rowOff>51301</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124</xdr:row>
      <xdr:rowOff>109008</xdr:rowOff>
    </xdr:from>
    <xdr:to>
      <xdr:col>13</xdr:col>
      <xdr:colOff>612780</xdr:colOff>
      <xdr:row>126</xdr:row>
      <xdr:rowOff>51301</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124</xdr:row>
      <xdr:rowOff>109008</xdr:rowOff>
    </xdr:from>
    <xdr:to>
      <xdr:col>6</xdr:col>
      <xdr:colOff>646648</xdr:colOff>
      <xdr:row>126</xdr:row>
      <xdr:rowOff>51301</xdr:rowOff>
    </xdr:to>
    <xdr:pic>
      <xdr:nvPicPr>
        <xdr:cNvPr id="82" name="Picture 81"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155</xdr:row>
      <xdr:rowOff>109008</xdr:rowOff>
    </xdr:from>
    <xdr:to>
      <xdr:col>13</xdr:col>
      <xdr:colOff>612780</xdr:colOff>
      <xdr:row>157</xdr:row>
      <xdr:rowOff>51302</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155</xdr:row>
      <xdr:rowOff>109008</xdr:rowOff>
    </xdr:from>
    <xdr:to>
      <xdr:col>6</xdr:col>
      <xdr:colOff>646648</xdr:colOff>
      <xdr:row>157</xdr:row>
      <xdr:rowOff>51302</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186</xdr:row>
      <xdr:rowOff>109008</xdr:rowOff>
    </xdr:from>
    <xdr:to>
      <xdr:col>13</xdr:col>
      <xdr:colOff>612780</xdr:colOff>
      <xdr:row>188</xdr:row>
      <xdr:rowOff>51301</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186</xdr:row>
      <xdr:rowOff>109008</xdr:rowOff>
    </xdr:from>
    <xdr:to>
      <xdr:col>6</xdr:col>
      <xdr:colOff>646648</xdr:colOff>
      <xdr:row>188</xdr:row>
      <xdr:rowOff>51301</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217</xdr:row>
      <xdr:rowOff>109008</xdr:rowOff>
    </xdr:from>
    <xdr:to>
      <xdr:col>13</xdr:col>
      <xdr:colOff>612780</xdr:colOff>
      <xdr:row>219</xdr:row>
      <xdr:rowOff>51301</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217</xdr:row>
      <xdr:rowOff>109008</xdr:rowOff>
    </xdr:from>
    <xdr:to>
      <xdr:col>6</xdr:col>
      <xdr:colOff>646648</xdr:colOff>
      <xdr:row>219</xdr:row>
      <xdr:rowOff>51301</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248</xdr:row>
      <xdr:rowOff>109008</xdr:rowOff>
    </xdr:from>
    <xdr:to>
      <xdr:col>13</xdr:col>
      <xdr:colOff>612780</xdr:colOff>
      <xdr:row>250</xdr:row>
      <xdr:rowOff>51302</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248</xdr:row>
      <xdr:rowOff>109008</xdr:rowOff>
    </xdr:from>
    <xdr:to>
      <xdr:col>6</xdr:col>
      <xdr:colOff>646648</xdr:colOff>
      <xdr:row>250</xdr:row>
      <xdr:rowOff>51302</xdr:rowOff>
    </xdr:to>
    <xdr:pic>
      <xdr:nvPicPr>
        <xdr:cNvPr id="98" name="Picture 97"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279</xdr:row>
      <xdr:rowOff>109008</xdr:rowOff>
    </xdr:from>
    <xdr:to>
      <xdr:col>13</xdr:col>
      <xdr:colOff>612780</xdr:colOff>
      <xdr:row>281</xdr:row>
      <xdr:rowOff>51301</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279</xdr:row>
      <xdr:rowOff>109008</xdr:rowOff>
    </xdr:from>
    <xdr:to>
      <xdr:col>6</xdr:col>
      <xdr:colOff>646648</xdr:colOff>
      <xdr:row>281</xdr:row>
      <xdr:rowOff>51301</xdr:rowOff>
    </xdr:to>
    <xdr:pic>
      <xdr:nvPicPr>
        <xdr:cNvPr id="102" name="Picture 101"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310</xdr:row>
      <xdr:rowOff>109008</xdr:rowOff>
    </xdr:from>
    <xdr:to>
      <xdr:col>13</xdr:col>
      <xdr:colOff>612780</xdr:colOff>
      <xdr:row>312</xdr:row>
      <xdr:rowOff>51301</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310</xdr:row>
      <xdr:rowOff>109008</xdr:rowOff>
    </xdr:from>
    <xdr:to>
      <xdr:col>6</xdr:col>
      <xdr:colOff>646648</xdr:colOff>
      <xdr:row>312</xdr:row>
      <xdr:rowOff>51301</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341</xdr:row>
      <xdr:rowOff>109008</xdr:rowOff>
    </xdr:from>
    <xdr:to>
      <xdr:col>13</xdr:col>
      <xdr:colOff>612780</xdr:colOff>
      <xdr:row>343</xdr:row>
      <xdr:rowOff>51302</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341</xdr:row>
      <xdr:rowOff>109008</xdr:rowOff>
    </xdr:from>
    <xdr:to>
      <xdr:col>6</xdr:col>
      <xdr:colOff>646648</xdr:colOff>
      <xdr:row>343</xdr:row>
      <xdr:rowOff>51302</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372</xdr:row>
      <xdr:rowOff>109008</xdr:rowOff>
    </xdr:from>
    <xdr:to>
      <xdr:col>13</xdr:col>
      <xdr:colOff>612780</xdr:colOff>
      <xdr:row>374</xdr:row>
      <xdr:rowOff>51301</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372</xdr:row>
      <xdr:rowOff>109008</xdr:rowOff>
    </xdr:from>
    <xdr:to>
      <xdr:col>6</xdr:col>
      <xdr:colOff>646648</xdr:colOff>
      <xdr:row>374</xdr:row>
      <xdr:rowOff>51301</xdr:rowOff>
    </xdr:to>
    <xdr:pic>
      <xdr:nvPicPr>
        <xdr:cNvPr id="114" name="Picture 113"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403</xdr:row>
      <xdr:rowOff>109008</xdr:rowOff>
    </xdr:from>
    <xdr:to>
      <xdr:col>13</xdr:col>
      <xdr:colOff>612780</xdr:colOff>
      <xdr:row>405</xdr:row>
      <xdr:rowOff>51301</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403</xdr:row>
      <xdr:rowOff>109008</xdr:rowOff>
    </xdr:from>
    <xdr:to>
      <xdr:col>6</xdr:col>
      <xdr:colOff>646648</xdr:colOff>
      <xdr:row>405</xdr:row>
      <xdr:rowOff>51301</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434</xdr:row>
      <xdr:rowOff>109008</xdr:rowOff>
    </xdr:from>
    <xdr:to>
      <xdr:col>13</xdr:col>
      <xdr:colOff>612780</xdr:colOff>
      <xdr:row>436</xdr:row>
      <xdr:rowOff>51302</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434</xdr:row>
      <xdr:rowOff>109008</xdr:rowOff>
    </xdr:from>
    <xdr:to>
      <xdr:col>6</xdr:col>
      <xdr:colOff>646648</xdr:colOff>
      <xdr:row>436</xdr:row>
      <xdr:rowOff>51302</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465</xdr:row>
      <xdr:rowOff>109008</xdr:rowOff>
    </xdr:from>
    <xdr:to>
      <xdr:col>13</xdr:col>
      <xdr:colOff>612780</xdr:colOff>
      <xdr:row>467</xdr:row>
      <xdr:rowOff>51301</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465</xdr:row>
      <xdr:rowOff>109008</xdr:rowOff>
    </xdr:from>
    <xdr:to>
      <xdr:col>6</xdr:col>
      <xdr:colOff>646648</xdr:colOff>
      <xdr:row>467</xdr:row>
      <xdr:rowOff>51301</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496</xdr:row>
      <xdr:rowOff>109008</xdr:rowOff>
    </xdr:from>
    <xdr:to>
      <xdr:col>13</xdr:col>
      <xdr:colOff>612780</xdr:colOff>
      <xdr:row>498</xdr:row>
      <xdr:rowOff>51301</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496</xdr:row>
      <xdr:rowOff>109008</xdr:rowOff>
    </xdr:from>
    <xdr:to>
      <xdr:col>6</xdr:col>
      <xdr:colOff>646648</xdr:colOff>
      <xdr:row>498</xdr:row>
      <xdr:rowOff>51301</xdr:rowOff>
    </xdr:to>
    <xdr:pic>
      <xdr:nvPicPr>
        <xdr:cNvPr id="127" name="Picture 126"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527</xdr:row>
      <xdr:rowOff>109008</xdr:rowOff>
    </xdr:from>
    <xdr:to>
      <xdr:col>13</xdr:col>
      <xdr:colOff>612780</xdr:colOff>
      <xdr:row>529</xdr:row>
      <xdr:rowOff>51302</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527</xdr:row>
      <xdr:rowOff>109008</xdr:rowOff>
    </xdr:from>
    <xdr:to>
      <xdr:col>6</xdr:col>
      <xdr:colOff>646648</xdr:colOff>
      <xdr:row>529</xdr:row>
      <xdr:rowOff>51302</xdr:rowOff>
    </xdr:to>
    <xdr:pic>
      <xdr:nvPicPr>
        <xdr:cNvPr id="129" name="Picture 128"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558</xdr:row>
      <xdr:rowOff>109008</xdr:rowOff>
    </xdr:from>
    <xdr:to>
      <xdr:col>13</xdr:col>
      <xdr:colOff>612780</xdr:colOff>
      <xdr:row>560</xdr:row>
      <xdr:rowOff>51301</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558</xdr:row>
      <xdr:rowOff>109008</xdr:rowOff>
    </xdr:from>
    <xdr:to>
      <xdr:col>6</xdr:col>
      <xdr:colOff>646648</xdr:colOff>
      <xdr:row>560</xdr:row>
      <xdr:rowOff>51301</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589</xdr:row>
      <xdr:rowOff>109008</xdr:rowOff>
    </xdr:from>
    <xdr:to>
      <xdr:col>13</xdr:col>
      <xdr:colOff>612780</xdr:colOff>
      <xdr:row>591</xdr:row>
      <xdr:rowOff>51301</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589</xdr:row>
      <xdr:rowOff>109008</xdr:rowOff>
    </xdr:from>
    <xdr:to>
      <xdr:col>6</xdr:col>
      <xdr:colOff>646648</xdr:colOff>
      <xdr:row>591</xdr:row>
      <xdr:rowOff>51301</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620</xdr:row>
      <xdr:rowOff>109008</xdr:rowOff>
    </xdr:from>
    <xdr:to>
      <xdr:col>13</xdr:col>
      <xdr:colOff>612780</xdr:colOff>
      <xdr:row>622</xdr:row>
      <xdr:rowOff>51302</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620</xdr:row>
      <xdr:rowOff>109008</xdr:rowOff>
    </xdr:from>
    <xdr:to>
      <xdr:col>6</xdr:col>
      <xdr:colOff>646648</xdr:colOff>
      <xdr:row>622</xdr:row>
      <xdr:rowOff>51302</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651</xdr:row>
      <xdr:rowOff>109008</xdr:rowOff>
    </xdr:from>
    <xdr:to>
      <xdr:col>13</xdr:col>
      <xdr:colOff>612780</xdr:colOff>
      <xdr:row>653</xdr:row>
      <xdr:rowOff>51301</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651</xdr:row>
      <xdr:rowOff>109008</xdr:rowOff>
    </xdr:from>
    <xdr:to>
      <xdr:col>6</xdr:col>
      <xdr:colOff>646648</xdr:colOff>
      <xdr:row>653</xdr:row>
      <xdr:rowOff>51301</xdr:rowOff>
    </xdr:to>
    <xdr:pic>
      <xdr:nvPicPr>
        <xdr:cNvPr id="137" name="Picture 136"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682</xdr:row>
      <xdr:rowOff>109008</xdr:rowOff>
    </xdr:from>
    <xdr:to>
      <xdr:col>13</xdr:col>
      <xdr:colOff>612780</xdr:colOff>
      <xdr:row>684</xdr:row>
      <xdr:rowOff>51301</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682</xdr:row>
      <xdr:rowOff>109008</xdr:rowOff>
    </xdr:from>
    <xdr:to>
      <xdr:col>6</xdr:col>
      <xdr:colOff>646648</xdr:colOff>
      <xdr:row>684</xdr:row>
      <xdr:rowOff>51301</xdr:rowOff>
    </xdr:to>
    <xdr:pic>
      <xdr:nvPicPr>
        <xdr:cNvPr id="139" name="Picture 138"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713</xdr:row>
      <xdr:rowOff>109008</xdr:rowOff>
    </xdr:from>
    <xdr:to>
      <xdr:col>13</xdr:col>
      <xdr:colOff>612780</xdr:colOff>
      <xdr:row>715</xdr:row>
      <xdr:rowOff>51302</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713</xdr:row>
      <xdr:rowOff>109008</xdr:rowOff>
    </xdr:from>
    <xdr:to>
      <xdr:col>6</xdr:col>
      <xdr:colOff>646648</xdr:colOff>
      <xdr:row>715</xdr:row>
      <xdr:rowOff>51302</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744</xdr:row>
      <xdr:rowOff>109008</xdr:rowOff>
    </xdr:from>
    <xdr:to>
      <xdr:col>13</xdr:col>
      <xdr:colOff>612780</xdr:colOff>
      <xdr:row>746</xdr:row>
      <xdr:rowOff>51301</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744</xdr:row>
      <xdr:rowOff>109008</xdr:rowOff>
    </xdr:from>
    <xdr:to>
      <xdr:col>6</xdr:col>
      <xdr:colOff>646648</xdr:colOff>
      <xdr:row>746</xdr:row>
      <xdr:rowOff>51301</xdr:rowOff>
    </xdr:to>
    <xdr:pic>
      <xdr:nvPicPr>
        <xdr:cNvPr id="143" name="Picture 142"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775</xdr:row>
      <xdr:rowOff>109008</xdr:rowOff>
    </xdr:from>
    <xdr:to>
      <xdr:col>13</xdr:col>
      <xdr:colOff>612780</xdr:colOff>
      <xdr:row>777</xdr:row>
      <xdr:rowOff>51301</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775</xdr:row>
      <xdr:rowOff>109008</xdr:rowOff>
    </xdr:from>
    <xdr:to>
      <xdr:col>6</xdr:col>
      <xdr:colOff>646648</xdr:colOff>
      <xdr:row>777</xdr:row>
      <xdr:rowOff>51301</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806</xdr:row>
      <xdr:rowOff>109008</xdr:rowOff>
    </xdr:from>
    <xdr:to>
      <xdr:col>13</xdr:col>
      <xdr:colOff>612780</xdr:colOff>
      <xdr:row>808</xdr:row>
      <xdr:rowOff>51302</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806</xdr:row>
      <xdr:rowOff>109008</xdr:rowOff>
    </xdr:from>
    <xdr:to>
      <xdr:col>6</xdr:col>
      <xdr:colOff>646648</xdr:colOff>
      <xdr:row>808</xdr:row>
      <xdr:rowOff>51302</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837</xdr:row>
      <xdr:rowOff>109008</xdr:rowOff>
    </xdr:from>
    <xdr:to>
      <xdr:col>13</xdr:col>
      <xdr:colOff>612780</xdr:colOff>
      <xdr:row>839</xdr:row>
      <xdr:rowOff>51301</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837</xdr:row>
      <xdr:rowOff>109008</xdr:rowOff>
    </xdr:from>
    <xdr:to>
      <xdr:col>6</xdr:col>
      <xdr:colOff>646648</xdr:colOff>
      <xdr:row>839</xdr:row>
      <xdr:rowOff>51301</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868</xdr:row>
      <xdr:rowOff>109008</xdr:rowOff>
    </xdr:from>
    <xdr:to>
      <xdr:col>13</xdr:col>
      <xdr:colOff>612780</xdr:colOff>
      <xdr:row>870</xdr:row>
      <xdr:rowOff>51301</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868</xdr:row>
      <xdr:rowOff>109008</xdr:rowOff>
    </xdr:from>
    <xdr:to>
      <xdr:col>6</xdr:col>
      <xdr:colOff>646648</xdr:colOff>
      <xdr:row>870</xdr:row>
      <xdr:rowOff>51301</xdr:rowOff>
    </xdr:to>
    <xdr:pic>
      <xdr:nvPicPr>
        <xdr:cNvPr id="151" name="Picture 150"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899</xdr:row>
      <xdr:rowOff>109008</xdr:rowOff>
    </xdr:from>
    <xdr:to>
      <xdr:col>13</xdr:col>
      <xdr:colOff>612780</xdr:colOff>
      <xdr:row>901</xdr:row>
      <xdr:rowOff>51302</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899</xdr:row>
      <xdr:rowOff>109008</xdr:rowOff>
    </xdr:from>
    <xdr:to>
      <xdr:col>6</xdr:col>
      <xdr:colOff>646648</xdr:colOff>
      <xdr:row>901</xdr:row>
      <xdr:rowOff>51302</xdr:rowOff>
    </xdr:to>
    <xdr:pic>
      <xdr:nvPicPr>
        <xdr:cNvPr id="153" name="Picture 152"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930</xdr:row>
      <xdr:rowOff>109008</xdr:rowOff>
    </xdr:from>
    <xdr:to>
      <xdr:col>13</xdr:col>
      <xdr:colOff>612780</xdr:colOff>
      <xdr:row>932</xdr:row>
      <xdr:rowOff>51301</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930</xdr:row>
      <xdr:rowOff>109008</xdr:rowOff>
    </xdr:from>
    <xdr:to>
      <xdr:col>6</xdr:col>
      <xdr:colOff>646648</xdr:colOff>
      <xdr:row>932</xdr:row>
      <xdr:rowOff>51301</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961</xdr:row>
      <xdr:rowOff>109008</xdr:rowOff>
    </xdr:from>
    <xdr:to>
      <xdr:col>13</xdr:col>
      <xdr:colOff>612780</xdr:colOff>
      <xdr:row>963</xdr:row>
      <xdr:rowOff>51301</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961</xdr:row>
      <xdr:rowOff>109008</xdr:rowOff>
    </xdr:from>
    <xdr:to>
      <xdr:col>6</xdr:col>
      <xdr:colOff>646648</xdr:colOff>
      <xdr:row>963</xdr:row>
      <xdr:rowOff>51301</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992</xdr:row>
      <xdr:rowOff>109008</xdr:rowOff>
    </xdr:from>
    <xdr:to>
      <xdr:col>13</xdr:col>
      <xdr:colOff>612780</xdr:colOff>
      <xdr:row>994</xdr:row>
      <xdr:rowOff>51302</xdr:rowOff>
    </xdr:to>
    <xdr:pic>
      <xdr:nvPicPr>
        <xdr:cNvPr id="15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992</xdr:row>
      <xdr:rowOff>109008</xdr:rowOff>
    </xdr:from>
    <xdr:to>
      <xdr:col>6</xdr:col>
      <xdr:colOff>646648</xdr:colOff>
      <xdr:row>994</xdr:row>
      <xdr:rowOff>51302</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1023</xdr:row>
      <xdr:rowOff>109008</xdr:rowOff>
    </xdr:from>
    <xdr:to>
      <xdr:col>13</xdr:col>
      <xdr:colOff>612780</xdr:colOff>
      <xdr:row>1025</xdr:row>
      <xdr:rowOff>51301</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1023</xdr:row>
      <xdr:rowOff>109008</xdr:rowOff>
    </xdr:from>
    <xdr:to>
      <xdr:col>6</xdr:col>
      <xdr:colOff>646648</xdr:colOff>
      <xdr:row>1025</xdr:row>
      <xdr:rowOff>51301</xdr:rowOff>
    </xdr:to>
    <xdr:pic>
      <xdr:nvPicPr>
        <xdr:cNvPr id="161" name="Picture 160"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1054</xdr:row>
      <xdr:rowOff>109008</xdr:rowOff>
    </xdr:from>
    <xdr:to>
      <xdr:col>13</xdr:col>
      <xdr:colOff>612780</xdr:colOff>
      <xdr:row>1056</xdr:row>
      <xdr:rowOff>51301</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1054</xdr:row>
      <xdr:rowOff>109008</xdr:rowOff>
    </xdr:from>
    <xdr:to>
      <xdr:col>6</xdr:col>
      <xdr:colOff>646648</xdr:colOff>
      <xdr:row>1056</xdr:row>
      <xdr:rowOff>51301</xdr:rowOff>
    </xdr:to>
    <xdr:pic>
      <xdr:nvPicPr>
        <xdr:cNvPr id="163" name="Picture 162"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1085</xdr:row>
      <xdr:rowOff>109008</xdr:rowOff>
    </xdr:from>
    <xdr:to>
      <xdr:col>13</xdr:col>
      <xdr:colOff>612780</xdr:colOff>
      <xdr:row>1087</xdr:row>
      <xdr:rowOff>51302</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1085</xdr:row>
      <xdr:rowOff>109008</xdr:rowOff>
    </xdr:from>
    <xdr:to>
      <xdr:col>6</xdr:col>
      <xdr:colOff>646648</xdr:colOff>
      <xdr:row>1087</xdr:row>
      <xdr:rowOff>51302</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1116</xdr:row>
      <xdr:rowOff>109008</xdr:rowOff>
    </xdr:from>
    <xdr:to>
      <xdr:col>13</xdr:col>
      <xdr:colOff>612780</xdr:colOff>
      <xdr:row>1118</xdr:row>
      <xdr:rowOff>51301</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1116</xdr:row>
      <xdr:rowOff>109008</xdr:rowOff>
    </xdr:from>
    <xdr:to>
      <xdr:col>6</xdr:col>
      <xdr:colOff>646648</xdr:colOff>
      <xdr:row>1118</xdr:row>
      <xdr:rowOff>51301</xdr:rowOff>
    </xdr:to>
    <xdr:pic>
      <xdr:nvPicPr>
        <xdr:cNvPr id="167" name="Picture 166"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1147</xdr:row>
      <xdr:rowOff>109008</xdr:rowOff>
    </xdr:from>
    <xdr:to>
      <xdr:col>13</xdr:col>
      <xdr:colOff>612780</xdr:colOff>
      <xdr:row>1149</xdr:row>
      <xdr:rowOff>51301</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1998608"/>
          <a:ext cx="409575" cy="382560"/>
        </a:xfrm>
        <a:prstGeom prst="rect">
          <a:avLst/>
        </a:prstGeom>
        <a:noFill/>
        <a:ln w="9525">
          <a:noFill/>
          <a:miter lim="800000"/>
          <a:headEnd/>
          <a:tailEnd/>
        </a:ln>
      </xdr:spPr>
    </xdr:pic>
    <xdr:clientData/>
  </xdr:twoCellAnchor>
  <xdr:twoCellAnchor editAs="oneCell">
    <xdr:from>
      <xdr:col>6</xdr:col>
      <xdr:colOff>237073</xdr:colOff>
      <xdr:row>1147</xdr:row>
      <xdr:rowOff>109008</xdr:rowOff>
    </xdr:from>
    <xdr:to>
      <xdr:col>6</xdr:col>
      <xdr:colOff>646648</xdr:colOff>
      <xdr:row>1149</xdr:row>
      <xdr:rowOff>51301</xdr:rowOff>
    </xdr:to>
    <xdr:pic>
      <xdr:nvPicPr>
        <xdr:cNvPr id="169" name="Picture 168" descr="saraswati 2.jpg"/>
        <xdr:cNvPicPr>
          <a:picLocks noChangeAspect="1"/>
        </xdr:cNvPicPr>
      </xdr:nvPicPr>
      <xdr:blipFill>
        <a:blip xmlns:r="http://schemas.openxmlformats.org/officeDocument/2006/relationships" r:embed="rId1"/>
        <a:srcRect/>
        <a:stretch>
          <a:fillRect/>
        </a:stretch>
      </xdr:blipFill>
      <xdr:spPr bwMode="auto">
        <a:xfrm>
          <a:off x="3793073" y="81998608"/>
          <a:ext cx="409575" cy="382560"/>
        </a:xfrm>
        <a:prstGeom prst="rect">
          <a:avLst/>
        </a:prstGeom>
        <a:noFill/>
        <a:ln w="9525">
          <a:noFill/>
          <a:miter lim="800000"/>
          <a:headEnd/>
          <a:tailEnd/>
        </a:ln>
      </xdr:spPr>
    </xdr:pic>
    <xdr:clientData/>
  </xdr:twoCellAnchor>
  <xdr:twoCellAnchor editAs="oneCell">
    <xdr:from>
      <xdr:col>13</xdr:col>
      <xdr:colOff>203205</xdr:colOff>
      <xdr:row>1178</xdr:row>
      <xdr:rowOff>109008</xdr:rowOff>
    </xdr:from>
    <xdr:to>
      <xdr:col>13</xdr:col>
      <xdr:colOff>612780</xdr:colOff>
      <xdr:row>1180</xdr:row>
      <xdr:rowOff>51302</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8822741"/>
          <a:ext cx="409575" cy="382560"/>
        </a:xfrm>
        <a:prstGeom prst="rect">
          <a:avLst/>
        </a:prstGeom>
        <a:noFill/>
        <a:ln w="9525">
          <a:noFill/>
          <a:miter lim="800000"/>
          <a:headEnd/>
          <a:tailEnd/>
        </a:ln>
      </xdr:spPr>
    </xdr:pic>
    <xdr:clientData/>
  </xdr:twoCellAnchor>
  <xdr:twoCellAnchor editAs="oneCell">
    <xdr:from>
      <xdr:col>6</xdr:col>
      <xdr:colOff>237073</xdr:colOff>
      <xdr:row>1178</xdr:row>
      <xdr:rowOff>109008</xdr:rowOff>
    </xdr:from>
    <xdr:to>
      <xdr:col>6</xdr:col>
      <xdr:colOff>646648</xdr:colOff>
      <xdr:row>1180</xdr:row>
      <xdr:rowOff>51302</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88822741"/>
          <a:ext cx="409575" cy="382560"/>
        </a:xfrm>
        <a:prstGeom prst="rect">
          <a:avLst/>
        </a:prstGeom>
        <a:noFill/>
        <a:ln w="9525">
          <a:noFill/>
          <a:miter lim="800000"/>
          <a:headEnd/>
          <a:tailEnd/>
        </a:ln>
      </xdr:spPr>
    </xdr:pic>
    <xdr:clientData/>
  </xdr:twoCellAnchor>
  <xdr:twoCellAnchor editAs="oneCell">
    <xdr:from>
      <xdr:col>13</xdr:col>
      <xdr:colOff>203205</xdr:colOff>
      <xdr:row>1209</xdr:row>
      <xdr:rowOff>109008</xdr:rowOff>
    </xdr:from>
    <xdr:to>
      <xdr:col>13</xdr:col>
      <xdr:colOff>612780</xdr:colOff>
      <xdr:row>1211</xdr:row>
      <xdr:rowOff>51301</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95646875"/>
          <a:ext cx="409575" cy="382560"/>
        </a:xfrm>
        <a:prstGeom prst="rect">
          <a:avLst/>
        </a:prstGeom>
        <a:noFill/>
        <a:ln w="9525">
          <a:noFill/>
          <a:miter lim="800000"/>
          <a:headEnd/>
          <a:tailEnd/>
        </a:ln>
      </xdr:spPr>
    </xdr:pic>
    <xdr:clientData/>
  </xdr:twoCellAnchor>
  <xdr:twoCellAnchor editAs="oneCell">
    <xdr:from>
      <xdr:col>6</xdr:col>
      <xdr:colOff>237073</xdr:colOff>
      <xdr:row>1209</xdr:row>
      <xdr:rowOff>109008</xdr:rowOff>
    </xdr:from>
    <xdr:to>
      <xdr:col>6</xdr:col>
      <xdr:colOff>646648</xdr:colOff>
      <xdr:row>1211</xdr:row>
      <xdr:rowOff>51301</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95646875"/>
          <a:ext cx="409575" cy="382560"/>
        </a:xfrm>
        <a:prstGeom prst="rect">
          <a:avLst/>
        </a:prstGeom>
        <a:noFill/>
        <a:ln w="9525">
          <a:noFill/>
          <a:miter lim="800000"/>
          <a:headEnd/>
          <a:tailEnd/>
        </a:ln>
      </xdr:spPr>
    </xdr:pic>
    <xdr:clientData/>
  </xdr:twoCellAnchor>
  <xdr:twoCellAnchor editAs="oneCell">
    <xdr:from>
      <xdr:col>13</xdr:col>
      <xdr:colOff>203205</xdr:colOff>
      <xdr:row>1240</xdr:row>
      <xdr:rowOff>109008</xdr:rowOff>
    </xdr:from>
    <xdr:to>
      <xdr:col>13</xdr:col>
      <xdr:colOff>612780</xdr:colOff>
      <xdr:row>1242</xdr:row>
      <xdr:rowOff>51301</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2471008"/>
          <a:ext cx="409575" cy="382560"/>
        </a:xfrm>
        <a:prstGeom prst="rect">
          <a:avLst/>
        </a:prstGeom>
        <a:noFill/>
        <a:ln w="9525">
          <a:noFill/>
          <a:miter lim="800000"/>
          <a:headEnd/>
          <a:tailEnd/>
        </a:ln>
      </xdr:spPr>
    </xdr:pic>
    <xdr:clientData/>
  </xdr:twoCellAnchor>
  <xdr:twoCellAnchor editAs="oneCell">
    <xdr:from>
      <xdr:col>6</xdr:col>
      <xdr:colOff>237073</xdr:colOff>
      <xdr:row>1240</xdr:row>
      <xdr:rowOff>109008</xdr:rowOff>
    </xdr:from>
    <xdr:to>
      <xdr:col>6</xdr:col>
      <xdr:colOff>646648</xdr:colOff>
      <xdr:row>1242</xdr:row>
      <xdr:rowOff>51301</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2471008"/>
          <a:ext cx="409575" cy="382560"/>
        </a:xfrm>
        <a:prstGeom prst="rect">
          <a:avLst/>
        </a:prstGeom>
        <a:noFill/>
        <a:ln w="9525">
          <a:noFill/>
          <a:miter lim="800000"/>
          <a:headEnd/>
          <a:tailEnd/>
        </a:ln>
      </xdr:spPr>
    </xdr:pic>
    <xdr:clientData/>
  </xdr:twoCellAnchor>
  <xdr:twoCellAnchor editAs="oneCell">
    <xdr:from>
      <xdr:col>13</xdr:col>
      <xdr:colOff>203205</xdr:colOff>
      <xdr:row>1271</xdr:row>
      <xdr:rowOff>109008</xdr:rowOff>
    </xdr:from>
    <xdr:to>
      <xdr:col>13</xdr:col>
      <xdr:colOff>612780</xdr:colOff>
      <xdr:row>1273</xdr:row>
      <xdr:rowOff>51302</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295141"/>
          <a:ext cx="409575" cy="382560"/>
        </a:xfrm>
        <a:prstGeom prst="rect">
          <a:avLst/>
        </a:prstGeom>
        <a:noFill/>
        <a:ln w="9525">
          <a:noFill/>
          <a:miter lim="800000"/>
          <a:headEnd/>
          <a:tailEnd/>
        </a:ln>
      </xdr:spPr>
    </xdr:pic>
    <xdr:clientData/>
  </xdr:twoCellAnchor>
  <xdr:twoCellAnchor editAs="oneCell">
    <xdr:from>
      <xdr:col>6</xdr:col>
      <xdr:colOff>237073</xdr:colOff>
      <xdr:row>1271</xdr:row>
      <xdr:rowOff>109008</xdr:rowOff>
    </xdr:from>
    <xdr:to>
      <xdr:col>6</xdr:col>
      <xdr:colOff>646648</xdr:colOff>
      <xdr:row>1273</xdr:row>
      <xdr:rowOff>51302</xdr:rowOff>
    </xdr:to>
    <xdr:pic>
      <xdr:nvPicPr>
        <xdr:cNvPr id="177" name="Picture 176" descr="saraswati 2.jpg"/>
        <xdr:cNvPicPr>
          <a:picLocks noChangeAspect="1"/>
        </xdr:cNvPicPr>
      </xdr:nvPicPr>
      <xdr:blipFill>
        <a:blip xmlns:r="http://schemas.openxmlformats.org/officeDocument/2006/relationships" r:embed="rId1"/>
        <a:srcRect/>
        <a:stretch>
          <a:fillRect/>
        </a:stretch>
      </xdr:blipFill>
      <xdr:spPr bwMode="auto">
        <a:xfrm>
          <a:off x="3793073" y="109295141"/>
          <a:ext cx="409575" cy="382560"/>
        </a:xfrm>
        <a:prstGeom prst="rect">
          <a:avLst/>
        </a:prstGeom>
        <a:noFill/>
        <a:ln w="9525">
          <a:noFill/>
          <a:miter lim="800000"/>
          <a:headEnd/>
          <a:tailEnd/>
        </a:ln>
      </xdr:spPr>
    </xdr:pic>
    <xdr:clientData/>
  </xdr:twoCellAnchor>
  <xdr:twoCellAnchor editAs="oneCell">
    <xdr:from>
      <xdr:col>13</xdr:col>
      <xdr:colOff>203205</xdr:colOff>
      <xdr:row>1302</xdr:row>
      <xdr:rowOff>109008</xdr:rowOff>
    </xdr:from>
    <xdr:to>
      <xdr:col>13</xdr:col>
      <xdr:colOff>612780</xdr:colOff>
      <xdr:row>1304</xdr:row>
      <xdr:rowOff>51301</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16119275"/>
          <a:ext cx="409575" cy="382560"/>
        </a:xfrm>
        <a:prstGeom prst="rect">
          <a:avLst/>
        </a:prstGeom>
        <a:noFill/>
        <a:ln w="9525">
          <a:noFill/>
          <a:miter lim="800000"/>
          <a:headEnd/>
          <a:tailEnd/>
        </a:ln>
      </xdr:spPr>
    </xdr:pic>
    <xdr:clientData/>
  </xdr:twoCellAnchor>
  <xdr:twoCellAnchor editAs="oneCell">
    <xdr:from>
      <xdr:col>6</xdr:col>
      <xdr:colOff>237073</xdr:colOff>
      <xdr:row>1302</xdr:row>
      <xdr:rowOff>109008</xdr:rowOff>
    </xdr:from>
    <xdr:to>
      <xdr:col>6</xdr:col>
      <xdr:colOff>646648</xdr:colOff>
      <xdr:row>1304</xdr:row>
      <xdr:rowOff>51301</xdr:rowOff>
    </xdr:to>
    <xdr:pic>
      <xdr:nvPicPr>
        <xdr:cNvPr id="179" name="Picture 178" descr="saraswati 2.jpg"/>
        <xdr:cNvPicPr>
          <a:picLocks noChangeAspect="1"/>
        </xdr:cNvPicPr>
      </xdr:nvPicPr>
      <xdr:blipFill>
        <a:blip xmlns:r="http://schemas.openxmlformats.org/officeDocument/2006/relationships" r:embed="rId1"/>
        <a:srcRect/>
        <a:stretch>
          <a:fillRect/>
        </a:stretch>
      </xdr:blipFill>
      <xdr:spPr bwMode="auto">
        <a:xfrm>
          <a:off x="3793073" y="116119275"/>
          <a:ext cx="409575" cy="382560"/>
        </a:xfrm>
        <a:prstGeom prst="rect">
          <a:avLst/>
        </a:prstGeom>
        <a:noFill/>
        <a:ln w="9525">
          <a:noFill/>
          <a:miter lim="800000"/>
          <a:headEnd/>
          <a:tailEnd/>
        </a:ln>
      </xdr:spPr>
    </xdr:pic>
    <xdr:clientData/>
  </xdr:twoCellAnchor>
  <xdr:twoCellAnchor editAs="oneCell">
    <xdr:from>
      <xdr:col>13</xdr:col>
      <xdr:colOff>203205</xdr:colOff>
      <xdr:row>1333</xdr:row>
      <xdr:rowOff>109008</xdr:rowOff>
    </xdr:from>
    <xdr:to>
      <xdr:col>13</xdr:col>
      <xdr:colOff>612780</xdr:colOff>
      <xdr:row>1335</xdr:row>
      <xdr:rowOff>51301</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2943408"/>
          <a:ext cx="409575" cy="382560"/>
        </a:xfrm>
        <a:prstGeom prst="rect">
          <a:avLst/>
        </a:prstGeom>
        <a:noFill/>
        <a:ln w="9525">
          <a:noFill/>
          <a:miter lim="800000"/>
          <a:headEnd/>
          <a:tailEnd/>
        </a:ln>
      </xdr:spPr>
    </xdr:pic>
    <xdr:clientData/>
  </xdr:twoCellAnchor>
  <xdr:twoCellAnchor editAs="oneCell">
    <xdr:from>
      <xdr:col>6</xdr:col>
      <xdr:colOff>237073</xdr:colOff>
      <xdr:row>1333</xdr:row>
      <xdr:rowOff>109008</xdr:rowOff>
    </xdr:from>
    <xdr:to>
      <xdr:col>6</xdr:col>
      <xdr:colOff>646648</xdr:colOff>
      <xdr:row>1335</xdr:row>
      <xdr:rowOff>51301</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2943408"/>
          <a:ext cx="409575" cy="382560"/>
        </a:xfrm>
        <a:prstGeom prst="rect">
          <a:avLst/>
        </a:prstGeom>
        <a:noFill/>
        <a:ln w="9525">
          <a:noFill/>
          <a:miter lim="800000"/>
          <a:headEnd/>
          <a:tailEnd/>
        </a:ln>
      </xdr:spPr>
    </xdr:pic>
    <xdr:clientData/>
  </xdr:twoCellAnchor>
  <xdr:twoCellAnchor editAs="oneCell">
    <xdr:from>
      <xdr:col>13</xdr:col>
      <xdr:colOff>203205</xdr:colOff>
      <xdr:row>1364</xdr:row>
      <xdr:rowOff>109008</xdr:rowOff>
    </xdr:from>
    <xdr:to>
      <xdr:col>13</xdr:col>
      <xdr:colOff>612780</xdr:colOff>
      <xdr:row>1366</xdr:row>
      <xdr:rowOff>51302</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9767541"/>
          <a:ext cx="409575" cy="382560"/>
        </a:xfrm>
        <a:prstGeom prst="rect">
          <a:avLst/>
        </a:prstGeom>
        <a:noFill/>
        <a:ln w="9525">
          <a:noFill/>
          <a:miter lim="800000"/>
          <a:headEnd/>
          <a:tailEnd/>
        </a:ln>
      </xdr:spPr>
    </xdr:pic>
    <xdr:clientData/>
  </xdr:twoCellAnchor>
  <xdr:twoCellAnchor editAs="oneCell">
    <xdr:from>
      <xdr:col>6</xdr:col>
      <xdr:colOff>237073</xdr:colOff>
      <xdr:row>1364</xdr:row>
      <xdr:rowOff>109008</xdr:rowOff>
    </xdr:from>
    <xdr:to>
      <xdr:col>6</xdr:col>
      <xdr:colOff>646648</xdr:colOff>
      <xdr:row>1366</xdr:row>
      <xdr:rowOff>51302</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9767541"/>
          <a:ext cx="409575" cy="382560"/>
        </a:xfrm>
        <a:prstGeom prst="rect">
          <a:avLst/>
        </a:prstGeom>
        <a:noFill/>
        <a:ln w="9525">
          <a:noFill/>
          <a:miter lim="800000"/>
          <a:headEnd/>
          <a:tailEnd/>
        </a:ln>
      </xdr:spPr>
    </xdr:pic>
    <xdr:clientData/>
  </xdr:twoCellAnchor>
  <xdr:twoCellAnchor editAs="oneCell">
    <xdr:from>
      <xdr:col>13</xdr:col>
      <xdr:colOff>203205</xdr:colOff>
      <xdr:row>1395</xdr:row>
      <xdr:rowOff>109008</xdr:rowOff>
    </xdr:from>
    <xdr:to>
      <xdr:col>13</xdr:col>
      <xdr:colOff>612780</xdr:colOff>
      <xdr:row>1397</xdr:row>
      <xdr:rowOff>51301</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6591675"/>
          <a:ext cx="409575" cy="382560"/>
        </a:xfrm>
        <a:prstGeom prst="rect">
          <a:avLst/>
        </a:prstGeom>
        <a:noFill/>
        <a:ln w="9525">
          <a:noFill/>
          <a:miter lim="800000"/>
          <a:headEnd/>
          <a:tailEnd/>
        </a:ln>
      </xdr:spPr>
    </xdr:pic>
    <xdr:clientData/>
  </xdr:twoCellAnchor>
  <xdr:twoCellAnchor editAs="oneCell">
    <xdr:from>
      <xdr:col>6</xdr:col>
      <xdr:colOff>237073</xdr:colOff>
      <xdr:row>1395</xdr:row>
      <xdr:rowOff>109008</xdr:rowOff>
    </xdr:from>
    <xdr:to>
      <xdr:col>6</xdr:col>
      <xdr:colOff>646648</xdr:colOff>
      <xdr:row>1397</xdr:row>
      <xdr:rowOff>51301</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6591675"/>
          <a:ext cx="409575" cy="382560"/>
        </a:xfrm>
        <a:prstGeom prst="rect">
          <a:avLst/>
        </a:prstGeom>
        <a:noFill/>
        <a:ln w="9525">
          <a:noFill/>
          <a:miter lim="800000"/>
          <a:headEnd/>
          <a:tailEnd/>
        </a:ln>
      </xdr:spPr>
    </xdr:pic>
    <xdr:clientData/>
  </xdr:twoCellAnchor>
  <xdr:twoCellAnchor editAs="oneCell">
    <xdr:from>
      <xdr:col>13</xdr:col>
      <xdr:colOff>203205</xdr:colOff>
      <xdr:row>1426</xdr:row>
      <xdr:rowOff>109008</xdr:rowOff>
    </xdr:from>
    <xdr:to>
      <xdr:col>13</xdr:col>
      <xdr:colOff>612780</xdr:colOff>
      <xdr:row>1428</xdr:row>
      <xdr:rowOff>51301</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43415808"/>
          <a:ext cx="409575" cy="382560"/>
        </a:xfrm>
        <a:prstGeom prst="rect">
          <a:avLst/>
        </a:prstGeom>
        <a:noFill/>
        <a:ln w="9525">
          <a:noFill/>
          <a:miter lim="800000"/>
          <a:headEnd/>
          <a:tailEnd/>
        </a:ln>
      </xdr:spPr>
    </xdr:pic>
    <xdr:clientData/>
  </xdr:twoCellAnchor>
  <xdr:twoCellAnchor editAs="oneCell">
    <xdr:from>
      <xdr:col>6</xdr:col>
      <xdr:colOff>237073</xdr:colOff>
      <xdr:row>1426</xdr:row>
      <xdr:rowOff>109008</xdr:rowOff>
    </xdr:from>
    <xdr:to>
      <xdr:col>6</xdr:col>
      <xdr:colOff>646648</xdr:colOff>
      <xdr:row>1428</xdr:row>
      <xdr:rowOff>51301</xdr:rowOff>
    </xdr:to>
    <xdr:pic>
      <xdr:nvPicPr>
        <xdr:cNvPr id="187" name="Picture 186" descr="saraswati 2.jpg"/>
        <xdr:cNvPicPr>
          <a:picLocks noChangeAspect="1"/>
        </xdr:cNvPicPr>
      </xdr:nvPicPr>
      <xdr:blipFill>
        <a:blip xmlns:r="http://schemas.openxmlformats.org/officeDocument/2006/relationships" r:embed="rId1"/>
        <a:srcRect/>
        <a:stretch>
          <a:fillRect/>
        </a:stretch>
      </xdr:blipFill>
      <xdr:spPr bwMode="auto">
        <a:xfrm>
          <a:off x="3793073" y="143415808"/>
          <a:ext cx="409575" cy="382560"/>
        </a:xfrm>
        <a:prstGeom prst="rect">
          <a:avLst/>
        </a:prstGeom>
        <a:noFill/>
        <a:ln w="9525">
          <a:noFill/>
          <a:miter lim="800000"/>
          <a:headEnd/>
          <a:tailEnd/>
        </a:ln>
      </xdr:spPr>
    </xdr:pic>
    <xdr:clientData/>
  </xdr:twoCellAnchor>
  <xdr:twoCellAnchor editAs="oneCell">
    <xdr:from>
      <xdr:col>13</xdr:col>
      <xdr:colOff>203205</xdr:colOff>
      <xdr:row>1457</xdr:row>
      <xdr:rowOff>109008</xdr:rowOff>
    </xdr:from>
    <xdr:to>
      <xdr:col>13</xdr:col>
      <xdr:colOff>612780</xdr:colOff>
      <xdr:row>1459</xdr:row>
      <xdr:rowOff>51302</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0239941"/>
          <a:ext cx="409575" cy="382560"/>
        </a:xfrm>
        <a:prstGeom prst="rect">
          <a:avLst/>
        </a:prstGeom>
        <a:noFill/>
        <a:ln w="9525">
          <a:noFill/>
          <a:miter lim="800000"/>
          <a:headEnd/>
          <a:tailEnd/>
        </a:ln>
      </xdr:spPr>
    </xdr:pic>
    <xdr:clientData/>
  </xdr:twoCellAnchor>
  <xdr:twoCellAnchor editAs="oneCell">
    <xdr:from>
      <xdr:col>6</xdr:col>
      <xdr:colOff>237073</xdr:colOff>
      <xdr:row>1457</xdr:row>
      <xdr:rowOff>109008</xdr:rowOff>
    </xdr:from>
    <xdr:to>
      <xdr:col>6</xdr:col>
      <xdr:colOff>646648</xdr:colOff>
      <xdr:row>1459</xdr:row>
      <xdr:rowOff>51302</xdr:rowOff>
    </xdr:to>
    <xdr:pic>
      <xdr:nvPicPr>
        <xdr:cNvPr id="189" name="Picture 188" descr="saraswati 2.jpg"/>
        <xdr:cNvPicPr>
          <a:picLocks noChangeAspect="1"/>
        </xdr:cNvPicPr>
      </xdr:nvPicPr>
      <xdr:blipFill>
        <a:blip xmlns:r="http://schemas.openxmlformats.org/officeDocument/2006/relationships" r:embed="rId1"/>
        <a:srcRect/>
        <a:stretch>
          <a:fillRect/>
        </a:stretch>
      </xdr:blipFill>
      <xdr:spPr bwMode="auto">
        <a:xfrm>
          <a:off x="3793073" y="150239941"/>
          <a:ext cx="409575" cy="382560"/>
        </a:xfrm>
        <a:prstGeom prst="rect">
          <a:avLst/>
        </a:prstGeom>
        <a:noFill/>
        <a:ln w="9525">
          <a:noFill/>
          <a:miter lim="800000"/>
          <a:headEnd/>
          <a:tailEnd/>
        </a:ln>
      </xdr:spPr>
    </xdr:pic>
    <xdr:clientData/>
  </xdr:twoCellAnchor>
  <xdr:twoCellAnchor editAs="oneCell">
    <xdr:from>
      <xdr:col>13</xdr:col>
      <xdr:colOff>203205</xdr:colOff>
      <xdr:row>1488</xdr:row>
      <xdr:rowOff>109008</xdr:rowOff>
    </xdr:from>
    <xdr:to>
      <xdr:col>13</xdr:col>
      <xdr:colOff>612780</xdr:colOff>
      <xdr:row>1490</xdr:row>
      <xdr:rowOff>51301</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7064075"/>
          <a:ext cx="409575" cy="382560"/>
        </a:xfrm>
        <a:prstGeom prst="rect">
          <a:avLst/>
        </a:prstGeom>
        <a:noFill/>
        <a:ln w="9525">
          <a:noFill/>
          <a:miter lim="800000"/>
          <a:headEnd/>
          <a:tailEnd/>
        </a:ln>
      </xdr:spPr>
    </xdr:pic>
    <xdr:clientData/>
  </xdr:twoCellAnchor>
  <xdr:twoCellAnchor editAs="oneCell">
    <xdr:from>
      <xdr:col>6</xdr:col>
      <xdr:colOff>237073</xdr:colOff>
      <xdr:row>1488</xdr:row>
      <xdr:rowOff>109008</xdr:rowOff>
    </xdr:from>
    <xdr:to>
      <xdr:col>6</xdr:col>
      <xdr:colOff>646648</xdr:colOff>
      <xdr:row>1490</xdr:row>
      <xdr:rowOff>51301</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57064075"/>
          <a:ext cx="409575" cy="382560"/>
        </a:xfrm>
        <a:prstGeom prst="rect">
          <a:avLst/>
        </a:prstGeom>
        <a:noFill/>
        <a:ln w="9525">
          <a:noFill/>
          <a:miter lim="800000"/>
          <a:headEnd/>
          <a:tailEnd/>
        </a:ln>
      </xdr:spPr>
    </xdr:pic>
    <xdr:clientData/>
  </xdr:twoCellAnchor>
  <xdr:twoCellAnchor editAs="oneCell">
    <xdr:from>
      <xdr:col>13</xdr:col>
      <xdr:colOff>203205</xdr:colOff>
      <xdr:row>1519</xdr:row>
      <xdr:rowOff>109008</xdr:rowOff>
    </xdr:from>
    <xdr:to>
      <xdr:col>13</xdr:col>
      <xdr:colOff>612780</xdr:colOff>
      <xdr:row>1521</xdr:row>
      <xdr:rowOff>51301</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63888208"/>
          <a:ext cx="409575" cy="382560"/>
        </a:xfrm>
        <a:prstGeom prst="rect">
          <a:avLst/>
        </a:prstGeom>
        <a:noFill/>
        <a:ln w="9525">
          <a:noFill/>
          <a:miter lim="800000"/>
          <a:headEnd/>
          <a:tailEnd/>
        </a:ln>
      </xdr:spPr>
    </xdr:pic>
    <xdr:clientData/>
  </xdr:twoCellAnchor>
  <xdr:twoCellAnchor editAs="oneCell">
    <xdr:from>
      <xdr:col>6</xdr:col>
      <xdr:colOff>237073</xdr:colOff>
      <xdr:row>1519</xdr:row>
      <xdr:rowOff>109008</xdr:rowOff>
    </xdr:from>
    <xdr:to>
      <xdr:col>6</xdr:col>
      <xdr:colOff>646648</xdr:colOff>
      <xdr:row>1521</xdr:row>
      <xdr:rowOff>51301</xdr:rowOff>
    </xdr:to>
    <xdr:pic>
      <xdr:nvPicPr>
        <xdr:cNvPr id="193" name="Picture 192" descr="saraswati 2.jpg"/>
        <xdr:cNvPicPr>
          <a:picLocks noChangeAspect="1"/>
        </xdr:cNvPicPr>
      </xdr:nvPicPr>
      <xdr:blipFill>
        <a:blip xmlns:r="http://schemas.openxmlformats.org/officeDocument/2006/relationships" r:embed="rId1"/>
        <a:srcRect/>
        <a:stretch>
          <a:fillRect/>
        </a:stretch>
      </xdr:blipFill>
      <xdr:spPr bwMode="auto">
        <a:xfrm>
          <a:off x="3793073" y="163888208"/>
          <a:ext cx="409575" cy="38256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558801</xdr:colOff>
      <xdr:row>0</xdr:row>
      <xdr:rowOff>185208</xdr:rowOff>
    </xdr:from>
    <xdr:to>
      <xdr:col>9</xdr:col>
      <xdr:colOff>354549</xdr:colOff>
      <xdr:row>3</xdr:row>
      <xdr:rowOff>63500</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31</xdr:row>
      <xdr:rowOff>185208</xdr:rowOff>
    </xdr:from>
    <xdr:to>
      <xdr:col>9</xdr:col>
      <xdr:colOff>354549</xdr:colOff>
      <xdr:row>34</xdr:row>
      <xdr:rowOff>63500</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62</xdr:row>
      <xdr:rowOff>185208</xdr:rowOff>
    </xdr:from>
    <xdr:to>
      <xdr:col>9</xdr:col>
      <xdr:colOff>354549</xdr:colOff>
      <xdr:row>65</xdr:row>
      <xdr:rowOff>63500</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93</xdr:row>
      <xdr:rowOff>185208</xdr:rowOff>
    </xdr:from>
    <xdr:to>
      <xdr:col>9</xdr:col>
      <xdr:colOff>354549</xdr:colOff>
      <xdr:row>96</xdr:row>
      <xdr:rowOff>63500</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124</xdr:row>
      <xdr:rowOff>185208</xdr:rowOff>
    </xdr:from>
    <xdr:to>
      <xdr:col>9</xdr:col>
      <xdr:colOff>354549</xdr:colOff>
      <xdr:row>127</xdr:row>
      <xdr:rowOff>63500</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155</xdr:row>
      <xdr:rowOff>185208</xdr:rowOff>
    </xdr:from>
    <xdr:to>
      <xdr:col>9</xdr:col>
      <xdr:colOff>354549</xdr:colOff>
      <xdr:row>158</xdr:row>
      <xdr:rowOff>63500</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186</xdr:row>
      <xdr:rowOff>185208</xdr:rowOff>
    </xdr:from>
    <xdr:to>
      <xdr:col>9</xdr:col>
      <xdr:colOff>354549</xdr:colOff>
      <xdr:row>189</xdr:row>
      <xdr:rowOff>63500</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217</xdr:row>
      <xdr:rowOff>185208</xdr:rowOff>
    </xdr:from>
    <xdr:to>
      <xdr:col>9</xdr:col>
      <xdr:colOff>354549</xdr:colOff>
      <xdr:row>220</xdr:row>
      <xdr:rowOff>63500</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571008"/>
          <a:ext cx="456148" cy="525992"/>
        </a:xfrm>
        <a:prstGeom prst="rect">
          <a:avLst/>
        </a:prstGeom>
        <a:noFill/>
        <a:ln w="9525">
          <a:noFill/>
          <a:miter lim="800000"/>
          <a:headEnd/>
          <a:tailEnd/>
        </a:ln>
      </xdr:spPr>
    </xdr:pic>
    <xdr:clientData/>
  </xdr:twoCellAnchor>
  <xdr:twoCellAnchor editAs="oneCell">
    <xdr:from>
      <xdr:col>8</xdr:col>
      <xdr:colOff>558801</xdr:colOff>
      <xdr:row>248</xdr:row>
      <xdr:rowOff>185208</xdr:rowOff>
    </xdr:from>
    <xdr:to>
      <xdr:col>9</xdr:col>
      <xdr:colOff>354549</xdr:colOff>
      <xdr:row>251</xdr:row>
      <xdr:rowOff>63500</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279</xdr:row>
      <xdr:rowOff>185208</xdr:rowOff>
    </xdr:from>
    <xdr:to>
      <xdr:col>9</xdr:col>
      <xdr:colOff>354549</xdr:colOff>
      <xdr:row>282</xdr:row>
      <xdr:rowOff>63500</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956808"/>
          <a:ext cx="456148" cy="525992"/>
        </a:xfrm>
        <a:prstGeom prst="rect">
          <a:avLst/>
        </a:prstGeom>
        <a:noFill/>
        <a:ln w="9525">
          <a:noFill/>
          <a:miter lim="800000"/>
          <a:headEnd/>
          <a:tailEnd/>
        </a:ln>
      </xdr:spPr>
    </xdr:pic>
    <xdr:clientData/>
  </xdr:twoCellAnchor>
  <xdr:twoCellAnchor editAs="oneCell">
    <xdr:from>
      <xdr:col>8</xdr:col>
      <xdr:colOff>558801</xdr:colOff>
      <xdr:row>310</xdr:row>
      <xdr:rowOff>185208</xdr:rowOff>
    </xdr:from>
    <xdr:to>
      <xdr:col>9</xdr:col>
      <xdr:colOff>354549</xdr:colOff>
      <xdr:row>313</xdr:row>
      <xdr:rowOff>63500</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341</xdr:row>
      <xdr:rowOff>185208</xdr:rowOff>
    </xdr:from>
    <xdr:to>
      <xdr:col>9</xdr:col>
      <xdr:colOff>354549</xdr:colOff>
      <xdr:row>344</xdr:row>
      <xdr:rowOff>63500</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372</xdr:row>
      <xdr:rowOff>185208</xdr:rowOff>
    </xdr:from>
    <xdr:to>
      <xdr:col>9</xdr:col>
      <xdr:colOff>354549</xdr:colOff>
      <xdr:row>375</xdr:row>
      <xdr:rowOff>63500</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571008"/>
          <a:ext cx="456148" cy="525992"/>
        </a:xfrm>
        <a:prstGeom prst="rect">
          <a:avLst/>
        </a:prstGeom>
        <a:noFill/>
        <a:ln w="9525">
          <a:noFill/>
          <a:miter lim="800000"/>
          <a:headEnd/>
          <a:tailEnd/>
        </a:ln>
      </xdr:spPr>
    </xdr:pic>
    <xdr:clientData/>
  </xdr:twoCellAnchor>
  <xdr:twoCellAnchor editAs="oneCell">
    <xdr:from>
      <xdr:col>8</xdr:col>
      <xdr:colOff>558801</xdr:colOff>
      <xdr:row>403</xdr:row>
      <xdr:rowOff>185208</xdr:rowOff>
    </xdr:from>
    <xdr:to>
      <xdr:col>9</xdr:col>
      <xdr:colOff>354549</xdr:colOff>
      <xdr:row>406</xdr:row>
      <xdr:rowOff>63500</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434</xdr:row>
      <xdr:rowOff>185208</xdr:rowOff>
    </xdr:from>
    <xdr:to>
      <xdr:col>9</xdr:col>
      <xdr:colOff>354549</xdr:colOff>
      <xdr:row>437</xdr:row>
      <xdr:rowOff>63500</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956808"/>
          <a:ext cx="456148" cy="525992"/>
        </a:xfrm>
        <a:prstGeom prst="rect">
          <a:avLst/>
        </a:prstGeom>
        <a:noFill/>
        <a:ln w="9525">
          <a:noFill/>
          <a:miter lim="800000"/>
          <a:headEnd/>
          <a:tailEnd/>
        </a:ln>
      </xdr:spPr>
    </xdr:pic>
    <xdr:clientData/>
  </xdr:twoCellAnchor>
  <xdr:twoCellAnchor editAs="oneCell">
    <xdr:from>
      <xdr:col>8</xdr:col>
      <xdr:colOff>558801</xdr:colOff>
      <xdr:row>465</xdr:row>
      <xdr:rowOff>185208</xdr:rowOff>
    </xdr:from>
    <xdr:to>
      <xdr:col>9</xdr:col>
      <xdr:colOff>354549</xdr:colOff>
      <xdr:row>468</xdr:row>
      <xdr:rowOff>63500</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33649708"/>
          <a:ext cx="456148" cy="525992"/>
        </a:xfrm>
        <a:prstGeom prst="rect">
          <a:avLst/>
        </a:prstGeom>
        <a:noFill/>
        <a:ln w="9525">
          <a:noFill/>
          <a:miter lim="800000"/>
          <a:headEnd/>
          <a:tailEnd/>
        </a:ln>
      </xdr:spPr>
    </xdr:pic>
    <xdr:clientData/>
  </xdr:twoCellAnchor>
  <xdr:twoCellAnchor editAs="oneCell">
    <xdr:from>
      <xdr:col>8</xdr:col>
      <xdr:colOff>558801</xdr:colOff>
      <xdr:row>496</xdr:row>
      <xdr:rowOff>185208</xdr:rowOff>
    </xdr:from>
    <xdr:to>
      <xdr:col>9</xdr:col>
      <xdr:colOff>354549</xdr:colOff>
      <xdr:row>499</xdr:row>
      <xdr:rowOff>63500</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0342608"/>
          <a:ext cx="456148" cy="525992"/>
        </a:xfrm>
        <a:prstGeom prst="rect">
          <a:avLst/>
        </a:prstGeom>
        <a:noFill/>
        <a:ln w="9525">
          <a:noFill/>
          <a:miter lim="800000"/>
          <a:headEnd/>
          <a:tailEnd/>
        </a:ln>
      </xdr:spPr>
    </xdr:pic>
    <xdr:clientData/>
  </xdr:twoCellAnchor>
  <xdr:twoCellAnchor editAs="oneCell">
    <xdr:from>
      <xdr:col>8</xdr:col>
      <xdr:colOff>558801</xdr:colOff>
      <xdr:row>527</xdr:row>
      <xdr:rowOff>185208</xdr:rowOff>
    </xdr:from>
    <xdr:to>
      <xdr:col>9</xdr:col>
      <xdr:colOff>354549</xdr:colOff>
      <xdr:row>530</xdr:row>
      <xdr:rowOff>63500</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7035508"/>
          <a:ext cx="456148" cy="525992"/>
        </a:xfrm>
        <a:prstGeom prst="rect">
          <a:avLst/>
        </a:prstGeom>
        <a:noFill/>
        <a:ln w="9525">
          <a:noFill/>
          <a:miter lim="800000"/>
          <a:headEnd/>
          <a:tailEnd/>
        </a:ln>
      </xdr:spPr>
    </xdr:pic>
    <xdr:clientData/>
  </xdr:twoCellAnchor>
  <xdr:twoCellAnchor editAs="oneCell">
    <xdr:from>
      <xdr:col>8</xdr:col>
      <xdr:colOff>558801</xdr:colOff>
      <xdr:row>558</xdr:row>
      <xdr:rowOff>185208</xdr:rowOff>
    </xdr:from>
    <xdr:to>
      <xdr:col>9</xdr:col>
      <xdr:colOff>354549</xdr:colOff>
      <xdr:row>561</xdr:row>
      <xdr:rowOff>63500</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53728408"/>
          <a:ext cx="456148" cy="525992"/>
        </a:xfrm>
        <a:prstGeom prst="rect">
          <a:avLst/>
        </a:prstGeom>
        <a:noFill/>
        <a:ln w="9525">
          <a:noFill/>
          <a:miter lim="800000"/>
          <a:headEnd/>
          <a:tailEnd/>
        </a:ln>
      </xdr:spPr>
    </xdr:pic>
    <xdr:clientData/>
  </xdr:twoCellAnchor>
  <xdr:twoCellAnchor editAs="oneCell">
    <xdr:from>
      <xdr:col>8</xdr:col>
      <xdr:colOff>558801</xdr:colOff>
      <xdr:row>589</xdr:row>
      <xdr:rowOff>185208</xdr:rowOff>
    </xdr:from>
    <xdr:to>
      <xdr:col>9</xdr:col>
      <xdr:colOff>354549</xdr:colOff>
      <xdr:row>592</xdr:row>
      <xdr:rowOff>63500</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0421308"/>
          <a:ext cx="456148" cy="525992"/>
        </a:xfrm>
        <a:prstGeom prst="rect">
          <a:avLst/>
        </a:prstGeom>
        <a:noFill/>
        <a:ln w="9525">
          <a:noFill/>
          <a:miter lim="800000"/>
          <a:headEnd/>
          <a:tailEnd/>
        </a:ln>
      </xdr:spPr>
    </xdr:pic>
    <xdr:clientData/>
  </xdr:twoCellAnchor>
  <xdr:twoCellAnchor editAs="oneCell">
    <xdr:from>
      <xdr:col>8</xdr:col>
      <xdr:colOff>558801</xdr:colOff>
      <xdr:row>620</xdr:row>
      <xdr:rowOff>185208</xdr:rowOff>
    </xdr:from>
    <xdr:to>
      <xdr:col>9</xdr:col>
      <xdr:colOff>354549</xdr:colOff>
      <xdr:row>623</xdr:row>
      <xdr:rowOff>63500</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651</xdr:row>
      <xdr:rowOff>185208</xdr:rowOff>
    </xdr:from>
    <xdr:to>
      <xdr:col>9</xdr:col>
      <xdr:colOff>354549</xdr:colOff>
      <xdr:row>654</xdr:row>
      <xdr:rowOff>63500</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682</xdr:row>
      <xdr:rowOff>185208</xdr:rowOff>
    </xdr:from>
    <xdr:to>
      <xdr:col>9</xdr:col>
      <xdr:colOff>354549</xdr:colOff>
      <xdr:row>685</xdr:row>
      <xdr:rowOff>63500</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571008"/>
          <a:ext cx="456148" cy="525992"/>
        </a:xfrm>
        <a:prstGeom prst="rect">
          <a:avLst/>
        </a:prstGeom>
        <a:noFill/>
        <a:ln w="9525">
          <a:noFill/>
          <a:miter lim="800000"/>
          <a:headEnd/>
          <a:tailEnd/>
        </a:ln>
      </xdr:spPr>
    </xdr:pic>
    <xdr:clientData/>
  </xdr:twoCellAnchor>
  <xdr:twoCellAnchor editAs="oneCell">
    <xdr:from>
      <xdr:col>8</xdr:col>
      <xdr:colOff>558801</xdr:colOff>
      <xdr:row>713</xdr:row>
      <xdr:rowOff>185208</xdr:rowOff>
    </xdr:from>
    <xdr:to>
      <xdr:col>9</xdr:col>
      <xdr:colOff>354549</xdr:colOff>
      <xdr:row>716</xdr:row>
      <xdr:rowOff>63500</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744</xdr:row>
      <xdr:rowOff>185208</xdr:rowOff>
    </xdr:from>
    <xdr:to>
      <xdr:col>9</xdr:col>
      <xdr:colOff>354549</xdr:colOff>
      <xdr:row>747</xdr:row>
      <xdr:rowOff>63500</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956808"/>
          <a:ext cx="456148" cy="525992"/>
        </a:xfrm>
        <a:prstGeom prst="rect">
          <a:avLst/>
        </a:prstGeom>
        <a:noFill/>
        <a:ln w="9525">
          <a:noFill/>
          <a:miter lim="800000"/>
          <a:headEnd/>
          <a:tailEnd/>
        </a:ln>
      </xdr:spPr>
    </xdr:pic>
    <xdr:clientData/>
  </xdr:twoCellAnchor>
  <xdr:twoCellAnchor editAs="oneCell">
    <xdr:from>
      <xdr:col>8</xdr:col>
      <xdr:colOff>558801</xdr:colOff>
      <xdr:row>775</xdr:row>
      <xdr:rowOff>185208</xdr:rowOff>
    </xdr:from>
    <xdr:to>
      <xdr:col>9</xdr:col>
      <xdr:colOff>354549</xdr:colOff>
      <xdr:row>778</xdr:row>
      <xdr:rowOff>63500</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33649708"/>
          <a:ext cx="456148" cy="525992"/>
        </a:xfrm>
        <a:prstGeom prst="rect">
          <a:avLst/>
        </a:prstGeom>
        <a:noFill/>
        <a:ln w="9525">
          <a:noFill/>
          <a:miter lim="800000"/>
          <a:headEnd/>
          <a:tailEnd/>
        </a:ln>
      </xdr:spPr>
    </xdr:pic>
    <xdr:clientData/>
  </xdr:twoCellAnchor>
  <xdr:twoCellAnchor editAs="oneCell">
    <xdr:from>
      <xdr:col>8</xdr:col>
      <xdr:colOff>558801</xdr:colOff>
      <xdr:row>806</xdr:row>
      <xdr:rowOff>185208</xdr:rowOff>
    </xdr:from>
    <xdr:to>
      <xdr:col>9</xdr:col>
      <xdr:colOff>354549</xdr:colOff>
      <xdr:row>809</xdr:row>
      <xdr:rowOff>63500</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0342608"/>
          <a:ext cx="456148" cy="525992"/>
        </a:xfrm>
        <a:prstGeom prst="rect">
          <a:avLst/>
        </a:prstGeom>
        <a:noFill/>
        <a:ln w="9525">
          <a:noFill/>
          <a:miter lim="800000"/>
          <a:headEnd/>
          <a:tailEnd/>
        </a:ln>
      </xdr:spPr>
    </xdr:pic>
    <xdr:clientData/>
  </xdr:twoCellAnchor>
  <xdr:twoCellAnchor editAs="oneCell">
    <xdr:from>
      <xdr:col>8</xdr:col>
      <xdr:colOff>558801</xdr:colOff>
      <xdr:row>837</xdr:row>
      <xdr:rowOff>185208</xdr:rowOff>
    </xdr:from>
    <xdr:to>
      <xdr:col>9</xdr:col>
      <xdr:colOff>354549</xdr:colOff>
      <xdr:row>840</xdr:row>
      <xdr:rowOff>63500</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7035508"/>
          <a:ext cx="456148" cy="525992"/>
        </a:xfrm>
        <a:prstGeom prst="rect">
          <a:avLst/>
        </a:prstGeom>
        <a:noFill/>
        <a:ln w="9525">
          <a:noFill/>
          <a:miter lim="800000"/>
          <a:headEnd/>
          <a:tailEnd/>
        </a:ln>
      </xdr:spPr>
    </xdr:pic>
    <xdr:clientData/>
  </xdr:twoCellAnchor>
  <xdr:twoCellAnchor editAs="oneCell">
    <xdr:from>
      <xdr:col>8</xdr:col>
      <xdr:colOff>558801</xdr:colOff>
      <xdr:row>868</xdr:row>
      <xdr:rowOff>185208</xdr:rowOff>
    </xdr:from>
    <xdr:to>
      <xdr:col>9</xdr:col>
      <xdr:colOff>354549</xdr:colOff>
      <xdr:row>871</xdr:row>
      <xdr:rowOff>63500</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53728408"/>
          <a:ext cx="456148" cy="525992"/>
        </a:xfrm>
        <a:prstGeom prst="rect">
          <a:avLst/>
        </a:prstGeom>
        <a:noFill/>
        <a:ln w="9525">
          <a:noFill/>
          <a:miter lim="800000"/>
          <a:headEnd/>
          <a:tailEnd/>
        </a:ln>
      </xdr:spPr>
    </xdr:pic>
    <xdr:clientData/>
  </xdr:twoCellAnchor>
  <xdr:twoCellAnchor editAs="oneCell">
    <xdr:from>
      <xdr:col>8</xdr:col>
      <xdr:colOff>558801</xdr:colOff>
      <xdr:row>899</xdr:row>
      <xdr:rowOff>185208</xdr:rowOff>
    </xdr:from>
    <xdr:to>
      <xdr:col>9</xdr:col>
      <xdr:colOff>354549</xdr:colOff>
      <xdr:row>902</xdr:row>
      <xdr:rowOff>63500</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0421308"/>
          <a:ext cx="456148" cy="525992"/>
        </a:xfrm>
        <a:prstGeom prst="rect">
          <a:avLst/>
        </a:prstGeom>
        <a:noFill/>
        <a:ln w="9525">
          <a:noFill/>
          <a:miter lim="800000"/>
          <a:headEnd/>
          <a:tailEnd/>
        </a:ln>
      </xdr:spPr>
    </xdr:pic>
    <xdr:clientData/>
  </xdr:twoCellAnchor>
  <xdr:twoCellAnchor editAs="oneCell">
    <xdr:from>
      <xdr:col>8</xdr:col>
      <xdr:colOff>558801</xdr:colOff>
      <xdr:row>930</xdr:row>
      <xdr:rowOff>185208</xdr:rowOff>
    </xdr:from>
    <xdr:to>
      <xdr:col>9</xdr:col>
      <xdr:colOff>354549</xdr:colOff>
      <xdr:row>933</xdr:row>
      <xdr:rowOff>63500</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7114208"/>
          <a:ext cx="456148" cy="525992"/>
        </a:xfrm>
        <a:prstGeom prst="rect">
          <a:avLst/>
        </a:prstGeom>
        <a:noFill/>
        <a:ln w="9525">
          <a:noFill/>
          <a:miter lim="800000"/>
          <a:headEnd/>
          <a:tailEnd/>
        </a:ln>
      </xdr:spPr>
    </xdr:pic>
    <xdr:clientData/>
  </xdr:twoCellAnchor>
  <xdr:twoCellAnchor editAs="oneCell">
    <xdr:from>
      <xdr:col>8</xdr:col>
      <xdr:colOff>558801</xdr:colOff>
      <xdr:row>961</xdr:row>
      <xdr:rowOff>185208</xdr:rowOff>
    </xdr:from>
    <xdr:to>
      <xdr:col>9</xdr:col>
      <xdr:colOff>354549</xdr:colOff>
      <xdr:row>964</xdr:row>
      <xdr:rowOff>63500</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73807108"/>
          <a:ext cx="456148" cy="525992"/>
        </a:xfrm>
        <a:prstGeom prst="rect">
          <a:avLst/>
        </a:prstGeom>
        <a:noFill/>
        <a:ln w="9525">
          <a:noFill/>
          <a:miter lim="800000"/>
          <a:headEnd/>
          <a:tailEnd/>
        </a:ln>
      </xdr:spPr>
    </xdr:pic>
    <xdr:clientData/>
  </xdr:twoCellAnchor>
  <xdr:twoCellAnchor editAs="oneCell">
    <xdr:from>
      <xdr:col>8</xdr:col>
      <xdr:colOff>558801</xdr:colOff>
      <xdr:row>992</xdr:row>
      <xdr:rowOff>185208</xdr:rowOff>
    </xdr:from>
    <xdr:to>
      <xdr:col>9</xdr:col>
      <xdr:colOff>354549</xdr:colOff>
      <xdr:row>995</xdr:row>
      <xdr:rowOff>63500</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0500008"/>
          <a:ext cx="456148" cy="525992"/>
        </a:xfrm>
        <a:prstGeom prst="rect">
          <a:avLst/>
        </a:prstGeom>
        <a:noFill/>
        <a:ln w="9525">
          <a:noFill/>
          <a:miter lim="800000"/>
          <a:headEnd/>
          <a:tailEnd/>
        </a:ln>
      </xdr:spPr>
    </xdr:pic>
    <xdr:clientData/>
  </xdr:twoCellAnchor>
  <xdr:twoCellAnchor editAs="oneCell">
    <xdr:from>
      <xdr:col>8</xdr:col>
      <xdr:colOff>558801</xdr:colOff>
      <xdr:row>1023</xdr:row>
      <xdr:rowOff>185208</xdr:rowOff>
    </xdr:from>
    <xdr:to>
      <xdr:col>9</xdr:col>
      <xdr:colOff>354549</xdr:colOff>
      <xdr:row>1026</xdr:row>
      <xdr:rowOff>63500</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7192908"/>
          <a:ext cx="456148" cy="525992"/>
        </a:xfrm>
        <a:prstGeom prst="rect">
          <a:avLst/>
        </a:prstGeom>
        <a:noFill/>
        <a:ln w="9525">
          <a:noFill/>
          <a:miter lim="800000"/>
          <a:headEnd/>
          <a:tailEnd/>
        </a:ln>
      </xdr:spPr>
    </xdr:pic>
    <xdr:clientData/>
  </xdr:twoCellAnchor>
  <xdr:twoCellAnchor editAs="oneCell">
    <xdr:from>
      <xdr:col>8</xdr:col>
      <xdr:colOff>558801</xdr:colOff>
      <xdr:row>1054</xdr:row>
      <xdr:rowOff>185208</xdr:rowOff>
    </xdr:from>
    <xdr:to>
      <xdr:col>9</xdr:col>
      <xdr:colOff>354549</xdr:colOff>
      <xdr:row>1057</xdr:row>
      <xdr:rowOff>63500</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93885808"/>
          <a:ext cx="456148" cy="525992"/>
        </a:xfrm>
        <a:prstGeom prst="rect">
          <a:avLst/>
        </a:prstGeom>
        <a:noFill/>
        <a:ln w="9525">
          <a:noFill/>
          <a:miter lim="800000"/>
          <a:headEnd/>
          <a:tailEnd/>
        </a:ln>
      </xdr:spPr>
    </xdr:pic>
    <xdr:clientData/>
  </xdr:twoCellAnchor>
  <xdr:twoCellAnchor editAs="oneCell">
    <xdr:from>
      <xdr:col>8</xdr:col>
      <xdr:colOff>558801</xdr:colOff>
      <xdr:row>1085</xdr:row>
      <xdr:rowOff>185208</xdr:rowOff>
    </xdr:from>
    <xdr:to>
      <xdr:col>9</xdr:col>
      <xdr:colOff>354549</xdr:colOff>
      <xdr:row>1088</xdr:row>
      <xdr:rowOff>63500</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0578708"/>
          <a:ext cx="456148" cy="525992"/>
        </a:xfrm>
        <a:prstGeom prst="rect">
          <a:avLst/>
        </a:prstGeom>
        <a:noFill/>
        <a:ln w="9525">
          <a:noFill/>
          <a:miter lim="800000"/>
          <a:headEnd/>
          <a:tailEnd/>
        </a:ln>
      </xdr:spPr>
    </xdr:pic>
    <xdr:clientData/>
  </xdr:twoCellAnchor>
  <xdr:twoCellAnchor editAs="oneCell">
    <xdr:from>
      <xdr:col>8</xdr:col>
      <xdr:colOff>558801</xdr:colOff>
      <xdr:row>1116</xdr:row>
      <xdr:rowOff>185208</xdr:rowOff>
    </xdr:from>
    <xdr:to>
      <xdr:col>9</xdr:col>
      <xdr:colOff>354549</xdr:colOff>
      <xdr:row>1119</xdr:row>
      <xdr:rowOff>63500</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7271608"/>
          <a:ext cx="456148" cy="525992"/>
        </a:xfrm>
        <a:prstGeom prst="rect">
          <a:avLst/>
        </a:prstGeom>
        <a:noFill/>
        <a:ln w="9525">
          <a:noFill/>
          <a:miter lim="800000"/>
          <a:headEnd/>
          <a:tailEnd/>
        </a:ln>
      </xdr:spPr>
    </xdr:pic>
    <xdr:clientData/>
  </xdr:twoCellAnchor>
  <xdr:twoCellAnchor editAs="oneCell">
    <xdr:from>
      <xdr:col>8</xdr:col>
      <xdr:colOff>558801</xdr:colOff>
      <xdr:row>1147</xdr:row>
      <xdr:rowOff>185208</xdr:rowOff>
    </xdr:from>
    <xdr:to>
      <xdr:col>9</xdr:col>
      <xdr:colOff>354549</xdr:colOff>
      <xdr:row>1150</xdr:row>
      <xdr:rowOff>63500</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13964508"/>
          <a:ext cx="456148" cy="525992"/>
        </a:xfrm>
        <a:prstGeom prst="rect">
          <a:avLst/>
        </a:prstGeom>
        <a:noFill/>
        <a:ln w="9525">
          <a:noFill/>
          <a:miter lim="800000"/>
          <a:headEnd/>
          <a:tailEnd/>
        </a:ln>
      </xdr:spPr>
    </xdr:pic>
    <xdr:clientData/>
  </xdr:twoCellAnchor>
  <xdr:twoCellAnchor editAs="oneCell">
    <xdr:from>
      <xdr:col>8</xdr:col>
      <xdr:colOff>558801</xdr:colOff>
      <xdr:row>1178</xdr:row>
      <xdr:rowOff>185208</xdr:rowOff>
    </xdr:from>
    <xdr:to>
      <xdr:col>9</xdr:col>
      <xdr:colOff>354549</xdr:colOff>
      <xdr:row>1181</xdr:row>
      <xdr:rowOff>63500</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0657408"/>
          <a:ext cx="456148" cy="525992"/>
        </a:xfrm>
        <a:prstGeom prst="rect">
          <a:avLst/>
        </a:prstGeom>
        <a:noFill/>
        <a:ln w="9525">
          <a:noFill/>
          <a:miter lim="800000"/>
          <a:headEnd/>
          <a:tailEnd/>
        </a:ln>
      </xdr:spPr>
    </xdr:pic>
    <xdr:clientData/>
  </xdr:twoCellAnchor>
  <xdr:twoCellAnchor editAs="oneCell">
    <xdr:from>
      <xdr:col>8</xdr:col>
      <xdr:colOff>558801</xdr:colOff>
      <xdr:row>1209</xdr:row>
      <xdr:rowOff>185208</xdr:rowOff>
    </xdr:from>
    <xdr:to>
      <xdr:col>9</xdr:col>
      <xdr:colOff>354549</xdr:colOff>
      <xdr:row>1212</xdr:row>
      <xdr:rowOff>63500</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7350308"/>
          <a:ext cx="456148" cy="525992"/>
        </a:xfrm>
        <a:prstGeom prst="rect">
          <a:avLst/>
        </a:prstGeom>
        <a:noFill/>
        <a:ln w="9525">
          <a:noFill/>
          <a:miter lim="800000"/>
          <a:headEnd/>
          <a:tailEnd/>
        </a:ln>
      </xdr:spPr>
    </xdr:pic>
    <xdr:clientData/>
  </xdr:twoCellAnchor>
  <xdr:twoCellAnchor editAs="oneCell">
    <xdr:from>
      <xdr:col>8</xdr:col>
      <xdr:colOff>558801</xdr:colOff>
      <xdr:row>1240</xdr:row>
      <xdr:rowOff>185208</xdr:rowOff>
    </xdr:from>
    <xdr:to>
      <xdr:col>9</xdr:col>
      <xdr:colOff>354549</xdr:colOff>
      <xdr:row>1243</xdr:row>
      <xdr:rowOff>63500</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1271</xdr:row>
      <xdr:rowOff>185208</xdr:rowOff>
    </xdr:from>
    <xdr:to>
      <xdr:col>9</xdr:col>
      <xdr:colOff>354549</xdr:colOff>
      <xdr:row>1274</xdr:row>
      <xdr:rowOff>63500</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1302</xdr:row>
      <xdr:rowOff>185208</xdr:rowOff>
    </xdr:from>
    <xdr:to>
      <xdr:col>9</xdr:col>
      <xdr:colOff>354549</xdr:colOff>
      <xdr:row>1305</xdr:row>
      <xdr:rowOff>63500</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571008"/>
          <a:ext cx="456148" cy="525992"/>
        </a:xfrm>
        <a:prstGeom prst="rect">
          <a:avLst/>
        </a:prstGeom>
        <a:noFill/>
        <a:ln w="9525">
          <a:noFill/>
          <a:miter lim="800000"/>
          <a:headEnd/>
          <a:tailEnd/>
        </a:ln>
      </xdr:spPr>
    </xdr:pic>
    <xdr:clientData/>
  </xdr:twoCellAnchor>
  <xdr:twoCellAnchor editAs="oneCell">
    <xdr:from>
      <xdr:col>8</xdr:col>
      <xdr:colOff>558801</xdr:colOff>
      <xdr:row>1333</xdr:row>
      <xdr:rowOff>185208</xdr:rowOff>
    </xdr:from>
    <xdr:to>
      <xdr:col>9</xdr:col>
      <xdr:colOff>354549</xdr:colOff>
      <xdr:row>1336</xdr:row>
      <xdr:rowOff>63500</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1364</xdr:row>
      <xdr:rowOff>185208</xdr:rowOff>
    </xdr:from>
    <xdr:to>
      <xdr:col>9</xdr:col>
      <xdr:colOff>354549</xdr:colOff>
      <xdr:row>1367</xdr:row>
      <xdr:rowOff>63500</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956808"/>
          <a:ext cx="456148" cy="525992"/>
        </a:xfrm>
        <a:prstGeom prst="rect">
          <a:avLst/>
        </a:prstGeom>
        <a:noFill/>
        <a:ln w="9525">
          <a:noFill/>
          <a:miter lim="800000"/>
          <a:headEnd/>
          <a:tailEnd/>
        </a:ln>
      </xdr:spPr>
    </xdr:pic>
    <xdr:clientData/>
  </xdr:twoCellAnchor>
  <xdr:twoCellAnchor editAs="oneCell">
    <xdr:from>
      <xdr:col>8</xdr:col>
      <xdr:colOff>558801</xdr:colOff>
      <xdr:row>1395</xdr:row>
      <xdr:rowOff>185208</xdr:rowOff>
    </xdr:from>
    <xdr:to>
      <xdr:col>9</xdr:col>
      <xdr:colOff>354549</xdr:colOff>
      <xdr:row>1398</xdr:row>
      <xdr:rowOff>63500</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33649708"/>
          <a:ext cx="456148" cy="525992"/>
        </a:xfrm>
        <a:prstGeom prst="rect">
          <a:avLst/>
        </a:prstGeom>
        <a:noFill/>
        <a:ln w="9525">
          <a:noFill/>
          <a:miter lim="800000"/>
          <a:headEnd/>
          <a:tailEnd/>
        </a:ln>
      </xdr:spPr>
    </xdr:pic>
    <xdr:clientData/>
  </xdr:twoCellAnchor>
  <xdr:twoCellAnchor editAs="oneCell">
    <xdr:from>
      <xdr:col>8</xdr:col>
      <xdr:colOff>558801</xdr:colOff>
      <xdr:row>1426</xdr:row>
      <xdr:rowOff>185208</xdr:rowOff>
    </xdr:from>
    <xdr:to>
      <xdr:col>9</xdr:col>
      <xdr:colOff>354549</xdr:colOff>
      <xdr:row>1429</xdr:row>
      <xdr:rowOff>63500</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0342608"/>
          <a:ext cx="456148" cy="525992"/>
        </a:xfrm>
        <a:prstGeom prst="rect">
          <a:avLst/>
        </a:prstGeom>
        <a:noFill/>
        <a:ln w="9525">
          <a:noFill/>
          <a:miter lim="800000"/>
          <a:headEnd/>
          <a:tailEnd/>
        </a:ln>
      </xdr:spPr>
    </xdr:pic>
    <xdr:clientData/>
  </xdr:twoCellAnchor>
  <xdr:twoCellAnchor editAs="oneCell">
    <xdr:from>
      <xdr:col>8</xdr:col>
      <xdr:colOff>558801</xdr:colOff>
      <xdr:row>1457</xdr:row>
      <xdr:rowOff>185208</xdr:rowOff>
    </xdr:from>
    <xdr:to>
      <xdr:col>9</xdr:col>
      <xdr:colOff>354549</xdr:colOff>
      <xdr:row>1460</xdr:row>
      <xdr:rowOff>63500</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7035508"/>
          <a:ext cx="456148" cy="525992"/>
        </a:xfrm>
        <a:prstGeom prst="rect">
          <a:avLst/>
        </a:prstGeom>
        <a:noFill/>
        <a:ln w="9525">
          <a:noFill/>
          <a:miter lim="800000"/>
          <a:headEnd/>
          <a:tailEnd/>
        </a:ln>
      </xdr:spPr>
    </xdr:pic>
    <xdr:clientData/>
  </xdr:twoCellAnchor>
  <xdr:twoCellAnchor editAs="oneCell">
    <xdr:from>
      <xdr:col>8</xdr:col>
      <xdr:colOff>558801</xdr:colOff>
      <xdr:row>1488</xdr:row>
      <xdr:rowOff>185208</xdr:rowOff>
    </xdr:from>
    <xdr:to>
      <xdr:col>9</xdr:col>
      <xdr:colOff>354549</xdr:colOff>
      <xdr:row>1491</xdr:row>
      <xdr:rowOff>63500</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53728408"/>
          <a:ext cx="456148" cy="525992"/>
        </a:xfrm>
        <a:prstGeom prst="rect">
          <a:avLst/>
        </a:prstGeom>
        <a:noFill/>
        <a:ln w="9525">
          <a:noFill/>
          <a:miter lim="800000"/>
          <a:headEnd/>
          <a:tailEnd/>
        </a:ln>
      </xdr:spPr>
    </xdr:pic>
    <xdr:clientData/>
  </xdr:twoCellAnchor>
  <xdr:twoCellAnchor editAs="oneCell">
    <xdr:from>
      <xdr:col>8</xdr:col>
      <xdr:colOff>558801</xdr:colOff>
      <xdr:row>1519</xdr:row>
      <xdr:rowOff>185208</xdr:rowOff>
    </xdr:from>
    <xdr:to>
      <xdr:col>9</xdr:col>
      <xdr:colOff>354549</xdr:colOff>
      <xdr:row>1522</xdr:row>
      <xdr:rowOff>63500</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0421308"/>
          <a:ext cx="456148" cy="525992"/>
        </a:xfrm>
        <a:prstGeom prst="rect">
          <a:avLst/>
        </a:prstGeom>
        <a:noFill/>
        <a:ln w="9525">
          <a:noFill/>
          <a:miter lim="800000"/>
          <a:headEnd/>
          <a:tailEnd/>
        </a:ln>
      </xdr:spPr>
    </xdr:pic>
    <xdr:clientData/>
  </xdr:twoCellAnchor>
  <xdr:twoCellAnchor editAs="oneCell">
    <xdr:from>
      <xdr:col>8</xdr:col>
      <xdr:colOff>558801</xdr:colOff>
      <xdr:row>1550</xdr:row>
      <xdr:rowOff>185208</xdr:rowOff>
    </xdr:from>
    <xdr:to>
      <xdr:col>9</xdr:col>
      <xdr:colOff>354549</xdr:colOff>
      <xdr:row>1553</xdr:row>
      <xdr:rowOff>63500</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7114208"/>
          <a:ext cx="456148" cy="525992"/>
        </a:xfrm>
        <a:prstGeom prst="rect">
          <a:avLst/>
        </a:prstGeom>
        <a:noFill/>
        <a:ln w="9525">
          <a:noFill/>
          <a:miter lim="800000"/>
          <a:headEnd/>
          <a:tailEnd/>
        </a:ln>
      </xdr:spPr>
    </xdr:pic>
    <xdr:clientData/>
  </xdr:twoCellAnchor>
  <xdr:twoCellAnchor editAs="oneCell">
    <xdr:from>
      <xdr:col>8</xdr:col>
      <xdr:colOff>558801</xdr:colOff>
      <xdr:row>1581</xdr:row>
      <xdr:rowOff>185208</xdr:rowOff>
    </xdr:from>
    <xdr:to>
      <xdr:col>9</xdr:col>
      <xdr:colOff>354549</xdr:colOff>
      <xdr:row>1584</xdr:row>
      <xdr:rowOff>63500</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73807108"/>
          <a:ext cx="456148" cy="525992"/>
        </a:xfrm>
        <a:prstGeom prst="rect">
          <a:avLst/>
        </a:prstGeom>
        <a:noFill/>
        <a:ln w="9525">
          <a:noFill/>
          <a:miter lim="800000"/>
          <a:headEnd/>
          <a:tailEnd/>
        </a:ln>
      </xdr:spPr>
    </xdr:pic>
    <xdr:clientData/>
  </xdr:twoCellAnchor>
  <xdr:twoCellAnchor editAs="oneCell">
    <xdr:from>
      <xdr:col>8</xdr:col>
      <xdr:colOff>558801</xdr:colOff>
      <xdr:row>1612</xdr:row>
      <xdr:rowOff>185208</xdr:rowOff>
    </xdr:from>
    <xdr:to>
      <xdr:col>9</xdr:col>
      <xdr:colOff>354549</xdr:colOff>
      <xdr:row>1615</xdr:row>
      <xdr:rowOff>63500</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0500008"/>
          <a:ext cx="456148" cy="525992"/>
        </a:xfrm>
        <a:prstGeom prst="rect">
          <a:avLst/>
        </a:prstGeom>
        <a:noFill/>
        <a:ln w="9525">
          <a:noFill/>
          <a:miter lim="800000"/>
          <a:headEnd/>
          <a:tailEnd/>
        </a:ln>
      </xdr:spPr>
    </xdr:pic>
    <xdr:clientData/>
  </xdr:twoCellAnchor>
  <xdr:twoCellAnchor editAs="oneCell">
    <xdr:from>
      <xdr:col>8</xdr:col>
      <xdr:colOff>558801</xdr:colOff>
      <xdr:row>1643</xdr:row>
      <xdr:rowOff>185208</xdr:rowOff>
    </xdr:from>
    <xdr:to>
      <xdr:col>9</xdr:col>
      <xdr:colOff>354549</xdr:colOff>
      <xdr:row>1646</xdr:row>
      <xdr:rowOff>63500</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7192908"/>
          <a:ext cx="456148" cy="525992"/>
        </a:xfrm>
        <a:prstGeom prst="rect">
          <a:avLst/>
        </a:prstGeom>
        <a:noFill/>
        <a:ln w="9525">
          <a:noFill/>
          <a:miter lim="800000"/>
          <a:headEnd/>
          <a:tailEnd/>
        </a:ln>
      </xdr:spPr>
    </xdr:pic>
    <xdr:clientData/>
  </xdr:twoCellAnchor>
  <xdr:twoCellAnchor editAs="oneCell">
    <xdr:from>
      <xdr:col>8</xdr:col>
      <xdr:colOff>558801</xdr:colOff>
      <xdr:row>1674</xdr:row>
      <xdr:rowOff>185208</xdr:rowOff>
    </xdr:from>
    <xdr:to>
      <xdr:col>9</xdr:col>
      <xdr:colOff>354549</xdr:colOff>
      <xdr:row>1677</xdr:row>
      <xdr:rowOff>63500</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93885808"/>
          <a:ext cx="456148" cy="525992"/>
        </a:xfrm>
        <a:prstGeom prst="rect">
          <a:avLst/>
        </a:prstGeom>
        <a:noFill/>
        <a:ln w="9525">
          <a:noFill/>
          <a:miter lim="800000"/>
          <a:headEnd/>
          <a:tailEnd/>
        </a:ln>
      </xdr:spPr>
    </xdr:pic>
    <xdr:clientData/>
  </xdr:twoCellAnchor>
  <xdr:twoCellAnchor editAs="oneCell">
    <xdr:from>
      <xdr:col>8</xdr:col>
      <xdr:colOff>558801</xdr:colOff>
      <xdr:row>1705</xdr:row>
      <xdr:rowOff>185208</xdr:rowOff>
    </xdr:from>
    <xdr:to>
      <xdr:col>9</xdr:col>
      <xdr:colOff>354549</xdr:colOff>
      <xdr:row>1708</xdr:row>
      <xdr:rowOff>63500</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0578708"/>
          <a:ext cx="456148" cy="525992"/>
        </a:xfrm>
        <a:prstGeom prst="rect">
          <a:avLst/>
        </a:prstGeom>
        <a:noFill/>
        <a:ln w="9525">
          <a:noFill/>
          <a:miter lim="800000"/>
          <a:headEnd/>
          <a:tailEnd/>
        </a:ln>
      </xdr:spPr>
    </xdr:pic>
    <xdr:clientData/>
  </xdr:twoCellAnchor>
  <xdr:twoCellAnchor editAs="oneCell">
    <xdr:from>
      <xdr:col>8</xdr:col>
      <xdr:colOff>558801</xdr:colOff>
      <xdr:row>1736</xdr:row>
      <xdr:rowOff>185208</xdr:rowOff>
    </xdr:from>
    <xdr:to>
      <xdr:col>9</xdr:col>
      <xdr:colOff>354549</xdr:colOff>
      <xdr:row>1739</xdr:row>
      <xdr:rowOff>63500</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7271608"/>
          <a:ext cx="456148" cy="525992"/>
        </a:xfrm>
        <a:prstGeom prst="rect">
          <a:avLst/>
        </a:prstGeom>
        <a:noFill/>
        <a:ln w="9525">
          <a:noFill/>
          <a:miter lim="800000"/>
          <a:headEnd/>
          <a:tailEnd/>
        </a:ln>
      </xdr:spPr>
    </xdr:pic>
    <xdr:clientData/>
  </xdr:twoCellAnchor>
  <xdr:twoCellAnchor editAs="oneCell">
    <xdr:from>
      <xdr:col>8</xdr:col>
      <xdr:colOff>558801</xdr:colOff>
      <xdr:row>1767</xdr:row>
      <xdr:rowOff>185208</xdr:rowOff>
    </xdr:from>
    <xdr:to>
      <xdr:col>9</xdr:col>
      <xdr:colOff>354549</xdr:colOff>
      <xdr:row>1770</xdr:row>
      <xdr:rowOff>63500</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13964508"/>
          <a:ext cx="456148" cy="525992"/>
        </a:xfrm>
        <a:prstGeom prst="rect">
          <a:avLst/>
        </a:prstGeom>
        <a:noFill/>
        <a:ln w="9525">
          <a:noFill/>
          <a:miter lim="800000"/>
          <a:headEnd/>
          <a:tailEnd/>
        </a:ln>
      </xdr:spPr>
    </xdr:pic>
    <xdr:clientData/>
  </xdr:twoCellAnchor>
  <xdr:twoCellAnchor editAs="oneCell">
    <xdr:from>
      <xdr:col>8</xdr:col>
      <xdr:colOff>558801</xdr:colOff>
      <xdr:row>1798</xdr:row>
      <xdr:rowOff>185208</xdr:rowOff>
    </xdr:from>
    <xdr:to>
      <xdr:col>9</xdr:col>
      <xdr:colOff>354549</xdr:colOff>
      <xdr:row>1801</xdr:row>
      <xdr:rowOff>63500</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0657408"/>
          <a:ext cx="456148" cy="525992"/>
        </a:xfrm>
        <a:prstGeom prst="rect">
          <a:avLst/>
        </a:prstGeom>
        <a:noFill/>
        <a:ln w="9525">
          <a:noFill/>
          <a:miter lim="800000"/>
          <a:headEnd/>
          <a:tailEnd/>
        </a:ln>
      </xdr:spPr>
    </xdr:pic>
    <xdr:clientData/>
  </xdr:twoCellAnchor>
  <xdr:twoCellAnchor editAs="oneCell">
    <xdr:from>
      <xdr:col>8</xdr:col>
      <xdr:colOff>558801</xdr:colOff>
      <xdr:row>1829</xdr:row>
      <xdr:rowOff>185208</xdr:rowOff>
    </xdr:from>
    <xdr:to>
      <xdr:col>9</xdr:col>
      <xdr:colOff>354549</xdr:colOff>
      <xdr:row>1832</xdr:row>
      <xdr:rowOff>63500</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7350308"/>
          <a:ext cx="456148" cy="525992"/>
        </a:xfrm>
        <a:prstGeom prst="rect">
          <a:avLst/>
        </a:prstGeom>
        <a:noFill/>
        <a:ln w="9525">
          <a:noFill/>
          <a:miter lim="800000"/>
          <a:headEnd/>
          <a:tailEnd/>
        </a:ln>
      </xdr:spPr>
    </xdr:pic>
    <xdr:clientData/>
  </xdr:twoCellAnchor>
  <xdr:twoCellAnchor editAs="oneCell">
    <xdr:from>
      <xdr:col>8</xdr:col>
      <xdr:colOff>558801</xdr:colOff>
      <xdr:row>1860</xdr:row>
      <xdr:rowOff>185208</xdr:rowOff>
    </xdr:from>
    <xdr:to>
      <xdr:col>9</xdr:col>
      <xdr:colOff>354549</xdr:colOff>
      <xdr:row>1863</xdr:row>
      <xdr:rowOff>63500</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4043208"/>
          <a:ext cx="456148" cy="525992"/>
        </a:xfrm>
        <a:prstGeom prst="rect">
          <a:avLst/>
        </a:prstGeom>
        <a:noFill/>
        <a:ln w="9525">
          <a:noFill/>
          <a:miter lim="800000"/>
          <a:headEnd/>
          <a:tailEnd/>
        </a:ln>
      </xdr:spPr>
    </xdr:pic>
    <xdr:clientData/>
  </xdr:twoCellAnchor>
  <xdr:twoCellAnchor editAs="oneCell">
    <xdr:from>
      <xdr:col>8</xdr:col>
      <xdr:colOff>558801</xdr:colOff>
      <xdr:row>1891</xdr:row>
      <xdr:rowOff>185208</xdr:rowOff>
    </xdr:from>
    <xdr:to>
      <xdr:col>9</xdr:col>
      <xdr:colOff>354549</xdr:colOff>
      <xdr:row>1894</xdr:row>
      <xdr:rowOff>63500</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40736108"/>
          <a:ext cx="456148" cy="525992"/>
        </a:xfrm>
        <a:prstGeom prst="rect">
          <a:avLst/>
        </a:prstGeom>
        <a:noFill/>
        <a:ln w="9525">
          <a:noFill/>
          <a:miter lim="800000"/>
          <a:headEnd/>
          <a:tailEnd/>
        </a:ln>
      </xdr:spPr>
    </xdr:pic>
    <xdr:clientData/>
  </xdr:twoCellAnchor>
  <xdr:twoCellAnchor editAs="oneCell">
    <xdr:from>
      <xdr:col>8</xdr:col>
      <xdr:colOff>558801</xdr:colOff>
      <xdr:row>1922</xdr:row>
      <xdr:rowOff>185208</xdr:rowOff>
    </xdr:from>
    <xdr:to>
      <xdr:col>9</xdr:col>
      <xdr:colOff>354549</xdr:colOff>
      <xdr:row>1925</xdr:row>
      <xdr:rowOff>63500</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47429008"/>
          <a:ext cx="456148" cy="525992"/>
        </a:xfrm>
        <a:prstGeom prst="rect">
          <a:avLst/>
        </a:prstGeom>
        <a:noFill/>
        <a:ln w="9525">
          <a:noFill/>
          <a:miter lim="800000"/>
          <a:headEnd/>
          <a:tailEnd/>
        </a:ln>
      </xdr:spPr>
    </xdr:pic>
    <xdr:clientData/>
  </xdr:twoCellAnchor>
  <xdr:twoCellAnchor editAs="oneCell">
    <xdr:from>
      <xdr:col>8</xdr:col>
      <xdr:colOff>558801</xdr:colOff>
      <xdr:row>1953</xdr:row>
      <xdr:rowOff>185208</xdr:rowOff>
    </xdr:from>
    <xdr:to>
      <xdr:col>9</xdr:col>
      <xdr:colOff>354549</xdr:colOff>
      <xdr:row>1956</xdr:row>
      <xdr:rowOff>63500</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54121908"/>
          <a:ext cx="456148" cy="525992"/>
        </a:xfrm>
        <a:prstGeom prst="rect">
          <a:avLst/>
        </a:prstGeom>
        <a:noFill/>
        <a:ln w="9525">
          <a:noFill/>
          <a:miter lim="800000"/>
          <a:headEnd/>
          <a:tailEnd/>
        </a:ln>
      </xdr:spPr>
    </xdr:pic>
    <xdr:clientData/>
  </xdr:twoCellAnchor>
  <xdr:twoCellAnchor editAs="oneCell">
    <xdr:from>
      <xdr:col>8</xdr:col>
      <xdr:colOff>558801</xdr:colOff>
      <xdr:row>1984</xdr:row>
      <xdr:rowOff>185208</xdr:rowOff>
    </xdr:from>
    <xdr:to>
      <xdr:col>9</xdr:col>
      <xdr:colOff>354549</xdr:colOff>
      <xdr:row>1987</xdr:row>
      <xdr:rowOff>63500</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60814808"/>
          <a:ext cx="456148" cy="525992"/>
        </a:xfrm>
        <a:prstGeom prst="rect">
          <a:avLst/>
        </a:prstGeom>
        <a:noFill/>
        <a:ln w="9525">
          <a:noFill/>
          <a:miter lim="800000"/>
          <a:headEnd/>
          <a:tailEnd/>
        </a:ln>
      </xdr:spPr>
    </xdr:pic>
    <xdr:clientData/>
  </xdr:twoCellAnchor>
  <xdr:twoCellAnchor editAs="oneCell">
    <xdr:from>
      <xdr:col>8</xdr:col>
      <xdr:colOff>558801</xdr:colOff>
      <xdr:row>2015</xdr:row>
      <xdr:rowOff>185208</xdr:rowOff>
    </xdr:from>
    <xdr:to>
      <xdr:col>9</xdr:col>
      <xdr:colOff>354549</xdr:colOff>
      <xdr:row>2018</xdr:row>
      <xdr:rowOff>63500</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67507708"/>
          <a:ext cx="456148" cy="525992"/>
        </a:xfrm>
        <a:prstGeom prst="rect">
          <a:avLst/>
        </a:prstGeom>
        <a:noFill/>
        <a:ln w="9525">
          <a:noFill/>
          <a:miter lim="800000"/>
          <a:headEnd/>
          <a:tailEnd/>
        </a:ln>
      </xdr:spPr>
    </xdr:pic>
    <xdr:clientData/>
  </xdr:twoCellAnchor>
  <xdr:twoCellAnchor editAs="oneCell">
    <xdr:from>
      <xdr:col>8</xdr:col>
      <xdr:colOff>558801</xdr:colOff>
      <xdr:row>2046</xdr:row>
      <xdr:rowOff>185208</xdr:rowOff>
    </xdr:from>
    <xdr:to>
      <xdr:col>9</xdr:col>
      <xdr:colOff>354549</xdr:colOff>
      <xdr:row>2049</xdr:row>
      <xdr:rowOff>63500</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74200608"/>
          <a:ext cx="456148" cy="525992"/>
        </a:xfrm>
        <a:prstGeom prst="rect">
          <a:avLst/>
        </a:prstGeom>
        <a:noFill/>
        <a:ln w="9525">
          <a:noFill/>
          <a:miter lim="800000"/>
          <a:headEnd/>
          <a:tailEnd/>
        </a:ln>
      </xdr:spPr>
    </xdr:pic>
    <xdr:clientData/>
  </xdr:twoCellAnchor>
  <xdr:twoCellAnchor editAs="oneCell">
    <xdr:from>
      <xdr:col>8</xdr:col>
      <xdr:colOff>558801</xdr:colOff>
      <xdr:row>2077</xdr:row>
      <xdr:rowOff>185208</xdr:rowOff>
    </xdr:from>
    <xdr:to>
      <xdr:col>9</xdr:col>
      <xdr:colOff>354549</xdr:colOff>
      <xdr:row>2080</xdr:row>
      <xdr:rowOff>63500</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0893508"/>
          <a:ext cx="456148" cy="525992"/>
        </a:xfrm>
        <a:prstGeom prst="rect">
          <a:avLst/>
        </a:prstGeom>
        <a:noFill/>
        <a:ln w="9525">
          <a:noFill/>
          <a:miter lim="800000"/>
          <a:headEnd/>
          <a:tailEnd/>
        </a:ln>
      </xdr:spPr>
    </xdr:pic>
    <xdr:clientData/>
  </xdr:twoCellAnchor>
  <xdr:twoCellAnchor editAs="oneCell">
    <xdr:from>
      <xdr:col>8</xdr:col>
      <xdr:colOff>558801</xdr:colOff>
      <xdr:row>2108</xdr:row>
      <xdr:rowOff>185208</xdr:rowOff>
    </xdr:from>
    <xdr:to>
      <xdr:col>9</xdr:col>
      <xdr:colOff>354549</xdr:colOff>
      <xdr:row>2111</xdr:row>
      <xdr:rowOff>63500</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7586408"/>
          <a:ext cx="456148" cy="525992"/>
        </a:xfrm>
        <a:prstGeom prst="rect">
          <a:avLst/>
        </a:prstGeom>
        <a:noFill/>
        <a:ln w="9525">
          <a:noFill/>
          <a:miter lim="800000"/>
          <a:headEnd/>
          <a:tailEnd/>
        </a:ln>
      </xdr:spPr>
    </xdr:pic>
    <xdr:clientData/>
  </xdr:twoCellAnchor>
  <xdr:twoCellAnchor editAs="oneCell">
    <xdr:from>
      <xdr:col>8</xdr:col>
      <xdr:colOff>558801</xdr:colOff>
      <xdr:row>2139</xdr:row>
      <xdr:rowOff>185208</xdr:rowOff>
    </xdr:from>
    <xdr:to>
      <xdr:col>9</xdr:col>
      <xdr:colOff>354549</xdr:colOff>
      <xdr:row>2142</xdr:row>
      <xdr:rowOff>63500</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94279308"/>
          <a:ext cx="456148" cy="525992"/>
        </a:xfrm>
        <a:prstGeom prst="rect">
          <a:avLst/>
        </a:prstGeom>
        <a:noFill/>
        <a:ln w="9525">
          <a:noFill/>
          <a:miter lim="800000"/>
          <a:headEnd/>
          <a:tailEnd/>
        </a:ln>
      </xdr:spPr>
    </xdr:pic>
    <xdr:clientData/>
  </xdr:twoCellAnchor>
  <xdr:twoCellAnchor editAs="oneCell">
    <xdr:from>
      <xdr:col>8</xdr:col>
      <xdr:colOff>558801</xdr:colOff>
      <xdr:row>2170</xdr:row>
      <xdr:rowOff>185208</xdr:rowOff>
    </xdr:from>
    <xdr:to>
      <xdr:col>9</xdr:col>
      <xdr:colOff>354549</xdr:colOff>
      <xdr:row>2173</xdr:row>
      <xdr:rowOff>63500</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0972208"/>
          <a:ext cx="456148" cy="525992"/>
        </a:xfrm>
        <a:prstGeom prst="rect">
          <a:avLst/>
        </a:prstGeom>
        <a:noFill/>
        <a:ln w="9525">
          <a:noFill/>
          <a:miter lim="800000"/>
          <a:headEnd/>
          <a:tailEnd/>
        </a:ln>
      </xdr:spPr>
    </xdr:pic>
    <xdr:clientData/>
  </xdr:twoCellAnchor>
  <xdr:twoCellAnchor editAs="oneCell">
    <xdr:from>
      <xdr:col>8</xdr:col>
      <xdr:colOff>558801</xdr:colOff>
      <xdr:row>2201</xdr:row>
      <xdr:rowOff>185208</xdr:rowOff>
    </xdr:from>
    <xdr:to>
      <xdr:col>9</xdr:col>
      <xdr:colOff>354549</xdr:colOff>
      <xdr:row>2204</xdr:row>
      <xdr:rowOff>63500</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7665108"/>
          <a:ext cx="456148" cy="525992"/>
        </a:xfrm>
        <a:prstGeom prst="rect">
          <a:avLst/>
        </a:prstGeom>
        <a:noFill/>
        <a:ln w="9525">
          <a:noFill/>
          <a:miter lim="800000"/>
          <a:headEnd/>
          <a:tailEnd/>
        </a:ln>
      </xdr:spPr>
    </xdr:pic>
    <xdr:clientData/>
  </xdr:twoCellAnchor>
  <xdr:twoCellAnchor editAs="oneCell">
    <xdr:from>
      <xdr:col>8</xdr:col>
      <xdr:colOff>558801</xdr:colOff>
      <xdr:row>2232</xdr:row>
      <xdr:rowOff>185208</xdr:rowOff>
    </xdr:from>
    <xdr:to>
      <xdr:col>9</xdr:col>
      <xdr:colOff>354549</xdr:colOff>
      <xdr:row>2235</xdr:row>
      <xdr:rowOff>63500</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14358008"/>
          <a:ext cx="456148" cy="525992"/>
        </a:xfrm>
        <a:prstGeom prst="rect">
          <a:avLst/>
        </a:prstGeom>
        <a:noFill/>
        <a:ln w="9525">
          <a:noFill/>
          <a:miter lim="800000"/>
          <a:headEnd/>
          <a:tailEnd/>
        </a:ln>
      </xdr:spPr>
    </xdr:pic>
    <xdr:clientData/>
  </xdr:twoCellAnchor>
  <xdr:twoCellAnchor editAs="oneCell">
    <xdr:from>
      <xdr:col>8</xdr:col>
      <xdr:colOff>558801</xdr:colOff>
      <xdr:row>2263</xdr:row>
      <xdr:rowOff>185208</xdr:rowOff>
    </xdr:from>
    <xdr:to>
      <xdr:col>9</xdr:col>
      <xdr:colOff>354549</xdr:colOff>
      <xdr:row>2266</xdr:row>
      <xdr:rowOff>63500</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21050908"/>
          <a:ext cx="456148" cy="525992"/>
        </a:xfrm>
        <a:prstGeom prst="rect">
          <a:avLst/>
        </a:prstGeom>
        <a:noFill/>
        <a:ln w="9525">
          <a:noFill/>
          <a:miter lim="800000"/>
          <a:headEnd/>
          <a:tailEnd/>
        </a:ln>
      </xdr:spPr>
    </xdr:pic>
    <xdr:clientData/>
  </xdr:twoCellAnchor>
  <xdr:twoCellAnchor editAs="oneCell">
    <xdr:from>
      <xdr:col>8</xdr:col>
      <xdr:colOff>558801</xdr:colOff>
      <xdr:row>2294</xdr:row>
      <xdr:rowOff>185208</xdr:rowOff>
    </xdr:from>
    <xdr:to>
      <xdr:col>9</xdr:col>
      <xdr:colOff>354549</xdr:colOff>
      <xdr:row>2297</xdr:row>
      <xdr:rowOff>63500</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27743808"/>
          <a:ext cx="456148" cy="525992"/>
        </a:xfrm>
        <a:prstGeom prst="rect">
          <a:avLst/>
        </a:prstGeom>
        <a:noFill/>
        <a:ln w="9525">
          <a:noFill/>
          <a:miter lim="800000"/>
          <a:headEnd/>
          <a:tailEnd/>
        </a:ln>
      </xdr:spPr>
    </xdr:pic>
    <xdr:clientData/>
  </xdr:twoCellAnchor>
  <xdr:twoCellAnchor editAs="oneCell">
    <xdr:from>
      <xdr:col>8</xdr:col>
      <xdr:colOff>558801</xdr:colOff>
      <xdr:row>2325</xdr:row>
      <xdr:rowOff>185208</xdr:rowOff>
    </xdr:from>
    <xdr:to>
      <xdr:col>9</xdr:col>
      <xdr:colOff>354549</xdr:colOff>
      <xdr:row>2328</xdr:row>
      <xdr:rowOff>63500</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34436708"/>
          <a:ext cx="456148" cy="525992"/>
        </a:xfrm>
        <a:prstGeom prst="rect">
          <a:avLst/>
        </a:prstGeom>
        <a:noFill/>
        <a:ln w="9525">
          <a:noFill/>
          <a:miter lim="800000"/>
          <a:headEnd/>
          <a:tailEnd/>
        </a:ln>
      </xdr:spPr>
    </xdr:pic>
    <xdr:clientData/>
  </xdr:twoCellAnchor>
  <xdr:twoCellAnchor editAs="oneCell">
    <xdr:from>
      <xdr:col>8</xdr:col>
      <xdr:colOff>558801</xdr:colOff>
      <xdr:row>2356</xdr:row>
      <xdr:rowOff>185208</xdr:rowOff>
    </xdr:from>
    <xdr:to>
      <xdr:col>9</xdr:col>
      <xdr:colOff>354549</xdr:colOff>
      <xdr:row>2359</xdr:row>
      <xdr:rowOff>63500</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41129608"/>
          <a:ext cx="456148" cy="525992"/>
        </a:xfrm>
        <a:prstGeom prst="rect">
          <a:avLst/>
        </a:prstGeom>
        <a:noFill/>
        <a:ln w="9525">
          <a:noFill/>
          <a:miter lim="800000"/>
          <a:headEnd/>
          <a:tailEnd/>
        </a:ln>
      </xdr:spPr>
    </xdr:pic>
    <xdr:clientData/>
  </xdr:twoCellAnchor>
  <xdr:twoCellAnchor editAs="oneCell">
    <xdr:from>
      <xdr:col>8</xdr:col>
      <xdr:colOff>558801</xdr:colOff>
      <xdr:row>2387</xdr:row>
      <xdr:rowOff>185208</xdr:rowOff>
    </xdr:from>
    <xdr:to>
      <xdr:col>9</xdr:col>
      <xdr:colOff>354549</xdr:colOff>
      <xdr:row>2390</xdr:row>
      <xdr:rowOff>63500</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47822508"/>
          <a:ext cx="456148" cy="525992"/>
        </a:xfrm>
        <a:prstGeom prst="rect">
          <a:avLst/>
        </a:prstGeom>
        <a:noFill/>
        <a:ln w="9525">
          <a:noFill/>
          <a:miter lim="800000"/>
          <a:headEnd/>
          <a:tailEnd/>
        </a:ln>
      </xdr:spPr>
    </xdr:pic>
    <xdr:clientData/>
  </xdr:twoCellAnchor>
  <xdr:twoCellAnchor editAs="oneCell">
    <xdr:from>
      <xdr:col>8</xdr:col>
      <xdr:colOff>558801</xdr:colOff>
      <xdr:row>2418</xdr:row>
      <xdr:rowOff>185208</xdr:rowOff>
    </xdr:from>
    <xdr:to>
      <xdr:col>9</xdr:col>
      <xdr:colOff>354549</xdr:colOff>
      <xdr:row>2421</xdr:row>
      <xdr:rowOff>63500</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54515408"/>
          <a:ext cx="456148" cy="525992"/>
        </a:xfrm>
        <a:prstGeom prst="rect">
          <a:avLst/>
        </a:prstGeom>
        <a:noFill/>
        <a:ln w="9525">
          <a:noFill/>
          <a:miter lim="800000"/>
          <a:headEnd/>
          <a:tailEnd/>
        </a:ln>
      </xdr:spPr>
    </xdr:pic>
    <xdr:clientData/>
  </xdr:twoCellAnchor>
  <xdr:twoCellAnchor editAs="oneCell">
    <xdr:from>
      <xdr:col>8</xdr:col>
      <xdr:colOff>558801</xdr:colOff>
      <xdr:row>2449</xdr:row>
      <xdr:rowOff>185208</xdr:rowOff>
    </xdr:from>
    <xdr:to>
      <xdr:col>9</xdr:col>
      <xdr:colOff>354549</xdr:colOff>
      <xdr:row>2452</xdr:row>
      <xdr:rowOff>63500</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1208308"/>
          <a:ext cx="456148" cy="525992"/>
        </a:xfrm>
        <a:prstGeom prst="rect">
          <a:avLst/>
        </a:prstGeom>
        <a:noFill/>
        <a:ln w="9525">
          <a:noFill/>
          <a:miter lim="800000"/>
          <a:headEnd/>
          <a:tailEnd/>
        </a:ln>
      </xdr:spPr>
    </xdr:pic>
    <xdr:clientData/>
  </xdr:twoCellAnchor>
  <xdr:twoCellAnchor editAs="oneCell">
    <xdr:from>
      <xdr:col>8</xdr:col>
      <xdr:colOff>558801</xdr:colOff>
      <xdr:row>2480</xdr:row>
      <xdr:rowOff>185208</xdr:rowOff>
    </xdr:from>
    <xdr:to>
      <xdr:col>9</xdr:col>
      <xdr:colOff>354549</xdr:colOff>
      <xdr:row>2483</xdr:row>
      <xdr:rowOff>63500</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85208"/>
          <a:ext cx="456148" cy="525992"/>
        </a:xfrm>
        <a:prstGeom prst="rect">
          <a:avLst/>
        </a:prstGeom>
        <a:noFill/>
        <a:ln w="9525">
          <a:noFill/>
          <a:miter lim="800000"/>
          <a:headEnd/>
          <a:tailEnd/>
        </a:ln>
      </xdr:spPr>
    </xdr:pic>
    <xdr:clientData/>
  </xdr:twoCellAnchor>
  <xdr:twoCellAnchor editAs="oneCell">
    <xdr:from>
      <xdr:col>8</xdr:col>
      <xdr:colOff>558801</xdr:colOff>
      <xdr:row>2511</xdr:row>
      <xdr:rowOff>185208</xdr:rowOff>
    </xdr:from>
    <xdr:to>
      <xdr:col>9</xdr:col>
      <xdr:colOff>354549</xdr:colOff>
      <xdr:row>2514</xdr:row>
      <xdr:rowOff>63500</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878108"/>
          <a:ext cx="456148" cy="525992"/>
        </a:xfrm>
        <a:prstGeom prst="rect">
          <a:avLst/>
        </a:prstGeom>
        <a:noFill/>
        <a:ln w="9525">
          <a:noFill/>
          <a:miter lim="800000"/>
          <a:headEnd/>
          <a:tailEnd/>
        </a:ln>
      </xdr:spPr>
    </xdr:pic>
    <xdr:clientData/>
  </xdr:twoCellAnchor>
  <xdr:twoCellAnchor editAs="oneCell">
    <xdr:from>
      <xdr:col>8</xdr:col>
      <xdr:colOff>558801</xdr:colOff>
      <xdr:row>2542</xdr:row>
      <xdr:rowOff>185208</xdr:rowOff>
    </xdr:from>
    <xdr:to>
      <xdr:col>9</xdr:col>
      <xdr:colOff>354549</xdr:colOff>
      <xdr:row>2545</xdr:row>
      <xdr:rowOff>63500</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3571008"/>
          <a:ext cx="456148" cy="525992"/>
        </a:xfrm>
        <a:prstGeom prst="rect">
          <a:avLst/>
        </a:prstGeom>
        <a:noFill/>
        <a:ln w="9525">
          <a:noFill/>
          <a:miter lim="800000"/>
          <a:headEnd/>
          <a:tailEnd/>
        </a:ln>
      </xdr:spPr>
    </xdr:pic>
    <xdr:clientData/>
  </xdr:twoCellAnchor>
  <xdr:twoCellAnchor editAs="oneCell">
    <xdr:from>
      <xdr:col>8</xdr:col>
      <xdr:colOff>558801</xdr:colOff>
      <xdr:row>2573</xdr:row>
      <xdr:rowOff>185208</xdr:rowOff>
    </xdr:from>
    <xdr:to>
      <xdr:col>9</xdr:col>
      <xdr:colOff>354549</xdr:colOff>
      <xdr:row>2576</xdr:row>
      <xdr:rowOff>63500</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0263908"/>
          <a:ext cx="456148" cy="525992"/>
        </a:xfrm>
        <a:prstGeom prst="rect">
          <a:avLst/>
        </a:prstGeom>
        <a:noFill/>
        <a:ln w="9525">
          <a:noFill/>
          <a:miter lim="800000"/>
          <a:headEnd/>
          <a:tailEnd/>
        </a:ln>
      </xdr:spPr>
    </xdr:pic>
    <xdr:clientData/>
  </xdr:twoCellAnchor>
  <xdr:twoCellAnchor editAs="oneCell">
    <xdr:from>
      <xdr:col>8</xdr:col>
      <xdr:colOff>558801</xdr:colOff>
      <xdr:row>2604</xdr:row>
      <xdr:rowOff>185208</xdr:rowOff>
    </xdr:from>
    <xdr:to>
      <xdr:col>9</xdr:col>
      <xdr:colOff>354549</xdr:colOff>
      <xdr:row>2607</xdr:row>
      <xdr:rowOff>63500</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26956808"/>
          <a:ext cx="456148" cy="525992"/>
        </a:xfrm>
        <a:prstGeom prst="rect">
          <a:avLst/>
        </a:prstGeom>
        <a:noFill/>
        <a:ln w="9525">
          <a:noFill/>
          <a:miter lim="800000"/>
          <a:headEnd/>
          <a:tailEnd/>
        </a:ln>
      </xdr:spPr>
    </xdr:pic>
    <xdr:clientData/>
  </xdr:twoCellAnchor>
  <xdr:twoCellAnchor editAs="oneCell">
    <xdr:from>
      <xdr:col>8</xdr:col>
      <xdr:colOff>558801</xdr:colOff>
      <xdr:row>2635</xdr:row>
      <xdr:rowOff>185208</xdr:rowOff>
    </xdr:from>
    <xdr:to>
      <xdr:col>9</xdr:col>
      <xdr:colOff>354549</xdr:colOff>
      <xdr:row>2638</xdr:row>
      <xdr:rowOff>63500</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33649708"/>
          <a:ext cx="456148" cy="525992"/>
        </a:xfrm>
        <a:prstGeom prst="rect">
          <a:avLst/>
        </a:prstGeom>
        <a:noFill/>
        <a:ln w="9525">
          <a:noFill/>
          <a:miter lim="800000"/>
          <a:headEnd/>
          <a:tailEnd/>
        </a:ln>
      </xdr:spPr>
    </xdr:pic>
    <xdr:clientData/>
  </xdr:twoCellAnchor>
  <xdr:twoCellAnchor editAs="oneCell">
    <xdr:from>
      <xdr:col>8</xdr:col>
      <xdr:colOff>558801</xdr:colOff>
      <xdr:row>2666</xdr:row>
      <xdr:rowOff>185208</xdr:rowOff>
    </xdr:from>
    <xdr:to>
      <xdr:col>9</xdr:col>
      <xdr:colOff>354549</xdr:colOff>
      <xdr:row>2669</xdr:row>
      <xdr:rowOff>63500</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0342608"/>
          <a:ext cx="456148" cy="525992"/>
        </a:xfrm>
        <a:prstGeom prst="rect">
          <a:avLst/>
        </a:prstGeom>
        <a:noFill/>
        <a:ln w="9525">
          <a:noFill/>
          <a:miter lim="800000"/>
          <a:headEnd/>
          <a:tailEnd/>
        </a:ln>
      </xdr:spPr>
    </xdr:pic>
    <xdr:clientData/>
  </xdr:twoCellAnchor>
  <xdr:twoCellAnchor editAs="oneCell">
    <xdr:from>
      <xdr:col>8</xdr:col>
      <xdr:colOff>558801</xdr:colOff>
      <xdr:row>2697</xdr:row>
      <xdr:rowOff>185208</xdr:rowOff>
    </xdr:from>
    <xdr:to>
      <xdr:col>9</xdr:col>
      <xdr:colOff>354549</xdr:colOff>
      <xdr:row>2700</xdr:row>
      <xdr:rowOff>63500</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47035508"/>
          <a:ext cx="456148" cy="525992"/>
        </a:xfrm>
        <a:prstGeom prst="rect">
          <a:avLst/>
        </a:prstGeom>
        <a:noFill/>
        <a:ln w="9525">
          <a:noFill/>
          <a:miter lim="800000"/>
          <a:headEnd/>
          <a:tailEnd/>
        </a:ln>
      </xdr:spPr>
    </xdr:pic>
    <xdr:clientData/>
  </xdr:twoCellAnchor>
  <xdr:twoCellAnchor editAs="oneCell">
    <xdr:from>
      <xdr:col>8</xdr:col>
      <xdr:colOff>558801</xdr:colOff>
      <xdr:row>2728</xdr:row>
      <xdr:rowOff>185208</xdr:rowOff>
    </xdr:from>
    <xdr:to>
      <xdr:col>9</xdr:col>
      <xdr:colOff>354549</xdr:colOff>
      <xdr:row>2731</xdr:row>
      <xdr:rowOff>63500</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53728408"/>
          <a:ext cx="456148" cy="525992"/>
        </a:xfrm>
        <a:prstGeom prst="rect">
          <a:avLst/>
        </a:prstGeom>
        <a:noFill/>
        <a:ln w="9525">
          <a:noFill/>
          <a:miter lim="800000"/>
          <a:headEnd/>
          <a:tailEnd/>
        </a:ln>
      </xdr:spPr>
    </xdr:pic>
    <xdr:clientData/>
  </xdr:twoCellAnchor>
  <xdr:twoCellAnchor editAs="oneCell">
    <xdr:from>
      <xdr:col>8</xdr:col>
      <xdr:colOff>558801</xdr:colOff>
      <xdr:row>2759</xdr:row>
      <xdr:rowOff>185208</xdr:rowOff>
    </xdr:from>
    <xdr:to>
      <xdr:col>9</xdr:col>
      <xdr:colOff>354549</xdr:colOff>
      <xdr:row>2762</xdr:row>
      <xdr:rowOff>63500</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0421308"/>
          <a:ext cx="456148" cy="525992"/>
        </a:xfrm>
        <a:prstGeom prst="rect">
          <a:avLst/>
        </a:prstGeom>
        <a:noFill/>
        <a:ln w="9525">
          <a:noFill/>
          <a:miter lim="800000"/>
          <a:headEnd/>
          <a:tailEnd/>
        </a:ln>
      </xdr:spPr>
    </xdr:pic>
    <xdr:clientData/>
  </xdr:twoCellAnchor>
  <xdr:twoCellAnchor editAs="oneCell">
    <xdr:from>
      <xdr:col>8</xdr:col>
      <xdr:colOff>558801</xdr:colOff>
      <xdr:row>2790</xdr:row>
      <xdr:rowOff>185208</xdr:rowOff>
    </xdr:from>
    <xdr:to>
      <xdr:col>9</xdr:col>
      <xdr:colOff>354549</xdr:colOff>
      <xdr:row>2793</xdr:row>
      <xdr:rowOff>63500</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67114208"/>
          <a:ext cx="456148" cy="525992"/>
        </a:xfrm>
        <a:prstGeom prst="rect">
          <a:avLst/>
        </a:prstGeom>
        <a:noFill/>
        <a:ln w="9525">
          <a:noFill/>
          <a:miter lim="800000"/>
          <a:headEnd/>
          <a:tailEnd/>
        </a:ln>
      </xdr:spPr>
    </xdr:pic>
    <xdr:clientData/>
  </xdr:twoCellAnchor>
  <xdr:twoCellAnchor editAs="oneCell">
    <xdr:from>
      <xdr:col>8</xdr:col>
      <xdr:colOff>558801</xdr:colOff>
      <xdr:row>2821</xdr:row>
      <xdr:rowOff>185208</xdr:rowOff>
    </xdr:from>
    <xdr:to>
      <xdr:col>9</xdr:col>
      <xdr:colOff>354549</xdr:colOff>
      <xdr:row>2824</xdr:row>
      <xdr:rowOff>63500</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73807108"/>
          <a:ext cx="456148" cy="525992"/>
        </a:xfrm>
        <a:prstGeom prst="rect">
          <a:avLst/>
        </a:prstGeom>
        <a:noFill/>
        <a:ln w="9525">
          <a:noFill/>
          <a:miter lim="800000"/>
          <a:headEnd/>
          <a:tailEnd/>
        </a:ln>
      </xdr:spPr>
    </xdr:pic>
    <xdr:clientData/>
  </xdr:twoCellAnchor>
  <xdr:twoCellAnchor editAs="oneCell">
    <xdr:from>
      <xdr:col>8</xdr:col>
      <xdr:colOff>558801</xdr:colOff>
      <xdr:row>2852</xdr:row>
      <xdr:rowOff>185208</xdr:rowOff>
    </xdr:from>
    <xdr:to>
      <xdr:col>9</xdr:col>
      <xdr:colOff>354549</xdr:colOff>
      <xdr:row>2855</xdr:row>
      <xdr:rowOff>63500</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0500008"/>
          <a:ext cx="456148" cy="525992"/>
        </a:xfrm>
        <a:prstGeom prst="rect">
          <a:avLst/>
        </a:prstGeom>
        <a:noFill/>
        <a:ln w="9525">
          <a:noFill/>
          <a:miter lim="800000"/>
          <a:headEnd/>
          <a:tailEnd/>
        </a:ln>
      </xdr:spPr>
    </xdr:pic>
    <xdr:clientData/>
  </xdr:twoCellAnchor>
  <xdr:twoCellAnchor editAs="oneCell">
    <xdr:from>
      <xdr:col>8</xdr:col>
      <xdr:colOff>558801</xdr:colOff>
      <xdr:row>2883</xdr:row>
      <xdr:rowOff>185208</xdr:rowOff>
    </xdr:from>
    <xdr:to>
      <xdr:col>9</xdr:col>
      <xdr:colOff>354549</xdr:colOff>
      <xdr:row>2886</xdr:row>
      <xdr:rowOff>63500</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87192908"/>
          <a:ext cx="456148" cy="525992"/>
        </a:xfrm>
        <a:prstGeom prst="rect">
          <a:avLst/>
        </a:prstGeom>
        <a:noFill/>
        <a:ln w="9525">
          <a:noFill/>
          <a:miter lim="800000"/>
          <a:headEnd/>
          <a:tailEnd/>
        </a:ln>
      </xdr:spPr>
    </xdr:pic>
    <xdr:clientData/>
  </xdr:twoCellAnchor>
  <xdr:twoCellAnchor editAs="oneCell">
    <xdr:from>
      <xdr:col>8</xdr:col>
      <xdr:colOff>558801</xdr:colOff>
      <xdr:row>2914</xdr:row>
      <xdr:rowOff>185208</xdr:rowOff>
    </xdr:from>
    <xdr:to>
      <xdr:col>9</xdr:col>
      <xdr:colOff>354549</xdr:colOff>
      <xdr:row>2917</xdr:row>
      <xdr:rowOff>63500</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93885808"/>
          <a:ext cx="456148" cy="525992"/>
        </a:xfrm>
        <a:prstGeom prst="rect">
          <a:avLst/>
        </a:prstGeom>
        <a:noFill/>
        <a:ln w="9525">
          <a:noFill/>
          <a:miter lim="800000"/>
          <a:headEnd/>
          <a:tailEnd/>
        </a:ln>
      </xdr:spPr>
    </xdr:pic>
    <xdr:clientData/>
  </xdr:twoCellAnchor>
  <xdr:twoCellAnchor editAs="oneCell">
    <xdr:from>
      <xdr:col>8</xdr:col>
      <xdr:colOff>558801</xdr:colOff>
      <xdr:row>2945</xdr:row>
      <xdr:rowOff>185208</xdr:rowOff>
    </xdr:from>
    <xdr:to>
      <xdr:col>9</xdr:col>
      <xdr:colOff>354549</xdr:colOff>
      <xdr:row>2948</xdr:row>
      <xdr:rowOff>63500</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0578708"/>
          <a:ext cx="456148" cy="525992"/>
        </a:xfrm>
        <a:prstGeom prst="rect">
          <a:avLst/>
        </a:prstGeom>
        <a:noFill/>
        <a:ln w="9525">
          <a:noFill/>
          <a:miter lim="800000"/>
          <a:headEnd/>
          <a:tailEnd/>
        </a:ln>
      </xdr:spPr>
    </xdr:pic>
    <xdr:clientData/>
  </xdr:twoCellAnchor>
  <xdr:twoCellAnchor editAs="oneCell">
    <xdr:from>
      <xdr:col>8</xdr:col>
      <xdr:colOff>558801</xdr:colOff>
      <xdr:row>2976</xdr:row>
      <xdr:rowOff>185208</xdr:rowOff>
    </xdr:from>
    <xdr:to>
      <xdr:col>9</xdr:col>
      <xdr:colOff>354549</xdr:colOff>
      <xdr:row>2979</xdr:row>
      <xdr:rowOff>63500</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07271608"/>
          <a:ext cx="456148" cy="525992"/>
        </a:xfrm>
        <a:prstGeom prst="rect">
          <a:avLst/>
        </a:prstGeom>
        <a:noFill/>
        <a:ln w="9525">
          <a:noFill/>
          <a:miter lim="800000"/>
          <a:headEnd/>
          <a:tailEnd/>
        </a:ln>
      </xdr:spPr>
    </xdr:pic>
    <xdr:clientData/>
  </xdr:twoCellAnchor>
  <xdr:twoCellAnchor editAs="oneCell">
    <xdr:from>
      <xdr:col>8</xdr:col>
      <xdr:colOff>558801</xdr:colOff>
      <xdr:row>3007</xdr:row>
      <xdr:rowOff>185208</xdr:rowOff>
    </xdr:from>
    <xdr:to>
      <xdr:col>9</xdr:col>
      <xdr:colOff>354549</xdr:colOff>
      <xdr:row>3010</xdr:row>
      <xdr:rowOff>63500</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13964508"/>
          <a:ext cx="456148" cy="525992"/>
        </a:xfrm>
        <a:prstGeom prst="rect">
          <a:avLst/>
        </a:prstGeom>
        <a:noFill/>
        <a:ln w="9525">
          <a:noFill/>
          <a:miter lim="800000"/>
          <a:headEnd/>
          <a:tailEnd/>
        </a:ln>
      </xdr:spPr>
    </xdr:pic>
    <xdr:clientData/>
  </xdr:twoCellAnchor>
  <xdr:twoCellAnchor editAs="oneCell">
    <xdr:from>
      <xdr:col>8</xdr:col>
      <xdr:colOff>558801</xdr:colOff>
      <xdr:row>3038</xdr:row>
      <xdr:rowOff>185208</xdr:rowOff>
    </xdr:from>
    <xdr:to>
      <xdr:col>9</xdr:col>
      <xdr:colOff>354549</xdr:colOff>
      <xdr:row>3041</xdr:row>
      <xdr:rowOff>63500</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0657408"/>
          <a:ext cx="456148" cy="525992"/>
        </a:xfrm>
        <a:prstGeom prst="rect">
          <a:avLst/>
        </a:prstGeom>
        <a:noFill/>
        <a:ln w="9525">
          <a:noFill/>
          <a:miter lim="800000"/>
          <a:headEnd/>
          <a:tailEnd/>
        </a:ln>
      </xdr:spPr>
    </xdr:pic>
    <xdr:clientData/>
  </xdr:twoCellAnchor>
  <xdr:twoCellAnchor editAs="oneCell">
    <xdr:from>
      <xdr:col>8</xdr:col>
      <xdr:colOff>558801</xdr:colOff>
      <xdr:row>3069</xdr:row>
      <xdr:rowOff>185208</xdr:rowOff>
    </xdr:from>
    <xdr:to>
      <xdr:col>9</xdr:col>
      <xdr:colOff>354549</xdr:colOff>
      <xdr:row>3072</xdr:row>
      <xdr:rowOff>63500</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5892801" y="127350308"/>
          <a:ext cx="456148" cy="5259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2429935</xdr:colOff>
      <xdr:row>22</xdr:row>
      <xdr:rowOff>0</xdr:rowOff>
    </xdr:from>
    <xdr:to>
      <xdr:col>2</xdr:col>
      <xdr:colOff>8469</xdr:colOff>
      <xdr:row>23</xdr:row>
      <xdr:rowOff>156076</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8360835" y="220133"/>
          <a:ext cx="352425" cy="359276"/>
        </a:xfrm>
        <a:prstGeom prst="rect">
          <a:avLst/>
        </a:prstGeom>
        <a:noFill/>
        <a:ln w="9525">
          <a:noFill/>
          <a:miter lim="800000"/>
          <a:headEnd/>
          <a:tailEnd/>
        </a:ln>
      </xdr:spPr>
    </xdr:pic>
    <xdr:clientData/>
  </xdr:twoCellAnchor>
  <xdr:twoCellAnchor editAs="oneCell">
    <xdr:from>
      <xdr:col>7</xdr:col>
      <xdr:colOff>261406</xdr:colOff>
      <xdr:row>0</xdr:row>
      <xdr:rowOff>42334</xdr:rowOff>
    </xdr:from>
    <xdr:to>
      <xdr:col>7</xdr:col>
      <xdr:colOff>648756</xdr:colOff>
      <xdr:row>2</xdr:row>
      <xdr:rowOff>3676</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680073" y="42334"/>
          <a:ext cx="415925" cy="418542"/>
        </a:xfrm>
        <a:prstGeom prst="rect">
          <a:avLst/>
        </a:prstGeom>
        <a:noFill/>
        <a:ln w="9525">
          <a:noFill/>
          <a:miter lim="800000"/>
          <a:headEnd/>
          <a:tailEnd/>
        </a:ln>
      </xdr:spPr>
    </xdr:pic>
    <xdr:clientData/>
  </xdr:twoCellAnchor>
  <xdr:twoCellAnchor editAs="oneCell">
    <xdr:from>
      <xdr:col>1</xdr:col>
      <xdr:colOff>2429935</xdr:colOff>
      <xdr:row>65</xdr:row>
      <xdr:rowOff>0</xdr:rowOff>
    </xdr:from>
    <xdr:to>
      <xdr:col>2</xdr:col>
      <xdr:colOff>8469</xdr:colOff>
      <xdr:row>66</xdr:row>
      <xdr:rowOff>156077</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xdr:row>
      <xdr:rowOff>42334</xdr:rowOff>
    </xdr:from>
    <xdr:to>
      <xdr:col>7</xdr:col>
      <xdr:colOff>648756</xdr:colOff>
      <xdr:row>45</xdr:row>
      <xdr:rowOff>3676</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108</xdr:row>
      <xdr:rowOff>0</xdr:rowOff>
    </xdr:from>
    <xdr:to>
      <xdr:col>2</xdr:col>
      <xdr:colOff>8469</xdr:colOff>
      <xdr:row>109</xdr:row>
      <xdr:rowOff>156077</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xdr:row>
      <xdr:rowOff>42334</xdr:rowOff>
    </xdr:from>
    <xdr:to>
      <xdr:col>7</xdr:col>
      <xdr:colOff>648756</xdr:colOff>
      <xdr:row>88</xdr:row>
      <xdr:rowOff>3677</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151</xdr:row>
      <xdr:rowOff>0</xdr:rowOff>
    </xdr:from>
    <xdr:to>
      <xdr:col>2</xdr:col>
      <xdr:colOff>8469</xdr:colOff>
      <xdr:row>152</xdr:row>
      <xdr:rowOff>156076</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129</xdr:row>
      <xdr:rowOff>42334</xdr:rowOff>
    </xdr:from>
    <xdr:to>
      <xdr:col>7</xdr:col>
      <xdr:colOff>648756</xdr:colOff>
      <xdr:row>131</xdr:row>
      <xdr:rowOff>3676</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194</xdr:row>
      <xdr:rowOff>0</xdr:rowOff>
    </xdr:from>
    <xdr:to>
      <xdr:col>2</xdr:col>
      <xdr:colOff>8469</xdr:colOff>
      <xdr:row>195</xdr:row>
      <xdr:rowOff>156077</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172</xdr:row>
      <xdr:rowOff>42334</xdr:rowOff>
    </xdr:from>
    <xdr:to>
      <xdr:col>7</xdr:col>
      <xdr:colOff>648756</xdr:colOff>
      <xdr:row>174</xdr:row>
      <xdr:rowOff>3676</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237</xdr:row>
      <xdr:rowOff>0</xdr:rowOff>
    </xdr:from>
    <xdr:to>
      <xdr:col>2</xdr:col>
      <xdr:colOff>8469</xdr:colOff>
      <xdr:row>238</xdr:row>
      <xdr:rowOff>156077</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215</xdr:row>
      <xdr:rowOff>42334</xdr:rowOff>
    </xdr:from>
    <xdr:to>
      <xdr:col>7</xdr:col>
      <xdr:colOff>648756</xdr:colOff>
      <xdr:row>217</xdr:row>
      <xdr:rowOff>3677</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280</xdr:row>
      <xdr:rowOff>0</xdr:rowOff>
    </xdr:from>
    <xdr:to>
      <xdr:col>2</xdr:col>
      <xdr:colOff>8469</xdr:colOff>
      <xdr:row>281</xdr:row>
      <xdr:rowOff>156077</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258</xdr:row>
      <xdr:rowOff>42334</xdr:rowOff>
    </xdr:from>
    <xdr:to>
      <xdr:col>7</xdr:col>
      <xdr:colOff>648756</xdr:colOff>
      <xdr:row>260</xdr:row>
      <xdr:rowOff>3677</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323</xdr:row>
      <xdr:rowOff>0</xdr:rowOff>
    </xdr:from>
    <xdr:to>
      <xdr:col>2</xdr:col>
      <xdr:colOff>8469</xdr:colOff>
      <xdr:row>324</xdr:row>
      <xdr:rowOff>156077</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301</xdr:row>
      <xdr:rowOff>42334</xdr:rowOff>
    </xdr:from>
    <xdr:to>
      <xdr:col>7</xdr:col>
      <xdr:colOff>648756</xdr:colOff>
      <xdr:row>303</xdr:row>
      <xdr:rowOff>3677</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366</xdr:row>
      <xdr:rowOff>0</xdr:rowOff>
    </xdr:from>
    <xdr:to>
      <xdr:col>2</xdr:col>
      <xdr:colOff>8469</xdr:colOff>
      <xdr:row>367</xdr:row>
      <xdr:rowOff>156077</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344</xdr:row>
      <xdr:rowOff>42334</xdr:rowOff>
    </xdr:from>
    <xdr:to>
      <xdr:col>7</xdr:col>
      <xdr:colOff>648756</xdr:colOff>
      <xdr:row>346</xdr:row>
      <xdr:rowOff>3677</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409</xdr:row>
      <xdr:rowOff>0</xdr:rowOff>
    </xdr:from>
    <xdr:to>
      <xdr:col>2</xdr:col>
      <xdr:colOff>8469</xdr:colOff>
      <xdr:row>410</xdr:row>
      <xdr:rowOff>156077</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387</xdr:row>
      <xdr:rowOff>42334</xdr:rowOff>
    </xdr:from>
    <xdr:to>
      <xdr:col>7</xdr:col>
      <xdr:colOff>648756</xdr:colOff>
      <xdr:row>389</xdr:row>
      <xdr:rowOff>3677</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452</xdr:row>
      <xdr:rowOff>0</xdr:rowOff>
    </xdr:from>
    <xdr:to>
      <xdr:col>2</xdr:col>
      <xdr:colOff>8469</xdr:colOff>
      <xdr:row>453</xdr:row>
      <xdr:rowOff>156077</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430</xdr:row>
      <xdr:rowOff>42334</xdr:rowOff>
    </xdr:from>
    <xdr:to>
      <xdr:col>7</xdr:col>
      <xdr:colOff>648756</xdr:colOff>
      <xdr:row>432</xdr:row>
      <xdr:rowOff>3677</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495</xdr:row>
      <xdr:rowOff>0</xdr:rowOff>
    </xdr:from>
    <xdr:to>
      <xdr:col>2</xdr:col>
      <xdr:colOff>8469</xdr:colOff>
      <xdr:row>496</xdr:row>
      <xdr:rowOff>156076</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473</xdr:row>
      <xdr:rowOff>42334</xdr:rowOff>
    </xdr:from>
    <xdr:to>
      <xdr:col>7</xdr:col>
      <xdr:colOff>648756</xdr:colOff>
      <xdr:row>475</xdr:row>
      <xdr:rowOff>3676</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538</xdr:row>
      <xdr:rowOff>0</xdr:rowOff>
    </xdr:from>
    <xdr:to>
      <xdr:col>2</xdr:col>
      <xdr:colOff>8469</xdr:colOff>
      <xdr:row>539</xdr:row>
      <xdr:rowOff>156077</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516</xdr:row>
      <xdr:rowOff>42334</xdr:rowOff>
    </xdr:from>
    <xdr:to>
      <xdr:col>7</xdr:col>
      <xdr:colOff>648756</xdr:colOff>
      <xdr:row>518</xdr:row>
      <xdr:rowOff>3676</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581</xdr:row>
      <xdr:rowOff>0</xdr:rowOff>
    </xdr:from>
    <xdr:to>
      <xdr:col>2</xdr:col>
      <xdr:colOff>8469</xdr:colOff>
      <xdr:row>582</xdr:row>
      <xdr:rowOff>156077</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559</xdr:row>
      <xdr:rowOff>42334</xdr:rowOff>
    </xdr:from>
    <xdr:to>
      <xdr:col>7</xdr:col>
      <xdr:colOff>648756</xdr:colOff>
      <xdr:row>561</xdr:row>
      <xdr:rowOff>3677</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624</xdr:row>
      <xdr:rowOff>0</xdr:rowOff>
    </xdr:from>
    <xdr:to>
      <xdr:col>2</xdr:col>
      <xdr:colOff>8469</xdr:colOff>
      <xdr:row>625</xdr:row>
      <xdr:rowOff>156076</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602</xdr:row>
      <xdr:rowOff>42334</xdr:rowOff>
    </xdr:from>
    <xdr:to>
      <xdr:col>7</xdr:col>
      <xdr:colOff>648756</xdr:colOff>
      <xdr:row>604</xdr:row>
      <xdr:rowOff>3676</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667</xdr:row>
      <xdr:rowOff>0</xdr:rowOff>
    </xdr:from>
    <xdr:to>
      <xdr:col>2</xdr:col>
      <xdr:colOff>8469</xdr:colOff>
      <xdr:row>668</xdr:row>
      <xdr:rowOff>156077</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645</xdr:row>
      <xdr:rowOff>42334</xdr:rowOff>
    </xdr:from>
    <xdr:to>
      <xdr:col>7</xdr:col>
      <xdr:colOff>648756</xdr:colOff>
      <xdr:row>647</xdr:row>
      <xdr:rowOff>3676</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710</xdr:row>
      <xdr:rowOff>0</xdr:rowOff>
    </xdr:from>
    <xdr:to>
      <xdr:col>2</xdr:col>
      <xdr:colOff>8469</xdr:colOff>
      <xdr:row>711</xdr:row>
      <xdr:rowOff>156077</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688</xdr:row>
      <xdr:rowOff>42334</xdr:rowOff>
    </xdr:from>
    <xdr:to>
      <xdr:col>7</xdr:col>
      <xdr:colOff>648756</xdr:colOff>
      <xdr:row>690</xdr:row>
      <xdr:rowOff>3677</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753</xdr:row>
      <xdr:rowOff>0</xdr:rowOff>
    </xdr:from>
    <xdr:to>
      <xdr:col>2</xdr:col>
      <xdr:colOff>8469</xdr:colOff>
      <xdr:row>754</xdr:row>
      <xdr:rowOff>156076</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731</xdr:row>
      <xdr:rowOff>42334</xdr:rowOff>
    </xdr:from>
    <xdr:to>
      <xdr:col>7</xdr:col>
      <xdr:colOff>648756</xdr:colOff>
      <xdr:row>733</xdr:row>
      <xdr:rowOff>3676</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796</xdr:row>
      <xdr:rowOff>0</xdr:rowOff>
    </xdr:from>
    <xdr:to>
      <xdr:col>2</xdr:col>
      <xdr:colOff>8469</xdr:colOff>
      <xdr:row>797</xdr:row>
      <xdr:rowOff>156077</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774</xdr:row>
      <xdr:rowOff>42334</xdr:rowOff>
    </xdr:from>
    <xdr:to>
      <xdr:col>7</xdr:col>
      <xdr:colOff>648756</xdr:colOff>
      <xdr:row>776</xdr:row>
      <xdr:rowOff>3676</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839</xdr:row>
      <xdr:rowOff>0</xdr:rowOff>
    </xdr:from>
    <xdr:to>
      <xdr:col>2</xdr:col>
      <xdr:colOff>8469</xdr:colOff>
      <xdr:row>840</xdr:row>
      <xdr:rowOff>156077</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817</xdr:row>
      <xdr:rowOff>42334</xdr:rowOff>
    </xdr:from>
    <xdr:to>
      <xdr:col>7</xdr:col>
      <xdr:colOff>648756</xdr:colOff>
      <xdr:row>819</xdr:row>
      <xdr:rowOff>3677</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882</xdr:row>
      <xdr:rowOff>0</xdr:rowOff>
    </xdr:from>
    <xdr:to>
      <xdr:col>2</xdr:col>
      <xdr:colOff>8469</xdr:colOff>
      <xdr:row>883</xdr:row>
      <xdr:rowOff>156076</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860</xdr:row>
      <xdr:rowOff>42334</xdr:rowOff>
    </xdr:from>
    <xdr:to>
      <xdr:col>7</xdr:col>
      <xdr:colOff>648756</xdr:colOff>
      <xdr:row>862</xdr:row>
      <xdr:rowOff>3676</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925</xdr:row>
      <xdr:rowOff>0</xdr:rowOff>
    </xdr:from>
    <xdr:to>
      <xdr:col>2</xdr:col>
      <xdr:colOff>8469</xdr:colOff>
      <xdr:row>926</xdr:row>
      <xdr:rowOff>156077</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903</xdr:row>
      <xdr:rowOff>42334</xdr:rowOff>
    </xdr:from>
    <xdr:to>
      <xdr:col>7</xdr:col>
      <xdr:colOff>648756</xdr:colOff>
      <xdr:row>905</xdr:row>
      <xdr:rowOff>3676</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968</xdr:row>
      <xdr:rowOff>0</xdr:rowOff>
    </xdr:from>
    <xdr:to>
      <xdr:col>2</xdr:col>
      <xdr:colOff>8469</xdr:colOff>
      <xdr:row>969</xdr:row>
      <xdr:rowOff>156077</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946</xdr:row>
      <xdr:rowOff>42334</xdr:rowOff>
    </xdr:from>
    <xdr:to>
      <xdr:col>7</xdr:col>
      <xdr:colOff>648756</xdr:colOff>
      <xdr:row>948</xdr:row>
      <xdr:rowOff>3677</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1011</xdr:row>
      <xdr:rowOff>0</xdr:rowOff>
    </xdr:from>
    <xdr:to>
      <xdr:col>2</xdr:col>
      <xdr:colOff>8469</xdr:colOff>
      <xdr:row>1012</xdr:row>
      <xdr:rowOff>156076</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989</xdr:row>
      <xdr:rowOff>42334</xdr:rowOff>
    </xdr:from>
    <xdr:to>
      <xdr:col>7</xdr:col>
      <xdr:colOff>648756</xdr:colOff>
      <xdr:row>991</xdr:row>
      <xdr:rowOff>3676</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1054</xdr:row>
      <xdr:rowOff>0</xdr:rowOff>
    </xdr:from>
    <xdr:to>
      <xdr:col>2</xdr:col>
      <xdr:colOff>8469</xdr:colOff>
      <xdr:row>1055</xdr:row>
      <xdr:rowOff>156077</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1032</xdr:row>
      <xdr:rowOff>42334</xdr:rowOff>
    </xdr:from>
    <xdr:to>
      <xdr:col>7</xdr:col>
      <xdr:colOff>648756</xdr:colOff>
      <xdr:row>1034</xdr:row>
      <xdr:rowOff>3676</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1097</xdr:row>
      <xdr:rowOff>0</xdr:rowOff>
    </xdr:from>
    <xdr:to>
      <xdr:col>2</xdr:col>
      <xdr:colOff>8469</xdr:colOff>
      <xdr:row>1098</xdr:row>
      <xdr:rowOff>156077</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1075</xdr:row>
      <xdr:rowOff>42334</xdr:rowOff>
    </xdr:from>
    <xdr:to>
      <xdr:col>7</xdr:col>
      <xdr:colOff>648756</xdr:colOff>
      <xdr:row>1077</xdr:row>
      <xdr:rowOff>3677</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1140</xdr:row>
      <xdr:rowOff>0</xdr:rowOff>
    </xdr:from>
    <xdr:to>
      <xdr:col>2</xdr:col>
      <xdr:colOff>8469</xdr:colOff>
      <xdr:row>1141</xdr:row>
      <xdr:rowOff>156076</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1118</xdr:row>
      <xdr:rowOff>42334</xdr:rowOff>
    </xdr:from>
    <xdr:to>
      <xdr:col>7</xdr:col>
      <xdr:colOff>648756</xdr:colOff>
      <xdr:row>1120</xdr:row>
      <xdr:rowOff>3676</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1183</xdr:row>
      <xdr:rowOff>0</xdr:rowOff>
    </xdr:from>
    <xdr:to>
      <xdr:col>2</xdr:col>
      <xdr:colOff>8469</xdr:colOff>
      <xdr:row>1184</xdr:row>
      <xdr:rowOff>156077</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1161</xdr:row>
      <xdr:rowOff>42334</xdr:rowOff>
    </xdr:from>
    <xdr:to>
      <xdr:col>7</xdr:col>
      <xdr:colOff>648756</xdr:colOff>
      <xdr:row>1163</xdr:row>
      <xdr:rowOff>3676</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1226</xdr:row>
      <xdr:rowOff>0</xdr:rowOff>
    </xdr:from>
    <xdr:to>
      <xdr:col>2</xdr:col>
      <xdr:colOff>8469</xdr:colOff>
      <xdr:row>1227</xdr:row>
      <xdr:rowOff>156077</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1204</xdr:row>
      <xdr:rowOff>42334</xdr:rowOff>
    </xdr:from>
    <xdr:to>
      <xdr:col>7</xdr:col>
      <xdr:colOff>648756</xdr:colOff>
      <xdr:row>1206</xdr:row>
      <xdr:rowOff>3677</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1269</xdr:row>
      <xdr:rowOff>0</xdr:rowOff>
    </xdr:from>
    <xdr:to>
      <xdr:col>2</xdr:col>
      <xdr:colOff>8469</xdr:colOff>
      <xdr:row>1270</xdr:row>
      <xdr:rowOff>156076</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1247</xdr:row>
      <xdr:rowOff>42334</xdr:rowOff>
    </xdr:from>
    <xdr:to>
      <xdr:col>7</xdr:col>
      <xdr:colOff>648756</xdr:colOff>
      <xdr:row>1249</xdr:row>
      <xdr:rowOff>3676</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1312</xdr:row>
      <xdr:rowOff>0</xdr:rowOff>
    </xdr:from>
    <xdr:to>
      <xdr:col>2</xdr:col>
      <xdr:colOff>8469</xdr:colOff>
      <xdr:row>1313</xdr:row>
      <xdr:rowOff>156077</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1290</xdr:row>
      <xdr:rowOff>42334</xdr:rowOff>
    </xdr:from>
    <xdr:to>
      <xdr:col>7</xdr:col>
      <xdr:colOff>648756</xdr:colOff>
      <xdr:row>1292</xdr:row>
      <xdr:rowOff>3676</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1355</xdr:row>
      <xdr:rowOff>0</xdr:rowOff>
    </xdr:from>
    <xdr:to>
      <xdr:col>2</xdr:col>
      <xdr:colOff>8469</xdr:colOff>
      <xdr:row>1356</xdr:row>
      <xdr:rowOff>156077</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1333</xdr:row>
      <xdr:rowOff>42334</xdr:rowOff>
    </xdr:from>
    <xdr:to>
      <xdr:col>7</xdr:col>
      <xdr:colOff>648756</xdr:colOff>
      <xdr:row>1335</xdr:row>
      <xdr:rowOff>3677</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1398</xdr:row>
      <xdr:rowOff>0</xdr:rowOff>
    </xdr:from>
    <xdr:to>
      <xdr:col>2</xdr:col>
      <xdr:colOff>8469</xdr:colOff>
      <xdr:row>1399</xdr:row>
      <xdr:rowOff>156076</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1376</xdr:row>
      <xdr:rowOff>42334</xdr:rowOff>
    </xdr:from>
    <xdr:to>
      <xdr:col>7</xdr:col>
      <xdr:colOff>648756</xdr:colOff>
      <xdr:row>1378</xdr:row>
      <xdr:rowOff>3676</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1441</xdr:row>
      <xdr:rowOff>0</xdr:rowOff>
    </xdr:from>
    <xdr:to>
      <xdr:col>2</xdr:col>
      <xdr:colOff>8469</xdr:colOff>
      <xdr:row>1442</xdr:row>
      <xdr:rowOff>156077</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1419</xdr:row>
      <xdr:rowOff>42334</xdr:rowOff>
    </xdr:from>
    <xdr:to>
      <xdr:col>7</xdr:col>
      <xdr:colOff>648756</xdr:colOff>
      <xdr:row>1421</xdr:row>
      <xdr:rowOff>3676</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1484</xdr:row>
      <xdr:rowOff>0</xdr:rowOff>
    </xdr:from>
    <xdr:to>
      <xdr:col>2</xdr:col>
      <xdr:colOff>8469</xdr:colOff>
      <xdr:row>1485</xdr:row>
      <xdr:rowOff>156077</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1462</xdr:row>
      <xdr:rowOff>42334</xdr:rowOff>
    </xdr:from>
    <xdr:to>
      <xdr:col>7</xdr:col>
      <xdr:colOff>648756</xdr:colOff>
      <xdr:row>1464</xdr:row>
      <xdr:rowOff>3677</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1527</xdr:row>
      <xdr:rowOff>0</xdr:rowOff>
    </xdr:from>
    <xdr:to>
      <xdr:col>2</xdr:col>
      <xdr:colOff>8469</xdr:colOff>
      <xdr:row>1528</xdr:row>
      <xdr:rowOff>156076</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1505</xdr:row>
      <xdr:rowOff>42334</xdr:rowOff>
    </xdr:from>
    <xdr:to>
      <xdr:col>7</xdr:col>
      <xdr:colOff>648756</xdr:colOff>
      <xdr:row>1507</xdr:row>
      <xdr:rowOff>3676</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1570</xdr:row>
      <xdr:rowOff>0</xdr:rowOff>
    </xdr:from>
    <xdr:to>
      <xdr:col>2</xdr:col>
      <xdr:colOff>8469</xdr:colOff>
      <xdr:row>1571</xdr:row>
      <xdr:rowOff>156077</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1548</xdr:row>
      <xdr:rowOff>42334</xdr:rowOff>
    </xdr:from>
    <xdr:to>
      <xdr:col>7</xdr:col>
      <xdr:colOff>648756</xdr:colOff>
      <xdr:row>1550</xdr:row>
      <xdr:rowOff>3676</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1613</xdr:row>
      <xdr:rowOff>0</xdr:rowOff>
    </xdr:from>
    <xdr:to>
      <xdr:col>2</xdr:col>
      <xdr:colOff>8469</xdr:colOff>
      <xdr:row>1614</xdr:row>
      <xdr:rowOff>156077</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1591</xdr:row>
      <xdr:rowOff>42334</xdr:rowOff>
    </xdr:from>
    <xdr:to>
      <xdr:col>7</xdr:col>
      <xdr:colOff>648756</xdr:colOff>
      <xdr:row>1593</xdr:row>
      <xdr:rowOff>3677</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1656</xdr:row>
      <xdr:rowOff>0</xdr:rowOff>
    </xdr:from>
    <xdr:to>
      <xdr:col>2</xdr:col>
      <xdr:colOff>8469</xdr:colOff>
      <xdr:row>1657</xdr:row>
      <xdr:rowOff>156076</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1634</xdr:row>
      <xdr:rowOff>42334</xdr:rowOff>
    </xdr:from>
    <xdr:to>
      <xdr:col>7</xdr:col>
      <xdr:colOff>648756</xdr:colOff>
      <xdr:row>1636</xdr:row>
      <xdr:rowOff>3676</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1699</xdr:row>
      <xdr:rowOff>0</xdr:rowOff>
    </xdr:from>
    <xdr:to>
      <xdr:col>2</xdr:col>
      <xdr:colOff>8469</xdr:colOff>
      <xdr:row>1700</xdr:row>
      <xdr:rowOff>156077</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1677</xdr:row>
      <xdr:rowOff>42334</xdr:rowOff>
    </xdr:from>
    <xdr:to>
      <xdr:col>7</xdr:col>
      <xdr:colOff>648756</xdr:colOff>
      <xdr:row>1679</xdr:row>
      <xdr:rowOff>3676</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1742</xdr:row>
      <xdr:rowOff>0</xdr:rowOff>
    </xdr:from>
    <xdr:to>
      <xdr:col>2</xdr:col>
      <xdr:colOff>8469</xdr:colOff>
      <xdr:row>1743</xdr:row>
      <xdr:rowOff>156077</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1720</xdr:row>
      <xdr:rowOff>42334</xdr:rowOff>
    </xdr:from>
    <xdr:to>
      <xdr:col>7</xdr:col>
      <xdr:colOff>648756</xdr:colOff>
      <xdr:row>1722</xdr:row>
      <xdr:rowOff>3677</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1785</xdr:row>
      <xdr:rowOff>0</xdr:rowOff>
    </xdr:from>
    <xdr:to>
      <xdr:col>2</xdr:col>
      <xdr:colOff>8469</xdr:colOff>
      <xdr:row>1786</xdr:row>
      <xdr:rowOff>156076</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1763</xdr:row>
      <xdr:rowOff>42334</xdr:rowOff>
    </xdr:from>
    <xdr:to>
      <xdr:col>7</xdr:col>
      <xdr:colOff>648756</xdr:colOff>
      <xdr:row>1765</xdr:row>
      <xdr:rowOff>3676</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1828</xdr:row>
      <xdr:rowOff>0</xdr:rowOff>
    </xdr:from>
    <xdr:to>
      <xdr:col>2</xdr:col>
      <xdr:colOff>8469</xdr:colOff>
      <xdr:row>1829</xdr:row>
      <xdr:rowOff>156077</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1806</xdr:row>
      <xdr:rowOff>42334</xdr:rowOff>
    </xdr:from>
    <xdr:to>
      <xdr:col>7</xdr:col>
      <xdr:colOff>648756</xdr:colOff>
      <xdr:row>1808</xdr:row>
      <xdr:rowOff>3676</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1871</xdr:row>
      <xdr:rowOff>0</xdr:rowOff>
    </xdr:from>
    <xdr:to>
      <xdr:col>2</xdr:col>
      <xdr:colOff>8469</xdr:colOff>
      <xdr:row>1872</xdr:row>
      <xdr:rowOff>156077</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1849</xdr:row>
      <xdr:rowOff>42334</xdr:rowOff>
    </xdr:from>
    <xdr:to>
      <xdr:col>7</xdr:col>
      <xdr:colOff>648756</xdr:colOff>
      <xdr:row>1851</xdr:row>
      <xdr:rowOff>3677</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1914</xdr:row>
      <xdr:rowOff>0</xdr:rowOff>
    </xdr:from>
    <xdr:to>
      <xdr:col>2</xdr:col>
      <xdr:colOff>8469</xdr:colOff>
      <xdr:row>1915</xdr:row>
      <xdr:rowOff>156076</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1892</xdr:row>
      <xdr:rowOff>42334</xdr:rowOff>
    </xdr:from>
    <xdr:to>
      <xdr:col>7</xdr:col>
      <xdr:colOff>648756</xdr:colOff>
      <xdr:row>1894</xdr:row>
      <xdr:rowOff>3676</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1957</xdr:row>
      <xdr:rowOff>0</xdr:rowOff>
    </xdr:from>
    <xdr:to>
      <xdr:col>2</xdr:col>
      <xdr:colOff>8469</xdr:colOff>
      <xdr:row>1958</xdr:row>
      <xdr:rowOff>156077</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1935</xdr:row>
      <xdr:rowOff>42334</xdr:rowOff>
    </xdr:from>
    <xdr:to>
      <xdr:col>7</xdr:col>
      <xdr:colOff>648756</xdr:colOff>
      <xdr:row>1937</xdr:row>
      <xdr:rowOff>3676</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2000</xdr:row>
      <xdr:rowOff>0</xdr:rowOff>
    </xdr:from>
    <xdr:to>
      <xdr:col>2</xdr:col>
      <xdr:colOff>8469</xdr:colOff>
      <xdr:row>2001</xdr:row>
      <xdr:rowOff>156077</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1978</xdr:row>
      <xdr:rowOff>42334</xdr:rowOff>
    </xdr:from>
    <xdr:to>
      <xdr:col>7</xdr:col>
      <xdr:colOff>648756</xdr:colOff>
      <xdr:row>1980</xdr:row>
      <xdr:rowOff>3677</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2043</xdr:row>
      <xdr:rowOff>0</xdr:rowOff>
    </xdr:from>
    <xdr:to>
      <xdr:col>2</xdr:col>
      <xdr:colOff>8469</xdr:colOff>
      <xdr:row>2044</xdr:row>
      <xdr:rowOff>156076</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2021</xdr:row>
      <xdr:rowOff>42334</xdr:rowOff>
    </xdr:from>
    <xdr:to>
      <xdr:col>7</xdr:col>
      <xdr:colOff>648756</xdr:colOff>
      <xdr:row>2023</xdr:row>
      <xdr:rowOff>3676</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2086</xdr:row>
      <xdr:rowOff>0</xdr:rowOff>
    </xdr:from>
    <xdr:to>
      <xdr:col>2</xdr:col>
      <xdr:colOff>8469</xdr:colOff>
      <xdr:row>2087</xdr:row>
      <xdr:rowOff>156077</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2064</xdr:row>
      <xdr:rowOff>42334</xdr:rowOff>
    </xdr:from>
    <xdr:to>
      <xdr:col>7</xdr:col>
      <xdr:colOff>648756</xdr:colOff>
      <xdr:row>2066</xdr:row>
      <xdr:rowOff>3676</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2129</xdr:row>
      <xdr:rowOff>0</xdr:rowOff>
    </xdr:from>
    <xdr:to>
      <xdr:col>2</xdr:col>
      <xdr:colOff>8469</xdr:colOff>
      <xdr:row>2130</xdr:row>
      <xdr:rowOff>156077</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2107</xdr:row>
      <xdr:rowOff>42334</xdr:rowOff>
    </xdr:from>
    <xdr:to>
      <xdr:col>7</xdr:col>
      <xdr:colOff>648756</xdr:colOff>
      <xdr:row>2109</xdr:row>
      <xdr:rowOff>3677</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2172</xdr:row>
      <xdr:rowOff>0</xdr:rowOff>
    </xdr:from>
    <xdr:to>
      <xdr:col>2</xdr:col>
      <xdr:colOff>8469</xdr:colOff>
      <xdr:row>2173</xdr:row>
      <xdr:rowOff>156076</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2150</xdr:row>
      <xdr:rowOff>42334</xdr:rowOff>
    </xdr:from>
    <xdr:to>
      <xdr:col>7</xdr:col>
      <xdr:colOff>648756</xdr:colOff>
      <xdr:row>2152</xdr:row>
      <xdr:rowOff>3676</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2215</xdr:row>
      <xdr:rowOff>0</xdr:rowOff>
    </xdr:from>
    <xdr:to>
      <xdr:col>2</xdr:col>
      <xdr:colOff>8469</xdr:colOff>
      <xdr:row>2216</xdr:row>
      <xdr:rowOff>156077</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2193</xdr:row>
      <xdr:rowOff>42334</xdr:rowOff>
    </xdr:from>
    <xdr:to>
      <xdr:col>7</xdr:col>
      <xdr:colOff>648756</xdr:colOff>
      <xdr:row>2195</xdr:row>
      <xdr:rowOff>3676</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2258</xdr:row>
      <xdr:rowOff>0</xdr:rowOff>
    </xdr:from>
    <xdr:to>
      <xdr:col>2</xdr:col>
      <xdr:colOff>8469</xdr:colOff>
      <xdr:row>2259</xdr:row>
      <xdr:rowOff>156077</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2236</xdr:row>
      <xdr:rowOff>42334</xdr:rowOff>
    </xdr:from>
    <xdr:to>
      <xdr:col>7</xdr:col>
      <xdr:colOff>648756</xdr:colOff>
      <xdr:row>2238</xdr:row>
      <xdr:rowOff>3677</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2301</xdr:row>
      <xdr:rowOff>0</xdr:rowOff>
    </xdr:from>
    <xdr:to>
      <xdr:col>2</xdr:col>
      <xdr:colOff>8469</xdr:colOff>
      <xdr:row>2302</xdr:row>
      <xdr:rowOff>156076</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2279</xdr:row>
      <xdr:rowOff>42334</xdr:rowOff>
    </xdr:from>
    <xdr:to>
      <xdr:col>7</xdr:col>
      <xdr:colOff>648756</xdr:colOff>
      <xdr:row>2281</xdr:row>
      <xdr:rowOff>3676</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2344</xdr:row>
      <xdr:rowOff>0</xdr:rowOff>
    </xdr:from>
    <xdr:to>
      <xdr:col>2</xdr:col>
      <xdr:colOff>8469</xdr:colOff>
      <xdr:row>2345</xdr:row>
      <xdr:rowOff>156077</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2322</xdr:row>
      <xdr:rowOff>42334</xdr:rowOff>
    </xdr:from>
    <xdr:to>
      <xdr:col>7</xdr:col>
      <xdr:colOff>648756</xdr:colOff>
      <xdr:row>2324</xdr:row>
      <xdr:rowOff>3676</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2387</xdr:row>
      <xdr:rowOff>0</xdr:rowOff>
    </xdr:from>
    <xdr:to>
      <xdr:col>2</xdr:col>
      <xdr:colOff>8469</xdr:colOff>
      <xdr:row>2388</xdr:row>
      <xdr:rowOff>156077</xdr:rowOff>
    </xdr:to>
    <xdr:pic>
      <xdr:nvPicPr>
        <xdr:cNvPr id="1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2365</xdr:row>
      <xdr:rowOff>42334</xdr:rowOff>
    </xdr:from>
    <xdr:to>
      <xdr:col>7</xdr:col>
      <xdr:colOff>648756</xdr:colOff>
      <xdr:row>2367</xdr:row>
      <xdr:rowOff>3677</xdr:rowOff>
    </xdr:to>
    <xdr:pic>
      <xdr:nvPicPr>
        <xdr:cNvPr id="1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2430</xdr:row>
      <xdr:rowOff>0</xdr:rowOff>
    </xdr:from>
    <xdr:to>
      <xdr:col>2</xdr:col>
      <xdr:colOff>8469</xdr:colOff>
      <xdr:row>2431</xdr:row>
      <xdr:rowOff>156076</xdr:rowOff>
    </xdr:to>
    <xdr:pic>
      <xdr:nvPicPr>
        <xdr:cNvPr id="1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2408</xdr:row>
      <xdr:rowOff>42334</xdr:rowOff>
    </xdr:from>
    <xdr:to>
      <xdr:col>7</xdr:col>
      <xdr:colOff>648756</xdr:colOff>
      <xdr:row>2410</xdr:row>
      <xdr:rowOff>3676</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2473</xdr:row>
      <xdr:rowOff>0</xdr:rowOff>
    </xdr:from>
    <xdr:to>
      <xdr:col>2</xdr:col>
      <xdr:colOff>8469</xdr:colOff>
      <xdr:row>2474</xdr:row>
      <xdr:rowOff>156077</xdr:rowOff>
    </xdr:to>
    <xdr:pic>
      <xdr:nvPicPr>
        <xdr:cNvPr id="1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2451</xdr:row>
      <xdr:rowOff>42334</xdr:rowOff>
    </xdr:from>
    <xdr:to>
      <xdr:col>7</xdr:col>
      <xdr:colOff>648756</xdr:colOff>
      <xdr:row>2453</xdr:row>
      <xdr:rowOff>3676</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2516</xdr:row>
      <xdr:rowOff>0</xdr:rowOff>
    </xdr:from>
    <xdr:to>
      <xdr:col>2</xdr:col>
      <xdr:colOff>8469</xdr:colOff>
      <xdr:row>2517</xdr:row>
      <xdr:rowOff>156077</xdr:rowOff>
    </xdr:to>
    <xdr:pic>
      <xdr:nvPicPr>
        <xdr:cNvPr id="1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2494</xdr:row>
      <xdr:rowOff>42334</xdr:rowOff>
    </xdr:from>
    <xdr:to>
      <xdr:col>7</xdr:col>
      <xdr:colOff>648756</xdr:colOff>
      <xdr:row>2496</xdr:row>
      <xdr:rowOff>3677</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2559</xdr:row>
      <xdr:rowOff>0</xdr:rowOff>
    </xdr:from>
    <xdr:to>
      <xdr:col>2</xdr:col>
      <xdr:colOff>8469</xdr:colOff>
      <xdr:row>2560</xdr:row>
      <xdr:rowOff>156076</xdr:rowOff>
    </xdr:to>
    <xdr:pic>
      <xdr:nvPicPr>
        <xdr:cNvPr id="1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2537</xdr:row>
      <xdr:rowOff>42334</xdr:rowOff>
    </xdr:from>
    <xdr:to>
      <xdr:col>7</xdr:col>
      <xdr:colOff>648756</xdr:colOff>
      <xdr:row>2539</xdr:row>
      <xdr:rowOff>3676</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2602</xdr:row>
      <xdr:rowOff>0</xdr:rowOff>
    </xdr:from>
    <xdr:to>
      <xdr:col>2</xdr:col>
      <xdr:colOff>8469</xdr:colOff>
      <xdr:row>2603</xdr:row>
      <xdr:rowOff>156077</xdr:rowOff>
    </xdr:to>
    <xdr:pic>
      <xdr:nvPicPr>
        <xdr:cNvPr id="1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94961933"/>
          <a:ext cx="7409" cy="395260"/>
        </a:xfrm>
        <a:prstGeom prst="rect">
          <a:avLst/>
        </a:prstGeom>
        <a:noFill/>
        <a:ln w="9525">
          <a:noFill/>
          <a:miter lim="800000"/>
          <a:headEnd/>
          <a:tailEnd/>
        </a:ln>
      </xdr:spPr>
    </xdr:pic>
    <xdr:clientData/>
  </xdr:twoCellAnchor>
  <xdr:twoCellAnchor editAs="oneCell">
    <xdr:from>
      <xdr:col>7</xdr:col>
      <xdr:colOff>261406</xdr:colOff>
      <xdr:row>2580</xdr:row>
      <xdr:rowOff>42334</xdr:rowOff>
    </xdr:from>
    <xdr:to>
      <xdr:col>7</xdr:col>
      <xdr:colOff>648756</xdr:colOff>
      <xdr:row>2582</xdr:row>
      <xdr:rowOff>3676</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0161334"/>
          <a:ext cx="387350" cy="439709"/>
        </a:xfrm>
        <a:prstGeom prst="rect">
          <a:avLst/>
        </a:prstGeom>
        <a:noFill/>
        <a:ln w="9525">
          <a:noFill/>
          <a:miter lim="800000"/>
          <a:headEnd/>
          <a:tailEnd/>
        </a:ln>
      </xdr:spPr>
    </xdr:pic>
    <xdr:clientData/>
  </xdr:twoCellAnchor>
  <xdr:twoCellAnchor editAs="oneCell">
    <xdr:from>
      <xdr:col>1</xdr:col>
      <xdr:colOff>2429935</xdr:colOff>
      <xdr:row>2645</xdr:row>
      <xdr:rowOff>0</xdr:rowOff>
    </xdr:from>
    <xdr:to>
      <xdr:col>2</xdr:col>
      <xdr:colOff>8469</xdr:colOff>
      <xdr:row>2646</xdr:row>
      <xdr:rowOff>156077</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04427667"/>
          <a:ext cx="7409" cy="395260"/>
        </a:xfrm>
        <a:prstGeom prst="rect">
          <a:avLst/>
        </a:prstGeom>
        <a:noFill/>
        <a:ln w="9525">
          <a:noFill/>
          <a:miter lim="800000"/>
          <a:headEnd/>
          <a:tailEnd/>
        </a:ln>
      </xdr:spPr>
    </xdr:pic>
    <xdr:clientData/>
  </xdr:twoCellAnchor>
  <xdr:twoCellAnchor editAs="oneCell">
    <xdr:from>
      <xdr:col>7</xdr:col>
      <xdr:colOff>261406</xdr:colOff>
      <xdr:row>2623</xdr:row>
      <xdr:rowOff>42334</xdr:rowOff>
    </xdr:from>
    <xdr:to>
      <xdr:col>7</xdr:col>
      <xdr:colOff>648756</xdr:colOff>
      <xdr:row>2625</xdr:row>
      <xdr:rowOff>3677</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9627067"/>
          <a:ext cx="387350" cy="439709"/>
        </a:xfrm>
        <a:prstGeom prst="rect">
          <a:avLst/>
        </a:prstGeom>
        <a:noFill/>
        <a:ln w="9525">
          <a:noFill/>
          <a:miter lim="800000"/>
          <a:headEnd/>
          <a:tailEnd/>
        </a:ln>
      </xdr:spPr>
    </xdr:pic>
    <xdr:clientData/>
  </xdr:twoCellAnchor>
  <xdr:twoCellAnchor editAs="oneCell">
    <xdr:from>
      <xdr:col>1</xdr:col>
      <xdr:colOff>2429935</xdr:colOff>
      <xdr:row>2688</xdr:row>
      <xdr:rowOff>0</xdr:rowOff>
    </xdr:from>
    <xdr:to>
      <xdr:col>2</xdr:col>
      <xdr:colOff>8469</xdr:colOff>
      <xdr:row>2689</xdr:row>
      <xdr:rowOff>156076</xdr:rowOff>
    </xdr:to>
    <xdr:pic>
      <xdr:nvPicPr>
        <xdr:cNvPr id="1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13893400"/>
          <a:ext cx="7409" cy="395260"/>
        </a:xfrm>
        <a:prstGeom prst="rect">
          <a:avLst/>
        </a:prstGeom>
        <a:noFill/>
        <a:ln w="9525">
          <a:noFill/>
          <a:miter lim="800000"/>
          <a:headEnd/>
          <a:tailEnd/>
        </a:ln>
      </xdr:spPr>
    </xdr:pic>
    <xdr:clientData/>
  </xdr:twoCellAnchor>
  <xdr:twoCellAnchor editAs="oneCell">
    <xdr:from>
      <xdr:col>7</xdr:col>
      <xdr:colOff>261406</xdr:colOff>
      <xdr:row>2666</xdr:row>
      <xdr:rowOff>42334</xdr:rowOff>
    </xdr:from>
    <xdr:to>
      <xdr:col>7</xdr:col>
      <xdr:colOff>648756</xdr:colOff>
      <xdr:row>2668</xdr:row>
      <xdr:rowOff>3676</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09092801"/>
          <a:ext cx="387350" cy="439709"/>
        </a:xfrm>
        <a:prstGeom prst="rect">
          <a:avLst/>
        </a:prstGeom>
        <a:noFill/>
        <a:ln w="9525">
          <a:noFill/>
          <a:miter lim="800000"/>
          <a:headEnd/>
          <a:tailEnd/>
        </a:ln>
      </xdr:spPr>
    </xdr:pic>
    <xdr:clientData/>
  </xdr:twoCellAnchor>
  <xdr:twoCellAnchor editAs="oneCell">
    <xdr:from>
      <xdr:col>1</xdr:col>
      <xdr:colOff>2429935</xdr:colOff>
      <xdr:row>2731</xdr:row>
      <xdr:rowOff>0</xdr:rowOff>
    </xdr:from>
    <xdr:to>
      <xdr:col>2</xdr:col>
      <xdr:colOff>8469</xdr:colOff>
      <xdr:row>2732</xdr:row>
      <xdr:rowOff>156077</xdr:rowOff>
    </xdr:to>
    <xdr:pic>
      <xdr:nvPicPr>
        <xdr:cNvPr id="1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23359133"/>
          <a:ext cx="7409" cy="395260"/>
        </a:xfrm>
        <a:prstGeom prst="rect">
          <a:avLst/>
        </a:prstGeom>
        <a:noFill/>
        <a:ln w="9525">
          <a:noFill/>
          <a:miter lim="800000"/>
          <a:headEnd/>
          <a:tailEnd/>
        </a:ln>
      </xdr:spPr>
    </xdr:pic>
    <xdr:clientData/>
  </xdr:twoCellAnchor>
  <xdr:twoCellAnchor editAs="oneCell">
    <xdr:from>
      <xdr:col>7</xdr:col>
      <xdr:colOff>261406</xdr:colOff>
      <xdr:row>2709</xdr:row>
      <xdr:rowOff>42334</xdr:rowOff>
    </xdr:from>
    <xdr:to>
      <xdr:col>7</xdr:col>
      <xdr:colOff>648756</xdr:colOff>
      <xdr:row>2711</xdr:row>
      <xdr:rowOff>3676</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18558534"/>
          <a:ext cx="387350" cy="439709"/>
        </a:xfrm>
        <a:prstGeom prst="rect">
          <a:avLst/>
        </a:prstGeom>
        <a:noFill/>
        <a:ln w="9525">
          <a:noFill/>
          <a:miter lim="800000"/>
          <a:headEnd/>
          <a:tailEnd/>
        </a:ln>
      </xdr:spPr>
    </xdr:pic>
    <xdr:clientData/>
  </xdr:twoCellAnchor>
  <xdr:twoCellAnchor editAs="oneCell">
    <xdr:from>
      <xdr:col>1</xdr:col>
      <xdr:colOff>2429935</xdr:colOff>
      <xdr:row>2774</xdr:row>
      <xdr:rowOff>0</xdr:rowOff>
    </xdr:from>
    <xdr:to>
      <xdr:col>2</xdr:col>
      <xdr:colOff>8469</xdr:colOff>
      <xdr:row>2775</xdr:row>
      <xdr:rowOff>156077</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2824867"/>
          <a:ext cx="7409" cy="395260"/>
        </a:xfrm>
        <a:prstGeom prst="rect">
          <a:avLst/>
        </a:prstGeom>
        <a:noFill/>
        <a:ln w="9525">
          <a:noFill/>
          <a:miter lim="800000"/>
          <a:headEnd/>
          <a:tailEnd/>
        </a:ln>
      </xdr:spPr>
    </xdr:pic>
    <xdr:clientData/>
  </xdr:twoCellAnchor>
  <xdr:twoCellAnchor editAs="oneCell">
    <xdr:from>
      <xdr:col>7</xdr:col>
      <xdr:colOff>261406</xdr:colOff>
      <xdr:row>2752</xdr:row>
      <xdr:rowOff>42334</xdr:rowOff>
    </xdr:from>
    <xdr:to>
      <xdr:col>7</xdr:col>
      <xdr:colOff>648756</xdr:colOff>
      <xdr:row>2754</xdr:row>
      <xdr:rowOff>3677</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28024267"/>
          <a:ext cx="387350" cy="439709"/>
        </a:xfrm>
        <a:prstGeom prst="rect">
          <a:avLst/>
        </a:prstGeom>
        <a:noFill/>
        <a:ln w="9525">
          <a:noFill/>
          <a:miter lim="800000"/>
          <a:headEnd/>
          <a:tailEnd/>
        </a:ln>
      </xdr:spPr>
    </xdr:pic>
    <xdr:clientData/>
  </xdr:twoCellAnchor>
  <xdr:twoCellAnchor editAs="oneCell">
    <xdr:from>
      <xdr:col>1</xdr:col>
      <xdr:colOff>2429935</xdr:colOff>
      <xdr:row>2817</xdr:row>
      <xdr:rowOff>0</xdr:rowOff>
    </xdr:from>
    <xdr:to>
      <xdr:col>2</xdr:col>
      <xdr:colOff>8469</xdr:colOff>
      <xdr:row>2818</xdr:row>
      <xdr:rowOff>156076</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42290600"/>
          <a:ext cx="7409" cy="395260"/>
        </a:xfrm>
        <a:prstGeom prst="rect">
          <a:avLst/>
        </a:prstGeom>
        <a:noFill/>
        <a:ln w="9525">
          <a:noFill/>
          <a:miter lim="800000"/>
          <a:headEnd/>
          <a:tailEnd/>
        </a:ln>
      </xdr:spPr>
    </xdr:pic>
    <xdr:clientData/>
  </xdr:twoCellAnchor>
  <xdr:twoCellAnchor editAs="oneCell">
    <xdr:from>
      <xdr:col>7</xdr:col>
      <xdr:colOff>261406</xdr:colOff>
      <xdr:row>2795</xdr:row>
      <xdr:rowOff>42334</xdr:rowOff>
    </xdr:from>
    <xdr:to>
      <xdr:col>7</xdr:col>
      <xdr:colOff>648756</xdr:colOff>
      <xdr:row>2797</xdr:row>
      <xdr:rowOff>3676</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37490001"/>
          <a:ext cx="387350" cy="439709"/>
        </a:xfrm>
        <a:prstGeom prst="rect">
          <a:avLst/>
        </a:prstGeom>
        <a:noFill/>
        <a:ln w="9525">
          <a:noFill/>
          <a:miter lim="800000"/>
          <a:headEnd/>
          <a:tailEnd/>
        </a:ln>
      </xdr:spPr>
    </xdr:pic>
    <xdr:clientData/>
  </xdr:twoCellAnchor>
  <xdr:twoCellAnchor editAs="oneCell">
    <xdr:from>
      <xdr:col>1</xdr:col>
      <xdr:colOff>2429935</xdr:colOff>
      <xdr:row>2860</xdr:row>
      <xdr:rowOff>0</xdr:rowOff>
    </xdr:from>
    <xdr:to>
      <xdr:col>2</xdr:col>
      <xdr:colOff>8469</xdr:colOff>
      <xdr:row>2861</xdr:row>
      <xdr:rowOff>156077</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51756333"/>
          <a:ext cx="7409" cy="395260"/>
        </a:xfrm>
        <a:prstGeom prst="rect">
          <a:avLst/>
        </a:prstGeom>
        <a:noFill/>
        <a:ln w="9525">
          <a:noFill/>
          <a:miter lim="800000"/>
          <a:headEnd/>
          <a:tailEnd/>
        </a:ln>
      </xdr:spPr>
    </xdr:pic>
    <xdr:clientData/>
  </xdr:twoCellAnchor>
  <xdr:twoCellAnchor editAs="oneCell">
    <xdr:from>
      <xdr:col>7</xdr:col>
      <xdr:colOff>261406</xdr:colOff>
      <xdr:row>2838</xdr:row>
      <xdr:rowOff>42334</xdr:rowOff>
    </xdr:from>
    <xdr:to>
      <xdr:col>7</xdr:col>
      <xdr:colOff>648756</xdr:colOff>
      <xdr:row>2840</xdr:row>
      <xdr:rowOff>3676</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46955734"/>
          <a:ext cx="387350" cy="439709"/>
        </a:xfrm>
        <a:prstGeom prst="rect">
          <a:avLst/>
        </a:prstGeom>
        <a:noFill/>
        <a:ln w="9525">
          <a:noFill/>
          <a:miter lim="800000"/>
          <a:headEnd/>
          <a:tailEnd/>
        </a:ln>
      </xdr:spPr>
    </xdr:pic>
    <xdr:clientData/>
  </xdr:twoCellAnchor>
  <xdr:twoCellAnchor editAs="oneCell">
    <xdr:from>
      <xdr:col>1</xdr:col>
      <xdr:colOff>2429935</xdr:colOff>
      <xdr:row>2903</xdr:row>
      <xdr:rowOff>0</xdr:rowOff>
    </xdr:from>
    <xdr:to>
      <xdr:col>2</xdr:col>
      <xdr:colOff>8469</xdr:colOff>
      <xdr:row>2904</xdr:row>
      <xdr:rowOff>156077</xdr:rowOff>
    </xdr:to>
    <xdr:pic>
      <xdr:nvPicPr>
        <xdr:cNvPr id="1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61222067"/>
          <a:ext cx="7409" cy="395260"/>
        </a:xfrm>
        <a:prstGeom prst="rect">
          <a:avLst/>
        </a:prstGeom>
        <a:noFill/>
        <a:ln w="9525">
          <a:noFill/>
          <a:miter lim="800000"/>
          <a:headEnd/>
          <a:tailEnd/>
        </a:ln>
      </xdr:spPr>
    </xdr:pic>
    <xdr:clientData/>
  </xdr:twoCellAnchor>
  <xdr:twoCellAnchor editAs="oneCell">
    <xdr:from>
      <xdr:col>7</xdr:col>
      <xdr:colOff>261406</xdr:colOff>
      <xdr:row>2881</xdr:row>
      <xdr:rowOff>42334</xdr:rowOff>
    </xdr:from>
    <xdr:to>
      <xdr:col>7</xdr:col>
      <xdr:colOff>648756</xdr:colOff>
      <xdr:row>2883</xdr:row>
      <xdr:rowOff>3677</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56421467"/>
          <a:ext cx="387350" cy="439709"/>
        </a:xfrm>
        <a:prstGeom prst="rect">
          <a:avLst/>
        </a:prstGeom>
        <a:noFill/>
        <a:ln w="9525">
          <a:noFill/>
          <a:miter lim="800000"/>
          <a:headEnd/>
          <a:tailEnd/>
        </a:ln>
      </xdr:spPr>
    </xdr:pic>
    <xdr:clientData/>
  </xdr:twoCellAnchor>
  <xdr:twoCellAnchor editAs="oneCell">
    <xdr:from>
      <xdr:col>1</xdr:col>
      <xdr:colOff>2429935</xdr:colOff>
      <xdr:row>2946</xdr:row>
      <xdr:rowOff>0</xdr:rowOff>
    </xdr:from>
    <xdr:to>
      <xdr:col>2</xdr:col>
      <xdr:colOff>8469</xdr:colOff>
      <xdr:row>2947</xdr:row>
      <xdr:rowOff>156076</xdr:rowOff>
    </xdr:to>
    <xdr:pic>
      <xdr:nvPicPr>
        <xdr:cNvPr id="1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70687800"/>
          <a:ext cx="7409" cy="395260"/>
        </a:xfrm>
        <a:prstGeom prst="rect">
          <a:avLst/>
        </a:prstGeom>
        <a:noFill/>
        <a:ln w="9525">
          <a:noFill/>
          <a:miter lim="800000"/>
          <a:headEnd/>
          <a:tailEnd/>
        </a:ln>
      </xdr:spPr>
    </xdr:pic>
    <xdr:clientData/>
  </xdr:twoCellAnchor>
  <xdr:twoCellAnchor editAs="oneCell">
    <xdr:from>
      <xdr:col>7</xdr:col>
      <xdr:colOff>261406</xdr:colOff>
      <xdr:row>2924</xdr:row>
      <xdr:rowOff>42334</xdr:rowOff>
    </xdr:from>
    <xdr:to>
      <xdr:col>7</xdr:col>
      <xdr:colOff>648756</xdr:colOff>
      <xdr:row>2926</xdr:row>
      <xdr:rowOff>3676</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65887201"/>
          <a:ext cx="387350" cy="439709"/>
        </a:xfrm>
        <a:prstGeom prst="rect">
          <a:avLst/>
        </a:prstGeom>
        <a:noFill/>
        <a:ln w="9525">
          <a:noFill/>
          <a:miter lim="800000"/>
          <a:headEnd/>
          <a:tailEnd/>
        </a:ln>
      </xdr:spPr>
    </xdr:pic>
    <xdr:clientData/>
  </xdr:twoCellAnchor>
  <xdr:twoCellAnchor editAs="oneCell">
    <xdr:from>
      <xdr:col>1</xdr:col>
      <xdr:colOff>2429935</xdr:colOff>
      <xdr:row>2989</xdr:row>
      <xdr:rowOff>0</xdr:rowOff>
    </xdr:from>
    <xdr:to>
      <xdr:col>2</xdr:col>
      <xdr:colOff>8469</xdr:colOff>
      <xdr:row>2990</xdr:row>
      <xdr:rowOff>156077</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0153533"/>
          <a:ext cx="7409" cy="395260"/>
        </a:xfrm>
        <a:prstGeom prst="rect">
          <a:avLst/>
        </a:prstGeom>
        <a:noFill/>
        <a:ln w="9525">
          <a:noFill/>
          <a:miter lim="800000"/>
          <a:headEnd/>
          <a:tailEnd/>
        </a:ln>
      </xdr:spPr>
    </xdr:pic>
    <xdr:clientData/>
  </xdr:twoCellAnchor>
  <xdr:twoCellAnchor editAs="oneCell">
    <xdr:from>
      <xdr:col>7</xdr:col>
      <xdr:colOff>261406</xdr:colOff>
      <xdr:row>2967</xdr:row>
      <xdr:rowOff>42334</xdr:rowOff>
    </xdr:from>
    <xdr:to>
      <xdr:col>7</xdr:col>
      <xdr:colOff>648756</xdr:colOff>
      <xdr:row>2969</xdr:row>
      <xdr:rowOff>3676</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75352934"/>
          <a:ext cx="387350" cy="439709"/>
        </a:xfrm>
        <a:prstGeom prst="rect">
          <a:avLst/>
        </a:prstGeom>
        <a:noFill/>
        <a:ln w="9525">
          <a:noFill/>
          <a:miter lim="800000"/>
          <a:headEnd/>
          <a:tailEnd/>
        </a:ln>
      </xdr:spPr>
    </xdr:pic>
    <xdr:clientData/>
  </xdr:twoCellAnchor>
  <xdr:twoCellAnchor editAs="oneCell">
    <xdr:from>
      <xdr:col>1</xdr:col>
      <xdr:colOff>2429935</xdr:colOff>
      <xdr:row>3032</xdr:row>
      <xdr:rowOff>0</xdr:rowOff>
    </xdr:from>
    <xdr:to>
      <xdr:col>2</xdr:col>
      <xdr:colOff>8469</xdr:colOff>
      <xdr:row>3033</xdr:row>
      <xdr:rowOff>156077</xdr:rowOff>
    </xdr:to>
    <xdr:pic>
      <xdr:nvPicPr>
        <xdr:cNvPr id="1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9619267"/>
          <a:ext cx="7409" cy="395260"/>
        </a:xfrm>
        <a:prstGeom prst="rect">
          <a:avLst/>
        </a:prstGeom>
        <a:noFill/>
        <a:ln w="9525">
          <a:noFill/>
          <a:miter lim="800000"/>
          <a:headEnd/>
          <a:tailEnd/>
        </a:ln>
      </xdr:spPr>
    </xdr:pic>
    <xdr:clientData/>
  </xdr:twoCellAnchor>
  <xdr:twoCellAnchor editAs="oneCell">
    <xdr:from>
      <xdr:col>7</xdr:col>
      <xdr:colOff>261406</xdr:colOff>
      <xdr:row>3010</xdr:row>
      <xdr:rowOff>42334</xdr:rowOff>
    </xdr:from>
    <xdr:to>
      <xdr:col>7</xdr:col>
      <xdr:colOff>648756</xdr:colOff>
      <xdr:row>3012</xdr:row>
      <xdr:rowOff>3677</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818667"/>
          <a:ext cx="387350" cy="439709"/>
        </a:xfrm>
        <a:prstGeom prst="rect">
          <a:avLst/>
        </a:prstGeom>
        <a:noFill/>
        <a:ln w="9525">
          <a:noFill/>
          <a:miter lim="800000"/>
          <a:headEnd/>
          <a:tailEnd/>
        </a:ln>
      </xdr:spPr>
    </xdr:pic>
    <xdr:clientData/>
  </xdr:twoCellAnchor>
  <xdr:twoCellAnchor editAs="oneCell">
    <xdr:from>
      <xdr:col>1</xdr:col>
      <xdr:colOff>2429935</xdr:colOff>
      <xdr:row>3075</xdr:row>
      <xdr:rowOff>0</xdr:rowOff>
    </xdr:from>
    <xdr:to>
      <xdr:col>2</xdr:col>
      <xdr:colOff>8469</xdr:colOff>
      <xdr:row>3076</xdr:row>
      <xdr:rowOff>156076</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99085000"/>
          <a:ext cx="7409" cy="395260"/>
        </a:xfrm>
        <a:prstGeom prst="rect">
          <a:avLst/>
        </a:prstGeom>
        <a:noFill/>
        <a:ln w="9525">
          <a:noFill/>
          <a:miter lim="800000"/>
          <a:headEnd/>
          <a:tailEnd/>
        </a:ln>
      </xdr:spPr>
    </xdr:pic>
    <xdr:clientData/>
  </xdr:twoCellAnchor>
  <xdr:twoCellAnchor editAs="oneCell">
    <xdr:from>
      <xdr:col>7</xdr:col>
      <xdr:colOff>261406</xdr:colOff>
      <xdr:row>3053</xdr:row>
      <xdr:rowOff>42334</xdr:rowOff>
    </xdr:from>
    <xdr:to>
      <xdr:col>7</xdr:col>
      <xdr:colOff>648756</xdr:colOff>
      <xdr:row>3055</xdr:row>
      <xdr:rowOff>3676</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94284401"/>
          <a:ext cx="387350" cy="439709"/>
        </a:xfrm>
        <a:prstGeom prst="rect">
          <a:avLst/>
        </a:prstGeom>
        <a:noFill/>
        <a:ln w="9525">
          <a:noFill/>
          <a:miter lim="800000"/>
          <a:headEnd/>
          <a:tailEnd/>
        </a:ln>
      </xdr:spPr>
    </xdr:pic>
    <xdr:clientData/>
  </xdr:twoCellAnchor>
  <xdr:twoCellAnchor editAs="oneCell">
    <xdr:from>
      <xdr:col>1</xdr:col>
      <xdr:colOff>2429935</xdr:colOff>
      <xdr:row>3118</xdr:row>
      <xdr:rowOff>0</xdr:rowOff>
    </xdr:from>
    <xdr:to>
      <xdr:col>2</xdr:col>
      <xdr:colOff>8469</xdr:colOff>
      <xdr:row>3119</xdr:row>
      <xdr:rowOff>156077</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08550733"/>
          <a:ext cx="7409" cy="395260"/>
        </a:xfrm>
        <a:prstGeom prst="rect">
          <a:avLst/>
        </a:prstGeom>
        <a:noFill/>
        <a:ln w="9525">
          <a:noFill/>
          <a:miter lim="800000"/>
          <a:headEnd/>
          <a:tailEnd/>
        </a:ln>
      </xdr:spPr>
    </xdr:pic>
    <xdr:clientData/>
  </xdr:twoCellAnchor>
  <xdr:twoCellAnchor editAs="oneCell">
    <xdr:from>
      <xdr:col>7</xdr:col>
      <xdr:colOff>261406</xdr:colOff>
      <xdr:row>3096</xdr:row>
      <xdr:rowOff>42334</xdr:rowOff>
    </xdr:from>
    <xdr:to>
      <xdr:col>7</xdr:col>
      <xdr:colOff>648756</xdr:colOff>
      <xdr:row>3098</xdr:row>
      <xdr:rowOff>3676</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03750134"/>
          <a:ext cx="387350" cy="439709"/>
        </a:xfrm>
        <a:prstGeom prst="rect">
          <a:avLst/>
        </a:prstGeom>
        <a:noFill/>
        <a:ln w="9525">
          <a:noFill/>
          <a:miter lim="800000"/>
          <a:headEnd/>
          <a:tailEnd/>
        </a:ln>
      </xdr:spPr>
    </xdr:pic>
    <xdr:clientData/>
  </xdr:twoCellAnchor>
  <xdr:twoCellAnchor editAs="oneCell">
    <xdr:from>
      <xdr:col>1</xdr:col>
      <xdr:colOff>2429935</xdr:colOff>
      <xdr:row>3161</xdr:row>
      <xdr:rowOff>0</xdr:rowOff>
    </xdr:from>
    <xdr:to>
      <xdr:col>2</xdr:col>
      <xdr:colOff>8469</xdr:colOff>
      <xdr:row>3162</xdr:row>
      <xdr:rowOff>156077</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18016467"/>
          <a:ext cx="7409" cy="395260"/>
        </a:xfrm>
        <a:prstGeom prst="rect">
          <a:avLst/>
        </a:prstGeom>
        <a:noFill/>
        <a:ln w="9525">
          <a:noFill/>
          <a:miter lim="800000"/>
          <a:headEnd/>
          <a:tailEnd/>
        </a:ln>
      </xdr:spPr>
    </xdr:pic>
    <xdr:clientData/>
  </xdr:twoCellAnchor>
  <xdr:twoCellAnchor editAs="oneCell">
    <xdr:from>
      <xdr:col>7</xdr:col>
      <xdr:colOff>261406</xdr:colOff>
      <xdr:row>3139</xdr:row>
      <xdr:rowOff>42334</xdr:rowOff>
    </xdr:from>
    <xdr:to>
      <xdr:col>7</xdr:col>
      <xdr:colOff>648756</xdr:colOff>
      <xdr:row>3141</xdr:row>
      <xdr:rowOff>3677</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13215867"/>
          <a:ext cx="387350" cy="439709"/>
        </a:xfrm>
        <a:prstGeom prst="rect">
          <a:avLst/>
        </a:prstGeom>
        <a:noFill/>
        <a:ln w="9525">
          <a:noFill/>
          <a:miter lim="800000"/>
          <a:headEnd/>
          <a:tailEnd/>
        </a:ln>
      </xdr:spPr>
    </xdr:pic>
    <xdr:clientData/>
  </xdr:twoCellAnchor>
  <xdr:twoCellAnchor editAs="oneCell">
    <xdr:from>
      <xdr:col>1</xdr:col>
      <xdr:colOff>2429935</xdr:colOff>
      <xdr:row>3204</xdr:row>
      <xdr:rowOff>0</xdr:rowOff>
    </xdr:from>
    <xdr:to>
      <xdr:col>2</xdr:col>
      <xdr:colOff>8469</xdr:colOff>
      <xdr:row>3205</xdr:row>
      <xdr:rowOff>156076</xdr:rowOff>
    </xdr:to>
    <xdr:pic>
      <xdr:nvPicPr>
        <xdr:cNvPr id="1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27482200"/>
          <a:ext cx="7409" cy="395260"/>
        </a:xfrm>
        <a:prstGeom prst="rect">
          <a:avLst/>
        </a:prstGeom>
        <a:noFill/>
        <a:ln w="9525">
          <a:noFill/>
          <a:miter lim="800000"/>
          <a:headEnd/>
          <a:tailEnd/>
        </a:ln>
      </xdr:spPr>
    </xdr:pic>
    <xdr:clientData/>
  </xdr:twoCellAnchor>
  <xdr:twoCellAnchor editAs="oneCell">
    <xdr:from>
      <xdr:col>7</xdr:col>
      <xdr:colOff>261406</xdr:colOff>
      <xdr:row>3182</xdr:row>
      <xdr:rowOff>42334</xdr:rowOff>
    </xdr:from>
    <xdr:to>
      <xdr:col>7</xdr:col>
      <xdr:colOff>648756</xdr:colOff>
      <xdr:row>3184</xdr:row>
      <xdr:rowOff>3676</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22681601"/>
          <a:ext cx="387350" cy="439709"/>
        </a:xfrm>
        <a:prstGeom prst="rect">
          <a:avLst/>
        </a:prstGeom>
        <a:noFill/>
        <a:ln w="9525">
          <a:noFill/>
          <a:miter lim="800000"/>
          <a:headEnd/>
          <a:tailEnd/>
        </a:ln>
      </xdr:spPr>
    </xdr:pic>
    <xdr:clientData/>
  </xdr:twoCellAnchor>
  <xdr:twoCellAnchor editAs="oneCell">
    <xdr:from>
      <xdr:col>1</xdr:col>
      <xdr:colOff>2429935</xdr:colOff>
      <xdr:row>3247</xdr:row>
      <xdr:rowOff>0</xdr:rowOff>
    </xdr:from>
    <xdr:to>
      <xdr:col>2</xdr:col>
      <xdr:colOff>8469</xdr:colOff>
      <xdr:row>3248</xdr:row>
      <xdr:rowOff>156077</xdr:rowOff>
    </xdr:to>
    <xdr:pic>
      <xdr:nvPicPr>
        <xdr:cNvPr id="1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6947933"/>
          <a:ext cx="7409" cy="395260"/>
        </a:xfrm>
        <a:prstGeom prst="rect">
          <a:avLst/>
        </a:prstGeom>
        <a:noFill/>
        <a:ln w="9525">
          <a:noFill/>
          <a:miter lim="800000"/>
          <a:headEnd/>
          <a:tailEnd/>
        </a:ln>
      </xdr:spPr>
    </xdr:pic>
    <xdr:clientData/>
  </xdr:twoCellAnchor>
  <xdr:twoCellAnchor editAs="oneCell">
    <xdr:from>
      <xdr:col>7</xdr:col>
      <xdr:colOff>261406</xdr:colOff>
      <xdr:row>3225</xdr:row>
      <xdr:rowOff>42334</xdr:rowOff>
    </xdr:from>
    <xdr:to>
      <xdr:col>7</xdr:col>
      <xdr:colOff>648756</xdr:colOff>
      <xdr:row>3227</xdr:row>
      <xdr:rowOff>3676</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32147334"/>
          <a:ext cx="387350" cy="439709"/>
        </a:xfrm>
        <a:prstGeom prst="rect">
          <a:avLst/>
        </a:prstGeom>
        <a:noFill/>
        <a:ln w="9525">
          <a:noFill/>
          <a:miter lim="800000"/>
          <a:headEnd/>
          <a:tailEnd/>
        </a:ln>
      </xdr:spPr>
    </xdr:pic>
    <xdr:clientData/>
  </xdr:twoCellAnchor>
  <xdr:twoCellAnchor editAs="oneCell">
    <xdr:from>
      <xdr:col>1</xdr:col>
      <xdr:colOff>2429935</xdr:colOff>
      <xdr:row>3290</xdr:row>
      <xdr:rowOff>0</xdr:rowOff>
    </xdr:from>
    <xdr:to>
      <xdr:col>2</xdr:col>
      <xdr:colOff>8469</xdr:colOff>
      <xdr:row>3291</xdr:row>
      <xdr:rowOff>156077</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46413667"/>
          <a:ext cx="7409" cy="395260"/>
        </a:xfrm>
        <a:prstGeom prst="rect">
          <a:avLst/>
        </a:prstGeom>
        <a:noFill/>
        <a:ln w="9525">
          <a:noFill/>
          <a:miter lim="800000"/>
          <a:headEnd/>
          <a:tailEnd/>
        </a:ln>
      </xdr:spPr>
    </xdr:pic>
    <xdr:clientData/>
  </xdr:twoCellAnchor>
  <xdr:twoCellAnchor editAs="oneCell">
    <xdr:from>
      <xdr:col>7</xdr:col>
      <xdr:colOff>261406</xdr:colOff>
      <xdr:row>3268</xdr:row>
      <xdr:rowOff>42334</xdr:rowOff>
    </xdr:from>
    <xdr:to>
      <xdr:col>7</xdr:col>
      <xdr:colOff>648756</xdr:colOff>
      <xdr:row>3270</xdr:row>
      <xdr:rowOff>3677</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41613067"/>
          <a:ext cx="387350" cy="439709"/>
        </a:xfrm>
        <a:prstGeom prst="rect">
          <a:avLst/>
        </a:prstGeom>
        <a:noFill/>
        <a:ln w="9525">
          <a:noFill/>
          <a:miter lim="800000"/>
          <a:headEnd/>
          <a:tailEnd/>
        </a:ln>
      </xdr:spPr>
    </xdr:pic>
    <xdr:clientData/>
  </xdr:twoCellAnchor>
  <xdr:twoCellAnchor editAs="oneCell">
    <xdr:from>
      <xdr:col>1</xdr:col>
      <xdr:colOff>2429935</xdr:colOff>
      <xdr:row>3333</xdr:row>
      <xdr:rowOff>0</xdr:rowOff>
    </xdr:from>
    <xdr:to>
      <xdr:col>2</xdr:col>
      <xdr:colOff>8469</xdr:colOff>
      <xdr:row>3334</xdr:row>
      <xdr:rowOff>156076</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55879400"/>
          <a:ext cx="7409" cy="395260"/>
        </a:xfrm>
        <a:prstGeom prst="rect">
          <a:avLst/>
        </a:prstGeom>
        <a:noFill/>
        <a:ln w="9525">
          <a:noFill/>
          <a:miter lim="800000"/>
          <a:headEnd/>
          <a:tailEnd/>
        </a:ln>
      </xdr:spPr>
    </xdr:pic>
    <xdr:clientData/>
  </xdr:twoCellAnchor>
  <xdr:twoCellAnchor editAs="oneCell">
    <xdr:from>
      <xdr:col>7</xdr:col>
      <xdr:colOff>261406</xdr:colOff>
      <xdr:row>3311</xdr:row>
      <xdr:rowOff>42334</xdr:rowOff>
    </xdr:from>
    <xdr:to>
      <xdr:col>7</xdr:col>
      <xdr:colOff>648756</xdr:colOff>
      <xdr:row>3313</xdr:row>
      <xdr:rowOff>3676</xdr:rowOff>
    </xdr:to>
    <xdr:pic>
      <xdr:nvPicPr>
        <xdr:cNvPr id="158" name="Picture 157" descr="saraswati 2.jpg"/>
        <xdr:cNvPicPr>
          <a:picLocks noChangeAspect="1"/>
        </xdr:cNvPicPr>
      </xdr:nvPicPr>
      <xdr:blipFill>
        <a:blip xmlns:r="http://schemas.openxmlformats.org/officeDocument/2006/relationships" r:embed="rId1"/>
        <a:srcRect/>
        <a:stretch>
          <a:fillRect/>
        </a:stretch>
      </xdr:blipFill>
      <xdr:spPr bwMode="auto">
        <a:xfrm flipH="1">
          <a:off x="5925606" y="351078801"/>
          <a:ext cx="387350" cy="439709"/>
        </a:xfrm>
        <a:prstGeom prst="rect">
          <a:avLst/>
        </a:prstGeom>
        <a:noFill/>
        <a:ln w="9525">
          <a:noFill/>
          <a:miter lim="800000"/>
          <a:headEnd/>
          <a:tailEnd/>
        </a:ln>
      </xdr:spPr>
    </xdr:pic>
    <xdr:clientData/>
  </xdr:twoCellAnchor>
  <xdr:twoCellAnchor editAs="oneCell">
    <xdr:from>
      <xdr:col>1</xdr:col>
      <xdr:colOff>2429935</xdr:colOff>
      <xdr:row>3376</xdr:row>
      <xdr:rowOff>0</xdr:rowOff>
    </xdr:from>
    <xdr:to>
      <xdr:col>2</xdr:col>
      <xdr:colOff>8469</xdr:colOff>
      <xdr:row>3377</xdr:row>
      <xdr:rowOff>156077</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65345133"/>
          <a:ext cx="7409" cy="395260"/>
        </a:xfrm>
        <a:prstGeom prst="rect">
          <a:avLst/>
        </a:prstGeom>
        <a:noFill/>
        <a:ln w="9525">
          <a:noFill/>
          <a:miter lim="800000"/>
          <a:headEnd/>
          <a:tailEnd/>
        </a:ln>
      </xdr:spPr>
    </xdr:pic>
    <xdr:clientData/>
  </xdr:twoCellAnchor>
  <xdr:twoCellAnchor editAs="oneCell">
    <xdr:from>
      <xdr:col>7</xdr:col>
      <xdr:colOff>261406</xdr:colOff>
      <xdr:row>3354</xdr:row>
      <xdr:rowOff>42334</xdr:rowOff>
    </xdr:from>
    <xdr:to>
      <xdr:col>7</xdr:col>
      <xdr:colOff>648756</xdr:colOff>
      <xdr:row>3356</xdr:row>
      <xdr:rowOff>3676</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60544534"/>
          <a:ext cx="387350" cy="439709"/>
        </a:xfrm>
        <a:prstGeom prst="rect">
          <a:avLst/>
        </a:prstGeom>
        <a:noFill/>
        <a:ln w="9525">
          <a:noFill/>
          <a:miter lim="800000"/>
          <a:headEnd/>
          <a:tailEnd/>
        </a:ln>
      </xdr:spPr>
    </xdr:pic>
    <xdr:clientData/>
  </xdr:twoCellAnchor>
  <xdr:twoCellAnchor editAs="oneCell">
    <xdr:from>
      <xdr:col>1</xdr:col>
      <xdr:colOff>2429935</xdr:colOff>
      <xdr:row>3419</xdr:row>
      <xdr:rowOff>0</xdr:rowOff>
    </xdr:from>
    <xdr:to>
      <xdr:col>2</xdr:col>
      <xdr:colOff>8469</xdr:colOff>
      <xdr:row>3420</xdr:row>
      <xdr:rowOff>156077</xdr:rowOff>
    </xdr:to>
    <xdr:pic>
      <xdr:nvPicPr>
        <xdr:cNvPr id="1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74810867"/>
          <a:ext cx="7409" cy="395260"/>
        </a:xfrm>
        <a:prstGeom prst="rect">
          <a:avLst/>
        </a:prstGeom>
        <a:noFill/>
        <a:ln w="9525">
          <a:noFill/>
          <a:miter lim="800000"/>
          <a:headEnd/>
          <a:tailEnd/>
        </a:ln>
      </xdr:spPr>
    </xdr:pic>
    <xdr:clientData/>
  </xdr:twoCellAnchor>
  <xdr:twoCellAnchor editAs="oneCell">
    <xdr:from>
      <xdr:col>7</xdr:col>
      <xdr:colOff>261406</xdr:colOff>
      <xdr:row>3397</xdr:row>
      <xdr:rowOff>42334</xdr:rowOff>
    </xdr:from>
    <xdr:to>
      <xdr:col>7</xdr:col>
      <xdr:colOff>648756</xdr:colOff>
      <xdr:row>3399</xdr:row>
      <xdr:rowOff>3677</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0010267"/>
          <a:ext cx="387350" cy="439709"/>
        </a:xfrm>
        <a:prstGeom prst="rect">
          <a:avLst/>
        </a:prstGeom>
        <a:noFill/>
        <a:ln w="9525">
          <a:noFill/>
          <a:miter lim="800000"/>
          <a:headEnd/>
          <a:tailEnd/>
        </a:ln>
      </xdr:spPr>
    </xdr:pic>
    <xdr:clientData/>
  </xdr:twoCellAnchor>
  <xdr:twoCellAnchor editAs="oneCell">
    <xdr:from>
      <xdr:col>1</xdr:col>
      <xdr:colOff>2429935</xdr:colOff>
      <xdr:row>3462</xdr:row>
      <xdr:rowOff>0</xdr:rowOff>
    </xdr:from>
    <xdr:to>
      <xdr:col>2</xdr:col>
      <xdr:colOff>8469</xdr:colOff>
      <xdr:row>3463</xdr:row>
      <xdr:rowOff>156076</xdr:rowOff>
    </xdr:to>
    <xdr:pic>
      <xdr:nvPicPr>
        <xdr:cNvPr id="1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73591267"/>
          <a:ext cx="7409" cy="395260"/>
        </a:xfrm>
        <a:prstGeom prst="rect">
          <a:avLst/>
        </a:prstGeom>
        <a:noFill/>
        <a:ln w="9525">
          <a:noFill/>
          <a:miter lim="800000"/>
          <a:headEnd/>
          <a:tailEnd/>
        </a:ln>
      </xdr:spPr>
    </xdr:pic>
    <xdr:clientData/>
  </xdr:twoCellAnchor>
  <xdr:twoCellAnchor editAs="oneCell">
    <xdr:from>
      <xdr:col>7</xdr:col>
      <xdr:colOff>261406</xdr:colOff>
      <xdr:row>3440</xdr:row>
      <xdr:rowOff>42334</xdr:rowOff>
    </xdr:from>
    <xdr:to>
      <xdr:col>7</xdr:col>
      <xdr:colOff>648756</xdr:colOff>
      <xdr:row>3442</xdr:row>
      <xdr:rowOff>3676</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8790667"/>
          <a:ext cx="387350" cy="439709"/>
        </a:xfrm>
        <a:prstGeom prst="rect">
          <a:avLst/>
        </a:prstGeom>
        <a:noFill/>
        <a:ln w="9525">
          <a:noFill/>
          <a:miter lim="800000"/>
          <a:headEnd/>
          <a:tailEnd/>
        </a:ln>
      </xdr:spPr>
    </xdr:pic>
    <xdr:clientData/>
  </xdr:twoCellAnchor>
  <xdr:twoCellAnchor editAs="oneCell">
    <xdr:from>
      <xdr:col>1</xdr:col>
      <xdr:colOff>2429935</xdr:colOff>
      <xdr:row>3505</xdr:row>
      <xdr:rowOff>0</xdr:rowOff>
    </xdr:from>
    <xdr:to>
      <xdr:col>2</xdr:col>
      <xdr:colOff>8469</xdr:colOff>
      <xdr:row>3506</xdr:row>
      <xdr:rowOff>156077</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83057000"/>
          <a:ext cx="7409" cy="395260"/>
        </a:xfrm>
        <a:prstGeom prst="rect">
          <a:avLst/>
        </a:prstGeom>
        <a:noFill/>
        <a:ln w="9525">
          <a:noFill/>
          <a:miter lim="800000"/>
          <a:headEnd/>
          <a:tailEnd/>
        </a:ln>
      </xdr:spPr>
    </xdr:pic>
    <xdr:clientData/>
  </xdr:twoCellAnchor>
  <xdr:twoCellAnchor editAs="oneCell">
    <xdr:from>
      <xdr:col>7</xdr:col>
      <xdr:colOff>261406</xdr:colOff>
      <xdr:row>3483</xdr:row>
      <xdr:rowOff>42334</xdr:rowOff>
    </xdr:from>
    <xdr:to>
      <xdr:col>7</xdr:col>
      <xdr:colOff>648756</xdr:colOff>
      <xdr:row>3485</xdr:row>
      <xdr:rowOff>3676</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78256401"/>
          <a:ext cx="387350" cy="439709"/>
        </a:xfrm>
        <a:prstGeom prst="rect">
          <a:avLst/>
        </a:prstGeom>
        <a:noFill/>
        <a:ln w="9525">
          <a:noFill/>
          <a:miter lim="800000"/>
          <a:headEnd/>
          <a:tailEnd/>
        </a:ln>
      </xdr:spPr>
    </xdr:pic>
    <xdr:clientData/>
  </xdr:twoCellAnchor>
  <xdr:twoCellAnchor editAs="oneCell">
    <xdr:from>
      <xdr:col>1</xdr:col>
      <xdr:colOff>2429935</xdr:colOff>
      <xdr:row>3548</xdr:row>
      <xdr:rowOff>0</xdr:rowOff>
    </xdr:from>
    <xdr:to>
      <xdr:col>2</xdr:col>
      <xdr:colOff>8469</xdr:colOff>
      <xdr:row>3549</xdr:row>
      <xdr:rowOff>156077</xdr:rowOff>
    </xdr:to>
    <xdr:pic>
      <xdr:nvPicPr>
        <xdr:cNvPr id="1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92522733"/>
          <a:ext cx="7409" cy="395260"/>
        </a:xfrm>
        <a:prstGeom prst="rect">
          <a:avLst/>
        </a:prstGeom>
        <a:noFill/>
        <a:ln w="9525">
          <a:noFill/>
          <a:miter lim="800000"/>
          <a:headEnd/>
          <a:tailEnd/>
        </a:ln>
      </xdr:spPr>
    </xdr:pic>
    <xdr:clientData/>
  </xdr:twoCellAnchor>
  <xdr:twoCellAnchor editAs="oneCell">
    <xdr:from>
      <xdr:col>7</xdr:col>
      <xdr:colOff>261406</xdr:colOff>
      <xdr:row>3526</xdr:row>
      <xdr:rowOff>42334</xdr:rowOff>
    </xdr:from>
    <xdr:to>
      <xdr:col>7</xdr:col>
      <xdr:colOff>648756</xdr:colOff>
      <xdr:row>3528</xdr:row>
      <xdr:rowOff>3677</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87722134"/>
          <a:ext cx="387350" cy="439709"/>
        </a:xfrm>
        <a:prstGeom prst="rect">
          <a:avLst/>
        </a:prstGeom>
        <a:noFill/>
        <a:ln w="9525">
          <a:noFill/>
          <a:miter lim="800000"/>
          <a:headEnd/>
          <a:tailEnd/>
        </a:ln>
      </xdr:spPr>
    </xdr:pic>
    <xdr:clientData/>
  </xdr:twoCellAnchor>
  <xdr:twoCellAnchor editAs="oneCell">
    <xdr:from>
      <xdr:col>1</xdr:col>
      <xdr:colOff>2429935</xdr:colOff>
      <xdr:row>3591</xdr:row>
      <xdr:rowOff>0</xdr:rowOff>
    </xdr:from>
    <xdr:to>
      <xdr:col>2</xdr:col>
      <xdr:colOff>8469</xdr:colOff>
      <xdr:row>3592</xdr:row>
      <xdr:rowOff>156076</xdr:rowOff>
    </xdr:to>
    <xdr:pic>
      <xdr:nvPicPr>
        <xdr:cNvPr id="1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01988467"/>
          <a:ext cx="7409" cy="395260"/>
        </a:xfrm>
        <a:prstGeom prst="rect">
          <a:avLst/>
        </a:prstGeom>
        <a:noFill/>
        <a:ln w="9525">
          <a:noFill/>
          <a:miter lim="800000"/>
          <a:headEnd/>
          <a:tailEnd/>
        </a:ln>
      </xdr:spPr>
    </xdr:pic>
    <xdr:clientData/>
  </xdr:twoCellAnchor>
  <xdr:twoCellAnchor editAs="oneCell">
    <xdr:from>
      <xdr:col>7</xdr:col>
      <xdr:colOff>261406</xdr:colOff>
      <xdr:row>3569</xdr:row>
      <xdr:rowOff>42334</xdr:rowOff>
    </xdr:from>
    <xdr:to>
      <xdr:col>7</xdr:col>
      <xdr:colOff>648756</xdr:colOff>
      <xdr:row>3571</xdr:row>
      <xdr:rowOff>3676</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97187867"/>
          <a:ext cx="387350" cy="439709"/>
        </a:xfrm>
        <a:prstGeom prst="rect">
          <a:avLst/>
        </a:prstGeom>
        <a:noFill/>
        <a:ln w="9525">
          <a:noFill/>
          <a:miter lim="800000"/>
          <a:headEnd/>
          <a:tailEnd/>
        </a:ln>
      </xdr:spPr>
    </xdr:pic>
    <xdr:clientData/>
  </xdr:twoCellAnchor>
  <xdr:twoCellAnchor editAs="oneCell">
    <xdr:from>
      <xdr:col>1</xdr:col>
      <xdr:colOff>2429935</xdr:colOff>
      <xdr:row>3634</xdr:row>
      <xdr:rowOff>0</xdr:rowOff>
    </xdr:from>
    <xdr:to>
      <xdr:col>2</xdr:col>
      <xdr:colOff>8469</xdr:colOff>
      <xdr:row>3635</xdr:row>
      <xdr:rowOff>156077</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1454200"/>
          <a:ext cx="7409" cy="395260"/>
        </a:xfrm>
        <a:prstGeom prst="rect">
          <a:avLst/>
        </a:prstGeom>
        <a:noFill/>
        <a:ln w="9525">
          <a:noFill/>
          <a:miter lim="800000"/>
          <a:headEnd/>
          <a:tailEnd/>
        </a:ln>
      </xdr:spPr>
    </xdr:pic>
    <xdr:clientData/>
  </xdr:twoCellAnchor>
  <xdr:twoCellAnchor editAs="oneCell">
    <xdr:from>
      <xdr:col>7</xdr:col>
      <xdr:colOff>261406</xdr:colOff>
      <xdr:row>3612</xdr:row>
      <xdr:rowOff>42334</xdr:rowOff>
    </xdr:from>
    <xdr:to>
      <xdr:col>7</xdr:col>
      <xdr:colOff>648756</xdr:colOff>
      <xdr:row>3614</xdr:row>
      <xdr:rowOff>3676</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06653601"/>
          <a:ext cx="387350" cy="439709"/>
        </a:xfrm>
        <a:prstGeom prst="rect">
          <a:avLst/>
        </a:prstGeom>
        <a:noFill/>
        <a:ln w="9525">
          <a:noFill/>
          <a:miter lim="800000"/>
          <a:headEnd/>
          <a:tailEnd/>
        </a:ln>
      </xdr:spPr>
    </xdr:pic>
    <xdr:clientData/>
  </xdr:twoCellAnchor>
  <xdr:twoCellAnchor editAs="oneCell">
    <xdr:from>
      <xdr:col>1</xdr:col>
      <xdr:colOff>2429935</xdr:colOff>
      <xdr:row>3677</xdr:row>
      <xdr:rowOff>0</xdr:rowOff>
    </xdr:from>
    <xdr:to>
      <xdr:col>2</xdr:col>
      <xdr:colOff>8469</xdr:colOff>
      <xdr:row>3678</xdr:row>
      <xdr:rowOff>156077</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20919933"/>
          <a:ext cx="7409" cy="395260"/>
        </a:xfrm>
        <a:prstGeom prst="rect">
          <a:avLst/>
        </a:prstGeom>
        <a:noFill/>
        <a:ln w="9525">
          <a:noFill/>
          <a:miter lim="800000"/>
          <a:headEnd/>
          <a:tailEnd/>
        </a:ln>
      </xdr:spPr>
    </xdr:pic>
    <xdr:clientData/>
  </xdr:twoCellAnchor>
  <xdr:twoCellAnchor editAs="oneCell">
    <xdr:from>
      <xdr:col>7</xdr:col>
      <xdr:colOff>261406</xdr:colOff>
      <xdr:row>3655</xdr:row>
      <xdr:rowOff>42334</xdr:rowOff>
    </xdr:from>
    <xdr:to>
      <xdr:col>7</xdr:col>
      <xdr:colOff>648756</xdr:colOff>
      <xdr:row>3657</xdr:row>
      <xdr:rowOff>3677</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16119334"/>
          <a:ext cx="387350" cy="439709"/>
        </a:xfrm>
        <a:prstGeom prst="rect">
          <a:avLst/>
        </a:prstGeom>
        <a:noFill/>
        <a:ln w="9525">
          <a:noFill/>
          <a:miter lim="800000"/>
          <a:headEnd/>
          <a:tailEnd/>
        </a:ln>
      </xdr:spPr>
    </xdr:pic>
    <xdr:clientData/>
  </xdr:twoCellAnchor>
  <xdr:twoCellAnchor editAs="oneCell">
    <xdr:from>
      <xdr:col>1</xdr:col>
      <xdr:colOff>2429935</xdr:colOff>
      <xdr:row>3720</xdr:row>
      <xdr:rowOff>0</xdr:rowOff>
    </xdr:from>
    <xdr:to>
      <xdr:col>2</xdr:col>
      <xdr:colOff>8469</xdr:colOff>
      <xdr:row>3721</xdr:row>
      <xdr:rowOff>156076</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0385667"/>
          <a:ext cx="7409" cy="395260"/>
        </a:xfrm>
        <a:prstGeom prst="rect">
          <a:avLst/>
        </a:prstGeom>
        <a:noFill/>
        <a:ln w="9525">
          <a:noFill/>
          <a:miter lim="800000"/>
          <a:headEnd/>
          <a:tailEnd/>
        </a:ln>
      </xdr:spPr>
    </xdr:pic>
    <xdr:clientData/>
  </xdr:twoCellAnchor>
  <xdr:twoCellAnchor editAs="oneCell">
    <xdr:from>
      <xdr:col>7</xdr:col>
      <xdr:colOff>261406</xdr:colOff>
      <xdr:row>3698</xdr:row>
      <xdr:rowOff>42334</xdr:rowOff>
    </xdr:from>
    <xdr:to>
      <xdr:col>7</xdr:col>
      <xdr:colOff>648756</xdr:colOff>
      <xdr:row>3700</xdr:row>
      <xdr:rowOff>3676</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25585067"/>
          <a:ext cx="387350" cy="439709"/>
        </a:xfrm>
        <a:prstGeom prst="rect">
          <a:avLst/>
        </a:prstGeom>
        <a:noFill/>
        <a:ln w="9525">
          <a:noFill/>
          <a:miter lim="800000"/>
          <a:headEnd/>
          <a:tailEnd/>
        </a:ln>
      </xdr:spPr>
    </xdr:pic>
    <xdr:clientData/>
  </xdr:twoCellAnchor>
  <xdr:twoCellAnchor editAs="oneCell">
    <xdr:from>
      <xdr:col>1</xdr:col>
      <xdr:colOff>2429935</xdr:colOff>
      <xdr:row>3763</xdr:row>
      <xdr:rowOff>0</xdr:rowOff>
    </xdr:from>
    <xdr:to>
      <xdr:col>2</xdr:col>
      <xdr:colOff>8469</xdr:colOff>
      <xdr:row>3764</xdr:row>
      <xdr:rowOff>156077</xdr:rowOff>
    </xdr:to>
    <xdr:pic>
      <xdr:nvPicPr>
        <xdr:cNvPr id="1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9851400"/>
          <a:ext cx="7409" cy="395260"/>
        </a:xfrm>
        <a:prstGeom prst="rect">
          <a:avLst/>
        </a:prstGeom>
        <a:noFill/>
        <a:ln w="9525">
          <a:noFill/>
          <a:miter lim="800000"/>
          <a:headEnd/>
          <a:tailEnd/>
        </a:ln>
      </xdr:spPr>
    </xdr:pic>
    <xdr:clientData/>
  </xdr:twoCellAnchor>
  <xdr:twoCellAnchor editAs="oneCell">
    <xdr:from>
      <xdr:col>7</xdr:col>
      <xdr:colOff>261406</xdr:colOff>
      <xdr:row>3741</xdr:row>
      <xdr:rowOff>42334</xdr:rowOff>
    </xdr:from>
    <xdr:to>
      <xdr:col>7</xdr:col>
      <xdr:colOff>648756</xdr:colOff>
      <xdr:row>3743</xdr:row>
      <xdr:rowOff>3676</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35050801"/>
          <a:ext cx="387350" cy="439709"/>
        </a:xfrm>
        <a:prstGeom prst="rect">
          <a:avLst/>
        </a:prstGeom>
        <a:noFill/>
        <a:ln w="9525">
          <a:noFill/>
          <a:miter lim="800000"/>
          <a:headEnd/>
          <a:tailEnd/>
        </a:ln>
      </xdr:spPr>
    </xdr:pic>
    <xdr:clientData/>
  </xdr:twoCellAnchor>
  <xdr:twoCellAnchor editAs="oneCell">
    <xdr:from>
      <xdr:col>1</xdr:col>
      <xdr:colOff>2429935</xdr:colOff>
      <xdr:row>3806</xdr:row>
      <xdr:rowOff>0</xdr:rowOff>
    </xdr:from>
    <xdr:to>
      <xdr:col>2</xdr:col>
      <xdr:colOff>8469</xdr:colOff>
      <xdr:row>3807</xdr:row>
      <xdr:rowOff>156077</xdr:rowOff>
    </xdr:to>
    <xdr:pic>
      <xdr:nvPicPr>
        <xdr:cNvPr id="1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49317133"/>
          <a:ext cx="7409" cy="395260"/>
        </a:xfrm>
        <a:prstGeom prst="rect">
          <a:avLst/>
        </a:prstGeom>
        <a:noFill/>
        <a:ln w="9525">
          <a:noFill/>
          <a:miter lim="800000"/>
          <a:headEnd/>
          <a:tailEnd/>
        </a:ln>
      </xdr:spPr>
    </xdr:pic>
    <xdr:clientData/>
  </xdr:twoCellAnchor>
  <xdr:twoCellAnchor editAs="oneCell">
    <xdr:from>
      <xdr:col>7</xdr:col>
      <xdr:colOff>261406</xdr:colOff>
      <xdr:row>3784</xdr:row>
      <xdr:rowOff>42334</xdr:rowOff>
    </xdr:from>
    <xdr:to>
      <xdr:col>7</xdr:col>
      <xdr:colOff>648756</xdr:colOff>
      <xdr:row>3786</xdr:row>
      <xdr:rowOff>3677</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44516534"/>
          <a:ext cx="387350" cy="439709"/>
        </a:xfrm>
        <a:prstGeom prst="rect">
          <a:avLst/>
        </a:prstGeom>
        <a:noFill/>
        <a:ln w="9525">
          <a:noFill/>
          <a:miter lim="800000"/>
          <a:headEnd/>
          <a:tailEnd/>
        </a:ln>
      </xdr:spPr>
    </xdr:pic>
    <xdr:clientData/>
  </xdr:twoCellAnchor>
  <xdr:twoCellAnchor editAs="oneCell">
    <xdr:from>
      <xdr:col>1</xdr:col>
      <xdr:colOff>2429935</xdr:colOff>
      <xdr:row>3849</xdr:row>
      <xdr:rowOff>0</xdr:rowOff>
    </xdr:from>
    <xdr:to>
      <xdr:col>2</xdr:col>
      <xdr:colOff>8469</xdr:colOff>
      <xdr:row>3850</xdr:row>
      <xdr:rowOff>156076</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58782867"/>
          <a:ext cx="7409" cy="395260"/>
        </a:xfrm>
        <a:prstGeom prst="rect">
          <a:avLst/>
        </a:prstGeom>
        <a:noFill/>
        <a:ln w="9525">
          <a:noFill/>
          <a:miter lim="800000"/>
          <a:headEnd/>
          <a:tailEnd/>
        </a:ln>
      </xdr:spPr>
    </xdr:pic>
    <xdr:clientData/>
  </xdr:twoCellAnchor>
  <xdr:twoCellAnchor editAs="oneCell">
    <xdr:from>
      <xdr:col>7</xdr:col>
      <xdr:colOff>261406</xdr:colOff>
      <xdr:row>3827</xdr:row>
      <xdr:rowOff>42334</xdr:rowOff>
    </xdr:from>
    <xdr:to>
      <xdr:col>7</xdr:col>
      <xdr:colOff>648756</xdr:colOff>
      <xdr:row>3829</xdr:row>
      <xdr:rowOff>3676</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53982267"/>
          <a:ext cx="387350" cy="439709"/>
        </a:xfrm>
        <a:prstGeom prst="rect">
          <a:avLst/>
        </a:prstGeom>
        <a:noFill/>
        <a:ln w="9525">
          <a:noFill/>
          <a:miter lim="800000"/>
          <a:headEnd/>
          <a:tailEnd/>
        </a:ln>
      </xdr:spPr>
    </xdr:pic>
    <xdr:clientData/>
  </xdr:twoCellAnchor>
  <xdr:twoCellAnchor editAs="oneCell">
    <xdr:from>
      <xdr:col>1</xdr:col>
      <xdr:colOff>2429935</xdr:colOff>
      <xdr:row>3892</xdr:row>
      <xdr:rowOff>0</xdr:rowOff>
    </xdr:from>
    <xdr:to>
      <xdr:col>2</xdr:col>
      <xdr:colOff>8469</xdr:colOff>
      <xdr:row>3893</xdr:row>
      <xdr:rowOff>156077</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68248600"/>
          <a:ext cx="7409" cy="395260"/>
        </a:xfrm>
        <a:prstGeom prst="rect">
          <a:avLst/>
        </a:prstGeom>
        <a:noFill/>
        <a:ln w="9525">
          <a:noFill/>
          <a:miter lim="800000"/>
          <a:headEnd/>
          <a:tailEnd/>
        </a:ln>
      </xdr:spPr>
    </xdr:pic>
    <xdr:clientData/>
  </xdr:twoCellAnchor>
  <xdr:twoCellAnchor editAs="oneCell">
    <xdr:from>
      <xdr:col>7</xdr:col>
      <xdr:colOff>261406</xdr:colOff>
      <xdr:row>3870</xdr:row>
      <xdr:rowOff>42334</xdr:rowOff>
    </xdr:from>
    <xdr:to>
      <xdr:col>7</xdr:col>
      <xdr:colOff>648756</xdr:colOff>
      <xdr:row>3872</xdr:row>
      <xdr:rowOff>3676</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3448001"/>
          <a:ext cx="387350" cy="439709"/>
        </a:xfrm>
        <a:prstGeom prst="rect">
          <a:avLst/>
        </a:prstGeom>
        <a:noFill/>
        <a:ln w="9525">
          <a:noFill/>
          <a:miter lim="800000"/>
          <a:headEnd/>
          <a:tailEnd/>
        </a:ln>
      </xdr:spPr>
    </xdr:pic>
    <xdr:clientData/>
  </xdr:twoCellAnchor>
  <xdr:twoCellAnchor editAs="oneCell">
    <xdr:from>
      <xdr:col>1</xdr:col>
      <xdr:colOff>2429935</xdr:colOff>
      <xdr:row>3935</xdr:row>
      <xdr:rowOff>0</xdr:rowOff>
    </xdr:from>
    <xdr:to>
      <xdr:col>2</xdr:col>
      <xdr:colOff>8469</xdr:colOff>
      <xdr:row>3936</xdr:row>
      <xdr:rowOff>156077</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77714333"/>
          <a:ext cx="7409" cy="395260"/>
        </a:xfrm>
        <a:prstGeom prst="rect">
          <a:avLst/>
        </a:prstGeom>
        <a:noFill/>
        <a:ln w="9525">
          <a:noFill/>
          <a:miter lim="800000"/>
          <a:headEnd/>
          <a:tailEnd/>
        </a:ln>
      </xdr:spPr>
    </xdr:pic>
    <xdr:clientData/>
  </xdr:twoCellAnchor>
  <xdr:twoCellAnchor editAs="oneCell">
    <xdr:from>
      <xdr:col>7</xdr:col>
      <xdr:colOff>261406</xdr:colOff>
      <xdr:row>3913</xdr:row>
      <xdr:rowOff>42334</xdr:rowOff>
    </xdr:from>
    <xdr:to>
      <xdr:col>7</xdr:col>
      <xdr:colOff>648756</xdr:colOff>
      <xdr:row>3915</xdr:row>
      <xdr:rowOff>3677</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72913734"/>
          <a:ext cx="387350" cy="439709"/>
        </a:xfrm>
        <a:prstGeom prst="rect">
          <a:avLst/>
        </a:prstGeom>
        <a:noFill/>
        <a:ln w="9525">
          <a:noFill/>
          <a:miter lim="800000"/>
          <a:headEnd/>
          <a:tailEnd/>
        </a:ln>
      </xdr:spPr>
    </xdr:pic>
    <xdr:clientData/>
  </xdr:twoCellAnchor>
  <xdr:twoCellAnchor editAs="oneCell">
    <xdr:from>
      <xdr:col>1</xdr:col>
      <xdr:colOff>2429935</xdr:colOff>
      <xdr:row>3978</xdr:row>
      <xdr:rowOff>0</xdr:rowOff>
    </xdr:from>
    <xdr:to>
      <xdr:col>2</xdr:col>
      <xdr:colOff>8469</xdr:colOff>
      <xdr:row>3979</xdr:row>
      <xdr:rowOff>156076</xdr:rowOff>
    </xdr:to>
    <xdr:pic>
      <xdr:nvPicPr>
        <xdr:cNvPr id="1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87180067"/>
          <a:ext cx="7409" cy="395260"/>
        </a:xfrm>
        <a:prstGeom prst="rect">
          <a:avLst/>
        </a:prstGeom>
        <a:noFill/>
        <a:ln w="9525">
          <a:noFill/>
          <a:miter lim="800000"/>
          <a:headEnd/>
          <a:tailEnd/>
        </a:ln>
      </xdr:spPr>
    </xdr:pic>
    <xdr:clientData/>
  </xdr:twoCellAnchor>
  <xdr:twoCellAnchor editAs="oneCell">
    <xdr:from>
      <xdr:col>7</xdr:col>
      <xdr:colOff>261406</xdr:colOff>
      <xdr:row>3956</xdr:row>
      <xdr:rowOff>42334</xdr:rowOff>
    </xdr:from>
    <xdr:to>
      <xdr:col>7</xdr:col>
      <xdr:colOff>648756</xdr:colOff>
      <xdr:row>3958</xdr:row>
      <xdr:rowOff>3676</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82379467"/>
          <a:ext cx="387350" cy="439709"/>
        </a:xfrm>
        <a:prstGeom prst="rect">
          <a:avLst/>
        </a:prstGeom>
        <a:noFill/>
        <a:ln w="9525">
          <a:noFill/>
          <a:miter lim="800000"/>
          <a:headEnd/>
          <a:tailEnd/>
        </a:ln>
      </xdr:spPr>
    </xdr:pic>
    <xdr:clientData/>
  </xdr:twoCellAnchor>
  <xdr:twoCellAnchor editAs="oneCell">
    <xdr:from>
      <xdr:col>1</xdr:col>
      <xdr:colOff>2429935</xdr:colOff>
      <xdr:row>4021</xdr:row>
      <xdr:rowOff>0</xdr:rowOff>
    </xdr:from>
    <xdr:to>
      <xdr:col>2</xdr:col>
      <xdr:colOff>8469</xdr:colOff>
      <xdr:row>4022</xdr:row>
      <xdr:rowOff>156077</xdr:rowOff>
    </xdr:to>
    <xdr:pic>
      <xdr:nvPicPr>
        <xdr:cNvPr id="1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96645800"/>
          <a:ext cx="7409" cy="395260"/>
        </a:xfrm>
        <a:prstGeom prst="rect">
          <a:avLst/>
        </a:prstGeom>
        <a:noFill/>
        <a:ln w="9525">
          <a:noFill/>
          <a:miter lim="800000"/>
          <a:headEnd/>
          <a:tailEnd/>
        </a:ln>
      </xdr:spPr>
    </xdr:pic>
    <xdr:clientData/>
  </xdr:twoCellAnchor>
  <xdr:twoCellAnchor editAs="oneCell">
    <xdr:from>
      <xdr:col>7</xdr:col>
      <xdr:colOff>261406</xdr:colOff>
      <xdr:row>3999</xdr:row>
      <xdr:rowOff>42334</xdr:rowOff>
    </xdr:from>
    <xdr:to>
      <xdr:col>7</xdr:col>
      <xdr:colOff>648756</xdr:colOff>
      <xdr:row>4001</xdr:row>
      <xdr:rowOff>3676</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91845201"/>
          <a:ext cx="387350" cy="439709"/>
        </a:xfrm>
        <a:prstGeom prst="rect">
          <a:avLst/>
        </a:prstGeom>
        <a:noFill/>
        <a:ln w="9525">
          <a:noFill/>
          <a:miter lim="800000"/>
          <a:headEnd/>
          <a:tailEnd/>
        </a:ln>
      </xdr:spPr>
    </xdr:pic>
    <xdr:clientData/>
  </xdr:twoCellAnchor>
  <xdr:twoCellAnchor editAs="oneCell">
    <xdr:from>
      <xdr:col>1</xdr:col>
      <xdr:colOff>2429935</xdr:colOff>
      <xdr:row>4064</xdr:row>
      <xdr:rowOff>0</xdr:rowOff>
    </xdr:from>
    <xdr:to>
      <xdr:col>2</xdr:col>
      <xdr:colOff>8469</xdr:colOff>
      <xdr:row>4065</xdr:row>
      <xdr:rowOff>156077</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06111533"/>
          <a:ext cx="7409" cy="395260"/>
        </a:xfrm>
        <a:prstGeom prst="rect">
          <a:avLst/>
        </a:prstGeom>
        <a:noFill/>
        <a:ln w="9525">
          <a:noFill/>
          <a:miter lim="800000"/>
          <a:headEnd/>
          <a:tailEnd/>
        </a:ln>
      </xdr:spPr>
    </xdr:pic>
    <xdr:clientData/>
  </xdr:twoCellAnchor>
  <xdr:twoCellAnchor editAs="oneCell">
    <xdr:from>
      <xdr:col>7</xdr:col>
      <xdr:colOff>261406</xdr:colOff>
      <xdr:row>4042</xdr:row>
      <xdr:rowOff>42334</xdr:rowOff>
    </xdr:from>
    <xdr:to>
      <xdr:col>7</xdr:col>
      <xdr:colOff>648756</xdr:colOff>
      <xdr:row>4044</xdr:row>
      <xdr:rowOff>3677</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01310934"/>
          <a:ext cx="387350" cy="439709"/>
        </a:xfrm>
        <a:prstGeom prst="rect">
          <a:avLst/>
        </a:prstGeom>
        <a:noFill/>
        <a:ln w="9525">
          <a:noFill/>
          <a:miter lim="800000"/>
          <a:headEnd/>
          <a:tailEnd/>
        </a:ln>
      </xdr:spPr>
    </xdr:pic>
    <xdr:clientData/>
  </xdr:twoCellAnchor>
  <xdr:twoCellAnchor editAs="oneCell">
    <xdr:from>
      <xdr:col>1</xdr:col>
      <xdr:colOff>2429935</xdr:colOff>
      <xdr:row>4107</xdr:row>
      <xdr:rowOff>0</xdr:rowOff>
    </xdr:from>
    <xdr:to>
      <xdr:col>2</xdr:col>
      <xdr:colOff>8469</xdr:colOff>
      <xdr:row>4108</xdr:row>
      <xdr:rowOff>156076</xdr:rowOff>
    </xdr:to>
    <xdr:pic>
      <xdr:nvPicPr>
        <xdr:cNvPr id="1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577267"/>
          <a:ext cx="7409" cy="395260"/>
        </a:xfrm>
        <a:prstGeom prst="rect">
          <a:avLst/>
        </a:prstGeom>
        <a:noFill/>
        <a:ln w="9525">
          <a:noFill/>
          <a:miter lim="800000"/>
          <a:headEnd/>
          <a:tailEnd/>
        </a:ln>
      </xdr:spPr>
    </xdr:pic>
    <xdr:clientData/>
  </xdr:twoCellAnchor>
  <xdr:twoCellAnchor editAs="oneCell">
    <xdr:from>
      <xdr:col>7</xdr:col>
      <xdr:colOff>261406</xdr:colOff>
      <xdr:row>4085</xdr:row>
      <xdr:rowOff>42334</xdr:rowOff>
    </xdr:from>
    <xdr:to>
      <xdr:col>7</xdr:col>
      <xdr:colOff>648756</xdr:colOff>
      <xdr:row>4087</xdr:row>
      <xdr:rowOff>3676</xdr:rowOff>
    </xdr:to>
    <xdr:pic>
      <xdr:nvPicPr>
        <xdr:cNvPr id="1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10776667"/>
          <a:ext cx="387350" cy="439709"/>
        </a:xfrm>
        <a:prstGeom prst="rect">
          <a:avLst/>
        </a:prstGeom>
        <a:noFill/>
        <a:ln w="9525">
          <a:noFill/>
          <a:miter lim="800000"/>
          <a:headEnd/>
          <a:tailEnd/>
        </a:ln>
      </xdr:spPr>
    </xdr:pic>
    <xdr:clientData/>
  </xdr:twoCellAnchor>
  <xdr:twoCellAnchor editAs="oneCell">
    <xdr:from>
      <xdr:col>1</xdr:col>
      <xdr:colOff>2429935</xdr:colOff>
      <xdr:row>4150</xdr:row>
      <xdr:rowOff>0</xdr:rowOff>
    </xdr:from>
    <xdr:to>
      <xdr:col>2</xdr:col>
      <xdr:colOff>8469</xdr:colOff>
      <xdr:row>4151</xdr:row>
      <xdr:rowOff>156077</xdr:rowOff>
    </xdr:to>
    <xdr:pic>
      <xdr:nvPicPr>
        <xdr:cNvPr id="1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25043000"/>
          <a:ext cx="7409" cy="395260"/>
        </a:xfrm>
        <a:prstGeom prst="rect">
          <a:avLst/>
        </a:prstGeom>
        <a:noFill/>
        <a:ln w="9525">
          <a:noFill/>
          <a:miter lim="800000"/>
          <a:headEnd/>
          <a:tailEnd/>
        </a:ln>
      </xdr:spPr>
    </xdr:pic>
    <xdr:clientData/>
  </xdr:twoCellAnchor>
  <xdr:twoCellAnchor editAs="oneCell">
    <xdr:from>
      <xdr:col>7</xdr:col>
      <xdr:colOff>261406</xdr:colOff>
      <xdr:row>4128</xdr:row>
      <xdr:rowOff>42334</xdr:rowOff>
    </xdr:from>
    <xdr:to>
      <xdr:col>7</xdr:col>
      <xdr:colOff>648756</xdr:colOff>
      <xdr:row>4130</xdr:row>
      <xdr:rowOff>3676</xdr:rowOff>
    </xdr:to>
    <xdr:pic>
      <xdr:nvPicPr>
        <xdr:cNvPr id="1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20242401"/>
          <a:ext cx="387350" cy="439709"/>
        </a:xfrm>
        <a:prstGeom prst="rect">
          <a:avLst/>
        </a:prstGeom>
        <a:noFill/>
        <a:ln w="9525">
          <a:noFill/>
          <a:miter lim="800000"/>
          <a:headEnd/>
          <a:tailEnd/>
        </a:ln>
      </xdr:spPr>
    </xdr:pic>
    <xdr:clientData/>
  </xdr:twoCellAnchor>
  <xdr:twoCellAnchor editAs="oneCell">
    <xdr:from>
      <xdr:col>1</xdr:col>
      <xdr:colOff>2429935</xdr:colOff>
      <xdr:row>4193</xdr:row>
      <xdr:rowOff>0</xdr:rowOff>
    </xdr:from>
    <xdr:to>
      <xdr:col>2</xdr:col>
      <xdr:colOff>8469</xdr:colOff>
      <xdr:row>4194</xdr:row>
      <xdr:rowOff>156077</xdr:rowOff>
    </xdr:to>
    <xdr:pic>
      <xdr:nvPicPr>
        <xdr:cNvPr id="1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34508733"/>
          <a:ext cx="7409" cy="395260"/>
        </a:xfrm>
        <a:prstGeom prst="rect">
          <a:avLst/>
        </a:prstGeom>
        <a:noFill/>
        <a:ln w="9525">
          <a:noFill/>
          <a:miter lim="800000"/>
          <a:headEnd/>
          <a:tailEnd/>
        </a:ln>
      </xdr:spPr>
    </xdr:pic>
    <xdr:clientData/>
  </xdr:twoCellAnchor>
  <xdr:twoCellAnchor editAs="oneCell">
    <xdr:from>
      <xdr:col>7</xdr:col>
      <xdr:colOff>261406</xdr:colOff>
      <xdr:row>4171</xdr:row>
      <xdr:rowOff>42334</xdr:rowOff>
    </xdr:from>
    <xdr:to>
      <xdr:col>7</xdr:col>
      <xdr:colOff>648756</xdr:colOff>
      <xdr:row>4173</xdr:row>
      <xdr:rowOff>3677</xdr:rowOff>
    </xdr:to>
    <xdr:pic>
      <xdr:nvPicPr>
        <xdr:cNvPr id="198" name="Picture 197" descr="saraswati 2.jpg"/>
        <xdr:cNvPicPr>
          <a:picLocks noChangeAspect="1"/>
        </xdr:cNvPicPr>
      </xdr:nvPicPr>
      <xdr:blipFill>
        <a:blip xmlns:r="http://schemas.openxmlformats.org/officeDocument/2006/relationships" r:embed="rId1"/>
        <a:srcRect/>
        <a:stretch>
          <a:fillRect/>
        </a:stretch>
      </xdr:blipFill>
      <xdr:spPr bwMode="auto">
        <a:xfrm flipH="1">
          <a:off x="5925606" y="729708134"/>
          <a:ext cx="387350" cy="439709"/>
        </a:xfrm>
        <a:prstGeom prst="rect">
          <a:avLst/>
        </a:prstGeom>
        <a:noFill/>
        <a:ln w="9525">
          <a:noFill/>
          <a:miter lim="800000"/>
          <a:headEnd/>
          <a:tailEnd/>
        </a:ln>
      </xdr:spPr>
    </xdr:pic>
    <xdr:clientData/>
  </xdr:twoCellAnchor>
  <xdr:twoCellAnchor editAs="oneCell">
    <xdr:from>
      <xdr:col>1</xdr:col>
      <xdr:colOff>2429935</xdr:colOff>
      <xdr:row>4236</xdr:row>
      <xdr:rowOff>0</xdr:rowOff>
    </xdr:from>
    <xdr:to>
      <xdr:col>2</xdr:col>
      <xdr:colOff>8469</xdr:colOff>
      <xdr:row>4237</xdr:row>
      <xdr:rowOff>156076</xdr:rowOff>
    </xdr:to>
    <xdr:pic>
      <xdr:nvPicPr>
        <xdr:cNvPr id="1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43974467"/>
          <a:ext cx="7409" cy="395260"/>
        </a:xfrm>
        <a:prstGeom prst="rect">
          <a:avLst/>
        </a:prstGeom>
        <a:noFill/>
        <a:ln w="9525">
          <a:noFill/>
          <a:miter lim="800000"/>
          <a:headEnd/>
          <a:tailEnd/>
        </a:ln>
      </xdr:spPr>
    </xdr:pic>
    <xdr:clientData/>
  </xdr:twoCellAnchor>
  <xdr:twoCellAnchor editAs="oneCell">
    <xdr:from>
      <xdr:col>7</xdr:col>
      <xdr:colOff>261406</xdr:colOff>
      <xdr:row>4214</xdr:row>
      <xdr:rowOff>42334</xdr:rowOff>
    </xdr:from>
    <xdr:to>
      <xdr:col>7</xdr:col>
      <xdr:colOff>648756</xdr:colOff>
      <xdr:row>4216</xdr:row>
      <xdr:rowOff>3676</xdr:rowOff>
    </xdr:to>
    <xdr:pic>
      <xdr:nvPicPr>
        <xdr:cNvPr id="2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39173867"/>
          <a:ext cx="387350" cy="439709"/>
        </a:xfrm>
        <a:prstGeom prst="rect">
          <a:avLst/>
        </a:prstGeom>
        <a:noFill/>
        <a:ln w="9525">
          <a:noFill/>
          <a:miter lim="800000"/>
          <a:headEnd/>
          <a:tailEnd/>
        </a:ln>
      </xdr:spPr>
    </xdr:pic>
    <xdr:clientData/>
  </xdr:twoCellAnchor>
  <xdr:twoCellAnchor editAs="oneCell">
    <xdr:from>
      <xdr:col>1</xdr:col>
      <xdr:colOff>2429935</xdr:colOff>
      <xdr:row>4279</xdr:row>
      <xdr:rowOff>0</xdr:rowOff>
    </xdr:from>
    <xdr:to>
      <xdr:col>2</xdr:col>
      <xdr:colOff>8469</xdr:colOff>
      <xdr:row>4280</xdr:row>
      <xdr:rowOff>156077</xdr:rowOff>
    </xdr:to>
    <xdr:pic>
      <xdr:nvPicPr>
        <xdr:cNvPr id="2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53440200"/>
          <a:ext cx="7409" cy="395260"/>
        </a:xfrm>
        <a:prstGeom prst="rect">
          <a:avLst/>
        </a:prstGeom>
        <a:noFill/>
        <a:ln w="9525">
          <a:noFill/>
          <a:miter lim="800000"/>
          <a:headEnd/>
          <a:tailEnd/>
        </a:ln>
      </xdr:spPr>
    </xdr:pic>
    <xdr:clientData/>
  </xdr:twoCellAnchor>
  <xdr:twoCellAnchor editAs="oneCell">
    <xdr:from>
      <xdr:col>7</xdr:col>
      <xdr:colOff>261406</xdr:colOff>
      <xdr:row>4257</xdr:row>
      <xdr:rowOff>42334</xdr:rowOff>
    </xdr:from>
    <xdr:to>
      <xdr:col>7</xdr:col>
      <xdr:colOff>648756</xdr:colOff>
      <xdr:row>4259</xdr:row>
      <xdr:rowOff>3676</xdr:rowOff>
    </xdr:to>
    <xdr:pic>
      <xdr:nvPicPr>
        <xdr:cNvPr id="2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48639601"/>
          <a:ext cx="387350" cy="439709"/>
        </a:xfrm>
        <a:prstGeom prst="rect">
          <a:avLst/>
        </a:prstGeom>
        <a:noFill/>
        <a:ln w="9525">
          <a:noFill/>
          <a:miter lim="800000"/>
          <a:headEnd/>
          <a:tailEnd/>
        </a:ln>
      </xdr:spPr>
    </xdr:pic>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2" name="AutoShape 30"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3" name="AutoShape 31"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4" name="AutoShape 32"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5" name="AutoShape 33"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6" name="AutoShape 34"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7" name="AutoShape 35"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8" name="AutoShape 36"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9" name="AutoShape 37"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10" name="AutoShape 38"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11" name="AutoShape 39"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3" name="AutoShape 71"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4" name="AutoShape 72"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5" name="AutoShape 73"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6" name="AutoShape 74"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7" name="AutoShape 75"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8" name="AutoShape 76"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9" name="AutoShape 77"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0" name="AutoShape 78"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51" name="AutoShape 79"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2" name="AutoShape 80"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5" name="AutoShape 123"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6" name="AutoShape 124"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7" name="AutoShape 125"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8" name="AutoShape 126"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799" name="AutoShape 127"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0" name="AutoShape 128"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1" name="AutoShape 129"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2" name="AutoShape 130"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3" name="AutoShape 131"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4" name="AutoShape 132"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5" name="AutoShape 133"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6" name="AutoShape 134"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7" name="AutoShape 135"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8" name="AutoShape 136"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09" name="AutoShape 137"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0" name="AutoShape 138"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1" name="AutoShape 139"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2" name="AutoShape 140"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3" name="AutoShape 141"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4" name="AutoShape 142"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79" name="AutoShape 307"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0" name="AutoShape 308"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81" name="AutoShape 309"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2" name="AutoShape 310"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3" name="AutoShape 311"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4" name="AutoShape 312"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5" name="AutoShape 313"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6" name="AutoShape 314"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7" name="AutoShape 315"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8" name="AutoShape 316"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89" name="AutoShape 317"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0" name="AutoShape 318"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91" name="AutoShape 319"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2" name="AutoShape 320"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3" name="AutoShape 321"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4" name="AutoShape 322"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5" name="AutoShape 323"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6" name="AutoShape 324"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7" name="AutoShape 325"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8" name="AutoShape 326"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8999" name="AutoShape 327"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0" name="AutoShape 328"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9001" name="AutoShape 329"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2" name="AutoShape 330"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3" name="AutoShape 331"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4" name="AutoShape 332"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5" name="AutoShape 333"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6" name="AutoShape 334"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7" name="AutoShape 335"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8" name="AutoShape 336"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09" name="AutoShape 337"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0" name="AutoShape 338"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11" name="AutoShape 339"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2" name="AutoShape 340"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3" name="AutoShape 341"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4" name="AutoShape 342"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5" name="AutoShape 343"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6" name="AutoShape 344"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7" name="AutoShape 345"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8" name="AutoShape 346"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2" name="AutoShape 390"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3" name="AutoShape 391"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4" name="AutoShape 392"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5" name="AutoShape 393"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6" name="AutoShape 394"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7" name="AutoShape 395"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8" name="AutoShape 396"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9" name="AutoShape 397"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70" name="AutoShape 398"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71" name="AutoShape 399"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2" name="AutoShape 400"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3" name="AutoShape 401"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4" name="AutoShape 402"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5" name="AutoShape 403"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6" name="AutoShape 404"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7" name="AutoShape 405"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8" name="AutoShape 406"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9" name="AutoShape 407"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80" name="AutoShape 408"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81" name="AutoShape 409"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663300"/>
  </sheetPr>
  <dimension ref="A1:E105"/>
  <sheetViews>
    <sheetView tabSelected="1" zoomScale="150" zoomScaleNormal="150" zoomScalePageLayoutView="150" workbookViewId="0">
      <pane ySplit="6" topLeftCell="A26" activePane="bottomLeft" state="frozen"/>
      <selection pane="bottomLeft" sqref="A1:C2"/>
    </sheetView>
  </sheetViews>
  <sheetFormatPr baseColWidth="10" defaultColWidth="0" defaultRowHeight="28" customHeight="1" x14ac:dyDescent="0"/>
  <cols>
    <col min="1" max="3" width="37.83203125" style="567" customWidth="1"/>
    <col min="4" max="4" width="14.1640625" style="567" customWidth="1"/>
    <col min="5" max="16384" width="14.1640625" style="567" hidden="1"/>
  </cols>
  <sheetData>
    <row r="1" spans="1:5" ht="28" customHeight="1">
      <c r="A1" s="667" t="s">
        <v>68</v>
      </c>
      <c r="B1" s="668"/>
      <c r="C1" s="669"/>
      <c r="E1" s="568"/>
    </row>
    <row r="2" spans="1:5" ht="28" customHeight="1">
      <c r="A2" s="670"/>
      <c r="B2" s="671"/>
      <c r="C2" s="672"/>
      <c r="E2" s="568"/>
    </row>
    <row r="3" spans="1:5" ht="28" customHeight="1">
      <c r="A3" s="673" t="s">
        <v>668</v>
      </c>
      <c r="B3" s="674"/>
      <c r="C3" s="675"/>
      <c r="E3" s="568"/>
    </row>
    <row r="4" spans="1:5" ht="28" customHeight="1">
      <c r="A4" s="676"/>
      <c r="B4" s="677"/>
      <c r="C4" s="678"/>
      <c r="E4" s="568"/>
    </row>
    <row r="5" spans="1:5" ht="28" customHeight="1">
      <c r="A5" s="676"/>
      <c r="B5" s="677"/>
      <c r="C5" s="678"/>
      <c r="E5" s="568"/>
    </row>
    <row r="6" spans="1:5" ht="28" customHeight="1">
      <c r="A6" s="679"/>
      <c r="B6" s="680"/>
      <c r="C6" s="681"/>
      <c r="E6" s="568"/>
    </row>
    <row r="7" spans="1:5" ht="28" customHeight="1">
      <c r="A7" s="685" t="s">
        <v>69</v>
      </c>
      <c r="B7" s="685"/>
      <c r="C7" s="685"/>
      <c r="E7" s="568"/>
    </row>
    <row r="8" spans="1:5" ht="28" customHeight="1">
      <c r="A8" s="682" t="s">
        <v>669</v>
      </c>
      <c r="B8" s="682" t="s">
        <v>632</v>
      </c>
      <c r="C8" s="682" t="s">
        <v>670</v>
      </c>
      <c r="E8" s="568"/>
    </row>
    <row r="9" spans="1:5" ht="28" customHeight="1">
      <c r="A9" s="683"/>
      <c r="B9" s="683"/>
      <c r="C9" s="683"/>
      <c r="E9" s="568"/>
    </row>
    <row r="10" spans="1:5" ht="28" customHeight="1">
      <c r="A10" s="683"/>
      <c r="B10" s="683"/>
      <c r="C10" s="683"/>
      <c r="E10" s="568"/>
    </row>
    <row r="11" spans="1:5" ht="28" customHeight="1">
      <c r="A11" s="684"/>
      <c r="B11" s="684"/>
      <c r="C11" s="684"/>
      <c r="E11" s="568"/>
    </row>
    <row r="12" spans="1:5" ht="28" customHeight="1">
      <c r="A12" s="612" t="s">
        <v>671</v>
      </c>
      <c r="B12" s="613"/>
      <c r="C12" s="614"/>
      <c r="E12" s="568"/>
    </row>
    <row r="13" spans="1:5" ht="28" customHeight="1">
      <c r="A13" s="615"/>
      <c r="B13" s="616"/>
      <c r="C13" s="617"/>
      <c r="E13" s="568"/>
    </row>
    <row r="14" spans="1:5" ht="28" customHeight="1">
      <c r="A14" s="618" t="s">
        <v>672</v>
      </c>
      <c r="B14" s="619"/>
      <c r="C14" s="620"/>
      <c r="E14" s="568"/>
    </row>
    <row r="15" spans="1:5" ht="28" customHeight="1">
      <c r="A15" s="621"/>
      <c r="B15" s="622"/>
      <c r="C15" s="623"/>
      <c r="E15" s="568"/>
    </row>
    <row r="16" spans="1:5" ht="28" customHeight="1">
      <c r="A16" s="621"/>
      <c r="B16" s="622"/>
      <c r="C16" s="623"/>
      <c r="E16" s="568"/>
    </row>
    <row r="17" spans="1:5" ht="28" customHeight="1">
      <c r="A17" s="621"/>
      <c r="B17" s="622"/>
      <c r="C17" s="623"/>
      <c r="E17" s="568"/>
    </row>
    <row r="18" spans="1:5" ht="28" customHeight="1">
      <c r="A18" s="621"/>
      <c r="B18" s="622"/>
      <c r="C18" s="623"/>
      <c r="E18" s="568"/>
    </row>
    <row r="19" spans="1:5" ht="28" customHeight="1">
      <c r="A19" s="621"/>
      <c r="B19" s="622"/>
      <c r="C19" s="623"/>
      <c r="E19" s="568"/>
    </row>
    <row r="20" spans="1:5" ht="28" customHeight="1">
      <c r="A20" s="624"/>
      <c r="B20" s="625"/>
      <c r="C20" s="626"/>
      <c r="E20" s="568"/>
    </row>
    <row r="21" spans="1:5" ht="28" customHeight="1">
      <c r="A21" s="627" t="s">
        <v>673</v>
      </c>
      <c r="B21" s="628"/>
      <c r="C21" s="629"/>
      <c r="E21" s="568"/>
    </row>
    <row r="22" spans="1:5" ht="28" customHeight="1">
      <c r="A22" s="630"/>
      <c r="B22" s="631"/>
      <c r="C22" s="632"/>
      <c r="E22" s="568"/>
    </row>
    <row r="23" spans="1:5" ht="28" customHeight="1">
      <c r="A23" s="633"/>
      <c r="B23" s="634"/>
      <c r="C23" s="635"/>
      <c r="E23" s="568"/>
    </row>
    <row r="24" spans="1:5" ht="28" customHeight="1">
      <c r="A24" s="636" t="s">
        <v>674</v>
      </c>
      <c r="B24" s="637"/>
      <c r="C24" s="638"/>
      <c r="E24" s="568"/>
    </row>
    <row r="25" spans="1:5" ht="28" customHeight="1">
      <c r="A25" s="639"/>
      <c r="B25" s="640"/>
      <c r="C25" s="641"/>
      <c r="E25" s="568"/>
    </row>
    <row r="26" spans="1:5" ht="28" customHeight="1">
      <c r="A26" s="639"/>
      <c r="B26" s="640"/>
      <c r="C26" s="641"/>
      <c r="E26" s="568"/>
    </row>
    <row r="27" spans="1:5" ht="28" customHeight="1">
      <c r="A27" s="642"/>
      <c r="B27" s="643"/>
      <c r="C27" s="644"/>
      <c r="E27" s="568"/>
    </row>
    <row r="28" spans="1:5" ht="28" customHeight="1">
      <c r="A28" s="651" t="s">
        <v>541</v>
      </c>
      <c r="B28" s="651"/>
      <c r="C28" s="651"/>
      <c r="E28" s="568"/>
    </row>
    <row r="29" spans="1:5" ht="28" customHeight="1">
      <c r="A29" s="666" t="s">
        <v>675</v>
      </c>
      <c r="B29" s="666"/>
      <c r="C29" s="666"/>
      <c r="E29" s="568"/>
    </row>
    <row r="30" spans="1:5" ht="28" customHeight="1">
      <c r="A30" s="579" t="s">
        <v>676</v>
      </c>
      <c r="B30" s="580"/>
      <c r="C30" s="581"/>
      <c r="E30" s="568"/>
    </row>
    <row r="31" spans="1:5" ht="28" customHeight="1">
      <c r="A31" s="586" t="s">
        <v>677</v>
      </c>
      <c r="B31" s="587"/>
      <c r="C31" s="588"/>
      <c r="E31" s="568"/>
    </row>
    <row r="32" spans="1:5" ht="28" customHeight="1">
      <c r="A32" s="589"/>
      <c r="B32" s="590"/>
      <c r="C32" s="591"/>
      <c r="E32" s="568"/>
    </row>
    <row r="33" spans="1:5" ht="28" customHeight="1">
      <c r="A33" s="592" t="s">
        <v>678</v>
      </c>
      <c r="B33" s="593"/>
      <c r="C33" s="594"/>
      <c r="E33" s="568"/>
    </row>
    <row r="34" spans="1:5" ht="28" customHeight="1">
      <c r="A34" s="595"/>
      <c r="B34" s="596"/>
      <c r="C34" s="597"/>
      <c r="E34" s="568"/>
    </row>
    <row r="35" spans="1:5" ht="28" customHeight="1">
      <c r="A35" s="658" t="s">
        <v>679</v>
      </c>
      <c r="B35" s="658"/>
      <c r="C35" s="658"/>
      <c r="E35" s="568"/>
    </row>
    <row r="36" spans="1:5" ht="28" customHeight="1">
      <c r="A36" s="659" t="s">
        <v>680</v>
      </c>
      <c r="B36" s="659"/>
      <c r="C36" s="659"/>
      <c r="E36" s="568"/>
    </row>
    <row r="37" spans="1:5" ht="28" customHeight="1">
      <c r="A37" s="582" t="s">
        <v>657</v>
      </c>
      <c r="B37" s="582"/>
      <c r="C37" s="582"/>
      <c r="E37" s="568"/>
    </row>
    <row r="38" spans="1:5" ht="28" customHeight="1">
      <c r="A38" s="583" t="s">
        <v>681</v>
      </c>
      <c r="B38" s="584"/>
      <c r="C38" s="585"/>
      <c r="E38" s="568"/>
    </row>
    <row r="39" spans="1:5" ht="28" customHeight="1">
      <c r="A39" s="573" t="s">
        <v>682</v>
      </c>
      <c r="B39" s="574"/>
      <c r="C39" s="575"/>
      <c r="E39" s="568"/>
    </row>
    <row r="40" spans="1:5" ht="28" customHeight="1">
      <c r="A40" s="576"/>
      <c r="B40" s="577"/>
      <c r="C40" s="578"/>
      <c r="E40" s="568"/>
    </row>
    <row r="41" spans="1:5" ht="28" customHeight="1">
      <c r="A41" s="660" t="s">
        <v>683</v>
      </c>
      <c r="B41" s="661"/>
      <c r="C41" s="662"/>
      <c r="E41" s="568"/>
    </row>
    <row r="42" spans="1:5" ht="28" customHeight="1">
      <c r="A42" s="663"/>
      <c r="B42" s="664"/>
      <c r="C42" s="665"/>
      <c r="E42" s="568"/>
    </row>
    <row r="43" spans="1:5" ht="28" customHeight="1">
      <c r="A43" s="599" t="s">
        <v>684</v>
      </c>
      <c r="B43" s="600"/>
      <c r="C43" s="601"/>
      <c r="E43" s="568"/>
    </row>
    <row r="44" spans="1:5" ht="28" customHeight="1">
      <c r="A44" s="573" t="s">
        <v>685</v>
      </c>
      <c r="B44" s="574"/>
      <c r="C44" s="575"/>
      <c r="E44" s="568"/>
    </row>
    <row r="45" spans="1:5" ht="28" customHeight="1">
      <c r="A45" s="576"/>
      <c r="B45" s="577"/>
      <c r="C45" s="578"/>
      <c r="E45" s="568"/>
    </row>
    <row r="46" spans="1:5" ht="28" customHeight="1">
      <c r="A46" s="645" t="s">
        <v>686</v>
      </c>
      <c r="B46" s="646"/>
      <c r="C46" s="647"/>
      <c r="E46" s="568"/>
    </row>
    <row r="47" spans="1:5" ht="28" customHeight="1">
      <c r="A47" s="648"/>
      <c r="B47" s="649"/>
      <c r="C47" s="650"/>
      <c r="E47" s="568"/>
    </row>
    <row r="48" spans="1:5" ht="28" customHeight="1">
      <c r="A48" s="599" t="s">
        <v>687</v>
      </c>
      <c r="B48" s="600"/>
      <c r="C48" s="601"/>
      <c r="E48" s="568"/>
    </row>
    <row r="49" spans="1:5" ht="28" customHeight="1">
      <c r="A49" s="652" t="s">
        <v>688</v>
      </c>
      <c r="B49" s="653"/>
      <c r="C49" s="654"/>
      <c r="E49" s="568"/>
    </row>
    <row r="50" spans="1:5" ht="28" customHeight="1">
      <c r="A50" s="655"/>
      <c r="B50" s="656"/>
      <c r="C50" s="657"/>
      <c r="E50" s="568"/>
    </row>
    <row r="51" spans="1:5" ht="28" customHeight="1">
      <c r="A51" s="598" t="s">
        <v>689</v>
      </c>
      <c r="B51" s="598"/>
      <c r="C51" s="598"/>
      <c r="E51" s="568"/>
    </row>
    <row r="52" spans="1:5" ht="28" customHeight="1">
      <c r="A52" s="598" t="s">
        <v>690</v>
      </c>
      <c r="B52" s="598"/>
      <c r="C52" s="598"/>
      <c r="E52" s="568"/>
    </row>
    <row r="53" spans="1:5" ht="28" customHeight="1">
      <c r="A53" s="598" t="s">
        <v>691</v>
      </c>
      <c r="B53" s="598"/>
      <c r="C53" s="598"/>
      <c r="E53" s="568"/>
    </row>
    <row r="54" spans="1:5" ht="28" customHeight="1">
      <c r="A54" s="598" t="s">
        <v>692</v>
      </c>
      <c r="B54" s="598"/>
      <c r="C54" s="598"/>
      <c r="E54" s="568"/>
    </row>
    <row r="55" spans="1:5" ht="28" customHeight="1">
      <c r="A55" s="599" t="s">
        <v>693</v>
      </c>
      <c r="B55" s="600"/>
      <c r="C55" s="601"/>
      <c r="E55" s="568"/>
    </row>
    <row r="56" spans="1:5" ht="28" customHeight="1">
      <c r="A56" s="598" t="s">
        <v>542</v>
      </c>
      <c r="B56" s="598"/>
      <c r="C56" s="598"/>
      <c r="E56" s="568"/>
    </row>
    <row r="57" spans="1:5" ht="28" customHeight="1">
      <c r="A57" s="598" t="s">
        <v>543</v>
      </c>
      <c r="B57" s="598"/>
      <c r="C57" s="598"/>
      <c r="E57" s="568"/>
    </row>
    <row r="58" spans="1:5" ht="28" customHeight="1">
      <c r="A58" s="599" t="s">
        <v>694</v>
      </c>
      <c r="B58" s="600"/>
      <c r="C58" s="601"/>
      <c r="E58" s="568"/>
    </row>
    <row r="59" spans="1:5" ht="28" customHeight="1">
      <c r="A59" s="602" t="s">
        <v>695</v>
      </c>
      <c r="B59" s="603"/>
      <c r="C59" s="604"/>
      <c r="E59" s="568"/>
    </row>
    <row r="60" spans="1:5" ht="28" customHeight="1">
      <c r="A60" s="605"/>
      <c r="B60" s="606"/>
      <c r="C60" s="607"/>
      <c r="E60" s="568"/>
    </row>
    <row r="61" spans="1:5" ht="28" customHeight="1">
      <c r="A61" s="569" t="s">
        <v>696</v>
      </c>
      <c r="B61" s="569"/>
      <c r="C61" s="569"/>
      <c r="E61" s="568"/>
    </row>
    <row r="62" spans="1:5" ht="28" customHeight="1">
      <c r="A62" s="569" t="s">
        <v>697</v>
      </c>
      <c r="B62" s="569"/>
      <c r="C62" s="569"/>
      <c r="E62" s="568"/>
    </row>
    <row r="63" spans="1:5" ht="28" customHeight="1">
      <c r="A63" s="573" t="s">
        <v>698</v>
      </c>
      <c r="B63" s="574"/>
      <c r="C63" s="575"/>
      <c r="E63" s="568"/>
    </row>
    <row r="64" spans="1:5" ht="28" customHeight="1">
      <c r="A64" s="576"/>
      <c r="B64" s="577"/>
      <c r="C64" s="578"/>
      <c r="E64" s="568"/>
    </row>
    <row r="65" spans="1:5" ht="28" customHeight="1">
      <c r="A65" s="608" t="s">
        <v>730</v>
      </c>
      <c r="B65" s="609"/>
      <c r="C65" s="610"/>
      <c r="E65" s="568"/>
    </row>
    <row r="66" spans="1:5" ht="28" customHeight="1">
      <c r="A66" s="611" t="s">
        <v>699</v>
      </c>
      <c r="B66" s="611"/>
      <c r="C66" s="611"/>
      <c r="E66" s="568"/>
    </row>
    <row r="67" spans="1:5" ht="28" customHeight="1">
      <c r="A67" s="611" t="s">
        <v>700</v>
      </c>
      <c r="B67" s="611"/>
      <c r="C67" s="611"/>
      <c r="E67" s="568"/>
    </row>
    <row r="68" spans="1:5" ht="28" customHeight="1">
      <c r="A68" s="608" t="s">
        <v>544</v>
      </c>
      <c r="B68" s="609"/>
      <c r="C68" s="610"/>
      <c r="E68" s="568"/>
    </row>
    <row r="69" spans="1:5" ht="28" customHeight="1">
      <c r="A69" s="569" t="s">
        <v>545</v>
      </c>
      <c r="B69" s="569"/>
      <c r="C69" s="569"/>
      <c r="E69" s="568"/>
    </row>
    <row r="70" spans="1:5" ht="28" customHeight="1">
      <c r="A70" s="569" t="s">
        <v>701</v>
      </c>
      <c r="B70" s="569"/>
      <c r="C70" s="569"/>
      <c r="E70" s="568"/>
    </row>
    <row r="71" spans="1:5" ht="28" customHeight="1">
      <c r="A71" s="569" t="s">
        <v>702</v>
      </c>
      <c r="B71" s="569"/>
      <c r="C71" s="569"/>
    </row>
    <row r="72" spans="1:5" ht="28" customHeight="1">
      <c r="A72" s="569" t="s">
        <v>703</v>
      </c>
      <c r="B72" s="569"/>
      <c r="C72" s="569"/>
    </row>
    <row r="73" spans="1:5" ht="28" customHeight="1">
      <c r="A73" s="569" t="s">
        <v>704</v>
      </c>
      <c r="B73" s="569"/>
      <c r="C73" s="569"/>
    </row>
    <row r="74" spans="1:5" ht="28" customHeight="1">
      <c r="A74" s="569" t="s">
        <v>705</v>
      </c>
      <c r="B74" s="569"/>
      <c r="C74" s="569"/>
    </row>
    <row r="75" spans="1:5" ht="28" customHeight="1">
      <c r="A75" s="569" t="s">
        <v>706</v>
      </c>
      <c r="B75" s="569"/>
      <c r="C75" s="569"/>
    </row>
    <row r="76" spans="1:5" ht="28" customHeight="1">
      <c r="A76" s="608" t="s">
        <v>707</v>
      </c>
      <c r="B76" s="609"/>
      <c r="C76" s="610"/>
    </row>
    <row r="77" spans="1:5" ht="28" customHeight="1">
      <c r="A77" s="569" t="s">
        <v>708</v>
      </c>
      <c r="B77" s="569"/>
      <c r="C77" s="569"/>
    </row>
    <row r="78" spans="1:5" ht="28" customHeight="1">
      <c r="A78" s="569" t="s">
        <v>709</v>
      </c>
      <c r="B78" s="569"/>
      <c r="C78" s="569"/>
    </row>
    <row r="79" spans="1:5" ht="28" customHeight="1">
      <c r="A79" s="573" t="s">
        <v>710</v>
      </c>
      <c r="B79" s="574"/>
      <c r="C79" s="575"/>
    </row>
    <row r="80" spans="1:5" ht="28" customHeight="1">
      <c r="A80" s="694"/>
      <c r="B80" s="695"/>
      <c r="C80" s="696"/>
    </row>
    <row r="81" spans="1:3" ht="28" customHeight="1">
      <c r="A81" s="576"/>
      <c r="B81" s="577"/>
      <c r="C81" s="578"/>
    </row>
    <row r="82" spans="1:3" ht="28" customHeight="1">
      <c r="A82" s="697" t="s">
        <v>711</v>
      </c>
      <c r="B82" s="698"/>
      <c r="C82" s="699"/>
    </row>
    <row r="83" spans="1:3" ht="28" customHeight="1">
      <c r="A83" s="700"/>
      <c r="B83" s="701"/>
      <c r="C83" s="702"/>
    </row>
    <row r="84" spans="1:3" ht="28" customHeight="1">
      <c r="A84" s="569" t="s">
        <v>712</v>
      </c>
      <c r="B84" s="569"/>
      <c r="C84" s="569"/>
    </row>
    <row r="85" spans="1:3" ht="28" customHeight="1">
      <c r="A85" s="703" t="s">
        <v>713</v>
      </c>
      <c r="B85" s="704"/>
      <c r="C85" s="705"/>
    </row>
    <row r="86" spans="1:3" ht="28" customHeight="1">
      <c r="A86" s="706" t="s">
        <v>714</v>
      </c>
      <c r="B86" s="707"/>
      <c r="C86" s="708"/>
    </row>
    <row r="87" spans="1:3" ht="28" customHeight="1">
      <c r="A87" s="709"/>
      <c r="B87" s="710"/>
      <c r="C87" s="711"/>
    </row>
    <row r="88" spans="1:3" ht="28" customHeight="1">
      <c r="A88" s="706" t="s">
        <v>715</v>
      </c>
      <c r="B88" s="707"/>
      <c r="C88" s="708"/>
    </row>
    <row r="89" spans="1:3" ht="28" customHeight="1">
      <c r="A89" s="709"/>
      <c r="B89" s="710"/>
      <c r="C89" s="711"/>
    </row>
    <row r="90" spans="1:3" ht="28" customHeight="1">
      <c r="A90" s="712" t="s">
        <v>716</v>
      </c>
      <c r="B90" s="712"/>
      <c r="C90" s="712"/>
    </row>
    <row r="91" spans="1:3" ht="28" customHeight="1">
      <c r="A91" s="570" t="s">
        <v>717</v>
      </c>
      <c r="B91" s="571"/>
      <c r="C91" s="572"/>
    </row>
    <row r="92" spans="1:3" ht="28" customHeight="1">
      <c r="A92" s="686" t="s">
        <v>718</v>
      </c>
      <c r="B92" s="686"/>
      <c r="C92" s="686"/>
    </row>
    <row r="93" spans="1:3" ht="28" customHeight="1">
      <c r="A93" s="687" t="s">
        <v>719</v>
      </c>
      <c r="B93" s="688"/>
      <c r="C93" s="689"/>
    </row>
    <row r="94" spans="1:3" ht="28" customHeight="1">
      <c r="A94" s="690"/>
      <c r="B94" s="691"/>
      <c r="C94" s="692"/>
    </row>
    <row r="95" spans="1:3" ht="28" customHeight="1">
      <c r="A95" s="570" t="s">
        <v>720</v>
      </c>
      <c r="B95" s="571"/>
      <c r="C95" s="572"/>
    </row>
    <row r="96" spans="1:3" ht="28" customHeight="1">
      <c r="A96" s="686" t="s">
        <v>721</v>
      </c>
      <c r="B96" s="686"/>
      <c r="C96" s="686"/>
    </row>
    <row r="97" spans="1:3" ht="28" customHeight="1">
      <c r="A97" s="687" t="s">
        <v>722</v>
      </c>
      <c r="B97" s="688"/>
      <c r="C97" s="689"/>
    </row>
    <row r="98" spans="1:3" ht="28" customHeight="1">
      <c r="A98" s="690"/>
      <c r="B98" s="691"/>
      <c r="C98" s="692"/>
    </row>
    <row r="99" spans="1:3" ht="28" customHeight="1">
      <c r="A99" s="693" t="s">
        <v>723</v>
      </c>
      <c r="B99" s="693"/>
      <c r="C99" s="693"/>
    </row>
    <row r="100" spans="1:3" ht="28" customHeight="1">
      <c r="A100" s="686" t="s">
        <v>724</v>
      </c>
      <c r="B100" s="686"/>
      <c r="C100" s="686"/>
    </row>
    <row r="101" spans="1:3" ht="28" customHeight="1">
      <c r="A101" s="713" t="s">
        <v>725</v>
      </c>
      <c r="B101" s="713"/>
      <c r="C101" s="713"/>
    </row>
    <row r="102" spans="1:3" ht="28" customHeight="1">
      <c r="A102" s="598" t="s">
        <v>726</v>
      </c>
      <c r="B102" s="598"/>
      <c r="C102" s="598"/>
    </row>
    <row r="103" spans="1:3" ht="28" customHeight="1">
      <c r="A103" s="598" t="s">
        <v>727</v>
      </c>
      <c r="B103" s="598"/>
      <c r="C103" s="598"/>
    </row>
    <row r="104" spans="1:3" ht="28" customHeight="1">
      <c r="A104" s="598" t="s">
        <v>728</v>
      </c>
      <c r="B104" s="598"/>
      <c r="C104" s="598"/>
    </row>
    <row r="105" spans="1:3" ht="28" customHeight="1">
      <c r="A105" s="714" t="s">
        <v>729</v>
      </c>
      <c r="B105" s="714"/>
      <c r="C105" s="714"/>
    </row>
  </sheetData>
  <sheetProtection password="B68B" sheet="1" objects="1" scenarios="1" formatCells="0" formatColumns="0" formatRows="0"/>
  <mergeCells count="72">
    <mergeCell ref="A104:C104"/>
    <mergeCell ref="A105:C105"/>
    <mergeCell ref="A93:C94"/>
    <mergeCell ref="A95:C95"/>
    <mergeCell ref="A101:C101"/>
    <mergeCell ref="A102:C102"/>
    <mergeCell ref="A103:C103"/>
    <mergeCell ref="A96:C96"/>
    <mergeCell ref="A97:C98"/>
    <mergeCell ref="A99:C99"/>
    <mergeCell ref="A100:C100"/>
    <mergeCell ref="A75:C75"/>
    <mergeCell ref="A76:C76"/>
    <mergeCell ref="A77:C77"/>
    <mergeCell ref="A78:C78"/>
    <mergeCell ref="A79:C81"/>
    <mergeCell ref="A82:C83"/>
    <mergeCell ref="A84:C84"/>
    <mergeCell ref="A85:C85"/>
    <mergeCell ref="A86:C87"/>
    <mergeCell ref="A88:C89"/>
    <mergeCell ref="A90:C90"/>
    <mergeCell ref="A92:C92"/>
    <mergeCell ref="A29:C29"/>
    <mergeCell ref="A1:C2"/>
    <mergeCell ref="A3:C6"/>
    <mergeCell ref="A8:A11"/>
    <mergeCell ref="B8:B11"/>
    <mergeCell ref="C8:C11"/>
    <mergeCell ref="A7:C7"/>
    <mergeCell ref="A68:C68"/>
    <mergeCell ref="A12:C13"/>
    <mergeCell ref="A14:C20"/>
    <mergeCell ref="A21:C23"/>
    <mergeCell ref="A24:C27"/>
    <mergeCell ref="A61:C61"/>
    <mergeCell ref="A43:C43"/>
    <mergeCell ref="A48:C48"/>
    <mergeCell ref="A51:C51"/>
    <mergeCell ref="A44:C45"/>
    <mergeCell ref="A46:C47"/>
    <mergeCell ref="A28:C28"/>
    <mergeCell ref="A49:C50"/>
    <mergeCell ref="A35:C35"/>
    <mergeCell ref="A36:C36"/>
    <mergeCell ref="A41:C42"/>
    <mergeCell ref="A63:C64"/>
    <mergeCell ref="A62:C62"/>
    <mergeCell ref="A65:C65"/>
    <mergeCell ref="A66:C66"/>
    <mergeCell ref="A67:C67"/>
    <mergeCell ref="A30:C30"/>
    <mergeCell ref="A37:C37"/>
    <mergeCell ref="A38:C38"/>
    <mergeCell ref="A31:C32"/>
    <mergeCell ref="A33:C34"/>
    <mergeCell ref="A74:C74"/>
    <mergeCell ref="A91:C91"/>
    <mergeCell ref="A39:C40"/>
    <mergeCell ref="A70:C70"/>
    <mergeCell ref="A71:C71"/>
    <mergeCell ref="A72:C72"/>
    <mergeCell ref="A73:C73"/>
    <mergeCell ref="A69:C69"/>
    <mergeCell ref="A52:C52"/>
    <mergeCell ref="A53:C53"/>
    <mergeCell ref="A54:C54"/>
    <mergeCell ref="A55:C55"/>
    <mergeCell ref="A56:C56"/>
    <mergeCell ref="A57:C57"/>
    <mergeCell ref="A58:C58"/>
    <mergeCell ref="A59:C60"/>
  </mergeCells>
  <phoneticPr fontId="14" type="noConversion"/>
  <hyperlinks>
    <hyperlink ref="A29" location="details!G4" display="GO BACK TO DETAILS"/>
  </hyperlinks>
  <printOptions horizontalCentered="1" verticalCentered="1"/>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008000"/>
  </sheetPr>
  <dimension ref="A1:JD110"/>
  <sheetViews>
    <sheetView zoomScale="150" zoomScaleNormal="150" zoomScalePageLayoutView="150" workbookViewId="0">
      <pane xSplit="4" ySplit="7" topLeftCell="E8" activePane="bottomRight" state="frozen"/>
      <selection pane="topRight" activeCell="E1" sqref="E1"/>
      <selection pane="bottomLeft" activeCell="A8" sqref="A8"/>
      <selection pane="bottomRight" activeCell="J4" sqref="J4"/>
    </sheetView>
  </sheetViews>
  <sheetFormatPr baseColWidth="10" defaultColWidth="0" defaultRowHeight="0" customHeight="1" zeroHeight="1" x14ac:dyDescent="0"/>
  <cols>
    <col min="1" max="1" width="5" style="6" customWidth="1"/>
    <col min="2" max="2" width="6.5" style="6" customWidth="1"/>
    <col min="3" max="3" width="3.83203125" style="6" customWidth="1"/>
    <col min="4" max="4" width="6.6640625" style="6" customWidth="1"/>
    <col min="5" max="5" width="8" style="33" customWidth="1"/>
    <col min="6" max="6" width="9.33203125" style="33" customWidth="1"/>
    <col min="7" max="7" width="10.83203125" style="33" customWidth="1"/>
    <col min="8" max="8" width="27" style="33" customWidth="1"/>
    <col min="9" max="9" width="14.6640625" style="6" customWidth="1"/>
    <col min="10" max="10" width="11.1640625" style="6" customWidth="1"/>
    <col min="11" max="11" width="17.33203125" style="6" customWidth="1"/>
    <col min="12" max="15" width="17.6640625" style="6" customWidth="1"/>
    <col min="16" max="16" width="4.1640625" style="6" customWidth="1"/>
    <col min="17" max="17" width="4.5" style="6" customWidth="1"/>
    <col min="18" max="18" width="5.33203125" style="6" customWidth="1"/>
    <col min="19" max="19" width="4.1640625" style="6" customWidth="1"/>
    <col min="20" max="20" width="5.6640625" style="6" customWidth="1"/>
    <col min="21" max="21" width="3.6640625" style="6" customWidth="1"/>
    <col min="22" max="22" width="5.6640625" style="6" customWidth="1"/>
    <col min="23" max="23" width="3.6640625" style="6" customWidth="1"/>
    <col min="24" max="24" width="5.6640625" style="6" customWidth="1"/>
    <col min="25" max="25" width="3.6640625" style="6" customWidth="1"/>
    <col min="26" max="26" width="5.6640625" style="6" customWidth="1"/>
    <col min="27" max="27" width="3.6640625" style="6" customWidth="1"/>
    <col min="28" max="28" width="5.6640625" style="6" customWidth="1"/>
    <col min="29" max="36" width="7.1640625" style="6" customWidth="1"/>
    <col min="37" max="37" width="13.33203125" style="6" customWidth="1"/>
    <col min="38" max="38" width="5.6640625" style="6" customWidth="1"/>
    <col min="39" max="39" width="8" style="6" customWidth="1"/>
    <col min="40" max="66" width="5.6640625" style="6" customWidth="1"/>
    <col min="67" max="67" width="4.6640625" style="6" customWidth="1"/>
    <col min="68" max="89" width="5.6640625" style="6" customWidth="1"/>
    <col min="90" max="90" width="16.5" style="6" customWidth="1"/>
    <col min="91" max="91" width="29.6640625" style="6" hidden="1" customWidth="1"/>
    <col min="92" max="92" width="0" style="6" hidden="1" customWidth="1"/>
    <col min="93" max="99" width="0.33203125" style="6" hidden="1" customWidth="1"/>
    <col min="100" max="112" width="5.6640625" style="6" hidden="1" customWidth="1"/>
    <col min="113" max="113" width="0" style="6" hidden="1" customWidth="1"/>
    <col min="114" max="114" width="29.6640625" style="6" hidden="1" customWidth="1"/>
    <col min="115" max="115" width="0" style="6" hidden="1" customWidth="1"/>
    <col min="116" max="122" width="0.33203125" style="6" hidden="1" customWidth="1"/>
    <col min="123" max="135" width="5.6640625" style="6" hidden="1" customWidth="1"/>
    <col min="136" max="136" width="0" style="6" hidden="1" customWidth="1"/>
    <col min="137" max="137" width="29.6640625" style="6" hidden="1" customWidth="1"/>
    <col min="138" max="138" width="0" style="6" hidden="1" customWidth="1"/>
    <col min="139" max="145" width="0.33203125" style="6" hidden="1" customWidth="1"/>
    <col min="146" max="158" width="5.6640625" style="6" hidden="1" customWidth="1"/>
    <col min="159" max="159" width="0" style="6" hidden="1" customWidth="1"/>
    <col min="160" max="160" width="29.6640625" style="6" hidden="1" customWidth="1"/>
    <col min="161" max="161" width="0" style="6" hidden="1" customWidth="1"/>
    <col min="162" max="162" width="29.6640625" style="6" hidden="1" customWidth="1"/>
    <col min="163" max="264" width="0" style="6" hidden="1" customWidth="1"/>
    <col min="265" max="16384" width="82.1640625" style="6" hidden="1"/>
  </cols>
  <sheetData>
    <row r="1" spans="1:92" s="16" customFormat="1" ht="20" customHeight="1">
      <c r="A1" s="53" t="s">
        <v>116</v>
      </c>
      <c r="B1" s="54"/>
      <c r="C1" s="54"/>
      <c r="D1" s="54"/>
      <c r="E1" s="61"/>
      <c r="F1" s="267"/>
      <c r="G1" s="101"/>
      <c r="H1" s="101"/>
      <c r="I1" s="102" t="s">
        <v>660</v>
      </c>
      <c r="J1" s="103" t="s">
        <v>113</v>
      </c>
      <c r="K1" s="276" t="s">
        <v>67</v>
      </c>
      <c r="L1" s="99" t="s">
        <v>731</v>
      </c>
      <c r="M1" s="754"/>
      <c r="N1" s="755"/>
      <c r="O1" s="755"/>
      <c r="P1" s="756"/>
      <c r="Q1" s="760" t="s">
        <v>19</v>
      </c>
      <c r="R1" s="761"/>
      <c r="S1" s="761"/>
      <c r="T1" s="762"/>
      <c r="U1" s="766" t="s">
        <v>37</v>
      </c>
      <c r="V1" s="767"/>
      <c r="W1" s="767"/>
      <c r="X1" s="768"/>
      <c r="Y1" s="760" t="s">
        <v>17</v>
      </c>
      <c r="Z1" s="761"/>
      <c r="AA1" s="761"/>
      <c r="AB1" s="762"/>
      <c r="AC1" s="766" t="s">
        <v>617</v>
      </c>
      <c r="AD1" s="768"/>
      <c r="AE1" s="772" t="s">
        <v>547</v>
      </c>
      <c r="AF1" s="773"/>
      <c r="AG1" s="766" t="s">
        <v>20</v>
      </c>
      <c r="AH1" s="768"/>
      <c r="AI1" s="774" t="s">
        <v>35</v>
      </c>
      <c r="AJ1" s="775"/>
      <c r="AK1" s="489" t="s">
        <v>569</v>
      </c>
      <c r="AL1" s="6"/>
      <c r="AM1" s="39"/>
      <c r="AN1" s="39"/>
      <c r="AO1" s="730" t="s">
        <v>143</v>
      </c>
      <c r="AP1" s="731"/>
      <c r="AQ1" s="731"/>
      <c r="AR1" s="731"/>
      <c r="AS1" s="731"/>
      <c r="AT1" s="731"/>
      <c r="AU1" s="731"/>
      <c r="AV1" s="731"/>
      <c r="AW1" s="731"/>
      <c r="AX1" s="731"/>
      <c r="AY1" s="731"/>
      <c r="AZ1" s="731"/>
      <c r="BA1" s="731"/>
      <c r="BB1" s="731"/>
      <c r="BC1" s="731"/>
      <c r="BD1" s="731"/>
      <c r="BE1" s="731"/>
      <c r="BF1" s="731"/>
      <c r="BG1" s="731"/>
      <c r="BH1" s="731"/>
      <c r="BI1" s="731"/>
      <c r="BJ1" s="731"/>
      <c r="BK1" s="731"/>
      <c r="BL1" s="732"/>
      <c r="BM1" s="156"/>
      <c r="BN1" s="157"/>
      <c r="BO1" s="6"/>
      <c r="BP1" s="733" t="s">
        <v>144</v>
      </c>
      <c r="BQ1" s="734"/>
      <c r="BR1" s="734"/>
      <c r="BS1" s="734"/>
      <c r="BT1" s="734"/>
      <c r="BU1" s="734"/>
      <c r="BV1" s="734"/>
      <c r="BW1" s="734"/>
      <c r="BX1" s="734"/>
      <c r="BY1" s="734"/>
      <c r="BZ1" s="734"/>
      <c r="CA1" s="734"/>
      <c r="CB1" s="734"/>
      <c r="CC1" s="734"/>
      <c r="CD1" s="734"/>
      <c r="CE1" s="734"/>
      <c r="CF1" s="734"/>
      <c r="CG1" s="734"/>
      <c r="CH1" s="734"/>
      <c r="CI1" s="734"/>
      <c r="CJ1" s="734"/>
      <c r="CK1" s="735"/>
      <c r="CL1" s="6"/>
      <c r="CM1" s="6"/>
      <c r="CN1" s="6"/>
    </row>
    <row r="2" spans="1:92" s="45" customFormat="1" ht="20" hidden="1" customHeight="1">
      <c r="A2" s="55"/>
      <c r="B2" s="56"/>
      <c r="C2" s="56"/>
      <c r="D2" s="56"/>
      <c r="E2" s="56"/>
      <c r="F2" s="81"/>
      <c r="G2" s="83"/>
      <c r="H2" s="84"/>
      <c r="I2" s="85"/>
      <c r="J2" s="86"/>
      <c r="K2" s="278" t="s">
        <v>580</v>
      </c>
      <c r="L2" s="279" t="s">
        <v>581</v>
      </c>
      <c r="M2" s="280" t="s">
        <v>582</v>
      </c>
      <c r="N2" s="280" t="s">
        <v>582</v>
      </c>
      <c r="O2" s="280"/>
      <c r="P2" s="100"/>
      <c r="Q2" s="48"/>
      <c r="R2" s="48"/>
      <c r="S2" s="48"/>
      <c r="T2" s="48"/>
      <c r="U2" s="290"/>
      <c r="V2" s="290"/>
      <c r="W2" s="290"/>
      <c r="X2" s="290"/>
      <c r="Y2" s="48"/>
      <c r="Z2" s="48"/>
      <c r="AA2" s="48"/>
      <c r="AB2" s="48"/>
      <c r="AC2" s="290"/>
      <c r="AD2" s="290"/>
      <c r="AE2" s="46"/>
      <c r="AF2" s="46"/>
      <c r="AG2" s="290"/>
      <c r="AH2" s="290"/>
      <c r="AI2" s="46"/>
      <c r="AJ2" s="46"/>
      <c r="AK2" s="490"/>
      <c r="AL2" s="6"/>
      <c r="AM2" s="39"/>
      <c r="AN2" s="39"/>
      <c r="AO2" s="153"/>
      <c r="AP2" s="154"/>
      <c r="AQ2" s="154"/>
      <c r="AR2" s="154"/>
      <c r="AS2" s="154"/>
      <c r="AT2" s="154"/>
      <c r="AU2" s="154"/>
      <c r="AV2" s="154"/>
      <c r="AW2" s="154"/>
      <c r="AX2" s="154"/>
      <c r="AY2" s="154"/>
      <c r="AZ2" s="154"/>
      <c r="BA2" s="154"/>
      <c r="BB2" s="154"/>
      <c r="BC2" s="154"/>
      <c r="BD2" s="154"/>
      <c r="BE2" s="154"/>
      <c r="BF2" s="154"/>
      <c r="BG2" s="154"/>
      <c r="BH2" s="154"/>
      <c r="BI2" s="154"/>
      <c r="BJ2" s="154"/>
      <c r="BK2" s="154"/>
      <c r="BL2" s="155"/>
      <c r="BM2" s="154"/>
      <c r="BN2" s="155"/>
      <c r="BO2" s="6"/>
      <c r="BP2" s="162"/>
      <c r="CK2" s="163"/>
      <c r="CL2" s="6"/>
      <c r="CM2" s="6"/>
      <c r="CN2" s="6"/>
    </row>
    <row r="3" spans="1:92" s="15" customFormat="1" ht="20" customHeight="1">
      <c r="A3" s="741" t="s">
        <v>124</v>
      </c>
      <c r="B3" s="742"/>
      <c r="C3" s="742"/>
      <c r="D3" s="742"/>
      <c r="E3" s="743" t="s">
        <v>112</v>
      </c>
      <c r="F3" s="744"/>
      <c r="G3" s="745"/>
      <c r="H3" s="273" t="s">
        <v>109</v>
      </c>
      <c r="I3" s="82" t="s">
        <v>125</v>
      </c>
      <c r="J3" s="98" t="s">
        <v>121</v>
      </c>
      <c r="K3" s="62" t="s">
        <v>126</v>
      </c>
      <c r="L3" s="98" t="s">
        <v>123</v>
      </c>
      <c r="M3" s="751"/>
      <c r="N3" s="752"/>
      <c r="O3" s="752"/>
      <c r="P3" s="753"/>
      <c r="Q3" s="763" t="s">
        <v>88</v>
      </c>
      <c r="R3" s="764"/>
      <c r="S3" s="764"/>
      <c r="T3" s="765"/>
      <c r="U3" s="769" t="s">
        <v>83</v>
      </c>
      <c r="V3" s="770"/>
      <c r="W3" s="770"/>
      <c r="X3" s="771"/>
      <c r="Y3" s="763" t="s">
        <v>84</v>
      </c>
      <c r="Z3" s="764"/>
      <c r="AA3" s="764"/>
      <c r="AB3" s="765"/>
      <c r="AC3" s="769" t="s">
        <v>89</v>
      </c>
      <c r="AD3" s="771"/>
      <c r="AE3" s="763" t="s">
        <v>84</v>
      </c>
      <c r="AF3" s="765"/>
      <c r="AG3" s="769" t="s">
        <v>90</v>
      </c>
      <c r="AH3" s="771"/>
      <c r="AI3" s="763" t="s">
        <v>91</v>
      </c>
      <c r="AJ3" s="765"/>
      <c r="AK3" s="490"/>
      <c r="AL3" s="6"/>
      <c r="AM3" s="39"/>
      <c r="AN3" s="39"/>
      <c r="AO3" s="737" t="s">
        <v>59</v>
      </c>
      <c r="AP3" s="729" t="s">
        <v>59</v>
      </c>
      <c r="AQ3" s="728" t="s">
        <v>58</v>
      </c>
      <c r="AR3" s="729" t="s">
        <v>58</v>
      </c>
      <c r="AS3" s="728" t="s">
        <v>60</v>
      </c>
      <c r="AT3" s="729" t="s">
        <v>60</v>
      </c>
      <c r="AU3" s="728" t="s">
        <v>23</v>
      </c>
      <c r="AV3" s="729" t="s">
        <v>23</v>
      </c>
      <c r="AW3" s="728" t="s">
        <v>24</v>
      </c>
      <c r="AX3" s="729" t="s">
        <v>24</v>
      </c>
      <c r="AY3" s="728" t="s">
        <v>25</v>
      </c>
      <c r="AZ3" s="729" t="s">
        <v>25</v>
      </c>
      <c r="BA3" s="728" t="s">
        <v>26</v>
      </c>
      <c r="BB3" s="729" t="s">
        <v>26</v>
      </c>
      <c r="BC3" s="728" t="s">
        <v>27</v>
      </c>
      <c r="BD3" s="729" t="s">
        <v>27</v>
      </c>
      <c r="BE3" s="728" t="s">
        <v>28</v>
      </c>
      <c r="BF3" s="729" t="s">
        <v>28</v>
      </c>
      <c r="BG3" s="728" t="s">
        <v>29</v>
      </c>
      <c r="BH3" s="729" t="s">
        <v>29</v>
      </c>
      <c r="BI3" s="728" t="s">
        <v>30</v>
      </c>
      <c r="BJ3" s="729" t="s">
        <v>30</v>
      </c>
      <c r="BK3" s="728" t="s">
        <v>31</v>
      </c>
      <c r="BL3" s="739" t="s">
        <v>31</v>
      </c>
      <c r="BM3" s="6"/>
      <c r="BN3" s="6"/>
      <c r="BO3" s="6"/>
      <c r="BP3" s="740" t="s">
        <v>95</v>
      </c>
      <c r="BQ3" s="736"/>
      <c r="BR3" s="736" t="s">
        <v>96</v>
      </c>
      <c r="BS3" s="736"/>
      <c r="BT3" s="736" t="s">
        <v>97</v>
      </c>
      <c r="BU3" s="736"/>
      <c r="BV3" s="736" t="s">
        <v>98</v>
      </c>
      <c r="BW3" s="736"/>
      <c r="BX3" s="736" t="s">
        <v>620</v>
      </c>
      <c r="BY3" s="736"/>
      <c r="BZ3" s="736" t="s">
        <v>99</v>
      </c>
      <c r="CA3" s="736"/>
      <c r="CB3" s="736" t="s">
        <v>100</v>
      </c>
      <c r="CC3" s="736"/>
      <c r="CD3" s="736" t="s">
        <v>618</v>
      </c>
      <c r="CE3" s="736"/>
      <c r="CF3" s="736" t="s">
        <v>101</v>
      </c>
      <c r="CG3" s="736"/>
      <c r="CH3" s="736" t="s">
        <v>102</v>
      </c>
      <c r="CI3" s="736"/>
      <c r="CJ3" s="736" t="s">
        <v>22</v>
      </c>
      <c r="CK3" s="738"/>
      <c r="CL3" s="6"/>
      <c r="CM3" s="6"/>
      <c r="CN3" s="6"/>
    </row>
    <row r="4" spans="1:92" s="15" customFormat="1" ht="29.25" customHeight="1">
      <c r="A4" s="748" t="s">
        <v>117</v>
      </c>
      <c r="B4" s="748"/>
      <c r="C4" s="748"/>
      <c r="D4" s="748"/>
      <c r="E4" s="749" t="s">
        <v>118</v>
      </c>
      <c r="F4" s="750"/>
      <c r="G4" s="274" t="s">
        <v>606</v>
      </c>
      <c r="H4" s="275" t="s">
        <v>607</v>
      </c>
      <c r="I4" s="57" t="s">
        <v>64</v>
      </c>
      <c r="J4" s="362" t="s">
        <v>732</v>
      </c>
      <c r="K4" s="58" t="s">
        <v>63</v>
      </c>
      <c r="L4" s="100">
        <v>42460</v>
      </c>
      <c r="M4" s="757"/>
      <c r="N4" s="758"/>
      <c r="O4" s="758"/>
      <c r="P4" s="759"/>
      <c r="Q4" s="746" t="s">
        <v>36</v>
      </c>
      <c r="R4" s="746"/>
      <c r="S4" s="746" t="s">
        <v>1</v>
      </c>
      <c r="T4" s="746"/>
      <c r="U4" s="747" t="s">
        <v>36</v>
      </c>
      <c r="V4" s="747"/>
      <c r="W4" s="747" t="s">
        <v>1</v>
      </c>
      <c r="X4" s="747"/>
      <c r="Y4" s="746" t="s">
        <v>36</v>
      </c>
      <c r="Z4" s="746"/>
      <c r="AA4" s="746" t="s">
        <v>1</v>
      </c>
      <c r="AB4" s="746"/>
      <c r="AC4" s="721" t="s">
        <v>36</v>
      </c>
      <c r="AD4" s="721" t="s">
        <v>1</v>
      </c>
      <c r="AE4" s="723" t="s">
        <v>36</v>
      </c>
      <c r="AF4" s="723" t="s">
        <v>1</v>
      </c>
      <c r="AG4" s="721" t="s">
        <v>36</v>
      </c>
      <c r="AH4" s="721" t="s">
        <v>1</v>
      </c>
      <c r="AI4" s="723" t="s">
        <v>36</v>
      </c>
      <c r="AJ4" s="723" t="s">
        <v>1</v>
      </c>
      <c r="AK4" s="490"/>
      <c r="AL4" s="6"/>
      <c r="AM4" s="39"/>
      <c r="AN4" s="39"/>
      <c r="AO4" s="737"/>
      <c r="AP4" s="729"/>
      <c r="AQ4" s="728"/>
      <c r="AR4" s="729"/>
      <c r="AS4" s="728"/>
      <c r="AT4" s="729"/>
      <c r="AU4" s="728"/>
      <c r="AV4" s="729"/>
      <c r="AW4" s="728"/>
      <c r="AX4" s="729"/>
      <c r="AY4" s="728"/>
      <c r="AZ4" s="729"/>
      <c r="BA4" s="728"/>
      <c r="BB4" s="729"/>
      <c r="BC4" s="728"/>
      <c r="BD4" s="729"/>
      <c r="BE4" s="728"/>
      <c r="BF4" s="729"/>
      <c r="BG4" s="728"/>
      <c r="BH4" s="729"/>
      <c r="BI4" s="728"/>
      <c r="BJ4" s="729"/>
      <c r="BK4" s="728"/>
      <c r="BL4" s="739"/>
      <c r="BM4" s="6"/>
      <c r="BN4" s="6"/>
      <c r="BO4" s="6"/>
      <c r="BP4" s="740"/>
      <c r="BQ4" s="736"/>
      <c r="BR4" s="736"/>
      <c r="BS4" s="736"/>
      <c r="BT4" s="736"/>
      <c r="BU4" s="736"/>
      <c r="BV4" s="736"/>
      <c r="BW4" s="736"/>
      <c r="BX4" s="736"/>
      <c r="BY4" s="736"/>
      <c r="BZ4" s="736"/>
      <c r="CA4" s="736"/>
      <c r="CB4" s="736"/>
      <c r="CC4" s="736"/>
      <c r="CD4" s="736"/>
      <c r="CE4" s="736"/>
      <c r="CF4" s="736"/>
      <c r="CG4" s="736"/>
      <c r="CH4" s="736"/>
      <c r="CI4" s="736"/>
      <c r="CJ4" s="736"/>
      <c r="CK4" s="738"/>
      <c r="CL4" s="6"/>
      <c r="CM4" s="6"/>
      <c r="CN4" s="6"/>
    </row>
    <row r="5" spans="1:92" s="17" customFormat="1" ht="93.75" customHeight="1">
      <c r="A5" s="59" t="s">
        <v>5</v>
      </c>
      <c r="B5" s="124" t="s">
        <v>52</v>
      </c>
      <c r="C5" s="116" t="s">
        <v>53</v>
      </c>
      <c r="D5" s="173" t="s">
        <v>6</v>
      </c>
      <c r="E5" s="289" t="s">
        <v>7</v>
      </c>
      <c r="F5" s="268" t="s">
        <v>605</v>
      </c>
      <c r="G5" s="136" t="s">
        <v>110</v>
      </c>
      <c r="H5" s="138" t="s">
        <v>111</v>
      </c>
      <c r="I5" s="172" t="s">
        <v>13</v>
      </c>
      <c r="J5" s="171" t="s">
        <v>14</v>
      </c>
      <c r="K5" s="172" t="s">
        <v>15</v>
      </c>
      <c r="L5" s="140" t="s">
        <v>78</v>
      </c>
      <c r="M5" s="172" t="s">
        <v>608</v>
      </c>
      <c r="N5" s="140" t="s">
        <v>609</v>
      </c>
      <c r="O5" s="284" t="s">
        <v>613</v>
      </c>
      <c r="P5" s="282" t="s">
        <v>612</v>
      </c>
      <c r="Q5" s="47" t="s">
        <v>615</v>
      </c>
      <c r="R5" s="47" t="s">
        <v>616</v>
      </c>
      <c r="S5" s="47" t="s">
        <v>615</v>
      </c>
      <c r="T5" s="47" t="s">
        <v>616</v>
      </c>
      <c r="U5" s="291" t="s">
        <v>615</v>
      </c>
      <c r="V5" s="291" t="s">
        <v>616</v>
      </c>
      <c r="W5" s="291" t="s">
        <v>615</v>
      </c>
      <c r="X5" s="291" t="s">
        <v>616</v>
      </c>
      <c r="Y5" s="47" t="s">
        <v>615</v>
      </c>
      <c r="Z5" s="47" t="s">
        <v>616</v>
      </c>
      <c r="AA5" s="47" t="s">
        <v>615</v>
      </c>
      <c r="AB5" s="47" t="s">
        <v>616</v>
      </c>
      <c r="AC5" s="722"/>
      <c r="AD5" s="722"/>
      <c r="AE5" s="724"/>
      <c r="AF5" s="724"/>
      <c r="AG5" s="722"/>
      <c r="AH5" s="722"/>
      <c r="AI5" s="724"/>
      <c r="AJ5" s="724"/>
      <c r="AK5" s="491"/>
      <c r="AL5" s="10"/>
      <c r="AM5" s="40"/>
      <c r="AN5" s="40"/>
      <c r="AO5" s="41" t="s">
        <v>12</v>
      </c>
      <c r="AP5" s="42" t="s">
        <v>77</v>
      </c>
      <c r="AQ5" s="43" t="s">
        <v>12</v>
      </c>
      <c r="AR5" s="42" t="s">
        <v>77</v>
      </c>
      <c r="AS5" s="43" t="s">
        <v>12</v>
      </c>
      <c r="AT5" s="42" t="s">
        <v>77</v>
      </c>
      <c r="AU5" s="43" t="s">
        <v>12</v>
      </c>
      <c r="AV5" s="42" t="s">
        <v>77</v>
      </c>
      <c r="AW5" s="43" t="s">
        <v>12</v>
      </c>
      <c r="AX5" s="42" t="s">
        <v>77</v>
      </c>
      <c r="AY5" s="43" t="s">
        <v>12</v>
      </c>
      <c r="AZ5" s="42" t="s">
        <v>77</v>
      </c>
      <c r="BA5" s="43" t="s">
        <v>12</v>
      </c>
      <c r="BB5" s="42" t="s">
        <v>77</v>
      </c>
      <c r="BC5" s="43" t="s">
        <v>12</v>
      </c>
      <c r="BD5" s="42" t="s">
        <v>77</v>
      </c>
      <c r="BE5" s="43" t="s">
        <v>12</v>
      </c>
      <c r="BF5" s="42" t="s">
        <v>77</v>
      </c>
      <c r="BG5" s="43" t="s">
        <v>12</v>
      </c>
      <c r="BH5" s="42" t="s">
        <v>77</v>
      </c>
      <c r="BI5" s="43" t="s">
        <v>12</v>
      </c>
      <c r="BJ5" s="42" t="s">
        <v>77</v>
      </c>
      <c r="BK5" s="43" t="s">
        <v>12</v>
      </c>
      <c r="BL5" s="158" t="s">
        <v>77</v>
      </c>
      <c r="BM5" s="10"/>
      <c r="BN5" s="10"/>
      <c r="BO5" s="10"/>
      <c r="BP5" s="262" t="s">
        <v>12</v>
      </c>
      <c r="BQ5" s="263" t="s">
        <v>77</v>
      </c>
      <c r="BR5" s="264" t="s">
        <v>12</v>
      </c>
      <c r="BS5" s="263" t="s">
        <v>77</v>
      </c>
      <c r="BT5" s="264" t="s">
        <v>12</v>
      </c>
      <c r="BU5" s="263" t="s">
        <v>77</v>
      </c>
      <c r="BV5" s="264" t="s">
        <v>12</v>
      </c>
      <c r="BW5" s="263" t="s">
        <v>77</v>
      </c>
      <c r="BX5" s="264" t="s">
        <v>12</v>
      </c>
      <c r="BY5" s="263" t="s">
        <v>77</v>
      </c>
      <c r="BZ5" s="264" t="s">
        <v>12</v>
      </c>
      <c r="CA5" s="263" t="s">
        <v>77</v>
      </c>
      <c r="CB5" s="264" t="s">
        <v>12</v>
      </c>
      <c r="CC5" s="263" t="s">
        <v>77</v>
      </c>
      <c r="CD5" s="264" t="s">
        <v>12</v>
      </c>
      <c r="CE5" s="263" t="s">
        <v>77</v>
      </c>
      <c r="CF5" s="264" t="s">
        <v>12</v>
      </c>
      <c r="CG5" s="263" t="s">
        <v>77</v>
      </c>
      <c r="CH5" s="264" t="s">
        <v>12</v>
      </c>
      <c r="CI5" s="263" t="s">
        <v>77</v>
      </c>
      <c r="CJ5" s="264" t="s">
        <v>12</v>
      </c>
      <c r="CK5" s="265" t="s">
        <v>77</v>
      </c>
      <c r="CL5" s="10"/>
      <c r="CM5" s="10"/>
      <c r="CN5" s="10"/>
    </row>
    <row r="6" spans="1:92" s="15" customFormat="1" ht="18" customHeight="1">
      <c r="A6" s="60" t="s">
        <v>119</v>
      </c>
      <c r="B6" s="127" t="s">
        <v>120</v>
      </c>
      <c r="C6" s="132" t="s">
        <v>121</v>
      </c>
      <c r="D6" s="121"/>
      <c r="E6" s="132" t="s">
        <v>119</v>
      </c>
      <c r="F6" s="269"/>
      <c r="G6" s="137" t="s">
        <v>122</v>
      </c>
      <c r="H6" s="139" t="s">
        <v>123</v>
      </c>
      <c r="I6" s="725" t="s">
        <v>546</v>
      </c>
      <c r="J6" s="726"/>
      <c r="K6" s="727"/>
      <c r="L6" s="141" t="s">
        <v>115</v>
      </c>
      <c r="M6" s="79"/>
      <c r="N6" s="142"/>
      <c r="O6" s="284"/>
      <c r="P6" s="277"/>
      <c r="Q6" s="104">
        <v>70</v>
      </c>
      <c r="R6" s="104">
        <v>30</v>
      </c>
      <c r="S6" s="105">
        <v>70</v>
      </c>
      <c r="T6" s="105">
        <v>30</v>
      </c>
      <c r="U6" s="292">
        <v>35</v>
      </c>
      <c r="V6" s="292">
        <v>15</v>
      </c>
      <c r="W6" s="293">
        <v>35</v>
      </c>
      <c r="X6" s="293">
        <v>15</v>
      </c>
      <c r="Y6" s="104">
        <v>70</v>
      </c>
      <c r="Z6" s="104">
        <v>30</v>
      </c>
      <c r="AA6" s="105">
        <v>70</v>
      </c>
      <c r="AB6" s="105">
        <v>30</v>
      </c>
      <c r="AC6" s="292">
        <v>50</v>
      </c>
      <c r="AD6" s="293">
        <v>50</v>
      </c>
      <c r="AE6" s="93">
        <v>25</v>
      </c>
      <c r="AF6" s="93">
        <v>25</v>
      </c>
      <c r="AG6" s="144">
        <v>25</v>
      </c>
      <c r="AH6" s="144">
        <v>25</v>
      </c>
      <c r="AI6" s="93">
        <v>50</v>
      </c>
      <c r="AJ6" s="93">
        <v>50</v>
      </c>
      <c r="AK6" s="492" t="s">
        <v>570</v>
      </c>
      <c r="AL6" s="6"/>
      <c r="AM6" s="717" t="s">
        <v>103</v>
      </c>
      <c r="AN6" s="718"/>
      <c r="AO6" s="111">
        <v>10</v>
      </c>
      <c r="AP6" s="427"/>
      <c r="AQ6" s="426">
        <v>20</v>
      </c>
      <c r="AR6" s="427"/>
      <c r="AS6" s="426">
        <v>44</v>
      </c>
      <c r="AT6" s="427"/>
      <c r="AU6" s="426">
        <v>42</v>
      </c>
      <c r="AV6" s="427"/>
      <c r="AW6" s="426">
        <v>36</v>
      </c>
      <c r="AX6" s="427"/>
      <c r="AY6" s="426">
        <v>34</v>
      </c>
      <c r="AZ6" s="427"/>
      <c r="BA6" s="426">
        <v>36</v>
      </c>
      <c r="BB6" s="427"/>
      <c r="BC6" s="426">
        <v>36</v>
      </c>
      <c r="BD6" s="427"/>
      <c r="BE6" s="426">
        <v>46</v>
      </c>
      <c r="BF6" s="427"/>
      <c r="BG6" s="426">
        <v>40</v>
      </c>
      <c r="BH6" s="427"/>
      <c r="BI6" s="426">
        <v>40</v>
      </c>
      <c r="BJ6" s="427"/>
      <c r="BK6" s="426">
        <v>40</v>
      </c>
      <c r="BL6" s="427"/>
      <c r="BM6" s="6"/>
      <c r="BN6" s="6"/>
      <c r="BO6" s="6"/>
      <c r="BP6" s="164">
        <f t="shared" ref="BP6:BP37" si="0">IF(AQ6="","",SUM(AO6,AQ6))</f>
        <v>30</v>
      </c>
      <c r="BQ6" s="110" t="str">
        <f t="shared" ref="BQ6:BQ37" si="1">IF(AR6="","",SUM(AP6,AR6))</f>
        <v/>
      </c>
      <c r="BR6" s="109">
        <f t="shared" ref="BR6:BR37" si="2">IF(AS6="","",SUM(BP6,AS6))</f>
        <v>74</v>
      </c>
      <c r="BS6" s="110" t="str">
        <f t="shared" ref="BS6:BS37" si="3">IF(AT6="","",SUM(BQ6,AT6))</f>
        <v/>
      </c>
      <c r="BT6" s="109">
        <f t="shared" ref="BT6:BT37" si="4">IF(AU6="","",SUM(BR6,AU6))</f>
        <v>116</v>
      </c>
      <c r="BU6" s="110" t="str">
        <f t="shared" ref="BU6:BU37" si="5">IF(AV6="","",SUM(BS6,AV6))</f>
        <v/>
      </c>
      <c r="BV6" s="109">
        <f t="shared" ref="BV6:BV37" si="6">IF(AW6="","",SUM(BT6,AW6))</f>
        <v>152</v>
      </c>
      <c r="BW6" s="110" t="str">
        <f t="shared" ref="BW6:BW37" si="7">IF(AX6="","",SUM(BU6,AX6))</f>
        <v/>
      </c>
      <c r="BX6" s="109">
        <f t="shared" ref="BX6:BX37" si="8">IF(AY6="","",SUM(BV6,AY6))</f>
        <v>186</v>
      </c>
      <c r="BY6" s="110" t="str">
        <f t="shared" ref="BY6:BY37" si="9">IF(AZ6="","",SUM(BW6,AZ6))</f>
        <v/>
      </c>
      <c r="BZ6" s="109">
        <f t="shared" ref="BZ6:BZ37" si="10">IF(BA6="","",SUM(BX6,BA6))</f>
        <v>222</v>
      </c>
      <c r="CA6" s="110" t="str">
        <f t="shared" ref="CA6:CA37" si="11">IF(BB6="","",SUM(BY6,BB6))</f>
        <v/>
      </c>
      <c r="CB6" s="109">
        <f t="shared" ref="CB6:CB37" si="12">IF(BC6="","",SUM(BZ6,BC6))</f>
        <v>258</v>
      </c>
      <c r="CC6" s="110" t="str">
        <f t="shared" ref="CC6:CC37" si="13">IF(BD6="","",SUM(CA6,BD6))</f>
        <v/>
      </c>
      <c r="CD6" s="109">
        <f t="shared" ref="CD6:CD37" si="14">IF(BE6="","",SUM(CB6,BE6))</f>
        <v>304</v>
      </c>
      <c r="CE6" s="110" t="str">
        <f t="shared" ref="CE6:CE37" si="15">IF(BF6="","",SUM(CC6,BF6))</f>
        <v/>
      </c>
      <c r="CF6" s="109">
        <f t="shared" ref="CF6:CF37" si="16">IF(BG6="","",SUM(CD6,BG6))</f>
        <v>344</v>
      </c>
      <c r="CG6" s="110" t="str">
        <f t="shared" ref="CG6:CG37" si="17">IF(BH6="","",SUM(CE6,BH6))</f>
        <v/>
      </c>
      <c r="CH6" s="109">
        <f t="shared" ref="CH6:CH37" si="18">IF(BI6="","",SUM(CF6,BI6))</f>
        <v>384</v>
      </c>
      <c r="CI6" s="110" t="str">
        <f t="shared" ref="CI6:CI37" si="19">IF(BJ6="","",SUM(CG6,BJ6))</f>
        <v/>
      </c>
      <c r="CJ6" s="109">
        <f>IF(BK6="","",SUM(CH6,BK6))</f>
        <v>424</v>
      </c>
      <c r="CK6" s="165" t="str">
        <f t="shared" ref="CK6" si="20">IF(BL6="","",SUM(CI6,BL6))</f>
        <v/>
      </c>
      <c r="CL6" s="6"/>
      <c r="CM6" s="6"/>
      <c r="CN6" s="6"/>
    </row>
    <row r="7" spans="1:92" s="15" customFormat="1" ht="18" customHeight="1">
      <c r="A7" s="95">
        <v>1</v>
      </c>
      <c r="B7" s="128" t="s">
        <v>73</v>
      </c>
      <c r="C7" s="117" t="s">
        <v>54</v>
      </c>
      <c r="D7" s="125">
        <v>801</v>
      </c>
      <c r="E7" s="119">
        <v>4001</v>
      </c>
      <c r="F7" s="270">
        <v>33610</v>
      </c>
      <c r="G7" s="134">
        <v>36167</v>
      </c>
      <c r="H7" s="135" t="str">
        <f>IF(DOB!C7="","",DOB!C7)</f>
        <v>lkr tuojh] mUuhl lkS fuUukuoS</v>
      </c>
      <c r="I7" s="133" t="s">
        <v>92</v>
      </c>
      <c r="J7" s="130" t="s">
        <v>93</v>
      </c>
      <c r="K7" s="79" t="s">
        <v>94</v>
      </c>
      <c r="L7" s="142" t="s">
        <v>114</v>
      </c>
      <c r="M7" s="79" t="s">
        <v>610</v>
      </c>
      <c r="N7" s="130" t="s">
        <v>611</v>
      </c>
      <c r="O7" s="285" t="s">
        <v>614</v>
      </c>
      <c r="P7" s="281" t="s">
        <v>580</v>
      </c>
      <c r="Q7" s="104">
        <v>5</v>
      </c>
      <c r="R7" s="104">
        <v>5</v>
      </c>
      <c r="S7" s="105">
        <v>5</v>
      </c>
      <c r="T7" s="105">
        <v>5</v>
      </c>
      <c r="U7" s="294">
        <v>5</v>
      </c>
      <c r="V7" s="292">
        <v>20</v>
      </c>
      <c r="W7" s="293">
        <v>11</v>
      </c>
      <c r="X7" s="293">
        <v>12</v>
      </c>
      <c r="Y7" s="104">
        <v>20</v>
      </c>
      <c r="Z7" s="104">
        <v>5</v>
      </c>
      <c r="AA7" s="105">
        <v>40</v>
      </c>
      <c r="AB7" s="105">
        <v>20</v>
      </c>
      <c r="AC7" s="292">
        <v>20</v>
      </c>
      <c r="AD7" s="292">
        <v>20</v>
      </c>
      <c r="AE7" s="93">
        <v>20</v>
      </c>
      <c r="AF7" s="93">
        <v>20</v>
      </c>
      <c r="AG7" s="147">
        <v>20</v>
      </c>
      <c r="AH7" s="144">
        <v>20</v>
      </c>
      <c r="AI7" s="104">
        <v>20</v>
      </c>
      <c r="AJ7" s="93">
        <v>20</v>
      </c>
      <c r="AK7" s="492"/>
      <c r="AL7" s="6"/>
      <c r="AM7" s="44"/>
      <c r="AN7" s="44"/>
      <c r="AO7" s="426">
        <f>IF($D7="","",IF(AO$6="","",AO$6))</f>
        <v>10</v>
      </c>
      <c r="AP7" s="427">
        <v>6</v>
      </c>
      <c r="AQ7" s="426">
        <f>IF($D7="","",IF(AQ$6="","",AQ$6))</f>
        <v>20</v>
      </c>
      <c r="AR7" s="427">
        <v>12</v>
      </c>
      <c r="AS7" s="426">
        <f>IF($D7="","",IF(AS$6="","",AS$6))</f>
        <v>44</v>
      </c>
      <c r="AT7" s="427">
        <v>42</v>
      </c>
      <c r="AU7" s="426">
        <f>IF($D7="","",IF(AU$6="","",AU$6))</f>
        <v>42</v>
      </c>
      <c r="AV7" s="427">
        <v>40</v>
      </c>
      <c r="AW7" s="426">
        <f>IF($D7="","",IF(AW$6="","",AW$6))</f>
        <v>36</v>
      </c>
      <c r="AX7" s="427">
        <v>30</v>
      </c>
      <c r="AY7" s="426">
        <f>IF($D7="","",IF(AY$6="","",AY$6))</f>
        <v>34</v>
      </c>
      <c r="AZ7" s="427">
        <v>30</v>
      </c>
      <c r="BA7" s="426">
        <f>IF($D7="","",IF(BA$6="","",BA$6))</f>
        <v>36</v>
      </c>
      <c r="BB7" s="427">
        <v>32</v>
      </c>
      <c r="BC7" s="426">
        <f>IF($D7="","",IF(BC$6="","",BC$6))</f>
        <v>36</v>
      </c>
      <c r="BD7" s="427">
        <v>32</v>
      </c>
      <c r="BE7" s="426">
        <f>IF($D7="","",IF(BE$6="","",BE$6))</f>
        <v>46</v>
      </c>
      <c r="BF7" s="427">
        <v>42</v>
      </c>
      <c r="BG7" s="426">
        <f>IF($D7="","",IF(BG$6="","",BG$6))</f>
        <v>40</v>
      </c>
      <c r="BH7" s="427">
        <v>38</v>
      </c>
      <c r="BI7" s="426">
        <f>IF($D7="","",IF(BI$6="","",BI$6))</f>
        <v>40</v>
      </c>
      <c r="BJ7" s="427">
        <v>36</v>
      </c>
      <c r="BK7" s="426">
        <f>IF($D7="","",IF(BK$6="","",BK$6))</f>
        <v>40</v>
      </c>
      <c r="BL7" s="427">
        <v>36</v>
      </c>
      <c r="BM7" s="6"/>
      <c r="BN7" s="6"/>
      <c r="BO7" s="6"/>
      <c r="BP7" s="164">
        <f t="shared" si="0"/>
        <v>30</v>
      </c>
      <c r="BQ7" s="110">
        <f t="shared" si="1"/>
        <v>18</v>
      </c>
      <c r="BR7" s="109">
        <f t="shared" si="2"/>
        <v>74</v>
      </c>
      <c r="BS7" s="110">
        <f t="shared" si="3"/>
        <v>60</v>
      </c>
      <c r="BT7" s="109">
        <f t="shared" si="4"/>
        <v>116</v>
      </c>
      <c r="BU7" s="110">
        <f t="shared" si="5"/>
        <v>100</v>
      </c>
      <c r="BV7" s="109">
        <f t="shared" si="6"/>
        <v>152</v>
      </c>
      <c r="BW7" s="110">
        <f t="shared" si="7"/>
        <v>130</v>
      </c>
      <c r="BX7" s="109">
        <f t="shared" si="8"/>
        <v>186</v>
      </c>
      <c r="BY7" s="110">
        <f t="shared" si="9"/>
        <v>160</v>
      </c>
      <c r="BZ7" s="109">
        <f t="shared" si="10"/>
        <v>222</v>
      </c>
      <c r="CA7" s="110">
        <f t="shared" si="11"/>
        <v>192</v>
      </c>
      <c r="CB7" s="109">
        <f t="shared" si="12"/>
        <v>258</v>
      </c>
      <c r="CC7" s="110">
        <f t="shared" si="13"/>
        <v>224</v>
      </c>
      <c r="CD7" s="109">
        <f t="shared" si="14"/>
        <v>304</v>
      </c>
      <c r="CE7" s="110">
        <f t="shared" si="15"/>
        <v>266</v>
      </c>
      <c r="CF7" s="109">
        <f t="shared" si="16"/>
        <v>344</v>
      </c>
      <c r="CG7" s="110">
        <f t="shared" si="17"/>
        <v>304</v>
      </c>
      <c r="CH7" s="109">
        <f t="shared" si="18"/>
        <v>384</v>
      </c>
      <c r="CI7" s="110">
        <f t="shared" si="19"/>
        <v>340</v>
      </c>
      <c r="CJ7" s="428">
        <f>IF(OR(D7="",CH7=""),"",SUM(AO7,AQ7,AS7,AU7,AW7,AY7,BA7,BC7,BE7,BG7,BI7,BK7))</f>
        <v>424</v>
      </c>
      <c r="CK7" s="437">
        <f>IF(OR(E7="",CI7=""),"",SUM(AP7,AR7,AT7,AV7,AX7,AZ7,BB7,BD7,BF7,BH7,BJ7,BL7))</f>
        <v>376</v>
      </c>
      <c r="CL7" s="6"/>
      <c r="CM7" s="6"/>
      <c r="CN7" s="6"/>
    </row>
    <row r="8" spans="1:92" s="15" customFormat="1" ht="18" customHeight="1">
      <c r="A8" s="96">
        <v>2</v>
      </c>
      <c r="B8" s="128" t="s">
        <v>75</v>
      </c>
      <c r="C8" s="117" t="s">
        <v>40</v>
      </c>
      <c r="D8" s="125">
        <v>802</v>
      </c>
      <c r="E8" s="119">
        <v>4002</v>
      </c>
      <c r="F8" s="271"/>
      <c r="G8" s="122">
        <v>37967</v>
      </c>
      <c r="H8" s="135" t="str">
        <f>IF(DOB!C8="","",DOB!C8)</f>
        <v>ckjg fnlEcj] nks gtkj rhu</v>
      </c>
      <c r="I8" s="79" t="s">
        <v>149</v>
      </c>
      <c r="J8" s="130" t="s">
        <v>151</v>
      </c>
      <c r="K8" s="79" t="s">
        <v>153</v>
      </c>
      <c r="L8" s="142" t="s">
        <v>155</v>
      </c>
      <c r="M8" s="79"/>
      <c r="N8" s="130"/>
      <c r="O8" s="285"/>
      <c r="P8" s="281"/>
      <c r="Q8" s="104">
        <v>50</v>
      </c>
      <c r="R8" s="104">
        <v>20</v>
      </c>
      <c r="S8" s="105"/>
      <c r="T8" s="105"/>
      <c r="U8" s="294">
        <v>5</v>
      </c>
      <c r="V8" s="292">
        <v>20</v>
      </c>
      <c r="W8" s="293" t="s">
        <v>665</v>
      </c>
      <c r="X8" s="293"/>
      <c r="Y8" s="104">
        <v>50</v>
      </c>
      <c r="Z8" s="104">
        <v>20</v>
      </c>
      <c r="AA8" s="105">
        <v>20</v>
      </c>
      <c r="AB8" s="105">
        <v>30</v>
      </c>
      <c r="AC8" s="292">
        <v>50</v>
      </c>
      <c r="AD8" s="292">
        <v>50</v>
      </c>
      <c r="AE8" s="93">
        <v>20</v>
      </c>
      <c r="AF8" s="93" t="s">
        <v>666</v>
      </c>
      <c r="AG8" s="147">
        <v>20</v>
      </c>
      <c r="AH8" s="144"/>
      <c r="AI8" s="104">
        <v>20</v>
      </c>
      <c r="AJ8" s="93">
        <v>20</v>
      </c>
      <c r="AK8" s="492"/>
      <c r="AL8" s="6"/>
      <c r="AM8" s="44"/>
      <c r="AN8" s="44"/>
      <c r="AO8" s="426">
        <f t="shared" ref="AO8:AU71" si="21">IF($D8="","",IF(AO$6="","",AO$6))</f>
        <v>10</v>
      </c>
      <c r="AP8" s="427"/>
      <c r="AQ8" s="426">
        <f t="shared" si="21"/>
        <v>20</v>
      </c>
      <c r="AR8" s="427"/>
      <c r="AS8" s="426">
        <f t="shared" si="21"/>
        <v>44</v>
      </c>
      <c r="AT8" s="427"/>
      <c r="AU8" s="426">
        <f t="shared" si="21"/>
        <v>42</v>
      </c>
      <c r="AV8" s="427"/>
      <c r="AW8" s="426">
        <f t="shared" ref="AW8:AW71" si="22">IF($D8="","",IF(AW$6="","",AW$6))</f>
        <v>36</v>
      </c>
      <c r="AX8" s="427"/>
      <c r="AY8" s="426">
        <f t="shared" ref="AY8:AY71" si="23">IF($D8="","",IF(AY$6="","",AY$6))</f>
        <v>34</v>
      </c>
      <c r="AZ8" s="427"/>
      <c r="BA8" s="426">
        <f t="shared" ref="BA8:BA71" si="24">IF($D8="","",IF(BA$6="","",BA$6))</f>
        <v>36</v>
      </c>
      <c r="BB8" s="427"/>
      <c r="BC8" s="426">
        <f t="shared" ref="BC8:BC71" si="25">IF($D8="","",IF(BC$6="","",BC$6))</f>
        <v>36</v>
      </c>
      <c r="BD8" s="427"/>
      <c r="BE8" s="426">
        <f t="shared" ref="BE8:BE71" si="26">IF($D8="","",IF(BE$6="","",BE$6))</f>
        <v>46</v>
      </c>
      <c r="BF8" s="427"/>
      <c r="BG8" s="426">
        <f t="shared" ref="BG8:BG71" si="27">IF($D8="","",IF(BG$6="","",BG$6))</f>
        <v>40</v>
      </c>
      <c r="BH8" s="427"/>
      <c r="BI8" s="426">
        <f t="shared" ref="BI8:BI71" si="28">IF($D8="","",IF(BI$6="","",BI$6))</f>
        <v>40</v>
      </c>
      <c r="BJ8" s="427"/>
      <c r="BK8" s="426">
        <f t="shared" ref="BK8:BK71" si="29">IF($D8="","",IF(BK$6="","",BK$6))</f>
        <v>40</v>
      </c>
      <c r="BL8" s="427"/>
      <c r="BM8" s="6"/>
      <c r="BN8" s="6"/>
      <c r="BO8" s="6"/>
      <c r="BP8" s="164">
        <f t="shared" si="0"/>
        <v>30</v>
      </c>
      <c r="BQ8" s="110" t="str">
        <f t="shared" si="1"/>
        <v/>
      </c>
      <c r="BR8" s="109">
        <f t="shared" si="2"/>
        <v>74</v>
      </c>
      <c r="BS8" s="110" t="str">
        <f t="shared" si="3"/>
        <v/>
      </c>
      <c r="BT8" s="109">
        <f t="shared" si="4"/>
        <v>116</v>
      </c>
      <c r="BU8" s="110" t="str">
        <f t="shared" si="5"/>
        <v/>
      </c>
      <c r="BV8" s="109">
        <f t="shared" si="6"/>
        <v>152</v>
      </c>
      <c r="BW8" s="110" t="str">
        <f t="shared" si="7"/>
        <v/>
      </c>
      <c r="BX8" s="109">
        <f t="shared" si="8"/>
        <v>186</v>
      </c>
      <c r="BY8" s="110" t="str">
        <f t="shared" si="9"/>
        <v/>
      </c>
      <c r="BZ8" s="109">
        <f t="shared" si="10"/>
        <v>222</v>
      </c>
      <c r="CA8" s="110" t="str">
        <f t="shared" si="11"/>
        <v/>
      </c>
      <c r="CB8" s="109">
        <f t="shared" si="12"/>
        <v>258</v>
      </c>
      <c r="CC8" s="110" t="str">
        <f t="shared" si="13"/>
        <v/>
      </c>
      <c r="CD8" s="109">
        <f t="shared" si="14"/>
        <v>304</v>
      </c>
      <c r="CE8" s="110" t="str">
        <f t="shared" si="15"/>
        <v/>
      </c>
      <c r="CF8" s="109">
        <f t="shared" si="16"/>
        <v>344</v>
      </c>
      <c r="CG8" s="110" t="str">
        <f t="shared" si="17"/>
        <v/>
      </c>
      <c r="CH8" s="109">
        <f t="shared" si="18"/>
        <v>384</v>
      </c>
      <c r="CI8" s="110" t="str">
        <f t="shared" si="19"/>
        <v/>
      </c>
      <c r="CJ8" s="428">
        <f t="shared" ref="CJ8:CJ71" si="30">IF(OR(D8="",CH8=""),"",SUM(AO8,AQ8,AS8,AU8,AW8,AY8,BA8,BC8,BE8,BG8,BI8,BK8))</f>
        <v>424</v>
      </c>
      <c r="CK8" s="437" t="str">
        <f t="shared" ref="CK8:CK71" si="31">IF(OR(E8="",CI8=""),"",SUM(AP8,AR8,AT8,AV8,AX8,AZ8,BB8,BD8,BF8,BH8,BJ8,BL8))</f>
        <v/>
      </c>
      <c r="CL8" s="6"/>
      <c r="CM8" s="6"/>
      <c r="CN8" s="6"/>
    </row>
    <row r="9" spans="1:92" s="15" customFormat="1" ht="18" customHeight="1">
      <c r="A9" s="95">
        <v>3</v>
      </c>
      <c r="B9" s="128" t="s">
        <v>74</v>
      </c>
      <c r="C9" s="117" t="s">
        <v>40</v>
      </c>
      <c r="D9" s="125" t="s">
        <v>667</v>
      </c>
      <c r="E9" s="119">
        <v>4003</v>
      </c>
      <c r="F9" s="271"/>
      <c r="G9" s="122"/>
      <c r="H9" s="135" t="str">
        <f>IF(DOB!C9="","",DOB!C9)</f>
        <v/>
      </c>
      <c r="I9" s="79" t="s">
        <v>150</v>
      </c>
      <c r="J9" s="130" t="s">
        <v>152</v>
      </c>
      <c r="K9" s="79" t="s">
        <v>154</v>
      </c>
      <c r="L9" s="142" t="s">
        <v>156</v>
      </c>
      <c r="M9" s="79"/>
      <c r="N9" s="130"/>
      <c r="O9" s="285"/>
      <c r="P9" s="281"/>
      <c r="Q9" s="104">
        <v>50</v>
      </c>
      <c r="R9" s="104">
        <v>20</v>
      </c>
      <c r="S9" s="105">
        <v>21</v>
      </c>
      <c r="T9" s="105">
        <v>30</v>
      </c>
      <c r="U9" s="294">
        <v>5</v>
      </c>
      <c r="V9" s="292">
        <v>20</v>
      </c>
      <c r="W9" s="293">
        <v>13</v>
      </c>
      <c r="X9" s="293">
        <v>22</v>
      </c>
      <c r="Y9" s="104">
        <v>50</v>
      </c>
      <c r="Z9" s="104">
        <v>20</v>
      </c>
      <c r="AA9" s="105">
        <v>21</v>
      </c>
      <c r="AB9" s="105">
        <v>30</v>
      </c>
      <c r="AC9" s="292">
        <v>50</v>
      </c>
      <c r="AD9" s="292">
        <v>50</v>
      </c>
      <c r="AE9" s="93">
        <v>20</v>
      </c>
      <c r="AF9" s="93">
        <v>20</v>
      </c>
      <c r="AG9" s="147">
        <v>20</v>
      </c>
      <c r="AH9" s="144">
        <v>20</v>
      </c>
      <c r="AI9" s="104">
        <v>20</v>
      </c>
      <c r="AJ9" s="93">
        <v>20</v>
      </c>
      <c r="AK9" s="492"/>
      <c r="AL9" s="170" t="s">
        <v>73</v>
      </c>
      <c r="AM9" s="44"/>
      <c r="AN9" s="44"/>
      <c r="AO9" s="426">
        <f t="shared" si="21"/>
        <v>10</v>
      </c>
      <c r="AP9" s="427"/>
      <c r="AQ9" s="426">
        <f t="shared" si="21"/>
        <v>20</v>
      </c>
      <c r="AR9" s="427"/>
      <c r="AS9" s="426">
        <f t="shared" si="21"/>
        <v>44</v>
      </c>
      <c r="AT9" s="427"/>
      <c r="AU9" s="426">
        <f t="shared" si="21"/>
        <v>42</v>
      </c>
      <c r="AV9" s="427"/>
      <c r="AW9" s="426">
        <f t="shared" si="22"/>
        <v>36</v>
      </c>
      <c r="AX9" s="427"/>
      <c r="AY9" s="426">
        <f t="shared" si="23"/>
        <v>34</v>
      </c>
      <c r="AZ9" s="427"/>
      <c r="BA9" s="426">
        <f t="shared" si="24"/>
        <v>36</v>
      </c>
      <c r="BB9" s="427"/>
      <c r="BC9" s="426">
        <f t="shared" si="25"/>
        <v>36</v>
      </c>
      <c r="BD9" s="427"/>
      <c r="BE9" s="426">
        <f t="shared" si="26"/>
        <v>46</v>
      </c>
      <c r="BF9" s="427"/>
      <c r="BG9" s="426">
        <f t="shared" si="27"/>
        <v>40</v>
      </c>
      <c r="BH9" s="427"/>
      <c r="BI9" s="426">
        <f t="shared" si="28"/>
        <v>40</v>
      </c>
      <c r="BJ9" s="427"/>
      <c r="BK9" s="426">
        <f t="shared" si="29"/>
        <v>40</v>
      </c>
      <c r="BL9" s="427"/>
      <c r="BM9" s="6"/>
      <c r="BN9" s="6"/>
      <c r="BO9" s="6"/>
      <c r="BP9" s="164">
        <f t="shared" si="0"/>
        <v>30</v>
      </c>
      <c r="BQ9" s="110" t="str">
        <f t="shared" si="1"/>
        <v/>
      </c>
      <c r="BR9" s="109">
        <f t="shared" si="2"/>
        <v>74</v>
      </c>
      <c r="BS9" s="110" t="str">
        <f t="shared" si="3"/>
        <v/>
      </c>
      <c r="BT9" s="109">
        <f t="shared" si="4"/>
        <v>116</v>
      </c>
      <c r="BU9" s="110" t="str">
        <f t="shared" si="5"/>
        <v/>
      </c>
      <c r="BV9" s="109">
        <f t="shared" si="6"/>
        <v>152</v>
      </c>
      <c r="BW9" s="110" t="str">
        <f t="shared" si="7"/>
        <v/>
      </c>
      <c r="BX9" s="109">
        <f t="shared" si="8"/>
        <v>186</v>
      </c>
      <c r="BY9" s="110" t="str">
        <f t="shared" si="9"/>
        <v/>
      </c>
      <c r="BZ9" s="109">
        <f t="shared" si="10"/>
        <v>222</v>
      </c>
      <c r="CA9" s="110" t="str">
        <f t="shared" si="11"/>
        <v/>
      </c>
      <c r="CB9" s="109">
        <f t="shared" si="12"/>
        <v>258</v>
      </c>
      <c r="CC9" s="110" t="str">
        <f t="shared" si="13"/>
        <v/>
      </c>
      <c r="CD9" s="109">
        <f t="shared" si="14"/>
        <v>304</v>
      </c>
      <c r="CE9" s="110" t="str">
        <f t="shared" si="15"/>
        <v/>
      </c>
      <c r="CF9" s="109">
        <f t="shared" si="16"/>
        <v>344</v>
      </c>
      <c r="CG9" s="110" t="str">
        <f t="shared" si="17"/>
        <v/>
      </c>
      <c r="CH9" s="109">
        <f t="shared" si="18"/>
        <v>384</v>
      </c>
      <c r="CI9" s="110" t="str">
        <f t="shared" si="19"/>
        <v/>
      </c>
      <c r="CJ9" s="428">
        <f t="shared" si="30"/>
        <v>424</v>
      </c>
      <c r="CK9" s="437" t="str">
        <f t="shared" si="31"/>
        <v/>
      </c>
      <c r="CL9" s="6"/>
      <c r="CM9" s="6"/>
      <c r="CN9" s="6"/>
    </row>
    <row r="10" spans="1:92" s="15" customFormat="1" ht="18" customHeight="1">
      <c r="A10" s="95">
        <v>4</v>
      </c>
      <c r="B10" s="128" t="s">
        <v>71</v>
      </c>
      <c r="C10" s="117" t="s">
        <v>40</v>
      </c>
      <c r="D10" s="125" t="s">
        <v>621</v>
      </c>
      <c r="E10" s="119">
        <v>4004</v>
      </c>
      <c r="F10" s="271"/>
      <c r="G10" s="122"/>
      <c r="H10" s="135" t="str">
        <f>IF(DOB!C10="","",DOB!C10)</f>
        <v/>
      </c>
      <c r="I10" s="79" t="s">
        <v>157</v>
      </c>
      <c r="J10" s="130" t="s">
        <v>158</v>
      </c>
      <c r="K10" s="79" t="s">
        <v>159</v>
      </c>
      <c r="L10" s="142" t="s">
        <v>160</v>
      </c>
      <c r="M10" s="79"/>
      <c r="N10" s="130"/>
      <c r="O10" s="285"/>
      <c r="P10" s="281"/>
      <c r="Q10" s="104">
        <v>50</v>
      </c>
      <c r="R10" s="104">
        <v>20</v>
      </c>
      <c r="S10" s="105"/>
      <c r="T10" s="105"/>
      <c r="U10" s="294">
        <v>5</v>
      </c>
      <c r="V10" s="292">
        <v>20</v>
      </c>
      <c r="W10" s="293"/>
      <c r="X10" s="293"/>
      <c r="Y10" s="104">
        <v>50</v>
      </c>
      <c r="Z10" s="104">
        <v>20</v>
      </c>
      <c r="AA10" s="105"/>
      <c r="AB10" s="105"/>
      <c r="AC10" s="292">
        <v>50</v>
      </c>
      <c r="AD10" s="292"/>
      <c r="AE10" s="93">
        <v>20</v>
      </c>
      <c r="AF10" s="93"/>
      <c r="AG10" s="147">
        <v>20</v>
      </c>
      <c r="AH10" s="144"/>
      <c r="AI10" s="104">
        <v>20</v>
      </c>
      <c r="AJ10" s="93"/>
      <c r="AK10" s="492"/>
      <c r="AL10" s="170" t="s">
        <v>75</v>
      </c>
      <c r="AM10" s="44"/>
      <c r="AN10" s="44"/>
      <c r="AO10" s="426">
        <f t="shared" si="21"/>
        <v>10</v>
      </c>
      <c r="AP10" s="427"/>
      <c r="AQ10" s="426">
        <f t="shared" si="21"/>
        <v>20</v>
      </c>
      <c r="AR10" s="427"/>
      <c r="AS10" s="426">
        <f t="shared" si="21"/>
        <v>44</v>
      </c>
      <c r="AT10" s="427"/>
      <c r="AU10" s="426">
        <f t="shared" si="21"/>
        <v>42</v>
      </c>
      <c r="AV10" s="427"/>
      <c r="AW10" s="426">
        <f t="shared" si="22"/>
        <v>36</v>
      </c>
      <c r="AX10" s="427"/>
      <c r="AY10" s="426">
        <f t="shared" si="23"/>
        <v>34</v>
      </c>
      <c r="AZ10" s="427"/>
      <c r="BA10" s="426">
        <f t="shared" si="24"/>
        <v>36</v>
      </c>
      <c r="BB10" s="427"/>
      <c r="BC10" s="426">
        <f t="shared" si="25"/>
        <v>36</v>
      </c>
      <c r="BD10" s="427"/>
      <c r="BE10" s="426">
        <f t="shared" si="26"/>
        <v>46</v>
      </c>
      <c r="BF10" s="427"/>
      <c r="BG10" s="426">
        <f t="shared" si="27"/>
        <v>40</v>
      </c>
      <c r="BH10" s="427"/>
      <c r="BI10" s="426">
        <f t="shared" si="28"/>
        <v>40</v>
      </c>
      <c r="BJ10" s="427"/>
      <c r="BK10" s="426">
        <f t="shared" si="29"/>
        <v>40</v>
      </c>
      <c r="BL10" s="427"/>
      <c r="BM10" s="6"/>
      <c r="BN10" s="6"/>
      <c r="BO10" s="6"/>
      <c r="BP10" s="164">
        <f t="shared" si="0"/>
        <v>30</v>
      </c>
      <c r="BQ10" s="110" t="str">
        <f t="shared" si="1"/>
        <v/>
      </c>
      <c r="BR10" s="109">
        <f t="shared" si="2"/>
        <v>74</v>
      </c>
      <c r="BS10" s="110" t="str">
        <f t="shared" si="3"/>
        <v/>
      </c>
      <c r="BT10" s="109">
        <f t="shared" si="4"/>
        <v>116</v>
      </c>
      <c r="BU10" s="110" t="str">
        <f t="shared" si="5"/>
        <v/>
      </c>
      <c r="BV10" s="109">
        <f t="shared" si="6"/>
        <v>152</v>
      </c>
      <c r="BW10" s="110" t="str">
        <f t="shared" si="7"/>
        <v/>
      </c>
      <c r="BX10" s="109">
        <f t="shared" si="8"/>
        <v>186</v>
      </c>
      <c r="BY10" s="110" t="str">
        <f t="shared" si="9"/>
        <v/>
      </c>
      <c r="BZ10" s="109">
        <f t="shared" si="10"/>
        <v>222</v>
      </c>
      <c r="CA10" s="110" t="str">
        <f t="shared" si="11"/>
        <v/>
      </c>
      <c r="CB10" s="109">
        <f t="shared" si="12"/>
        <v>258</v>
      </c>
      <c r="CC10" s="110" t="str">
        <f t="shared" si="13"/>
        <v/>
      </c>
      <c r="CD10" s="109">
        <f t="shared" si="14"/>
        <v>304</v>
      </c>
      <c r="CE10" s="110" t="str">
        <f t="shared" si="15"/>
        <v/>
      </c>
      <c r="CF10" s="109">
        <f t="shared" si="16"/>
        <v>344</v>
      </c>
      <c r="CG10" s="110" t="str">
        <f t="shared" si="17"/>
        <v/>
      </c>
      <c r="CH10" s="109">
        <f t="shared" si="18"/>
        <v>384</v>
      </c>
      <c r="CI10" s="110" t="str">
        <f t="shared" si="19"/>
        <v/>
      </c>
      <c r="CJ10" s="428">
        <f t="shared" si="30"/>
        <v>424</v>
      </c>
      <c r="CK10" s="437" t="str">
        <f t="shared" si="31"/>
        <v/>
      </c>
      <c r="CL10" s="6"/>
      <c r="CM10" s="6"/>
      <c r="CN10" s="6"/>
    </row>
    <row r="11" spans="1:92" s="15" customFormat="1" ht="18" customHeight="1">
      <c r="A11" s="95">
        <v>5</v>
      </c>
      <c r="B11" s="128" t="s">
        <v>76</v>
      </c>
      <c r="C11" s="117" t="s">
        <v>40</v>
      </c>
      <c r="D11" s="125">
        <v>805</v>
      </c>
      <c r="E11" s="119">
        <v>4005</v>
      </c>
      <c r="F11" s="271"/>
      <c r="G11" s="122"/>
      <c r="H11" s="135" t="str">
        <f>IF(DOB!C11="","",DOB!C11)</f>
        <v/>
      </c>
      <c r="I11" s="79" t="s">
        <v>161</v>
      </c>
      <c r="J11" s="130" t="s">
        <v>162</v>
      </c>
      <c r="K11" s="79" t="s">
        <v>163</v>
      </c>
      <c r="L11" s="142" t="s">
        <v>164</v>
      </c>
      <c r="M11" s="79"/>
      <c r="N11" s="130"/>
      <c r="O11" s="285"/>
      <c r="P11" s="281"/>
      <c r="Q11" s="104">
        <v>50</v>
      </c>
      <c r="R11" s="104">
        <v>20</v>
      </c>
      <c r="S11" s="105">
        <v>32</v>
      </c>
      <c r="T11" s="105">
        <v>30</v>
      </c>
      <c r="U11" s="294">
        <v>5</v>
      </c>
      <c r="V11" s="292">
        <v>20</v>
      </c>
      <c r="W11" s="293">
        <v>2</v>
      </c>
      <c r="X11" s="293">
        <v>24</v>
      </c>
      <c r="Y11" s="104">
        <v>50</v>
      </c>
      <c r="Z11" s="104">
        <v>20</v>
      </c>
      <c r="AA11" s="105">
        <v>32</v>
      </c>
      <c r="AB11" s="105">
        <v>30</v>
      </c>
      <c r="AC11" s="292">
        <v>50</v>
      </c>
      <c r="AD11" s="292">
        <v>50</v>
      </c>
      <c r="AE11" s="93">
        <v>20</v>
      </c>
      <c r="AF11" s="93">
        <v>20</v>
      </c>
      <c r="AG11" s="147">
        <v>20</v>
      </c>
      <c r="AH11" s="144">
        <v>20</v>
      </c>
      <c r="AI11" s="104">
        <v>20</v>
      </c>
      <c r="AJ11" s="93">
        <v>20</v>
      </c>
      <c r="AK11" s="492"/>
      <c r="AL11" s="170" t="s">
        <v>74</v>
      </c>
      <c r="AM11" s="44"/>
      <c r="AN11" s="44"/>
      <c r="AO11" s="426">
        <f t="shared" si="21"/>
        <v>10</v>
      </c>
      <c r="AP11" s="427"/>
      <c r="AQ11" s="426">
        <f t="shared" si="21"/>
        <v>20</v>
      </c>
      <c r="AR11" s="427"/>
      <c r="AS11" s="426">
        <f t="shared" si="21"/>
        <v>44</v>
      </c>
      <c r="AT11" s="427"/>
      <c r="AU11" s="426">
        <f t="shared" si="21"/>
        <v>42</v>
      </c>
      <c r="AV11" s="427"/>
      <c r="AW11" s="426">
        <f t="shared" si="22"/>
        <v>36</v>
      </c>
      <c r="AX11" s="427"/>
      <c r="AY11" s="426">
        <f t="shared" si="23"/>
        <v>34</v>
      </c>
      <c r="AZ11" s="427"/>
      <c r="BA11" s="426">
        <f t="shared" si="24"/>
        <v>36</v>
      </c>
      <c r="BB11" s="427"/>
      <c r="BC11" s="426">
        <f t="shared" si="25"/>
        <v>36</v>
      </c>
      <c r="BD11" s="427"/>
      <c r="BE11" s="426">
        <f t="shared" si="26"/>
        <v>46</v>
      </c>
      <c r="BF11" s="427"/>
      <c r="BG11" s="426">
        <f t="shared" si="27"/>
        <v>40</v>
      </c>
      <c r="BH11" s="427"/>
      <c r="BI11" s="426">
        <f t="shared" si="28"/>
        <v>40</v>
      </c>
      <c r="BJ11" s="427"/>
      <c r="BK11" s="426">
        <f t="shared" si="29"/>
        <v>40</v>
      </c>
      <c r="BL11" s="427"/>
      <c r="BM11" s="6"/>
      <c r="BN11" s="6"/>
      <c r="BO11" s="6"/>
      <c r="BP11" s="164">
        <f t="shared" si="0"/>
        <v>30</v>
      </c>
      <c r="BQ11" s="110" t="str">
        <f t="shared" si="1"/>
        <v/>
      </c>
      <c r="BR11" s="109">
        <f t="shared" si="2"/>
        <v>74</v>
      </c>
      <c r="BS11" s="110" t="str">
        <f t="shared" si="3"/>
        <v/>
      </c>
      <c r="BT11" s="109">
        <f t="shared" si="4"/>
        <v>116</v>
      </c>
      <c r="BU11" s="110" t="str">
        <f t="shared" si="5"/>
        <v/>
      </c>
      <c r="BV11" s="109">
        <f t="shared" si="6"/>
        <v>152</v>
      </c>
      <c r="BW11" s="110" t="str">
        <f t="shared" si="7"/>
        <v/>
      </c>
      <c r="BX11" s="109">
        <f t="shared" si="8"/>
        <v>186</v>
      </c>
      <c r="BY11" s="110" t="str">
        <f t="shared" si="9"/>
        <v/>
      </c>
      <c r="BZ11" s="109">
        <f t="shared" si="10"/>
        <v>222</v>
      </c>
      <c r="CA11" s="110" t="str">
        <f t="shared" si="11"/>
        <v/>
      </c>
      <c r="CB11" s="109">
        <f t="shared" si="12"/>
        <v>258</v>
      </c>
      <c r="CC11" s="110" t="str">
        <f t="shared" si="13"/>
        <v/>
      </c>
      <c r="CD11" s="109">
        <f t="shared" si="14"/>
        <v>304</v>
      </c>
      <c r="CE11" s="110" t="str">
        <f t="shared" si="15"/>
        <v/>
      </c>
      <c r="CF11" s="109">
        <f t="shared" si="16"/>
        <v>344</v>
      </c>
      <c r="CG11" s="110" t="str">
        <f t="shared" si="17"/>
        <v/>
      </c>
      <c r="CH11" s="109">
        <f t="shared" si="18"/>
        <v>384</v>
      </c>
      <c r="CI11" s="110" t="str">
        <f t="shared" si="19"/>
        <v/>
      </c>
      <c r="CJ11" s="428">
        <f t="shared" si="30"/>
        <v>424</v>
      </c>
      <c r="CK11" s="437" t="str">
        <f t="shared" si="31"/>
        <v/>
      </c>
      <c r="CL11" s="6"/>
      <c r="CM11" s="6"/>
      <c r="CN11" s="6"/>
    </row>
    <row r="12" spans="1:92" s="15" customFormat="1" ht="18" customHeight="1">
      <c r="A12" s="95">
        <v>6</v>
      </c>
      <c r="B12" s="128" t="s">
        <v>70</v>
      </c>
      <c r="C12" s="117" t="s">
        <v>40</v>
      </c>
      <c r="D12" s="125">
        <v>806</v>
      </c>
      <c r="E12" s="119">
        <v>4006</v>
      </c>
      <c r="F12" s="271"/>
      <c r="G12" s="122"/>
      <c r="H12" s="135" t="str">
        <f>IF(DOB!C12="","",DOB!C12)</f>
        <v/>
      </c>
      <c r="I12" s="79" t="s">
        <v>165</v>
      </c>
      <c r="J12" s="130" t="s">
        <v>166</v>
      </c>
      <c r="K12" s="79" t="s">
        <v>167</v>
      </c>
      <c r="L12" s="142" t="s">
        <v>168</v>
      </c>
      <c r="M12" s="79"/>
      <c r="N12" s="130"/>
      <c r="O12" s="285"/>
      <c r="P12" s="281"/>
      <c r="Q12" s="104">
        <v>50</v>
      </c>
      <c r="R12" s="104">
        <v>20</v>
      </c>
      <c r="S12" s="105">
        <v>34</v>
      </c>
      <c r="T12" s="105">
        <v>30</v>
      </c>
      <c r="U12" s="294">
        <v>5</v>
      </c>
      <c r="V12" s="292">
        <v>20</v>
      </c>
      <c r="W12" s="293">
        <v>4</v>
      </c>
      <c r="X12" s="293">
        <v>12</v>
      </c>
      <c r="Y12" s="104">
        <v>50</v>
      </c>
      <c r="Z12" s="104">
        <v>20</v>
      </c>
      <c r="AA12" s="105">
        <v>34</v>
      </c>
      <c r="AB12" s="105">
        <v>30</v>
      </c>
      <c r="AC12" s="292">
        <v>50</v>
      </c>
      <c r="AD12" s="292">
        <v>50</v>
      </c>
      <c r="AE12" s="93">
        <v>20</v>
      </c>
      <c r="AF12" s="93">
        <v>20</v>
      </c>
      <c r="AG12" s="147">
        <v>20</v>
      </c>
      <c r="AH12" s="144">
        <v>20</v>
      </c>
      <c r="AI12" s="104">
        <v>20</v>
      </c>
      <c r="AJ12" s="93">
        <v>20</v>
      </c>
      <c r="AK12" s="492"/>
      <c r="AL12" s="170" t="s">
        <v>71</v>
      </c>
      <c r="AM12" s="44"/>
      <c r="AN12" s="44"/>
      <c r="AO12" s="426">
        <f t="shared" si="21"/>
        <v>10</v>
      </c>
      <c r="AP12" s="427"/>
      <c r="AQ12" s="426">
        <f t="shared" si="21"/>
        <v>20</v>
      </c>
      <c r="AR12" s="427"/>
      <c r="AS12" s="426">
        <f t="shared" si="21"/>
        <v>44</v>
      </c>
      <c r="AT12" s="427"/>
      <c r="AU12" s="426">
        <f t="shared" si="21"/>
        <v>42</v>
      </c>
      <c r="AV12" s="427"/>
      <c r="AW12" s="426">
        <f t="shared" si="22"/>
        <v>36</v>
      </c>
      <c r="AX12" s="427"/>
      <c r="AY12" s="426">
        <f t="shared" si="23"/>
        <v>34</v>
      </c>
      <c r="AZ12" s="427"/>
      <c r="BA12" s="426">
        <f t="shared" si="24"/>
        <v>36</v>
      </c>
      <c r="BB12" s="427"/>
      <c r="BC12" s="426">
        <f t="shared" si="25"/>
        <v>36</v>
      </c>
      <c r="BD12" s="427"/>
      <c r="BE12" s="426">
        <f t="shared" si="26"/>
        <v>46</v>
      </c>
      <c r="BF12" s="427"/>
      <c r="BG12" s="426">
        <f t="shared" si="27"/>
        <v>40</v>
      </c>
      <c r="BH12" s="427"/>
      <c r="BI12" s="426">
        <f t="shared" si="28"/>
        <v>40</v>
      </c>
      <c r="BJ12" s="427"/>
      <c r="BK12" s="426">
        <f t="shared" si="29"/>
        <v>40</v>
      </c>
      <c r="BL12" s="427"/>
      <c r="BM12" s="6"/>
      <c r="BN12" s="6"/>
      <c r="BO12" s="6"/>
      <c r="BP12" s="164">
        <f t="shared" si="0"/>
        <v>30</v>
      </c>
      <c r="BQ12" s="110" t="str">
        <f t="shared" si="1"/>
        <v/>
      </c>
      <c r="BR12" s="109">
        <f t="shared" si="2"/>
        <v>74</v>
      </c>
      <c r="BS12" s="110" t="str">
        <f t="shared" si="3"/>
        <v/>
      </c>
      <c r="BT12" s="109">
        <f t="shared" si="4"/>
        <v>116</v>
      </c>
      <c r="BU12" s="110" t="str">
        <f t="shared" si="5"/>
        <v/>
      </c>
      <c r="BV12" s="109">
        <f t="shared" si="6"/>
        <v>152</v>
      </c>
      <c r="BW12" s="110" t="str">
        <f t="shared" si="7"/>
        <v/>
      </c>
      <c r="BX12" s="109">
        <f t="shared" si="8"/>
        <v>186</v>
      </c>
      <c r="BY12" s="110" t="str">
        <f t="shared" si="9"/>
        <v/>
      </c>
      <c r="BZ12" s="109">
        <f t="shared" si="10"/>
        <v>222</v>
      </c>
      <c r="CA12" s="110" t="str">
        <f t="shared" si="11"/>
        <v/>
      </c>
      <c r="CB12" s="109">
        <f t="shared" si="12"/>
        <v>258</v>
      </c>
      <c r="CC12" s="110" t="str">
        <f t="shared" si="13"/>
        <v/>
      </c>
      <c r="CD12" s="109">
        <f t="shared" si="14"/>
        <v>304</v>
      </c>
      <c r="CE12" s="110" t="str">
        <f t="shared" si="15"/>
        <v/>
      </c>
      <c r="CF12" s="109">
        <f t="shared" si="16"/>
        <v>344</v>
      </c>
      <c r="CG12" s="110" t="str">
        <f t="shared" si="17"/>
        <v/>
      </c>
      <c r="CH12" s="109">
        <f t="shared" si="18"/>
        <v>384</v>
      </c>
      <c r="CI12" s="110" t="str">
        <f t="shared" si="19"/>
        <v/>
      </c>
      <c r="CJ12" s="428">
        <f t="shared" si="30"/>
        <v>424</v>
      </c>
      <c r="CK12" s="437" t="str">
        <f t="shared" si="31"/>
        <v/>
      </c>
      <c r="CL12" s="6"/>
      <c r="CM12" s="6"/>
      <c r="CN12" s="6"/>
    </row>
    <row r="13" spans="1:92" s="15" customFormat="1" ht="18" customHeight="1">
      <c r="A13" s="95">
        <v>7</v>
      </c>
      <c r="B13" s="128" t="s">
        <v>73</v>
      </c>
      <c r="C13" s="117" t="s">
        <v>54</v>
      </c>
      <c r="D13" s="125">
        <v>807</v>
      </c>
      <c r="E13" s="119">
        <v>4007</v>
      </c>
      <c r="F13" s="271"/>
      <c r="G13" s="122"/>
      <c r="H13" s="135" t="str">
        <f>IF(DOB!C13="","",DOB!C13)</f>
        <v/>
      </c>
      <c r="I13" s="79" t="s">
        <v>169</v>
      </c>
      <c r="J13" s="130" t="s">
        <v>170</v>
      </c>
      <c r="K13" s="79" t="s">
        <v>171</v>
      </c>
      <c r="L13" s="142" t="s">
        <v>172</v>
      </c>
      <c r="M13" s="79"/>
      <c r="N13" s="130"/>
      <c r="O13" s="285"/>
      <c r="P13" s="281"/>
      <c r="Q13" s="104">
        <v>50</v>
      </c>
      <c r="R13" s="104">
        <v>20</v>
      </c>
      <c r="S13" s="105">
        <v>14</v>
      </c>
      <c r="T13" s="105">
        <v>30</v>
      </c>
      <c r="U13" s="294">
        <v>5</v>
      </c>
      <c r="V13" s="292">
        <v>20</v>
      </c>
      <c r="W13" s="293">
        <v>5</v>
      </c>
      <c r="X13" s="293">
        <v>3</v>
      </c>
      <c r="Y13" s="104">
        <v>50</v>
      </c>
      <c r="Z13" s="104">
        <v>20</v>
      </c>
      <c r="AA13" s="105">
        <v>14</v>
      </c>
      <c r="AB13" s="105">
        <v>30</v>
      </c>
      <c r="AC13" s="292">
        <v>50</v>
      </c>
      <c r="AD13" s="292">
        <v>50</v>
      </c>
      <c r="AE13" s="93">
        <v>20</v>
      </c>
      <c r="AF13" s="93">
        <v>20</v>
      </c>
      <c r="AG13" s="147">
        <v>20</v>
      </c>
      <c r="AH13" s="144">
        <v>20</v>
      </c>
      <c r="AI13" s="104">
        <v>20</v>
      </c>
      <c r="AJ13" s="93">
        <v>20</v>
      </c>
      <c r="AK13" s="492"/>
      <c r="AL13" s="170" t="s">
        <v>70</v>
      </c>
      <c r="AM13" s="44"/>
      <c r="AN13" s="44"/>
      <c r="AO13" s="426">
        <f t="shared" si="21"/>
        <v>10</v>
      </c>
      <c r="AP13" s="427"/>
      <c r="AQ13" s="426">
        <f t="shared" si="21"/>
        <v>20</v>
      </c>
      <c r="AR13" s="427"/>
      <c r="AS13" s="426">
        <f t="shared" si="21"/>
        <v>44</v>
      </c>
      <c r="AT13" s="427"/>
      <c r="AU13" s="426">
        <f t="shared" si="21"/>
        <v>42</v>
      </c>
      <c r="AV13" s="427"/>
      <c r="AW13" s="426">
        <f t="shared" si="22"/>
        <v>36</v>
      </c>
      <c r="AX13" s="427"/>
      <c r="AY13" s="426">
        <f t="shared" si="23"/>
        <v>34</v>
      </c>
      <c r="AZ13" s="427"/>
      <c r="BA13" s="426">
        <f t="shared" si="24"/>
        <v>36</v>
      </c>
      <c r="BB13" s="427"/>
      <c r="BC13" s="426">
        <f t="shared" si="25"/>
        <v>36</v>
      </c>
      <c r="BD13" s="427"/>
      <c r="BE13" s="426">
        <f t="shared" si="26"/>
        <v>46</v>
      </c>
      <c r="BF13" s="427"/>
      <c r="BG13" s="426">
        <f t="shared" si="27"/>
        <v>40</v>
      </c>
      <c r="BH13" s="427"/>
      <c r="BI13" s="426">
        <f t="shared" si="28"/>
        <v>40</v>
      </c>
      <c r="BJ13" s="427"/>
      <c r="BK13" s="426">
        <f t="shared" si="29"/>
        <v>40</v>
      </c>
      <c r="BL13" s="427"/>
      <c r="BM13" s="6"/>
      <c r="BN13" s="6"/>
      <c r="BO13" s="6"/>
      <c r="BP13" s="164">
        <f t="shared" si="0"/>
        <v>30</v>
      </c>
      <c r="BQ13" s="110" t="str">
        <f t="shared" si="1"/>
        <v/>
      </c>
      <c r="BR13" s="109">
        <f t="shared" si="2"/>
        <v>74</v>
      </c>
      <c r="BS13" s="110" t="str">
        <f t="shared" si="3"/>
        <v/>
      </c>
      <c r="BT13" s="109">
        <f t="shared" si="4"/>
        <v>116</v>
      </c>
      <c r="BU13" s="110" t="str">
        <f t="shared" si="5"/>
        <v/>
      </c>
      <c r="BV13" s="109">
        <f t="shared" si="6"/>
        <v>152</v>
      </c>
      <c r="BW13" s="110" t="str">
        <f t="shared" si="7"/>
        <v/>
      </c>
      <c r="BX13" s="109">
        <f t="shared" si="8"/>
        <v>186</v>
      </c>
      <c r="BY13" s="110" t="str">
        <f t="shared" si="9"/>
        <v/>
      </c>
      <c r="BZ13" s="109">
        <f t="shared" si="10"/>
        <v>222</v>
      </c>
      <c r="CA13" s="110" t="str">
        <f t="shared" si="11"/>
        <v/>
      </c>
      <c r="CB13" s="109">
        <f t="shared" si="12"/>
        <v>258</v>
      </c>
      <c r="CC13" s="110" t="str">
        <f t="shared" si="13"/>
        <v/>
      </c>
      <c r="CD13" s="109">
        <f t="shared" si="14"/>
        <v>304</v>
      </c>
      <c r="CE13" s="110" t="str">
        <f t="shared" si="15"/>
        <v/>
      </c>
      <c r="CF13" s="109">
        <f t="shared" si="16"/>
        <v>344</v>
      </c>
      <c r="CG13" s="110" t="str">
        <f t="shared" si="17"/>
        <v/>
      </c>
      <c r="CH13" s="109">
        <f t="shared" si="18"/>
        <v>384</v>
      </c>
      <c r="CI13" s="110" t="str">
        <f t="shared" si="19"/>
        <v/>
      </c>
      <c r="CJ13" s="428">
        <f t="shared" si="30"/>
        <v>424</v>
      </c>
      <c r="CK13" s="437" t="str">
        <f t="shared" si="31"/>
        <v/>
      </c>
      <c r="CL13" s="6"/>
      <c r="CM13" s="6"/>
      <c r="CN13" s="6"/>
    </row>
    <row r="14" spans="1:92" s="15" customFormat="1" ht="18" customHeight="1">
      <c r="A14" s="95">
        <v>8</v>
      </c>
      <c r="B14" s="128" t="s">
        <v>75</v>
      </c>
      <c r="C14" s="117" t="s">
        <v>54</v>
      </c>
      <c r="D14" s="125">
        <v>808</v>
      </c>
      <c r="E14" s="119">
        <v>4008</v>
      </c>
      <c r="F14" s="271"/>
      <c r="G14" s="122"/>
      <c r="H14" s="135" t="str">
        <f>IF(DOB!C14="","",DOB!C14)</f>
        <v/>
      </c>
      <c r="I14" s="79" t="s">
        <v>173</v>
      </c>
      <c r="J14" s="130" t="s">
        <v>174</v>
      </c>
      <c r="K14" s="79" t="s">
        <v>175</v>
      </c>
      <c r="L14" s="142" t="s">
        <v>176</v>
      </c>
      <c r="M14" s="79"/>
      <c r="N14" s="130"/>
      <c r="O14" s="285"/>
      <c r="P14" s="281"/>
      <c r="Q14" s="104">
        <v>50</v>
      </c>
      <c r="R14" s="104">
        <v>20</v>
      </c>
      <c r="S14" s="105">
        <v>12</v>
      </c>
      <c r="T14" s="105">
        <v>30</v>
      </c>
      <c r="U14" s="294">
        <v>5</v>
      </c>
      <c r="V14" s="292">
        <v>20</v>
      </c>
      <c r="W14" s="293">
        <v>12</v>
      </c>
      <c r="X14" s="293">
        <v>4</v>
      </c>
      <c r="Y14" s="104">
        <v>50</v>
      </c>
      <c r="Z14" s="104">
        <v>20</v>
      </c>
      <c r="AA14" s="105">
        <v>12</v>
      </c>
      <c r="AB14" s="105">
        <v>30</v>
      </c>
      <c r="AC14" s="292">
        <v>50</v>
      </c>
      <c r="AD14" s="292">
        <v>50</v>
      </c>
      <c r="AE14" s="93">
        <v>20</v>
      </c>
      <c r="AF14" s="93">
        <v>20</v>
      </c>
      <c r="AG14" s="147">
        <v>20</v>
      </c>
      <c r="AH14" s="144">
        <v>20</v>
      </c>
      <c r="AI14" s="104">
        <v>20</v>
      </c>
      <c r="AJ14" s="93">
        <v>20</v>
      </c>
      <c r="AK14" s="492"/>
      <c r="AL14" s="170" t="s">
        <v>76</v>
      </c>
      <c r="AM14" s="44"/>
      <c r="AN14" s="44"/>
      <c r="AO14" s="426">
        <f t="shared" si="21"/>
        <v>10</v>
      </c>
      <c r="AP14" s="427"/>
      <c r="AQ14" s="426">
        <f t="shared" si="21"/>
        <v>20</v>
      </c>
      <c r="AR14" s="427"/>
      <c r="AS14" s="426">
        <f t="shared" si="21"/>
        <v>44</v>
      </c>
      <c r="AT14" s="427"/>
      <c r="AU14" s="426">
        <f t="shared" si="21"/>
        <v>42</v>
      </c>
      <c r="AV14" s="427"/>
      <c r="AW14" s="426">
        <f t="shared" si="22"/>
        <v>36</v>
      </c>
      <c r="AX14" s="427"/>
      <c r="AY14" s="426">
        <f t="shared" si="23"/>
        <v>34</v>
      </c>
      <c r="AZ14" s="427"/>
      <c r="BA14" s="426">
        <f t="shared" si="24"/>
        <v>36</v>
      </c>
      <c r="BB14" s="427"/>
      <c r="BC14" s="426">
        <f t="shared" si="25"/>
        <v>36</v>
      </c>
      <c r="BD14" s="427"/>
      <c r="BE14" s="426">
        <f t="shared" si="26"/>
        <v>46</v>
      </c>
      <c r="BF14" s="427"/>
      <c r="BG14" s="426">
        <f t="shared" si="27"/>
        <v>40</v>
      </c>
      <c r="BH14" s="427"/>
      <c r="BI14" s="426">
        <f t="shared" si="28"/>
        <v>40</v>
      </c>
      <c r="BJ14" s="427"/>
      <c r="BK14" s="426">
        <f t="shared" si="29"/>
        <v>40</v>
      </c>
      <c r="BL14" s="427"/>
      <c r="BM14" s="6"/>
      <c r="BN14" s="6"/>
      <c r="BO14" s="6"/>
      <c r="BP14" s="164">
        <f t="shared" si="0"/>
        <v>30</v>
      </c>
      <c r="BQ14" s="110" t="str">
        <f t="shared" si="1"/>
        <v/>
      </c>
      <c r="BR14" s="109">
        <f t="shared" si="2"/>
        <v>74</v>
      </c>
      <c r="BS14" s="110" t="str">
        <f t="shared" si="3"/>
        <v/>
      </c>
      <c r="BT14" s="109">
        <f t="shared" si="4"/>
        <v>116</v>
      </c>
      <c r="BU14" s="110" t="str">
        <f t="shared" si="5"/>
        <v/>
      </c>
      <c r="BV14" s="109">
        <f t="shared" si="6"/>
        <v>152</v>
      </c>
      <c r="BW14" s="110" t="str">
        <f t="shared" si="7"/>
        <v/>
      </c>
      <c r="BX14" s="109">
        <f t="shared" si="8"/>
        <v>186</v>
      </c>
      <c r="BY14" s="110" t="str">
        <f t="shared" si="9"/>
        <v/>
      </c>
      <c r="BZ14" s="109">
        <f t="shared" si="10"/>
        <v>222</v>
      </c>
      <c r="CA14" s="110" t="str">
        <f t="shared" si="11"/>
        <v/>
      </c>
      <c r="CB14" s="109">
        <f t="shared" si="12"/>
        <v>258</v>
      </c>
      <c r="CC14" s="110" t="str">
        <f t="shared" si="13"/>
        <v/>
      </c>
      <c r="CD14" s="109">
        <f t="shared" si="14"/>
        <v>304</v>
      </c>
      <c r="CE14" s="110" t="str">
        <f t="shared" si="15"/>
        <v/>
      </c>
      <c r="CF14" s="109">
        <f t="shared" si="16"/>
        <v>344</v>
      </c>
      <c r="CG14" s="110" t="str">
        <f t="shared" si="17"/>
        <v/>
      </c>
      <c r="CH14" s="109">
        <f t="shared" si="18"/>
        <v>384</v>
      </c>
      <c r="CI14" s="110" t="str">
        <f t="shared" si="19"/>
        <v/>
      </c>
      <c r="CJ14" s="428">
        <f t="shared" si="30"/>
        <v>424</v>
      </c>
      <c r="CK14" s="437" t="str">
        <f t="shared" si="31"/>
        <v/>
      </c>
      <c r="CL14" s="6"/>
      <c r="CM14" s="6"/>
      <c r="CN14" s="6"/>
    </row>
    <row r="15" spans="1:92" s="15" customFormat="1" ht="18" customHeight="1">
      <c r="A15" s="95">
        <v>9</v>
      </c>
      <c r="B15" s="128" t="s">
        <v>74</v>
      </c>
      <c r="C15" s="117" t="s">
        <v>54</v>
      </c>
      <c r="D15" s="125" t="s">
        <v>621</v>
      </c>
      <c r="E15" s="119">
        <v>4009</v>
      </c>
      <c r="F15" s="271"/>
      <c r="G15" s="122"/>
      <c r="H15" s="135" t="str">
        <f>IF(DOB!C15="","",DOB!C15)</f>
        <v/>
      </c>
      <c r="I15" s="79" t="s">
        <v>177</v>
      </c>
      <c r="J15" s="130" t="s">
        <v>178</v>
      </c>
      <c r="K15" s="79" t="s">
        <v>179</v>
      </c>
      <c r="L15" s="142" t="s">
        <v>180</v>
      </c>
      <c r="M15" s="79"/>
      <c r="N15" s="130"/>
      <c r="O15" s="285"/>
      <c r="P15" s="281"/>
      <c r="Q15" s="104">
        <v>50</v>
      </c>
      <c r="R15" s="104">
        <v>20</v>
      </c>
      <c r="S15" s="105">
        <v>13</v>
      </c>
      <c r="T15" s="105">
        <v>30</v>
      </c>
      <c r="U15" s="294">
        <v>5</v>
      </c>
      <c r="V15" s="292">
        <v>20</v>
      </c>
      <c r="W15" s="293">
        <v>12</v>
      </c>
      <c r="X15" s="293">
        <v>5</v>
      </c>
      <c r="Y15" s="104">
        <v>50</v>
      </c>
      <c r="Z15" s="104">
        <v>20</v>
      </c>
      <c r="AA15" s="105">
        <v>13</v>
      </c>
      <c r="AB15" s="105">
        <v>30</v>
      </c>
      <c r="AC15" s="292">
        <v>50</v>
      </c>
      <c r="AD15" s="292">
        <v>50</v>
      </c>
      <c r="AE15" s="93">
        <v>20</v>
      </c>
      <c r="AF15" s="93">
        <v>20</v>
      </c>
      <c r="AG15" s="147">
        <v>20</v>
      </c>
      <c r="AH15" s="144">
        <v>20</v>
      </c>
      <c r="AI15" s="104">
        <v>20</v>
      </c>
      <c r="AJ15" s="93">
        <v>20</v>
      </c>
      <c r="AK15" s="492"/>
      <c r="AL15" s="170"/>
      <c r="AM15" s="44"/>
      <c r="AN15" s="44"/>
      <c r="AO15" s="426">
        <f t="shared" si="21"/>
        <v>10</v>
      </c>
      <c r="AP15" s="427"/>
      <c r="AQ15" s="426">
        <f t="shared" si="21"/>
        <v>20</v>
      </c>
      <c r="AR15" s="427"/>
      <c r="AS15" s="426">
        <f t="shared" si="21"/>
        <v>44</v>
      </c>
      <c r="AT15" s="427"/>
      <c r="AU15" s="426">
        <f t="shared" si="21"/>
        <v>42</v>
      </c>
      <c r="AV15" s="427"/>
      <c r="AW15" s="426">
        <f t="shared" si="22"/>
        <v>36</v>
      </c>
      <c r="AX15" s="427"/>
      <c r="AY15" s="426">
        <f t="shared" si="23"/>
        <v>34</v>
      </c>
      <c r="AZ15" s="427"/>
      <c r="BA15" s="426">
        <f t="shared" si="24"/>
        <v>36</v>
      </c>
      <c r="BB15" s="427"/>
      <c r="BC15" s="426">
        <f t="shared" si="25"/>
        <v>36</v>
      </c>
      <c r="BD15" s="427"/>
      <c r="BE15" s="426">
        <f t="shared" si="26"/>
        <v>46</v>
      </c>
      <c r="BF15" s="427"/>
      <c r="BG15" s="426">
        <f t="shared" si="27"/>
        <v>40</v>
      </c>
      <c r="BH15" s="427"/>
      <c r="BI15" s="426">
        <f t="shared" si="28"/>
        <v>40</v>
      </c>
      <c r="BJ15" s="427"/>
      <c r="BK15" s="426">
        <f t="shared" si="29"/>
        <v>40</v>
      </c>
      <c r="BL15" s="427"/>
      <c r="BM15" s="6"/>
      <c r="BN15" s="6"/>
      <c r="BO15" s="6"/>
      <c r="BP15" s="164">
        <f t="shared" si="0"/>
        <v>30</v>
      </c>
      <c r="BQ15" s="110" t="str">
        <f t="shared" si="1"/>
        <v/>
      </c>
      <c r="BR15" s="109">
        <f t="shared" si="2"/>
        <v>74</v>
      </c>
      <c r="BS15" s="110" t="str">
        <f t="shared" si="3"/>
        <v/>
      </c>
      <c r="BT15" s="109">
        <f t="shared" si="4"/>
        <v>116</v>
      </c>
      <c r="BU15" s="110" t="str">
        <f t="shared" si="5"/>
        <v/>
      </c>
      <c r="BV15" s="109">
        <f t="shared" si="6"/>
        <v>152</v>
      </c>
      <c r="BW15" s="110" t="str">
        <f t="shared" si="7"/>
        <v/>
      </c>
      <c r="BX15" s="109">
        <f t="shared" si="8"/>
        <v>186</v>
      </c>
      <c r="BY15" s="110" t="str">
        <f t="shared" si="9"/>
        <v/>
      </c>
      <c r="BZ15" s="109">
        <f t="shared" si="10"/>
        <v>222</v>
      </c>
      <c r="CA15" s="110" t="str">
        <f t="shared" si="11"/>
        <v/>
      </c>
      <c r="CB15" s="109">
        <f t="shared" si="12"/>
        <v>258</v>
      </c>
      <c r="CC15" s="110" t="str">
        <f t="shared" si="13"/>
        <v/>
      </c>
      <c r="CD15" s="109">
        <f t="shared" si="14"/>
        <v>304</v>
      </c>
      <c r="CE15" s="110" t="str">
        <f t="shared" si="15"/>
        <v/>
      </c>
      <c r="CF15" s="109">
        <f t="shared" si="16"/>
        <v>344</v>
      </c>
      <c r="CG15" s="110" t="str">
        <f t="shared" si="17"/>
        <v/>
      </c>
      <c r="CH15" s="109">
        <f t="shared" si="18"/>
        <v>384</v>
      </c>
      <c r="CI15" s="110" t="str">
        <f t="shared" si="19"/>
        <v/>
      </c>
      <c r="CJ15" s="428">
        <f t="shared" si="30"/>
        <v>424</v>
      </c>
      <c r="CK15" s="437" t="str">
        <f t="shared" si="31"/>
        <v/>
      </c>
      <c r="CL15" s="6"/>
      <c r="CM15" s="6"/>
      <c r="CN15" s="6"/>
    </row>
    <row r="16" spans="1:92" s="15" customFormat="1" ht="18" customHeight="1">
      <c r="A16" s="95">
        <v>10</v>
      </c>
      <c r="B16" s="128" t="s">
        <v>71</v>
      </c>
      <c r="C16" s="117" t="s">
        <v>54</v>
      </c>
      <c r="D16" s="125">
        <v>810</v>
      </c>
      <c r="E16" s="119">
        <v>4010</v>
      </c>
      <c r="F16" s="271"/>
      <c r="G16" s="122"/>
      <c r="H16" s="135" t="str">
        <f>IF(DOB!C16="","",DOB!C16)</f>
        <v/>
      </c>
      <c r="I16" s="79" t="s">
        <v>181</v>
      </c>
      <c r="J16" s="130" t="s">
        <v>182</v>
      </c>
      <c r="K16" s="79" t="s">
        <v>183</v>
      </c>
      <c r="L16" s="142" t="s">
        <v>184</v>
      </c>
      <c r="M16" s="79"/>
      <c r="N16" s="130"/>
      <c r="O16" s="285"/>
      <c r="P16" s="281"/>
      <c r="Q16" s="104">
        <v>50</v>
      </c>
      <c r="R16" s="104">
        <v>20</v>
      </c>
      <c r="S16" s="105">
        <v>12</v>
      </c>
      <c r="T16" s="105">
        <v>30</v>
      </c>
      <c r="U16" s="294">
        <v>5</v>
      </c>
      <c r="V16" s="292">
        <v>20</v>
      </c>
      <c r="W16" s="293">
        <v>12</v>
      </c>
      <c r="X16" s="293">
        <v>3</v>
      </c>
      <c r="Y16" s="104">
        <v>50</v>
      </c>
      <c r="Z16" s="104">
        <v>20</v>
      </c>
      <c r="AA16" s="105">
        <v>12</v>
      </c>
      <c r="AB16" s="105">
        <v>30</v>
      </c>
      <c r="AC16" s="292">
        <v>50</v>
      </c>
      <c r="AD16" s="292">
        <v>50</v>
      </c>
      <c r="AE16" s="93">
        <v>20</v>
      </c>
      <c r="AF16" s="93">
        <v>20</v>
      </c>
      <c r="AG16" s="147">
        <v>20</v>
      </c>
      <c r="AH16" s="144">
        <v>20</v>
      </c>
      <c r="AI16" s="104">
        <v>20</v>
      </c>
      <c r="AJ16" s="93">
        <v>20</v>
      </c>
      <c r="AK16" s="492"/>
      <c r="AL16" s="170"/>
      <c r="AM16" s="44"/>
      <c r="AN16" s="44"/>
      <c r="AO16" s="426">
        <f t="shared" si="21"/>
        <v>10</v>
      </c>
      <c r="AP16" s="427"/>
      <c r="AQ16" s="426">
        <f t="shared" si="21"/>
        <v>20</v>
      </c>
      <c r="AR16" s="427"/>
      <c r="AS16" s="426">
        <f t="shared" si="21"/>
        <v>44</v>
      </c>
      <c r="AT16" s="427"/>
      <c r="AU16" s="426">
        <f t="shared" si="21"/>
        <v>42</v>
      </c>
      <c r="AV16" s="427"/>
      <c r="AW16" s="426">
        <f t="shared" si="22"/>
        <v>36</v>
      </c>
      <c r="AX16" s="427"/>
      <c r="AY16" s="426">
        <f t="shared" si="23"/>
        <v>34</v>
      </c>
      <c r="AZ16" s="427"/>
      <c r="BA16" s="426">
        <f t="shared" si="24"/>
        <v>36</v>
      </c>
      <c r="BB16" s="427"/>
      <c r="BC16" s="426">
        <f t="shared" si="25"/>
        <v>36</v>
      </c>
      <c r="BD16" s="427"/>
      <c r="BE16" s="426">
        <f t="shared" si="26"/>
        <v>46</v>
      </c>
      <c r="BF16" s="427"/>
      <c r="BG16" s="426">
        <f t="shared" si="27"/>
        <v>40</v>
      </c>
      <c r="BH16" s="427"/>
      <c r="BI16" s="426">
        <f t="shared" si="28"/>
        <v>40</v>
      </c>
      <c r="BJ16" s="427"/>
      <c r="BK16" s="426">
        <f t="shared" si="29"/>
        <v>40</v>
      </c>
      <c r="BL16" s="427"/>
      <c r="BM16" s="6"/>
      <c r="BN16" s="6"/>
      <c r="BO16" s="6"/>
      <c r="BP16" s="164">
        <f t="shared" si="0"/>
        <v>30</v>
      </c>
      <c r="BQ16" s="110" t="str">
        <f t="shared" si="1"/>
        <v/>
      </c>
      <c r="BR16" s="109">
        <f t="shared" si="2"/>
        <v>74</v>
      </c>
      <c r="BS16" s="110" t="str">
        <f t="shared" si="3"/>
        <v/>
      </c>
      <c r="BT16" s="109">
        <f t="shared" si="4"/>
        <v>116</v>
      </c>
      <c r="BU16" s="110" t="str">
        <f t="shared" si="5"/>
        <v/>
      </c>
      <c r="BV16" s="109">
        <f t="shared" si="6"/>
        <v>152</v>
      </c>
      <c r="BW16" s="110" t="str">
        <f t="shared" si="7"/>
        <v/>
      </c>
      <c r="BX16" s="109">
        <f t="shared" si="8"/>
        <v>186</v>
      </c>
      <c r="BY16" s="110" t="str">
        <f t="shared" si="9"/>
        <v/>
      </c>
      <c r="BZ16" s="109">
        <f t="shared" si="10"/>
        <v>222</v>
      </c>
      <c r="CA16" s="110" t="str">
        <f t="shared" si="11"/>
        <v/>
      </c>
      <c r="CB16" s="109">
        <f t="shared" si="12"/>
        <v>258</v>
      </c>
      <c r="CC16" s="110" t="str">
        <f t="shared" si="13"/>
        <v/>
      </c>
      <c r="CD16" s="109">
        <f t="shared" si="14"/>
        <v>304</v>
      </c>
      <c r="CE16" s="110" t="str">
        <f t="shared" si="15"/>
        <v/>
      </c>
      <c r="CF16" s="109">
        <f t="shared" si="16"/>
        <v>344</v>
      </c>
      <c r="CG16" s="110" t="str">
        <f t="shared" si="17"/>
        <v/>
      </c>
      <c r="CH16" s="109">
        <f t="shared" si="18"/>
        <v>384</v>
      </c>
      <c r="CI16" s="110" t="str">
        <f t="shared" si="19"/>
        <v/>
      </c>
      <c r="CJ16" s="428">
        <f t="shared" si="30"/>
        <v>424</v>
      </c>
      <c r="CK16" s="437" t="str">
        <f t="shared" si="31"/>
        <v/>
      </c>
      <c r="CL16" s="6"/>
      <c r="CM16" s="6"/>
      <c r="CN16" s="6"/>
    </row>
    <row r="17" spans="1:92" s="15" customFormat="1" ht="18" customHeight="1">
      <c r="A17" s="95">
        <v>11</v>
      </c>
      <c r="B17" s="128" t="s">
        <v>76</v>
      </c>
      <c r="C17" s="117"/>
      <c r="D17" s="125">
        <v>811</v>
      </c>
      <c r="E17" s="119">
        <v>4011</v>
      </c>
      <c r="F17" s="271"/>
      <c r="G17" s="122"/>
      <c r="H17" s="135" t="str">
        <f>IF(DOB!C17="","",DOB!C17)</f>
        <v/>
      </c>
      <c r="I17" s="79" t="s">
        <v>185</v>
      </c>
      <c r="J17" s="130" t="s">
        <v>186</v>
      </c>
      <c r="K17" s="79" t="s">
        <v>187</v>
      </c>
      <c r="L17" s="142" t="s">
        <v>188</v>
      </c>
      <c r="M17" s="79"/>
      <c r="N17" s="130"/>
      <c r="O17" s="285"/>
      <c r="P17" s="281"/>
      <c r="Q17" s="104"/>
      <c r="R17" s="104"/>
      <c r="S17" s="105"/>
      <c r="T17" s="105"/>
      <c r="U17" s="292"/>
      <c r="V17" s="292"/>
      <c r="W17" s="293"/>
      <c r="X17" s="293"/>
      <c r="Y17" s="104"/>
      <c r="Z17" s="104"/>
      <c r="AA17" s="105"/>
      <c r="AB17" s="105"/>
      <c r="AC17" s="292"/>
      <c r="AD17" s="293"/>
      <c r="AE17" s="93"/>
      <c r="AF17" s="93"/>
      <c r="AG17" s="146"/>
      <c r="AH17" s="145"/>
      <c r="AI17" s="104"/>
      <c r="AJ17" s="105"/>
      <c r="AK17" s="492"/>
      <c r="AL17" s="170" t="s">
        <v>54</v>
      </c>
      <c r="AM17" s="44"/>
      <c r="AN17" s="44"/>
      <c r="AO17" s="426">
        <f t="shared" si="21"/>
        <v>10</v>
      </c>
      <c r="AP17" s="427"/>
      <c r="AQ17" s="426">
        <f t="shared" si="21"/>
        <v>20</v>
      </c>
      <c r="AR17" s="427"/>
      <c r="AS17" s="426">
        <f t="shared" si="21"/>
        <v>44</v>
      </c>
      <c r="AT17" s="427"/>
      <c r="AU17" s="426">
        <f t="shared" si="21"/>
        <v>42</v>
      </c>
      <c r="AV17" s="427"/>
      <c r="AW17" s="426">
        <f t="shared" si="22"/>
        <v>36</v>
      </c>
      <c r="AX17" s="427"/>
      <c r="AY17" s="426">
        <f t="shared" si="23"/>
        <v>34</v>
      </c>
      <c r="AZ17" s="427"/>
      <c r="BA17" s="426">
        <f t="shared" si="24"/>
        <v>36</v>
      </c>
      <c r="BB17" s="427"/>
      <c r="BC17" s="426">
        <f t="shared" si="25"/>
        <v>36</v>
      </c>
      <c r="BD17" s="427"/>
      <c r="BE17" s="426">
        <f t="shared" si="26"/>
        <v>46</v>
      </c>
      <c r="BF17" s="427"/>
      <c r="BG17" s="426">
        <f t="shared" si="27"/>
        <v>40</v>
      </c>
      <c r="BH17" s="427"/>
      <c r="BI17" s="426">
        <f t="shared" si="28"/>
        <v>40</v>
      </c>
      <c r="BJ17" s="427"/>
      <c r="BK17" s="426">
        <f t="shared" si="29"/>
        <v>40</v>
      </c>
      <c r="BL17" s="427"/>
      <c r="BM17" s="6"/>
      <c r="BN17" s="6"/>
      <c r="BO17" s="6"/>
      <c r="BP17" s="164">
        <f t="shared" si="0"/>
        <v>30</v>
      </c>
      <c r="BQ17" s="110" t="str">
        <f t="shared" si="1"/>
        <v/>
      </c>
      <c r="BR17" s="109">
        <f t="shared" si="2"/>
        <v>74</v>
      </c>
      <c r="BS17" s="110" t="str">
        <f t="shared" si="3"/>
        <v/>
      </c>
      <c r="BT17" s="109">
        <f t="shared" si="4"/>
        <v>116</v>
      </c>
      <c r="BU17" s="110" t="str">
        <f t="shared" si="5"/>
        <v/>
      </c>
      <c r="BV17" s="109">
        <f t="shared" si="6"/>
        <v>152</v>
      </c>
      <c r="BW17" s="110" t="str">
        <f t="shared" si="7"/>
        <v/>
      </c>
      <c r="BX17" s="109">
        <f t="shared" si="8"/>
        <v>186</v>
      </c>
      <c r="BY17" s="110" t="str">
        <f t="shared" si="9"/>
        <v/>
      </c>
      <c r="BZ17" s="109">
        <f t="shared" si="10"/>
        <v>222</v>
      </c>
      <c r="CA17" s="110" t="str">
        <f t="shared" si="11"/>
        <v/>
      </c>
      <c r="CB17" s="109">
        <f t="shared" si="12"/>
        <v>258</v>
      </c>
      <c r="CC17" s="110" t="str">
        <f t="shared" si="13"/>
        <v/>
      </c>
      <c r="CD17" s="109">
        <f t="shared" si="14"/>
        <v>304</v>
      </c>
      <c r="CE17" s="110" t="str">
        <f t="shared" si="15"/>
        <v/>
      </c>
      <c r="CF17" s="109">
        <f t="shared" si="16"/>
        <v>344</v>
      </c>
      <c r="CG17" s="110" t="str">
        <f t="shared" si="17"/>
        <v/>
      </c>
      <c r="CH17" s="109">
        <f t="shared" si="18"/>
        <v>384</v>
      </c>
      <c r="CI17" s="110" t="str">
        <f t="shared" si="19"/>
        <v/>
      </c>
      <c r="CJ17" s="428">
        <f t="shared" si="30"/>
        <v>424</v>
      </c>
      <c r="CK17" s="437" t="str">
        <f t="shared" si="31"/>
        <v/>
      </c>
      <c r="CL17" s="6"/>
      <c r="CM17" s="6"/>
      <c r="CN17" s="6"/>
    </row>
    <row r="18" spans="1:92" s="15" customFormat="1" ht="18" customHeight="1">
      <c r="A18" s="95">
        <v>12</v>
      </c>
      <c r="B18" s="128" t="s">
        <v>70</v>
      </c>
      <c r="C18" s="117"/>
      <c r="D18" s="125">
        <v>812</v>
      </c>
      <c r="E18" s="119">
        <v>4012</v>
      </c>
      <c r="F18" s="271"/>
      <c r="G18" s="122"/>
      <c r="H18" s="135" t="str">
        <f>IF(DOB!C18="","",DOB!C18)</f>
        <v/>
      </c>
      <c r="I18" s="79" t="s">
        <v>189</v>
      </c>
      <c r="J18" s="130" t="s">
        <v>190</v>
      </c>
      <c r="K18" s="79" t="s">
        <v>191</v>
      </c>
      <c r="L18" s="142" t="s">
        <v>192</v>
      </c>
      <c r="M18" s="79"/>
      <c r="N18" s="130"/>
      <c r="O18" s="285"/>
      <c r="P18" s="281"/>
      <c r="Q18" s="104"/>
      <c r="R18" s="104"/>
      <c r="S18" s="105"/>
      <c r="T18" s="105"/>
      <c r="U18" s="292"/>
      <c r="V18" s="292"/>
      <c r="W18" s="293"/>
      <c r="X18" s="293"/>
      <c r="Y18" s="104"/>
      <c r="Z18" s="104"/>
      <c r="AA18" s="105"/>
      <c r="AB18" s="105"/>
      <c r="AC18" s="292"/>
      <c r="AD18" s="293"/>
      <c r="AE18" s="93"/>
      <c r="AF18" s="93"/>
      <c r="AG18" s="146"/>
      <c r="AH18" s="145"/>
      <c r="AI18" s="104"/>
      <c r="AJ18" s="105"/>
      <c r="AK18" s="492"/>
      <c r="AL18" s="170" t="s">
        <v>40</v>
      </c>
      <c r="AM18" s="44"/>
      <c r="AN18" s="44"/>
      <c r="AO18" s="426">
        <f t="shared" si="21"/>
        <v>10</v>
      </c>
      <c r="AP18" s="427"/>
      <c r="AQ18" s="426">
        <f t="shared" si="21"/>
        <v>20</v>
      </c>
      <c r="AR18" s="427"/>
      <c r="AS18" s="426">
        <f t="shared" si="21"/>
        <v>44</v>
      </c>
      <c r="AT18" s="427"/>
      <c r="AU18" s="426">
        <f t="shared" si="21"/>
        <v>42</v>
      </c>
      <c r="AV18" s="427"/>
      <c r="AW18" s="426">
        <f t="shared" si="22"/>
        <v>36</v>
      </c>
      <c r="AX18" s="427"/>
      <c r="AY18" s="426">
        <f t="shared" si="23"/>
        <v>34</v>
      </c>
      <c r="AZ18" s="427"/>
      <c r="BA18" s="426">
        <f t="shared" si="24"/>
        <v>36</v>
      </c>
      <c r="BB18" s="427"/>
      <c r="BC18" s="426">
        <f t="shared" si="25"/>
        <v>36</v>
      </c>
      <c r="BD18" s="427"/>
      <c r="BE18" s="426">
        <f t="shared" si="26"/>
        <v>46</v>
      </c>
      <c r="BF18" s="427"/>
      <c r="BG18" s="426">
        <f t="shared" si="27"/>
        <v>40</v>
      </c>
      <c r="BH18" s="427"/>
      <c r="BI18" s="426">
        <f t="shared" si="28"/>
        <v>40</v>
      </c>
      <c r="BJ18" s="427"/>
      <c r="BK18" s="426">
        <f t="shared" si="29"/>
        <v>40</v>
      </c>
      <c r="BL18" s="427"/>
      <c r="BM18" s="6"/>
      <c r="BN18" s="6"/>
      <c r="BO18" s="6"/>
      <c r="BP18" s="164">
        <f t="shared" si="0"/>
        <v>30</v>
      </c>
      <c r="BQ18" s="110" t="str">
        <f t="shared" si="1"/>
        <v/>
      </c>
      <c r="BR18" s="109">
        <f t="shared" si="2"/>
        <v>74</v>
      </c>
      <c r="BS18" s="110" t="str">
        <f t="shared" si="3"/>
        <v/>
      </c>
      <c r="BT18" s="109">
        <f t="shared" si="4"/>
        <v>116</v>
      </c>
      <c r="BU18" s="110" t="str">
        <f t="shared" si="5"/>
        <v/>
      </c>
      <c r="BV18" s="109">
        <f t="shared" si="6"/>
        <v>152</v>
      </c>
      <c r="BW18" s="110" t="str">
        <f t="shared" si="7"/>
        <v/>
      </c>
      <c r="BX18" s="109">
        <f t="shared" si="8"/>
        <v>186</v>
      </c>
      <c r="BY18" s="110" t="str">
        <f t="shared" si="9"/>
        <v/>
      </c>
      <c r="BZ18" s="109">
        <f t="shared" si="10"/>
        <v>222</v>
      </c>
      <c r="CA18" s="110" t="str">
        <f t="shared" si="11"/>
        <v/>
      </c>
      <c r="CB18" s="109">
        <f t="shared" si="12"/>
        <v>258</v>
      </c>
      <c r="CC18" s="110" t="str">
        <f t="shared" si="13"/>
        <v/>
      </c>
      <c r="CD18" s="109">
        <f t="shared" si="14"/>
        <v>304</v>
      </c>
      <c r="CE18" s="110" t="str">
        <f t="shared" si="15"/>
        <v/>
      </c>
      <c r="CF18" s="109">
        <f t="shared" si="16"/>
        <v>344</v>
      </c>
      <c r="CG18" s="110" t="str">
        <f t="shared" si="17"/>
        <v/>
      </c>
      <c r="CH18" s="109">
        <f t="shared" si="18"/>
        <v>384</v>
      </c>
      <c r="CI18" s="110" t="str">
        <f t="shared" si="19"/>
        <v/>
      </c>
      <c r="CJ18" s="428">
        <f t="shared" si="30"/>
        <v>424</v>
      </c>
      <c r="CK18" s="437" t="str">
        <f t="shared" si="31"/>
        <v/>
      </c>
      <c r="CL18" s="6"/>
      <c r="CM18" s="6"/>
      <c r="CN18" s="6"/>
    </row>
    <row r="19" spans="1:92" s="15" customFormat="1" ht="18" customHeight="1">
      <c r="A19" s="95">
        <v>13</v>
      </c>
      <c r="B19" s="128"/>
      <c r="C19" s="117"/>
      <c r="D19" s="125">
        <v>813</v>
      </c>
      <c r="E19" s="119">
        <v>4013</v>
      </c>
      <c r="F19" s="271"/>
      <c r="G19" s="122"/>
      <c r="H19" s="135" t="str">
        <f>IF(DOB!C19="","",DOB!C19)</f>
        <v/>
      </c>
      <c r="I19" s="79" t="s">
        <v>193</v>
      </c>
      <c r="J19" s="130" t="s">
        <v>194</v>
      </c>
      <c r="K19" s="79" t="s">
        <v>195</v>
      </c>
      <c r="L19" s="142" t="s">
        <v>196</v>
      </c>
      <c r="M19" s="79"/>
      <c r="N19" s="130"/>
      <c r="O19" s="285"/>
      <c r="P19" s="281"/>
      <c r="Q19" s="104"/>
      <c r="R19" s="104"/>
      <c r="S19" s="105"/>
      <c r="T19" s="105"/>
      <c r="U19" s="292"/>
      <c r="V19" s="292"/>
      <c r="W19" s="293"/>
      <c r="X19" s="293"/>
      <c r="Y19" s="104"/>
      <c r="Z19" s="104"/>
      <c r="AA19" s="105"/>
      <c r="AB19" s="105"/>
      <c r="AC19" s="292"/>
      <c r="AD19" s="293"/>
      <c r="AE19" s="93"/>
      <c r="AF19" s="93"/>
      <c r="AG19" s="146"/>
      <c r="AH19" s="145"/>
      <c r="AI19" s="104"/>
      <c r="AJ19" s="105"/>
      <c r="AK19" s="492"/>
      <c r="AL19" s="170"/>
      <c r="AM19" s="44"/>
      <c r="AN19" s="44"/>
      <c r="AO19" s="426">
        <f t="shared" si="21"/>
        <v>10</v>
      </c>
      <c r="AP19" s="427"/>
      <c r="AQ19" s="426">
        <f t="shared" si="21"/>
        <v>20</v>
      </c>
      <c r="AR19" s="427"/>
      <c r="AS19" s="426">
        <f t="shared" si="21"/>
        <v>44</v>
      </c>
      <c r="AT19" s="427"/>
      <c r="AU19" s="426">
        <f t="shared" si="21"/>
        <v>42</v>
      </c>
      <c r="AV19" s="427"/>
      <c r="AW19" s="426">
        <f t="shared" si="22"/>
        <v>36</v>
      </c>
      <c r="AX19" s="427"/>
      <c r="AY19" s="426">
        <f t="shared" si="23"/>
        <v>34</v>
      </c>
      <c r="AZ19" s="427"/>
      <c r="BA19" s="426">
        <f t="shared" si="24"/>
        <v>36</v>
      </c>
      <c r="BB19" s="427"/>
      <c r="BC19" s="426">
        <f t="shared" si="25"/>
        <v>36</v>
      </c>
      <c r="BD19" s="427"/>
      <c r="BE19" s="426">
        <f t="shared" si="26"/>
        <v>46</v>
      </c>
      <c r="BF19" s="427"/>
      <c r="BG19" s="426">
        <f t="shared" si="27"/>
        <v>40</v>
      </c>
      <c r="BH19" s="427"/>
      <c r="BI19" s="426">
        <f t="shared" si="28"/>
        <v>40</v>
      </c>
      <c r="BJ19" s="427"/>
      <c r="BK19" s="426">
        <f t="shared" si="29"/>
        <v>40</v>
      </c>
      <c r="BL19" s="427"/>
      <c r="BM19" s="6"/>
      <c r="BN19" s="6"/>
      <c r="BO19" s="6"/>
      <c r="BP19" s="164">
        <f t="shared" si="0"/>
        <v>30</v>
      </c>
      <c r="BQ19" s="110" t="str">
        <f t="shared" si="1"/>
        <v/>
      </c>
      <c r="BR19" s="109">
        <f t="shared" si="2"/>
        <v>74</v>
      </c>
      <c r="BS19" s="110" t="str">
        <f t="shared" si="3"/>
        <v/>
      </c>
      <c r="BT19" s="109">
        <f t="shared" si="4"/>
        <v>116</v>
      </c>
      <c r="BU19" s="110" t="str">
        <f t="shared" si="5"/>
        <v/>
      </c>
      <c r="BV19" s="109">
        <f t="shared" si="6"/>
        <v>152</v>
      </c>
      <c r="BW19" s="110" t="str">
        <f t="shared" si="7"/>
        <v/>
      </c>
      <c r="BX19" s="109">
        <f t="shared" si="8"/>
        <v>186</v>
      </c>
      <c r="BY19" s="110" t="str">
        <f t="shared" si="9"/>
        <v/>
      </c>
      <c r="BZ19" s="109">
        <f t="shared" si="10"/>
        <v>222</v>
      </c>
      <c r="CA19" s="110" t="str">
        <f t="shared" si="11"/>
        <v/>
      </c>
      <c r="CB19" s="109">
        <f t="shared" si="12"/>
        <v>258</v>
      </c>
      <c r="CC19" s="110" t="str">
        <f t="shared" si="13"/>
        <v/>
      </c>
      <c r="CD19" s="109">
        <f t="shared" si="14"/>
        <v>304</v>
      </c>
      <c r="CE19" s="110" t="str">
        <f t="shared" si="15"/>
        <v/>
      </c>
      <c r="CF19" s="109">
        <f t="shared" si="16"/>
        <v>344</v>
      </c>
      <c r="CG19" s="110" t="str">
        <f t="shared" si="17"/>
        <v/>
      </c>
      <c r="CH19" s="109">
        <f t="shared" si="18"/>
        <v>384</v>
      </c>
      <c r="CI19" s="110" t="str">
        <f t="shared" si="19"/>
        <v/>
      </c>
      <c r="CJ19" s="428">
        <f t="shared" si="30"/>
        <v>424</v>
      </c>
      <c r="CK19" s="437" t="str">
        <f t="shared" si="31"/>
        <v/>
      </c>
      <c r="CL19" s="6"/>
      <c r="CM19" s="6"/>
      <c r="CN19" s="6"/>
    </row>
    <row r="20" spans="1:92" s="15" customFormat="1" ht="18" customHeight="1">
      <c r="A20" s="95">
        <v>14</v>
      </c>
      <c r="B20" s="128"/>
      <c r="C20" s="117"/>
      <c r="D20" s="125">
        <v>814</v>
      </c>
      <c r="E20" s="119">
        <v>4014</v>
      </c>
      <c r="F20" s="271"/>
      <c r="G20" s="122"/>
      <c r="H20" s="135" t="str">
        <f>IF(DOB!C20="","",DOB!C20)</f>
        <v/>
      </c>
      <c r="I20" s="79" t="s">
        <v>197</v>
      </c>
      <c r="J20" s="130" t="s">
        <v>198</v>
      </c>
      <c r="K20" s="79" t="s">
        <v>199</v>
      </c>
      <c r="L20" s="142" t="s">
        <v>200</v>
      </c>
      <c r="M20" s="79"/>
      <c r="N20" s="130"/>
      <c r="O20" s="285"/>
      <c r="P20" s="281"/>
      <c r="Q20" s="104"/>
      <c r="R20" s="104"/>
      <c r="S20" s="105"/>
      <c r="T20" s="105"/>
      <c r="U20" s="292"/>
      <c r="V20" s="292"/>
      <c r="W20" s="293"/>
      <c r="X20" s="293"/>
      <c r="Y20" s="104"/>
      <c r="Z20" s="104"/>
      <c r="AA20" s="105"/>
      <c r="AB20" s="105"/>
      <c r="AC20" s="292"/>
      <c r="AD20" s="293"/>
      <c r="AE20" s="93"/>
      <c r="AF20" s="93"/>
      <c r="AG20" s="146"/>
      <c r="AH20" s="145"/>
      <c r="AI20" s="104"/>
      <c r="AJ20" s="105"/>
      <c r="AK20" s="492"/>
      <c r="AL20" s="170" t="s">
        <v>145</v>
      </c>
      <c r="AM20" s="44"/>
      <c r="AN20" s="44"/>
      <c r="AO20" s="426">
        <f t="shared" si="21"/>
        <v>10</v>
      </c>
      <c r="AP20" s="427"/>
      <c r="AQ20" s="426">
        <f t="shared" si="21"/>
        <v>20</v>
      </c>
      <c r="AR20" s="427"/>
      <c r="AS20" s="426">
        <f t="shared" si="21"/>
        <v>44</v>
      </c>
      <c r="AT20" s="427"/>
      <c r="AU20" s="426">
        <f t="shared" si="21"/>
        <v>42</v>
      </c>
      <c r="AV20" s="427"/>
      <c r="AW20" s="426">
        <f t="shared" si="22"/>
        <v>36</v>
      </c>
      <c r="AX20" s="427"/>
      <c r="AY20" s="426">
        <f t="shared" si="23"/>
        <v>34</v>
      </c>
      <c r="AZ20" s="427"/>
      <c r="BA20" s="426">
        <f t="shared" si="24"/>
        <v>36</v>
      </c>
      <c r="BB20" s="427"/>
      <c r="BC20" s="426">
        <f t="shared" si="25"/>
        <v>36</v>
      </c>
      <c r="BD20" s="427"/>
      <c r="BE20" s="426">
        <f t="shared" si="26"/>
        <v>46</v>
      </c>
      <c r="BF20" s="427"/>
      <c r="BG20" s="426">
        <f t="shared" si="27"/>
        <v>40</v>
      </c>
      <c r="BH20" s="427"/>
      <c r="BI20" s="426">
        <f t="shared" si="28"/>
        <v>40</v>
      </c>
      <c r="BJ20" s="427"/>
      <c r="BK20" s="426">
        <f t="shared" si="29"/>
        <v>40</v>
      </c>
      <c r="BL20" s="427"/>
      <c r="BM20" s="6"/>
      <c r="BN20" s="6"/>
      <c r="BO20" s="6"/>
      <c r="BP20" s="164">
        <f t="shared" si="0"/>
        <v>30</v>
      </c>
      <c r="BQ20" s="110" t="str">
        <f t="shared" si="1"/>
        <v/>
      </c>
      <c r="BR20" s="109">
        <f t="shared" si="2"/>
        <v>74</v>
      </c>
      <c r="BS20" s="110" t="str">
        <f t="shared" si="3"/>
        <v/>
      </c>
      <c r="BT20" s="109">
        <f t="shared" si="4"/>
        <v>116</v>
      </c>
      <c r="BU20" s="110" t="str">
        <f t="shared" si="5"/>
        <v/>
      </c>
      <c r="BV20" s="109">
        <f t="shared" si="6"/>
        <v>152</v>
      </c>
      <c r="BW20" s="110" t="str">
        <f t="shared" si="7"/>
        <v/>
      </c>
      <c r="BX20" s="109">
        <f t="shared" si="8"/>
        <v>186</v>
      </c>
      <c r="BY20" s="110" t="str">
        <f t="shared" si="9"/>
        <v/>
      </c>
      <c r="BZ20" s="109">
        <f t="shared" si="10"/>
        <v>222</v>
      </c>
      <c r="CA20" s="110" t="str">
        <f t="shared" si="11"/>
        <v/>
      </c>
      <c r="CB20" s="109">
        <f t="shared" si="12"/>
        <v>258</v>
      </c>
      <c r="CC20" s="110" t="str">
        <f t="shared" si="13"/>
        <v/>
      </c>
      <c r="CD20" s="109">
        <f t="shared" si="14"/>
        <v>304</v>
      </c>
      <c r="CE20" s="110" t="str">
        <f t="shared" si="15"/>
        <v/>
      </c>
      <c r="CF20" s="109">
        <f t="shared" si="16"/>
        <v>344</v>
      </c>
      <c r="CG20" s="110" t="str">
        <f t="shared" si="17"/>
        <v/>
      </c>
      <c r="CH20" s="109">
        <f t="shared" si="18"/>
        <v>384</v>
      </c>
      <c r="CI20" s="110" t="str">
        <f t="shared" si="19"/>
        <v/>
      </c>
      <c r="CJ20" s="428">
        <f t="shared" si="30"/>
        <v>424</v>
      </c>
      <c r="CK20" s="437" t="str">
        <f t="shared" si="31"/>
        <v/>
      </c>
      <c r="CL20" s="6"/>
      <c r="CM20" s="6"/>
      <c r="CN20" s="6"/>
    </row>
    <row r="21" spans="1:92" s="15" customFormat="1" ht="18" customHeight="1">
      <c r="A21" s="95">
        <v>15</v>
      </c>
      <c r="B21" s="128"/>
      <c r="C21" s="117"/>
      <c r="D21" s="125"/>
      <c r="E21" s="119"/>
      <c r="F21" s="271"/>
      <c r="G21" s="122"/>
      <c r="H21" s="135" t="str">
        <f>IF(DOB!C21="","",DOB!C21)</f>
        <v/>
      </c>
      <c r="I21" s="79" t="s">
        <v>201</v>
      </c>
      <c r="J21" s="130" t="s">
        <v>202</v>
      </c>
      <c r="K21" s="79" t="s">
        <v>203</v>
      </c>
      <c r="L21" s="142" t="s">
        <v>204</v>
      </c>
      <c r="M21" s="79"/>
      <c r="N21" s="130"/>
      <c r="O21" s="285"/>
      <c r="P21" s="281"/>
      <c r="Q21" s="104"/>
      <c r="R21" s="104"/>
      <c r="S21" s="105"/>
      <c r="T21" s="105"/>
      <c r="U21" s="292"/>
      <c r="V21" s="292"/>
      <c r="W21" s="293"/>
      <c r="X21" s="293"/>
      <c r="Y21" s="104"/>
      <c r="Z21" s="104"/>
      <c r="AA21" s="105"/>
      <c r="AB21" s="105"/>
      <c r="AC21" s="292"/>
      <c r="AD21" s="293"/>
      <c r="AE21" s="93"/>
      <c r="AF21" s="93"/>
      <c r="AG21" s="146"/>
      <c r="AH21" s="145"/>
      <c r="AI21" s="104"/>
      <c r="AJ21" s="105"/>
      <c r="AK21" s="492"/>
      <c r="AL21" s="170" t="s">
        <v>146</v>
      </c>
      <c r="AM21" s="44"/>
      <c r="AN21" s="44"/>
      <c r="AO21" s="426" t="str">
        <f t="shared" si="21"/>
        <v/>
      </c>
      <c r="AP21" s="427"/>
      <c r="AQ21" s="426" t="str">
        <f t="shared" si="21"/>
        <v/>
      </c>
      <c r="AR21" s="427"/>
      <c r="AS21" s="426" t="str">
        <f t="shared" si="21"/>
        <v/>
      </c>
      <c r="AT21" s="427"/>
      <c r="AU21" s="426" t="str">
        <f t="shared" si="21"/>
        <v/>
      </c>
      <c r="AV21" s="427"/>
      <c r="AW21" s="426" t="str">
        <f t="shared" si="22"/>
        <v/>
      </c>
      <c r="AX21" s="427"/>
      <c r="AY21" s="426" t="str">
        <f t="shared" si="23"/>
        <v/>
      </c>
      <c r="AZ21" s="427"/>
      <c r="BA21" s="426" t="str">
        <f t="shared" si="24"/>
        <v/>
      </c>
      <c r="BB21" s="427"/>
      <c r="BC21" s="426" t="str">
        <f t="shared" si="25"/>
        <v/>
      </c>
      <c r="BD21" s="427"/>
      <c r="BE21" s="426" t="str">
        <f t="shared" si="26"/>
        <v/>
      </c>
      <c r="BF21" s="427"/>
      <c r="BG21" s="426" t="str">
        <f t="shared" si="27"/>
        <v/>
      </c>
      <c r="BH21" s="427"/>
      <c r="BI21" s="426" t="str">
        <f t="shared" si="28"/>
        <v/>
      </c>
      <c r="BJ21" s="427"/>
      <c r="BK21" s="426" t="str">
        <f t="shared" si="29"/>
        <v/>
      </c>
      <c r="BL21" s="427"/>
      <c r="BM21" s="6"/>
      <c r="BN21" s="6"/>
      <c r="BO21" s="6"/>
      <c r="BP21" s="164" t="str">
        <f t="shared" si="0"/>
        <v/>
      </c>
      <c r="BQ21" s="110" t="str">
        <f t="shared" si="1"/>
        <v/>
      </c>
      <c r="BR21" s="109" t="str">
        <f t="shared" si="2"/>
        <v/>
      </c>
      <c r="BS21" s="110" t="str">
        <f t="shared" si="3"/>
        <v/>
      </c>
      <c r="BT21" s="109" t="str">
        <f t="shared" si="4"/>
        <v/>
      </c>
      <c r="BU21" s="110" t="str">
        <f t="shared" si="5"/>
        <v/>
      </c>
      <c r="BV21" s="109" t="str">
        <f t="shared" si="6"/>
        <v/>
      </c>
      <c r="BW21" s="110" t="str">
        <f t="shared" si="7"/>
        <v/>
      </c>
      <c r="BX21" s="109" t="str">
        <f t="shared" si="8"/>
        <v/>
      </c>
      <c r="BY21" s="110" t="str">
        <f t="shared" si="9"/>
        <v/>
      </c>
      <c r="BZ21" s="109" t="str">
        <f t="shared" si="10"/>
        <v/>
      </c>
      <c r="CA21" s="110" t="str">
        <f t="shared" si="11"/>
        <v/>
      </c>
      <c r="CB21" s="109" t="str">
        <f t="shared" si="12"/>
        <v/>
      </c>
      <c r="CC21" s="110" t="str">
        <f t="shared" si="13"/>
        <v/>
      </c>
      <c r="CD21" s="109" t="str">
        <f t="shared" si="14"/>
        <v/>
      </c>
      <c r="CE21" s="110" t="str">
        <f t="shared" si="15"/>
        <v/>
      </c>
      <c r="CF21" s="109" t="str">
        <f t="shared" si="16"/>
        <v/>
      </c>
      <c r="CG21" s="110" t="str">
        <f t="shared" si="17"/>
        <v/>
      </c>
      <c r="CH21" s="109" t="str">
        <f t="shared" si="18"/>
        <v/>
      </c>
      <c r="CI21" s="110" t="str">
        <f t="shared" si="19"/>
        <v/>
      </c>
      <c r="CJ21" s="428" t="str">
        <f t="shared" si="30"/>
        <v/>
      </c>
      <c r="CK21" s="437" t="str">
        <f t="shared" si="31"/>
        <v/>
      </c>
      <c r="CL21" s="6"/>
      <c r="CM21" s="6"/>
      <c r="CN21" s="6"/>
    </row>
    <row r="22" spans="1:92" s="15" customFormat="1" ht="18" customHeight="1">
      <c r="A22" s="95">
        <v>16</v>
      </c>
      <c r="B22" s="128"/>
      <c r="C22" s="117"/>
      <c r="D22" s="125"/>
      <c r="E22" s="119"/>
      <c r="F22" s="271"/>
      <c r="G22" s="122"/>
      <c r="H22" s="135" t="str">
        <f>IF(DOB!C22="","",DOB!C22)</f>
        <v/>
      </c>
      <c r="I22" s="79" t="s">
        <v>205</v>
      </c>
      <c r="J22" s="130" t="s">
        <v>206</v>
      </c>
      <c r="K22" s="79" t="s">
        <v>207</v>
      </c>
      <c r="L22" s="142" t="s">
        <v>208</v>
      </c>
      <c r="M22" s="79"/>
      <c r="N22" s="130"/>
      <c r="O22" s="285"/>
      <c r="P22" s="281"/>
      <c r="Q22" s="104"/>
      <c r="R22" s="104"/>
      <c r="S22" s="105"/>
      <c r="T22" s="105"/>
      <c r="U22" s="292"/>
      <c r="V22" s="292"/>
      <c r="W22" s="293"/>
      <c r="X22" s="293"/>
      <c r="Y22" s="104"/>
      <c r="Z22" s="104"/>
      <c r="AA22" s="105"/>
      <c r="AB22" s="105"/>
      <c r="AC22" s="292"/>
      <c r="AD22" s="293"/>
      <c r="AE22" s="93"/>
      <c r="AF22" s="93"/>
      <c r="AG22" s="146"/>
      <c r="AH22" s="145"/>
      <c r="AI22" s="104"/>
      <c r="AJ22" s="105"/>
      <c r="AK22" s="492"/>
      <c r="AL22" s="170" t="s">
        <v>40</v>
      </c>
      <c r="AM22" s="44"/>
      <c r="AN22" s="44"/>
      <c r="AO22" s="426" t="str">
        <f t="shared" si="21"/>
        <v/>
      </c>
      <c r="AP22" s="427"/>
      <c r="AQ22" s="426" t="str">
        <f t="shared" si="21"/>
        <v/>
      </c>
      <c r="AR22" s="427"/>
      <c r="AS22" s="426" t="str">
        <f t="shared" si="21"/>
        <v/>
      </c>
      <c r="AT22" s="427"/>
      <c r="AU22" s="426" t="str">
        <f t="shared" si="21"/>
        <v/>
      </c>
      <c r="AV22" s="427"/>
      <c r="AW22" s="426" t="str">
        <f t="shared" si="22"/>
        <v/>
      </c>
      <c r="AX22" s="427"/>
      <c r="AY22" s="426" t="str">
        <f t="shared" si="23"/>
        <v/>
      </c>
      <c r="AZ22" s="427"/>
      <c r="BA22" s="426" t="str">
        <f t="shared" si="24"/>
        <v/>
      </c>
      <c r="BB22" s="427"/>
      <c r="BC22" s="426" t="str">
        <f t="shared" si="25"/>
        <v/>
      </c>
      <c r="BD22" s="427"/>
      <c r="BE22" s="426" t="str">
        <f t="shared" si="26"/>
        <v/>
      </c>
      <c r="BF22" s="427"/>
      <c r="BG22" s="426" t="str">
        <f t="shared" si="27"/>
        <v/>
      </c>
      <c r="BH22" s="427"/>
      <c r="BI22" s="426" t="str">
        <f t="shared" si="28"/>
        <v/>
      </c>
      <c r="BJ22" s="427"/>
      <c r="BK22" s="426" t="str">
        <f t="shared" si="29"/>
        <v/>
      </c>
      <c r="BL22" s="427"/>
      <c r="BM22" s="6"/>
      <c r="BN22" s="6"/>
      <c r="BO22" s="6"/>
      <c r="BP22" s="164" t="str">
        <f t="shared" si="0"/>
        <v/>
      </c>
      <c r="BQ22" s="110" t="str">
        <f t="shared" si="1"/>
        <v/>
      </c>
      <c r="BR22" s="109" t="str">
        <f t="shared" si="2"/>
        <v/>
      </c>
      <c r="BS22" s="110" t="str">
        <f t="shared" si="3"/>
        <v/>
      </c>
      <c r="BT22" s="109" t="str">
        <f t="shared" si="4"/>
        <v/>
      </c>
      <c r="BU22" s="110" t="str">
        <f t="shared" si="5"/>
        <v/>
      </c>
      <c r="BV22" s="109" t="str">
        <f t="shared" si="6"/>
        <v/>
      </c>
      <c r="BW22" s="110" t="str">
        <f t="shared" si="7"/>
        <v/>
      </c>
      <c r="BX22" s="109" t="str">
        <f t="shared" si="8"/>
        <v/>
      </c>
      <c r="BY22" s="110" t="str">
        <f t="shared" si="9"/>
        <v/>
      </c>
      <c r="BZ22" s="109" t="str">
        <f t="shared" si="10"/>
        <v/>
      </c>
      <c r="CA22" s="110" t="str">
        <f t="shared" si="11"/>
        <v/>
      </c>
      <c r="CB22" s="109" t="str">
        <f t="shared" si="12"/>
        <v/>
      </c>
      <c r="CC22" s="110" t="str">
        <f t="shared" si="13"/>
        <v/>
      </c>
      <c r="CD22" s="109" t="str">
        <f t="shared" si="14"/>
        <v/>
      </c>
      <c r="CE22" s="110" t="str">
        <f t="shared" si="15"/>
        <v/>
      </c>
      <c r="CF22" s="109" t="str">
        <f t="shared" si="16"/>
        <v/>
      </c>
      <c r="CG22" s="110" t="str">
        <f t="shared" si="17"/>
        <v/>
      </c>
      <c r="CH22" s="109" t="str">
        <f t="shared" si="18"/>
        <v/>
      </c>
      <c r="CI22" s="110" t="str">
        <f t="shared" si="19"/>
        <v/>
      </c>
      <c r="CJ22" s="428" t="str">
        <f t="shared" si="30"/>
        <v/>
      </c>
      <c r="CK22" s="437" t="str">
        <f t="shared" si="31"/>
        <v/>
      </c>
      <c r="CL22" s="6"/>
      <c r="CM22" s="6"/>
      <c r="CN22" s="6"/>
    </row>
    <row r="23" spans="1:92" s="15" customFormat="1" ht="18" customHeight="1">
      <c r="A23" s="95">
        <v>17</v>
      </c>
      <c r="B23" s="128"/>
      <c r="C23" s="117"/>
      <c r="D23" s="125"/>
      <c r="E23" s="119"/>
      <c r="F23" s="271"/>
      <c r="G23" s="122"/>
      <c r="H23" s="135" t="str">
        <f>IF(DOB!C23="","",DOB!C23)</f>
        <v/>
      </c>
      <c r="I23" s="79" t="s">
        <v>209</v>
      </c>
      <c r="J23" s="130" t="s">
        <v>210</v>
      </c>
      <c r="K23" s="79" t="s">
        <v>211</v>
      </c>
      <c r="L23" s="142" t="s">
        <v>212</v>
      </c>
      <c r="M23" s="79"/>
      <c r="N23" s="130"/>
      <c r="O23" s="285"/>
      <c r="P23" s="281"/>
      <c r="Q23" s="104"/>
      <c r="R23" s="104"/>
      <c r="S23" s="105"/>
      <c r="T23" s="105"/>
      <c r="U23" s="292"/>
      <c r="V23" s="292"/>
      <c r="W23" s="293"/>
      <c r="X23" s="293"/>
      <c r="Y23" s="104"/>
      <c r="Z23" s="104"/>
      <c r="AA23" s="105"/>
      <c r="AB23" s="105"/>
      <c r="AC23" s="292"/>
      <c r="AD23" s="293"/>
      <c r="AE23" s="93"/>
      <c r="AF23" s="93"/>
      <c r="AG23" s="146"/>
      <c r="AH23" s="145"/>
      <c r="AI23" s="104"/>
      <c r="AJ23" s="105"/>
      <c r="AK23" s="492"/>
      <c r="AL23" s="170" t="s">
        <v>147</v>
      </c>
      <c r="AM23" s="44"/>
      <c r="AN23" s="44"/>
      <c r="AO23" s="426" t="str">
        <f t="shared" si="21"/>
        <v/>
      </c>
      <c r="AP23" s="427"/>
      <c r="AQ23" s="426" t="str">
        <f t="shared" si="21"/>
        <v/>
      </c>
      <c r="AR23" s="427"/>
      <c r="AS23" s="426" t="str">
        <f t="shared" si="21"/>
        <v/>
      </c>
      <c r="AT23" s="427"/>
      <c r="AU23" s="426" t="str">
        <f t="shared" si="21"/>
        <v/>
      </c>
      <c r="AV23" s="427"/>
      <c r="AW23" s="426" t="str">
        <f t="shared" si="22"/>
        <v/>
      </c>
      <c r="AX23" s="427"/>
      <c r="AY23" s="426" t="str">
        <f t="shared" si="23"/>
        <v/>
      </c>
      <c r="AZ23" s="427"/>
      <c r="BA23" s="426" t="str">
        <f t="shared" si="24"/>
        <v/>
      </c>
      <c r="BB23" s="427"/>
      <c r="BC23" s="426" t="str">
        <f t="shared" si="25"/>
        <v/>
      </c>
      <c r="BD23" s="427"/>
      <c r="BE23" s="426" t="str">
        <f t="shared" si="26"/>
        <v/>
      </c>
      <c r="BF23" s="427"/>
      <c r="BG23" s="426" t="str">
        <f t="shared" si="27"/>
        <v/>
      </c>
      <c r="BH23" s="427"/>
      <c r="BI23" s="426" t="str">
        <f t="shared" si="28"/>
        <v/>
      </c>
      <c r="BJ23" s="427"/>
      <c r="BK23" s="426" t="str">
        <f t="shared" si="29"/>
        <v/>
      </c>
      <c r="BL23" s="427"/>
      <c r="BM23" s="6"/>
      <c r="BN23" s="6"/>
      <c r="BO23" s="6"/>
      <c r="BP23" s="164" t="str">
        <f t="shared" si="0"/>
        <v/>
      </c>
      <c r="BQ23" s="110" t="str">
        <f t="shared" si="1"/>
        <v/>
      </c>
      <c r="BR23" s="109" t="str">
        <f t="shared" si="2"/>
        <v/>
      </c>
      <c r="BS23" s="110" t="str">
        <f t="shared" si="3"/>
        <v/>
      </c>
      <c r="BT23" s="109" t="str">
        <f t="shared" si="4"/>
        <v/>
      </c>
      <c r="BU23" s="110" t="str">
        <f t="shared" si="5"/>
        <v/>
      </c>
      <c r="BV23" s="109" t="str">
        <f t="shared" si="6"/>
        <v/>
      </c>
      <c r="BW23" s="110" t="str">
        <f t="shared" si="7"/>
        <v/>
      </c>
      <c r="BX23" s="109" t="str">
        <f t="shared" si="8"/>
        <v/>
      </c>
      <c r="BY23" s="110" t="str">
        <f t="shared" si="9"/>
        <v/>
      </c>
      <c r="BZ23" s="109" t="str">
        <f t="shared" si="10"/>
        <v/>
      </c>
      <c r="CA23" s="110" t="str">
        <f t="shared" si="11"/>
        <v/>
      </c>
      <c r="CB23" s="109" t="str">
        <f t="shared" si="12"/>
        <v/>
      </c>
      <c r="CC23" s="110" t="str">
        <f t="shared" si="13"/>
        <v/>
      </c>
      <c r="CD23" s="109" t="str">
        <f t="shared" si="14"/>
        <v/>
      </c>
      <c r="CE23" s="110" t="str">
        <f t="shared" si="15"/>
        <v/>
      </c>
      <c r="CF23" s="109" t="str">
        <f t="shared" si="16"/>
        <v/>
      </c>
      <c r="CG23" s="110" t="str">
        <f t="shared" si="17"/>
        <v/>
      </c>
      <c r="CH23" s="109" t="str">
        <f t="shared" si="18"/>
        <v/>
      </c>
      <c r="CI23" s="110" t="str">
        <f t="shared" si="19"/>
        <v/>
      </c>
      <c r="CJ23" s="428" t="str">
        <f t="shared" si="30"/>
        <v/>
      </c>
      <c r="CK23" s="437" t="str">
        <f t="shared" si="31"/>
        <v/>
      </c>
      <c r="CL23" s="6"/>
      <c r="CM23" s="6"/>
      <c r="CN23" s="6"/>
    </row>
    <row r="24" spans="1:92" s="15" customFormat="1" ht="18" customHeight="1">
      <c r="A24" s="95">
        <v>18</v>
      </c>
      <c r="B24" s="128"/>
      <c r="C24" s="117"/>
      <c r="D24" s="125"/>
      <c r="E24" s="119"/>
      <c r="F24" s="271"/>
      <c r="G24" s="122"/>
      <c r="H24" s="135" t="str">
        <f>IF(DOB!C24="","",DOB!C24)</f>
        <v/>
      </c>
      <c r="I24" s="79" t="s">
        <v>213</v>
      </c>
      <c r="J24" s="130" t="s">
        <v>214</v>
      </c>
      <c r="K24" s="79" t="s">
        <v>215</v>
      </c>
      <c r="L24" s="142" t="s">
        <v>216</v>
      </c>
      <c r="M24" s="79"/>
      <c r="N24" s="130"/>
      <c r="O24" s="285"/>
      <c r="P24" s="281"/>
      <c r="Q24" s="104"/>
      <c r="R24" s="104"/>
      <c r="S24" s="105"/>
      <c r="T24" s="105"/>
      <c r="U24" s="292"/>
      <c r="V24" s="292"/>
      <c r="W24" s="293"/>
      <c r="X24" s="293"/>
      <c r="Y24" s="104"/>
      <c r="Z24" s="104"/>
      <c r="AA24" s="105"/>
      <c r="AB24" s="105"/>
      <c r="AC24" s="292"/>
      <c r="AD24" s="293"/>
      <c r="AE24" s="93"/>
      <c r="AF24" s="93"/>
      <c r="AG24" s="146"/>
      <c r="AH24" s="145"/>
      <c r="AI24" s="104"/>
      <c r="AJ24" s="105"/>
      <c r="AK24" s="492"/>
      <c r="AL24" s="170" t="s">
        <v>148</v>
      </c>
      <c r="AM24" s="44"/>
      <c r="AN24" s="44"/>
      <c r="AO24" s="426" t="str">
        <f t="shared" si="21"/>
        <v/>
      </c>
      <c r="AP24" s="427"/>
      <c r="AQ24" s="426" t="str">
        <f t="shared" si="21"/>
        <v/>
      </c>
      <c r="AR24" s="427"/>
      <c r="AS24" s="426" t="str">
        <f t="shared" si="21"/>
        <v/>
      </c>
      <c r="AT24" s="427"/>
      <c r="AU24" s="426" t="str">
        <f t="shared" si="21"/>
        <v/>
      </c>
      <c r="AV24" s="427"/>
      <c r="AW24" s="426" t="str">
        <f t="shared" si="22"/>
        <v/>
      </c>
      <c r="AX24" s="427"/>
      <c r="AY24" s="426" t="str">
        <f t="shared" si="23"/>
        <v/>
      </c>
      <c r="AZ24" s="427"/>
      <c r="BA24" s="426" t="str">
        <f t="shared" si="24"/>
        <v/>
      </c>
      <c r="BB24" s="427"/>
      <c r="BC24" s="426" t="str">
        <f t="shared" si="25"/>
        <v/>
      </c>
      <c r="BD24" s="427"/>
      <c r="BE24" s="426" t="str">
        <f t="shared" si="26"/>
        <v/>
      </c>
      <c r="BF24" s="427"/>
      <c r="BG24" s="426" t="str">
        <f t="shared" si="27"/>
        <v/>
      </c>
      <c r="BH24" s="427"/>
      <c r="BI24" s="426" t="str">
        <f t="shared" si="28"/>
        <v/>
      </c>
      <c r="BJ24" s="427"/>
      <c r="BK24" s="426" t="str">
        <f t="shared" si="29"/>
        <v/>
      </c>
      <c r="BL24" s="427"/>
      <c r="BM24" s="6"/>
      <c r="BN24" s="6"/>
      <c r="BO24" s="6"/>
      <c r="BP24" s="164" t="str">
        <f t="shared" si="0"/>
        <v/>
      </c>
      <c r="BQ24" s="110" t="str">
        <f t="shared" si="1"/>
        <v/>
      </c>
      <c r="BR24" s="109" t="str">
        <f t="shared" si="2"/>
        <v/>
      </c>
      <c r="BS24" s="110" t="str">
        <f t="shared" si="3"/>
        <v/>
      </c>
      <c r="BT24" s="109" t="str">
        <f t="shared" si="4"/>
        <v/>
      </c>
      <c r="BU24" s="110" t="str">
        <f t="shared" si="5"/>
        <v/>
      </c>
      <c r="BV24" s="109" t="str">
        <f t="shared" si="6"/>
        <v/>
      </c>
      <c r="BW24" s="110" t="str">
        <f t="shared" si="7"/>
        <v/>
      </c>
      <c r="BX24" s="109" t="str">
        <f t="shared" si="8"/>
        <v/>
      </c>
      <c r="BY24" s="110" t="str">
        <f t="shared" si="9"/>
        <v/>
      </c>
      <c r="BZ24" s="109" t="str">
        <f t="shared" si="10"/>
        <v/>
      </c>
      <c r="CA24" s="110" t="str">
        <f t="shared" si="11"/>
        <v/>
      </c>
      <c r="CB24" s="109" t="str">
        <f t="shared" si="12"/>
        <v/>
      </c>
      <c r="CC24" s="110" t="str">
        <f t="shared" si="13"/>
        <v/>
      </c>
      <c r="CD24" s="109" t="str">
        <f t="shared" si="14"/>
        <v/>
      </c>
      <c r="CE24" s="110" t="str">
        <f t="shared" si="15"/>
        <v/>
      </c>
      <c r="CF24" s="109" t="str">
        <f t="shared" si="16"/>
        <v/>
      </c>
      <c r="CG24" s="110" t="str">
        <f t="shared" si="17"/>
        <v/>
      </c>
      <c r="CH24" s="109" t="str">
        <f t="shared" si="18"/>
        <v/>
      </c>
      <c r="CI24" s="110" t="str">
        <f t="shared" si="19"/>
        <v/>
      </c>
      <c r="CJ24" s="428" t="str">
        <f t="shared" si="30"/>
        <v/>
      </c>
      <c r="CK24" s="437" t="str">
        <f t="shared" si="31"/>
        <v/>
      </c>
      <c r="CL24" s="6"/>
      <c r="CM24" s="6"/>
      <c r="CN24" s="6"/>
    </row>
    <row r="25" spans="1:92" s="15" customFormat="1" ht="18" customHeight="1">
      <c r="A25" s="95">
        <v>19</v>
      </c>
      <c r="B25" s="128"/>
      <c r="C25" s="117"/>
      <c r="D25" s="125"/>
      <c r="E25" s="119"/>
      <c r="F25" s="271"/>
      <c r="G25" s="122"/>
      <c r="H25" s="135" t="str">
        <f>IF(DOB!C25="","",DOB!C25)</f>
        <v/>
      </c>
      <c r="I25" s="79" t="s">
        <v>217</v>
      </c>
      <c r="J25" s="130" t="s">
        <v>218</v>
      </c>
      <c r="K25" s="79" t="s">
        <v>219</v>
      </c>
      <c r="L25" s="142" t="s">
        <v>220</v>
      </c>
      <c r="M25" s="79"/>
      <c r="N25" s="130"/>
      <c r="O25" s="285"/>
      <c r="P25" s="281"/>
      <c r="Q25" s="104"/>
      <c r="R25" s="104"/>
      <c r="S25" s="105"/>
      <c r="T25" s="105"/>
      <c r="U25" s="292"/>
      <c r="V25" s="292"/>
      <c r="W25" s="293"/>
      <c r="X25" s="293"/>
      <c r="Y25" s="104"/>
      <c r="Z25" s="104"/>
      <c r="AA25" s="105"/>
      <c r="AB25" s="105"/>
      <c r="AC25" s="292"/>
      <c r="AD25" s="293"/>
      <c r="AE25" s="93"/>
      <c r="AF25" s="93"/>
      <c r="AG25" s="146"/>
      <c r="AH25" s="145"/>
      <c r="AI25" s="104"/>
      <c r="AJ25" s="105"/>
      <c r="AK25" s="492"/>
      <c r="AL25" s="6"/>
      <c r="AM25" s="44"/>
      <c r="AN25" s="44"/>
      <c r="AO25" s="426" t="str">
        <f t="shared" si="21"/>
        <v/>
      </c>
      <c r="AP25" s="427"/>
      <c r="AQ25" s="426" t="str">
        <f t="shared" si="21"/>
        <v/>
      </c>
      <c r="AR25" s="427"/>
      <c r="AS25" s="426" t="str">
        <f t="shared" si="21"/>
        <v/>
      </c>
      <c r="AT25" s="427"/>
      <c r="AU25" s="426" t="str">
        <f t="shared" si="21"/>
        <v/>
      </c>
      <c r="AV25" s="427"/>
      <c r="AW25" s="426" t="str">
        <f t="shared" si="22"/>
        <v/>
      </c>
      <c r="AX25" s="427"/>
      <c r="AY25" s="426" t="str">
        <f t="shared" si="23"/>
        <v/>
      </c>
      <c r="AZ25" s="427"/>
      <c r="BA25" s="426" t="str">
        <f t="shared" si="24"/>
        <v/>
      </c>
      <c r="BB25" s="427"/>
      <c r="BC25" s="426" t="str">
        <f t="shared" si="25"/>
        <v/>
      </c>
      <c r="BD25" s="427"/>
      <c r="BE25" s="426" t="str">
        <f t="shared" si="26"/>
        <v/>
      </c>
      <c r="BF25" s="427"/>
      <c r="BG25" s="426" t="str">
        <f t="shared" si="27"/>
        <v/>
      </c>
      <c r="BH25" s="427"/>
      <c r="BI25" s="426" t="str">
        <f t="shared" si="28"/>
        <v/>
      </c>
      <c r="BJ25" s="427"/>
      <c r="BK25" s="426" t="str">
        <f t="shared" si="29"/>
        <v/>
      </c>
      <c r="BL25" s="427"/>
      <c r="BM25" s="6"/>
      <c r="BN25" s="6"/>
      <c r="BO25" s="6"/>
      <c r="BP25" s="164" t="str">
        <f t="shared" si="0"/>
        <v/>
      </c>
      <c r="BQ25" s="110" t="str">
        <f t="shared" si="1"/>
        <v/>
      </c>
      <c r="BR25" s="109" t="str">
        <f t="shared" si="2"/>
        <v/>
      </c>
      <c r="BS25" s="110" t="str">
        <f t="shared" si="3"/>
        <v/>
      </c>
      <c r="BT25" s="109" t="str">
        <f t="shared" si="4"/>
        <v/>
      </c>
      <c r="BU25" s="110" t="str">
        <f t="shared" si="5"/>
        <v/>
      </c>
      <c r="BV25" s="109" t="str">
        <f t="shared" si="6"/>
        <v/>
      </c>
      <c r="BW25" s="110" t="str">
        <f t="shared" si="7"/>
        <v/>
      </c>
      <c r="BX25" s="109" t="str">
        <f t="shared" si="8"/>
        <v/>
      </c>
      <c r="BY25" s="110" t="str">
        <f t="shared" si="9"/>
        <v/>
      </c>
      <c r="BZ25" s="109" t="str">
        <f t="shared" si="10"/>
        <v/>
      </c>
      <c r="CA25" s="110" t="str">
        <f t="shared" si="11"/>
        <v/>
      </c>
      <c r="CB25" s="109" t="str">
        <f t="shared" si="12"/>
        <v/>
      </c>
      <c r="CC25" s="110" t="str">
        <f t="shared" si="13"/>
        <v/>
      </c>
      <c r="CD25" s="109" t="str">
        <f t="shared" si="14"/>
        <v/>
      </c>
      <c r="CE25" s="110" t="str">
        <f t="shared" si="15"/>
        <v/>
      </c>
      <c r="CF25" s="109" t="str">
        <f t="shared" si="16"/>
        <v/>
      </c>
      <c r="CG25" s="110" t="str">
        <f t="shared" si="17"/>
        <v/>
      </c>
      <c r="CH25" s="109" t="str">
        <f t="shared" si="18"/>
        <v/>
      </c>
      <c r="CI25" s="110" t="str">
        <f t="shared" si="19"/>
        <v/>
      </c>
      <c r="CJ25" s="428" t="str">
        <f t="shared" si="30"/>
        <v/>
      </c>
      <c r="CK25" s="437" t="str">
        <f t="shared" si="31"/>
        <v/>
      </c>
      <c r="CL25" s="6"/>
      <c r="CM25" s="6"/>
      <c r="CN25" s="6"/>
    </row>
    <row r="26" spans="1:92" s="15" customFormat="1" ht="18" customHeight="1">
      <c r="A26" s="95">
        <v>20</v>
      </c>
      <c r="B26" s="128"/>
      <c r="C26" s="117"/>
      <c r="D26" s="125"/>
      <c r="E26" s="119"/>
      <c r="F26" s="271"/>
      <c r="G26" s="122"/>
      <c r="H26" s="135" t="str">
        <f>IF(DOB!C26="","",DOB!C26)</f>
        <v/>
      </c>
      <c r="I26" s="79" t="s">
        <v>221</v>
      </c>
      <c r="J26" s="130" t="s">
        <v>222</v>
      </c>
      <c r="K26" s="79" t="s">
        <v>223</v>
      </c>
      <c r="L26" s="142" t="s">
        <v>224</v>
      </c>
      <c r="M26" s="79"/>
      <c r="N26" s="130"/>
      <c r="O26" s="285"/>
      <c r="P26" s="281"/>
      <c r="Q26" s="104"/>
      <c r="R26" s="104"/>
      <c r="S26" s="105"/>
      <c r="T26" s="105"/>
      <c r="U26" s="292"/>
      <c r="V26" s="292"/>
      <c r="W26" s="293"/>
      <c r="X26" s="293"/>
      <c r="Y26" s="104"/>
      <c r="Z26" s="104"/>
      <c r="AA26" s="105"/>
      <c r="AB26" s="105"/>
      <c r="AC26" s="292"/>
      <c r="AD26" s="293"/>
      <c r="AE26" s="93"/>
      <c r="AF26" s="93"/>
      <c r="AG26" s="146"/>
      <c r="AH26" s="145"/>
      <c r="AI26" s="104"/>
      <c r="AJ26" s="105"/>
      <c r="AK26" s="492"/>
      <c r="AL26" s="6"/>
      <c r="AM26" s="44"/>
      <c r="AN26" s="44"/>
      <c r="AO26" s="426" t="str">
        <f t="shared" si="21"/>
        <v/>
      </c>
      <c r="AP26" s="427"/>
      <c r="AQ26" s="426" t="str">
        <f t="shared" si="21"/>
        <v/>
      </c>
      <c r="AR26" s="427"/>
      <c r="AS26" s="426" t="str">
        <f t="shared" si="21"/>
        <v/>
      </c>
      <c r="AT26" s="427"/>
      <c r="AU26" s="426" t="str">
        <f t="shared" si="21"/>
        <v/>
      </c>
      <c r="AV26" s="427"/>
      <c r="AW26" s="426" t="str">
        <f t="shared" si="22"/>
        <v/>
      </c>
      <c r="AX26" s="427"/>
      <c r="AY26" s="426" t="str">
        <f t="shared" si="23"/>
        <v/>
      </c>
      <c r="AZ26" s="427"/>
      <c r="BA26" s="426" t="str">
        <f t="shared" si="24"/>
        <v/>
      </c>
      <c r="BB26" s="427"/>
      <c r="BC26" s="426" t="str">
        <f t="shared" si="25"/>
        <v/>
      </c>
      <c r="BD26" s="427"/>
      <c r="BE26" s="426" t="str">
        <f t="shared" si="26"/>
        <v/>
      </c>
      <c r="BF26" s="427"/>
      <c r="BG26" s="426" t="str">
        <f t="shared" si="27"/>
        <v/>
      </c>
      <c r="BH26" s="427"/>
      <c r="BI26" s="426" t="str">
        <f t="shared" si="28"/>
        <v/>
      </c>
      <c r="BJ26" s="427"/>
      <c r="BK26" s="426" t="str">
        <f t="shared" si="29"/>
        <v/>
      </c>
      <c r="BL26" s="427"/>
      <c r="BM26" s="6"/>
      <c r="BN26" s="6"/>
      <c r="BO26" s="6"/>
      <c r="BP26" s="164" t="str">
        <f t="shared" si="0"/>
        <v/>
      </c>
      <c r="BQ26" s="110" t="str">
        <f t="shared" si="1"/>
        <v/>
      </c>
      <c r="BR26" s="109" t="str">
        <f t="shared" si="2"/>
        <v/>
      </c>
      <c r="BS26" s="110" t="str">
        <f t="shared" si="3"/>
        <v/>
      </c>
      <c r="BT26" s="109" t="str">
        <f t="shared" si="4"/>
        <v/>
      </c>
      <c r="BU26" s="110" t="str">
        <f t="shared" si="5"/>
        <v/>
      </c>
      <c r="BV26" s="109" t="str">
        <f t="shared" si="6"/>
        <v/>
      </c>
      <c r="BW26" s="110" t="str">
        <f t="shared" si="7"/>
        <v/>
      </c>
      <c r="BX26" s="109" t="str">
        <f t="shared" si="8"/>
        <v/>
      </c>
      <c r="BY26" s="110" t="str">
        <f t="shared" si="9"/>
        <v/>
      </c>
      <c r="BZ26" s="109" t="str">
        <f t="shared" si="10"/>
        <v/>
      </c>
      <c r="CA26" s="110" t="str">
        <f t="shared" si="11"/>
        <v/>
      </c>
      <c r="CB26" s="109" t="str">
        <f t="shared" si="12"/>
        <v/>
      </c>
      <c r="CC26" s="110" t="str">
        <f t="shared" si="13"/>
        <v/>
      </c>
      <c r="CD26" s="109" t="str">
        <f t="shared" si="14"/>
        <v/>
      </c>
      <c r="CE26" s="110" t="str">
        <f t="shared" si="15"/>
        <v/>
      </c>
      <c r="CF26" s="109" t="str">
        <f t="shared" si="16"/>
        <v/>
      </c>
      <c r="CG26" s="110" t="str">
        <f t="shared" si="17"/>
        <v/>
      </c>
      <c r="CH26" s="109" t="str">
        <f t="shared" si="18"/>
        <v/>
      </c>
      <c r="CI26" s="110" t="str">
        <f t="shared" si="19"/>
        <v/>
      </c>
      <c r="CJ26" s="428" t="str">
        <f t="shared" si="30"/>
        <v/>
      </c>
      <c r="CK26" s="437" t="str">
        <f t="shared" si="31"/>
        <v/>
      </c>
      <c r="CL26" s="6"/>
      <c r="CM26" s="6"/>
      <c r="CN26" s="6"/>
    </row>
    <row r="27" spans="1:92" s="15" customFormat="1" ht="18" customHeight="1">
      <c r="A27" s="95">
        <v>21</v>
      </c>
      <c r="B27" s="128"/>
      <c r="C27" s="117"/>
      <c r="D27" s="125"/>
      <c r="E27" s="119"/>
      <c r="F27" s="271"/>
      <c r="G27" s="122"/>
      <c r="H27" s="135" t="str">
        <f>IF(DOB!C27="","",DOB!C27)</f>
        <v/>
      </c>
      <c r="I27" s="79" t="s">
        <v>225</v>
      </c>
      <c r="J27" s="130" t="s">
        <v>226</v>
      </c>
      <c r="K27" s="79" t="s">
        <v>227</v>
      </c>
      <c r="L27" s="142" t="s">
        <v>228</v>
      </c>
      <c r="M27" s="79"/>
      <c r="N27" s="130"/>
      <c r="O27" s="285"/>
      <c r="P27" s="281"/>
      <c r="Q27" s="104"/>
      <c r="R27" s="104"/>
      <c r="S27" s="105"/>
      <c r="T27" s="105"/>
      <c r="U27" s="292"/>
      <c r="V27" s="292"/>
      <c r="W27" s="293"/>
      <c r="X27" s="293"/>
      <c r="Y27" s="104"/>
      <c r="Z27" s="104"/>
      <c r="AA27" s="105"/>
      <c r="AB27" s="105"/>
      <c r="AC27" s="292"/>
      <c r="AD27" s="293"/>
      <c r="AE27" s="93"/>
      <c r="AF27" s="93"/>
      <c r="AG27" s="146"/>
      <c r="AH27" s="145"/>
      <c r="AI27" s="104"/>
      <c r="AJ27" s="105"/>
      <c r="AK27" s="492"/>
      <c r="AL27" s="266">
        <v>8</v>
      </c>
      <c r="AM27" s="44"/>
      <c r="AN27" s="44"/>
      <c r="AO27" s="426" t="str">
        <f t="shared" si="21"/>
        <v/>
      </c>
      <c r="AP27" s="427"/>
      <c r="AQ27" s="426" t="str">
        <f t="shared" si="21"/>
        <v/>
      </c>
      <c r="AR27" s="427"/>
      <c r="AS27" s="426" t="str">
        <f t="shared" si="21"/>
        <v/>
      </c>
      <c r="AT27" s="427"/>
      <c r="AU27" s="426" t="str">
        <f t="shared" si="21"/>
        <v/>
      </c>
      <c r="AV27" s="427"/>
      <c r="AW27" s="426" t="str">
        <f t="shared" si="22"/>
        <v/>
      </c>
      <c r="AX27" s="427"/>
      <c r="AY27" s="426" t="str">
        <f t="shared" si="23"/>
        <v/>
      </c>
      <c r="AZ27" s="427"/>
      <c r="BA27" s="426" t="str">
        <f t="shared" si="24"/>
        <v/>
      </c>
      <c r="BB27" s="427"/>
      <c r="BC27" s="426" t="str">
        <f t="shared" si="25"/>
        <v/>
      </c>
      <c r="BD27" s="427"/>
      <c r="BE27" s="426" t="str">
        <f t="shared" si="26"/>
        <v/>
      </c>
      <c r="BF27" s="427"/>
      <c r="BG27" s="426" t="str">
        <f t="shared" si="27"/>
        <v/>
      </c>
      <c r="BH27" s="427"/>
      <c r="BI27" s="426" t="str">
        <f t="shared" si="28"/>
        <v/>
      </c>
      <c r="BJ27" s="427"/>
      <c r="BK27" s="426" t="str">
        <f t="shared" si="29"/>
        <v/>
      </c>
      <c r="BL27" s="427"/>
      <c r="BM27" s="6"/>
      <c r="BN27" s="6"/>
      <c r="BO27" s="6"/>
      <c r="BP27" s="164" t="str">
        <f t="shared" si="0"/>
        <v/>
      </c>
      <c r="BQ27" s="110" t="str">
        <f t="shared" si="1"/>
        <v/>
      </c>
      <c r="BR27" s="109" t="str">
        <f t="shared" si="2"/>
        <v/>
      </c>
      <c r="BS27" s="110" t="str">
        <f t="shared" si="3"/>
        <v/>
      </c>
      <c r="BT27" s="109" t="str">
        <f t="shared" si="4"/>
        <v/>
      </c>
      <c r="BU27" s="110" t="str">
        <f t="shared" si="5"/>
        <v/>
      </c>
      <c r="BV27" s="109" t="str">
        <f t="shared" si="6"/>
        <v/>
      </c>
      <c r="BW27" s="110" t="str">
        <f t="shared" si="7"/>
        <v/>
      </c>
      <c r="BX27" s="109" t="str">
        <f t="shared" si="8"/>
        <v/>
      </c>
      <c r="BY27" s="110" t="str">
        <f t="shared" si="9"/>
        <v/>
      </c>
      <c r="BZ27" s="109" t="str">
        <f t="shared" si="10"/>
        <v/>
      </c>
      <c r="CA27" s="110" t="str">
        <f t="shared" si="11"/>
        <v/>
      </c>
      <c r="CB27" s="109" t="str">
        <f t="shared" si="12"/>
        <v/>
      </c>
      <c r="CC27" s="110" t="str">
        <f t="shared" si="13"/>
        <v/>
      </c>
      <c r="CD27" s="109" t="str">
        <f t="shared" si="14"/>
        <v/>
      </c>
      <c r="CE27" s="110" t="str">
        <f t="shared" si="15"/>
        <v/>
      </c>
      <c r="CF27" s="109" t="str">
        <f t="shared" si="16"/>
        <v/>
      </c>
      <c r="CG27" s="110" t="str">
        <f t="shared" si="17"/>
        <v/>
      </c>
      <c r="CH27" s="109" t="str">
        <f t="shared" si="18"/>
        <v/>
      </c>
      <c r="CI27" s="110" t="str">
        <f t="shared" si="19"/>
        <v/>
      </c>
      <c r="CJ27" s="428" t="str">
        <f t="shared" si="30"/>
        <v/>
      </c>
      <c r="CK27" s="437" t="str">
        <f t="shared" si="31"/>
        <v/>
      </c>
      <c r="CL27" s="6"/>
      <c r="CM27" s="6"/>
      <c r="CN27" s="6"/>
    </row>
    <row r="28" spans="1:92" s="15" customFormat="1" ht="18" customHeight="1">
      <c r="A28" s="95">
        <v>22</v>
      </c>
      <c r="B28" s="128"/>
      <c r="C28" s="117"/>
      <c r="D28" s="125"/>
      <c r="E28" s="119"/>
      <c r="F28" s="271"/>
      <c r="G28" s="122"/>
      <c r="H28" s="135" t="str">
        <f>IF(DOB!C28="","",DOB!C28)</f>
        <v/>
      </c>
      <c r="I28" s="79" t="s">
        <v>229</v>
      </c>
      <c r="J28" s="130" t="s">
        <v>230</v>
      </c>
      <c r="K28" s="79" t="s">
        <v>231</v>
      </c>
      <c r="L28" s="142" t="s">
        <v>232</v>
      </c>
      <c r="M28" s="79"/>
      <c r="N28" s="130"/>
      <c r="O28" s="285"/>
      <c r="P28" s="281"/>
      <c r="Q28" s="104"/>
      <c r="R28" s="104"/>
      <c r="S28" s="105"/>
      <c r="T28" s="105"/>
      <c r="U28" s="292"/>
      <c r="V28" s="292"/>
      <c r="W28" s="293"/>
      <c r="X28" s="293"/>
      <c r="Y28" s="104"/>
      <c r="Z28" s="104"/>
      <c r="AA28" s="105"/>
      <c r="AB28" s="105"/>
      <c r="AC28" s="292"/>
      <c r="AD28" s="293"/>
      <c r="AE28" s="93"/>
      <c r="AF28" s="93"/>
      <c r="AG28" s="146"/>
      <c r="AH28" s="145"/>
      <c r="AI28" s="104"/>
      <c r="AJ28" s="105"/>
      <c r="AK28" s="492"/>
      <c r="AL28" s="266">
        <v>7</v>
      </c>
      <c r="AM28" s="44"/>
      <c r="AN28" s="44"/>
      <c r="AO28" s="426" t="str">
        <f t="shared" si="21"/>
        <v/>
      </c>
      <c r="AP28" s="427"/>
      <c r="AQ28" s="426" t="str">
        <f t="shared" si="21"/>
        <v/>
      </c>
      <c r="AR28" s="427"/>
      <c r="AS28" s="426" t="str">
        <f t="shared" si="21"/>
        <v/>
      </c>
      <c r="AT28" s="427"/>
      <c r="AU28" s="426" t="str">
        <f t="shared" si="21"/>
        <v/>
      </c>
      <c r="AV28" s="427"/>
      <c r="AW28" s="426" t="str">
        <f t="shared" si="22"/>
        <v/>
      </c>
      <c r="AX28" s="427"/>
      <c r="AY28" s="426" t="str">
        <f t="shared" si="23"/>
        <v/>
      </c>
      <c r="AZ28" s="427"/>
      <c r="BA28" s="426" t="str">
        <f t="shared" si="24"/>
        <v/>
      </c>
      <c r="BB28" s="427"/>
      <c r="BC28" s="426" t="str">
        <f t="shared" si="25"/>
        <v/>
      </c>
      <c r="BD28" s="427"/>
      <c r="BE28" s="426" t="str">
        <f t="shared" si="26"/>
        <v/>
      </c>
      <c r="BF28" s="427"/>
      <c r="BG28" s="426" t="str">
        <f t="shared" si="27"/>
        <v/>
      </c>
      <c r="BH28" s="427"/>
      <c r="BI28" s="426" t="str">
        <f t="shared" si="28"/>
        <v/>
      </c>
      <c r="BJ28" s="427"/>
      <c r="BK28" s="426" t="str">
        <f t="shared" si="29"/>
        <v/>
      </c>
      <c r="BL28" s="427"/>
      <c r="BM28" s="6"/>
      <c r="BN28" s="6"/>
      <c r="BO28" s="6"/>
      <c r="BP28" s="164" t="str">
        <f t="shared" si="0"/>
        <v/>
      </c>
      <c r="BQ28" s="110" t="str">
        <f t="shared" si="1"/>
        <v/>
      </c>
      <c r="BR28" s="109" t="str">
        <f t="shared" si="2"/>
        <v/>
      </c>
      <c r="BS28" s="110" t="str">
        <f t="shared" si="3"/>
        <v/>
      </c>
      <c r="BT28" s="109" t="str">
        <f t="shared" si="4"/>
        <v/>
      </c>
      <c r="BU28" s="110" t="str">
        <f t="shared" si="5"/>
        <v/>
      </c>
      <c r="BV28" s="109" t="str">
        <f t="shared" si="6"/>
        <v/>
      </c>
      <c r="BW28" s="110" t="str">
        <f t="shared" si="7"/>
        <v/>
      </c>
      <c r="BX28" s="109" t="str">
        <f t="shared" si="8"/>
        <v/>
      </c>
      <c r="BY28" s="110" t="str">
        <f t="shared" si="9"/>
        <v/>
      </c>
      <c r="BZ28" s="109" t="str">
        <f t="shared" si="10"/>
        <v/>
      </c>
      <c r="CA28" s="110" t="str">
        <f t="shared" si="11"/>
        <v/>
      </c>
      <c r="CB28" s="109" t="str">
        <f t="shared" si="12"/>
        <v/>
      </c>
      <c r="CC28" s="110" t="str">
        <f t="shared" si="13"/>
        <v/>
      </c>
      <c r="CD28" s="109" t="str">
        <f t="shared" si="14"/>
        <v/>
      </c>
      <c r="CE28" s="110" t="str">
        <f t="shared" si="15"/>
        <v/>
      </c>
      <c r="CF28" s="109" t="str">
        <f t="shared" si="16"/>
        <v/>
      </c>
      <c r="CG28" s="110" t="str">
        <f t="shared" si="17"/>
        <v/>
      </c>
      <c r="CH28" s="109" t="str">
        <f t="shared" si="18"/>
        <v/>
      </c>
      <c r="CI28" s="110" t="str">
        <f t="shared" si="19"/>
        <v/>
      </c>
      <c r="CJ28" s="428" t="str">
        <f t="shared" si="30"/>
        <v/>
      </c>
      <c r="CK28" s="437" t="str">
        <f t="shared" si="31"/>
        <v/>
      </c>
      <c r="CL28" s="6"/>
      <c r="CM28" s="6"/>
      <c r="CN28" s="6"/>
    </row>
    <row r="29" spans="1:92" s="15" customFormat="1" ht="18" customHeight="1">
      <c r="A29" s="95">
        <v>23</v>
      </c>
      <c r="B29" s="128"/>
      <c r="C29" s="117"/>
      <c r="D29" s="125"/>
      <c r="E29" s="119"/>
      <c r="F29" s="271"/>
      <c r="G29" s="122"/>
      <c r="H29" s="135" t="str">
        <f>IF(DOB!C29="","",DOB!C29)</f>
        <v/>
      </c>
      <c r="I29" s="79" t="s">
        <v>233</v>
      </c>
      <c r="J29" s="130" t="s">
        <v>234</v>
      </c>
      <c r="K29" s="79" t="s">
        <v>235</v>
      </c>
      <c r="L29" s="142" t="s">
        <v>236</v>
      </c>
      <c r="M29" s="79"/>
      <c r="N29" s="130"/>
      <c r="O29" s="285"/>
      <c r="P29" s="281"/>
      <c r="Q29" s="104"/>
      <c r="R29" s="104"/>
      <c r="S29" s="105"/>
      <c r="T29" s="105"/>
      <c r="U29" s="292"/>
      <c r="V29" s="292"/>
      <c r="W29" s="293"/>
      <c r="X29" s="293"/>
      <c r="Y29" s="104"/>
      <c r="Z29" s="104"/>
      <c r="AA29" s="105"/>
      <c r="AB29" s="105"/>
      <c r="AC29" s="292"/>
      <c r="AD29" s="293"/>
      <c r="AE29" s="93"/>
      <c r="AF29" s="93"/>
      <c r="AG29" s="146"/>
      <c r="AH29" s="145"/>
      <c r="AI29" s="104"/>
      <c r="AJ29" s="105"/>
      <c r="AK29" s="492"/>
      <c r="AL29" s="266">
        <v>6</v>
      </c>
      <c r="AM29" s="44"/>
      <c r="AN29" s="44"/>
      <c r="AO29" s="426" t="str">
        <f t="shared" si="21"/>
        <v/>
      </c>
      <c r="AP29" s="427"/>
      <c r="AQ29" s="426" t="str">
        <f t="shared" si="21"/>
        <v/>
      </c>
      <c r="AR29" s="427"/>
      <c r="AS29" s="426" t="str">
        <f t="shared" si="21"/>
        <v/>
      </c>
      <c r="AT29" s="427"/>
      <c r="AU29" s="426" t="str">
        <f t="shared" si="21"/>
        <v/>
      </c>
      <c r="AV29" s="427"/>
      <c r="AW29" s="426" t="str">
        <f t="shared" si="22"/>
        <v/>
      </c>
      <c r="AX29" s="427"/>
      <c r="AY29" s="426" t="str">
        <f t="shared" si="23"/>
        <v/>
      </c>
      <c r="AZ29" s="427"/>
      <c r="BA29" s="426" t="str">
        <f t="shared" si="24"/>
        <v/>
      </c>
      <c r="BB29" s="427"/>
      <c r="BC29" s="426" t="str">
        <f t="shared" si="25"/>
        <v/>
      </c>
      <c r="BD29" s="427"/>
      <c r="BE29" s="426" t="str">
        <f t="shared" si="26"/>
        <v/>
      </c>
      <c r="BF29" s="427"/>
      <c r="BG29" s="426" t="str">
        <f t="shared" si="27"/>
        <v/>
      </c>
      <c r="BH29" s="427"/>
      <c r="BI29" s="426" t="str">
        <f t="shared" si="28"/>
        <v/>
      </c>
      <c r="BJ29" s="427"/>
      <c r="BK29" s="426" t="str">
        <f t="shared" si="29"/>
        <v/>
      </c>
      <c r="BL29" s="427"/>
      <c r="BM29" s="6"/>
      <c r="BN29" s="6"/>
      <c r="BO29" s="6"/>
      <c r="BP29" s="164" t="str">
        <f t="shared" si="0"/>
        <v/>
      </c>
      <c r="BQ29" s="110" t="str">
        <f t="shared" si="1"/>
        <v/>
      </c>
      <c r="BR29" s="109" t="str">
        <f t="shared" si="2"/>
        <v/>
      </c>
      <c r="BS29" s="110" t="str">
        <f t="shared" si="3"/>
        <v/>
      </c>
      <c r="BT29" s="109" t="str">
        <f t="shared" si="4"/>
        <v/>
      </c>
      <c r="BU29" s="110" t="str">
        <f t="shared" si="5"/>
        <v/>
      </c>
      <c r="BV29" s="109" t="str">
        <f t="shared" si="6"/>
        <v/>
      </c>
      <c r="BW29" s="110" t="str">
        <f t="shared" si="7"/>
        <v/>
      </c>
      <c r="BX29" s="109" t="str">
        <f t="shared" si="8"/>
        <v/>
      </c>
      <c r="BY29" s="110" t="str">
        <f t="shared" si="9"/>
        <v/>
      </c>
      <c r="BZ29" s="109" t="str">
        <f t="shared" si="10"/>
        <v/>
      </c>
      <c r="CA29" s="110" t="str">
        <f t="shared" si="11"/>
        <v/>
      </c>
      <c r="CB29" s="109" t="str">
        <f t="shared" si="12"/>
        <v/>
      </c>
      <c r="CC29" s="110" t="str">
        <f t="shared" si="13"/>
        <v/>
      </c>
      <c r="CD29" s="109" t="str">
        <f t="shared" si="14"/>
        <v/>
      </c>
      <c r="CE29" s="110" t="str">
        <f t="shared" si="15"/>
        <v/>
      </c>
      <c r="CF29" s="109" t="str">
        <f t="shared" si="16"/>
        <v/>
      </c>
      <c r="CG29" s="110" t="str">
        <f t="shared" si="17"/>
        <v/>
      </c>
      <c r="CH29" s="109" t="str">
        <f t="shared" si="18"/>
        <v/>
      </c>
      <c r="CI29" s="110" t="str">
        <f t="shared" si="19"/>
        <v/>
      </c>
      <c r="CJ29" s="428" t="str">
        <f t="shared" si="30"/>
        <v/>
      </c>
      <c r="CK29" s="437" t="str">
        <f t="shared" si="31"/>
        <v/>
      </c>
      <c r="CL29" s="6"/>
      <c r="CM29" s="6"/>
      <c r="CN29" s="6"/>
    </row>
    <row r="30" spans="1:92" s="15" customFormat="1" ht="18" customHeight="1">
      <c r="A30" s="95">
        <v>24</v>
      </c>
      <c r="B30" s="128"/>
      <c r="C30" s="117"/>
      <c r="D30" s="125"/>
      <c r="E30" s="119"/>
      <c r="F30" s="271"/>
      <c r="G30" s="122"/>
      <c r="H30" s="135" t="str">
        <f>IF(DOB!C30="","",DOB!C30)</f>
        <v/>
      </c>
      <c r="I30" s="79" t="s">
        <v>237</v>
      </c>
      <c r="J30" s="130" t="s">
        <v>238</v>
      </c>
      <c r="K30" s="79" t="s">
        <v>239</v>
      </c>
      <c r="L30" s="142" t="s">
        <v>240</v>
      </c>
      <c r="M30" s="79"/>
      <c r="N30" s="130"/>
      <c r="O30" s="285"/>
      <c r="P30" s="281"/>
      <c r="Q30" s="104"/>
      <c r="R30" s="104"/>
      <c r="S30" s="105"/>
      <c r="T30" s="105"/>
      <c r="U30" s="292"/>
      <c r="V30" s="292"/>
      <c r="W30" s="293"/>
      <c r="X30" s="293"/>
      <c r="Y30" s="104"/>
      <c r="Z30" s="104"/>
      <c r="AA30" s="105"/>
      <c r="AB30" s="105"/>
      <c r="AC30" s="292"/>
      <c r="AD30" s="293"/>
      <c r="AE30" s="93"/>
      <c r="AF30" s="93"/>
      <c r="AG30" s="146"/>
      <c r="AH30" s="145"/>
      <c r="AI30" s="104"/>
      <c r="AJ30" s="105"/>
      <c r="AK30" s="492"/>
      <c r="AL30" s="266">
        <v>5</v>
      </c>
      <c r="AM30" s="44"/>
      <c r="AN30" s="44"/>
      <c r="AO30" s="426" t="str">
        <f t="shared" si="21"/>
        <v/>
      </c>
      <c r="AP30" s="427"/>
      <c r="AQ30" s="426" t="str">
        <f t="shared" si="21"/>
        <v/>
      </c>
      <c r="AR30" s="427"/>
      <c r="AS30" s="426" t="str">
        <f t="shared" si="21"/>
        <v/>
      </c>
      <c r="AT30" s="427"/>
      <c r="AU30" s="426" t="str">
        <f t="shared" si="21"/>
        <v/>
      </c>
      <c r="AV30" s="427"/>
      <c r="AW30" s="426" t="str">
        <f t="shared" si="22"/>
        <v/>
      </c>
      <c r="AX30" s="427"/>
      <c r="AY30" s="426" t="str">
        <f t="shared" si="23"/>
        <v/>
      </c>
      <c r="AZ30" s="427"/>
      <c r="BA30" s="426" t="str">
        <f t="shared" si="24"/>
        <v/>
      </c>
      <c r="BB30" s="427"/>
      <c r="BC30" s="426" t="str">
        <f t="shared" si="25"/>
        <v/>
      </c>
      <c r="BD30" s="427"/>
      <c r="BE30" s="426" t="str">
        <f t="shared" si="26"/>
        <v/>
      </c>
      <c r="BF30" s="427"/>
      <c r="BG30" s="426" t="str">
        <f t="shared" si="27"/>
        <v/>
      </c>
      <c r="BH30" s="427"/>
      <c r="BI30" s="426" t="str">
        <f t="shared" si="28"/>
        <v/>
      </c>
      <c r="BJ30" s="427"/>
      <c r="BK30" s="426" t="str">
        <f t="shared" si="29"/>
        <v/>
      </c>
      <c r="BL30" s="427"/>
      <c r="BM30" s="6"/>
      <c r="BN30" s="6"/>
      <c r="BO30" s="6"/>
      <c r="BP30" s="164" t="str">
        <f t="shared" si="0"/>
        <v/>
      </c>
      <c r="BQ30" s="110" t="str">
        <f t="shared" si="1"/>
        <v/>
      </c>
      <c r="BR30" s="109" t="str">
        <f t="shared" si="2"/>
        <v/>
      </c>
      <c r="BS30" s="110" t="str">
        <f t="shared" si="3"/>
        <v/>
      </c>
      <c r="BT30" s="109" t="str">
        <f t="shared" si="4"/>
        <v/>
      </c>
      <c r="BU30" s="110" t="str">
        <f t="shared" si="5"/>
        <v/>
      </c>
      <c r="BV30" s="109" t="str">
        <f t="shared" si="6"/>
        <v/>
      </c>
      <c r="BW30" s="110" t="str">
        <f t="shared" si="7"/>
        <v/>
      </c>
      <c r="BX30" s="109" t="str">
        <f t="shared" si="8"/>
        <v/>
      </c>
      <c r="BY30" s="110" t="str">
        <f t="shared" si="9"/>
        <v/>
      </c>
      <c r="BZ30" s="109" t="str">
        <f t="shared" si="10"/>
        <v/>
      </c>
      <c r="CA30" s="110" t="str">
        <f t="shared" si="11"/>
        <v/>
      </c>
      <c r="CB30" s="109" t="str">
        <f t="shared" si="12"/>
        <v/>
      </c>
      <c r="CC30" s="110" t="str">
        <f t="shared" si="13"/>
        <v/>
      </c>
      <c r="CD30" s="109" t="str">
        <f t="shared" si="14"/>
        <v/>
      </c>
      <c r="CE30" s="110" t="str">
        <f t="shared" si="15"/>
        <v/>
      </c>
      <c r="CF30" s="109" t="str">
        <f t="shared" si="16"/>
        <v/>
      </c>
      <c r="CG30" s="110" t="str">
        <f t="shared" si="17"/>
        <v/>
      </c>
      <c r="CH30" s="109" t="str">
        <f t="shared" si="18"/>
        <v/>
      </c>
      <c r="CI30" s="110" t="str">
        <f t="shared" si="19"/>
        <v/>
      </c>
      <c r="CJ30" s="428" t="str">
        <f t="shared" si="30"/>
        <v/>
      </c>
      <c r="CK30" s="437" t="str">
        <f t="shared" si="31"/>
        <v/>
      </c>
      <c r="CL30" s="6"/>
      <c r="CM30" s="6"/>
      <c r="CN30" s="6"/>
    </row>
    <row r="31" spans="1:92" s="15" customFormat="1" ht="18" customHeight="1">
      <c r="A31" s="95">
        <v>25</v>
      </c>
      <c r="B31" s="128"/>
      <c r="C31" s="117"/>
      <c r="D31" s="125"/>
      <c r="E31" s="119"/>
      <c r="F31" s="271"/>
      <c r="G31" s="122"/>
      <c r="H31" s="135" t="str">
        <f>IF(DOB!C31="","",DOB!C31)</f>
        <v/>
      </c>
      <c r="I31" s="79" t="s">
        <v>241</v>
      </c>
      <c r="J31" s="130" t="s">
        <v>242</v>
      </c>
      <c r="K31" s="79" t="s">
        <v>243</v>
      </c>
      <c r="L31" s="142" t="s">
        <v>244</v>
      </c>
      <c r="M31" s="79"/>
      <c r="N31" s="130"/>
      <c r="O31" s="285"/>
      <c r="P31" s="281"/>
      <c r="Q31" s="104"/>
      <c r="R31" s="104"/>
      <c r="S31" s="105"/>
      <c r="T31" s="105"/>
      <c r="U31" s="294"/>
      <c r="V31" s="292"/>
      <c r="W31" s="293"/>
      <c r="X31" s="293"/>
      <c r="Y31" s="104"/>
      <c r="Z31" s="104"/>
      <c r="AA31" s="105"/>
      <c r="AB31" s="105"/>
      <c r="AC31" s="292"/>
      <c r="AD31" s="293"/>
      <c r="AE31" s="93"/>
      <c r="AF31" s="93"/>
      <c r="AG31" s="146"/>
      <c r="AH31" s="145"/>
      <c r="AI31" s="104"/>
      <c r="AJ31" s="105"/>
      <c r="AK31" s="492"/>
      <c r="AL31" s="266">
        <v>4</v>
      </c>
      <c r="AM31" s="44"/>
      <c r="AN31" s="44"/>
      <c r="AO31" s="426" t="str">
        <f t="shared" si="21"/>
        <v/>
      </c>
      <c r="AP31" s="427"/>
      <c r="AQ31" s="426" t="str">
        <f t="shared" si="21"/>
        <v/>
      </c>
      <c r="AR31" s="427"/>
      <c r="AS31" s="426" t="str">
        <f t="shared" si="21"/>
        <v/>
      </c>
      <c r="AT31" s="427"/>
      <c r="AU31" s="426" t="str">
        <f t="shared" si="21"/>
        <v/>
      </c>
      <c r="AV31" s="427"/>
      <c r="AW31" s="426" t="str">
        <f t="shared" si="22"/>
        <v/>
      </c>
      <c r="AX31" s="427"/>
      <c r="AY31" s="426" t="str">
        <f t="shared" si="23"/>
        <v/>
      </c>
      <c r="AZ31" s="427"/>
      <c r="BA31" s="426" t="str">
        <f t="shared" si="24"/>
        <v/>
      </c>
      <c r="BB31" s="427"/>
      <c r="BC31" s="426" t="str">
        <f t="shared" si="25"/>
        <v/>
      </c>
      <c r="BD31" s="427"/>
      <c r="BE31" s="426" t="str">
        <f t="shared" si="26"/>
        <v/>
      </c>
      <c r="BF31" s="427"/>
      <c r="BG31" s="426" t="str">
        <f t="shared" si="27"/>
        <v/>
      </c>
      <c r="BH31" s="427"/>
      <c r="BI31" s="426" t="str">
        <f t="shared" si="28"/>
        <v/>
      </c>
      <c r="BJ31" s="427"/>
      <c r="BK31" s="426" t="str">
        <f t="shared" si="29"/>
        <v/>
      </c>
      <c r="BL31" s="427"/>
      <c r="BM31" s="6"/>
      <c r="BN31" s="6"/>
      <c r="BO31" s="6"/>
      <c r="BP31" s="164" t="str">
        <f t="shared" si="0"/>
        <v/>
      </c>
      <c r="BQ31" s="110" t="str">
        <f t="shared" si="1"/>
        <v/>
      </c>
      <c r="BR31" s="109" t="str">
        <f t="shared" si="2"/>
        <v/>
      </c>
      <c r="BS31" s="110" t="str">
        <f t="shared" si="3"/>
        <v/>
      </c>
      <c r="BT31" s="109" t="str">
        <f t="shared" si="4"/>
        <v/>
      </c>
      <c r="BU31" s="110" t="str">
        <f t="shared" si="5"/>
        <v/>
      </c>
      <c r="BV31" s="109" t="str">
        <f t="shared" si="6"/>
        <v/>
      </c>
      <c r="BW31" s="110" t="str">
        <f t="shared" si="7"/>
        <v/>
      </c>
      <c r="BX31" s="109" t="str">
        <f t="shared" si="8"/>
        <v/>
      </c>
      <c r="BY31" s="110" t="str">
        <f t="shared" si="9"/>
        <v/>
      </c>
      <c r="BZ31" s="109" t="str">
        <f t="shared" si="10"/>
        <v/>
      </c>
      <c r="CA31" s="110" t="str">
        <f t="shared" si="11"/>
        <v/>
      </c>
      <c r="CB31" s="109" t="str">
        <f t="shared" si="12"/>
        <v/>
      </c>
      <c r="CC31" s="110" t="str">
        <f t="shared" si="13"/>
        <v/>
      </c>
      <c r="CD31" s="109" t="str">
        <f t="shared" si="14"/>
        <v/>
      </c>
      <c r="CE31" s="110" t="str">
        <f t="shared" si="15"/>
        <v/>
      </c>
      <c r="CF31" s="109" t="str">
        <f t="shared" si="16"/>
        <v/>
      </c>
      <c r="CG31" s="110" t="str">
        <f t="shared" si="17"/>
        <v/>
      </c>
      <c r="CH31" s="109" t="str">
        <f t="shared" si="18"/>
        <v/>
      </c>
      <c r="CI31" s="110" t="str">
        <f t="shared" si="19"/>
        <v/>
      </c>
      <c r="CJ31" s="428" t="str">
        <f t="shared" si="30"/>
        <v/>
      </c>
      <c r="CK31" s="437" t="str">
        <f t="shared" si="31"/>
        <v/>
      </c>
      <c r="CL31" s="6"/>
      <c r="CM31" s="6"/>
      <c r="CN31" s="6"/>
    </row>
    <row r="32" spans="1:92" s="15" customFormat="1" ht="18" customHeight="1">
      <c r="A32" s="95">
        <v>26</v>
      </c>
      <c r="B32" s="128"/>
      <c r="C32" s="117"/>
      <c r="D32" s="125"/>
      <c r="E32" s="119"/>
      <c r="F32" s="271"/>
      <c r="G32" s="122"/>
      <c r="H32" s="135" t="str">
        <f>IF(DOB!C32="","",DOB!C32)</f>
        <v/>
      </c>
      <c r="I32" s="79" t="s">
        <v>245</v>
      </c>
      <c r="J32" s="130" t="s">
        <v>246</v>
      </c>
      <c r="K32" s="79" t="s">
        <v>247</v>
      </c>
      <c r="L32" s="142" t="s">
        <v>248</v>
      </c>
      <c r="M32" s="79"/>
      <c r="N32" s="130"/>
      <c r="O32" s="285"/>
      <c r="P32" s="281"/>
      <c r="Q32" s="104"/>
      <c r="R32" s="106"/>
      <c r="S32" s="105"/>
      <c r="T32" s="105"/>
      <c r="U32" s="294"/>
      <c r="V32" s="294"/>
      <c r="W32" s="295"/>
      <c r="X32" s="295"/>
      <c r="Y32" s="104"/>
      <c r="Z32" s="106"/>
      <c r="AA32" s="105"/>
      <c r="AB32" s="105"/>
      <c r="AC32" s="292"/>
      <c r="AD32" s="293"/>
      <c r="AE32" s="93"/>
      <c r="AF32" s="93"/>
      <c r="AG32" s="146"/>
      <c r="AH32" s="148"/>
      <c r="AI32" s="106"/>
      <c r="AJ32" s="494"/>
      <c r="AK32" s="492"/>
      <c r="AL32" s="266">
        <v>3</v>
      </c>
      <c r="AM32" s="44"/>
      <c r="AN32" s="44"/>
      <c r="AO32" s="426" t="str">
        <f t="shared" si="21"/>
        <v/>
      </c>
      <c r="AP32" s="427"/>
      <c r="AQ32" s="426" t="str">
        <f t="shared" si="21"/>
        <v/>
      </c>
      <c r="AR32" s="427"/>
      <c r="AS32" s="426" t="str">
        <f t="shared" si="21"/>
        <v/>
      </c>
      <c r="AT32" s="427"/>
      <c r="AU32" s="426" t="str">
        <f t="shared" si="21"/>
        <v/>
      </c>
      <c r="AV32" s="427"/>
      <c r="AW32" s="426" t="str">
        <f t="shared" si="22"/>
        <v/>
      </c>
      <c r="AX32" s="427"/>
      <c r="AY32" s="426" t="str">
        <f t="shared" si="23"/>
        <v/>
      </c>
      <c r="AZ32" s="427"/>
      <c r="BA32" s="426" t="str">
        <f t="shared" si="24"/>
        <v/>
      </c>
      <c r="BB32" s="427"/>
      <c r="BC32" s="426" t="str">
        <f t="shared" si="25"/>
        <v/>
      </c>
      <c r="BD32" s="427"/>
      <c r="BE32" s="426" t="str">
        <f t="shared" si="26"/>
        <v/>
      </c>
      <c r="BF32" s="427"/>
      <c r="BG32" s="426" t="str">
        <f t="shared" si="27"/>
        <v/>
      </c>
      <c r="BH32" s="427"/>
      <c r="BI32" s="426" t="str">
        <f t="shared" si="28"/>
        <v/>
      </c>
      <c r="BJ32" s="427"/>
      <c r="BK32" s="426" t="str">
        <f t="shared" si="29"/>
        <v/>
      </c>
      <c r="BL32" s="427"/>
      <c r="BM32" s="6"/>
      <c r="BN32" s="6"/>
      <c r="BO32" s="6"/>
      <c r="BP32" s="164" t="str">
        <f t="shared" si="0"/>
        <v/>
      </c>
      <c r="BQ32" s="110" t="str">
        <f t="shared" si="1"/>
        <v/>
      </c>
      <c r="BR32" s="109" t="str">
        <f t="shared" si="2"/>
        <v/>
      </c>
      <c r="BS32" s="110" t="str">
        <f t="shared" si="3"/>
        <v/>
      </c>
      <c r="BT32" s="109" t="str">
        <f t="shared" si="4"/>
        <v/>
      </c>
      <c r="BU32" s="110" t="str">
        <f t="shared" si="5"/>
        <v/>
      </c>
      <c r="BV32" s="109" t="str">
        <f t="shared" si="6"/>
        <v/>
      </c>
      <c r="BW32" s="110" t="str">
        <f t="shared" si="7"/>
        <v/>
      </c>
      <c r="BX32" s="109" t="str">
        <f t="shared" si="8"/>
        <v/>
      </c>
      <c r="BY32" s="110" t="str">
        <f t="shared" si="9"/>
        <v/>
      </c>
      <c r="BZ32" s="109" t="str">
        <f t="shared" si="10"/>
        <v/>
      </c>
      <c r="CA32" s="110" t="str">
        <f t="shared" si="11"/>
        <v/>
      </c>
      <c r="CB32" s="109" t="str">
        <f t="shared" si="12"/>
        <v/>
      </c>
      <c r="CC32" s="110" t="str">
        <f t="shared" si="13"/>
        <v/>
      </c>
      <c r="CD32" s="109" t="str">
        <f t="shared" si="14"/>
        <v/>
      </c>
      <c r="CE32" s="110" t="str">
        <f t="shared" si="15"/>
        <v/>
      </c>
      <c r="CF32" s="109" t="str">
        <f t="shared" si="16"/>
        <v/>
      </c>
      <c r="CG32" s="110" t="str">
        <f t="shared" si="17"/>
        <v/>
      </c>
      <c r="CH32" s="109" t="str">
        <f t="shared" si="18"/>
        <v/>
      </c>
      <c r="CI32" s="110" t="str">
        <f t="shared" si="19"/>
        <v/>
      </c>
      <c r="CJ32" s="428" t="str">
        <f t="shared" si="30"/>
        <v/>
      </c>
      <c r="CK32" s="437" t="str">
        <f t="shared" si="31"/>
        <v/>
      </c>
      <c r="CL32" s="6"/>
      <c r="CM32" s="6"/>
      <c r="CN32" s="6"/>
    </row>
    <row r="33" spans="1:92" s="15" customFormat="1" ht="18" customHeight="1">
      <c r="A33" s="95">
        <v>27</v>
      </c>
      <c r="B33" s="128"/>
      <c r="C33" s="117"/>
      <c r="D33" s="125"/>
      <c r="E33" s="119"/>
      <c r="F33" s="271"/>
      <c r="G33" s="122"/>
      <c r="H33" s="135" t="str">
        <f>IF(DOB!C33="","",DOB!C33)</f>
        <v/>
      </c>
      <c r="I33" s="79" t="s">
        <v>249</v>
      </c>
      <c r="J33" s="130" t="s">
        <v>250</v>
      </c>
      <c r="K33" s="79" t="s">
        <v>251</v>
      </c>
      <c r="L33" s="142" t="s">
        <v>252</v>
      </c>
      <c r="M33" s="79"/>
      <c r="N33" s="130"/>
      <c r="O33" s="285"/>
      <c r="P33" s="281"/>
      <c r="Q33" s="104"/>
      <c r="R33" s="104"/>
      <c r="S33" s="105"/>
      <c r="T33" s="105"/>
      <c r="U33" s="292"/>
      <c r="V33" s="292"/>
      <c r="W33" s="293"/>
      <c r="X33" s="293"/>
      <c r="Y33" s="104"/>
      <c r="Z33" s="104"/>
      <c r="AA33" s="105"/>
      <c r="AB33" s="105"/>
      <c r="AC33" s="292"/>
      <c r="AD33" s="293"/>
      <c r="AE33" s="93"/>
      <c r="AF33" s="93"/>
      <c r="AG33" s="146"/>
      <c r="AH33" s="145"/>
      <c r="AI33" s="104"/>
      <c r="AJ33" s="105"/>
      <c r="AK33" s="492"/>
      <c r="AL33" s="266">
        <v>2</v>
      </c>
      <c r="AM33" s="44"/>
      <c r="AN33" s="44"/>
      <c r="AO33" s="426" t="str">
        <f t="shared" si="21"/>
        <v/>
      </c>
      <c r="AP33" s="427"/>
      <c r="AQ33" s="426" t="str">
        <f t="shared" si="21"/>
        <v/>
      </c>
      <c r="AR33" s="427"/>
      <c r="AS33" s="426" t="str">
        <f t="shared" si="21"/>
        <v/>
      </c>
      <c r="AT33" s="427"/>
      <c r="AU33" s="426" t="str">
        <f t="shared" si="21"/>
        <v/>
      </c>
      <c r="AV33" s="427"/>
      <c r="AW33" s="426" t="str">
        <f t="shared" si="22"/>
        <v/>
      </c>
      <c r="AX33" s="427"/>
      <c r="AY33" s="426" t="str">
        <f t="shared" si="23"/>
        <v/>
      </c>
      <c r="AZ33" s="427"/>
      <c r="BA33" s="426" t="str">
        <f t="shared" si="24"/>
        <v/>
      </c>
      <c r="BB33" s="427"/>
      <c r="BC33" s="426" t="str">
        <f t="shared" si="25"/>
        <v/>
      </c>
      <c r="BD33" s="427"/>
      <c r="BE33" s="426" t="str">
        <f t="shared" si="26"/>
        <v/>
      </c>
      <c r="BF33" s="427"/>
      <c r="BG33" s="426" t="str">
        <f t="shared" si="27"/>
        <v/>
      </c>
      <c r="BH33" s="427"/>
      <c r="BI33" s="426" t="str">
        <f t="shared" si="28"/>
        <v/>
      </c>
      <c r="BJ33" s="427"/>
      <c r="BK33" s="426" t="str">
        <f t="shared" si="29"/>
        <v/>
      </c>
      <c r="BL33" s="427"/>
      <c r="BM33" s="6"/>
      <c r="BN33" s="6"/>
      <c r="BO33" s="6"/>
      <c r="BP33" s="164" t="str">
        <f t="shared" si="0"/>
        <v/>
      </c>
      <c r="BQ33" s="110" t="str">
        <f t="shared" si="1"/>
        <v/>
      </c>
      <c r="BR33" s="109" t="str">
        <f t="shared" si="2"/>
        <v/>
      </c>
      <c r="BS33" s="110" t="str">
        <f t="shared" si="3"/>
        <v/>
      </c>
      <c r="BT33" s="109" t="str">
        <f t="shared" si="4"/>
        <v/>
      </c>
      <c r="BU33" s="110" t="str">
        <f t="shared" si="5"/>
        <v/>
      </c>
      <c r="BV33" s="109" t="str">
        <f t="shared" si="6"/>
        <v/>
      </c>
      <c r="BW33" s="110" t="str">
        <f t="shared" si="7"/>
        <v/>
      </c>
      <c r="BX33" s="109" t="str">
        <f t="shared" si="8"/>
        <v/>
      </c>
      <c r="BY33" s="110" t="str">
        <f t="shared" si="9"/>
        <v/>
      </c>
      <c r="BZ33" s="109" t="str">
        <f t="shared" si="10"/>
        <v/>
      </c>
      <c r="CA33" s="110" t="str">
        <f t="shared" si="11"/>
        <v/>
      </c>
      <c r="CB33" s="109" t="str">
        <f t="shared" si="12"/>
        <v/>
      </c>
      <c r="CC33" s="110" t="str">
        <f t="shared" si="13"/>
        <v/>
      </c>
      <c r="CD33" s="109" t="str">
        <f t="shared" si="14"/>
        <v/>
      </c>
      <c r="CE33" s="110" t="str">
        <f t="shared" si="15"/>
        <v/>
      </c>
      <c r="CF33" s="109" t="str">
        <f t="shared" si="16"/>
        <v/>
      </c>
      <c r="CG33" s="110" t="str">
        <f t="shared" si="17"/>
        <v/>
      </c>
      <c r="CH33" s="109" t="str">
        <f t="shared" si="18"/>
        <v/>
      </c>
      <c r="CI33" s="110" t="str">
        <f t="shared" si="19"/>
        <v/>
      </c>
      <c r="CJ33" s="428" t="str">
        <f t="shared" si="30"/>
        <v/>
      </c>
      <c r="CK33" s="437" t="str">
        <f t="shared" si="31"/>
        <v/>
      </c>
      <c r="CL33" s="6"/>
      <c r="CM33" s="6"/>
      <c r="CN33" s="6"/>
    </row>
    <row r="34" spans="1:92" s="15" customFormat="1" ht="18" customHeight="1">
      <c r="A34" s="95">
        <v>28</v>
      </c>
      <c r="B34" s="128"/>
      <c r="C34" s="117"/>
      <c r="D34" s="125"/>
      <c r="E34" s="119"/>
      <c r="F34" s="271"/>
      <c r="G34" s="122"/>
      <c r="H34" s="135" t="str">
        <f>IF(DOB!C34="","",DOB!C34)</f>
        <v/>
      </c>
      <c r="I34" s="79" t="s">
        <v>253</v>
      </c>
      <c r="J34" s="130" t="s">
        <v>254</v>
      </c>
      <c r="K34" s="79" t="s">
        <v>255</v>
      </c>
      <c r="L34" s="142" t="s">
        <v>256</v>
      </c>
      <c r="M34" s="79"/>
      <c r="N34" s="130"/>
      <c r="O34" s="285"/>
      <c r="P34" s="281"/>
      <c r="Q34" s="104"/>
      <c r="R34" s="104"/>
      <c r="S34" s="105"/>
      <c r="T34" s="105"/>
      <c r="U34" s="292"/>
      <c r="V34" s="292"/>
      <c r="W34" s="293"/>
      <c r="X34" s="293"/>
      <c r="Y34" s="104"/>
      <c r="Z34" s="104"/>
      <c r="AA34" s="105"/>
      <c r="AB34" s="105"/>
      <c r="AC34" s="292"/>
      <c r="AD34" s="293"/>
      <c r="AE34" s="93"/>
      <c r="AF34" s="93"/>
      <c r="AG34" s="146"/>
      <c r="AH34" s="145"/>
      <c r="AI34" s="104"/>
      <c r="AJ34" s="105"/>
      <c r="AK34" s="492"/>
      <c r="AL34" s="266">
        <v>1</v>
      </c>
      <c r="AM34" s="44"/>
      <c r="AN34" s="44"/>
      <c r="AO34" s="426" t="str">
        <f t="shared" si="21"/>
        <v/>
      </c>
      <c r="AP34" s="427"/>
      <c r="AQ34" s="426" t="str">
        <f t="shared" si="21"/>
        <v/>
      </c>
      <c r="AR34" s="427"/>
      <c r="AS34" s="426" t="str">
        <f t="shared" si="21"/>
        <v/>
      </c>
      <c r="AT34" s="427"/>
      <c r="AU34" s="426" t="str">
        <f t="shared" si="21"/>
        <v/>
      </c>
      <c r="AV34" s="427"/>
      <c r="AW34" s="426" t="str">
        <f t="shared" si="22"/>
        <v/>
      </c>
      <c r="AX34" s="427"/>
      <c r="AY34" s="426" t="str">
        <f t="shared" si="23"/>
        <v/>
      </c>
      <c r="AZ34" s="427"/>
      <c r="BA34" s="426" t="str">
        <f t="shared" si="24"/>
        <v/>
      </c>
      <c r="BB34" s="427"/>
      <c r="BC34" s="426" t="str">
        <f t="shared" si="25"/>
        <v/>
      </c>
      <c r="BD34" s="427"/>
      <c r="BE34" s="426" t="str">
        <f t="shared" si="26"/>
        <v/>
      </c>
      <c r="BF34" s="427"/>
      <c r="BG34" s="426" t="str">
        <f t="shared" si="27"/>
        <v/>
      </c>
      <c r="BH34" s="427"/>
      <c r="BI34" s="426" t="str">
        <f t="shared" si="28"/>
        <v/>
      </c>
      <c r="BJ34" s="427"/>
      <c r="BK34" s="426" t="str">
        <f t="shared" si="29"/>
        <v/>
      </c>
      <c r="BL34" s="427"/>
      <c r="BM34" s="6"/>
      <c r="BN34" s="6"/>
      <c r="BO34" s="6"/>
      <c r="BP34" s="164" t="str">
        <f t="shared" si="0"/>
        <v/>
      </c>
      <c r="BQ34" s="110" t="str">
        <f t="shared" si="1"/>
        <v/>
      </c>
      <c r="BR34" s="109" t="str">
        <f t="shared" si="2"/>
        <v/>
      </c>
      <c r="BS34" s="110" t="str">
        <f t="shared" si="3"/>
        <v/>
      </c>
      <c r="BT34" s="109" t="str">
        <f t="shared" si="4"/>
        <v/>
      </c>
      <c r="BU34" s="110" t="str">
        <f t="shared" si="5"/>
        <v/>
      </c>
      <c r="BV34" s="109" t="str">
        <f t="shared" si="6"/>
        <v/>
      </c>
      <c r="BW34" s="110" t="str">
        <f t="shared" si="7"/>
        <v/>
      </c>
      <c r="BX34" s="109" t="str">
        <f t="shared" si="8"/>
        <v/>
      </c>
      <c r="BY34" s="110" t="str">
        <f t="shared" si="9"/>
        <v/>
      </c>
      <c r="BZ34" s="109" t="str">
        <f t="shared" si="10"/>
        <v/>
      </c>
      <c r="CA34" s="110" t="str">
        <f t="shared" si="11"/>
        <v/>
      </c>
      <c r="CB34" s="109" t="str">
        <f t="shared" si="12"/>
        <v/>
      </c>
      <c r="CC34" s="110" t="str">
        <f t="shared" si="13"/>
        <v/>
      </c>
      <c r="CD34" s="109" t="str">
        <f t="shared" si="14"/>
        <v/>
      </c>
      <c r="CE34" s="110" t="str">
        <f t="shared" si="15"/>
        <v/>
      </c>
      <c r="CF34" s="109" t="str">
        <f t="shared" si="16"/>
        <v/>
      </c>
      <c r="CG34" s="110" t="str">
        <f t="shared" si="17"/>
        <v/>
      </c>
      <c r="CH34" s="109" t="str">
        <f t="shared" si="18"/>
        <v/>
      </c>
      <c r="CI34" s="110" t="str">
        <f t="shared" si="19"/>
        <v/>
      </c>
      <c r="CJ34" s="428" t="str">
        <f t="shared" si="30"/>
        <v/>
      </c>
      <c r="CK34" s="437" t="str">
        <f t="shared" si="31"/>
        <v/>
      </c>
      <c r="CL34" s="6"/>
      <c r="CM34" s="6"/>
      <c r="CN34" s="6"/>
    </row>
    <row r="35" spans="1:92" s="15" customFormat="1" ht="18" customHeight="1">
      <c r="A35" s="95">
        <v>29</v>
      </c>
      <c r="B35" s="128"/>
      <c r="C35" s="117"/>
      <c r="D35" s="125"/>
      <c r="E35" s="119"/>
      <c r="F35" s="271"/>
      <c r="G35" s="122"/>
      <c r="H35" s="135" t="str">
        <f>IF(DOB!C35="","",DOB!C35)</f>
        <v/>
      </c>
      <c r="I35" s="79" t="s">
        <v>257</v>
      </c>
      <c r="J35" s="130" t="s">
        <v>258</v>
      </c>
      <c r="K35" s="79" t="s">
        <v>259</v>
      </c>
      <c r="L35" s="142" t="s">
        <v>260</v>
      </c>
      <c r="M35" s="79"/>
      <c r="N35" s="130"/>
      <c r="O35" s="285"/>
      <c r="P35" s="281"/>
      <c r="Q35" s="104"/>
      <c r="R35" s="104"/>
      <c r="S35" s="105"/>
      <c r="T35" s="105"/>
      <c r="U35" s="292"/>
      <c r="V35" s="292"/>
      <c r="W35" s="293"/>
      <c r="X35" s="293"/>
      <c r="Y35" s="104"/>
      <c r="Z35" s="104"/>
      <c r="AA35" s="105"/>
      <c r="AB35" s="105"/>
      <c r="AC35" s="292"/>
      <c r="AD35" s="293"/>
      <c r="AE35" s="93"/>
      <c r="AF35" s="93"/>
      <c r="AG35" s="146"/>
      <c r="AH35" s="145"/>
      <c r="AI35" s="104"/>
      <c r="AJ35" s="105"/>
      <c r="AK35" s="492"/>
      <c r="AL35" s="6"/>
      <c r="AM35" s="44"/>
      <c r="AN35" s="44"/>
      <c r="AO35" s="426" t="str">
        <f t="shared" si="21"/>
        <v/>
      </c>
      <c r="AP35" s="427"/>
      <c r="AQ35" s="426" t="str">
        <f t="shared" si="21"/>
        <v/>
      </c>
      <c r="AR35" s="427"/>
      <c r="AS35" s="426" t="str">
        <f t="shared" si="21"/>
        <v/>
      </c>
      <c r="AT35" s="427"/>
      <c r="AU35" s="426" t="str">
        <f t="shared" si="21"/>
        <v/>
      </c>
      <c r="AV35" s="427"/>
      <c r="AW35" s="426" t="str">
        <f t="shared" si="22"/>
        <v/>
      </c>
      <c r="AX35" s="427"/>
      <c r="AY35" s="426" t="str">
        <f t="shared" si="23"/>
        <v/>
      </c>
      <c r="AZ35" s="427"/>
      <c r="BA35" s="426" t="str">
        <f t="shared" si="24"/>
        <v/>
      </c>
      <c r="BB35" s="427"/>
      <c r="BC35" s="426" t="str">
        <f t="shared" si="25"/>
        <v/>
      </c>
      <c r="BD35" s="427"/>
      <c r="BE35" s="426" t="str">
        <f t="shared" si="26"/>
        <v/>
      </c>
      <c r="BF35" s="427"/>
      <c r="BG35" s="426" t="str">
        <f t="shared" si="27"/>
        <v/>
      </c>
      <c r="BH35" s="427"/>
      <c r="BI35" s="426" t="str">
        <f t="shared" si="28"/>
        <v/>
      </c>
      <c r="BJ35" s="427"/>
      <c r="BK35" s="426" t="str">
        <f t="shared" si="29"/>
        <v/>
      </c>
      <c r="BL35" s="427"/>
      <c r="BM35" s="6"/>
      <c r="BN35" s="6"/>
      <c r="BO35" s="6"/>
      <c r="BP35" s="164" t="str">
        <f t="shared" si="0"/>
        <v/>
      </c>
      <c r="BQ35" s="110" t="str">
        <f t="shared" si="1"/>
        <v/>
      </c>
      <c r="BR35" s="109" t="str">
        <f t="shared" si="2"/>
        <v/>
      </c>
      <c r="BS35" s="110" t="str">
        <f t="shared" si="3"/>
        <v/>
      </c>
      <c r="BT35" s="109" t="str">
        <f t="shared" si="4"/>
        <v/>
      </c>
      <c r="BU35" s="110" t="str">
        <f t="shared" si="5"/>
        <v/>
      </c>
      <c r="BV35" s="109" t="str">
        <f t="shared" si="6"/>
        <v/>
      </c>
      <c r="BW35" s="110" t="str">
        <f t="shared" si="7"/>
        <v/>
      </c>
      <c r="BX35" s="109" t="str">
        <f t="shared" si="8"/>
        <v/>
      </c>
      <c r="BY35" s="110" t="str">
        <f t="shared" si="9"/>
        <v/>
      </c>
      <c r="BZ35" s="109" t="str">
        <f t="shared" si="10"/>
        <v/>
      </c>
      <c r="CA35" s="110" t="str">
        <f t="shared" si="11"/>
        <v/>
      </c>
      <c r="CB35" s="109" t="str">
        <f t="shared" si="12"/>
        <v/>
      </c>
      <c r="CC35" s="110" t="str">
        <f t="shared" si="13"/>
        <v/>
      </c>
      <c r="CD35" s="109" t="str">
        <f t="shared" si="14"/>
        <v/>
      </c>
      <c r="CE35" s="110" t="str">
        <f t="shared" si="15"/>
        <v/>
      </c>
      <c r="CF35" s="109" t="str">
        <f t="shared" si="16"/>
        <v/>
      </c>
      <c r="CG35" s="110" t="str">
        <f t="shared" si="17"/>
        <v/>
      </c>
      <c r="CH35" s="109" t="str">
        <f t="shared" si="18"/>
        <v/>
      </c>
      <c r="CI35" s="110" t="str">
        <f t="shared" si="19"/>
        <v/>
      </c>
      <c r="CJ35" s="428" t="str">
        <f t="shared" si="30"/>
        <v/>
      </c>
      <c r="CK35" s="437" t="str">
        <f t="shared" si="31"/>
        <v/>
      </c>
      <c r="CL35" s="6"/>
      <c r="CM35" s="6"/>
      <c r="CN35" s="6"/>
    </row>
    <row r="36" spans="1:92" s="15" customFormat="1" ht="18" customHeight="1">
      <c r="A36" s="95">
        <v>30</v>
      </c>
      <c r="B36" s="128"/>
      <c r="C36" s="117"/>
      <c r="D36" s="125"/>
      <c r="E36" s="119"/>
      <c r="F36" s="271"/>
      <c r="G36" s="122"/>
      <c r="H36" s="135" t="str">
        <f>IF(DOB!C36="","",DOB!C36)</f>
        <v/>
      </c>
      <c r="I36" s="79" t="s">
        <v>261</v>
      </c>
      <c r="J36" s="130" t="s">
        <v>262</v>
      </c>
      <c r="K36" s="79" t="s">
        <v>263</v>
      </c>
      <c r="L36" s="142" t="s">
        <v>264</v>
      </c>
      <c r="M36" s="79"/>
      <c r="N36" s="130"/>
      <c r="O36" s="285"/>
      <c r="P36" s="281"/>
      <c r="Q36" s="104"/>
      <c r="R36" s="104"/>
      <c r="S36" s="105"/>
      <c r="T36" s="105"/>
      <c r="U36" s="292"/>
      <c r="V36" s="292"/>
      <c r="W36" s="293"/>
      <c r="X36" s="293"/>
      <c r="Y36" s="104"/>
      <c r="Z36" s="104"/>
      <c r="AA36" s="105"/>
      <c r="AB36" s="105"/>
      <c r="AC36" s="292"/>
      <c r="AD36" s="293"/>
      <c r="AE36" s="93"/>
      <c r="AF36" s="93"/>
      <c r="AG36" s="146"/>
      <c r="AH36" s="145"/>
      <c r="AI36" s="104"/>
      <c r="AJ36" s="105"/>
      <c r="AK36" s="492"/>
      <c r="AL36" s="6"/>
      <c r="AM36" s="44"/>
      <c r="AN36" s="44"/>
      <c r="AO36" s="426" t="str">
        <f t="shared" si="21"/>
        <v/>
      </c>
      <c r="AP36" s="427"/>
      <c r="AQ36" s="426" t="str">
        <f t="shared" si="21"/>
        <v/>
      </c>
      <c r="AR36" s="427"/>
      <c r="AS36" s="426" t="str">
        <f t="shared" si="21"/>
        <v/>
      </c>
      <c r="AT36" s="427"/>
      <c r="AU36" s="426" t="str">
        <f t="shared" si="21"/>
        <v/>
      </c>
      <c r="AV36" s="427"/>
      <c r="AW36" s="426" t="str">
        <f t="shared" si="22"/>
        <v/>
      </c>
      <c r="AX36" s="427"/>
      <c r="AY36" s="426" t="str">
        <f t="shared" si="23"/>
        <v/>
      </c>
      <c r="AZ36" s="427"/>
      <c r="BA36" s="426" t="str">
        <f t="shared" si="24"/>
        <v/>
      </c>
      <c r="BB36" s="427"/>
      <c r="BC36" s="426" t="str">
        <f t="shared" si="25"/>
        <v/>
      </c>
      <c r="BD36" s="427"/>
      <c r="BE36" s="426" t="str">
        <f t="shared" si="26"/>
        <v/>
      </c>
      <c r="BF36" s="427"/>
      <c r="BG36" s="426" t="str">
        <f t="shared" si="27"/>
        <v/>
      </c>
      <c r="BH36" s="427"/>
      <c r="BI36" s="426" t="str">
        <f t="shared" si="28"/>
        <v/>
      </c>
      <c r="BJ36" s="427"/>
      <c r="BK36" s="426" t="str">
        <f t="shared" si="29"/>
        <v/>
      </c>
      <c r="BL36" s="427"/>
      <c r="BM36" s="6"/>
      <c r="BN36" s="6"/>
      <c r="BO36" s="6"/>
      <c r="BP36" s="164" t="str">
        <f t="shared" si="0"/>
        <v/>
      </c>
      <c r="BQ36" s="110" t="str">
        <f t="shared" si="1"/>
        <v/>
      </c>
      <c r="BR36" s="109" t="str">
        <f t="shared" si="2"/>
        <v/>
      </c>
      <c r="BS36" s="110" t="str">
        <f t="shared" si="3"/>
        <v/>
      </c>
      <c r="BT36" s="109" t="str">
        <f t="shared" si="4"/>
        <v/>
      </c>
      <c r="BU36" s="110" t="str">
        <f t="shared" si="5"/>
        <v/>
      </c>
      <c r="BV36" s="109" t="str">
        <f t="shared" si="6"/>
        <v/>
      </c>
      <c r="BW36" s="110" t="str">
        <f t="shared" si="7"/>
        <v/>
      </c>
      <c r="BX36" s="109" t="str">
        <f t="shared" si="8"/>
        <v/>
      </c>
      <c r="BY36" s="110" t="str">
        <f t="shared" si="9"/>
        <v/>
      </c>
      <c r="BZ36" s="109" t="str">
        <f t="shared" si="10"/>
        <v/>
      </c>
      <c r="CA36" s="110" t="str">
        <f t="shared" si="11"/>
        <v/>
      </c>
      <c r="CB36" s="109" t="str">
        <f t="shared" si="12"/>
        <v/>
      </c>
      <c r="CC36" s="110" t="str">
        <f t="shared" si="13"/>
        <v/>
      </c>
      <c r="CD36" s="109" t="str">
        <f t="shared" si="14"/>
        <v/>
      </c>
      <c r="CE36" s="110" t="str">
        <f t="shared" si="15"/>
        <v/>
      </c>
      <c r="CF36" s="109" t="str">
        <f t="shared" si="16"/>
        <v/>
      </c>
      <c r="CG36" s="110" t="str">
        <f t="shared" si="17"/>
        <v/>
      </c>
      <c r="CH36" s="109" t="str">
        <f t="shared" si="18"/>
        <v/>
      </c>
      <c r="CI36" s="110" t="str">
        <f t="shared" si="19"/>
        <v/>
      </c>
      <c r="CJ36" s="428" t="str">
        <f t="shared" si="30"/>
        <v/>
      </c>
      <c r="CK36" s="437" t="str">
        <f t="shared" si="31"/>
        <v/>
      </c>
      <c r="CL36" s="6"/>
      <c r="CM36" s="6"/>
      <c r="CN36" s="6"/>
    </row>
    <row r="37" spans="1:92" s="15" customFormat="1" ht="18" customHeight="1">
      <c r="A37" s="95">
        <v>31</v>
      </c>
      <c r="B37" s="128"/>
      <c r="C37" s="117"/>
      <c r="D37" s="125"/>
      <c r="E37" s="119"/>
      <c r="F37" s="271"/>
      <c r="G37" s="122"/>
      <c r="H37" s="135" t="str">
        <f>IF(DOB!C37="","",DOB!C37)</f>
        <v/>
      </c>
      <c r="I37" s="79" t="s">
        <v>265</v>
      </c>
      <c r="J37" s="130" t="s">
        <v>266</v>
      </c>
      <c r="K37" s="79" t="s">
        <v>267</v>
      </c>
      <c r="L37" s="142" t="s">
        <v>268</v>
      </c>
      <c r="M37" s="79"/>
      <c r="N37" s="130"/>
      <c r="O37" s="285"/>
      <c r="P37" s="281"/>
      <c r="Q37" s="104"/>
      <c r="R37" s="104"/>
      <c r="S37" s="105"/>
      <c r="T37" s="105"/>
      <c r="U37" s="292"/>
      <c r="V37" s="292"/>
      <c r="W37" s="293"/>
      <c r="X37" s="293"/>
      <c r="Y37" s="104"/>
      <c r="Z37" s="104"/>
      <c r="AA37" s="105"/>
      <c r="AB37" s="105"/>
      <c r="AC37" s="292"/>
      <c r="AD37" s="293"/>
      <c r="AE37" s="93"/>
      <c r="AF37" s="93"/>
      <c r="AG37" s="146"/>
      <c r="AH37" s="145"/>
      <c r="AI37" s="104"/>
      <c r="AJ37" s="105"/>
      <c r="AK37" s="492"/>
      <c r="AL37" s="6"/>
      <c r="AM37" s="44"/>
      <c r="AN37" s="44"/>
      <c r="AO37" s="426" t="str">
        <f t="shared" si="21"/>
        <v/>
      </c>
      <c r="AP37" s="427"/>
      <c r="AQ37" s="426" t="str">
        <f t="shared" si="21"/>
        <v/>
      </c>
      <c r="AR37" s="427"/>
      <c r="AS37" s="426" t="str">
        <f t="shared" si="21"/>
        <v/>
      </c>
      <c r="AT37" s="427"/>
      <c r="AU37" s="426" t="str">
        <f t="shared" si="21"/>
        <v/>
      </c>
      <c r="AV37" s="427"/>
      <c r="AW37" s="426" t="str">
        <f t="shared" si="22"/>
        <v/>
      </c>
      <c r="AX37" s="427"/>
      <c r="AY37" s="426" t="str">
        <f t="shared" si="23"/>
        <v/>
      </c>
      <c r="AZ37" s="427"/>
      <c r="BA37" s="426" t="str">
        <f t="shared" si="24"/>
        <v/>
      </c>
      <c r="BB37" s="427"/>
      <c r="BC37" s="426" t="str">
        <f t="shared" si="25"/>
        <v/>
      </c>
      <c r="BD37" s="427"/>
      <c r="BE37" s="426" t="str">
        <f t="shared" si="26"/>
        <v/>
      </c>
      <c r="BF37" s="427"/>
      <c r="BG37" s="426" t="str">
        <f t="shared" si="27"/>
        <v/>
      </c>
      <c r="BH37" s="427"/>
      <c r="BI37" s="426" t="str">
        <f t="shared" si="28"/>
        <v/>
      </c>
      <c r="BJ37" s="427"/>
      <c r="BK37" s="426" t="str">
        <f t="shared" si="29"/>
        <v/>
      </c>
      <c r="BL37" s="427"/>
      <c r="BM37" s="6"/>
      <c r="BN37" s="6"/>
      <c r="BO37" s="6"/>
      <c r="BP37" s="164" t="str">
        <f t="shared" si="0"/>
        <v/>
      </c>
      <c r="BQ37" s="110" t="str">
        <f t="shared" si="1"/>
        <v/>
      </c>
      <c r="BR37" s="109" t="str">
        <f t="shared" si="2"/>
        <v/>
      </c>
      <c r="BS37" s="110" t="str">
        <f t="shared" si="3"/>
        <v/>
      </c>
      <c r="BT37" s="109" t="str">
        <f t="shared" si="4"/>
        <v/>
      </c>
      <c r="BU37" s="110" t="str">
        <f t="shared" si="5"/>
        <v/>
      </c>
      <c r="BV37" s="109" t="str">
        <f t="shared" si="6"/>
        <v/>
      </c>
      <c r="BW37" s="110" t="str">
        <f t="shared" si="7"/>
        <v/>
      </c>
      <c r="BX37" s="109" t="str">
        <f t="shared" si="8"/>
        <v/>
      </c>
      <c r="BY37" s="110" t="str">
        <f t="shared" si="9"/>
        <v/>
      </c>
      <c r="BZ37" s="109" t="str">
        <f t="shared" si="10"/>
        <v/>
      </c>
      <c r="CA37" s="110" t="str">
        <f t="shared" si="11"/>
        <v/>
      </c>
      <c r="CB37" s="109" t="str">
        <f t="shared" si="12"/>
        <v/>
      </c>
      <c r="CC37" s="110" t="str">
        <f t="shared" si="13"/>
        <v/>
      </c>
      <c r="CD37" s="109" t="str">
        <f t="shared" si="14"/>
        <v/>
      </c>
      <c r="CE37" s="110" t="str">
        <f t="shared" si="15"/>
        <v/>
      </c>
      <c r="CF37" s="109" t="str">
        <f t="shared" si="16"/>
        <v/>
      </c>
      <c r="CG37" s="110" t="str">
        <f t="shared" si="17"/>
        <v/>
      </c>
      <c r="CH37" s="109" t="str">
        <f t="shared" si="18"/>
        <v/>
      </c>
      <c r="CI37" s="110" t="str">
        <f t="shared" si="19"/>
        <v/>
      </c>
      <c r="CJ37" s="428" t="str">
        <f t="shared" si="30"/>
        <v/>
      </c>
      <c r="CK37" s="437" t="str">
        <f t="shared" si="31"/>
        <v/>
      </c>
      <c r="CL37" s="6"/>
      <c r="CM37" s="6"/>
      <c r="CN37" s="6"/>
    </row>
    <row r="38" spans="1:92" s="15" customFormat="1" ht="18" customHeight="1">
      <c r="A38" s="95">
        <v>32</v>
      </c>
      <c r="B38" s="128"/>
      <c r="C38" s="117"/>
      <c r="D38" s="125"/>
      <c r="E38" s="119"/>
      <c r="F38" s="271"/>
      <c r="G38" s="122"/>
      <c r="H38" s="135" t="str">
        <f>IF(DOB!C38="","",DOB!C38)</f>
        <v/>
      </c>
      <c r="I38" s="79" t="s">
        <v>269</v>
      </c>
      <c r="J38" s="130" t="s">
        <v>270</v>
      </c>
      <c r="K38" s="79" t="s">
        <v>271</v>
      </c>
      <c r="L38" s="142" t="s">
        <v>272</v>
      </c>
      <c r="M38" s="79"/>
      <c r="N38" s="130"/>
      <c r="O38" s="285"/>
      <c r="P38" s="281"/>
      <c r="Q38" s="104"/>
      <c r="R38" s="104"/>
      <c r="S38" s="105"/>
      <c r="T38" s="105"/>
      <c r="U38" s="292"/>
      <c r="V38" s="292"/>
      <c r="W38" s="293"/>
      <c r="X38" s="293"/>
      <c r="Y38" s="104"/>
      <c r="Z38" s="104"/>
      <c r="AA38" s="105"/>
      <c r="AB38" s="105"/>
      <c r="AC38" s="292"/>
      <c r="AD38" s="293"/>
      <c r="AE38" s="93"/>
      <c r="AF38" s="93"/>
      <c r="AG38" s="146"/>
      <c r="AH38" s="145"/>
      <c r="AI38" s="104"/>
      <c r="AJ38" s="105"/>
      <c r="AK38" s="492"/>
      <c r="AL38" s="6"/>
      <c r="AM38" s="44"/>
      <c r="AN38" s="44"/>
      <c r="AO38" s="426" t="str">
        <f t="shared" si="21"/>
        <v/>
      </c>
      <c r="AP38" s="427"/>
      <c r="AQ38" s="426" t="str">
        <f t="shared" si="21"/>
        <v/>
      </c>
      <c r="AR38" s="427"/>
      <c r="AS38" s="426" t="str">
        <f t="shared" si="21"/>
        <v/>
      </c>
      <c r="AT38" s="427"/>
      <c r="AU38" s="426" t="str">
        <f t="shared" si="21"/>
        <v/>
      </c>
      <c r="AV38" s="427"/>
      <c r="AW38" s="426" t="str">
        <f t="shared" si="22"/>
        <v/>
      </c>
      <c r="AX38" s="427"/>
      <c r="AY38" s="426" t="str">
        <f t="shared" si="23"/>
        <v/>
      </c>
      <c r="AZ38" s="427"/>
      <c r="BA38" s="426" t="str">
        <f t="shared" si="24"/>
        <v/>
      </c>
      <c r="BB38" s="427"/>
      <c r="BC38" s="426" t="str">
        <f t="shared" si="25"/>
        <v/>
      </c>
      <c r="BD38" s="427"/>
      <c r="BE38" s="426" t="str">
        <f t="shared" si="26"/>
        <v/>
      </c>
      <c r="BF38" s="427"/>
      <c r="BG38" s="426" t="str">
        <f t="shared" si="27"/>
        <v/>
      </c>
      <c r="BH38" s="427"/>
      <c r="BI38" s="426" t="str">
        <f t="shared" si="28"/>
        <v/>
      </c>
      <c r="BJ38" s="427"/>
      <c r="BK38" s="426" t="str">
        <f t="shared" si="29"/>
        <v/>
      </c>
      <c r="BL38" s="427"/>
      <c r="BM38" s="6"/>
      <c r="BN38" s="6"/>
      <c r="BO38" s="6"/>
      <c r="BP38" s="164" t="str">
        <f t="shared" ref="BP38:BP69" si="32">IF(AQ38="","",SUM(AO38,AQ38))</f>
        <v/>
      </c>
      <c r="BQ38" s="110" t="str">
        <f t="shared" ref="BQ38:BQ69" si="33">IF(AR38="","",SUM(AP38,AR38))</f>
        <v/>
      </c>
      <c r="BR38" s="109" t="str">
        <f t="shared" ref="BR38:BR69" si="34">IF(AS38="","",SUM(BP38,AS38))</f>
        <v/>
      </c>
      <c r="BS38" s="110" t="str">
        <f t="shared" ref="BS38:BS69" si="35">IF(AT38="","",SUM(BQ38,AT38))</f>
        <v/>
      </c>
      <c r="BT38" s="109" t="str">
        <f t="shared" ref="BT38:BT69" si="36">IF(AU38="","",SUM(BR38,AU38))</f>
        <v/>
      </c>
      <c r="BU38" s="110" t="str">
        <f t="shared" ref="BU38:BU69" si="37">IF(AV38="","",SUM(BS38,AV38))</f>
        <v/>
      </c>
      <c r="BV38" s="109" t="str">
        <f t="shared" ref="BV38:BV69" si="38">IF(AW38="","",SUM(BT38,AW38))</f>
        <v/>
      </c>
      <c r="BW38" s="110" t="str">
        <f t="shared" ref="BW38:BW69" si="39">IF(AX38="","",SUM(BU38,AX38))</f>
        <v/>
      </c>
      <c r="BX38" s="109" t="str">
        <f t="shared" ref="BX38:BX69" si="40">IF(AY38="","",SUM(BV38,AY38))</f>
        <v/>
      </c>
      <c r="BY38" s="110" t="str">
        <f t="shared" ref="BY38:BY69" si="41">IF(AZ38="","",SUM(BW38,AZ38))</f>
        <v/>
      </c>
      <c r="BZ38" s="109" t="str">
        <f t="shared" ref="BZ38:BZ69" si="42">IF(BA38="","",SUM(BX38,BA38))</f>
        <v/>
      </c>
      <c r="CA38" s="110" t="str">
        <f t="shared" ref="CA38:CA69" si="43">IF(BB38="","",SUM(BY38,BB38))</f>
        <v/>
      </c>
      <c r="CB38" s="109" t="str">
        <f t="shared" ref="CB38:CB69" si="44">IF(BC38="","",SUM(BZ38,BC38))</f>
        <v/>
      </c>
      <c r="CC38" s="110" t="str">
        <f t="shared" ref="CC38:CC69" si="45">IF(BD38="","",SUM(CA38,BD38))</f>
        <v/>
      </c>
      <c r="CD38" s="109" t="str">
        <f t="shared" ref="CD38:CD69" si="46">IF(BE38="","",SUM(CB38,BE38))</f>
        <v/>
      </c>
      <c r="CE38" s="110" t="str">
        <f t="shared" ref="CE38:CE69" si="47">IF(BF38="","",SUM(CC38,BF38))</f>
        <v/>
      </c>
      <c r="CF38" s="109" t="str">
        <f t="shared" ref="CF38:CF69" si="48">IF(BG38="","",SUM(CD38,BG38))</f>
        <v/>
      </c>
      <c r="CG38" s="110" t="str">
        <f t="shared" ref="CG38:CG69" si="49">IF(BH38="","",SUM(CE38,BH38))</f>
        <v/>
      </c>
      <c r="CH38" s="109" t="str">
        <f t="shared" ref="CH38:CH69" si="50">IF(BI38="","",SUM(CF38,BI38))</f>
        <v/>
      </c>
      <c r="CI38" s="110" t="str">
        <f t="shared" ref="CI38:CI69" si="51">IF(BJ38="","",SUM(CG38,BJ38))</f>
        <v/>
      </c>
      <c r="CJ38" s="428" t="str">
        <f t="shared" si="30"/>
        <v/>
      </c>
      <c r="CK38" s="437" t="str">
        <f t="shared" si="31"/>
        <v/>
      </c>
      <c r="CL38" s="6"/>
      <c r="CM38" s="6"/>
      <c r="CN38" s="6"/>
    </row>
    <row r="39" spans="1:92" s="15" customFormat="1" ht="18" customHeight="1">
      <c r="A39" s="95">
        <v>33</v>
      </c>
      <c r="B39" s="128"/>
      <c r="C39" s="117"/>
      <c r="D39" s="125"/>
      <c r="E39" s="119"/>
      <c r="F39" s="271"/>
      <c r="G39" s="122"/>
      <c r="H39" s="135" t="str">
        <f>IF(DOB!C39="","",DOB!C39)</f>
        <v/>
      </c>
      <c r="I39" s="79" t="s">
        <v>273</v>
      </c>
      <c r="J39" s="130" t="s">
        <v>274</v>
      </c>
      <c r="K39" s="79" t="s">
        <v>275</v>
      </c>
      <c r="L39" s="142" t="s">
        <v>276</v>
      </c>
      <c r="M39" s="79"/>
      <c r="N39" s="130"/>
      <c r="O39" s="285"/>
      <c r="P39" s="281"/>
      <c r="Q39" s="104"/>
      <c r="R39" s="104"/>
      <c r="S39" s="105"/>
      <c r="T39" s="105"/>
      <c r="U39" s="292"/>
      <c r="V39" s="292"/>
      <c r="W39" s="293"/>
      <c r="X39" s="293"/>
      <c r="Y39" s="104"/>
      <c r="Z39" s="104"/>
      <c r="AA39" s="105"/>
      <c r="AB39" s="105"/>
      <c r="AC39" s="292"/>
      <c r="AD39" s="293"/>
      <c r="AE39" s="93"/>
      <c r="AF39" s="93"/>
      <c r="AG39" s="146"/>
      <c r="AH39" s="145"/>
      <c r="AI39" s="104"/>
      <c r="AJ39" s="105"/>
      <c r="AK39" s="492"/>
      <c r="AL39" s="6"/>
      <c r="AM39" s="44"/>
      <c r="AN39" s="44"/>
      <c r="AO39" s="426" t="str">
        <f t="shared" si="21"/>
        <v/>
      </c>
      <c r="AP39" s="427"/>
      <c r="AQ39" s="426" t="str">
        <f t="shared" si="21"/>
        <v/>
      </c>
      <c r="AR39" s="427"/>
      <c r="AS39" s="426" t="str">
        <f t="shared" si="21"/>
        <v/>
      </c>
      <c r="AT39" s="427"/>
      <c r="AU39" s="426" t="str">
        <f t="shared" si="21"/>
        <v/>
      </c>
      <c r="AV39" s="427"/>
      <c r="AW39" s="426" t="str">
        <f t="shared" si="22"/>
        <v/>
      </c>
      <c r="AX39" s="427"/>
      <c r="AY39" s="426" t="str">
        <f t="shared" si="23"/>
        <v/>
      </c>
      <c r="AZ39" s="427"/>
      <c r="BA39" s="426" t="str">
        <f t="shared" si="24"/>
        <v/>
      </c>
      <c r="BB39" s="427"/>
      <c r="BC39" s="426" t="str">
        <f t="shared" si="25"/>
        <v/>
      </c>
      <c r="BD39" s="427"/>
      <c r="BE39" s="426" t="str">
        <f t="shared" si="26"/>
        <v/>
      </c>
      <c r="BF39" s="427"/>
      <c r="BG39" s="426" t="str">
        <f t="shared" si="27"/>
        <v/>
      </c>
      <c r="BH39" s="427"/>
      <c r="BI39" s="426" t="str">
        <f t="shared" si="28"/>
        <v/>
      </c>
      <c r="BJ39" s="427"/>
      <c r="BK39" s="426" t="str">
        <f t="shared" si="29"/>
        <v/>
      </c>
      <c r="BL39" s="427"/>
      <c r="BM39" s="6"/>
      <c r="BN39" s="6"/>
      <c r="BO39" s="6"/>
      <c r="BP39" s="164" t="str">
        <f t="shared" si="32"/>
        <v/>
      </c>
      <c r="BQ39" s="110" t="str">
        <f t="shared" si="33"/>
        <v/>
      </c>
      <c r="BR39" s="109" t="str">
        <f t="shared" si="34"/>
        <v/>
      </c>
      <c r="BS39" s="110" t="str">
        <f t="shared" si="35"/>
        <v/>
      </c>
      <c r="BT39" s="109" t="str">
        <f t="shared" si="36"/>
        <v/>
      </c>
      <c r="BU39" s="110" t="str">
        <f t="shared" si="37"/>
        <v/>
      </c>
      <c r="BV39" s="109" t="str">
        <f t="shared" si="38"/>
        <v/>
      </c>
      <c r="BW39" s="110" t="str">
        <f t="shared" si="39"/>
        <v/>
      </c>
      <c r="BX39" s="109" t="str">
        <f t="shared" si="40"/>
        <v/>
      </c>
      <c r="BY39" s="110" t="str">
        <f t="shared" si="41"/>
        <v/>
      </c>
      <c r="BZ39" s="109" t="str">
        <f t="shared" si="42"/>
        <v/>
      </c>
      <c r="CA39" s="110" t="str">
        <f t="shared" si="43"/>
        <v/>
      </c>
      <c r="CB39" s="109" t="str">
        <f t="shared" si="44"/>
        <v/>
      </c>
      <c r="CC39" s="110" t="str">
        <f t="shared" si="45"/>
        <v/>
      </c>
      <c r="CD39" s="109" t="str">
        <f t="shared" si="46"/>
        <v/>
      </c>
      <c r="CE39" s="110" t="str">
        <f t="shared" si="47"/>
        <v/>
      </c>
      <c r="CF39" s="109" t="str">
        <f t="shared" si="48"/>
        <v/>
      </c>
      <c r="CG39" s="110" t="str">
        <f t="shared" si="49"/>
        <v/>
      </c>
      <c r="CH39" s="109" t="str">
        <f t="shared" si="50"/>
        <v/>
      </c>
      <c r="CI39" s="110" t="str">
        <f t="shared" si="51"/>
        <v/>
      </c>
      <c r="CJ39" s="428" t="str">
        <f t="shared" si="30"/>
        <v/>
      </c>
      <c r="CK39" s="437" t="str">
        <f t="shared" si="31"/>
        <v/>
      </c>
      <c r="CL39" s="6"/>
      <c r="CM39" s="6"/>
      <c r="CN39" s="6"/>
    </row>
    <row r="40" spans="1:92" s="15" customFormat="1" ht="18" customHeight="1">
      <c r="A40" s="95">
        <v>34</v>
      </c>
      <c r="B40" s="128"/>
      <c r="C40" s="117"/>
      <c r="D40" s="125"/>
      <c r="E40" s="119"/>
      <c r="F40" s="271"/>
      <c r="G40" s="122"/>
      <c r="H40" s="135" t="str">
        <f>IF(DOB!C40="","",DOB!C40)</f>
        <v/>
      </c>
      <c r="I40" s="79" t="s">
        <v>277</v>
      </c>
      <c r="J40" s="130" t="s">
        <v>278</v>
      </c>
      <c r="K40" s="79" t="s">
        <v>279</v>
      </c>
      <c r="L40" s="142" t="s">
        <v>280</v>
      </c>
      <c r="M40" s="79"/>
      <c r="N40" s="130"/>
      <c r="O40" s="285"/>
      <c r="P40" s="281"/>
      <c r="Q40" s="104"/>
      <c r="R40" s="104"/>
      <c r="S40" s="105"/>
      <c r="T40" s="105"/>
      <c r="U40" s="292"/>
      <c r="V40" s="292"/>
      <c r="W40" s="293"/>
      <c r="X40" s="293"/>
      <c r="Y40" s="104"/>
      <c r="Z40" s="104"/>
      <c r="AA40" s="105"/>
      <c r="AB40" s="105"/>
      <c r="AC40" s="292"/>
      <c r="AD40" s="293"/>
      <c r="AE40" s="93"/>
      <c r="AF40" s="93"/>
      <c r="AG40" s="146"/>
      <c r="AH40" s="145"/>
      <c r="AI40" s="104"/>
      <c r="AJ40" s="105"/>
      <c r="AK40" s="492"/>
      <c r="AL40" s="6"/>
      <c r="AM40" s="44"/>
      <c r="AN40" s="44"/>
      <c r="AO40" s="426" t="str">
        <f t="shared" si="21"/>
        <v/>
      </c>
      <c r="AP40" s="427"/>
      <c r="AQ40" s="426" t="str">
        <f t="shared" si="21"/>
        <v/>
      </c>
      <c r="AR40" s="427"/>
      <c r="AS40" s="426" t="str">
        <f t="shared" si="21"/>
        <v/>
      </c>
      <c r="AT40" s="427"/>
      <c r="AU40" s="426" t="str">
        <f t="shared" si="21"/>
        <v/>
      </c>
      <c r="AV40" s="427"/>
      <c r="AW40" s="426" t="str">
        <f t="shared" si="22"/>
        <v/>
      </c>
      <c r="AX40" s="427"/>
      <c r="AY40" s="426" t="str">
        <f t="shared" si="23"/>
        <v/>
      </c>
      <c r="AZ40" s="427"/>
      <c r="BA40" s="426" t="str">
        <f t="shared" si="24"/>
        <v/>
      </c>
      <c r="BB40" s="427"/>
      <c r="BC40" s="426" t="str">
        <f t="shared" si="25"/>
        <v/>
      </c>
      <c r="BD40" s="427"/>
      <c r="BE40" s="426" t="str">
        <f t="shared" si="26"/>
        <v/>
      </c>
      <c r="BF40" s="427"/>
      <c r="BG40" s="426" t="str">
        <f t="shared" si="27"/>
        <v/>
      </c>
      <c r="BH40" s="427"/>
      <c r="BI40" s="426" t="str">
        <f t="shared" si="28"/>
        <v/>
      </c>
      <c r="BJ40" s="427"/>
      <c r="BK40" s="426" t="str">
        <f t="shared" si="29"/>
        <v/>
      </c>
      <c r="BL40" s="427"/>
      <c r="BM40" s="6"/>
      <c r="BN40" s="6"/>
      <c r="BO40" s="6"/>
      <c r="BP40" s="164" t="str">
        <f t="shared" si="32"/>
        <v/>
      </c>
      <c r="BQ40" s="110" t="str">
        <f t="shared" si="33"/>
        <v/>
      </c>
      <c r="BR40" s="109" t="str">
        <f t="shared" si="34"/>
        <v/>
      </c>
      <c r="BS40" s="110" t="str">
        <f t="shared" si="35"/>
        <v/>
      </c>
      <c r="BT40" s="109" t="str">
        <f t="shared" si="36"/>
        <v/>
      </c>
      <c r="BU40" s="110" t="str">
        <f t="shared" si="37"/>
        <v/>
      </c>
      <c r="BV40" s="109" t="str">
        <f t="shared" si="38"/>
        <v/>
      </c>
      <c r="BW40" s="110" t="str">
        <f t="shared" si="39"/>
        <v/>
      </c>
      <c r="BX40" s="109" t="str">
        <f t="shared" si="40"/>
        <v/>
      </c>
      <c r="BY40" s="110" t="str">
        <f t="shared" si="41"/>
        <v/>
      </c>
      <c r="BZ40" s="109" t="str">
        <f t="shared" si="42"/>
        <v/>
      </c>
      <c r="CA40" s="110" t="str">
        <f t="shared" si="43"/>
        <v/>
      </c>
      <c r="CB40" s="109" t="str">
        <f t="shared" si="44"/>
        <v/>
      </c>
      <c r="CC40" s="110" t="str">
        <f t="shared" si="45"/>
        <v/>
      </c>
      <c r="CD40" s="109" t="str">
        <f t="shared" si="46"/>
        <v/>
      </c>
      <c r="CE40" s="110" t="str">
        <f t="shared" si="47"/>
        <v/>
      </c>
      <c r="CF40" s="109" t="str">
        <f t="shared" si="48"/>
        <v/>
      </c>
      <c r="CG40" s="110" t="str">
        <f t="shared" si="49"/>
        <v/>
      </c>
      <c r="CH40" s="109" t="str">
        <f t="shared" si="50"/>
        <v/>
      </c>
      <c r="CI40" s="110" t="str">
        <f t="shared" si="51"/>
        <v/>
      </c>
      <c r="CJ40" s="428" t="str">
        <f t="shared" si="30"/>
        <v/>
      </c>
      <c r="CK40" s="437" t="str">
        <f t="shared" si="31"/>
        <v/>
      </c>
      <c r="CL40" s="6"/>
      <c r="CM40" s="6"/>
      <c r="CN40" s="6"/>
    </row>
    <row r="41" spans="1:92" s="15" customFormat="1" ht="18" customHeight="1">
      <c r="A41" s="95">
        <v>35</v>
      </c>
      <c r="B41" s="128"/>
      <c r="C41" s="117"/>
      <c r="D41" s="125"/>
      <c r="E41" s="119"/>
      <c r="F41" s="271"/>
      <c r="G41" s="122"/>
      <c r="H41" s="135" t="str">
        <f>IF(DOB!C41="","",DOB!C41)</f>
        <v/>
      </c>
      <c r="I41" s="79" t="s">
        <v>281</v>
      </c>
      <c r="J41" s="130" t="s">
        <v>282</v>
      </c>
      <c r="K41" s="79" t="s">
        <v>283</v>
      </c>
      <c r="L41" s="142" t="s">
        <v>284</v>
      </c>
      <c r="M41" s="79"/>
      <c r="N41" s="130"/>
      <c r="O41" s="285"/>
      <c r="P41" s="281"/>
      <c r="Q41" s="104"/>
      <c r="R41" s="104"/>
      <c r="S41" s="105"/>
      <c r="T41" s="105"/>
      <c r="U41" s="292"/>
      <c r="V41" s="292"/>
      <c r="W41" s="293"/>
      <c r="X41" s="293"/>
      <c r="Y41" s="104"/>
      <c r="Z41" s="104"/>
      <c r="AA41" s="105"/>
      <c r="AB41" s="105"/>
      <c r="AC41" s="292"/>
      <c r="AD41" s="293"/>
      <c r="AE41" s="93"/>
      <c r="AF41" s="93"/>
      <c r="AG41" s="146"/>
      <c r="AH41" s="145"/>
      <c r="AI41" s="104"/>
      <c r="AJ41" s="105"/>
      <c r="AK41" s="492"/>
      <c r="AL41" s="6"/>
      <c r="AM41" s="44"/>
      <c r="AN41" s="44"/>
      <c r="AO41" s="426" t="str">
        <f t="shared" si="21"/>
        <v/>
      </c>
      <c r="AP41" s="427"/>
      <c r="AQ41" s="426" t="str">
        <f t="shared" si="21"/>
        <v/>
      </c>
      <c r="AR41" s="427"/>
      <c r="AS41" s="426" t="str">
        <f t="shared" si="21"/>
        <v/>
      </c>
      <c r="AT41" s="427"/>
      <c r="AU41" s="426" t="str">
        <f t="shared" si="21"/>
        <v/>
      </c>
      <c r="AV41" s="427"/>
      <c r="AW41" s="426" t="str">
        <f t="shared" si="22"/>
        <v/>
      </c>
      <c r="AX41" s="427"/>
      <c r="AY41" s="426" t="str">
        <f t="shared" si="23"/>
        <v/>
      </c>
      <c r="AZ41" s="427"/>
      <c r="BA41" s="426" t="str">
        <f t="shared" si="24"/>
        <v/>
      </c>
      <c r="BB41" s="427"/>
      <c r="BC41" s="426" t="str">
        <f t="shared" si="25"/>
        <v/>
      </c>
      <c r="BD41" s="427"/>
      <c r="BE41" s="426" t="str">
        <f t="shared" si="26"/>
        <v/>
      </c>
      <c r="BF41" s="427"/>
      <c r="BG41" s="426" t="str">
        <f t="shared" si="27"/>
        <v/>
      </c>
      <c r="BH41" s="427"/>
      <c r="BI41" s="426" t="str">
        <f t="shared" si="28"/>
        <v/>
      </c>
      <c r="BJ41" s="427"/>
      <c r="BK41" s="426" t="str">
        <f t="shared" si="29"/>
        <v/>
      </c>
      <c r="BL41" s="427"/>
      <c r="BM41" s="6"/>
      <c r="BN41" s="6"/>
      <c r="BO41" s="6"/>
      <c r="BP41" s="164" t="str">
        <f t="shared" si="32"/>
        <v/>
      </c>
      <c r="BQ41" s="110" t="str">
        <f t="shared" si="33"/>
        <v/>
      </c>
      <c r="BR41" s="109" t="str">
        <f t="shared" si="34"/>
        <v/>
      </c>
      <c r="BS41" s="110" t="str">
        <f t="shared" si="35"/>
        <v/>
      </c>
      <c r="BT41" s="109" t="str">
        <f t="shared" si="36"/>
        <v/>
      </c>
      <c r="BU41" s="110" t="str">
        <f t="shared" si="37"/>
        <v/>
      </c>
      <c r="BV41" s="109" t="str">
        <f t="shared" si="38"/>
        <v/>
      </c>
      <c r="BW41" s="110" t="str">
        <f t="shared" si="39"/>
        <v/>
      </c>
      <c r="BX41" s="109" t="str">
        <f t="shared" si="40"/>
        <v/>
      </c>
      <c r="BY41" s="110" t="str">
        <f t="shared" si="41"/>
        <v/>
      </c>
      <c r="BZ41" s="109" t="str">
        <f t="shared" si="42"/>
        <v/>
      </c>
      <c r="CA41" s="110" t="str">
        <f t="shared" si="43"/>
        <v/>
      </c>
      <c r="CB41" s="109" t="str">
        <f t="shared" si="44"/>
        <v/>
      </c>
      <c r="CC41" s="110" t="str">
        <f t="shared" si="45"/>
        <v/>
      </c>
      <c r="CD41" s="109" t="str">
        <f t="shared" si="46"/>
        <v/>
      </c>
      <c r="CE41" s="110" t="str">
        <f t="shared" si="47"/>
        <v/>
      </c>
      <c r="CF41" s="109" t="str">
        <f t="shared" si="48"/>
        <v/>
      </c>
      <c r="CG41" s="110" t="str">
        <f t="shared" si="49"/>
        <v/>
      </c>
      <c r="CH41" s="109" t="str">
        <f t="shared" si="50"/>
        <v/>
      </c>
      <c r="CI41" s="110" t="str">
        <f t="shared" si="51"/>
        <v/>
      </c>
      <c r="CJ41" s="428" t="str">
        <f t="shared" si="30"/>
        <v/>
      </c>
      <c r="CK41" s="437" t="str">
        <f t="shared" si="31"/>
        <v/>
      </c>
      <c r="CL41" s="6"/>
      <c r="CM41" s="6"/>
      <c r="CN41" s="6"/>
    </row>
    <row r="42" spans="1:92" s="15" customFormat="1" ht="18" customHeight="1">
      <c r="A42" s="95">
        <v>36</v>
      </c>
      <c r="B42" s="128"/>
      <c r="C42" s="117"/>
      <c r="D42" s="125"/>
      <c r="E42" s="119"/>
      <c r="F42" s="271"/>
      <c r="G42" s="122"/>
      <c r="H42" s="135" t="str">
        <f>IF(DOB!C42="","",DOB!C42)</f>
        <v/>
      </c>
      <c r="I42" s="79" t="s">
        <v>285</v>
      </c>
      <c r="J42" s="130" t="s">
        <v>286</v>
      </c>
      <c r="K42" s="79" t="s">
        <v>287</v>
      </c>
      <c r="L42" s="142" t="s">
        <v>288</v>
      </c>
      <c r="M42" s="79"/>
      <c r="N42" s="130"/>
      <c r="O42" s="285"/>
      <c r="P42" s="281"/>
      <c r="Q42" s="104"/>
      <c r="R42" s="104"/>
      <c r="S42" s="105"/>
      <c r="T42" s="105"/>
      <c r="U42" s="292"/>
      <c r="V42" s="292"/>
      <c r="W42" s="293"/>
      <c r="X42" s="293"/>
      <c r="Y42" s="104"/>
      <c r="Z42" s="104"/>
      <c r="AA42" s="105"/>
      <c r="AB42" s="105"/>
      <c r="AC42" s="292"/>
      <c r="AD42" s="293"/>
      <c r="AE42" s="93"/>
      <c r="AF42" s="93"/>
      <c r="AG42" s="146"/>
      <c r="AH42" s="145"/>
      <c r="AI42" s="104"/>
      <c r="AJ42" s="105"/>
      <c r="AK42" s="492"/>
      <c r="AL42" s="6"/>
      <c r="AM42" s="44"/>
      <c r="AN42" s="44"/>
      <c r="AO42" s="426" t="str">
        <f t="shared" si="21"/>
        <v/>
      </c>
      <c r="AP42" s="427"/>
      <c r="AQ42" s="426" t="str">
        <f t="shared" si="21"/>
        <v/>
      </c>
      <c r="AR42" s="427"/>
      <c r="AS42" s="426" t="str">
        <f t="shared" si="21"/>
        <v/>
      </c>
      <c r="AT42" s="427"/>
      <c r="AU42" s="426" t="str">
        <f t="shared" si="21"/>
        <v/>
      </c>
      <c r="AV42" s="427"/>
      <c r="AW42" s="426" t="str">
        <f t="shared" si="22"/>
        <v/>
      </c>
      <c r="AX42" s="427"/>
      <c r="AY42" s="426" t="str">
        <f t="shared" si="23"/>
        <v/>
      </c>
      <c r="AZ42" s="427"/>
      <c r="BA42" s="426" t="str">
        <f t="shared" si="24"/>
        <v/>
      </c>
      <c r="BB42" s="427"/>
      <c r="BC42" s="426" t="str">
        <f t="shared" si="25"/>
        <v/>
      </c>
      <c r="BD42" s="427"/>
      <c r="BE42" s="426" t="str">
        <f t="shared" si="26"/>
        <v/>
      </c>
      <c r="BF42" s="427"/>
      <c r="BG42" s="426" t="str">
        <f t="shared" si="27"/>
        <v/>
      </c>
      <c r="BH42" s="427"/>
      <c r="BI42" s="426" t="str">
        <f t="shared" si="28"/>
        <v/>
      </c>
      <c r="BJ42" s="427"/>
      <c r="BK42" s="426" t="str">
        <f t="shared" si="29"/>
        <v/>
      </c>
      <c r="BL42" s="427"/>
      <c r="BM42" s="6"/>
      <c r="BN42" s="6"/>
      <c r="BO42" s="6"/>
      <c r="BP42" s="164" t="str">
        <f t="shared" si="32"/>
        <v/>
      </c>
      <c r="BQ42" s="110" t="str">
        <f t="shared" si="33"/>
        <v/>
      </c>
      <c r="BR42" s="109" t="str">
        <f t="shared" si="34"/>
        <v/>
      </c>
      <c r="BS42" s="110" t="str">
        <f t="shared" si="35"/>
        <v/>
      </c>
      <c r="BT42" s="109" t="str">
        <f t="shared" si="36"/>
        <v/>
      </c>
      <c r="BU42" s="110" t="str">
        <f t="shared" si="37"/>
        <v/>
      </c>
      <c r="BV42" s="109" t="str">
        <f t="shared" si="38"/>
        <v/>
      </c>
      <c r="BW42" s="110" t="str">
        <f t="shared" si="39"/>
        <v/>
      </c>
      <c r="BX42" s="109" t="str">
        <f t="shared" si="40"/>
        <v/>
      </c>
      <c r="BY42" s="110" t="str">
        <f t="shared" si="41"/>
        <v/>
      </c>
      <c r="BZ42" s="109" t="str">
        <f t="shared" si="42"/>
        <v/>
      </c>
      <c r="CA42" s="110" t="str">
        <f t="shared" si="43"/>
        <v/>
      </c>
      <c r="CB42" s="109" t="str">
        <f t="shared" si="44"/>
        <v/>
      </c>
      <c r="CC42" s="110" t="str">
        <f t="shared" si="45"/>
        <v/>
      </c>
      <c r="CD42" s="109" t="str">
        <f t="shared" si="46"/>
        <v/>
      </c>
      <c r="CE42" s="110" t="str">
        <f t="shared" si="47"/>
        <v/>
      </c>
      <c r="CF42" s="109" t="str">
        <f t="shared" si="48"/>
        <v/>
      </c>
      <c r="CG42" s="110" t="str">
        <f t="shared" si="49"/>
        <v/>
      </c>
      <c r="CH42" s="109" t="str">
        <f t="shared" si="50"/>
        <v/>
      </c>
      <c r="CI42" s="110" t="str">
        <f t="shared" si="51"/>
        <v/>
      </c>
      <c r="CJ42" s="428" t="str">
        <f t="shared" si="30"/>
        <v/>
      </c>
      <c r="CK42" s="437" t="str">
        <f t="shared" si="31"/>
        <v/>
      </c>
      <c r="CL42" s="6"/>
      <c r="CM42" s="6"/>
      <c r="CN42" s="6"/>
    </row>
    <row r="43" spans="1:92" s="15" customFormat="1" ht="18" customHeight="1">
      <c r="A43" s="95">
        <v>37</v>
      </c>
      <c r="B43" s="128"/>
      <c r="C43" s="117"/>
      <c r="D43" s="125"/>
      <c r="E43" s="119"/>
      <c r="F43" s="271"/>
      <c r="G43" s="122"/>
      <c r="H43" s="135" t="str">
        <f>IF(DOB!C43="","",DOB!C43)</f>
        <v/>
      </c>
      <c r="I43" s="79" t="s">
        <v>289</v>
      </c>
      <c r="J43" s="130" t="s">
        <v>290</v>
      </c>
      <c r="K43" s="79" t="s">
        <v>291</v>
      </c>
      <c r="L43" s="142" t="s">
        <v>292</v>
      </c>
      <c r="M43" s="79"/>
      <c r="N43" s="130"/>
      <c r="O43" s="285"/>
      <c r="P43" s="281"/>
      <c r="Q43" s="104"/>
      <c r="R43" s="104"/>
      <c r="S43" s="105"/>
      <c r="T43" s="105"/>
      <c r="U43" s="292"/>
      <c r="V43" s="292"/>
      <c r="W43" s="293"/>
      <c r="X43" s="293"/>
      <c r="Y43" s="104"/>
      <c r="Z43" s="104"/>
      <c r="AA43" s="105"/>
      <c r="AB43" s="105"/>
      <c r="AC43" s="292"/>
      <c r="AD43" s="293"/>
      <c r="AE43" s="93"/>
      <c r="AF43" s="93"/>
      <c r="AG43" s="146"/>
      <c r="AH43" s="145"/>
      <c r="AI43" s="104"/>
      <c r="AJ43" s="105"/>
      <c r="AK43" s="492"/>
      <c r="AL43" s="6"/>
      <c r="AM43" s="44"/>
      <c r="AN43" s="44"/>
      <c r="AO43" s="426" t="str">
        <f t="shared" si="21"/>
        <v/>
      </c>
      <c r="AP43" s="427"/>
      <c r="AQ43" s="426" t="str">
        <f t="shared" si="21"/>
        <v/>
      </c>
      <c r="AR43" s="427"/>
      <c r="AS43" s="426" t="str">
        <f t="shared" si="21"/>
        <v/>
      </c>
      <c r="AT43" s="427"/>
      <c r="AU43" s="426" t="str">
        <f t="shared" si="21"/>
        <v/>
      </c>
      <c r="AV43" s="427"/>
      <c r="AW43" s="426" t="str">
        <f t="shared" si="22"/>
        <v/>
      </c>
      <c r="AX43" s="427"/>
      <c r="AY43" s="426" t="str">
        <f t="shared" si="23"/>
        <v/>
      </c>
      <c r="AZ43" s="427"/>
      <c r="BA43" s="426" t="str">
        <f t="shared" si="24"/>
        <v/>
      </c>
      <c r="BB43" s="427"/>
      <c r="BC43" s="426" t="str">
        <f t="shared" si="25"/>
        <v/>
      </c>
      <c r="BD43" s="427"/>
      <c r="BE43" s="426" t="str">
        <f t="shared" si="26"/>
        <v/>
      </c>
      <c r="BF43" s="427"/>
      <c r="BG43" s="426" t="str">
        <f t="shared" si="27"/>
        <v/>
      </c>
      <c r="BH43" s="427"/>
      <c r="BI43" s="426" t="str">
        <f t="shared" si="28"/>
        <v/>
      </c>
      <c r="BJ43" s="427"/>
      <c r="BK43" s="426" t="str">
        <f t="shared" si="29"/>
        <v/>
      </c>
      <c r="BL43" s="427"/>
      <c r="BM43" s="6"/>
      <c r="BN43" s="6"/>
      <c r="BO43" s="6"/>
      <c r="BP43" s="164" t="str">
        <f t="shared" si="32"/>
        <v/>
      </c>
      <c r="BQ43" s="110" t="str">
        <f t="shared" si="33"/>
        <v/>
      </c>
      <c r="BR43" s="109" t="str">
        <f t="shared" si="34"/>
        <v/>
      </c>
      <c r="BS43" s="110" t="str">
        <f t="shared" si="35"/>
        <v/>
      </c>
      <c r="BT43" s="109" t="str">
        <f t="shared" si="36"/>
        <v/>
      </c>
      <c r="BU43" s="110" t="str">
        <f t="shared" si="37"/>
        <v/>
      </c>
      <c r="BV43" s="109" t="str">
        <f t="shared" si="38"/>
        <v/>
      </c>
      <c r="BW43" s="110" t="str">
        <f t="shared" si="39"/>
        <v/>
      </c>
      <c r="BX43" s="109" t="str">
        <f t="shared" si="40"/>
        <v/>
      </c>
      <c r="BY43" s="110" t="str">
        <f t="shared" si="41"/>
        <v/>
      </c>
      <c r="BZ43" s="109" t="str">
        <f t="shared" si="42"/>
        <v/>
      </c>
      <c r="CA43" s="110" t="str">
        <f t="shared" si="43"/>
        <v/>
      </c>
      <c r="CB43" s="109" t="str">
        <f t="shared" si="44"/>
        <v/>
      </c>
      <c r="CC43" s="110" t="str">
        <f t="shared" si="45"/>
        <v/>
      </c>
      <c r="CD43" s="109" t="str">
        <f t="shared" si="46"/>
        <v/>
      </c>
      <c r="CE43" s="110" t="str">
        <f t="shared" si="47"/>
        <v/>
      </c>
      <c r="CF43" s="109" t="str">
        <f t="shared" si="48"/>
        <v/>
      </c>
      <c r="CG43" s="110" t="str">
        <f t="shared" si="49"/>
        <v/>
      </c>
      <c r="CH43" s="109" t="str">
        <f t="shared" si="50"/>
        <v/>
      </c>
      <c r="CI43" s="110" t="str">
        <f t="shared" si="51"/>
        <v/>
      </c>
      <c r="CJ43" s="428" t="str">
        <f t="shared" si="30"/>
        <v/>
      </c>
      <c r="CK43" s="437" t="str">
        <f t="shared" si="31"/>
        <v/>
      </c>
      <c r="CL43" s="6"/>
      <c r="CM43" s="6"/>
      <c r="CN43" s="6"/>
    </row>
    <row r="44" spans="1:92" s="15" customFormat="1" ht="18" customHeight="1">
      <c r="A44" s="95">
        <v>38</v>
      </c>
      <c r="B44" s="128"/>
      <c r="C44" s="117"/>
      <c r="D44" s="125"/>
      <c r="E44" s="119"/>
      <c r="F44" s="271"/>
      <c r="G44" s="122"/>
      <c r="H44" s="135" t="str">
        <f>IF(DOB!C44="","",DOB!C44)</f>
        <v/>
      </c>
      <c r="I44" s="79" t="s">
        <v>293</v>
      </c>
      <c r="J44" s="130" t="s">
        <v>294</v>
      </c>
      <c r="K44" s="79" t="s">
        <v>295</v>
      </c>
      <c r="L44" s="142" t="s">
        <v>296</v>
      </c>
      <c r="M44" s="79"/>
      <c r="N44" s="130"/>
      <c r="O44" s="285"/>
      <c r="P44" s="281"/>
      <c r="Q44" s="104"/>
      <c r="R44" s="104"/>
      <c r="S44" s="105"/>
      <c r="T44" s="105"/>
      <c r="U44" s="292"/>
      <c r="V44" s="292"/>
      <c r="W44" s="293"/>
      <c r="X44" s="293"/>
      <c r="Y44" s="104"/>
      <c r="Z44" s="104"/>
      <c r="AA44" s="105"/>
      <c r="AB44" s="105"/>
      <c r="AC44" s="292"/>
      <c r="AD44" s="293"/>
      <c r="AE44" s="93"/>
      <c r="AF44" s="93"/>
      <c r="AG44" s="146"/>
      <c r="AH44" s="145"/>
      <c r="AI44" s="104"/>
      <c r="AJ44" s="105"/>
      <c r="AK44" s="492"/>
      <c r="AL44" s="6"/>
      <c r="AM44" s="44"/>
      <c r="AN44" s="44"/>
      <c r="AO44" s="426" t="str">
        <f t="shared" si="21"/>
        <v/>
      </c>
      <c r="AP44" s="427"/>
      <c r="AQ44" s="426" t="str">
        <f t="shared" si="21"/>
        <v/>
      </c>
      <c r="AR44" s="427"/>
      <c r="AS44" s="426" t="str">
        <f t="shared" si="21"/>
        <v/>
      </c>
      <c r="AT44" s="427"/>
      <c r="AU44" s="426" t="str">
        <f t="shared" si="21"/>
        <v/>
      </c>
      <c r="AV44" s="427"/>
      <c r="AW44" s="426" t="str">
        <f t="shared" si="22"/>
        <v/>
      </c>
      <c r="AX44" s="427"/>
      <c r="AY44" s="426" t="str">
        <f t="shared" si="23"/>
        <v/>
      </c>
      <c r="AZ44" s="427"/>
      <c r="BA44" s="426" t="str">
        <f t="shared" si="24"/>
        <v/>
      </c>
      <c r="BB44" s="427"/>
      <c r="BC44" s="426" t="str">
        <f t="shared" si="25"/>
        <v/>
      </c>
      <c r="BD44" s="427"/>
      <c r="BE44" s="426" t="str">
        <f t="shared" si="26"/>
        <v/>
      </c>
      <c r="BF44" s="427"/>
      <c r="BG44" s="426" t="str">
        <f t="shared" si="27"/>
        <v/>
      </c>
      <c r="BH44" s="427"/>
      <c r="BI44" s="426" t="str">
        <f t="shared" si="28"/>
        <v/>
      </c>
      <c r="BJ44" s="427"/>
      <c r="BK44" s="426" t="str">
        <f t="shared" si="29"/>
        <v/>
      </c>
      <c r="BL44" s="427"/>
      <c r="BM44" s="6"/>
      <c r="BN44" s="6"/>
      <c r="BO44" s="6"/>
      <c r="BP44" s="164" t="str">
        <f t="shared" si="32"/>
        <v/>
      </c>
      <c r="BQ44" s="110" t="str">
        <f t="shared" si="33"/>
        <v/>
      </c>
      <c r="BR44" s="109" t="str">
        <f t="shared" si="34"/>
        <v/>
      </c>
      <c r="BS44" s="110" t="str">
        <f t="shared" si="35"/>
        <v/>
      </c>
      <c r="BT44" s="109" t="str">
        <f t="shared" si="36"/>
        <v/>
      </c>
      <c r="BU44" s="110" t="str">
        <f t="shared" si="37"/>
        <v/>
      </c>
      <c r="BV44" s="109" t="str">
        <f t="shared" si="38"/>
        <v/>
      </c>
      <c r="BW44" s="110" t="str">
        <f t="shared" si="39"/>
        <v/>
      </c>
      <c r="BX44" s="109" t="str">
        <f t="shared" si="40"/>
        <v/>
      </c>
      <c r="BY44" s="110" t="str">
        <f t="shared" si="41"/>
        <v/>
      </c>
      <c r="BZ44" s="109" t="str">
        <f t="shared" si="42"/>
        <v/>
      </c>
      <c r="CA44" s="110" t="str">
        <f t="shared" si="43"/>
        <v/>
      </c>
      <c r="CB44" s="109" t="str">
        <f t="shared" si="44"/>
        <v/>
      </c>
      <c r="CC44" s="110" t="str">
        <f t="shared" si="45"/>
        <v/>
      </c>
      <c r="CD44" s="109" t="str">
        <f t="shared" si="46"/>
        <v/>
      </c>
      <c r="CE44" s="110" t="str">
        <f t="shared" si="47"/>
        <v/>
      </c>
      <c r="CF44" s="109" t="str">
        <f t="shared" si="48"/>
        <v/>
      </c>
      <c r="CG44" s="110" t="str">
        <f t="shared" si="49"/>
        <v/>
      </c>
      <c r="CH44" s="109" t="str">
        <f t="shared" si="50"/>
        <v/>
      </c>
      <c r="CI44" s="110" t="str">
        <f t="shared" si="51"/>
        <v/>
      </c>
      <c r="CJ44" s="428" t="str">
        <f t="shared" si="30"/>
        <v/>
      </c>
      <c r="CK44" s="437" t="str">
        <f t="shared" si="31"/>
        <v/>
      </c>
      <c r="CL44" s="6"/>
      <c r="CM44" s="6"/>
      <c r="CN44" s="6"/>
    </row>
    <row r="45" spans="1:92" s="15" customFormat="1" ht="18" customHeight="1">
      <c r="A45" s="95">
        <v>39</v>
      </c>
      <c r="B45" s="128"/>
      <c r="C45" s="117"/>
      <c r="D45" s="125"/>
      <c r="E45" s="119"/>
      <c r="F45" s="271"/>
      <c r="G45" s="122"/>
      <c r="H45" s="135" t="str">
        <f>IF(DOB!C45="","",DOB!C45)</f>
        <v/>
      </c>
      <c r="I45" s="79" t="s">
        <v>297</v>
      </c>
      <c r="J45" s="130" t="s">
        <v>298</v>
      </c>
      <c r="K45" s="79" t="s">
        <v>299</v>
      </c>
      <c r="L45" s="142" t="s">
        <v>300</v>
      </c>
      <c r="M45" s="79"/>
      <c r="N45" s="130"/>
      <c r="O45" s="285"/>
      <c r="P45" s="281"/>
      <c r="Q45" s="104"/>
      <c r="R45" s="104"/>
      <c r="S45" s="105"/>
      <c r="T45" s="105"/>
      <c r="U45" s="292"/>
      <c r="V45" s="292"/>
      <c r="W45" s="293"/>
      <c r="X45" s="293"/>
      <c r="Y45" s="104"/>
      <c r="Z45" s="104"/>
      <c r="AA45" s="105"/>
      <c r="AB45" s="105"/>
      <c r="AC45" s="292"/>
      <c r="AD45" s="293"/>
      <c r="AE45" s="93"/>
      <c r="AF45" s="93"/>
      <c r="AG45" s="146"/>
      <c r="AH45" s="145"/>
      <c r="AI45" s="104"/>
      <c r="AJ45" s="105"/>
      <c r="AK45" s="492"/>
      <c r="AL45" s="6"/>
      <c r="AM45" s="44"/>
      <c r="AN45" s="44"/>
      <c r="AO45" s="426" t="str">
        <f t="shared" si="21"/>
        <v/>
      </c>
      <c r="AP45" s="427"/>
      <c r="AQ45" s="426" t="str">
        <f t="shared" si="21"/>
        <v/>
      </c>
      <c r="AR45" s="427"/>
      <c r="AS45" s="426" t="str">
        <f t="shared" si="21"/>
        <v/>
      </c>
      <c r="AT45" s="427"/>
      <c r="AU45" s="426" t="str">
        <f t="shared" si="21"/>
        <v/>
      </c>
      <c r="AV45" s="427"/>
      <c r="AW45" s="426" t="str">
        <f t="shared" si="22"/>
        <v/>
      </c>
      <c r="AX45" s="427"/>
      <c r="AY45" s="426" t="str">
        <f t="shared" si="23"/>
        <v/>
      </c>
      <c r="AZ45" s="427"/>
      <c r="BA45" s="426" t="str">
        <f t="shared" si="24"/>
        <v/>
      </c>
      <c r="BB45" s="427"/>
      <c r="BC45" s="426" t="str">
        <f t="shared" si="25"/>
        <v/>
      </c>
      <c r="BD45" s="427"/>
      <c r="BE45" s="426" t="str">
        <f t="shared" si="26"/>
        <v/>
      </c>
      <c r="BF45" s="427"/>
      <c r="BG45" s="426" t="str">
        <f t="shared" si="27"/>
        <v/>
      </c>
      <c r="BH45" s="427"/>
      <c r="BI45" s="426" t="str">
        <f t="shared" si="28"/>
        <v/>
      </c>
      <c r="BJ45" s="427"/>
      <c r="BK45" s="426" t="str">
        <f t="shared" si="29"/>
        <v/>
      </c>
      <c r="BL45" s="427"/>
      <c r="BM45" s="6"/>
      <c r="BN45" s="6"/>
      <c r="BO45" s="6"/>
      <c r="BP45" s="164" t="str">
        <f t="shared" si="32"/>
        <v/>
      </c>
      <c r="BQ45" s="110" t="str">
        <f t="shared" si="33"/>
        <v/>
      </c>
      <c r="BR45" s="109" t="str">
        <f t="shared" si="34"/>
        <v/>
      </c>
      <c r="BS45" s="110" t="str">
        <f t="shared" si="35"/>
        <v/>
      </c>
      <c r="BT45" s="109" t="str">
        <f t="shared" si="36"/>
        <v/>
      </c>
      <c r="BU45" s="110" t="str">
        <f t="shared" si="37"/>
        <v/>
      </c>
      <c r="BV45" s="109" t="str">
        <f t="shared" si="38"/>
        <v/>
      </c>
      <c r="BW45" s="110" t="str">
        <f t="shared" si="39"/>
        <v/>
      </c>
      <c r="BX45" s="109" t="str">
        <f t="shared" si="40"/>
        <v/>
      </c>
      <c r="BY45" s="110" t="str">
        <f t="shared" si="41"/>
        <v/>
      </c>
      <c r="BZ45" s="109" t="str">
        <f t="shared" si="42"/>
        <v/>
      </c>
      <c r="CA45" s="110" t="str">
        <f t="shared" si="43"/>
        <v/>
      </c>
      <c r="CB45" s="109" t="str">
        <f t="shared" si="44"/>
        <v/>
      </c>
      <c r="CC45" s="110" t="str">
        <f t="shared" si="45"/>
        <v/>
      </c>
      <c r="CD45" s="109" t="str">
        <f t="shared" si="46"/>
        <v/>
      </c>
      <c r="CE45" s="110" t="str">
        <f t="shared" si="47"/>
        <v/>
      </c>
      <c r="CF45" s="109" t="str">
        <f t="shared" si="48"/>
        <v/>
      </c>
      <c r="CG45" s="110" t="str">
        <f t="shared" si="49"/>
        <v/>
      </c>
      <c r="CH45" s="109" t="str">
        <f t="shared" si="50"/>
        <v/>
      </c>
      <c r="CI45" s="110" t="str">
        <f t="shared" si="51"/>
        <v/>
      </c>
      <c r="CJ45" s="428" t="str">
        <f t="shared" si="30"/>
        <v/>
      </c>
      <c r="CK45" s="437" t="str">
        <f t="shared" si="31"/>
        <v/>
      </c>
      <c r="CL45" s="6"/>
      <c r="CM45" s="6"/>
      <c r="CN45" s="6"/>
    </row>
    <row r="46" spans="1:92" s="15" customFormat="1" ht="18" customHeight="1">
      <c r="A46" s="95">
        <v>40</v>
      </c>
      <c r="B46" s="128"/>
      <c r="C46" s="117"/>
      <c r="D46" s="125"/>
      <c r="E46" s="119"/>
      <c r="F46" s="271"/>
      <c r="G46" s="122"/>
      <c r="H46" s="135" t="str">
        <f>IF(DOB!C46="","",DOB!C46)</f>
        <v/>
      </c>
      <c r="I46" s="79" t="s">
        <v>301</v>
      </c>
      <c r="J46" s="130" t="s">
        <v>302</v>
      </c>
      <c r="K46" s="79" t="s">
        <v>303</v>
      </c>
      <c r="L46" s="142" t="s">
        <v>304</v>
      </c>
      <c r="M46" s="79"/>
      <c r="N46" s="130"/>
      <c r="O46" s="285"/>
      <c r="P46" s="281"/>
      <c r="Q46" s="104"/>
      <c r="R46" s="104"/>
      <c r="S46" s="105"/>
      <c r="T46" s="105"/>
      <c r="U46" s="292"/>
      <c r="V46" s="292"/>
      <c r="W46" s="293"/>
      <c r="X46" s="293"/>
      <c r="Y46" s="104"/>
      <c r="Z46" s="104"/>
      <c r="AA46" s="105"/>
      <c r="AB46" s="105"/>
      <c r="AC46" s="292"/>
      <c r="AD46" s="293"/>
      <c r="AE46" s="93"/>
      <c r="AF46" s="93"/>
      <c r="AG46" s="146"/>
      <c r="AH46" s="145"/>
      <c r="AI46" s="104"/>
      <c r="AJ46" s="105"/>
      <c r="AK46" s="492"/>
      <c r="AL46" s="6"/>
      <c r="AM46" s="44"/>
      <c r="AN46" s="44"/>
      <c r="AO46" s="426" t="str">
        <f t="shared" si="21"/>
        <v/>
      </c>
      <c r="AP46" s="427"/>
      <c r="AQ46" s="426" t="str">
        <f t="shared" si="21"/>
        <v/>
      </c>
      <c r="AR46" s="427"/>
      <c r="AS46" s="426" t="str">
        <f t="shared" si="21"/>
        <v/>
      </c>
      <c r="AT46" s="427"/>
      <c r="AU46" s="426" t="str">
        <f t="shared" si="21"/>
        <v/>
      </c>
      <c r="AV46" s="427"/>
      <c r="AW46" s="426" t="str">
        <f t="shared" si="22"/>
        <v/>
      </c>
      <c r="AX46" s="427"/>
      <c r="AY46" s="426" t="str">
        <f t="shared" si="23"/>
        <v/>
      </c>
      <c r="AZ46" s="427"/>
      <c r="BA46" s="426" t="str">
        <f t="shared" si="24"/>
        <v/>
      </c>
      <c r="BB46" s="427"/>
      <c r="BC46" s="426" t="str">
        <f t="shared" si="25"/>
        <v/>
      </c>
      <c r="BD46" s="427"/>
      <c r="BE46" s="426" t="str">
        <f t="shared" si="26"/>
        <v/>
      </c>
      <c r="BF46" s="427"/>
      <c r="BG46" s="426" t="str">
        <f t="shared" si="27"/>
        <v/>
      </c>
      <c r="BH46" s="427"/>
      <c r="BI46" s="426" t="str">
        <f t="shared" si="28"/>
        <v/>
      </c>
      <c r="BJ46" s="427"/>
      <c r="BK46" s="426" t="str">
        <f t="shared" si="29"/>
        <v/>
      </c>
      <c r="BL46" s="427"/>
      <c r="BM46" s="6"/>
      <c r="BN46" s="6"/>
      <c r="BO46" s="6"/>
      <c r="BP46" s="164" t="str">
        <f t="shared" si="32"/>
        <v/>
      </c>
      <c r="BQ46" s="110" t="str">
        <f t="shared" si="33"/>
        <v/>
      </c>
      <c r="BR46" s="109" t="str">
        <f t="shared" si="34"/>
        <v/>
      </c>
      <c r="BS46" s="110" t="str">
        <f t="shared" si="35"/>
        <v/>
      </c>
      <c r="BT46" s="109" t="str">
        <f t="shared" si="36"/>
        <v/>
      </c>
      <c r="BU46" s="110" t="str">
        <f t="shared" si="37"/>
        <v/>
      </c>
      <c r="BV46" s="109" t="str">
        <f t="shared" si="38"/>
        <v/>
      </c>
      <c r="BW46" s="110" t="str">
        <f t="shared" si="39"/>
        <v/>
      </c>
      <c r="BX46" s="109" t="str">
        <f t="shared" si="40"/>
        <v/>
      </c>
      <c r="BY46" s="110" t="str">
        <f t="shared" si="41"/>
        <v/>
      </c>
      <c r="BZ46" s="109" t="str">
        <f t="shared" si="42"/>
        <v/>
      </c>
      <c r="CA46" s="110" t="str">
        <f t="shared" si="43"/>
        <v/>
      </c>
      <c r="CB46" s="109" t="str">
        <f t="shared" si="44"/>
        <v/>
      </c>
      <c r="CC46" s="110" t="str">
        <f t="shared" si="45"/>
        <v/>
      </c>
      <c r="CD46" s="109" t="str">
        <f t="shared" si="46"/>
        <v/>
      </c>
      <c r="CE46" s="110" t="str">
        <f t="shared" si="47"/>
        <v/>
      </c>
      <c r="CF46" s="109" t="str">
        <f t="shared" si="48"/>
        <v/>
      </c>
      <c r="CG46" s="110" t="str">
        <f t="shared" si="49"/>
        <v/>
      </c>
      <c r="CH46" s="109" t="str">
        <f t="shared" si="50"/>
        <v/>
      </c>
      <c r="CI46" s="110" t="str">
        <f t="shared" si="51"/>
        <v/>
      </c>
      <c r="CJ46" s="428" t="str">
        <f t="shared" si="30"/>
        <v/>
      </c>
      <c r="CK46" s="437" t="str">
        <f t="shared" si="31"/>
        <v/>
      </c>
      <c r="CL46" s="6"/>
      <c r="CM46" s="6"/>
      <c r="CN46" s="6"/>
    </row>
    <row r="47" spans="1:92" s="15" customFormat="1" ht="18" customHeight="1">
      <c r="A47" s="95">
        <v>41</v>
      </c>
      <c r="B47" s="128"/>
      <c r="C47" s="117"/>
      <c r="D47" s="125"/>
      <c r="E47" s="119"/>
      <c r="F47" s="271"/>
      <c r="G47" s="122"/>
      <c r="H47" s="135" t="str">
        <f>IF(DOB!C47="","",DOB!C47)</f>
        <v/>
      </c>
      <c r="I47" s="79" t="s">
        <v>305</v>
      </c>
      <c r="J47" s="130" t="s">
        <v>306</v>
      </c>
      <c r="K47" s="79" t="s">
        <v>307</v>
      </c>
      <c r="L47" s="142" t="s">
        <v>308</v>
      </c>
      <c r="M47" s="79"/>
      <c r="N47" s="130"/>
      <c r="O47" s="285"/>
      <c r="P47" s="281"/>
      <c r="Q47" s="104"/>
      <c r="R47" s="104"/>
      <c r="S47" s="105"/>
      <c r="T47" s="105"/>
      <c r="U47" s="292"/>
      <c r="V47" s="292"/>
      <c r="W47" s="293"/>
      <c r="X47" s="293"/>
      <c r="Y47" s="104"/>
      <c r="Z47" s="104"/>
      <c r="AA47" s="105"/>
      <c r="AB47" s="105"/>
      <c r="AC47" s="292"/>
      <c r="AD47" s="293"/>
      <c r="AE47" s="93"/>
      <c r="AF47" s="93"/>
      <c r="AG47" s="146"/>
      <c r="AH47" s="145"/>
      <c r="AI47" s="104"/>
      <c r="AJ47" s="105"/>
      <c r="AK47" s="492"/>
      <c r="AL47" s="6"/>
      <c r="AM47" s="44"/>
      <c r="AN47" s="44"/>
      <c r="AO47" s="426" t="str">
        <f t="shared" si="21"/>
        <v/>
      </c>
      <c r="AP47" s="427"/>
      <c r="AQ47" s="426" t="str">
        <f t="shared" si="21"/>
        <v/>
      </c>
      <c r="AR47" s="427"/>
      <c r="AS47" s="426" t="str">
        <f t="shared" si="21"/>
        <v/>
      </c>
      <c r="AT47" s="427"/>
      <c r="AU47" s="426" t="str">
        <f t="shared" si="21"/>
        <v/>
      </c>
      <c r="AV47" s="427"/>
      <c r="AW47" s="426" t="str">
        <f t="shared" si="22"/>
        <v/>
      </c>
      <c r="AX47" s="427"/>
      <c r="AY47" s="426" t="str">
        <f t="shared" si="23"/>
        <v/>
      </c>
      <c r="AZ47" s="427"/>
      <c r="BA47" s="426" t="str">
        <f t="shared" si="24"/>
        <v/>
      </c>
      <c r="BB47" s="427"/>
      <c r="BC47" s="426" t="str">
        <f t="shared" si="25"/>
        <v/>
      </c>
      <c r="BD47" s="427"/>
      <c r="BE47" s="426" t="str">
        <f t="shared" si="26"/>
        <v/>
      </c>
      <c r="BF47" s="427"/>
      <c r="BG47" s="426" t="str">
        <f t="shared" si="27"/>
        <v/>
      </c>
      <c r="BH47" s="427"/>
      <c r="BI47" s="426" t="str">
        <f t="shared" si="28"/>
        <v/>
      </c>
      <c r="BJ47" s="427"/>
      <c r="BK47" s="426" t="str">
        <f t="shared" si="29"/>
        <v/>
      </c>
      <c r="BL47" s="427"/>
      <c r="BM47" s="6"/>
      <c r="BN47" s="6"/>
      <c r="BO47" s="6"/>
      <c r="BP47" s="164" t="str">
        <f t="shared" si="32"/>
        <v/>
      </c>
      <c r="BQ47" s="110" t="str">
        <f t="shared" si="33"/>
        <v/>
      </c>
      <c r="BR47" s="109" t="str">
        <f t="shared" si="34"/>
        <v/>
      </c>
      <c r="BS47" s="110" t="str">
        <f t="shared" si="35"/>
        <v/>
      </c>
      <c r="BT47" s="109" t="str">
        <f t="shared" si="36"/>
        <v/>
      </c>
      <c r="BU47" s="110" t="str">
        <f t="shared" si="37"/>
        <v/>
      </c>
      <c r="BV47" s="109" t="str">
        <f t="shared" si="38"/>
        <v/>
      </c>
      <c r="BW47" s="110" t="str">
        <f t="shared" si="39"/>
        <v/>
      </c>
      <c r="BX47" s="109" t="str">
        <f t="shared" si="40"/>
        <v/>
      </c>
      <c r="BY47" s="110" t="str">
        <f t="shared" si="41"/>
        <v/>
      </c>
      <c r="BZ47" s="109" t="str">
        <f t="shared" si="42"/>
        <v/>
      </c>
      <c r="CA47" s="110" t="str">
        <f t="shared" si="43"/>
        <v/>
      </c>
      <c r="CB47" s="109" t="str">
        <f t="shared" si="44"/>
        <v/>
      </c>
      <c r="CC47" s="110" t="str">
        <f t="shared" si="45"/>
        <v/>
      </c>
      <c r="CD47" s="109" t="str">
        <f t="shared" si="46"/>
        <v/>
      </c>
      <c r="CE47" s="110" t="str">
        <f t="shared" si="47"/>
        <v/>
      </c>
      <c r="CF47" s="109" t="str">
        <f t="shared" si="48"/>
        <v/>
      </c>
      <c r="CG47" s="110" t="str">
        <f t="shared" si="49"/>
        <v/>
      </c>
      <c r="CH47" s="109" t="str">
        <f t="shared" si="50"/>
        <v/>
      </c>
      <c r="CI47" s="110" t="str">
        <f t="shared" si="51"/>
        <v/>
      </c>
      <c r="CJ47" s="428" t="str">
        <f t="shared" si="30"/>
        <v/>
      </c>
      <c r="CK47" s="437" t="str">
        <f t="shared" si="31"/>
        <v/>
      </c>
      <c r="CL47" s="6"/>
      <c r="CM47" s="6"/>
      <c r="CN47" s="6"/>
    </row>
    <row r="48" spans="1:92" s="15" customFormat="1" ht="18" customHeight="1">
      <c r="A48" s="95">
        <v>42</v>
      </c>
      <c r="B48" s="128"/>
      <c r="C48" s="117"/>
      <c r="D48" s="125"/>
      <c r="E48" s="119"/>
      <c r="F48" s="271"/>
      <c r="G48" s="122"/>
      <c r="H48" s="135" t="str">
        <f>IF(DOB!C48="","",DOB!C48)</f>
        <v/>
      </c>
      <c r="I48" s="79" t="s">
        <v>309</v>
      </c>
      <c r="J48" s="130" t="s">
        <v>310</v>
      </c>
      <c r="K48" s="79" t="s">
        <v>311</v>
      </c>
      <c r="L48" s="142" t="s">
        <v>312</v>
      </c>
      <c r="M48" s="79"/>
      <c r="N48" s="130"/>
      <c r="O48" s="285"/>
      <c r="P48" s="281"/>
      <c r="Q48" s="104"/>
      <c r="R48" s="104"/>
      <c r="S48" s="105"/>
      <c r="T48" s="105"/>
      <c r="U48" s="292"/>
      <c r="V48" s="292"/>
      <c r="W48" s="293"/>
      <c r="X48" s="293"/>
      <c r="Y48" s="104"/>
      <c r="Z48" s="104"/>
      <c r="AA48" s="105"/>
      <c r="AB48" s="105"/>
      <c r="AC48" s="292"/>
      <c r="AD48" s="293"/>
      <c r="AE48" s="93"/>
      <c r="AF48" s="93"/>
      <c r="AG48" s="146"/>
      <c r="AH48" s="145"/>
      <c r="AI48" s="104"/>
      <c r="AJ48" s="105"/>
      <c r="AK48" s="492"/>
      <c r="AL48" s="6"/>
      <c r="AM48" s="44"/>
      <c r="AN48" s="44"/>
      <c r="AO48" s="426" t="str">
        <f t="shared" si="21"/>
        <v/>
      </c>
      <c r="AP48" s="427"/>
      <c r="AQ48" s="426" t="str">
        <f t="shared" si="21"/>
        <v/>
      </c>
      <c r="AR48" s="427"/>
      <c r="AS48" s="426" t="str">
        <f t="shared" si="21"/>
        <v/>
      </c>
      <c r="AT48" s="427"/>
      <c r="AU48" s="426" t="str">
        <f t="shared" si="21"/>
        <v/>
      </c>
      <c r="AV48" s="427"/>
      <c r="AW48" s="426" t="str">
        <f t="shared" si="22"/>
        <v/>
      </c>
      <c r="AX48" s="427"/>
      <c r="AY48" s="426" t="str">
        <f t="shared" si="23"/>
        <v/>
      </c>
      <c r="AZ48" s="427"/>
      <c r="BA48" s="426" t="str">
        <f t="shared" si="24"/>
        <v/>
      </c>
      <c r="BB48" s="427"/>
      <c r="BC48" s="426" t="str">
        <f t="shared" si="25"/>
        <v/>
      </c>
      <c r="BD48" s="427"/>
      <c r="BE48" s="426" t="str">
        <f t="shared" si="26"/>
        <v/>
      </c>
      <c r="BF48" s="427"/>
      <c r="BG48" s="426" t="str">
        <f t="shared" si="27"/>
        <v/>
      </c>
      <c r="BH48" s="427"/>
      <c r="BI48" s="426" t="str">
        <f t="shared" si="28"/>
        <v/>
      </c>
      <c r="BJ48" s="427"/>
      <c r="BK48" s="426" t="str">
        <f t="shared" si="29"/>
        <v/>
      </c>
      <c r="BL48" s="427"/>
      <c r="BM48" s="6"/>
      <c r="BN48" s="6"/>
      <c r="BO48" s="6"/>
      <c r="BP48" s="164" t="str">
        <f t="shared" si="32"/>
        <v/>
      </c>
      <c r="BQ48" s="110" t="str">
        <f t="shared" si="33"/>
        <v/>
      </c>
      <c r="BR48" s="109" t="str">
        <f t="shared" si="34"/>
        <v/>
      </c>
      <c r="BS48" s="110" t="str">
        <f t="shared" si="35"/>
        <v/>
      </c>
      <c r="BT48" s="109" t="str">
        <f t="shared" si="36"/>
        <v/>
      </c>
      <c r="BU48" s="110" t="str">
        <f t="shared" si="37"/>
        <v/>
      </c>
      <c r="BV48" s="109" t="str">
        <f t="shared" si="38"/>
        <v/>
      </c>
      <c r="BW48" s="110" t="str">
        <f t="shared" si="39"/>
        <v/>
      </c>
      <c r="BX48" s="109" t="str">
        <f t="shared" si="40"/>
        <v/>
      </c>
      <c r="BY48" s="110" t="str">
        <f t="shared" si="41"/>
        <v/>
      </c>
      <c r="BZ48" s="109" t="str">
        <f t="shared" si="42"/>
        <v/>
      </c>
      <c r="CA48" s="110" t="str">
        <f t="shared" si="43"/>
        <v/>
      </c>
      <c r="CB48" s="109" t="str">
        <f t="shared" si="44"/>
        <v/>
      </c>
      <c r="CC48" s="110" t="str">
        <f t="shared" si="45"/>
        <v/>
      </c>
      <c r="CD48" s="109" t="str">
        <f t="shared" si="46"/>
        <v/>
      </c>
      <c r="CE48" s="110" t="str">
        <f t="shared" si="47"/>
        <v/>
      </c>
      <c r="CF48" s="109" t="str">
        <f t="shared" si="48"/>
        <v/>
      </c>
      <c r="CG48" s="110" t="str">
        <f t="shared" si="49"/>
        <v/>
      </c>
      <c r="CH48" s="109" t="str">
        <f t="shared" si="50"/>
        <v/>
      </c>
      <c r="CI48" s="110" t="str">
        <f t="shared" si="51"/>
        <v/>
      </c>
      <c r="CJ48" s="428" t="str">
        <f t="shared" si="30"/>
        <v/>
      </c>
      <c r="CK48" s="437" t="str">
        <f t="shared" si="31"/>
        <v/>
      </c>
      <c r="CL48" s="6"/>
      <c r="CM48" s="6"/>
      <c r="CN48" s="6"/>
    </row>
    <row r="49" spans="1:92" s="15" customFormat="1" ht="18" customHeight="1">
      <c r="A49" s="95">
        <v>43</v>
      </c>
      <c r="B49" s="128"/>
      <c r="C49" s="117"/>
      <c r="D49" s="125"/>
      <c r="E49" s="119"/>
      <c r="F49" s="271"/>
      <c r="G49" s="122"/>
      <c r="H49" s="135" t="str">
        <f>IF(DOB!C49="","",DOB!C49)</f>
        <v/>
      </c>
      <c r="I49" s="79" t="s">
        <v>313</v>
      </c>
      <c r="J49" s="130" t="s">
        <v>314</v>
      </c>
      <c r="K49" s="79" t="s">
        <v>315</v>
      </c>
      <c r="L49" s="142" t="s">
        <v>316</v>
      </c>
      <c r="M49" s="79"/>
      <c r="N49" s="130"/>
      <c r="O49" s="285"/>
      <c r="P49" s="281"/>
      <c r="Q49" s="104"/>
      <c r="R49" s="104"/>
      <c r="S49" s="105"/>
      <c r="T49" s="105"/>
      <c r="U49" s="292"/>
      <c r="V49" s="292"/>
      <c r="W49" s="293"/>
      <c r="X49" s="293"/>
      <c r="Y49" s="104"/>
      <c r="Z49" s="104"/>
      <c r="AA49" s="105"/>
      <c r="AB49" s="105"/>
      <c r="AC49" s="292"/>
      <c r="AD49" s="293"/>
      <c r="AE49" s="93"/>
      <c r="AF49" s="93"/>
      <c r="AG49" s="146"/>
      <c r="AH49" s="145"/>
      <c r="AI49" s="104"/>
      <c r="AJ49" s="105"/>
      <c r="AK49" s="492"/>
      <c r="AL49" s="6"/>
      <c r="AM49" s="44"/>
      <c r="AN49" s="44"/>
      <c r="AO49" s="426" t="str">
        <f t="shared" si="21"/>
        <v/>
      </c>
      <c r="AP49" s="427"/>
      <c r="AQ49" s="426" t="str">
        <f t="shared" si="21"/>
        <v/>
      </c>
      <c r="AR49" s="427"/>
      <c r="AS49" s="426" t="str">
        <f t="shared" si="21"/>
        <v/>
      </c>
      <c r="AT49" s="427"/>
      <c r="AU49" s="426" t="str">
        <f t="shared" si="21"/>
        <v/>
      </c>
      <c r="AV49" s="427"/>
      <c r="AW49" s="426" t="str">
        <f t="shared" si="22"/>
        <v/>
      </c>
      <c r="AX49" s="427"/>
      <c r="AY49" s="426" t="str">
        <f t="shared" si="23"/>
        <v/>
      </c>
      <c r="AZ49" s="427"/>
      <c r="BA49" s="426" t="str">
        <f t="shared" si="24"/>
        <v/>
      </c>
      <c r="BB49" s="427"/>
      <c r="BC49" s="426" t="str">
        <f t="shared" si="25"/>
        <v/>
      </c>
      <c r="BD49" s="427"/>
      <c r="BE49" s="426" t="str">
        <f t="shared" si="26"/>
        <v/>
      </c>
      <c r="BF49" s="427"/>
      <c r="BG49" s="426" t="str">
        <f t="shared" si="27"/>
        <v/>
      </c>
      <c r="BH49" s="427"/>
      <c r="BI49" s="426" t="str">
        <f t="shared" si="28"/>
        <v/>
      </c>
      <c r="BJ49" s="427"/>
      <c r="BK49" s="426" t="str">
        <f t="shared" si="29"/>
        <v/>
      </c>
      <c r="BL49" s="427"/>
      <c r="BM49" s="6"/>
      <c r="BN49" s="6"/>
      <c r="BO49" s="6"/>
      <c r="BP49" s="164" t="str">
        <f t="shared" si="32"/>
        <v/>
      </c>
      <c r="BQ49" s="110" t="str">
        <f t="shared" si="33"/>
        <v/>
      </c>
      <c r="BR49" s="109" t="str">
        <f t="shared" si="34"/>
        <v/>
      </c>
      <c r="BS49" s="110" t="str">
        <f t="shared" si="35"/>
        <v/>
      </c>
      <c r="BT49" s="109" t="str">
        <f t="shared" si="36"/>
        <v/>
      </c>
      <c r="BU49" s="110" t="str">
        <f t="shared" si="37"/>
        <v/>
      </c>
      <c r="BV49" s="109" t="str">
        <f t="shared" si="38"/>
        <v/>
      </c>
      <c r="BW49" s="110" t="str">
        <f t="shared" si="39"/>
        <v/>
      </c>
      <c r="BX49" s="109" t="str">
        <f t="shared" si="40"/>
        <v/>
      </c>
      <c r="BY49" s="110" t="str">
        <f t="shared" si="41"/>
        <v/>
      </c>
      <c r="BZ49" s="109" t="str">
        <f t="shared" si="42"/>
        <v/>
      </c>
      <c r="CA49" s="110" t="str">
        <f t="shared" si="43"/>
        <v/>
      </c>
      <c r="CB49" s="109" t="str">
        <f t="shared" si="44"/>
        <v/>
      </c>
      <c r="CC49" s="110" t="str">
        <f t="shared" si="45"/>
        <v/>
      </c>
      <c r="CD49" s="109" t="str">
        <f t="shared" si="46"/>
        <v/>
      </c>
      <c r="CE49" s="110" t="str">
        <f t="shared" si="47"/>
        <v/>
      </c>
      <c r="CF49" s="109" t="str">
        <f t="shared" si="48"/>
        <v/>
      </c>
      <c r="CG49" s="110" t="str">
        <f t="shared" si="49"/>
        <v/>
      </c>
      <c r="CH49" s="109" t="str">
        <f t="shared" si="50"/>
        <v/>
      </c>
      <c r="CI49" s="110" t="str">
        <f t="shared" si="51"/>
        <v/>
      </c>
      <c r="CJ49" s="428" t="str">
        <f t="shared" si="30"/>
        <v/>
      </c>
      <c r="CK49" s="437" t="str">
        <f t="shared" si="31"/>
        <v/>
      </c>
      <c r="CL49" s="6"/>
      <c r="CM49" s="6"/>
      <c r="CN49" s="6"/>
    </row>
    <row r="50" spans="1:92" s="15" customFormat="1" ht="18" customHeight="1">
      <c r="A50" s="95">
        <v>44</v>
      </c>
      <c r="B50" s="128"/>
      <c r="C50" s="117"/>
      <c r="D50" s="125"/>
      <c r="E50" s="119"/>
      <c r="F50" s="271"/>
      <c r="G50" s="122"/>
      <c r="H50" s="135" t="str">
        <f>IF(DOB!C50="","",DOB!C50)</f>
        <v/>
      </c>
      <c r="I50" s="79" t="s">
        <v>317</v>
      </c>
      <c r="J50" s="130" t="s">
        <v>318</v>
      </c>
      <c r="K50" s="79" t="s">
        <v>319</v>
      </c>
      <c r="L50" s="142" t="s">
        <v>320</v>
      </c>
      <c r="M50" s="79"/>
      <c r="N50" s="130"/>
      <c r="O50" s="285"/>
      <c r="P50" s="281"/>
      <c r="Q50" s="104"/>
      <c r="R50" s="104"/>
      <c r="S50" s="105"/>
      <c r="T50" s="105"/>
      <c r="U50" s="292"/>
      <c r="V50" s="292"/>
      <c r="W50" s="293"/>
      <c r="X50" s="293"/>
      <c r="Y50" s="104"/>
      <c r="Z50" s="104"/>
      <c r="AA50" s="105"/>
      <c r="AB50" s="105"/>
      <c r="AC50" s="292"/>
      <c r="AD50" s="293"/>
      <c r="AE50" s="93"/>
      <c r="AF50" s="93"/>
      <c r="AG50" s="146"/>
      <c r="AH50" s="145"/>
      <c r="AI50" s="104"/>
      <c r="AJ50" s="105"/>
      <c r="AK50" s="492"/>
      <c r="AL50" s="6"/>
      <c r="AM50" s="44"/>
      <c r="AN50" s="44"/>
      <c r="AO50" s="426" t="str">
        <f t="shared" si="21"/>
        <v/>
      </c>
      <c r="AP50" s="427"/>
      <c r="AQ50" s="426" t="str">
        <f t="shared" si="21"/>
        <v/>
      </c>
      <c r="AR50" s="427"/>
      <c r="AS50" s="426" t="str">
        <f t="shared" si="21"/>
        <v/>
      </c>
      <c r="AT50" s="427"/>
      <c r="AU50" s="426" t="str">
        <f t="shared" si="21"/>
        <v/>
      </c>
      <c r="AV50" s="427"/>
      <c r="AW50" s="426" t="str">
        <f t="shared" si="22"/>
        <v/>
      </c>
      <c r="AX50" s="427"/>
      <c r="AY50" s="426" t="str">
        <f t="shared" si="23"/>
        <v/>
      </c>
      <c r="AZ50" s="427"/>
      <c r="BA50" s="426" t="str">
        <f t="shared" si="24"/>
        <v/>
      </c>
      <c r="BB50" s="427"/>
      <c r="BC50" s="426" t="str">
        <f t="shared" si="25"/>
        <v/>
      </c>
      <c r="BD50" s="427"/>
      <c r="BE50" s="426" t="str">
        <f t="shared" si="26"/>
        <v/>
      </c>
      <c r="BF50" s="427"/>
      <c r="BG50" s="426" t="str">
        <f t="shared" si="27"/>
        <v/>
      </c>
      <c r="BH50" s="427"/>
      <c r="BI50" s="426" t="str">
        <f t="shared" si="28"/>
        <v/>
      </c>
      <c r="BJ50" s="427"/>
      <c r="BK50" s="426" t="str">
        <f t="shared" si="29"/>
        <v/>
      </c>
      <c r="BL50" s="427"/>
      <c r="BM50" s="6"/>
      <c r="BN50" s="6"/>
      <c r="BO50" s="6"/>
      <c r="BP50" s="164" t="str">
        <f t="shared" si="32"/>
        <v/>
      </c>
      <c r="BQ50" s="110" t="str">
        <f t="shared" si="33"/>
        <v/>
      </c>
      <c r="BR50" s="109" t="str">
        <f t="shared" si="34"/>
        <v/>
      </c>
      <c r="BS50" s="110" t="str">
        <f t="shared" si="35"/>
        <v/>
      </c>
      <c r="BT50" s="109" t="str">
        <f t="shared" si="36"/>
        <v/>
      </c>
      <c r="BU50" s="110" t="str">
        <f t="shared" si="37"/>
        <v/>
      </c>
      <c r="BV50" s="109" t="str">
        <f t="shared" si="38"/>
        <v/>
      </c>
      <c r="BW50" s="110" t="str">
        <f t="shared" si="39"/>
        <v/>
      </c>
      <c r="BX50" s="109" t="str">
        <f t="shared" si="40"/>
        <v/>
      </c>
      <c r="BY50" s="110" t="str">
        <f t="shared" si="41"/>
        <v/>
      </c>
      <c r="BZ50" s="109" t="str">
        <f t="shared" si="42"/>
        <v/>
      </c>
      <c r="CA50" s="110" t="str">
        <f t="shared" si="43"/>
        <v/>
      </c>
      <c r="CB50" s="109" t="str">
        <f t="shared" si="44"/>
        <v/>
      </c>
      <c r="CC50" s="110" t="str">
        <f t="shared" si="45"/>
        <v/>
      </c>
      <c r="CD50" s="109" t="str">
        <f t="shared" si="46"/>
        <v/>
      </c>
      <c r="CE50" s="110" t="str">
        <f t="shared" si="47"/>
        <v/>
      </c>
      <c r="CF50" s="109" t="str">
        <f t="shared" si="48"/>
        <v/>
      </c>
      <c r="CG50" s="110" t="str">
        <f t="shared" si="49"/>
        <v/>
      </c>
      <c r="CH50" s="109" t="str">
        <f t="shared" si="50"/>
        <v/>
      </c>
      <c r="CI50" s="110" t="str">
        <f t="shared" si="51"/>
        <v/>
      </c>
      <c r="CJ50" s="428" t="str">
        <f t="shared" si="30"/>
        <v/>
      </c>
      <c r="CK50" s="437" t="str">
        <f t="shared" si="31"/>
        <v/>
      </c>
      <c r="CL50" s="6"/>
      <c r="CM50" s="6"/>
      <c r="CN50" s="6"/>
    </row>
    <row r="51" spans="1:92" s="15" customFormat="1" ht="18" customHeight="1">
      <c r="A51" s="95">
        <v>45</v>
      </c>
      <c r="B51" s="128"/>
      <c r="C51" s="117"/>
      <c r="D51" s="125"/>
      <c r="E51" s="119"/>
      <c r="F51" s="271"/>
      <c r="G51" s="122"/>
      <c r="H51" s="135" t="str">
        <f>IF(DOB!C51="","",DOB!C51)</f>
        <v/>
      </c>
      <c r="I51" s="79" t="s">
        <v>321</v>
      </c>
      <c r="J51" s="130" t="s">
        <v>322</v>
      </c>
      <c r="K51" s="79" t="s">
        <v>323</v>
      </c>
      <c r="L51" s="142" t="s">
        <v>324</v>
      </c>
      <c r="M51" s="79"/>
      <c r="N51" s="130"/>
      <c r="O51" s="285"/>
      <c r="P51" s="281"/>
      <c r="Q51" s="104"/>
      <c r="R51" s="104"/>
      <c r="S51" s="105"/>
      <c r="T51" s="105"/>
      <c r="U51" s="292"/>
      <c r="V51" s="292"/>
      <c r="W51" s="293"/>
      <c r="X51" s="293"/>
      <c r="Y51" s="104"/>
      <c r="Z51" s="104"/>
      <c r="AA51" s="105"/>
      <c r="AB51" s="105"/>
      <c r="AC51" s="292"/>
      <c r="AD51" s="293"/>
      <c r="AE51" s="93"/>
      <c r="AF51" s="93"/>
      <c r="AG51" s="146"/>
      <c r="AH51" s="145"/>
      <c r="AI51" s="104"/>
      <c r="AJ51" s="105"/>
      <c r="AK51" s="492"/>
      <c r="AL51" s="6"/>
      <c r="AM51" s="44"/>
      <c r="AN51" s="44"/>
      <c r="AO51" s="426" t="str">
        <f t="shared" si="21"/>
        <v/>
      </c>
      <c r="AP51" s="427"/>
      <c r="AQ51" s="426" t="str">
        <f t="shared" si="21"/>
        <v/>
      </c>
      <c r="AR51" s="427"/>
      <c r="AS51" s="426" t="str">
        <f t="shared" si="21"/>
        <v/>
      </c>
      <c r="AT51" s="427"/>
      <c r="AU51" s="426" t="str">
        <f t="shared" si="21"/>
        <v/>
      </c>
      <c r="AV51" s="427"/>
      <c r="AW51" s="426" t="str">
        <f t="shared" si="22"/>
        <v/>
      </c>
      <c r="AX51" s="427"/>
      <c r="AY51" s="426" t="str">
        <f t="shared" si="23"/>
        <v/>
      </c>
      <c r="AZ51" s="427"/>
      <c r="BA51" s="426" t="str">
        <f t="shared" si="24"/>
        <v/>
      </c>
      <c r="BB51" s="427"/>
      <c r="BC51" s="426" t="str">
        <f t="shared" si="25"/>
        <v/>
      </c>
      <c r="BD51" s="427"/>
      <c r="BE51" s="426" t="str">
        <f t="shared" si="26"/>
        <v/>
      </c>
      <c r="BF51" s="427"/>
      <c r="BG51" s="426" t="str">
        <f t="shared" si="27"/>
        <v/>
      </c>
      <c r="BH51" s="427"/>
      <c r="BI51" s="426" t="str">
        <f t="shared" si="28"/>
        <v/>
      </c>
      <c r="BJ51" s="427"/>
      <c r="BK51" s="426" t="str">
        <f t="shared" si="29"/>
        <v/>
      </c>
      <c r="BL51" s="427"/>
      <c r="BM51" s="6"/>
      <c r="BN51" s="6"/>
      <c r="BO51" s="6"/>
      <c r="BP51" s="164" t="str">
        <f t="shared" si="32"/>
        <v/>
      </c>
      <c r="BQ51" s="110" t="str">
        <f t="shared" si="33"/>
        <v/>
      </c>
      <c r="BR51" s="109" t="str">
        <f t="shared" si="34"/>
        <v/>
      </c>
      <c r="BS51" s="110" t="str">
        <f t="shared" si="35"/>
        <v/>
      </c>
      <c r="BT51" s="109" t="str">
        <f t="shared" si="36"/>
        <v/>
      </c>
      <c r="BU51" s="110" t="str">
        <f t="shared" si="37"/>
        <v/>
      </c>
      <c r="BV51" s="109" t="str">
        <f t="shared" si="38"/>
        <v/>
      </c>
      <c r="BW51" s="110" t="str">
        <f t="shared" si="39"/>
        <v/>
      </c>
      <c r="BX51" s="109" t="str">
        <f t="shared" si="40"/>
        <v/>
      </c>
      <c r="BY51" s="110" t="str">
        <f t="shared" si="41"/>
        <v/>
      </c>
      <c r="BZ51" s="109" t="str">
        <f t="shared" si="42"/>
        <v/>
      </c>
      <c r="CA51" s="110" t="str">
        <f t="shared" si="43"/>
        <v/>
      </c>
      <c r="CB51" s="109" t="str">
        <f t="shared" si="44"/>
        <v/>
      </c>
      <c r="CC51" s="110" t="str">
        <f t="shared" si="45"/>
        <v/>
      </c>
      <c r="CD51" s="109" t="str">
        <f t="shared" si="46"/>
        <v/>
      </c>
      <c r="CE51" s="110" t="str">
        <f t="shared" si="47"/>
        <v/>
      </c>
      <c r="CF51" s="109" t="str">
        <f t="shared" si="48"/>
        <v/>
      </c>
      <c r="CG51" s="110" t="str">
        <f t="shared" si="49"/>
        <v/>
      </c>
      <c r="CH51" s="109" t="str">
        <f t="shared" si="50"/>
        <v/>
      </c>
      <c r="CI51" s="110" t="str">
        <f t="shared" si="51"/>
        <v/>
      </c>
      <c r="CJ51" s="428" t="str">
        <f t="shared" si="30"/>
        <v/>
      </c>
      <c r="CK51" s="437" t="str">
        <f t="shared" si="31"/>
        <v/>
      </c>
      <c r="CL51" s="6"/>
      <c r="CM51" s="6"/>
      <c r="CN51" s="6"/>
    </row>
    <row r="52" spans="1:92" s="15" customFormat="1" ht="18" customHeight="1">
      <c r="A52" s="95">
        <v>46</v>
      </c>
      <c r="B52" s="128"/>
      <c r="C52" s="117"/>
      <c r="D52" s="125"/>
      <c r="E52" s="119"/>
      <c r="F52" s="271"/>
      <c r="G52" s="122"/>
      <c r="H52" s="135" t="str">
        <f>IF(DOB!C52="","",DOB!C52)</f>
        <v/>
      </c>
      <c r="I52" s="79" t="s">
        <v>325</v>
      </c>
      <c r="J52" s="130" t="s">
        <v>326</v>
      </c>
      <c r="K52" s="79" t="s">
        <v>327</v>
      </c>
      <c r="L52" s="142" t="s">
        <v>328</v>
      </c>
      <c r="M52" s="79"/>
      <c r="N52" s="130"/>
      <c r="O52" s="285"/>
      <c r="P52" s="281"/>
      <c r="Q52" s="104"/>
      <c r="R52" s="104"/>
      <c r="S52" s="105"/>
      <c r="T52" s="105"/>
      <c r="U52" s="292"/>
      <c r="V52" s="292"/>
      <c r="W52" s="293"/>
      <c r="X52" s="293"/>
      <c r="Y52" s="104"/>
      <c r="Z52" s="104"/>
      <c r="AA52" s="105"/>
      <c r="AB52" s="105"/>
      <c r="AC52" s="292"/>
      <c r="AD52" s="293"/>
      <c r="AE52" s="93"/>
      <c r="AF52" s="93"/>
      <c r="AG52" s="146"/>
      <c r="AH52" s="145"/>
      <c r="AI52" s="104"/>
      <c r="AJ52" s="105"/>
      <c r="AK52" s="492"/>
      <c r="AL52" s="6"/>
      <c r="AM52" s="44"/>
      <c r="AN52" s="44"/>
      <c r="AO52" s="426" t="str">
        <f t="shared" si="21"/>
        <v/>
      </c>
      <c r="AP52" s="427"/>
      <c r="AQ52" s="426" t="str">
        <f t="shared" si="21"/>
        <v/>
      </c>
      <c r="AR52" s="427"/>
      <c r="AS52" s="426" t="str">
        <f t="shared" si="21"/>
        <v/>
      </c>
      <c r="AT52" s="427"/>
      <c r="AU52" s="426" t="str">
        <f t="shared" si="21"/>
        <v/>
      </c>
      <c r="AV52" s="427"/>
      <c r="AW52" s="426" t="str">
        <f t="shared" si="22"/>
        <v/>
      </c>
      <c r="AX52" s="427"/>
      <c r="AY52" s="426" t="str">
        <f t="shared" si="23"/>
        <v/>
      </c>
      <c r="AZ52" s="427"/>
      <c r="BA52" s="426" t="str">
        <f t="shared" si="24"/>
        <v/>
      </c>
      <c r="BB52" s="427"/>
      <c r="BC52" s="426" t="str">
        <f t="shared" si="25"/>
        <v/>
      </c>
      <c r="BD52" s="427"/>
      <c r="BE52" s="426" t="str">
        <f t="shared" si="26"/>
        <v/>
      </c>
      <c r="BF52" s="427"/>
      <c r="BG52" s="426" t="str">
        <f t="shared" si="27"/>
        <v/>
      </c>
      <c r="BH52" s="427"/>
      <c r="BI52" s="426" t="str">
        <f t="shared" si="28"/>
        <v/>
      </c>
      <c r="BJ52" s="427"/>
      <c r="BK52" s="426" t="str">
        <f t="shared" si="29"/>
        <v/>
      </c>
      <c r="BL52" s="427"/>
      <c r="BM52" s="6"/>
      <c r="BN52" s="6"/>
      <c r="BO52" s="6"/>
      <c r="BP52" s="164" t="str">
        <f t="shared" si="32"/>
        <v/>
      </c>
      <c r="BQ52" s="110" t="str">
        <f t="shared" si="33"/>
        <v/>
      </c>
      <c r="BR52" s="109" t="str">
        <f t="shared" si="34"/>
        <v/>
      </c>
      <c r="BS52" s="110" t="str">
        <f t="shared" si="35"/>
        <v/>
      </c>
      <c r="BT52" s="109" t="str">
        <f t="shared" si="36"/>
        <v/>
      </c>
      <c r="BU52" s="110" t="str">
        <f t="shared" si="37"/>
        <v/>
      </c>
      <c r="BV52" s="109" t="str">
        <f t="shared" si="38"/>
        <v/>
      </c>
      <c r="BW52" s="110" t="str">
        <f t="shared" si="39"/>
        <v/>
      </c>
      <c r="BX52" s="109" t="str">
        <f t="shared" si="40"/>
        <v/>
      </c>
      <c r="BY52" s="110" t="str">
        <f t="shared" si="41"/>
        <v/>
      </c>
      <c r="BZ52" s="109" t="str">
        <f t="shared" si="42"/>
        <v/>
      </c>
      <c r="CA52" s="110" t="str">
        <f t="shared" si="43"/>
        <v/>
      </c>
      <c r="CB52" s="109" t="str">
        <f t="shared" si="44"/>
        <v/>
      </c>
      <c r="CC52" s="110" t="str">
        <f t="shared" si="45"/>
        <v/>
      </c>
      <c r="CD52" s="109" t="str">
        <f t="shared" si="46"/>
        <v/>
      </c>
      <c r="CE52" s="110" t="str">
        <f t="shared" si="47"/>
        <v/>
      </c>
      <c r="CF52" s="109" t="str">
        <f t="shared" si="48"/>
        <v/>
      </c>
      <c r="CG52" s="110" t="str">
        <f t="shared" si="49"/>
        <v/>
      </c>
      <c r="CH52" s="109" t="str">
        <f t="shared" si="50"/>
        <v/>
      </c>
      <c r="CI52" s="110" t="str">
        <f t="shared" si="51"/>
        <v/>
      </c>
      <c r="CJ52" s="428" t="str">
        <f t="shared" si="30"/>
        <v/>
      </c>
      <c r="CK52" s="437" t="str">
        <f t="shared" si="31"/>
        <v/>
      </c>
      <c r="CL52" s="6"/>
      <c r="CM52" s="6"/>
      <c r="CN52" s="6"/>
    </row>
    <row r="53" spans="1:92" s="15" customFormat="1" ht="18" customHeight="1">
      <c r="A53" s="95">
        <v>47</v>
      </c>
      <c r="B53" s="128"/>
      <c r="C53" s="117"/>
      <c r="D53" s="125"/>
      <c r="E53" s="119"/>
      <c r="F53" s="271"/>
      <c r="G53" s="122"/>
      <c r="H53" s="135" t="str">
        <f>IF(DOB!C53="","",DOB!C53)</f>
        <v/>
      </c>
      <c r="I53" s="79" t="s">
        <v>329</v>
      </c>
      <c r="J53" s="130" t="s">
        <v>330</v>
      </c>
      <c r="K53" s="79" t="s">
        <v>331</v>
      </c>
      <c r="L53" s="142" t="s">
        <v>332</v>
      </c>
      <c r="M53" s="79"/>
      <c r="N53" s="130"/>
      <c r="O53" s="285"/>
      <c r="P53" s="281"/>
      <c r="Q53" s="104"/>
      <c r="R53" s="104"/>
      <c r="S53" s="105"/>
      <c r="T53" s="105"/>
      <c r="U53" s="292"/>
      <c r="V53" s="292"/>
      <c r="W53" s="293"/>
      <c r="X53" s="293"/>
      <c r="Y53" s="104"/>
      <c r="Z53" s="104"/>
      <c r="AA53" s="105"/>
      <c r="AB53" s="105"/>
      <c r="AC53" s="292"/>
      <c r="AD53" s="293"/>
      <c r="AE53" s="93"/>
      <c r="AF53" s="93"/>
      <c r="AG53" s="146"/>
      <c r="AH53" s="145"/>
      <c r="AI53" s="104"/>
      <c r="AJ53" s="105"/>
      <c r="AK53" s="492"/>
      <c r="AL53" s="6"/>
      <c r="AM53" s="44"/>
      <c r="AN53" s="44"/>
      <c r="AO53" s="426" t="str">
        <f t="shared" si="21"/>
        <v/>
      </c>
      <c r="AP53" s="427"/>
      <c r="AQ53" s="426" t="str">
        <f t="shared" si="21"/>
        <v/>
      </c>
      <c r="AR53" s="427"/>
      <c r="AS53" s="426" t="str">
        <f t="shared" si="21"/>
        <v/>
      </c>
      <c r="AT53" s="427"/>
      <c r="AU53" s="426" t="str">
        <f t="shared" si="21"/>
        <v/>
      </c>
      <c r="AV53" s="427"/>
      <c r="AW53" s="426" t="str">
        <f t="shared" si="22"/>
        <v/>
      </c>
      <c r="AX53" s="427"/>
      <c r="AY53" s="426" t="str">
        <f t="shared" si="23"/>
        <v/>
      </c>
      <c r="AZ53" s="427"/>
      <c r="BA53" s="426" t="str">
        <f t="shared" si="24"/>
        <v/>
      </c>
      <c r="BB53" s="427"/>
      <c r="BC53" s="426" t="str">
        <f t="shared" si="25"/>
        <v/>
      </c>
      <c r="BD53" s="427"/>
      <c r="BE53" s="426" t="str">
        <f t="shared" si="26"/>
        <v/>
      </c>
      <c r="BF53" s="427"/>
      <c r="BG53" s="426" t="str">
        <f t="shared" si="27"/>
        <v/>
      </c>
      <c r="BH53" s="427"/>
      <c r="BI53" s="426" t="str">
        <f t="shared" si="28"/>
        <v/>
      </c>
      <c r="BJ53" s="427"/>
      <c r="BK53" s="426" t="str">
        <f t="shared" si="29"/>
        <v/>
      </c>
      <c r="BL53" s="427"/>
      <c r="BM53" s="6"/>
      <c r="BN53" s="6"/>
      <c r="BO53" s="6"/>
      <c r="BP53" s="164" t="str">
        <f t="shared" si="32"/>
        <v/>
      </c>
      <c r="BQ53" s="110" t="str">
        <f t="shared" si="33"/>
        <v/>
      </c>
      <c r="BR53" s="109" t="str">
        <f t="shared" si="34"/>
        <v/>
      </c>
      <c r="BS53" s="110" t="str">
        <f t="shared" si="35"/>
        <v/>
      </c>
      <c r="BT53" s="109" t="str">
        <f t="shared" si="36"/>
        <v/>
      </c>
      <c r="BU53" s="110" t="str">
        <f t="shared" si="37"/>
        <v/>
      </c>
      <c r="BV53" s="109" t="str">
        <f t="shared" si="38"/>
        <v/>
      </c>
      <c r="BW53" s="110" t="str">
        <f t="shared" si="39"/>
        <v/>
      </c>
      <c r="BX53" s="109" t="str">
        <f t="shared" si="40"/>
        <v/>
      </c>
      <c r="BY53" s="110" t="str">
        <f t="shared" si="41"/>
        <v/>
      </c>
      <c r="BZ53" s="109" t="str">
        <f t="shared" si="42"/>
        <v/>
      </c>
      <c r="CA53" s="110" t="str">
        <f t="shared" si="43"/>
        <v/>
      </c>
      <c r="CB53" s="109" t="str">
        <f t="shared" si="44"/>
        <v/>
      </c>
      <c r="CC53" s="110" t="str">
        <f t="shared" si="45"/>
        <v/>
      </c>
      <c r="CD53" s="109" t="str">
        <f t="shared" si="46"/>
        <v/>
      </c>
      <c r="CE53" s="110" t="str">
        <f t="shared" si="47"/>
        <v/>
      </c>
      <c r="CF53" s="109" t="str">
        <f t="shared" si="48"/>
        <v/>
      </c>
      <c r="CG53" s="110" t="str">
        <f t="shared" si="49"/>
        <v/>
      </c>
      <c r="CH53" s="109" t="str">
        <f t="shared" si="50"/>
        <v/>
      </c>
      <c r="CI53" s="110" t="str">
        <f t="shared" si="51"/>
        <v/>
      </c>
      <c r="CJ53" s="428" t="str">
        <f t="shared" si="30"/>
        <v/>
      </c>
      <c r="CK53" s="437" t="str">
        <f t="shared" si="31"/>
        <v/>
      </c>
      <c r="CL53" s="6"/>
      <c r="CM53" s="6"/>
      <c r="CN53" s="6"/>
    </row>
    <row r="54" spans="1:92" s="15" customFormat="1" ht="18" customHeight="1">
      <c r="A54" s="95">
        <v>48</v>
      </c>
      <c r="B54" s="128"/>
      <c r="C54" s="117"/>
      <c r="D54" s="125"/>
      <c r="E54" s="119"/>
      <c r="F54" s="271"/>
      <c r="G54" s="122"/>
      <c r="H54" s="135" t="str">
        <f>IF(DOB!C54="","",DOB!C54)</f>
        <v/>
      </c>
      <c r="I54" s="79" t="s">
        <v>333</v>
      </c>
      <c r="J54" s="130" t="s">
        <v>334</v>
      </c>
      <c r="K54" s="79" t="s">
        <v>335</v>
      </c>
      <c r="L54" s="142" t="s">
        <v>336</v>
      </c>
      <c r="M54" s="79"/>
      <c r="N54" s="130"/>
      <c r="O54" s="285"/>
      <c r="P54" s="281"/>
      <c r="Q54" s="104"/>
      <c r="R54" s="104"/>
      <c r="S54" s="105"/>
      <c r="T54" s="105"/>
      <c r="U54" s="292"/>
      <c r="V54" s="292"/>
      <c r="W54" s="293"/>
      <c r="X54" s="293"/>
      <c r="Y54" s="104"/>
      <c r="Z54" s="104"/>
      <c r="AA54" s="105"/>
      <c r="AB54" s="105"/>
      <c r="AC54" s="292"/>
      <c r="AD54" s="293"/>
      <c r="AE54" s="93"/>
      <c r="AF54" s="93"/>
      <c r="AG54" s="146"/>
      <c r="AH54" s="145"/>
      <c r="AI54" s="104"/>
      <c r="AJ54" s="105"/>
      <c r="AK54" s="492"/>
      <c r="AL54" s="6"/>
      <c r="AM54" s="44"/>
      <c r="AN54" s="44"/>
      <c r="AO54" s="426" t="str">
        <f t="shared" si="21"/>
        <v/>
      </c>
      <c r="AP54" s="427"/>
      <c r="AQ54" s="426" t="str">
        <f t="shared" si="21"/>
        <v/>
      </c>
      <c r="AR54" s="427"/>
      <c r="AS54" s="426" t="str">
        <f t="shared" si="21"/>
        <v/>
      </c>
      <c r="AT54" s="427"/>
      <c r="AU54" s="426" t="str">
        <f t="shared" si="21"/>
        <v/>
      </c>
      <c r="AV54" s="427"/>
      <c r="AW54" s="426" t="str">
        <f t="shared" si="22"/>
        <v/>
      </c>
      <c r="AX54" s="427"/>
      <c r="AY54" s="426" t="str">
        <f t="shared" si="23"/>
        <v/>
      </c>
      <c r="AZ54" s="427"/>
      <c r="BA54" s="426" t="str">
        <f t="shared" si="24"/>
        <v/>
      </c>
      <c r="BB54" s="427"/>
      <c r="BC54" s="426" t="str">
        <f t="shared" si="25"/>
        <v/>
      </c>
      <c r="BD54" s="427"/>
      <c r="BE54" s="426" t="str">
        <f t="shared" si="26"/>
        <v/>
      </c>
      <c r="BF54" s="427"/>
      <c r="BG54" s="426" t="str">
        <f t="shared" si="27"/>
        <v/>
      </c>
      <c r="BH54" s="427"/>
      <c r="BI54" s="426" t="str">
        <f t="shared" si="28"/>
        <v/>
      </c>
      <c r="BJ54" s="427"/>
      <c r="BK54" s="426" t="str">
        <f t="shared" si="29"/>
        <v/>
      </c>
      <c r="BL54" s="427"/>
      <c r="BM54" s="6"/>
      <c r="BN54" s="6"/>
      <c r="BO54" s="6"/>
      <c r="BP54" s="164" t="str">
        <f t="shared" si="32"/>
        <v/>
      </c>
      <c r="BQ54" s="110" t="str">
        <f t="shared" si="33"/>
        <v/>
      </c>
      <c r="BR54" s="109" t="str">
        <f t="shared" si="34"/>
        <v/>
      </c>
      <c r="BS54" s="110" t="str">
        <f t="shared" si="35"/>
        <v/>
      </c>
      <c r="BT54" s="109" t="str">
        <f t="shared" si="36"/>
        <v/>
      </c>
      <c r="BU54" s="110" t="str">
        <f t="shared" si="37"/>
        <v/>
      </c>
      <c r="BV54" s="109" t="str">
        <f t="shared" si="38"/>
        <v/>
      </c>
      <c r="BW54" s="110" t="str">
        <f t="shared" si="39"/>
        <v/>
      </c>
      <c r="BX54" s="109" t="str">
        <f t="shared" si="40"/>
        <v/>
      </c>
      <c r="BY54" s="110" t="str">
        <f t="shared" si="41"/>
        <v/>
      </c>
      <c r="BZ54" s="109" t="str">
        <f t="shared" si="42"/>
        <v/>
      </c>
      <c r="CA54" s="110" t="str">
        <f t="shared" si="43"/>
        <v/>
      </c>
      <c r="CB54" s="109" t="str">
        <f t="shared" si="44"/>
        <v/>
      </c>
      <c r="CC54" s="110" t="str">
        <f t="shared" si="45"/>
        <v/>
      </c>
      <c r="CD54" s="109" t="str">
        <f t="shared" si="46"/>
        <v/>
      </c>
      <c r="CE54" s="110" t="str">
        <f t="shared" si="47"/>
        <v/>
      </c>
      <c r="CF54" s="109" t="str">
        <f t="shared" si="48"/>
        <v/>
      </c>
      <c r="CG54" s="110" t="str">
        <f t="shared" si="49"/>
        <v/>
      </c>
      <c r="CH54" s="109" t="str">
        <f t="shared" si="50"/>
        <v/>
      </c>
      <c r="CI54" s="110" t="str">
        <f t="shared" si="51"/>
        <v/>
      </c>
      <c r="CJ54" s="428" t="str">
        <f t="shared" si="30"/>
        <v/>
      </c>
      <c r="CK54" s="437" t="str">
        <f t="shared" si="31"/>
        <v/>
      </c>
      <c r="CL54" s="6"/>
      <c r="CM54" s="6"/>
      <c r="CN54" s="6"/>
    </row>
    <row r="55" spans="1:92" s="15" customFormat="1" ht="18" customHeight="1">
      <c r="A55" s="95">
        <v>49</v>
      </c>
      <c r="B55" s="128"/>
      <c r="C55" s="117"/>
      <c r="D55" s="125"/>
      <c r="E55" s="119"/>
      <c r="F55" s="271"/>
      <c r="G55" s="122"/>
      <c r="H55" s="135" t="str">
        <f>IF(DOB!C55="","",DOB!C55)</f>
        <v/>
      </c>
      <c r="I55" s="79" t="s">
        <v>337</v>
      </c>
      <c r="J55" s="130" t="s">
        <v>338</v>
      </c>
      <c r="K55" s="79" t="s">
        <v>339</v>
      </c>
      <c r="L55" s="142" t="s">
        <v>340</v>
      </c>
      <c r="M55" s="79"/>
      <c r="N55" s="130"/>
      <c r="O55" s="285"/>
      <c r="P55" s="281"/>
      <c r="Q55" s="104"/>
      <c r="R55" s="104"/>
      <c r="S55" s="105"/>
      <c r="T55" s="105"/>
      <c r="U55" s="294"/>
      <c r="V55" s="292"/>
      <c r="W55" s="293"/>
      <c r="X55" s="293"/>
      <c r="Y55" s="104"/>
      <c r="Z55" s="104"/>
      <c r="AA55" s="105"/>
      <c r="AB55" s="105"/>
      <c r="AC55" s="292"/>
      <c r="AD55" s="293"/>
      <c r="AE55" s="93"/>
      <c r="AF55" s="93"/>
      <c r="AG55" s="146"/>
      <c r="AH55" s="145"/>
      <c r="AI55" s="104"/>
      <c r="AJ55" s="105"/>
      <c r="AK55" s="492"/>
      <c r="AL55" s="6"/>
      <c r="AM55" s="44"/>
      <c r="AN55" s="44"/>
      <c r="AO55" s="426" t="str">
        <f t="shared" si="21"/>
        <v/>
      </c>
      <c r="AP55" s="427"/>
      <c r="AQ55" s="426" t="str">
        <f t="shared" si="21"/>
        <v/>
      </c>
      <c r="AR55" s="427"/>
      <c r="AS55" s="426" t="str">
        <f t="shared" si="21"/>
        <v/>
      </c>
      <c r="AT55" s="427"/>
      <c r="AU55" s="426" t="str">
        <f t="shared" si="21"/>
        <v/>
      </c>
      <c r="AV55" s="427"/>
      <c r="AW55" s="426" t="str">
        <f t="shared" si="22"/>
        <v/>
      </c>
      <c r="AX55" s="427"/>
      <c r="AY55" s="426" t="str">
        <f t="shared" si="23"/>
        <v/>
      </c>
      <c r="AZ55" s="427"/>
      <c r="BA55" s="426" t="str">
        <f t="shared" si="24"/>
        <v/>
      </c>
      <c r="BB55" s="427"/>
      <c r="BC55" s="426" t="str">
        <f t="shared" si="25"/>
        <v/>
      </c>
      <c r="BD55" s="427"/>
      <c r="BE55" s="426" t="str">
        <f t="shared" si="26"/>
        <v/>
      </c>
      <c r="BF55" s="427"/>
      <c r="BG55" s="426" t="str">
        <f t="shared" si="27"/>
        <v/>
      </c>
      <c r="BH55" s="427"/>
      <c r="BI55" s="426" t="str">
        <f t="shared" si="28"/>
        <v/>
      </c>
      <c r="BJ55" s="427"/>
      <c r="BK55" s="426" t="str">
        <f t="shared" si="29"/>
        <v/>
      </c>
      <c r="BL55" s="427"/>
      <c r="BM55" s="6"/>
      <c r="BN55" s="6"/>
      <c r="BO55" s="6"/>
      <c r="BP55" s="164" t="str">
        <f t="shared" si="32"/>
        <v/>
      </c>
      <c r="BQ55" s="110" t="str">
        <f t="shared" si="33"/>
        <v/>
      </c>
      <c r="BR55" s="109" t="str">
        <f t="shared" si="34"/>
        <v/>
      </c>
      <c r="BS55" s="110" t="str">
        <f t="shared" si="35"/>
        <v/>
      </c>
      <c r="BT55" s="109" t="str">
        <f t="shared" si="36"/>
        <v/>
      </c>
      <c r="BU55" s="110" t="str">
        <f t="shared" si="37"/>
        <v/>
      </c>
      <c r="BV55" s="109" t="str">
        <f t="shared" si="38"/>
        <v/>
      </c>
      <c r="BW55" s="110" t="str">
        <f t="shared" si="39"/>
        <v/>
      </c>
      <c r="BX55" s="109" t="str">
        <f t="shared" si="40"/>
        <v/>
      </c>
      <c r="BY55" s="110" t="str">
        <f t="shared" si="41"/>
        <v/>
      </c>
      <c r="BZ55" s="109" t="str">
        <f t="shared" si="42"/>
        <v/>
      </c>
      <c r="CA55" s="110" t="str">
        <f t="shared" si="43"/>
        <v/>
      </c>
      <c r="CB55" s="109" t="str">
        <f t="shared" si="44"/>
        <v/>
      </c>
      <c r="CC55" s="110" t="str">
        <f t="shared" si="45"/>
        <v/>
      </c>
      <c r="CD55" s="109" t="str">
        <f t="shared" si="46"/>
        <v/>
      </c>
      <c r="CE55" s="110" t="str">
        <f t="shared" si="47"/>
        <v/>
      </c>
      <c r="CF55" s="109" t="str">
        <f t="shared" si="48"/>
        <v/>
      </c>
      <c r="CG55" s="110" t="str">
        <f t="shared" si="49"/>
        <v/>
      </c>
      <c r="CH55" s="109" t="str">
        <f t="shared" si="50"/>
        <v/>
      </c>
      <c r="CI55" s="110" t="str">
        <f t="shared" si="51"/>
        <v/>
      </c>
      <c r="CJ55" s="428" t="str">
        <f t="shared" si="30"/>
        <v/>
      </c>
      <c r="CK55" s="437" t="str">
        <f t="shared" si="31"/>
        <v/>
      </c>
      <c r="CL55" s="6"/>
      <c r="CM55" s="6"/>
      <c r="CN55" s="6"/>
    </row>
    <row r="56" spans="1:92" s="15" customFormat="1" ht="18" customHeight="1">
      <c r="A56" s="95">
        <v>50</v>
      </c>
      <c r="B56" s="128"/>
      <c r="C56" s="117"/>
      <c r="D56" s="125"/>
      <c r="E56" s="119"/>
      <c r="F56" s="271"/>
      <c r="G56" s="122"/>
      <c r="H56" s="135" t="str">
        <f>IF(DOB!C56="","",DOB!C56)</f>
        <v/>
      </c>
      <c r="I56" s="79" t="s">
        <v>341</v>
      </c>
      <c r="J56" s="130" t="s">
        <v>342</v>
      </c>
      <c r="K56" s="79" t="s">
        <v>343</v>
      </c>
      <c r="L56" s="142" t="s">
        <v>344</v>
      </c>
      <c r="M56" s="79"/>
      <c r="N56" s="130"/>
      <c r="O56" s="285"/>
      <c r="P56" s="281"/>
      <c r="Q56" s="104"/>
      <c r="R56" s="106"/>
      <c r="S56" s="105"/>
      <c r="T56" s="105"/>
      <c r="U56" s="294"/>
      <c r="V56" s="294"/>
      <c r="W56" s="295"/>
      <c r="X56" s="295"/>
      <c r="Y56" s="104"/>
      <c r="Z56" s="106"/>
      <c r="AA56" s="105"/>
      <c r="AB56" s="105"/>
      <c r="AC56" s="292"/>
      <c r="AD56" s="293"/>
      <c r="AE56" s="93"/>
      <c r="AF56" s="93"/>
      <c r="AG56" s="146"/>
      <c r="AH56" s="148"/>
      <c r="AI56" s="106"/>
      <c r="AJ56" s="494"/>
      <c r="AK56" s="492"/>
      <c r="AL56" s="6"/>
      <c r="AM56" s="44"/>
      <c r="AN56" s="44"/>
      <c r="AO56" s="426" t="str">
        <f t="shared" si="21"/>
        <v/>
      </c>
      <c r="AP56" s="427"/>
      <c r="AQ56" s="426" t="str">
        <f t="shared" si="21"/>
        <v/>
      </c>
      <c r="AR56" s="427"/>
      <c r="AS56" s="426" t="str">
        <f t="shared" si="21"/>
        <v/>
      </c>
      <c r="AT56" s="427"/>
      <c r="AU56" s="426" t="str">
        <f t="shared" si="21"/>
        <v/>
      </c>
      <c r="AV56" s="427"/>
      <c r="AW56" s="426" t="str">
        <f t="shared" si="22"/>
        <v/>
      </c>
      <c r="AX56" s="427"/>
      <c r="AY56" s="426" t="str">
        <f t="shared" si="23"/>
        <v/>
      </c>
      <c r="AZ56" s="427"/>
      <c r="BA56" s="426" t="str">
        <f t="shared" si="24"/>
        <v/>
      </c>
      <c r="BB56" s="427"/>
      <c r="BC56" s="426" t="str">
        <f t="shared" si="25"/>
        <v/>
      </c>
      <c r="BD56" s="427"/>
      <c r="BE56" s="426" t="str">
        <f t="shared" si="26"/>
        <v/>
      </c>
      <c r="BF56" s="427"/>
      <c r="BG56" s="426" t="str">
        <f t="shared" si="27"/>
        <v/>
      </c>
      <c r="BH56" s="427"/>
      <c r="BI56" s="426" t="str">
        <f t="shared" si="28"/>
        <v/>
      </c>
      <c r="BJ56" s="427"/>
      <c r="BK56" s="426" t="str">
        <f t="shared" si="29"/>
        <v/>
      </c>
      <c r="BL56" s="427"/>
      <c r="BM56" s="6"/>
      <c r="BN56" s="6"/>
      <c r="BO56" s="6"/>
      <c r="BP56" s="164" t="str">
        <f t="shared" si="32"/>
        <v/>
      </c>
      <c r="BQ56" s="110" t="str">
        <f t="shared" si="33"/>
        <v/>
      </c>
      <c r="BR56" s="109" t="str">
        <f t="shared" si="34"/>
        <v/>
      </c>
      <c r="BS56" s="110" t="str">
        <f t="shared" si="35"/>
        <v/>
      </c>
      <c r="BT56" s="109" t="str">
        <f t="shared" si="36"/>
        <v/>
      </c>
      <c r="BU56" s="110" t="str">
        <f t="shared" si="37"/>
        <v/>
      </c>
      <c r="BV56" s="109" t="str">
        <f t="shared" si="38"/>
        <v/>
      </c>
      <c r="BW56" s="110" t="str">
        <f t="shared" si="39"/>
        <v/>
      </c>
      <c r="BX56" s="109" t="str">
        <f t="shared" si="40"/>
        <v/>
      </c>
      <c r="BY56" s="110" t="str">
        <f t="shared" si="41"/>
        <v/>
      </c>
      <c r="BZ56" s="109" t="str">
        <f t="shared" si="42"/>
        <v/>
      </c>
      <c r="CA56" s="110" t="str">
        <f t="shared" si="43"/>
        <v/>
      </c>
      <c r="CB56" s="109" t="str">
        <f t="shared" si="44"/>
        <v/>
      </c>
      <c r="CC56" s="110" t="str">
        <f t="shared" si="45"/>
        <v/>
      </c>
      <c r="CD56" s="109" t="str">
        <f t="shared" si="46"/>
        <v/>
      </c>
      <c r="CE56" s="110" t="str">
        <f t="shared" si="47"/>
        <v/>
      </c>
      <c r="CF56" s="109" t="str">
        <f t="shared" si="48"/>
        <v/>
      </c>
      <c r="CG56" s="110" t="str">
        <f t="shared" si="49"/>
        <v/>
      </c>
      <c r="CH56" s="109" t="str">
        <f t="shared" si="50"/>
        <v/>
      </c>
      <c r="CI56" s="110" t="str">
        <f t="shared" si="51"/>
        <v/>
      </c>
      <c r="CJ56" s="428" t="str">
        <f t="shared" si="30"/>
        <v/>
      </c>
      <c r="CK56" s="437" t="str">
        <f t="shared" si="31"/>
        <v/>
      </c>
      <c r="CL56" s="6"/>
      <c r="CM56" s="6"/>
      <c r="CN56" s="6"/>
    </row>
    <row r="57" spans="1:92" s="15" customFormat="1" ht="18" customHeight="1">
      <c r="A57" s="95">
        <v>51</v>
      </c>
      <c r="B57" s="128"/>
      <c r="C57" s="117"/>
      <c r="D57" s="125"/>
      <c r="E57" s="119"/>
      <c r="F57" s="271"/>
      <c r="G57" s="122"/>
      <c r="H57" s="135" t="str">
        <f>IF(DOB!C57="","",DOB!C57)</f>
        <v/>
      </c>
      <c r="I57" s="79" t="s">
        <v>345</v>
      </c>
      <c r="J57" s="130" t="s">
        <v>346</v>
      </c>
      <c r="K57" s="79" t="s">
        <v>347</v>
      </c>
      <c r="L57" s="142" t="s">
        <v>348</v>
      </c>
      <c r="M57" s="79"/>
      <c r="N57" s="130"/>
      <c r="O57" s="285"/>
      <c r="P57" s="281"/>
      <c r="Q57" s="104"/>
      <c r="R57" s="104"/>
      <c r="S57" s="105"/>
      <c r="T57" s="105"/>
      <c r="U57" s="292"/>
      <c r="V57" s="292"/>
      <c r="W57" s="293"/>
      <c r="X57" s="293"/>
      <c r="Y57" s="104"/>
      <c r="Z57" s="104"/>
      <c r="AA57" s="105"/>
      <c r="AB57" s="105"/>
      <c r="AC57" s="292"/>
      <c r="AD57" s="293"/>
      <c r="AE57" s="93"/>
      <c r="AF57" s="93"/>
      <c r="AG57" s="146"/>
      <c r="AH57" s="145"/>
      <c r="AI57" s="104"/>
      <c r="AJ57" s="105"/>
      <c r="AK57" s="492"/>
      <c r="AL57" s="6"/>
      <c r="AM57" s="44"/>
      <c r="AN57" s="44"/>
      <c r="AO57" s="426" t="str">
        <f t="shared" si="21"/>
        <v/>
      </c>
      <c r="AP57" s="427"/>
      <c r="AQ57" s="426" t="str">
        <f t="shared" si="21"/>
        <v/>
      </c>
      <c r="AR57" s="427"/>
      <c r="AS57" s="426" t="str">
        <f t="shared" si="21"/>
        <v/>
      </c>
      <c r="AT57" s="427"/>
      <c r="AU57" s="426" t="str">
        <f t="shared" si="21"/>
        <v/>
      </c>
      <c r="AV57" s="427"/>
      <c r="AW57" s="426" t="str">
        <f t="shared" si="22"/>
        <v/>
      </c>
      <c r="AX57" s="427"/>
      <c r="AY57" s="426" t="str">
        <f t="shared" si="23"/>
        <v/>
      </c>
      <c r="AZ57" s="427"/>
      <c r="BA57" s="426" t="str">
        <f t="shared" si="24"/>
        <v/>
      </c>
      <c r="BB57" s="427"/>
      <c r="BC57" s="426" t="str">
        <f t="shared" si="25"/>
        <v/>
      </c>
      <c r="BD57" s="427"/>
      <c r="BE57" s="426" t="str">
        <f t="shared" si="26"/>
        <v/>
      </c>
      <c r="BF57" s="427"/>
      <c r="BG57" s="426" t="str">
        <f t="shared" si="27"/>
        <v/>
      </c>
      <c r="BH57" s="427"/>
      <c r="BI57" s="426" t="str">
        <f t="shared" si="28"/>
        <v/>
      </c>
      <c r="BJ57" s="427"/>
      <c r="BK57" s="426" t="str">
        <f t="shared" si="29"/>
        <v/>
      </c>
      <c r="BL57" s="427"/>
      <c r="BM57" s="6"/>
      <c r="BN57" s="6"/>
      <c r="BO57" s="6"/>
      <c r="BP57" s="164" t="str">
        <f t="shared" si="32"/>
        <v/>
      </c>
      <c r="BQ57" s="110" t="str">
        <f t="shared" si="33"/>
        <v/>
      </c>
      <c r="BR57" s="109" t="str">
        <f t="shared" si="34"/>
        <v/>
      </c>
      <c r="BS57" s="110" t="str">
        <f t="shared" si="35"/>
        <v/>
      </c>
      <c r="BT57" s="109" t="str">
        <f t="shared" si="36"/>
        <v/>
      </c>
      <c r="BU57" s="110" t="str">
        <f t="shared" si="37"/>
        <v/>
      </c>
      <c r="BV57" s="109" t="str">
        <f t="shared" si="38"/>
        <v/>
      </c>
      <c r="BW57" s="110" t="str">
        <f t="shared" si="39"/>
        <v/>
      </c>
      <c r="BX57" s="109" t="str">
        <f t="shared" si="40"/>
        <v/>
      </c>
      <c r="BY57" s="110" t="str">
        <f t="shared" si="41"/>
        <v/>
      </c>
      <c r="BZ57" s="109" t="str">
        <f t="shared" si="42"/>
        <v/>
      </c>
      <c r="CA57" s="110" t="str">
        <f t="shared" si="43"/>
        <v/>
      </c>
      <c r="CB57" s="109" t="str">
        <f t="shared" si="44"/>
        <v/>
      </c>
      <c r="CC57" s="110" t="str">
        <f t="shared" si="45"/>
        <v/>
      </c>
      <c r="CD57" s="109" t="str">
        <f t="shared" si="46"/>
        <v/>
      </c>
      <c r="CE57" s="110" t="str">
        <f t="shared" si="47"/>
        <v/>
      </c>
      <c r="CF57" s="109" t="str">
        <f t="shared" si="48"/>
        <v/>
      </c>
      <c r="CG57" s="110" t="str">
        <f t="shared" si="49"/>
        <v/>
      </c>
      <c r="CH57" s="109" t="str">
        <f t="shared" si="50"/>
        <v/>
      </c>
      <c r="CI57" s="110" t="str">
        <f t="shared" si="51"/>
        <v/>
      </c>
      <c r="CJ57" s="428" t="str">
        <f t="shared" si="30"/>
        <v/>
      </c>
      <c r="CK57" s="437" t="str">
        <f t="shared" si="31"/>
        <v/>
      </c>
      <c r="CL57" s="6"/>
      <c r="CM57" s="6"/>
      <c r="CN57" s="6"/>
    </row>
    <row r="58" spans="1:92" s="15" customFormat="1" ht="18" customHeight="1">
      <c r="A58" s="95">
        <v>52</v>
      </c>
      <c r="B58" s="128"/>
      <c r="C58" s="117"/>
      <c r="D58" s="125"/>
      <c r="E58" s="119"/>
      <c r="F58" s="271"/>
      <c r="G58" s="122"/>
      <c r="H58" s="135" t="str">
        <f>IF(DOB!C58="","",DOB!C58)</f>
        <v/>
      </c>
      <c r="I58" s="79" t="s">
        <v>349</v>
      </c>
      <c r="J58" s="130" t="s">
        <v>350</v>
      </c>
      <c r="K58" s="79" t="s">
        <v>351</v>
      </c>
      <c r="L58" s="142" t="s">
        <v>352</v>
      </c>
      <c r="M58" s="79"/>
      <c r="N58" s="130"/>
      <c r="O58" s="285"/>
      <c r="P58" s="281"/>
      <c r="Q58" s="104"/>
      <c r="R58" s="104"/>
      <c r="S58" s="105"/>
      <c r="T58" s="105"/>
      <c r="U58" s="292"/>
      <c r="V58" s="292"/>
      <c r="W58" s="293"/>
      <c r="X58" s="293"/>
      <c r="Y58" s="104"/>
      <c r="Z58" s="104"/>
      <c r="AA58" s="105"/>
      <c r="AB58" s="105"/>
      <c r="AC58" s="292"/>
      <c r="AD58" s="293"/>
      <c r="AE58" s="93"/>
      <c r="AF58" s="93"/>
      <c r="AG58" s="146"/>
      <c r="AH58" s="145"/>
      <c r="AI58" s="104"/>
      <c r="AJ58" s="105"/>
      <c r="AK58" s="492"/>
      <c r="AL58" s="6"/>
      <c r="AM58" s="44"/>
      <c r="AN58" s="44"/>
      <c r="AO58" s="426" t="str">
        <f t="shared" si="21"/>
        <v/>
      </c>
      <c r="AP58" s="427"/>
      <c r="AQ58" s="426" t="str">
        <f t="shared" si="21"/>
        <v/>
      </c>
      <c r="AR58" s="427"/>
      <c r="AS58" s="426" t="str">
        <f t="shared" si="21"/>
        <v/>
      </c>
      <c r="AT58" s="427"/>
      <c r="AU58" s="426" t="str">
        <f t="shared" si="21"/>
        <v/>
      </c>
      <c r="AV58" s="427"/>
      <c r="AW58" s="426" t="str">
        <f t="shared" si="22"/>
        <v/>
      </c>
      <c r="AX58" s="427"/>
      <c r="AY58" s="426" t="str">
        <f t="shared" si="23"/>
        <v/>
      </c>
      <c r="AZ58" s="427"/>
      <c r="BA58" s="426" t="str">
        <f t="shared" si="24"/>
        <v/>
      </c>
      <c r="BB58" s="427"/>
      <c r="BC58" s="426" t="str">
        <f t="shared" si="25"/>
        <v/>
      </c>
      <c r="BD58" s="427"/>
      <c r="BE58" s="426" t="str">
        <f t="shared" si="26"/>
        <v/>
      </c>
      <c r="BF58" s="427"/>
      <c r="BG58" s="426" t="str">
        <f t="shared" si="27"/>
        <v/>
      </c>
      <c r="BH58" s="427"/>
      <c r="BI58" s="426" t="str">
        <f t="shared" si="28"/>
        <v/>
      </c>
      <c r="BJ58" s="427"/>
      <c r="BK58" s="426" t="str">
        <f t="shared" si="29"/>
        <v/>
      </c>
      <c r="BL58" s="427"/>
      <c r="BM58" s="6"/>
      <c r="BN58" s="6"/>
      <c r="BO58" s="6"/>
      <c r="BP58" s="164" t="str">
        <f t="shared" si="32"/>
        <v/>
      </c>
      <c r="BQ58" s="110" t="str">
        <f t="shared" si="33"/>
        <v/>
      </c>
      <c r="BR58" s="109" t="str">
        <f t="shared" si="34"/>
        <v/>
      </c>
      <c r="BS58" s="110" t="str">
        <f t="shared" si="35"/>
        <v/>
      </c>
      <c r="BT58" s="109" t="str">
        <f t="shared" si="36"/>
        <v/>
      </c>
      <c r="BU58" s="110" t="str">
        <f t="shared" si="37"/>
        <v/>
      </c>
      <c r="BV58" s="109" t="str">
        <f t="shared" si="38"/>
        <v/>
      </c>
      <c r="BW58" s="110" t="str">
        <f t="shared" si="39"/>
        <v/>
      </c>
      <c r="BX58" s="109" t="str">
        <f t="shared" si="40"/>
        <v/>
      </c>
      <c r="BY58" s="110" t="str">
        <f t="shared" si="41"/>
        <v/>
      </c>
      <c r="BZ58" s="109" t="str">
        <f t="shared" si="42"/>
        <v/>
      </c>
      <c r="CA58" s="110" t="str">
        <f t="shared" si="43"/>
        <v/>
      </c>
      <c r="CB58" s="109" t="str">
        <f t="shared" si="44"/>
        <v/>
      </c>
      <c r="CC58" s="110" t="str">
        <f t="shared" si="45"/>
        <v/>
      </c>
      <c r="CD58" s="109" t="str">
        <f t="shared" si="46"/>
        <v/>
      </c>
      <c r="CE58" s="110" t="str">
        <f t="shared" si="47"/>
        <v/>
      </c>
      <c r="CF58" s="109" t="str">
        <f t="shared" si="48"/>
        <v/>
      </c>
      <c r="CG58" s="110" t="str">
        <f t="shared" si="49"/>
        <v/>
      </c>
      <c r="CH58" s="109" t="str">
        <f t="shared" si="50"/>
        <v/>
      </c>
      <c r="CI58" s="110" t="str">
        <f t="shared" si="51"/>
        <v/>
      </c>
      <c r="CJ58" s="428" t="str">
        <f t="shared" si="30"/>
        <v/>
      </c>
      <c r="CK58" s="437" t="str">
        <f t="shared" si="31"/>
        <v/>
      </c>
      <c r="CL58" s="6"/>
      <c r="CM58" s="6"/>
      <c r="CN58" s="6"/>
    </row>
    <row r="59" spans="1:92" s="15" customFormat="1" ht="18" customHeight="1">
      <c r="A59" s="95">
        <v>53</v>
      </c>
      <c r="B59" s="128"/>
      <c r="C59" s="117"/>
      <c r="D59" s="125"/>
      <c r="E59" s="119"/>
      <c r="F59" s="271"/>
      <c r="G59" s="122"/>
      <c r="H59" s="135" t="str">
        <f>IF(DOB!C59="","",DOB!C59)</f>
        <v/>
      </c>
      <c r="I59" s="79" t="s">
        <v>353</v>
      </c>
      <c r="J59" s="130" t="s">
        <v>354</v>
      </c>
      <c r="K59" s="79" t="s">
        <v>355</v>
      </c>
      <c r="L59" s="142" t="s">
        <v>356</v>
      </c>
      <c r="M59" s="79"/>
      <c r="N59" s="130"/>
      <c r="O59" s="285"/>
      <c r="P59" s="281"/>
      <c r="Q59" s="104"/>
      <c r="R59" s="104"/>
      <c r="S59" s="105"/>
      <c r="T59" s="105"/>
      <c r="U59" s="292"/>
      <c r="V59" s="292"/>
      <c r="W59" s="293"/>
      <c r="X59" s="293"/>
      <c r="Y59" s="104"/>
      <c r="Z59" s="104"/>
      <c r="AA59" s="105"/>
      <c r="AB59" s="105"/>
      <c r="AC59" s="292"/>
      <c r="AD59" s="293"/>
      <c r="AE59" s="93"/>
      <c r="AF59" s="93"/>
      <c r="AG59" s="146"/>
      <c r="AH59" s="145"/>
      <c r="AI59" s="104"/>
      <c r="AJ59" s="105"/>
      <c r="AK59" s="492"/>
      <c r="AL59" s="6"/>
      <c r="AM59" s="44"/>
      <c r="AN59" s="44"/>
      <c r="AO59" s="426" t="str">
        <f t="shared" si="21"/>
        <v/>
      </c>
      <c r="AP59" s="427"/>
      <c r="AQ59" s="426" t="str">
        <f t="shared" si="21"/>
        <v/>
      </c>
      <c r="AR59" s="427"/>
      <c r="AS59" s="426" t="str">
        <f t="shared" si="21"/>
        <v/>
      </c>
      <c r="AT59" s="427"/>
      <c r="AU59" s="426" t="str">
        <f t="shared" si="21"/>
        <v/>
      </c>
      <c r="AV59" s="427"/>
      <c r="AW59" s="426" t="str">
        <f t="shared" si="22"/>
        <v/>
      </c>
      <c r="AX59" s="427"/>
      <c r="AY59" s="426" t="str">
        <f t="shared" si="23"/>
        <v/>
      </c>
      <c r="AZ59" s="427"/>
      <c r="BA59" s="426" t="str">
        <f t="shared" si="24"/>
        <v/>
      </c>
      <c r="BB59" s="427"/>
      <c r="BC59" s="426" t="str">
        <f t="shared" si="25"/>
        <v/>
      </c>
      <c r="BD59" s="427"/>
      <c r="BE59" s="426" t="str">
        <f t="shared" si="26"/>
        <v/>
      </c>
      <c r="BF59" s="427"/>
      <c r="BG59" s="426" t="str">
        <f t="shared" si="27"/>
        <v/>
      </c>
      <c r="BH59" s="427"/>
      <c r="BI59" s="426" t="str">
        <f t="shared" si="28"/>
        <v/>
      </c>
      <c r="BJ59" s="427"/>
      <c r="BK59" s="426" t="str">
        <f t="shared" si="29"/>
        <v/>
      </c>
      <c r="BL59" s="427"/>
      <c r="BM59" s="6"/>
      <c r="BN59" s="6"/>
      <c r="BO59" s="6"/>
      <c r="BP59" s="164" t="str">
        <f t="shared" si="32"/>
        <v/>
      </c>
      <c r="BQ59" s="110" t="str">
        <f t="shared" si="33"/>
        <v/>
      </c>
      <c r="BR59" s="109" t="str">
        <f t="shared" si="34"/>
        <v/>
      </c>
      <c r="BS59" s="110" t="str">
        <f t="shared" si="35"/>
        <v/>
      </c>
      <c r="BT59" s="109" t="str">
        <f t="shared" si="36"/>
        <v/>
      </c>
      <c r="BU59" s="110" t="str">
        <f t="shared" si="37"/>
        <v/>
      </c>
      <c r="BV59" s="109" t="str">
        <f t="shared" si="38"/>
        <v/>
      </c>
      <c r="BW59" s="110" t="str">
        <f t="shared" si="39"/>
        <v/>
      </c>
      <c r="BX59" s="109" t="str">
        <f t="shared" si="40"/>
        <v/>
      </c>
      <c r="BY59" s="110" t="str">
        <f t="shared" si="41"/>
        <v/>
      </c>
      <c r="BZ59" s="109" t="str">
        <f t="shared" si="42"/>
        <v/>
      </c>
      <c r="CA59" s="110" t="str">
        <f t="shared" si="43"/>
        <v/>
      </c>
      <c r="CB59" s="109" t="str">
        <f t="shared" si="44"/>
        <v/>
      </c>
      <c r="CC59" s="110" t="str">
        <f t="shared" si="45"/>
        <v/>
      </c>
      <c r="CD59" s="109" t="str">
        <f t="shared" si="46"/>
        <v/>
      </c>
      <c r="CE59" s="110" t="str">
        <f t="shared" si="47"/>
        <v/>
      </c>
      <c r="CF59" s="109" t="str">
        <f t="shared" si="48"/>
        <v/>
      </c>
      <c r="CG59" s="110" t="str">
        <f t="shared" si="49"/>
        <v/>
      </c>
      <c r="CH59" s="109" t="str">
        <f t="shared" si="50"/>
        <v/>
      </c>
      <c r="CI59" s="110" t="str">
        <f t="shared" si="51"/>
        <v/>
      </c>
      <c r="CJ59" s="428" t="str">
        <f t="shared" si="30"/>
        <v/>
      </c>
      <c r="CK59" s="437" t="str">
        <f t="shared" si="31"/>
        <v/>
      </c>
      <c r="CL59" s="6"/>
      <c r="CM59" s="6"/>
      <c r="CN59" s="6"/>
    </row>
    <row r="60" spans="1:92" s="15" customFormat="1" ht="18" customHeight="1">
      <c r="A60" s="95">
        <v>54</v>
      </c>
      <c r="B60" s="128"/>
      <c r="C60" s="117"/>
      <c r="D60" s="125"/>
      <c r="E60" s="119"/>
      <c r="F60" s="271"/>
      <c r="G60" s="122"/>
      <c r="H60" s="135" t="str">
        <f>IF(DOB!C60="","",DOB!C60)</f>
        <v/>
      </c>
      <c r="I60" s="79" t="s">
        <v>357</v>
      </c>
      <c r="J60" s="130" t="s">
        <v>358</v>
      </c>
      <c r="K60" s="79" t="s">
        <v>359</v>
      </c>
      <c r="L60" s="142" t="s">
        <v>360</v>
      </c>
      <c r="M60" s="79"/>
      <c r="N60" s="130"/>
      <c r="O60" s="285"/>
      <c r="P60" s="281"/>
      <c r="Q60" s="104"/>
      <c r="R60" s="104"/>
      <c r="S60" s="105"/>
      <c r="T60" s="105"/>
      <c r="U60" s="292"/>
      <c r="V60" s="292"/>
      <c r="W60" s="293"/>
      <c r="X60" s="293"/>
      <c r="Y60" s="104"/>
      <c r="Z60" s="104"/>
      <c r="AA60" s="105"/>
      <c r="AB60" s="105"/>
      <c r="AC60" s="292"/>
      <c r="AD60" s="293"/>
      <c r="AE60" s="93"/>
      <c r="AF60" s="93"/>
      <c r="AG60" s="146"/>
      <c r="AH60" s="145"/>
      <c r="AI60" s="104"/>
      <c r="AJ60" s="105"/>
      <c r="AK60" s="492"/>
      <c r="AL60" s="6"/>
      <c r="AM60" s="44"/>
      <c r="AN60" s="44"/>
      <c r="AO60" s="426" t="str">
        <f t="shared" si="21"/>
        <v/>
      </c>
      <c r="AP60" s="427"/>
      <c r="AQ60" s="426" t="str">
        <f t="shared" si="21"/>
        <v/>
      </c>
      <c r="AR60" s="427"/>
      <c r="AS60" s="426" t="str">
        <f t="shared" si="21"/>
        <v/>
      </c>
      <c r="AT60" s="427"/>
      <c r="AU60" s="426" t="str">
        <f t="shared" si="21"/>
        <v/>
      </c>
      <c r="AV60" s="427"/>
      <c r="AW60" s="426" t="str">
        <f t="shared" si="22"/>
        <v/>
      </c>
      <c r="AX60" s="427"/>
      <c r="AY60" s="426" t="str">
        <f t="shared" si="23"/>
        <v/>
      </c>
      <c r="AZ60" s="427"/>
      <c r="BA60" s="426" t="str">
        <f t="shared" si="24"/>
        <v/>
      </c>
      <c r="BB60" s="427"/>
      <c r="BC60" s="426" t="str">
        <f t="shared" si="25"/>
        <v/>
      </c>
      <c r="BD60" s="427"/>
      <c r="BE60" s="426" t="str">
        <f t="shared" si="26"/>
        <v/>
      </c>
      <c r="BF60" s="427"/>
      <c r="BG60" s="426" t="str">
        <f t="shared" si="27"/>
        <v/>
      </c>
      <c r="BH60" s="427"/>
      <c r="BI60" s="426" t="str">
        <f t="shared" si="28"/>
        <v/>
      </c>
      <c r="BJ60" s="427"/>
      <c r="BK60" s="426" t="str">
        <f t="shared" si="29"/>
        <v/>
      </c>
      <c r="BL60" s="427"/>
      <c r="BM60" s="6"/>
      <c r="BN60" s="6"/>
      <c r="BO60" s="6"/>
      <c r="BP60" s="164" t="str">
        <f t="shared" si="32"/>
        <v/>
      </c>
      <c r="BQ60" s="110" t="str">
        <f t="shared" si="33"/>
        <v/>
      </c>
      <c r="BR60" s="109" t="str">
        <f t="shared" si="34"/>
        <v/>
      </c>
      <c r="BS60" s="110" t="str">
        <f t="shared" si="35"/>
        <v/>
      </c>
      <c r="BT60" s="109" t="str">
        <f t="shared" si="36"/>
        <v/>
      </c>
      <c r="BU60" s="110" t="str">
        <f t="shared" si="37"/>
        <v/>
      </c>
      <c r="BV60" s="109" t="str">
        <f t="shared" si="38"/>
        <v/>
      </c>
      <c r="BW60" s="110" t="str">
        <f t="shared" si="39"/>
        <v/>
      </c>
      <c r="BX60" s="109" t="str">
        <f t="shared" si="40"/>
        <v/>
      </c>
      <c r="BY60" s="110" t="str">
        <f t="shared" si="41"/>
        <v/>
      </c>
      <c r="BZ60" s="109" t="str">
        <f t="shared" si="42"/>
        <v/>
      </c>
      <c r="CA60" s="110" t="str">
        <f t="shared" si="43"/>
        <v/>
      </c>
      <c r="CB60" s="109" t="str">
        <f t="shared" si="44"/>
        <v/>
      </c>
      <c r="CC60" s="110" t="str">
        <f t="shared" si="45"/>
        <v/>
      </c>
      <c r="CD60" s="109" t="str">
        <f t="shared" si="46"/>
        <v/>
      </c>
      <c r="CE60" s="110" t="str">
        <f t="shared" si="47"/>
        <v/>
      </c>
      <c r="CF60" s="109" t="str">
        <f t="shared" si="48"/>
        <v/>
      </c>
      <c r="CG60" s="110" t="str">
        <f t="shared" si="49"/>
        <v/>
      </c>
      <c r="CH60" s="109" t="str">
        <f t="shared" si="50"/>
        <v/>
      </c>
      <c r="CI60" s="110" t="str">
        <f t="shared" si="51"/>
        <v/>
      </c>
      <c r="CJ60" s="428" t="str">
        <f t="shared" si="30"/>
        <v/>
      </c>
      <c r="CK60" s="437" t="str">
        <f t="shared" si="31"/>
        <v/>
      </c>
      <c r="CL60" s="6"/>
      <c r="CM60" s="6"/>
      <c r="CN60" s="6"/>
    </row>
    <row r="61" spans="1:92" s="15" customFormat="1" ht="18" customHeight="1">
      <c r="A61" s="95">
        <v>55</v>
      </c>
      <c r="B61" s="128"/>
      <c r="C61" s="117"/>
      <c r="D61" s="125"/>
      <c r="E61" s="119"/>
      <c r="F61" s="271"/>
      <c r="G61" s="122"/>
      <c r="H61" s="135" t="str">
        <f>IF(DOB!C61="","",DOB!C61)</f>
        <v/>
      </c>
      <c r="I61" s="79" t="s">
        <v>361</v>
      </c>
      <c r="J61" s="130" t="s">
        <v>362</v>
      </c>
      <c r="K61" s="79" t="s">
        <v>363</v>
      </c>
      <c r="L61" s="142" t="s">
        <v>364</v>
      </c>
      <c r="M61" s="79"/>
      <c r="N61" s="130"/>
      <c r="O61" s="285"/>
      <c r="P61" s="281"/>
      <c r="Q61" s="104"/>
      <c r="R61" s="104"/>
      <c r="S61" s="105"/>
      <c r="T61" s="105"/>
      <c r="U61" s="292"/>
      <c r="V61" s="292"/>
      <c r="W61" s="293"/>
      <c r="X61" s="293"/>
      <c r="Y61" s="104"/>
      <c r="Z61" s="104"/>
      <c r="AA61" s="105"/>
      <c r="AB61" s="105"/>
      <c r="AC61" s="292"/>
      <c r="AD61" s="293"/>
      <c r="AE61" s="93"/>
      <c r="AF61" s="93"/>
      <c r="AG61" s="146"/>
      <c r="AH61" s="145"/>
      <c r="AI61" s="104"/>
      <c r="AJ61" s="105"/>
      <c r="AK61" s="492"/>
      <c r="AL61" s="6"/>
      <c r="AM61" s="44"/>
      <c r="AN61" s="44"/>
      <c r="AO61" s="426" t="str">
        <f t="shared" si="21"/>
        <v/>
      </c>
      <c r="AP61" s="427"/>
      <c r="AQ61" s="426" t="str">
        <f t="shared" si="21"/>
        <v/>
      </c>
      <c r="AR61" s="427"/>
      <c r="AS61" s="426" t="str">
        <f t="shared" si="21"/>
        <v/>
      </c>
      <c r="AT61" s="427"/>
      <c r="AU61" s="426" t="str">
        <f t="shared" si="21"/>
        <v/>
      </c>
      <c r="AV61" s="427"/>
      <c r="AW61" s="426" t="str">
        <f t="shared" si="22"/>
        <v/>
      </c>
      <c r="AX61" s="427"/>
      <c r="AY61" s="426" t="str">
        <f t="shared" si="23"/>
        <v/>
      </c>
      <c r="AZ61" s="427"/>
      <c r="BA61" s="426" t="str">
        <f t="shared" si="24"/>
        <v/>
      </c>
      <c r="BB61" s="427"/>
      <c r="BC61" s="426" t="str">
        <f t="shared" si="25"/>
        <v/>
      </c>
      <c r="BD61" s="427"/>
      <c r="BE61" s="426" t="str">
        <f t="shared" si="26"/>
        <v/>
      </c>
      <c r="BF61" s="427"/>
      <c r="BG61" s="426" t="str">
        <f t="shared" si="27"/>
        <v/>
      </c>
      <c r="BH61" s="427"/>
      <c r="BI61" s="426" t="str">
        <f t="shared" si="28"/>
        <v/>
      </c>
      <c r="BJ61" s="427"/>
      <c r="BK61" s="426" t="str">
        <f t="shared" si="29"/>
        <v/>
      </c>
      <c r="BL61" s="427"/>
      <c r="BM61" s="6"/>
      <c r="BN61" s="6"/>
      <c r="BO61" s="6"/>
      <c r="BP61" s="164" t="str">
        <f t="shared" si="32"/>
        <v/>
      </c>
      <c r="BQ61" s="110" t="str">
        <f t="shared" si="33"/>
        <v/>
      </c>
      <c r="BR61" s="109" t="str">
        <f t="shared" si="34"/>
        <v/>
      </c>
      <c r="BS61" s="110" t="str">
        <f t="shared" si="35"/>
        <v/>
      </c>
      <c r="BT61" s="109" t="str">
        <f t="shared" si="36"/>
        <v/>
      </c>
      <c r="BU61" s="110" t="str">
        <f t="shared" si="37"/>
        <v/>
      </c>
      <c r="BV61" s="109" t="str">
        <f t="shared" si="38"/>
        <v/>
      </c>
      <c r="BW61" s="110" t="str">
        <f t="shared" si="39"/>
        <v/>
      </c>
      <c r="BX61" s="109" t="str">
        <f t="shared" si="40"/>
        <v/>
      </c>
      <c r="BY61" s="110" t="str">
        <f t="shared" si="41"/>
        <v/>
      </c>
      <c r="BZ61" s="109" t="str">
        <f t="shared" si="42"/>
        <v/>
      </c>
      <c r="CA61" s="110" t="str">
        <f t="shared" si="43"/>
        <v/>
      </c>
      <c r="CB61" s="109" t="str">
        <f t="shared" si="44"/>
        <v/>
      </c>
      <c r="CC61" s="110" t="str">
        <f t="shared" si="45"/>
        <v/>
      </c>
      <c r="CD61" s="109" t="str">
        <f t="shared" si="46"/>
        <v/>
      </c>
      <c r="CE61" s="110" t="str">
        <f t="shared" si="47"/>
        <v/>
      </c>
      <c r="CF61" s="109" t="str">
        <f t="shared" si="48"/>
        <v/>
      </c>
      <c r="CG61" s="110" t="str">
        <f t="shared" si="49"/>
        <v/>
      </c>
      <c r="CH61" s="109" t="str">
        <f t="shared" si="50"/>
        <v/>
      </c>
      <c r="CI61" s="110" t="str">
        <f t="shared" si="51"/>
        <v/>
      </c>
      <c r="CJ61" s="428" t="str">
        <f t="shared" si="30"/>
        <v/>
      </c>
      <c r="CK61" s="437" t="str">
        <f t="shared" si="31"/>
        <v/>
      </c>
      <c r="CL61" s="6"/>
      <c r="CM61" s="6"/>
      <c r="CN61" s="6"/>
    </row>
    <row r="62" spans="1:92" s="15" customFormat="1" ht="18" customHeight="1">
      <c r="A62" s="95">
        <v>56</v>
      </c>
      <c r="B62" s="128"/>
      <c r="C62" s="117"/>
      <c r="D62" s="125"/>
      <c r="E62" s="119"/>
      <c r="F62" s="271"/>
      <c r="G62" s="122"/>
      <c r="H62" s="135" t="str">
        <f>IF(DOB!C62="","",DOB!C62)</f>
        <v/>
      </c>
      <c r="I62" s="79" t="s">
        <v>365</v>
      </c>
      <c r="J62" s="130" t="s">
        <v>366</v>
      </c>
      <c r="K62" s="79" t="s">
        <v>367</v>
      </c>
      <c r="L62" s="142" t="s">
        <v>368</v>
      </c>
      <c r="M62" s="79"/>
      <c r="N62" s="130"/>
      <c r="O62" s="285"/>
      <c r="P62" s="281"/>
      <c r="Q62" s="104"/>
      <c r="R62" s="104"/>
      <c r="S62" s="105"/>
      <c r="T62" s="105"/>
      <c r="U62" s="292"/>
      <c r="V62" s="292"/>
      <c r="W62" s="293"/>
      <c r="X62" s="293"/>
      <c r="Y62" s="104"/>
      <c r="Z62" s="104"/>
      <c r="AA62" s="105"/>
      <c r="AB62" s="105"/>
      <c r="AC62" s="292"/>
      <c r="AD62" s="293"/>
      <c r="AE62" s="93"/>
      <c r="AF62" s="93"/>
      <c r="AG62" s="146"/>
      <c r="AH62" s="145"/>
      <c r="AI62" s="104"/>
      <c r="AJ62" s="105"/>
      <c r="AK62" s="492"/>
      <c r="AL62" s="6"/>
      <c r="AM62" s="44"/>
      <c r="AN62" s="44"/>
      <c r="AO62" s="426" t="str">
        <f t="shared" si="21"/>
        <v/>
      </c>
      <c r="AP62" s="427"/>
      <c r="AQ62" s="426" t="str">
        <f t="shared" si="21"/>
        <v/>
      </c>
      <c r="AR62" s="427"/>
      <c r="AS62" s="426" t="str">
        <f t="shared" si="21"/>
        <v/>
      </c>
      <c r="AT62" s="427"/>
      <c r="AU62" s="426" t="str">
        <f t="shared" si="21"/>
        <v/>
      </c>
      <c r="AV62" s="427"/>
      <c r="AW62" s="426" t="str">
        <f t="shared" si="22"/>
        <v/>
      </c>
      <c r="AX62" s="427"/>
      <c r="AY62" s="426" t="str">
        <f t="shared" si="23"/>
        <v/>
      </c>
      <c r="AZ62" s="427"/>
      <c r="BA62" s="426" t="str">
        <f t="shared" si="24"/>
        <v/>
      </c>
      <c r="BB62" s="427"/>
      <c r="BC62" s="426" t="str">
        <f t="shared" si="25"/>
        <v/>
      </c>
      <c r="BD62" s="427"/>
      <c r="BE62" s="426" t="str">
        <f t="shared" si="26"/>
        <v/>
      </c>
      <c r="BF62" s="427"/>
      <c r="BG62" s="426" t="str">
        <f t="shared" si="27"/>
        <v/>
      </c>
      <c r="BH62" s="427"/>
      <c r="BI62" s="426" t="str">
        <f t="shared" si="28"/>
        <v/>
      </c>
      <c r="BJ62" s="427"/>
      <c r="BK62" s="426" t="str">
        <f t="shared" si="29"/>
        <v/>
      </c>
      <c r="BL62" s="427"/>
      <c r="BM62" s="6"/>
      <c r="BN62" s="6"/>
      <c r="BO62" s="6"/>
      <c r="BP62" s="164" t="str">
        <f t="shared" si="32"/>
        <v/>
      </c>
      <c r="BQ62" s="110" t="str">
        <f t="shared" si="33"/>
        <v/>
      </c>
      <c r="BR62" s="109" t="str">
        <f t="shared" si="34"/>
        <v/>
      </c>
      <c r="BS62" s="110" t="str">
        <f t="shared" si="35"/>
        <v/>
      </c>
      <c r="BT62" s="109" t="str">
        <f t="shared" si="36"/>
        <v/>
      </c>
      <c r="BU62" s="110" t="str">
        <f t="shared" si="37"/>
        <v/>
      </c>
      <c r="BV62" s="109" t="str">
        <f t="shared" si="38"/>
        <v/>
      </c>
      <c r="BW62" s="110" t="str">
        <f t="shared" si="39"/>
        <v/>
      </c>
      <c r="BX62" s="109" t="str">
        <f t="shared" si="40"/>
        <v/>
      </c>
      <c r="BY62" s="110" t="str">
        <f t="shared" si="41"/>
        <v/>
      </c>
      <c r="BZ62" s="109" t="str">
        <f t="shared" si="42"/>
        <v/>
      </c>
      <c r="CA62" s="110" t="str">
        <f t="shared" si="43"/>
        <v/>
      </c>
      <c r="CB62" s="109" t="str">
        <f t="shared" si="44"/>
        <v/>
      </c>
      <c r="CC62" s="110" t="str">
        <f t="shared" si="45"/>
        <v/>
      </c>
      <c r="CD62" s="109" t="str">
        <f t="shared" si="46"/>
        <v/>
      </c>
      <c r="CE62" s="110" t="str">
        <f t="shared" si="47"/>
        <v/>
      </c>
      <c r="CF62" s="109" t="str">
        <f t="shared" si="48"/>
        <v/>
      </c>
      <c r="CG62" s="110" t="str">
        <f t="shared" si="49"/>
        <v/>
      </c>
      <c r="CH62" s="109" t="str">
        <f t="shared" si="50"/>
        <v/>
      </c>
      <c r="CI62" s="110" t="str">
        <f t="shared" si="51"/>
        <v/>
      </c>
      <c r="CJ62" s="428" t="str">
        <f t="shared" si="30"/>
        <v/>
      </c>
      <c r="CK62" s="437" t="str">
        <f t="shared" si="31"/>
        <v/>
      </c>
      <c r="CL62" s="6"/>
      <c r="CM62" s="6"/>
      <c r="CN62" s="6"/>
    </row>
    <row r="63" spans="1:92" s="15" customFormat="1" ht="18" customHeight="1">
      <c r="A63" s="95">
        <v>57</v>
      </c>
      <c r="B63" s="128"/>
      <c r="C63" s="117"/>
      <c r="D63" s="125"/>
      <c r="E63" s="119"/>
      <c r="F63" s="271"/>
      <c r="G63" s="122"/>
      <c r="H63" s="135" t="str">
        <f>IF(DOB!C63="","",DOB!C63)</f>
        <v/>
      </c>
      <c r="I63" s="79" t="s">
        <v>369</v>
      </c>
      <c r="J63" s="130" t="s">
        <v>370</v>
      </c>
      <c r="K63" s="79" t="s">
        <v>371</v>
      </c>
      <c r="L63" s="142" t="s">
        <v>372</v>
      </c>
      <c r="M63" s="79"/>
      <c r="N63" s="130"/>
      <c r="O63" s="285"/>
      <c r="P63" s="281"/>
      <c r="Q63" s="104"/>
      <c r="R63" s="104"/>
      <c r="S63" s="105"/>
      <c r="T63" s="105"/>
      <c r="U63" s="292"/>
      <c r="V63" s="292"/>
      <c r="W63" s="293"/>
      <c r="X63" s="293"/>
      <c r="Y63" s="104"/>
      <c r="Z63" s="104"/>
      <c r="AA63" s="105"/>
      <c r="AB63" s="105"/>
      <c r="AC63" s="292"/>
      <c r="AD63" s="293"/>
      <c r="AE63" s="93"/>
      <c r="AF63" s="93"/>
      <c r="AG63" s="146"/>
      <c r="AH63" s="145"/>
      <c r="AI63" s="104"/>
      <c r="AJ63" s="105"/>
      <c r="AK63" s="492"/>
      <c r="AL63" s="6"/>
      <c r="AM63" s="44"/>
      <c r="AN63" s="44"/>
      <c r="AO63" s="426" t="str">
        <f t="shared" si="21"/>
        <v/>
      </c>
      <c r="AP63" s="427"/>
      <c r="AQ63" s="426" t="str">
        <f t="shared" si="21"/>
        <v/>
      </c>
      <c r="AR63" s="427"/>
      <c r="AS63" s="426" t="str">
        <f t="shared" si="21"/>
        <v/>
      </c>
      <c r="AT63" s="427"/>
      <c r="AU63" s="426" t="str">
        <f t="shared" si="21"/>
        <v/>
      </c>
      <c r="AV63" s="427"/>
      <c r="AW63" s="426" t="str">
        <f t="shared" si="22"/>
        <v/>
      </c>
      <c r="AX63" s="427"/>
      <c r="AY63" s="426" t="str">
        <f t="shared" si="23"/>
        <v/>
      </c>
      <c r="AZ63" s="427"/>
      <c r="BA63" s="426" t="str">
        <f t="shared" si="24"/>
        <v/>
      </c>
      <c r="BB63" s="427"/>
      <c r="BC63" s="426" t="str">
        <f t="shared" si="25"/>
        <v/>
      </c>
      <c r="BD63" s="427"/>
      <c r="BE63" s="426" t="str">
        <f t="shared" si="26"/>
        <v/>
      </c>
      <c r="BF63" s="427"/>
      <c r="BG63" s="426" t="str">
        <f t="shared" si="27"/>
        <v/>
      </c>
      <c r="BH63" s="427"/>
      <c r="BI63" s="426" t="str">
        <f t="shared" si="28"/>
        <v/>
      </c>
      <c r="BJ63" s="427"/>
      <c r="BK63" s="426" t="str">
        <f t="shared" si="29"/>
        <v/>
      </c>
      <c r="BL63" s="427"/>
      <c r="BM63" s="6"/>
      <c r="BN63" s="6"/>
      <c r="BO63" s="6"/>
      <c r="BP63" s="164" t="str">
        <f t="shared" si="32"/>
        <v/>
      </c>
      <c r="BQ63" s="110" t="str">
        <f t="shared" si="33"/>
        <v/>
      </c>
      <c r="BR63" s="109" t="str">
        <f t="shared" si="34"/>
        <v/>
      </c>
      <c r="BS63" s="110" t="str">
        <f t="shared" si="35"/>
        <v/>
      </c>
      <c r="BT63" s="109" t="str">
        <f t="shared" si="36"/>
        <v/>
      </c>
      <c r="BU63" s="110" t="str">
        <f t="shared" si="37"/>
        <v/>
      </c>
      <c r="BV63" s="109" t="str">
        <f t="shared" si="38"/>
        <v/>
      </c>
      <c r="BW63" s="110" t="str">
        <f t="shared" si="39"/>
        <v/>
      </c>
      <c r="BX63" s="109" t="str">
        <f t="shared" si="40"/>
        <v/>
      </c>
      <c r="BY63" s="110" t="str">
        <f t="shared" si="41"/>
        <v/>
      </c>
      <c r="BZ63" s="109" t="str">
        <f t="shared" si="42"/>
        <v/>
      </c>
      <c r="CA63" s="110" t="str">
        <f t="shared" si="43"/>
        <v/>
      </c>
      <c r="CB63" s="109" t="str">
        <f t="shared" si="44"/>
        <v/>
      </c>
      <c r="CC63" s="110" t="str">
        <f t="shared" si="45"/>
        <v/>
      </c>
      <c r="CD63" s="109" t="str">
        <f t="shared" si="46"/>
        <v/>
      </c>
      <c r="CE63" s="110" t="str">
        <f t="shared" si="47"/>
        <v/>
      </c>
      <c r="CF63" s="109" t="str">
        <f t="shared" si="48"/>
        <v/>
      </c>
      <c r="CG63" s="110" t="str">
        <f t="shared" si="49"/>
        <v/>
      </c>
      <c r="CH63" s="109" t="str">
        <f t="shared" si="50"/>
        <v/>
      </c>
      <c r="CI63" s="110" t="str">
        <f t="shared" si="51"/>
        <v/>
      </c>
      <c r="CJ63" s="428" t="str">
        <f t="shared" si="30"/>
        <v/>
      </c>
      <c r="CK63" s="437" t="str">
        <f t="shared" si="31"/>
        <v/>
      </c>
      <c r="CL63" s="6"/>
      <c r="CM63" s="6"/>
      <c r="CN63" s="6"/>
    </row>
    <row r="64" spans="1:92" s="15" customFormat="1" ht="18" customHeight="1">
      <c r="A64" s="95">
        <v>58</v>
      </c>
      <c r="B64" s="128"/>
      <c r="C64" s="117"/>
      <c r="D64" s="125"/>
      <c r="E64" s="119"/>
      <c r="F64" s="271"/>
      <c r="G64" s="122"/>
      <c r="H64" s="135" t="str">
        <f>IF(DOB!C64="","",DOB!C64)</f>
        <v/>
      </c>
      <c r="I64" s="79" t="s">
        <v>373</v>
      </c>
      <c r="J64" s="130" t="s">
        <v>374</v>
      </c>
      <c r="K64" s="79" t="s">
        <v>375</v>
      </c>
      <c r="L64" s="142" t="s">
        <v>376</v>
      </c>
      <c r="M64" s="79"/>
      <c r="N64" s="130"/>
      <c r="O64" s="285"/>
      <c r="P64" s="281"/>
      <c r="Q64" s="104"/>
      <c r="R64" s="104"/>
      <c r="S64" s="105"/>
      <c r="T64" s="105"/>
      <c r="U64" s="292"/>
      <c r="V64" s="292"/>
      <c r="W64" s="293"/>
      <c r="X64" s="293"/>
      <c r="Y64" s="104"/>
      <c r="Z64" s="104"/>
      <c r="AA64" s="105"/>
      <c r="AB64" s="105"/>
      <c r="AC64" s="292"/>
      <c r="AD64" s="293"/>
      <c r="AE64" s="93"/>
      <c r="AF64" s="93"/>
      <c r="AG64" s="146"/>
      <c r="AH64" s="145"/>
      <c r="AI64" s="104"/>
      <c r="AJ64" s="105"/>
      <c r="AK64" s="492"/>
      <c r="AL64" s="6"/>
      <c r="AM64" s="44"/>
      <c r="AN64" s="44"/>
      <c r="AO64" s="426" t="str">
        <f t="shared" si="21"/>
        <v/>
      </c>
      <c r="AP64" s="427"/>
      <c r="AQ64" s="426" t="str">
        <f t="shared" si="21"/>
        <v/>
      </c>
      <c r="AR64" s="427"/>
      <c r="AS64" s="426" t="str">
        <f t="shared" si="21"/>
        <v/>
      </c>
      <c r="AT64" s="427"/>
      <c r="AU64" s="426" t="str">
        <f t="shared" si="21"/>
        <v/>
      </c>
      <c r="AV64" s="427"/>
      <c r="AW64" s="426" t="str">
        <f t="shared" si="22"/>
        <v/>
      </c>
      <c r="AX64" s="427"/>
      <c r="AY64" s="426" t="str">
        <f t="shared" si="23"/>
        <v/>
      </c>
      <c r="AZ64" s="427"/>
      <c r="BA64" s="426" t="str">
        <f t="shared" si="24"/>
        <v/>
      </c>
      <c r="BB64" s="427"/>
      <c r="BC64" s="426" t="str">
        <f t="shared" si="25"/>
        <v/>
      </c>
      <c r="BD64" s="427"/>
      <c r="BE64" s="426" t="str">
        <f t="shared" si="26"/>
        <v/>
      </c>
      <c r="BF64" s="427"/>
      <c r="BG64" s="426" t="str">
        <f t="shared" si="27"/>
        <v/>
      </c>
      <c r="BH64" s="427"/>
      <c r="BI64" s="426" t="str">
        <f t="shared" si="28"/>
        <v/>
      </c>
      <c r="BJ64" s="427"/>
      <c r="BK64" s="426" t="str">
        <f t="shared" si="29"/>
        <v/>
      </c>
      <c r="BL64" s="427"/>
      <c r="BM64" s="6"/>
      <c r="BN64" s="6"/>
      <c r="BO64" s="6"/>
      <c r="BP64" s="164" t="str">
        <f t="shared" si="32"/>
        <v/>
      </c>
      <c r="BQ64" s="110" t="str">
        <f t="shared" si="33"/>
        <v/>
      </c>
      <c r="BR64" s="109" t="str">
        <f t="shared" si="34"/>
        <v/>
      </c>
      <c r="BS64" s="110" t="str">
        <f t="shared" si="35"/>
        <v/>
      </c>
      <c r="BT64" s="109" t="str">
        <f t="shared" si="36"/>
        <v/>
      </c>
      <c r="BU64" s="110" t="str">
        <f t="shared" si="37"/>
        <v/>
      </c>
      <c r="BV64" s="109" t="str">
        <f t="shared" si="38"/>
        <v/>
      </c>
      <c r="BW64" s="110" t="str">
        <f t="shared" si="39"/>
        <v/>
      </c>
      <c r="BX64" s="109" t="str">
        <f t="shared" si="40"/>
        <v/>
      </c>
      <c r="BY64" s="110" t="str">
        <f t="shared" si="41"/>
        <v/>
      </c>
      <c r="BZ64" s="109" t="str">
        <f t="shared" si="42"/>
        <v/>
      </c>
      <c r="CA64" s="110" t="str">
        <f t="shared" si="43"/>
        <v/>
      </c>
      <c r="CB64" s="109" t="str">
        <f t="shared" si="44"/>
        <v/>
      </c>
      <c r="CC64" s="110" t="str">
        <f t="shared" si="45"/>
        <v/>
      </c>
      <c r="CD64" s="109" t="str">
        <f t="shared" si="46"/>
        <v/>
      </c>
      <c r="CE64" s="110" t="str">
        <f t="shared" si="47"/>
        <v/>
      </c>
      <c r="CF64" s="109" t="str">
        <f t="shared" si="48"/>
        <v/>
      </c>
      <c r="CG64" s="110" t="str">
        <f t="shared" si="49"/>
        <v/>
      </c>
      <c r="CH64" s="109" t="str">
        <f t="shared" si="50"/>
        <v/>
      </c>
      <c r="CI64" s="110" t="str">
        <f t="shared" si="51"/>
        <v/>
      </c>
      <c r="CJ64" s="428" t="str">
        <f t="shared" si="30"/>
        <v/>
      </c>
      <c r="CK64" s="437" t="str">
        <f t="shared" si="31"/>
        <v/>
      </c>
      <c r="CL64" s="6"/>
      <c r="CM64" s="6"/>
      <c r="CN64" s="6"/>
    </row>
    <row r="65" spans="1:92" s="15" customFormat="1" ht="18" customHeight="1">
      <c r="A65" s="95">
        <v>59</v>
      </c>
      <c r="B65" s="128"/>
      <c r="C65" s="117"/>
      <c r="D65" s="125"/>
      <c r="E65" s="119"/>
      <c r="F65" s="271"/>
      <c r="G65" s="122"/>
      <c r="H65" s="135" t="str">
        <f>IF(DOB!C65="","",DOB!C65)</f>
        <v/>
      </c>
      <c r="I65" s="79" t="s">
        <v>377</v>
      </c>
      <c r="J65" s="130" t="s">
        <v>378</v>
      </c>
      <c r="K65" s="79" t="s">
        <v>379</v>
      </c>
      <c r="L65" s="142" t="s">
        <v>380</v>
      </c>
      <c r="M65" s="79"/>
      <c r="N65" s="130"/>
      <c r="O65" s="285"/>
      <c r="P65" s="281"/>
      <c r="Q65" s="104"/>
      <c r="R65" s="104"/>
      <c r="S65" s="105"/>
      <c r="T65" s="105"/>
      <c r="U65" s="292"/>
      <c r="V65" s="292"/>
      <c r="W65" s="293"/>
      <c r="X65" s="293"/>
      <c r="Y65" s="104"/>
      <c r="Z65" s="104"/>
      <c r="AA65" s="105"/>
      <c r="AB65" s="105"/>
      <c r="AC65" s="292"/>
      <c r="AD65" s="293"/>
      <c r="AE65" s="93"/>
      <c r="AF65" s="93"/>
      <c r="AG65" s="146"/>
      <c r="AH65" s="145"/>
      <c r="AI65" s="104"/>
      <c r="AJ65" s="105"/>
      <c r="AK65" s="492"/>
      <c r="AL65" s="6"/>
      <c r="AM65" s="44"/>
      <c r="AN65" s="44"/>
      <c r="AO65" s="426" t="str">
        <f t="shared" si="21"/>
        <v/>
      </c>
      <c r="AP65" s="427"/>
      <c r="AQ65" s="426" t="str">
        <f t="shared" si="21"/>
        <v/>
      </c>
      <c r="AR65" s="427"/>
      <c r="AS65" s="426" t="str">
        <f t="shared" si="21"/>
        <v/>
      </c>
      <c r="AT65" s="427"/>
      <c r="AU65" s="426" t="str">
        <f t="shared" si="21"/>
        <v/>
      </c>
      <c r="AV65" s="427"/>
      <c r="AW65" s="426" t="str">
        <f t="shared" si="22"/>
        <v/>
      </c>
      <c r="AX65" s="427"/>
      <c r="AY65" s="426" t="str">
        <f t="shared" si="23"/>
        <v/>
      </c>
      <c r="AZ65" s="427"/>
      <c r="BA65" s="426" t="str">
        <f t="shared" si="24"/>
        <v/>
      </c>
      <c r="BB65" s="427"/>
      <c r="BC65" s="426" t="str">
        <f t="shared" si="25"/>
        <v/>
      </c>
      <c r="BD65" s="427"/>
      <c r="BE65" s="426" t="str">
        <f t="shared" si="26"/>
        <v/>
      </c>
      <c r="BF65" s="427"/>
      <c r="BG65" s="426" t="str">
        <f t="shared" si="27"/>
        <v/>
      </c>
      <c r="BH65" s="427"/>
      <c r="BI65" s="426" t="str">
        <f t="shared" si="28"/>
        <v/>
      </c>
      <c r="BJ65" s="427"/>
      <c r="BK65" s="426" t="str">
        <f t="shared" si="29"/>
        <v/>
      </c>
      <c r="BL65" s="427"/>
      <c r="BM65" s="6"/>
      <c r="BN65" s="6"/>
      <c r="BO65" s="6"/>
      <c r="BP65" s="164" t="str">
        <f t="shared" si="32"/>
        <v/>
      </c>
      <c r="BQ65" s="110" t="str">
        <f t="shared" si="33"/>
        <v/>
      </c>
      <c r="BR65" s="109" t="str">
        <f t="shared" si="34"/>
        <v/>
      </c>
      <c r="BS65" s="110" t="str">
        <f t="shared" si="35"/>
        <v/>
      </c>
      <c r="BT65" s="109" t="str">
        <f t="shared" si="36"/>
        <v/>
      </c>
      <c r="BU65" s="110" t="str">
        <f t="shared" si="37"/>
        <v/>
      </c>
      <c r="BV65" s="109" t="str">
        <f t="shared" si="38"/>
        <v/>
      </c>
      <c r="BW65" s="110" t="str">
        <f t="shared" si="39"/>
        <v/>
      </c>
      <c r="BX65" s="109" t="str">
        <f t="shared" si="40"/>
        <v/>
      </c>
      <c r="BY65" s="110" t="str">
        <f t="shared" si="41"/>
        <v/>
      </c>
      <c r="BZ65" s="109" t="str">
        <f t="shared" si="42"/>
        <v/>
      </c>
      <c r="CA65" s="110" t="str">
        <f t="shared" si="43"/>
        <v/>
      </c>
      <c r="CB65" s="109" t="str">
        <f t="shared" si="44"/>
        <v/>
      </c>
      <c r="CC65" s="110" t="str">
        <f t="shared" si="45"/>
        <v/>
      </c>
      <c r="CD65" s="109" t="str">
        <f t="shared" si="46"/>
        <v/>
      </c>
      <c r="CE65" s="110" t="str">
        <f t="shared" si="47"/>
        <v/>
      </c>
      <c r="CF65" s="109" t="str">
        <f t="shared" si="48"/>
        <v/>
      </c>
      <c r="CG65" s="110" t="str">
        <f t="shared" si="49"/>
        <v/>
      </c>
      <c r="CH65" s="109" t="str">
        <f t="shared" si="50"/>
        <v/>
      </c>
      <c r="CI65" s="110" t="str">
        <f t="shared" si="51"/>
        <v/>
      </c>
      <c r="CJ65" s="428" t="str">
        <f t="shared" si="30"/>
        <v/>
      </c>
      <c r="CK65" s="437" t="str">
        <f t="shared" si="31"/>
        <v/>
      </c>
      <c r="CL65" s="6"/>
      <c r="CM65" s="6"/>
      <c r="CN65" s="6"/>
    </row>
    <row r="66" spans="1:92" s="15" customFormat="1" ht="18" customHeight="1">
      <c r="A66" s="95">
        <v>60</v>
      </c>
      <c r="B66" s="128"/>
      <c r="C66" s="117"/>
      <c r="D66" s="125"/>
      <c r="E66" s="119"/>
      <c r="F66" s="271"/>
      <c r="G66" s="122"/>
      <c r="H66" s="135" t="str">
        <f>IF(DOB!C66="","",DOB!C66)</f>
        <v/>
      </c>
      <c r="I66" s="79" t="s">
        <v>381</v>
      </c>
      <c r="J66" s="130" t="s">
        <v>382</v>
      </c>
      <c r="K66" s="79" t="s">
        <v>383</v>
      </c>
      <c r="L66" s="142" t="s">
        <v>384</v>
      </c>
      <c r="M66" s="79"/>
      <c r="N66" s="130"/>
      <c r="O66" s="285"/>
      <c r="P66" s="281"/>
      <c r="Q66" s="104"/>
      <c r="R66" s="104"/>
      <c r="S66" s="105"/>
      <c r="T66" s="105"/>
      <c r="U66" s="292"/>
      <c r="V66" s="292"/>
      <c r="W66" s="293"/>
      <c r="X66" s="293"/>
      <c r="Y66" s="104"/>
      <c r="Z66" s="104"/>
      <c r="AA66" s="105"/>
      <c r="AB66" s="105"/>
      <c r="AC66" s="292"/>
      <c r="AD66" s="293"/>
      <c r="AE66" s="93"/>
      <c r="AF66" s="93"/>
      <c r="AG66" s="146"/>
      <c r="AH66" s="145"/>
      <c r="AI66" s="104"/>
      <c r="AJ66" s="105"/>
      <c r="AK66" s="492"/>
      <c r="AL66" s="6"/>
      <c r="AM66" s="44"/>
      <c r="AN66" s="44"/>
      <c r="AO66" s="426" t="str">
        <f t="shared" si="21"/>
        <v/>
      </c>
      <c r="AP66" s="427"/>
      <c r="AQ66" s="426" t="str">
        <f t="shared" si="21"/>
        <v/>
      </c>
      <c r="AR66" s="427"/>
      <c r="AS66" s="426" t="str">
        <f t="shared" si="21"/>
        <v/>
      </c>
      <c r="AT66" s="427"/>
      <c r="AU66" s="426" t="str">
        <f t="shared" si="21"/>
        <v/>
      </c>
      <c r="AV66" s="427"/>
      <c r="AW66" s="426" t="str">
        <f t="shared" si="22"/>
        <v/>
      </c>
      <c r="AX66" s="427"/>
      <c r="AY66" s="426" t="str">
        <f t="shared" si="23"/>
        <v/>
      </c>
      <c r="AZ66" s="427"/>
      <c r="BA66" s="426" t="str">
        <f t="shared" si="24"/>
        <v/>
      </c>
      <c r="BB66" s="427"/>
      <c r="BC66" s="426" t="str">
        <f t="shared" si="25"/>
        <v/>
      </c>
      <c r="BD66" s="427"/>
      <c r="BE66" s="426" t="str">
        <f t="shared" si="26"/>
        <v/>
      </c>
      <c r="BF66" s="427"/>
      <c r="BG66" s="426" t="str">
        <f t="shared" si="27"/>
        <v/>
      </c>
      <c r="BH66" s="427"/>
      <c r="BI66" s="426" t="str">
        <f t="shared" si="28"/>
        <v/>
      </c>
      <c r="BJ66" s="427"/>
      <c r="BK66" s="426" t="str">
        <f t="shared" si="29"/>
        <v/>
      </c>
      <c r="BL66" s="427"/>
      <c r="BM66" s="6"/>
      <c r="BN66" s="6"/>
      <c r="BO66" s="6"/>
      <c r="BP66" s="164" t="str">
        <f t="shared" si="32"/>
        <v/>
      </c>
      <c r="BQ66" s="110" t="str">
        <f t="shared" si="33"/>
        <v/>
      </c>
      <c r="BR66" s="109" t="str">
        <f t="shared" si="34"/>
        <v/>
      </c>
      <c r="BS66" s="110" t="str">
        <f t="shared" si="35"/>
        <v/>
      </c>
      <c r="BT66" s="109" t="str">
        <f t="shared" si="36"/>
        <v/>
      </c>
      <c r="BU66" s="110" t="str">
        <f t="shared" si="37"/>
        <v/>
      </c>
      <c r="BV66" s="109" t="str">
        <f t="shared" si="38"/>
        <v/>
      </c>
      <c r="BW66" s="110" t="str">
        <f t="shared" si="39"/>
        <v/>
      </c>
      <c r="BX66" s="109" t="str">
        <f t="shared" si="40"/>
        <v/>
      </c>
      <c r="BY66" s="110" t="str">
        <f t="shared" si="41"/>
        <v/>
      </c>
      <c r="BZ66" s="109" t="str">
        <f t="shared" si="42"/>
        <v/>
      </c>
      <c r="CA66" s="110" t="str">
        <f t="shared" si="43"/>
        <v/>
      </c>
      <c r="CB66" s="109" t="str">
        <f t="shared" si="44"/>
        <v/>
      </c>
      <c r="CC66" s="110" t="str">
        <f t="shared" si="45"/>
        <v/>
      </c>
      <c r="CD66" s="109" t="str">
        <f t="shared" si="46"/>
        <v/>
      </c>
      <c r="CE66" s="110" t="str">
        <f t="shared" si="47"/>
        <v/>
      </c>
      <c r="CF66" s="109" t="str">
        <f t="shared" si="48"/>
        <v/>
      </c>
      <c r="CG66" s="110" t="str">
        <f t="shared" si="49"/>
        <v/>
      </c>
      <c r="CH66" s="109" t="str">
        <f t="shared" si="50"/>
        <v/>
      </c>
      <c r="CI66" s="110" t="str">
        <f t="shared" si="51"/>
        <v/>
      </c>
      <c r="CJ66" s="428" t="str">
        <f t="shared" si="30"/>
        <v/>
      </c>
      <c r="CK66" s="437" t="str">
        <f t="shared" si="31"/>
        <v/>
      </c>
      <c r="CL66" s="6"/>
      <c r="CM66" s="6"/>
      <c r="CN66" s="6"/>
    </row>
    <row r="67" spans="1:92" s="15" customFormat="1" ht="18" customHeight="1">
      <c r="A67" s="95">
        <v>61</v>
      </c>
      <c r="B67" s="128"/>
      <c r="C67" s="117"/>
      <c r="D67" s="125"/>
      <c r="E67" s="119"/>
      <c r="F67" s="271"/>
      <c r="G67" s="122"/>
      <c r="H67" s="135" t="str">
        <f>IF(DOB!C67="","",DOB!C67)</f>
        <v/>
      </c>
      <c r="I67" s="79" t="s">
        <v>385</v>
      </c>
      <c r="J67" s="130" t="s">
        <v>386</v>
      </c>
      <c r="K67" s="79" t="s">
        <v>387</v>
      </c>
      <c r="L67" s="142" t="s">
        <v>388</v>
      </c>
      <c r="M67" s="79"/>
      <c r="N67" s="130"/>
      <c r="O67" s="285"/>
      <c r="P67" s="281"/>
      <c r="Q67" s="104"/>
      <c r="R67" s="104"/>
      <c r="S67" s="105"/>
      <c r="T67" s="105"/>
      <c r="U67" s="292"/>
      <c r="V67" s="292"/>
      <c r="W67" s="293"/>
      <c r="X67" s="293"/>
      <c r="Y67" s="104"/>
      <c r="Z67" s="104"/>
      <c r="AA67" s="105"/>
      <c r="AB67" s="105"/>
      <c r="AC67" s="292"/>
      <c r="AD67" s="293"/>
      <c r="AE67" s="93"/>
      <c r="AF67" s="93"/>
      <c r="AG67" s="146"/>
      <c r="AH67" s="145"/>
      <c r="AI67" s="104"/>
      <c r="AJ67" s="105"/>
      <c r="AK67" s="492"/>
      <c r="AL67" s="6"/>
      <c r="AM67" s="44"/>
      <c r="AN67" s="44"/>
      <c r="AO67" s="426" t="str">
        <f t="shared" si="21"/>
        <v/>
      </c>
      <c r="AP67" s="427"/>
      <c r="AQ67" s="426" t="str">
        <f t="shared" si="21"/>
        <v/>
      </c>
      <c r="AR67" s="427"/>
      <c r="AS67" s="426" t="str">
        <f t="shared" si="21"/>
        <v/>
      </c>
      <c r="AT67" s="427"/>
      <c r="AU67" s="426" t="str">
        <f t="shared" si="21"/>
        <v/>
      </c>
      <c r="AV67" s="427"/>
      <c r="AW67" s="426" t="str">
        <f t="shared" si="22"/>
        <v/>
      </c>
      <c r="AX67" s="427"/>
      <c r="AY67" s="426" t="str">
        <f t="shared" si="23"/>
        <v/>
      </c>
      <c r="AZ67" s="427"/>
      <c r="BA67" s="426" t="str">
        <f t="shared" si="24"/>
        <v/>
      </c>
      <c r="BB67" s="427"/>
      <c r="BC67" s="426" t="str">
        <f t="shared" si="25"/>
        <v/>
      </c>
      <c r="BD67" s="427"/>
      <c r="BE67" s="426" t="str">
        <f t="shared" si="26"/>
        <v/>
      </c>
      <c r="BF67" s="427"/>
      <c r="BG67" s="426" t="str">
        <f t="shared" si="27"/>
        <v/>
      </c>
      <c r="BH67" s="427"/>
      <c r="BI67" s="426" t="str">
        <f t="shared" si="28"/>
        <v/>
      </c>
      <c r="BJ67" s="427"/>
      <c r="BK67" s="426" t="str">
        <f t="shared" si="29"/>
        <v/>
      </c>
      <c r="BL67" s="427"/>
      <c r="BM67" s="6"/>
      <c r="BN67" s="6"/>
      <c r="BO67" s="6"/>
      <c r="BP67" s="164" t="str">
        <f t="shared" si="32"/>
        <v/>
      </c>
      <c r="BQ67" s="110" t="str">
        <f t="shared" si="33"/>
        <v/>
      </c>
      <c r="BR67" s="109" t="str">
        <f t="shared" si="34"/>
        <v/>
      </c>
      <c r="BS67" s="110" t="str">
        <f t="shared" si="35"/>
        <v/>
      </c>
      <c r="BT67" s="109" t="str">
        <f t="shared" si="36"/>
        <v/>
      </c>
      <c r="BU67" s="110" t="str">
        <f t="shared" si="37"/>
        <v/>
      </c>
      <c r="BV67" s="109" t="str">
        <f t="shared" si="38"/>
        <v/>
      </c>
      <c r="BW67" s="110" t="str">
        <f t="shared" si="39"/>
        <v/>
      </c>
      <c r="BX67" s="109" t="str">
        <f t="shared" si="40"/>
        <v/>
      </c>
      <c r="BY67" s="110" t="str">
        <f t="shared" si="41"/>
        <v/>
      </c>
      <c r="BZ67" s="109" t="str">
        <f t="shared" si="42"/>
        <v/>
      </c>
      <c r="CA67" s="110" t="str">
        <f t="shared" si="43"/>
        <v/>
      </c>
      <c r="CB67" s="109" t="str">
        <f t="shared" si="44"/>
        <v/>
      </c>
      <c r="CC67" s="110" t="str">
        <f t="shared" si="45"/>
        <v/>
      </c>
      <c r="CD67" s="109" t="str">
        <f t="shared" si="46"/>
        <v/>
      </c>
      <c r="CE67" s="110" t="str">
        <f t="shared" si="47"/>
        <v/>
      </c>
      <c r="CF67" s="109" t="str">
        <f t="shared" si="48"/>
        <v/>
      </c>
      <c r="CG67" s="110" t="str">
        <f t="shared" si="49"/>
        <v/>
      </c>
      <c r="CH67" s="109" t="str">
        <f t="shared" si="50"/>
        <v/>
      </c>
      <c r="CI67" s="110" t="str">
        <f t="shared" si="51"/>
        <v/>
      </c>
      <c r="CJ67" s="428" t="str">
        <f t="shared" si="30"/>
        <v/>
      </c>
      <c r="CK67" s="437" t="str">
        <f t="shared" si="31"/>
        <v/>
      </c>
      <c r="CL67" s="6"/>
      <c r="CM67" s="6"/>
      <c r="CN67" s="6"/>
    </row>
    <row r="68" spans="1:92" s="15" customFormat="1" ht="18" customHeight="1">
      <c r="A68" s="95">
        <v>62</v>
      </c>
      <c r="B68" s="128"/>
      <c r="C68" s="117"/>
      <c r="D68" s="125"/>
      <c r="E68" s="119"/>
      <c r="F68" s="271"/>
      <c r="G68" s="122"/>
      <c r="H68" s="135" t="str">
        <f>IF(DOB!C68="","",DOB!C68)</f>
        <v/>
      </c>
      <c r="I68" s="79" t="s">
        <v>389</v>
      </c>
      <c r="J68" s="130" t="s">
        <v>390</v>
      </c>
      <c r="K68" s="79" t="s">
        <v>391</v>
      </c>
      <c r="L68" s="142" t="s">
        <v>392</v>
      </c>
      <c r="M68" s="79"/>
      <c r="N68" s="130"/>
      <c r="O68" s="285"/>
      <c r="P68" s="281"/>
      <c r="Q68" s="104"/>
      <c r="R68" s="104"/>
      <c r="S68" s="105"/>
      <c r="T68" s="105"/>
      <c r="U68" s="292"/>
      <c r="V68" s="292"/>
      <c r="W68" s="293"/>
      <c r="X68" s="293"/>
      <c r="Y68" s="104"/>
      <c r="Z68" s="104"/>
      <c r="AA68" s="105"/>
      <c r="AB68" s="105"/>
      <c r="AC68" s="292"/>
      <c r="AD68" s="293"/>
      <c r="AE68" s="93"/>
      <c r="AF68" s="93"/>
      <c r="AG68" s="146"/>
      <c r="AH68" s="145"/>
      <c r="AI68" s="104"/>
      <c r="AJ68" s="105"/>
      <c r="AK68" s="492"/>
      <c r="AL68" s="6"/>
      <c r="AM68" s="44"/>
      <c r="AN68" s="44"/>
      <c r="AO68" s="426" t="str">
        <f t="shared" si="21"/>
        <v/>
      </c>
      <c r="AP68" s="427"/>
      <c r="AQ68" s="426" t="str">
        <f t="shared" si="21"/>
        <v/>
      </c>
      <c r="AR68" s="427"/>
      <c r="AS68" s="426" t="str">
        <f t="shared" si="21"/>
        <v/>
      </c>
      <c r="AT68" s="427"/>
      <c r="AU68" s="426" t="str">
        <f t="shared" si="21"/>
        <v/>
      </c>
      <c r="AV68" s="427"/>
      <c r="AW68" s="426" t="str">
        <f t="shared" si="22"/>
        <v/>
      </c>
      <c r="AX68" s="427"/>
      <c r="AY68" s="426" t="str">
        <f t="shared" si="23"/>
        <v/>
      </c>
      <c r="AZ68" s="427"/>
      <c r="BA68" s="426" t="str">
        <f t="shared" si="24"/>
        <v/>
      </c>
      <c r="BB68" s="427"/>
      <c r="BC68" s="426" t="str">
        <f t="shared" si="25"/>
        <v/>
      </c>
      <c r="BD68" s="427"/>
      <c r="BE68" s="426" t="str">
        <f t="shared" si="26"/>
        <v/>
      </c>
      <c r="BF68" s="427"/>
      <c r="BG68" s="426" t="str">
        <f t="shared" si="27"/>
        <v/>
      </c>
      <c r="BH68" s="427"/>
      <c r="BI68" s="426" t="str">
        <f t="shared" si="28"/>
        <v/>
      </c>
      <c r="BJ68" s="427"/>
      <c r="BK68" s="426" t="str">
        <f t="shared" si="29"/>
        <v/>
      </c>
      <c r="BL68" s="427"/>
      <c r="BM68" s="6"/>
      <c r="BN68" s="6"/>
      <c r="BO68" s="6"/>
      <c r="BP68" s="164" t="str">
        <f t="shared" si="32"/>
        <v/>
      </c>
      <c r="BQ68" s="110" t="str">
        <f t="shared" si="33"/>
        <v/>
      </c>
      <c r="BR68" s="109" t="str">
        <f t="shared" si="34"/>
        <v/>
      </c>
      <c r="BS68" s="110" t="str">
        <f t="shared" si="35"/>
        <v/>
      </c>
      <c r="BT68" s="109" t="str">
        <f t="shared" si="36"/>
        <v/>
      </c>
      <c r="BU68" s="110" t="str">
        <f t="shared" si="37"/>
        <v/>
      </c>
      <c r="BV68" s="109" t="str">
        <f t="shared" si="38"/>
        <v/>
      </c>
      <c r="BW68" s="110" t="str">
        <f t="shared" si="39"/>
        <v/>
      </c>
      <c r="BX68" s="109" t="str">
        <f t="shared" si="40"/>
        <v/>
      </c>
      <c r="BY68" s="110" t="str">
        <f t="shared" si="41"/>
        <v/>
      </c>
      <c r="BZ68" s="109" t="str">
        <f t="shared" si="42"/>
        <v/>
      </c>
      <c r="CA68" s="110" t="str">
        <f t="shared" si="43"/>
        <v/>
      </c>
      <c r="CB68" s="109" t="str">
        <f t="shared" si="44"/>
        <v/>
      </c>
      <c r="CC68" s="110" t="str">
        <f t="shared" si="45"/>
        <v/>
      </c>
      <c r="CD68" s="109" t="str">
        <f t="shared" si="46"/>
        <v/>
      </c>
      <c r="CE68" s="110" t="str">
        <f t="shared" si="47"/>
        <v/>
      </c>
      <c r="CF68" s="109" t="str">
        <f t="shared" si="48"/>
        <v/>
      </c>
      <c r="CG68" s="110" t="str">
        <f t="shared" si="49"/>
        <v/>
      </c>
      <c r="CH68" s="109" t="str">
        <f t="shared" si="50"/>
        <v/>
      </c>
      <c r="CI68" s="110" t="str">
        <f t="shared" si="51"/>
        <v/>
      </c>
      <c r="CJ68" s="428" t="str">
        <f t="shared" si="30"/>
        <v/>
      </c>
      <c r="CK68" s="437" t="str">
        <f t="shared" si="31"/>
        <v/>
      </c>
      <c r="CL68" s="6"/>
      <c r="CM68" s="6"/>
      <c r="CN68" s="6"/>
    </row>
    <row r="69" spans="1:92" s="15" customFormat="1" ht="18" customHeight="1">
      <c r="A69" s="95">
        <v>63</v>
      </c>
      <c r="B69" s="128"/>
      <c r="C69" s="117"/>
      <c r="D69" s="125"/>
      <c r="E69" s="119"/>
      <c r="F69" s="271"/>
      <c r="G69" s="122"/>
      <c r="H69" s="135" t="str">
        <f>IF(DOB!C69="","",DOB!C69)</f>
        <v/>
      </c>
      <c r="I69" s="79" t="s">
        <v>393</v>
      </c>
      <c r="J69" s="130" t="s">
        <v>394</v>
      </c>
      <c r="K69" s="79" t="s">
        <v>395</v>
      </c>
      <c r="L69" s="142" t="s">
        <v>396</v>
      </c>
      <c r="M69" s="79"/>
      <c r="N69" s="130"/>
      <c r="O69" s="285"/>
      <c r="P69" s="281"/>
      <c r="Q69" s="104"/>
      <c r="R69" s="104"/>
      <c r="S69" s="105"/>
      <c r="T69" s="105"/>
      <c r="U69" s="292"/>
      <c r="V69" s="292"/>
      <c r="W69" s="293"/>
      <c r="X69" s="293"/>
      <c r="Y69" s="104"/>
      <c r="Z69" s="104"/>
      <c r="AA69" s="105"/>
      <c r="AB69" s="105"/>
      <c r="AC69" s="292"/>
      <c r="AD69" s="293"/>
      <c r="AE69" s="93"/>
      <c r="AF69" s="93"/>
      <c r="AG69" s="146"/>
      <c r="AH69" s="145"/>
      <c r="AI69" s="104"/>
      <c r="AJ69" s="105"/>
      <c r="AK69" s="492"/>
      <c r="AL69" s="6"/>
      <c r="AM69" s="44"/>
      <c r="AN69" s="44"/>
      <c r="AO69" s="426" t="str">
        <f t="shared" si="21"/>
        <v/>
      </c>
      <c r="AP69" s="427"/>
      <c r="AQ69" s="426" t="str">
        <f t="shared" si="21"/>
        <v/>
      </c>
      <c r="AR69" s="427"/>
      <c r="AS69" s="426" t="str">
        <f t="shared" si="21"/>
        <v/>
      </c>
      <c r="AT69" s="427"/>
      <c r="AU69" s="426" t="str">
        <f t="shared" si="21"/>
        <v/>
      </c>
      <c r="AV69" s="427"/>
      <c r="AW69" s="426" t="str">
        <f t="shared" si="22"/>
        <v/>
      </c>
      <c r="AX69" s="427"/>
      <c r="AY69" s="426" t="str">
        <f t="shared" si="23"/>
        <v/>
      </c>
      <c r="AZ69" s="427"/>
      <c r="BA69" s="426" t="str">
        <f t="shared" si="24"/>
        <v/>
      </c>
      <c r="BB69" s="427"/>
      <c r="BC69" s="426" t="str">
        <f t="shared" si="25"/>
        <v/>
      </c>
      <c r="BD69" s="427"/>
      <c r="BE69" s="426" t="str">
        <f t="shared" si="26"/>
        <v/>
      </c>
      <c r="BF69" s="427"/>
      <c r="BG69" s="426" t="str">
        <f t="shared" si="27"/>
        <v/>
      </c>
      <c r="BH69" s="427"/>
      <c r="BI69" s="426" t="str">
        <f t="shared" si="28"/>
        <v/>
      </c>
      <c r="BJ69" s="427"/>
      <c r="BK69" s="426" t="str">
        <f t="shared" si="29"/>
        <v/>
      </c>
      <c r="BL69" s="427"/>
      <c r="BM69" s="6"/>
      <c r="BN69" s="6"/>
      <c r="BO69" s="6"/>
      <c r="BP69" s="164" t="str">
        <f t="shared" si="32"/>
        <v/>
      </c>
      <c r="BQ69" s="110" t="str">
        <f t="shared" si="33"/>
        <v/>
      </c>
      <c r="BR69" s="109" t="str">
        <f t="shared" si="34"/>
        <v/>
      </c>
      <c r="BS69" s="110" t="str">
        <f t="shared" si="35"/>
        <v/>
      </c>
      <c r="BT69" s="109" t="str">
        <f t="shared" si="36"/>
        <v/>
      </c>
      <c r="BU69" s="110" t="str">
        <f t="shared" si="37"/>
        <v/>
      </c>
      <c r="BV69" s="109" t="str">
        <f t="shared" si="38"/>
        <v/>
      </c>
      <c r="BW69" s="110" t="str">
        <f t="shared" si="39"/>
        <v/>
      </c>
      <c r="BX69" s="109" t="str">
        <f t="shared" si="40"/>
        <v/>
      </c>
      <c r="BY69" s="110" t="str">
        <f t="shared" si="41"/>
        <v/>
      </c>
      <c r="BZ69" s="109" t="str">
        <f t="shared" si="42"/>
        <v/>
      </c>
      <c r="CA69" s="110" t="str">
        <f t="shared" si="43"/>
        <v/>
      </c>
      <c r="CB69" s="109" t="str">
        <f t="shared" si="44"/>
        <v/>
      </c>
      <c r="CC69" s="110" t="str">
        <f t="shared" si="45"/>
        <v/>
      </c>
      <c r="CD69" s="109" t="str">
        <f t="shared" si="46"/>
        <v/>
      </c>
      <c r="CE69" s="110" t="str">
        <f t="shared" si="47"/>
        <v/>
      </c>
      <c r="CF69" s="109" t="str">
        <f t="shared" si="48"/>
        <v/>
      </c>
      <c r="CG69" s="110" t="str">
        <f t="shared" si="49"/>
        <v/>
      </c>
      <c r="CH69" s="109" t="str">
        <f t="shared" si="50"/>
        <v/>
      </c>
      <c r="CI69" s="110" t="str">
        <f t="shared" si="51"/>
        <v/>
      </c>
      <c r="CJ69" s="428" t="str">
        <f t="shared" si="30"/>
        <v/>
      </c>
      <c r="CK69" s="437" t="str">
        <f t="shared" si="31"/>
        <v/>
      </c>
      <c r="CL69" s="6"/>
      <c r="CM69" s="6"/>
      <c r="CN69" s="6"/>
    </row>
    <row r="70" spans="1:92" s="15" customFormat="1" ht="18" customHeight="1">
      <c r="A70" s="95">
        <v>64</v>
      </c>
      <c r="B70" s="128"/>
      <c r="C70" s="117"/>
      <c r="D70" s="125"/>
      <c r="E70" s="119"/>
      <c r="F70" s="271"/>
      <c r="G70" s="122"/>
      <c r="H70" s="135" t="str">
        <f>IF(DOB!C70="","",DOB!C70)</f>
        <v/>
      </c>
      <c r="I70" s="79" t="s">
        <v>397</v>
      </c>
      <c r="J70" s="130" t="s">
        <v>398</v>
      </c>
      <c r="K70" s="79" t="s">
        <v>399</v>
      </c>
      <c r="L70" s="142" t="s">
        <v>400</v>
      </c>
      <c r="M70" s="79"/>
      <c r="N70" s="130"/>
      <c r="O70" s="285"/>
      <c r="P70" s="281"/>
      <c r="Q70" s="104"/>
      <c r="R70" s="104"/>
      <c r="S70" s="105"/>
      <c r="T70" s="105"/>
      <c r="U70" s="292"/>
      <c r="V70" s="292"/>
      <c r="W70" s="293"/>
      <c r="X70" s="293"/>
      <c r="Y70" s="104"/>
      <c r="Z70" s="104"/>
      <c r="AA70" s="105"/>
      <c r="AB70" s="105"/>
      <c r="AC70" s="292"/>
      <c r="AD70" s="293"/>
      <c r="AE70" s="93"/>
      <c r="AF70" s="93"/>
      <c r="AG70" s="146"/>
      <c r="AH70" s="145"/>
      <c r="AI70" s="104"/>
      <c r="AJ70" s="105"/>
      <c r="AK70" s="492"/>
      <c r="AL70" s="6"/>
      <c r="AM70" s="44"/>
      <c r="AN70" s="44"/>
      <c r="AO70" s="426" t="str">
        <f t="shared" si="21"/>
        <v/>
      </c>
      <c r="AP70" s="427"/>
      <c r="AQ70" s="426" t="str">
        <f t="shared" si="21"/>
        <v/>
      </c>
      <c r="AR70" s="427"/>
      <c r="AS70" s="426" t="str">
        <f t="shared" si="21"/>
        <v/>
      </c>
      <c r="AT70" s="427"/>
      <c r="AU70" s="426" t="str">
        <f t="shared" si="21"/>
        <v/>
      </c>
      <c r="AV70" s="427"/>
      <c r="AW70" s="426" t="str">
        <f t="shared" si="22"/>
        <v/>
      </c>
      <c r="AX70" s="427"/>
      <c r="AY70" s="426" t="str">
        <f t="shared" si="23"/>
        <v/>
      </c>
      <c r="AZ70" s="427"/>
      <c r="BA70" s="426" t="str">
        <f t="shared" si="24"/>
        <v/>
      </c>
      <c r="BB70" s="427"/>
      <c r="BC70" s="426" t="str">
        <f t="shared" si="25"/>
        <v/>
      </c>
      <c r="BD70" s="427"/>
      <c r="BE70" s="426" t="str">
        <f t="shared" si="26"/>
        <v/>
      </c>
      <c r="BF70" s="427"/>
      <c r="BG70" s="426" t="str">
        <f t="shared" si="27"/>
        <v/>
      </c>
      <c r="BH70" s="427"/>
      <c r="BI70" s="426" t="str">
        <f t="shared" si="28"/>
        <v/>
      </c>
      <c r="BJ70" s="427"/>
      <c r="BK70" s="426" t="str">
        <f t="shared" si="29"/>
        <v/>
      </c>
      <c r="BL70" s="427"/>
      <c r="BM70" s="6"/>
      <c r="BN70" s="6"/>
      <c r="BO70" s="6"/>
      <c r="BP70" s="164" t="str">
        <f t="shared" ref="BP70:BP106" si="52">IF(AQ70="","",SUM(AO70,AQ70))</f>
        <v/>
      </c>
      <c r="BQ70" s="110" t="str">
        <f t="shared" ref="BQ70:BQ106" si="53">IF(AR70="","",SUM(AP70,AR70))</f>
        <v/>
      </c>
      <c r="BR70" s="109" t="str">
        <f t="shared" ref="BR70:BR106" si="54">IF(AS70="","",SUM(BP70,AS70))</f>
        <v/>
      </c>
      <c r="BS70" s="110" t="str">
        <f t="shared" ref="BS70:BS106" si="55">IF(AT70="","",SUM(BQ70,AT70))</f>
        <v/>
      </c>
      <c r="BT70" s="109" t="str">
        <f t="shared" ref="BT70:BT106" si="56">IF(AU70="","",SUM(BR70,AU70))</f>
        <v/>
      </c>
      <c r="BU70" s="110" t="str">
        <f t="shared" ref="BU70:BU106" si="57">IF(AV70="","",SUM(BS70,AV70))</f>
        <v/>
      </c>
      <c r="BV70" s="109" t="str">
        <f t="shared" ref="BV70:BV106" si="58">IF(AW70="","",SUM(BT70,AW70))</f>
        <v/>
      </c>
      <c r="BW70" s="110" t="str">
        <f t="shared" ref="BW70:BW106" si="59">IF(AX70="","",SUM(BU70,AX70))</f>
        <v/>
      </c>
      <c r="BX70" s="109" t="str">
        <f t="shared" ref="BX70:BX106" si="60">IF(AY70="","",SUM(BV70,AY70))</f>
        <v/>
      </c>
      <c r="BY70" s="110" t="str">
        <f t="shared" ref="BY70:BY106" si="61">IF(AZ70="","",SUM(BW70,AZ70))</f>
        <v/>
      </c>
      <c r="BZ70" s="109" t="str">
        <f t="shared" ref="BZ70:BZ106" si="62">IF(BA70="","",SUM(BX70,BA70))</f>
        <v/>
      </c>
      <c r="CA70" s="110" t="str">
        <f t="shared" ref="CA70:CA106" si="63">IF(BB70="","",SUM(BY70,BB70))</f>
        <v/>
      </c>
      <c r="CB70" s="109" t="str">
        <f t="shared" ref="CB70:CB106" si="64">IF(BC70="","",SUM(BZ70,BC70))</f>
        <v/>
      </c>
      <c r="CC70" s="110" t="str">
        <f t="shared" ref="CC70:CC106" si="65">IF(BD70="","",SUM(CA70,BD70))</f>
        <v/>
      </c>
      <c r="CD70" s="109" t="str">
        <f t="shared" ref="CD70:CD106" si="66">IF(BE70="","",SUM(CB70,BE70))</f>
        <v/>
      </c>
      <c r="CE70" s="110" t="str">
        <f t="shared" ref="CE70:CE106" si="67">IF(BF70="","",SUM(CC70,BF70))</f>
        <v/>
      </c>
      <c r="CF70" s="109" t="str">
        <f t="shared" ref="CF70:CF106" si="68">IF(BG70="","",SUM(CD70,BG70))</f>
        <v/>
      </c>
      <c r="CG70" s="110" t="str">
        <f t="shared" ref="CG70:CG106" si="69">IF(BH70="","",SUM(CE70,BH70))</f>
        <v/>
      </c>
      <c r="CH70" s="109" t="str">
        <f t="shared" ref="CH70:CH106" si="70">IF(BI70="","",SUM(CF70,BI70))</f>
        <v/>
      </c>
      <c r="CI70" s="110" t="str">
        <f t="shared" ref="CI70:CI106" si="71">IF(BJ70="","",SUM(CG70,BJ70))</f>
        <v/>
      </c>
      <c r="CJ70" s="428" t="str">
        <f t="shared" si="30"/>
        <v/>
      </c>
      <c r="CK70" s="437" t="str">
        <f t="shared" si="31"/>
        <v/>
      </c>
      <c r="CL70" s="6"/>
      <c r="CM70" s="6"/>
      <c r="CN70" s="6"/>
    </row>
    <row r="71" spans="1:92" s="15" customFormat="1" ht="18" customHeight="1">
      <c r="A71" s="95">
        <v>65</v>
      </c>
      <c r="B71" s="128"/>
      <c r="C71" s="117"/>
      <c r="D71" s="125"/>
      <c r="E71" s="119"/>
      <c r="F71" s="271"/>
      <c r="G71" s="122"/>
      <c r="H71" s="135" t="str">
        <f>IF(DOB!C71="","",DOB!C71)</f>
        <v/>
      </c>
      <c r="I71" s="79" t="s">
        <v>401</v>
      </c>
      <c r="J71" s="130" t="s">
        <v>402</v>
      </c>
      <c r="K71" s="79" t="s">
        <v>403</v>
      </c>
      <c r="L71" s="142" t="s">
        <v>404</v>
      </c>
      <c r="M71" s="79"/>
      <c r="N71" s="130"/>
      <c r="O71" s="285"/>
      <c r="P71" s="281"/>
      <c r="Q71" s="104"/>
      <c r="R71" s="104"/>
      <c r="S71" s="105"/>
      <c r="T71" s="105"/>
      <c r="U71" s="292"/>
      <c r="V71" s="292"/>
      <c r="W71" s="293"/>
      <c r="X71" s="293"/>
      <c r="Y71" s="104"/>
      <c r="Z71" s="104"/>
      <c r="AA71" s="105"/>
      <c r="AB71" s="105"/>
      <c r="AC71" s="292"/>
      <c r="AD71" s="293"/>
      <c r="AE71" s="93"/>
      <c r="AF71" s="93"/>
      <c r="AG71" s="146"/>
      <c r="AH71" s="145"/>
      <c r="AI71" s="104"/>
      <c r="AJ71" s="105"/>
      <c r="AK71" s="492"/>
      <c r="AL71" s="6"/>
      <c r="AM71" s="44"/>
      <c r="AN71" s="44"/>
      <c r="AO71" s="426" t="str">
        <f t="shared" si="21"/>
        <v/>
      </c>
      <c r="AP71" s="427"/>
      <c r="AQ71" s="426" t="str">
        <f t="shared" si="21"/>
        <v/>
      </c>
      <c r="AR71" s="427"/>
      <c r="AS71" s="426" t="str">
        <f t="shared" si="21"/>
        <v/>
      </c>
      <c r="AT71" s="427"/>
      <c r="AU71" s="426" t="str">
        <f t="shared" ref="AU71" si="72">IF($D71="","",IF(AU$6="","",AU$6))</f>
        <v/>
      </c>
      <c r="AV71" s="427"/>
      <c r="AW71" s="426" t="str">
        <f t="shared" si="22"/>
        <v/>
      </c>
      <c r="AX71" s="427"/>
      <c r="AY71" s="426" t="str">
        <f t="shared" si="23"/>
        <v/>
      </c>
      <c r="AZ71" s="427"/>
      <c r="BA71" s="426" t="str">
        <f t="shared" si="24"/>
        <v/>
      </c>
      <c r="BB71" s="427"/>
      <c r="BC71" s="426" t="str">
        <f t="shared" si="25"/>
        <v/>
      </c>
      <c r="BD71" s="427"/>
      <c r="BE71" s="426" t="str">
        <f t="shared" si="26"/>
        <v/>
      </c>
      <c r="BF71" s="427"/>
      <c r="BG71" s="426" t="str">
        <f t="shared" si="27"/>
        <v/>
      </c>
      <c r="BH71" s="427"/>
      <c r="BI71" s="426" t="str">
        <f t="shared" si="28"/>
        <v/>
      </c>
      <c r="BJ71" s="427"/>
      <c r="BK71" s="426" t="str">
        <f t="shared" si="29"/>
        <v/>
      </c>
      <c r="BL71" s="427"/>
      <c r="BM71" s="6"/>
      <c r="BN71" s="6"/>
      <c r="BO71" s="6"/>
      <c r="BP71" s="164" t="str">
        <f t="shared" si="52"/>
        <v/>
      </c>
      <c r="BQ71" s="110" t="str">
        <f t="shared" si="53"/>
        <v/>
      </c>
      <c r="BR71" s="109" t="str">
        <f t="shared" si="54"/>
        <v/>
      </c>
      <c r="BS71" s="110" t="str">
        <f t="shared" si="55"/>
        <v/>
      </c>
      <c r="BT71" s="109" t="str">
        <f t="shared" si="56"/>
        <v/>
      </c>
      <c r="BU71" s="110" t="str">
        <f t="shared" si="57"/>
        <v/>
      </c>
      <c r="BV71" s="109" t="str">
        <f t="shared" si="58"/>
        <v/>
      </c>
      <c r="BW71" s="110" t="str">
        <f t="shared" si="59"/>
        <v/>
      </c>
      <c r="BX71" s="109" t="str">
        <f t="shared" si="60"/>
        <v/>
      </c>
      <c r="BY71" s="110" t="str">
        <f t="shared" si="61"/>
        <v/>
      </c>
      <c r="BZ71" s="109" t="str">
        <f t="shared" si="62"/>
        <v/>
      </c>
      <c r="CA71" s="110" t="str">
        <f t="shared" si="63"/>
        <v/>
      </c>
      <c r="CB71" s="109" t="str">
        <f t="shared" si="64"/>
        <v/>
      </c>
      <c r="CC71" s="110" t="str">
        <f t="shared" si="65"/>
        <v/>
      </c>
      <c r="CD71" s="109" t="str">
        <f t="shared" si="66"/>
        <v/>
      </c>
      <c r="CE71" s="110" t="str">
        <f t="shared" si="67"/>
        <v/>
      </c>
      <c r="CF71" s="109" t="str">
        <f t="shared" si="68"/>
        <v/>
      </c>
      <c r="CG71" s="110" t="str">
        <f t="shared" si="69"/>
        <v/>
      </c>
      <c r="CH71" s="109" t="str">
        <f t="shared" si="70"/>
        <v/>
      </c>
      <c r="CI71" s="110" t="str">
        <f t="shared" si="71"/>
        <v/>
      </c>
      <c r="CJ71" s="428" t="str">
        <f t="shared" si="30"/>
        <v/>
      </c>
      <c r="CK71" s="437" t="str">
        <f t="shared" si="31"/>
        <v/>
      </c>
      <c r="CL71" s="6"/>
      <c r="CM71" s="6"/>
      <c r="CN71" s="6"/>
    </row>
    <row r="72" spans="1:92" s="15" customFormat="1" ht="18" customHeight="1">
      <c r="A72" s="95">
        <v>66</v>
      </c>
      <c r="B72" s="128"/>
      <c r="C72" s="117"/>
      <c r="D72" s="125"/>
      <c r="E72" s="119"/>
      <c r="F72" s="271"/>
      <c r="G72" s="122"/>
      <c r="H72" s="135" t="str">
        <f>IF(DOB!C72="","",DOB!C72)</f>
        <v/>
      </c>
      <c r="I72" s="79" t="s">
        <v>405</v>
      </c>
      <c r="J72" s="130" t="s">
        <v>406</v>
      </c>
      <c r="K72" s="79" t="s">
        <v>407</v>
      </c>
      <c r="L72" s="142" t="s">
        <v>408</v>
      </c>
      <c r="M72" s="79"/>
      <c r="N72" s="130"/>
      <c r="O72" s="285"/>
      <c r="P72" s="281"/>
      <c r="Q72" s="104"/>
      <c r="R72" s="104"/>
      <c r="S72" s="105"/>
      <c r="T72" s="105"/>
      <c r="U72" s="292"/>
      <c r="V72" s="292"/>
      <c r="W72" s="293"/>
      <c r="X72" s="293"/>
      <c r="Y72" s="104"/>
      <c r="Z72" s="104"/>
      <c r="AA72" s="105"/>
      <c r="AB72" s="105"/>
      <c r="AC72" s="292"/>
      <c r="AD72" s="293"/>
      <c r="AE72" s="93"/>
      <c r="AF72" s="93"/>
      <c r="AG72" s="146"/>
      <c r="AH72" s="145"/>
      <c r="AI72" s="104"/>
      <c r="AJ72" s="105"/>
      <c r="AK72" s="492"/>
      <c r="AL72" s="6"/>
      <c r="AM72" s="44"/>
      <c r="AN72" s="44"/>
      <c r="AO72" s="426" t="str">
        <f t="shared" ref="AO72:BC103" si="73">IF($D72="","",IF(AO$6="","",AO$6))</f>
        <v/>
      </c>
      <c r="AP72" s="427"/>
      <c r="AQ72" s="426" t="str">
        <f t="shared" si="73"/>
        <v/>
      </c>
      <c r="AR72" s="427"/>
      <c r="AS72" s="426" t="str">
        <f t="shared" si="73"/>
        <v/>
      </c>
      <c r="AT72" s="427"/>
      <c r="AU72" s="426" t="str">
        <f t="shared" si="73"/>
        <v/>
      </c>
      <c r="AV72" s="427"/>
      <c r="AW72" s="426" t="str">
        <f t="shared" si="73"/>
        <v/>
      </c>
      <c r="AX72" s="427"/>
      <c r="AY72" s="426" t="str">
        <f t="shared" si="73"/>
        <v/>
      </c>
      <c r="AZ72" s="427"/>
      <c r="BA72" s="426" t="str">
        <f t="shared" si="73"/>
        <v/>
      </c>
      <c r="BB72" s="427"/>
      <c r="BC72" s="426" t="str">
        <f t="shared" si="73"/>
        <v/>
      </c>
      <c r="BD72" s="427"/>
      <c r="BE72" s="426" t="str">
        <f t="shared" ref="BE72:BE106" si="74">IF($D72="","",IF(BE$6="","",BE$6))</f>
        <v/>
      </c>
      <c r="BF72" s="427"/>
      <c r="BG72" s="426" t="str">
        <f t="shared" ref="BG72:BG106" si="75">IF($D72="","",IF(BG$6="","",BG$6))</f>
        <v/>
      </c>
      <c r="BH72" s="427"/>
      <c r="BI72" s="426" t="str">
        <f t="shared" ref="BI72:BI106" si="76">IF($D72="","",IF(BI$6="","",BI$6))</f>
        <v/>
      </c>
      <c r="BJ72" s="427"/>
      <c r="BK72" s="426" t="str">
        <f t="shared" ref="BK72:BK106" si="77">IF($D72="","",IF(BK$6="","",BK$6))</f>
        <v/>
      </c>
      <c r="BL72" s="427"/>
      <c r="BM72" s="6"/>
      <c r="BN72" s="6"/>
      <c r="BO72" s="6"/>
      <c r="BP72" s="164" t="str">
        <f t="shared" si="52"/>
        <v/>
      </c>
      <c r="BQ72" s="110" t="str">
        <f t="shared" si="53"/>
        <v/>
      </c>
      <c r="BR72" s="109" t="str">
        <f t="shared" si="54"/>
        <v/>
      </c>
      <c r="BS72" s="110" t="str">
        <f t="shared" si="55"/>
        <v/>
      </c>
      <c r="BT72" s="109" t="str">
        <f t="shared" si="56"/>
        <v/>
      </c>
      <c r="BU72" s="110" t="str">
        <f t="shared" si="57"/>
        <v/>
      </c>
      <c r="BV72" s="109" t="str">
        <f t="shared" si="58"/>
        <v/>
      </c>
      <c r="BW72" s="110" t="str">
        <f t="shared" si="59"/>
        <v/>
      </c>
      <c r="BX72" s="109" t="str">
        <f t="shared" si="60"/>
        <v/>
      </c>
      <c r="BY72" s="110" t="str">
        <f t="shared" si="61"/>
        <v/>
      </c>
      <c r="BZ72" s="109" t="str">
        <f t="shared" si="62"/>
        <v/>
      </c>
      <c r="CA72" s="110" t="str">
        <f t="shared" si="63"/>
        <v/>
      </c>
      <c r="CB72" s="109" t="str">
        <f t="shared" si="64"/>
        <v/>
      </c>
      <c r="CC72" s="110" t="str">
        <f t="shared" si="65"/>
        <v/>
      </c>
      <c r="CD72" s="109" t="str">
        <f t="shared" si="66"/>
        <v/>
      </c>
      <c r="CE72" s="110" t="str">
        <f t="shared" si="67"/>
        <v/>
      </c>
      <c r="CF72" s="109" t="str">
        <f t="shared" si="68"/>
        <v/>
      </c>
      <c r="CG72" s="110" t="str">
        <f t="shared" si="69"/>
        <v/>
      </c>
      <c r="CH72" s="109" t="str">
        <f t="shared" si="70"/>
        <v/>
      </c>
      <c r="CI72" s="110" t="str">
        <f t="shared" si="71"/>
        <v/>
      </c>
      <c r="CJ72" s="428" t="str">
        <f t="shared" ref="CJ72:CJ106" si="78">IF(OR(D72="",CH72=""),"",SUM(AO72,AQ72,AS72,AU72,AW72,AY72,BA72,BC72,BE72,BG72,BI72,BK72))</f>
        <v/>
      </c>
      <c r="CK72" s="437" t="str">
        <f t="shared" ref="CK72:CK106" si="79">IF(OR(E72="",CI72=""),"",SUM(AP72,AR72,AT72,AV72,AX72,AZ72,BB72,BD72,BF72,BH72,BJ72,BL72))</f>
        <v/>
      </c>
      <c r="CL72" s="6"/>
      <c r="CM72" s="6"/>
      <c r="CN72" s="6"/>
    </row>
    <row r="73" spans="1:92" s="15" customFormat="1" ht="18" customHeight="1">
      <c r="A73" s="95">
        <v>67</v>
      </c>
      <c r="B73" s="128"/>
      <c r="C73" s="117"/>
      <c r="D73" s="125"/>
      <c r="E73" s="119"/>
      <c r="F73" s="271"/>
      <c r="G73" s="122"/>
      <c r="H73" s="135" t="str">
        <f>IF(DOB!C73="","",DOB!C73)</f>
        <v/>
      </c>
      <c r="I73" s="79" t="s">
        <v>409</v>
      </c>
      <c r="J73" s="130" t="s">
        <v>410</v>
      </c>
      <c r="K73" s="79" t="s">
        <v>411</v>
      </c>
      <c r="L73" s="142" t="s">
        <v>412</v>
      </c>
      <c r="M73" s="79"/>
      <c r="N73" s="130"/>
      <c r="O73" s="285"/>
      <c r="P73" s="281"/>
      <c r="Q73" s="104"/>
      <c r="R73" s="104"/>
      <c r="S73" s="105"/>
      <c r="T73" s="105"/>
      <c r="U73" s="292"/>
      <c r="V73" s="292"/>
      <c r="W73" s="293"/>
      <c r="X73" s="293"/>
      <c r="Y73" s="104"/>
      <c r="Z73" s="104"/>
      <c r="AA73" s="105"/>
      <c r="AB73" s="105"/>
      <c r="AC73" s="292"/>
      <c r="AD73" s="293"/>
      <c r="AE73" s="93"/>
      <c r="AF73" s="93"/>
      <c r="AG73" s="146"/>
      <c r="AH73" s="145"/>
      <c r="AI73" s="104"/>
      <c r="AJ73" s="105"/>
      <c r="AK73" s="492"/>
      <c r="AL73" s="6"/>
      <c r="AM73" s="44"/>
      <c r="AN73" s="44"/>
      <c r="AO73" s="426" t="str">
        <f t="shared" si="73"/>
        <v/>
      </c>
      <c r="AP73" s="427"/>
      <c r="AQ73" s="426" t="str">
        <f t="shared" si="73"/>
        <v/>
      </c>
      <c r="AR73" s="427"/>
      <c r="AS73" s="426" t="str">
        <f t="shared" si="73"/>
        <v/>
      </c>
      <c r="AT73" s="427"/>
      <c r="AU73" s="426" t="str">
        <f t="shared" si="73"/>
        <v/>
      </c>
      <c r="AV73" s="427"/>
      <c r="AW73" s="426" t="str">
        <f t="shared" si="73"/>
        <v/>
      </c>
      <c r="AX73" s="427"/>
      <c r="AY73" s="426" t="str">
        <f t="shared" si="73"/>
        <v/>
      </c>
      <c r="AZ73" s="427"/>
      <c r="BA73" s="426" t="str">
        <f t="shared" si="73"/>
        <v/>
      </c>
      <c r="BB73" s="427"/>
      <c r="BC73" s="426" t="str">
        <f t="shared" si="73"/>
        <v/>
      </c>
      <c r="BD73" s="427"/>
      <c r="BE73" s="426" t="str">
        <f t="shared" si="74"/>
        <v/>
      </c>
      <c r="BF73" s="427"/>
      <c r="BG73" s="426" t="str">
        <f t="shared" si="75"/>
        <v/>
      </c>
      <c r="BH73" s="427"/>
      <c r="BI73" s="426" t="str">
        <f t="shared" si="76"/>
        <v/>
      </c>
      <c r="BJ73" s="427"/>
      <c r="BK73" s="426" t="str">
        <f t="shared" si="77"/>
        <v/>
      </c>
      <c r="BL73" s="427"/>
      <c r="BM73" s="6"/>
      <c r="BN73" s="6"/>
      <c r="BO73" s="6"/>
      <c r="BP73" s="164" t="str">
        <f t="shared" si="52"/>
        <v/>
      </c>
      <c r="BQ73" s="110" t="str">
        <f t="shared" si="53"/>
        <v/>
      </c>
      <c r="BR73" s="109" t="str">
        <f t="shared" si="54"/>
        <v/>
      </c>
      <c r="BS73" s="110" t="str">
        <f t="shared" si="55"/>
        <v/>
      </c>
      <c r="BT73" s="109" t="str">
        <f t="shared" si="56"/>
        <v/>
      </c>
      <c r="BU73" s="110" t="str">
        <f t="shared" si="57"/>
        <v/>
      </c>
      <c r="BV73" s="109" t="str">
        <f t="shared" si="58"/>
        <v/>
      </c>
      <c r="BW73" s="110" t="str">
        <f t="shared" si="59"/>
        <v/>
      </c>
      <c r="BX73" s="109" t="str">
        <f t="shared" si="60"/>
        <v/>
      </c>
      <c r="BY73" s="110" t="str">
        <f t="shared" si="61"/>
        <v/>
      </c>
      <c r="BZ73" s="109" t="str">
        <f t="shared" si="62"/>
        <v/>
      </c>
      <c r="CA73" s="110" t="str">
        <f t="shared" si="63"/>
        <v/>
      </c>
      <c r="CB73" s="109" t="str">
        <f t="shared" si="64"/>
        <v/>
      </c>
      <c r="CC73" s="110" t="str">
        <f t="shared" si="65"/>
        <v/>
      </c>
      <c r="CD73" s="109" t="str">
        <f t="shared" si="66"/>
        <v/>
      </c>
      <c r="CE73" s="110" t="str">
        <f t="shared" si="67"/>
        <v/>
      </c>
      <c r="CF73" s="109" t="str">
        <f t="shared" si="68"/>
        <v/>
      </c>
      <c r="CG73" s="110" t="str">
        <f t="shared" si="69"/>
        <v/>
      </c>
      <c r="CH73" s="109" t="str">
        <f t="shared" si="70"/>
        <v/>
      </c>
      <c r="CI73" s="110" t="str">
        <f t="shared" si="71"/>
        <v/>
      </c>
      <c r="CJ73" s="428" t="str">
        <f t="shared" si="78"/>
        <v/>
      </c>
      <c r="CK73" s="437" t="str">
        <f t="shared" si="79"/>
        <v/>
      </c>
      <c r="CL73" s="6"/>
      <c r="CM73" s="6"/>
      <c r="CN73" s="6"/>
    </row>
    <row r="74" spans="1:92" s="15" customFormat="1" ht="18" customHeight="1">
      <c r="A74" s="95">
        <v>68</v>
      </c>
      <c r="B74" s="128"/>
      <c r="C74" s="117"/>
      <c r="D74" s="125"/>
      <c r="E74" s="119"/>
      <c r="F74" s="271"/>
      <c r="G74" s="122"/>
      <c r="H74" s="135" t="str">
        <f>IF(DOB!C74="","",DOB!C74)</f>
        <v/>
      </c>
      <c r="I74" s="79" t="s">
        <v>413</v>
      </c>
      <c r="J74" s="130" t="s">
        <v>414</v>
      </c>
      <c r="K74" s="79" t="s">
        <v>415</v>
      </c>
      <c r="L74" s="142" t="s">
        <v>416</v>
      </c>
      <c r="M74" s="79"/>
      <c r="N74" s="130"/>
      <c r="O74" s="285"/>
      <c r="P74" s="281"/>
      <c r="Q74" s="104"/>
      <c r="R74" s="104"/>
      <c r="S74" s="105"/>
      <c r="T74" s="105"/>
      <c r="U74" s="292"/>
      <c r="V74" s="292"/>
      <c r="W74" s="293"/>
      <c r="X74" s="293"/>
      <c r="Y74" s="104"/>
      <c r="Z74" s="104"/>
      <c r="AA74" s="105"/>
      <c r="AB74" s="105"/>
      <c r="AC74" s="292"/>
      <c r="AD74" s="293"/>
      <c r="AE74" s="93"/>
      <c r="AF74" s="93"/>
      <c r="AG74" s="146"/>
      <c r="AH74" s="145"/>
      <c r="AI74" s="104"/>
      <c r="AJ74" s="105"/>
      <c r="AK74" s="492"/>
      <c r="AL74" s="6"/>
      <c r="AM74" s="44"/>
      <c r="AN74" s="44"/>
      <c r="AO74" s="426" t="str">
        <f t="shared" si="73"/>
        <v/>
      </c>
      <c r="AP74" s="427"/>
      <c r="AQ74" s="426" t="str">
        <f t="shared" si="73"/>
        <v/>
      </c>
      <c r="AR74" s="427"/>
      <c r="AS74" s="426" t="str">
        <f t="shared" si="73"/>
        <v/>
      </c>
      <c r="AT74" s="427"/>
      <c r="AU74" s="426" t="str">
        <f t="shared" si="73"/>
        <v/>
      </c>
      <c r="AV74" s="427"/>
      <c r="AW74" s="426" t="str">
        <f t="shared" si="73"/>
        <v/>
      </c>
      <c r="AX74" s="427"/>
      <c r="AY74" s="426" t="str">
        <f t="shared" si="73"/>
        <v/>
      </c>
      <c r="AZ74" s="427"/>
      <c r="BA74" s="426" t="str">
        <f t="shared" si="73"/>
        <v/>
      </c>
      <c r="BB74" s="427"/>
      <c r="BC74" s="426" t="str">
        <f t="shared" si="73"/>
        <v/>
      </c>
      <c r="BD74" s="427"/>
      <c r="BE74" s="426" t="str">
        <f t="shared" si="74"/>
        <v/>
      </c>
      <c r="BF74" s="427"/>
      <c r="BG74" s="426" t="str">
        <f t="shared" si="75"/>
        <v/>
      </c>
      <c r="BH74" s="427"/>
      <c r="BI74" s="426" t="str">
        <f t="shared" si="76"/>
        <v/>
      </c>
      <c r="BJ74" s="427"/>
      <c r="BK74" s="426" t="str">
        <f t="shared" si="77"/>
        <v/>
      </c>
      <c r="BL74" s="427"/>
      <c r="BM74" s="6"/>
      <c r="BN74" s="6"/>
      <c r="BO74" s="6"/>
      <c r="BP74" s="164" t="str">
        <f t="shared" si="52"/>
        <v/>
      </c>
      <c r="BQ74" s="110" t="str">
        <f t="shared" si="53"/>
        <v/>
      </c>
      <c r="BR74" s="109" t="str">
        <f t="shared" si="54"/>
        <v/>
      </c>
      <c r="BS74" s="110" t="str">
        <f t="shared" si="55"/>
        <v/>
      </c>
      <c r="BT74" s="109" t="str">
        <f t="shared" si="56"/>
        <v/>
      </c>
      <c r="BU74" s="110" t="str">
        <f t="shared" si="57"/>
        <v/>
      </c>
      <c r="BV74" s="109" t="str">
        <f t="shared" si="58"/>
        <v/>
      </c>
      <c r="BW74" s="110" t="str">
        <f t="shared" si="59"/>
        <v/>
      </c>
      <c r="BX74" s="109" t="str">
        <f t="shared" si="60"/>
        <v/>
      </c>
      <c r="BY74" s="110" t="str">
        <f t="shared" si="61"/>
        <v/>
      </c>
      <c r="BZ74" s="109" t="str">
        <f t="shared" si="62"/>
        <v/>
      </c>
      <c r="CA74" s="110" t="str">
        <f t="shared" si="63"/>
        <v/>
      </c>
      <c r="CB74" s="109" t="str">
        <f t="shared" si="64"/>
        <v/>
      </c>
      <c r="CC74" s="110" t="str">
        <f t="shared" si="65"/>
        <v/>
      </c>
      <c r="CD74" s="109" t="str">
        <f t="shared" si="66"/>
        <v/>
      </c>
      <c r="CE74" s="110" t="str">
        <f t="shared" si="67"/>
        <v/>
      </c>
      <c r="CF74" s="109" t="str">
        <f t="shared" si="68"/>
        <v/>
      </c>
      <c r="CG74" s="110" t="str">
        <f t="shared" si="69"/>
        <v/>
      </c>
      <c r="CH74" s="109" t="str">
        <f t="shared" si="70"/>
        <v/>
      </c>
      <c r="CI74" s="110" t="str">
        <f t="shared" si="71"/>
        <v/>
      </c>
      <c r="CJ74" s="428" t="str">
        <f t="shared" si="78"/>
        <v/>
      </c>
      <c r="CK74" s="437" t="str">
        <f t="shared" si="79"/>
        <v/>
      </c>
      <c r="CL74" s="6"/>
      <c r="CM74" s="6"/>
      <c r="CN74" s="6"/>
    </row>
    <row r="75" spans="1:92" s="15" customFormat="1" ht="18" customHeight="1">
      <c r="A75" s="95">
        <v>69</v>
      </c>
      <c r="B75" s="128"/>
      <c r="C75" s="117"/>
      <c r="D75" s="125"/>
      <c r="E75" s="119"/>
      <c r="F75" s="271"/>
      <c r="G75" s="122"/>
      <c r="H75" s="135" t="str">
        <f>IF(DOB!C75="","",DOB!C75)</f>
        <v/>
      </c>
      <c r="I75" s="79" t="s">
        <v>417</v>
      </c>
      <c r="J75" s="130" t="s">
        <v>418</v>
      </c>
      <c r="K75" s="79" t="s">
        <v>419</v>
      </c>
      <c r="L75" s="142" t="s">
        <v>420</v>
      </c>
      <c r="M75" s="79"/>
      <c r="N75" s="130"/>
      <c r="O75" s="285"/>
      <c r="P75" s="281"/>
      <c r="Q75" s="104"/>
      <c r="R75" s="104"/>
      <c r="S75" s="105"/>
      <c r="T75" s="105"/>
      <c r="U75" s="292"/>
      <c r="V75" s="292"/>
      <c r="W75" s="293"/>
      <c r="X75" s="293"/>
      <c r="Y75" s="104"/>
      <c r="Z75" s="104"/>
      <c r="AA75" s="105"/>
      <c r="AB75" s="105"/>
      <c r="AC75" s="292"/>
      <c r="AD75" s="293"/>
      <c r="AE75" s="93"/>
      <c r="AF75" s="93"/>
      <c r="AG75" s="146"/>
      <c r="AH75" s="145"/>
      <c r="AI75" s="104"/>
      <c r="AJ75" s="105"/>
      <c r="AK75" s="492"/>
      <c r="AL75" s="6"/>
      <c r="AM75" s="44"/>
      <c r="AN75" s="44"/>
      <c r="AO75" s="426" t="str">
        <f t="shared" si="73"/>
        <v/>
      </c>
      <c r="AP75" s="427"/>
      <c r="AQ75" s="426" t="str">
        <f t="shared" si="73"/>
        <v/>
      </c>
      <c r="AR75" s="427"/>
      <c r="AS75" s="426" t="str">
        <f t="shared" si="73"/>
        <v/>
      </c>
      <c r="AT75" s="427"/>
      <c r="AU75" s="426" t="str">
        <f t="shared" si="73"/>
        <v/>
      </c>
      <c r="AV75" s="427"/>
      <c r="AW75" s="426" t="str">
        <f t="shared" si="73"/>
        <v/>
      </c>
      <c r="AX75" s="427"/>
      <c r="AY75" s="426" t="str">
        <f t="shared" si="73"/>
        <v/>
      </c>
      <c r="AZ75" s="427"/>
      <c r="BA75" s="426" t="str">
        <f t="shared" si="73"/>
        <v/>
      </c>
      <c r="BB75" s="427"/>
      <c r="BC75" s="426" t="str">
        <f t="shared" si="73"/>
        <v/>
      </c>
      <c r="BD75" s="427"/>
      <c r="BE75" s="426" t="str">
        <f t="shared" si="74"/>
        <v/>
      </c>
      <c r="BF75" s="427"/>
      <c r="BG75" s="426" t="str">
        <f t="shared" si="75"/>
        <v/>
      </c>
      <c r="BH75" s="427"/>
      <c r="BI75" s="426" t="str">
        <f t="shared" si="76"/>
        <v/>
      </c>
      <c r="BJ75" s="427"/>
      <c r="BK75" s="426" t="str">
        <f t="shared" si="77"/>
        <v/>
      </c>
      <c r="BL75" s="427"/>
      <c r="BM75" s="6"/>
      <c r="BN75" s="6"/>
      <c r="BO75" s="6"/>
      <c r="BP75" s="164" t="str">
        <f t="shared" si="52"/>
        <v/>
      </c>
      <c r="BQ75" s="110" t="str">
        <f t="shared" si="53"/>
        <v/>
      </c>
      <c r="BR75" s="109" t="str">
        <f t="shared" si="54"/>
        <v/>
      </c>
      <c r="BS75" s="110" t="str">
        <f t="shared" si="55"/>
        <v/>
      </c>
      <c r="BT75" s="109" t="str">
        <f t="shared" si="56"/>
        <v/>
      </c>
      <c r="BU75" s="110" t="str">
        <f t="shared" si="57"/>
        <v/>
      </c>
      <c r="BV75" s="109" t="str">
        <f t="shared" si="58"/>
        <v/>
      </c>
      <c r="BW75" s="110" t="str">
        <f t="shared" si="59"/>
        <v/>
      </c>
      <c r="BX75" s="109" t="str">
        <f t="shared" si="60"/>
        <v/>
      </c>
      <c r="BY75" s="110" t="str">
        <f t="shared" si="61"/>
        <v/>
      </c>
      <c r="BZ75" s="109" t="str">
        <f t="shared" si="62"/>
        <v/>
      </c>
      <c r="CA75" s="110" t="str">
        <f t="shared" si="63"/>
        <v/>
      </c>
      <c r="CB75" s="109" t="str">
        <f t="shared" si="64"/>
        <v/>
      </c>
      <c r="CC75" s="110" t="str">
        <f t="shared" si="65"/>
        <v/>
      </c>
      <c r="CD75" s="109" t="str">
        <f t="shared" si="66"/>
        <v/>
      </c>
      <c r="CE75" s="110" t="str">
        <f t="shared" si="67"/>
        <v/>
      </c>
      <c r="CF75" s="109" t="str">
        <f t="shared" si="68"/>
        <v/>
      </c>
      <c r="CG75" s="110" t="str">
        <f t="shared" si="69"/>
        <v/>
      </c>
      <c r="CH75" s="109" t="str">
        <f t="shared" si="70"/>
        <v/>
      </c>
      <c r="CI75" s="110" t="str">
        <f t="shared" si="71"/>
        <v/>
      </c>
      <c r="CJ75" s="428" t="str">
        <f t="shared" si="78"/>
        <v/>
      </c>
      <c r="CK75" s="437" t="str">
        <f t="shared" si="79"/>
        <v/>
      </c>
      <c r="CL75" s="6"/>
      <c r="CM75" s="6"/>
      <c r="CN75" s="6"/>
    </row>
    <row r="76" spans="1:92" s="15" customFormat="1" ht="18" customHeight="1">
      <c r="A76" s="95">
        <v>70</v>
      </c>
      <c r="B76" s="128"/>
      <c r="C76" s="117"/>
      <c r="D76" s="125"/>
      <c r="E76" s="119"/>
      <c r="F76" s="271"/>
      <c r="G76" s="122"/>
      <c r="H76" s="135" t="str">
        <f>IF(DOB!C76="","",DOB!C76)</f>
        <v/>
      </c>
      <c r="I76" s="79" t="s">
        <v>421</v>
      </c>
      <c r="J76" s="130" t="s">
        <v>422</v>
      </c>
      <c r="K76" s="79" t="s">
        <v>423</v>
      </c>
      <c r="L76" s="142" t="s">
        <v>424</v>
      </c>
      <c r="M76" s="79"/>
      <c r="N76" s="130"/>
      <c r="O76" s="285"/>
      <c r="P76" s="281"/>
      <c r="Q76" s="104"/>
      <c r="R76" s="104"/>
      <c r="S76" s="105"/>
      <c r="T76" s="105"/>
      <c r="U76" s="292"/>
      <c r="V76" s="292"/>
      <c r="W76" s="293"/>
      <c r="X76" s="293"/>
      <c r="Y76" s="104"/>
      <c r="Z76" s="104"/>
      <c r="AA76" s="105"/>
      <c r="AB76" s="105"/>
      <c r="AC76" s="292"/>
      <c r="AD76" s="293"/>
      <c r="AE76" s="93"/>
      <c r="AF76" s="93"/>
      <c r="AG76" s="146"/>
      <c r="AH76" s="145"/>
      <c r="AI76" s="104"/>
      <c r="AJ76" s="105"/>
      <c r="AK76" s="492"/>
      <c r="AL76" s="6"/>
      <c r="AM76" s="44"/>
      <c r="AN76" s="44"/>
      <c r="AO76" s="426" t="str">
        <f t="shared" si="73"/>
        <v/>
      </c>
      <c r="AP76" s="427"/>
      <c r="AQ76" s="426" t="str">
        <f t="shared" si="73"/>
        <v/>
      </c>
      <c r="AR76" s="427"/>
      <c r="AS76" s="426" t="str">
        <f t="shared" si="73"/>
        <v/>
      </c>
      <c r="AT76" s="427"/>
      <c r="AU76" s="426" t="str">
        <f t="shared" si="73"/>
        <v/>
      </c>
      <c r="AV76" s="427"/>
      <c r="AW76" s="426" t="str">
        <f t="shared" si="73"/>
        <v/>
      </c>
      <c r="AX76" s="427"/>
      <c r="AY76" s="426" t="str">
        <f t="shared" si="73"/>
        <v/>
      </c>
      <c r="AZ76" s="427"/>
      <c r="BA76" s="426" t="str">
        <f t="shared" si="73"/>
        <v/>
      </c>
      <c r="BB76" s="427"/>
      <c r="BC76" s="426" t="str">
        <f t="shared" si="73"/>
        <v/>
      </c>
      <c r="BD76" s="427"/>
      <c r="BE76" s="426" t="str">
        <f t="shared" si="74"/>
        <v/>
      </c>
      <c r="BF76" s="427"/>
      <c r="BG76" s="426" t="str">
        <f t="shared" si="75"/>
        <v/>
      </c>
      <c r="BH76" s="427"/>
      <c r="BI76" s="426" t="str">
        <f t="shared" si="76"/>
        <v/>
      </c>
      <c r="BJ76" s="427"/>
      <c r="BK76" s="426" t="str">
        <f t="shared" si="77"/>
        <v/>
      </c>
      <c r="BL76" s="427"/>
      <c r="BM76" s="6"/>
      <c r="BN76" s="6"/>
      <c r="BO76" s="6"/>
      <c r="BP76" s="164" t="str">
        <f t="shared" si="52"/>
        <v/>
      </c>
      <c r="BQ76" s="110" t="str">
        <f t="shared" si="53"/>
        <v/>
      </c>
      <c r="BR76" s="109" t="str">
        <f t="shared" si="54"/>
        <v/>
      </c>
      <c r="BS76" s="110" t="str">
        <f t="shared" si="55"/>
        <v/>
      </c>
      <c r="BT76" s="109" t="str">
        <f t="shared" si="56"/>
        <v/>
      </c>
      <c r="BU76" s="110" t="str">
        <f t="shared" si="57"/>
        <v/>
      </c>
      <c r="BV76" s="109" t="str">
        <f t="shared" si="58"/>
        <v/>
      </c>
      <c r="BW76" s="110" t="str">
        <f t="shared" si="59"/>
        <v/>
      </c>
      <c r="BX76" s="109" t="str">
        <f t="shared" si="60"/>
        <v/>
      </c>
      <c r="BY76" s="110" t="str">
        <f t="shared" si="61"/>
        <v/>
      </c>
      <c r="BZ76" s="109" t="str">
        <f t="shared" si="62"/>
        <v/>
      </c>
      <c r="CA76" s="110" t="str">
        <f t="shared" si="63"/>
        <v/>
      </c>
      <c r="CB76" s="109" t="str">
        <f t="shared" si="64"/>
        <v/>
      </c>
      <c r="CC76" s="110" t="str">
        <f t="shared" si="65"/>
        <v/>
      </c>
      <c r="CD76" s="109" t="str">
        <f t="shared" si="66"/>
        <v/>
      </c>
      <c r="CE76" s="110" t="str">
        <f t="shared" si="67"/>
        <v/>
      </c>
      <c r="CF76" s="109" t="str">
        <f t="shared" si="68"/>
        <v/>
      </c>
      <c r="CG76" s="110" t="str">
        <f t="shared" si="69"/>
        <v/>
      </c>
      <c r="CH76" s="109" t="str">
        <f t="shared" si="70"/>
        <v/>
      </c>
      <c r="CI76" s="110" t="str">
        <f t="shared" si="71"/>
        <v/>
      </c>
      <c r="CJ76" s="428" t="str">
        <f t="shared" si="78"/>
        <v/>
      </c>
      <c r="CK76" s="437" t="str">
        <f t="shared" si="79"/>
        <v/>
      </c>
      <c r="CL76" s="6"/>
      <c r="CM76" s="6"/>
      <c r="CN76" s="6"/>
    </row>
    <row r="77" spans="1:92" s="15" customFormat="1" ht="18" customHeight="1">
      <c r="A77" s="95">
        <v>71</v>
      </c>
      <c r="B77" s="128"/>
      <c r="C77" s="117"/>
      <c r="D77" s="125"/>
      <c r="E77" s="119"/>
      <c r="F77" s="271"/>
      <c r="G77" s="122"/>
      <c r="H77" s="135" t="str">
        <f>IF(DOB!C77="","",DOB!C77)</f>
        <v/>
      </c>
      <c r="I77" s="79" t="s">
        <v>425</v>
      </c>
      <c r="J77" s="130" t="s">
        <v>426</v>
      </c>
      <c r="K77" s="79" t="s">
        <v>427</v>
      </c>
      <c r="L77" s="142" t="s">
        <v>428</v>
      </c>
      <c r="M77" s="79"/>
      <c r="N77" s="130"/>
      <c r="O77" s="285"/>
      <c r="P77" s="281"/>
      <c r="Q77" s="104"/>
      <c r="R77" s="104"/>
      <c r="S77" s="105"/>
      <c r="T77" s="105"/>
      <c r="U77" s="292"/>
      <c r="V77" s="292"/>
      <c r="W77" s="293"/>
      <c r="X77" s="293"/>
      <c r="Y77" s="104"/>
      <c r="Z77" s="104"/>
      <c r="AA77" s="105"/>
      <c r="AB77" s="105"/>
      <c r="AC77" s="292"/>
      <c r="AD77" s="293"/>
      <c r="AE77" s="93"/>
      <c r="AF77" s="93"/>
      <c r="AG77" s="146"/>
      <c r="AH77" s="145"/>
      <c r="AI77" s="104"/>
      <c r="AJ77" s="105"/>
      <c r="AK77" s="492"/>
      <c r="AL77" s="6"/>
      <c r="AM77" s="44"/>
      <c r="AN77" s="44"/>
      <c r="AO77" s="426" t="str">
        <f t="shared" si="73"/>
        <v/>
      </c>
      <c r="AP77" s="427"/>
      <c r="AQ77" s="426" t="str">
        <f t="shared" si="73"/>
        <v/>
      </c>
      <c r="AR77" s="427"/>
      <c r="AS77" s="426" t="str">
        <f t="shared" si="73"/>
        <v/>
      </c>
      <c r="AT77" s="427"/>
      <c r="AU77" s="426" t="str">
        <f t="shared" si="73"/>
        <v/>
      </c>
      <c r="AV77" s="427"/>
      <c r="AW77" s="426" t="str">
        <f t="shared" si="73"/>
        <v/>
      </c>
      <c r="AX77" s="427"/>
      <c r="AY77" s="426" t="str">
        <f t="shared" si="73"/>
        <v/>
      </c>
      <c r="AZ77" s="427"/>
      <c r="BA77" s="426" t="str">
        <f t="shared" si="73"/>
        <v/>
      </c>
      <c r="BB77" s="427"/>
      <c r="BC77" s="426" t="str">
        <f t="shared" si="73"/>
        <v/>
      </c>
      <c r="BD77" s="427"/>
      <c r="BE77" s="426" t="str">
        <f t="shared" si="74"/>
        <v/>
      </c>
      <c r="BF77" s="427"/>
      <c r="BG77" s="426" t="str">
        <f t="shared" si="75"/>
        <v/>
      </c>
      <c r="BH77" s="427"/>
      <c r="BI77" s="426" t="str">
        <f t="shared" si="76"/>
        <v/>
      </c>
      <c r="BJ77" s="427"/>
      <c r="BK77" s="426" t="str">
        <f t="shared" si="77"/>
        <v/>
      </c>
      <c r="BL77" s="427"/>
      <c r="BM77" s="6"/>
      <c r="BN77" s="6"/>
      <c r="BO77" s="6"/>
      <c r="BP77" s="164" t="str">
        <f t="shared" si="52"/>
        <v/>
      </c>
      <c r="BQ77" s="110" t="str">
        <f t="shared" si="53"/>
        <v/>
      </c>
      <c r="BR77" s="109" t="str">
        <f t="shared" si="54"/>
        <v/>
      </c>
      <c r="BS77" s="110" t="str">
        <f t="shared" si="55"/>
        <v/>
      </c>
      <c r="BT77" s="109" t="str">
        <f t="shared" si="56"/>
        <v/>
      </c>
      <c r="BU77" s="110" t="str">
        <f t="shared" si="57"/>
        <v/>
      </c>
      <c r="BV77" s="109" t="str">
        <f t="shared" si="58"/>
        <v/>
      </c>
      <c r="BW77" s="110" t="str">
        <f t="shared" si="59"/>
        <v/>
      </c>
      <c r="BX77" s="109" t="str">
        <f t="shared" si="60"/>
        <v/>
      </c>
      <c r="BY77" s="110" t="str">
        <f t="shared" si="61"/>
        <v/>
      </c>
      <c r="BZ77" s="109" t="str">
        <f t="shared" si="62"/>
        <v/>
      </c>
      <c r="CA77" s="110" t="str">
        <f t="shared" si="63"/>
        <v/>
      </c>
      <c r="CB77" s="109" t="str">
        <f t="shared" si="64"/>
        <v/>
      </c>
      <c r="CC77" s="110" t="str">
        <f t="shared" si="65"/>
        <v/>
      </c>
      <c r="CD77" s="109" t="str">
        <f t="shared" si="66"/>
        <v/>
      </c>
      <c r="CE77" s="110" t="str">
        <f t="shared" si="67"/>
        <v/>
      </c>
      <c r="CF77" s="109" t="str">
        <f t="shared" si="68"/>
        <v/>
      </c>
      <c r="CG77" s="110" t="str">
        <f t="shared" si="69"/>
        <v/>
      </c>
      <c r="CH77" s="109" t="str">
        <f t="shared" si="70"/>
        <v/>
      </c>
      <c r="CI77" s="110" t="str">
        <f t="shared" si="71"/>
        <v/>
      </c>
      <c r="CJ77" s="428" t="str">
        <f t="shared" si="78"/>
        <v/>
      </c>
      <c r="CK77" s="437" t="str">
        <f t="shared" si="79"/>
        <v/>
      </c>
      <c r="CL77" s="6"/>
      <c r="CM77" s="6"/>
      <c r="CN77" s="6"/>
    </row>
    <row r="78" spans="1:92" s="15" customFormat="1" ht="18" customHeight="1">
      <c r="A78" s="95">
        <v>72</v>
      </c>
      <c r="B78" s="128"/>
      <c r="C78" s="117"/>
      <c r="D78" s="125"/>
      <c r="E78" s="119"/>
      <c r="F78" s="271"/>
      <c r="G78" s="122"/>
      <c r="H78" s="135" t="str">
        <f>IF(DOB!C78="","",DOB!C78)</f>
        <v/>
      </c>
      <c r="I78" s="79" t="s">
        <v>429</v>
      </c>
      <c r="J78" s="130" t="s">
        <v>430</v>
      </c>
      <c r="K78" s="79" t="s">
        <v>431</v>
      </c>
      <c r="L78" s="142" t="s">
        <v>432</v>
      </c>
      <c r="M78" s="79"/>
      <c r="N78" s="130"/>
      <c r="O78" s="285"/>
      <c r="P78" s="281"/>
      <c r="Q78" s="104"/>
      <c r="R78" s="104"/>
      <c r="S78" s="105"/>
      <c r="T78" s="105"/>
      <c r="U78" s="292"/>
      <c r="V78" s="292"/>
      <c r="W78" s="293"/>
      <c r="X78" s="293"/>
      <c r="Y78" s="104"/>
      <c r="Z78" s="104"/>
      <c r="AA78" s="105"/>
      <c r="AB78" s="105"/>
      <c r="AC78" s="292"/>
      <c r="AD78" s="293"/>
      <c r="AE78" s="93"/>
      <c r="AF78" s="93"/>
      <c r="AG78" s="146"/>
      <c r="AH78" s="145"/>
      <c r="AI78" s="104"/>
      <c r="AJ78" s="105"/>
      <c r="AK78" s="492"/>
      <c r="AL78" s="6"/>
      <c r="AM78" s="44"/>
      <c r="AN78" s="44"/>
      <c r="AO78" s="426" t="str">
        <f t="shared" si="73"/>
        <v/>
      </c>
      <c r="AP78" s="427"/>
      <c r="AQ78" s="426" t="str">
        <f t="shared" si="73"/>
        <v/>
      </c>
      <c r="AR78" s="427"/>
      <c r="AS78" s="426" t="str">
        <f t="shared" si="73"/>
        <v/>
      </c>
      <c r="AT78" s="427"/>
      <c r="AU78" s="426" t="str">
        <f t="shared" si="73"/>
        <v/>
      </c>
      <c r="AV78" s="427"/>
      <c r="AW78" s="426" t="str">
        <f t="shared" si="73"/>
        <v/>
      </c>
      <c r="AX78" s="427"/>
      <c r="AY78" s="426" t="str">
        <f t="shared" si="73"/>
        <v/>
      </c>
      <c r="AZ78" s="427"/>
      <c r="BA78" s="426" t="str">
        <f t="shared" si="73"/>
        <v/>
      </c>
      <c r="BB78" s="427"/>
      <c r="BC78" s="426" t="str">
        <f t="shared" si="73"/>
        <v/>
      </c>
      <c r="BD78" s="427"/>
      <c r="BE78" s="426" t="str">
        <f t="shared" si="74"/>
        <v/>
      </c>
      <c r="BF78" s="427"/>
      <c r="BG78" s="426" t="str">
        <f t="shared" si="75"/>
        <v/>
      </c>
      <c r="BH78" s="427"/>
      <c r="BI78" s="426" t="str">
        <f t="shared" si="76"/>
        <v/>
      </c>
      <c r="BJ78" s="427"/>
      <c r="BK78" s="426" t="str">
        <f t="shared" si="77"/>
        <v/>
      </c>
      <c r="BL78" s="427"/>
      <c r="BM78" s="6"/>
      <c r="BN78" s="6"/>
      <c r="BO78" s="6"/>
      <c r="BP78" s="164" t="str">
        <f t="shared" si="52"/>
        <v/>
      </c>
      <c r="BQ78" s="110" t="str">
        <f t="shared" si="53"/>
        <v/>
      </c>
      <c r="BR78" s="109" t="str">
        <f t="shared" si="54"/>
        <v/>
      </c>
      <c r="BS78" s="110" t="str">
        <f t="shared" si="55"/>
        <v/>
      </c>
      <c r="BT78" s="109" t="str">
        <f t="shared" si="56"/>
        <v/>
      </c>
      <c r="BU78" s="110" t="str">
        <f t="shared" si="57"/>
        <v/>
      </c>
      <c r="BV78" s="109" t="str">
        <f t="shared" si="58"/>
        <v/>
      </c>
      <c r="BW78" s="110" t="str">
        <f t="shared" si="59"/>
        <v/>
      </c>
      <c r="BX78" s="109" t="str">
        <f t="shared" si="60"/>
        <v/>
      </c>
      <c r="BY78" s="110" t="str">
        <f t="shared" si="61"/>
        <v/>
      </c>
      <c r="BZ78" s="109" t="str">
        <f t="shared" si="62"/>
        <v/>
      </c>
      <c r="CA78" s="110" t="str">
        <f t="shared" si="63"/>
        <v/>
      </c>
      <c r="CB78" s="109" t="str">
        <f t="shared" si="64"/>
        <v/>
      </c>
      <c r="CC78" s="110" t="str">
        <f t="shared" si="65"/>
        <v/>
      </c>
      <c r="CD78" s="109" t="str">
        <f t="shared" si="66"/>
        <v/>
      </c>
      <c r="CE78" s="110" t="str">
        <f t="shared" si="67"/>
        <v/>
      </c>
      <c r="CF78" s="109" t="str">
        <f t="shared" si="68"/>
        <v/>
      </c>
      <c r="CG78" s="110" t="str">
        <f t="shared" si="69"/>
        <v/>
      </c>
      <c r="CH78" s="109" t="str">
        <f t="shared" si="70"/>
        <v/>
      </c>
      <c r="CI78" s="110" t="str">
        <f t="shared" si="71"/>
        <v/>
      </c>
      <c r="CJ78" s="428" t="str">
        <f t="shared" si="78"/>
        <v/>
      </c>
      <c r="CK78" s="437" t="str">
        <f t="shared" si="79"/>
        <v/>
      </c>
      <c r="CL78" s="6"/>
      <c r="CM78" s="6"/>
      <c r="CN78" s="6"/>
    </row>
    <row r="79" spans="1:92" s="15" customFormat="1" ht="18" customHeight="1">
      <c r="A79" s="95">
        <v>73</v>
      </c>
      <c r="B79" s="128"/>
      <c r="C79" s="117"/>
      <c r="D79" s="125"/>
      <c r="E79" s="119"/>
      <c r="F79" s="271"/>
      <c r="G79" s="122"/>
      <c r="H79" s="135" t="str">
        <f>IF(DOB!C79="","",DOB!C79)</f>
        <v/>
      </c>
      <c r="I79" s="79" t="s">
        <v>433</v>
      </c>
      <c r="J79" s="130" t="s">
        <v>434</v>
      </c>
      <c r="K79" s="79" t="s">
        <v>435</v>
      </c>
      <c r="L79" s="142" t="s">
        <v>436</v>
      </c>
      <c r="M79" s="79"/>
      <c r="N79" s="130"/>
      <c r="O79" s="285"/>
      <c r="P79" s="281"/>
      <c r="Q79" s="104"/>
      <c r="R79" s="104"/>
      <c r="S79" s="105"/>
      <c r="T79" s="105"/>
      <c r="U79" s="294"/>
      <c r="V79" s="292"/>
      <c r="W79" s="293"/>
      <c r="X79" s="293"/>
      <c r="Y79" s="104"/>
      <c r="Z79" s="104"/>
      <c r="AA79" s="105"/>
      <c r="AB79" s="105"/>
      <c r="AC79" s="292"/>
      <c r="AD79" s="293"/>
      <c r="AE79" s="93"/>
      <c r="AF79" s="93"/>
      <c r="AG79" s="146"/>
      <c r="AH79" s="145"/>
      <c r="AI79" s="104"/>
      <c r="AJ79" s="105"/>
      <c r="AK79" s="492"/>
      <c r="AL79" s="6"/>
      <c r="AM79" s="44"/>
      <c r="AN79" s="44"/>
      <c r="AO79" s="426" t="str">
        <f t="shared" si="73"/>
        <v/>
      </c>
      <c r="AP79" s="427"/>
      <c r="AQ79" s="426" t="str">
        <f t="shared" si="73"/>
        <v/>
      </c>
      <c r="AR79" s="427"/>
      <c r="AS79" s="426" t="str">
        <f t="shared" si="73"/>
        <v/>
      </c>
      <c r="AT79" s="427"/>
      <c r="AU79" s="426" t="str">
        <f t="shared" si="73"/>
        <v/>
      </c>
      <c r="AV79" s="427"/>
      <c r="AW79" s="426" t="str">
        <f t="shared" si="73"/>
        <v/>
      </c>
      <c r="AX79" s="427"/>
      <c r="AY79" s="426" t="str">
        <f t="shared" si="73"/>
        <v/>
      </c>
      <c r="AZ79" s="427"/>
      <c r="BA79" s="426" t="str">
        <f t="shared" si="73"/>
        <v/>
      </c>
      <c r="BB79" s="427"/>
      <c r="BC79" s="426" t="str">
        <f t="shared" si="73"/>
        <v/>
      </c>
      <c r="BD79" s="427"/>
      <c r="BE79" s="426" t="str">
        <f t="shared" si="74"/>
        <v/>
      </c>
      <c r="BF79" s="427"/>
      <c r="BG79" s="426" t="str">
        <f t="shared" si="75"/>
        <v/>
      </c>
      <c r="BH79" s="427"/>
      <c r="BI79" s="426" t="str">
        <f t="shared" si="76"/>
        <v/>
      </c>
      <c r="BJ79" s="427"/>
      <c r="BK79" s="426" t="str">
        <f t="shared" si="77"/>
        <v/>
      </c>
      <c r="BL79" s="427"/>
      <c r="BM79" s="6"/>
      <c r="BN79" s="6"/>
      <c r="BO79" s="6"/>
      <c r="BP79" s="164" t="str">
        <f t="shared" si="52"/>
        <v/>
      </c>
      <c r="BQ79" s="110" t="str">
        <f t="shared" si="53"/>
        <v/>
      </c>
      <c r="BR79" s="109" t="str">
        <f t="shared" si="54"/>
        <v/>
      </c>
      <c r="BS79" s="110" t="str">
        <f t="shared" si="55"/>
        <v/>
      </c>
      <c r="BT79" s="109" t="str">
        <f t="shared" si="56"/>
        <v/>
      </c>
      <c r="BU79" s="110" t="str">
        <f t="shared" si="57"/>
        <v/>
      </c>
      <c r="BV79" s="109" t="str">
        <f t="shared" si="58"/>
        <v/>
      </c>
      <c r="BW79" s="110" t="str">
        <f t="shared" si="59"/>
        <v/>
      </c>
      <c r="BX79" s="109" t="str">
        <f t="shared" si="60"/>
        <v/>
      </c>
      <c r="BY79" s="110" t="str">
        <f t="shared" si="61"/>
        <v/>
      </c>
      <c r="BZ79" s="109" t="str">
        <f t="shared" si="62"/>
        <v/>
      </c>
      <c r="CA79" s="110" t="str">
        <f t="shared" si="63"/>
        <v/>
      </c>
      <c r="CB79" s="109" t="str">
        <f t="shared" si="64"/>
        <v/>
      </c>
      <c r="CC79" s="110" t="str">
        <f t="shared" si="65"/>
        <v/>
      </c>
      <c r="CD79" s="109" t="str">
        <f t="shared" si="66"/>
        <v/>
      </c>
      <c r="CE79" s="110" t="str">
        <f t="shared" si="67"/>
        <v/>
      </c>
      <c r="CF79" s="109" t="str">
        <f t="shared" si="68"/>
        <v/>
      </c>
      <c r="CG79" s="110" t="str">
        <f t="shared" si="69"/>
        <v/>
      </c>
      <c r="CH79" s="109" t="str">
        <f t="shared" si="70"/>
        <v/>
      </c>
      <c r="CI79" s="110" t="str">
        <f t="shared" si="71"/>
        <v/>
      </c>
      <c r="CJ79" s="428" t="str">
        <f t="shared" si="78"/>
        <v/>
      </c>
      <c r="CK79" s="437" t="str">
        <f t="shared" si="79"/>
        <v/>
      </c>
      <c r="CL79" s="6"/>
      <c r="CM79" s="6"/>
      <c r="CN79" s="6"/>
    </row>
    <row r="80" spans="1:92" s="15" customFormat="1" ht="18" customHeight="1">
      <c r="A80" s="95">
        <v>74</v>
      </c>
      <c r="B80" s="128"/>
      <c r="C80" s="117"/>
      <c r="D80" s="125"/>
      <c r="E80" s="119"/>
      <c r="F80" s="271"/>
      <c r="G80" s="122"/>
      <c r="H80" s="135" t="str">
        <f>IF(DOB!C80="","",DOB!C80)</f>
        <v/>
      </c>
      <c r="I80" s="79" t="s">
        <v>437</v>
      </c>
      <c r="J80" s="130" t="s">
        <v>438</v>
      </c>
      <c r="K80" s="79" t="s">
        <v>439</v>
      </c>
      <c r="L80" s="142" t="s">
        <v>440</v>
      </c>
      <c r="M80" s="79"/>
      <c r="N80" s="130"/>
      <c r="O80" s="285"/>
      <c r="P80" s="281"/>
      <c r="Q80" s="104"/>
      <c r="R80" s="106"/>
      <c r="S80" s="105"/>
      <c r="T80" s="105"/>
      <c r="U80" s="294"/>
      <c r="V80" s="294"/>
      <c r="W80" s="295"/>
      <c r="X80" s="295"/>
      <c r="Y80" s="104"/>
      <c r="Z80" s="106"/>
      <c r="AA80" s="105"/>
      <c r="AB80" s="105"/>
      <c r="AC80" s="292"/>
      <c r="AD80" s="293"/>
      <c r="AE80" s="93"/>
      <c r="AF80" s="93"/>
      <c r="AG80" s="146"/>
      <c r="AH80" s="148"/>
      <c r="AI80" s="106"/>
      <c r="AJ80" s="494"/>
      <c r="AK80" s="492"/>
      <c r="AL80" s="6"/>
      <c r="AM80" s="44"/>
      <c r="AN80" s="44"/>
      <c r="AO80" s="426" t="str">
        <f t="shared" si="73"/>
        <v/>
      </c>
      <c r="AP80" s="427"/>
      <c r="AQ80" s="426" t="str">
        <f t="shared" si="73"/>
        <v/>
      </c>
      <c r="AR80" s="427"/>
      <c r="AS80" s="426" t="str">
        <f t="shared" si="73"/>
        <v/>
      </c>
      <c r="AT80" s="427"/>
      <c r="AU80" s="426" t="str">
        <f t="shared" si="73"/>
        <v/>
      </c>
      <c r="AV80" s="427"/>
      <c r="AW80" s="426" t="str">
        <f t="shared" si="73"/>
        <v/>
      </c>
      <c r="AX80" s="427"/>
      <c r="AY80" s="426" t="str">
        <f t="shared" si="73"/>
        <v/>
      </c>
      <c r="AZ80" s="427"/>
      <c r="BA80" s="426" t="str">
        <f t="shared" si="73"/>
        <v/>
      </c>
      <c r="BB80" s="427"/>
      <c r="BC80" s="426" t="str">
        <f t="shared" si="73"/>
        <v/>
      </c>
      <c r="BD80" s="427"/>
      <c r="BE80" s="426" t="str">
        <f t="shared" si="74"/>
        <v/>
      </c>
      <c r="BF80" s="427"/>
      <c r="BG80" s="426" t="str">
        <f t="shared" si="75"/>
        <v/>
      </c>
      <c r="BH80" s="427"/>
      <c r="BI80" s="426" t="str">
        <f t="shared" si="76"/>
        <v/>
      </c>
      <c r="BJ80" s="427"/>
      <c r="BK80" s="426" t="str">
        <f t="shared" si="77"/>
        <v/>
      </c>
      <c r="BL80" s="427"/>
      <c r="BM80" s="6"/>
      <c r="BN80" s="6"/>
      <c r="BO80" s="6"/>
      <c r="BP80" s="164" t="str">
        <f t="shared" si="52"/>
        <v/>
      </c>
      <c r="BQ80" s="110" t="str">
        <f t="shared" si="53"/>
        <v/>
      </c>
      <c r="BR80" s="109" t="str">
        <f t="shared" si="54"/>
        <v/>
      </c>
      <c r="BS80" s="110" t="str">
        <f t="shared" si="55"/>
        <v/>
      </c>
      <c r="BT80" s="109" t="str">
        <f t="shared" si="56"/>
        <v/>
      </c>
      <c r="BU80" s="110" t="str">
        <f t="shared" si="57"/>
        <v/>
      </c>
      <c r="BV80" s="109" t="str">
        <f t="shared" si="58"/>
        <v/>
      </c>
      <c r="BW80" s="110" t="str">
        <f t="shared" si="59"/>
        <v/>
      </c>
      <c r="BX80" s="109" t="str">
        <f t="shared" si="60"/>
        <v/>
      </c>
      <c r="BY80" s="110" t="str">
        <f t="shared" si="61"/>
        <v/>
      </c>
      <c r="BZ80" s="109" t="str">
        <f t="shared" si="62"/>
        <v/>
      </c>
      <c r="CA80" s="110" t="str">
        <f t="shared" si="63"/>
        <v/>
      </c>
      <c r="CB80" s="109" t="str">
        <f t="shared" si="64"/>
        <v/>
      </c>
      <c r="CC80" s="110" t="str">
        <f t="shared" si="65"/>
        <v/>
      </c>
      <c r="CD80" s="109" t="str">
        <f t="shared" si="66"/>
        <v/>
      </c>
      <c r="CE80" s="110" t="str">
        <f t="shared" si="67"/>
        <v/>
      </c>
      <c r="CF80" s="109" t="str">
        <f t="shared" si="68"/>
        <v/>
      </c>
      <c r="CG80" s="110" t="str">
        <f t="shared" si="69"/>
        <v/>
      </c>
      <c r="CH80" s="109" t="str">
        <f t="shared" si="70"/>
        <v/>
      </c>
      <c r="CI80" s="110" t="str">
        <f t="shared" si="71"/>
        <v/>
      </c>
      <c r="CJ80" s="428" t="str">
        <f t="shared" si="78"/>
        <v/>
      </c>
      <c r="CK80" s="437" t="str">
        <f t="shared" si="79"/>
        <v/>
      </c>
      <c r="CL80" s="6"/>
      <c r="CM80" s="6"/>
      <c r="CN80" s="6"/>
    </row>
    <row r="81" spans="1:92" s="15" customFormat="1" ht="18" customHeight="1">
      <c r="A81" s="95">
        <v>75</v>
      </c>
      <c r="B81" s="128"/>
      <c r="C81" s="117"/>
      <c r="D81" s="125"/>
      <c r="E81" s="119"/>
      <c r="F81" s="271"/>
      <c r="G81" s="122"/>
      <c r="H81" s="135" t="str">
        <f>IF(DOB!C81="","",DOB!C81)</f>
        <v/>
      </c>
      <c r="I81" s="79" t="s">
        <v>441</v>
      </c>
      <c r="J81" s="130" t="s">
        <v>442</v>
      </c>
      <c r="K81" s="79" t="s">
        <v>443</v>
      </c>
      <c r="L81" s="142" t="s">
        <v>444</v>
      </c>
      <c r="M81" s="79"/>
      <c r="N81" s="130"/>
      <c r="O81" s="285"/>
      <c r="P81" s="281"/>
      <c r="Q81" s="104"/>
      <c r="R81" s="104"/>
      <c r="S81" s="105"/>
      <c r="T81" s="105"/>
      <c r="U81" s="292"/>
      <c r="V81" s="292"/>
      <c r="W81" s="293"/>
      <c r="X81" s="293"/>
      <c r="Y81" s="104"/>
      <c r="Z81" s="104"/>
      <c r="AA81" s="105"/>
      <c r="AB81" s="105"/>
      <c r="AC81" s="292"/>
      <c r="AD81" s="293"/>
      <c r="AE81" s="93"/>
      <c r="AF81" s="93"/>
      <c r="AG81" s="146"/>
      <c r="AH81" s="145"/>
      <c r="AI81" s="104"/>
      <c r="AJ81" s="105"/>
      <c r="AK81" s="492"/>
      <c r="AL81" s="6"/>
      <c r="AM81" s="44"/>
      <c r="AN81" s="44"/>
      <c r="AO81" s="426" t="str">
        <f t="shared" si="73"/>
        <v/>
      </c>
      <c r="AP81" s="427"/>
      <c r="AQ81" s="426" t="str">
        <f t="shared" si="73"/>
        <v/>
      </c>
      <c r="AR81" s="427"/>
      <c r="AS81" s="426" t="str">
        <f t="shared" si="73"/>
        <v/>
      </c>
      <c r="AT81" s="427"/>
      <c r="AU81" s="426" t="str">
        <f t="shared" si="73"/>
        <v/>
      </c>
      <c r="AV81" s="427"/>
      <c r="AW81" s="426" t="str">
        <f t="shared" si="73"/>
        <v/>
      </c>
      <c r="AX81" s="427"/>
      <c r="AY81" s="426" t="str">
        <f t="shared" si="73"/>
        <v/>
      </c>
      <c r="AZ81" s="427"/>
      <c r="BA81" s="426" t="str">
        <f t="shared" si="73"/>
        <v/>
      </c>
      <c r="BB81" s="427"/>
      <c r="BC81" s="426" t="str">
        <f t="shared" si="73"/>
        <v/>
      </c>
      <c r="BD81" s="427"/>
      <c r="BE81" s="426" t="str">
        <f t="shared" si="74"/>
        <v/>
      </c>
      <c r="BF81" s="427"/>
      <c r="BG81" s="426" t="str">
        <f t="shared" si="75"/>
        <v/>
      </c>
      <c r="BH81" s="427"/>
      <c r="BI81" s="426" t="str">
        <f t="shared" si="76"/>
        <v/>
      </c>
      <c r="BJ81" s="427"/>
      <c r="BK81" s="426" t="str">
        <f t="shared" si="77"/>
        <v/>
      </c>
      <c r="BL81" s="427"/>
      <c r="BM81" s="6"/>
      <c r="BN81" s="6"/>
      <c r="BO81" s="6"/>
      <c r="BP81" s="164" t="str">
        <f t="shared" si="52"/>
        <v/>
      </c>
      <c r="BQ81" s="110" t="str">
        <f t="shared" si="53"/>
        <v/>
      </c>
      <c r="BR81" s="109" t="str">
        <f t="shared" si="54"/>
        <v/>
      </c>
      <c r="BS81" s="110" t="str">
        <f t="shared" si="55"/>
        <v/>
      </c>
      <c r="BT81" s="109" t="str">
        <f t="shared" si="56"/>
        <v/>
      </c>
      <c r="BU81" s="110" t="str">
        <f t="shared" si="57"/>
        <v/>
      </c>
      <c r="BV81" s="109" t="str">
        <f t="shared" si="58"/>
        <v/>
      </c>
      <c r="BW81" s="110" t="str">
        <f t="shared" si="59"/>
        <v/>
      </c>
      <c r="BX81" s="109" t="str">
        <f t="shared" si="60"/>
        <v/>
      </c>
      <c r="BY81" s="110" t="str">
        <f t="shared" si="61"/>
        <v/>
      </c>
      <c r="BZ81" s="109" t="str">
        <f t="shared" si="62"/>
        <v/>
      </c>
      <c r="CA81" s="110" t="str">
        <f t="shared" si="63"/>
        <v/>
      </c>
      <c r="CB81" s="109" t="str">
        <f t="shared" si="64"/>
        <v/>
      </c>
      <c r="CC81" s="110" t="str">
        <f t="shared" si="65"/>
        <v/>
      </c>
      <c r="CD81" s="109" t="str">
        <f t="shared" si="66"/>
        <v/>
      </c>
      <c r="CE81" s="110" t="str">
        <f t="shared" si="67"/>
        <v/>
      </c>
      <c r="CF81" s="109" t="str">
        <f t="shared" si="68"/>
        <v/>
      </c>
      <c r="CG81" s="110" t="str">
        <f t="shared" si="69"/>
        <v/>
      </c>
      <c r="CH81" s="109" t="str">
        <f t="shared" si="70"/>
        <v/>
      </c>
      <c r="CI81" s="110" t="str">
        <f t="shared" si="71"/>
        <v/>
      </c>
      <c r="CJ81" s="428" t="str">
        <f t="shared" si="78"/>
        <v/>
      </c>
      <c r="CK81" s="437" t="str">
        <f t="shared" si="79"/>
        <v/>
      </c>
      <c r="CL81" s="6"/>
      <c r="CM81" s="6"/>
      <c r="CN81" s="6"/>
    </row>
    <row r="82" spans="1:92" s="15" customFormat="1" ht="18" customHeight="1">
      <c r="A82" s="95">
        <v>76</v>
      </c>
      <c r="B82" s="128"/>
      <c r="C82" s="117"/>
      <c r="D82" s="125"/>
      <c r="E82" s="119"/>
      <c r="F82" s="271"/>
      <c r="G82" s="122"/>
      <c r="H82" s="135" t="str">
        <f>IF(DOB!C82="","",DOB!C82)</f>
        <v/>
      </c>
      <c r="I82" s="79" t="s">
        <v>445</v>
      </c>
      <c r="J82" s="130" t="s">
        <v>446</v>
      </c>
      <c r="K82" s="79" t="s">
        <v>447</v>
      </c>
      <c r="L82" s="142" t="s">
        <v>448</v>
      </c>
      <c r="M82" s="79"/>
      <c r="N82" s="130"/>
      <c r="O82" s="285"/>
      <c r="P82" s="281"/>
      <c r="Q82" s="104"/>
      <c r="R82" s="104"/>
      <c r="S82" s="105"/>
      <c r="T82" s="105"/>
      <c r="U82" s="292"/>
      <c r="V82" s="292"/>
      <c r="W82" s="293"/>
      <c r="X82" s="293"/>
      <c r="Y82" s="104"/>
      <c r="Z82" s="104"/>
      <c r="AA82" s="105"/>
      <c r="AB82" s="105"/>
      <c r="AC82" s="292"/>
      <c r="AD82" s="293"/>
      <c r="AE82" s="93"/>
      <c r="AF82" s="93"/>
      <c r="AG82" s="146"/>
      <c r="AH82" s="145"/>
      <c r="AI82" s="104"/>
      <c r="AJ82" s="105"/>
      <c r="AK82" s="492"/>
      <c r="AL82" s="6"/>
      <c r="AM82" s="44"/>
      <c r="AN82" s="44"/>
      <c r="AO82" s="426" t="str">
        <f t="shared" si="73"/>
        <v/>
      </c>
      <c r="AP82" s="427"/>
      <c r="AQ82" s="426" t="str">
        <f t="shared" si="73"/>
        <v/>
      </c>
      <c r="AR82" s="427"/>
      <c r="AS82" s="426" t="str">
        <f t="shared" si="73"/>
        <v/>
      </c>
      <c r="AT82" s="427"/>
      <c r="AU82" s="426" t="str">
        <f t="shared" si="73"/>
        <v/>
      </c>
      <c r="AV82" s="427"/>
      <c r="AW82" s="426" t="str">
        <f t="shared" si="73"/>
        <v/>
      </c>
      <c r="AX82" s="427"/>
      <c r="AY82" s="426" t="str">
        <f t="shared" si="73"/>
        <v/>
      </c>
      <c r="AZ82" s="427"/>
      <c r="BA82" s="426" t="str">
        <f t="shared" si="73"/>
        <v/>
      </c>
      <c r="BB82" s="427"/>
      <c r="BC82" s="426" t="str">
        <f t="shared" si="73"/>
        <v/>
      </c>
      <c r="BD82" s="427"/>
      <c r="BE82" s="426" t="str">
        <f t="shared" si="74"/>
        <v/>
      </c>
      <c r="BF82" s="427"/>
      <c r="BG82" s="426" t="str">
        <f t="shared" si="75"/>
        <v/>
      </c>
      <c r="BH82" s="427"/>
      <c r="BI82" s="426" t="str">
        <f t="shared" si="76"/>
        <v/>
      </c>
      <c r="BJ82" s="427"/>
      <c r="BK82" s="426" t="str">
        <f t="shared" si="77"/>
        <v/>
      </c>
      <c r="BL82" s="427"/>
      <c r="BM82" s="6"/>
      <c r="BN82" s="6"/>
      <c r="BO82" s="6"/>
      <c r="BP82" s="164" t="str">
        <f t="shared" si="52"/>
        <v/>
      </c>
      <c r="BQ82" s="110" t="str">
        <f t="shared" si="53"/>
        <v/>
      </c>
      <c r="BR82" s="109" t="str">
        <f t="shared" si="54"/>
        <v/>
      </c>
      <c r="BS82" s="110" t="str">
        <f t="shared" si="55"/>
        <v/>
      </c>
      <c r="BT82" s="109" t="str">
        <f t="shared" si="56"/>
        <v/>
      </c>
      <c r="BU82" s="110" t="str">
        <f t="shared" si="57"/>
        <v/>
      </c>
      <c r="BV82" s="109" t="str">
        <f t="shared" si="58"/>
        <v/>
      </c>
      <c r="BW82" s="110" t="str">
        <f t="shared" si="59"/>
        <v/>
      </c>
      <c r="BX82" s="109" t="str">
        <f t="shared" si="60"/>
        <v/>
      </c>
      <c r="BY82" s="110" t="str">
        <f t="shared" si="61"/>
        <v/>
      </c>
      <c r="BZ82" s="109" t="str">
        <f t="shared" si="62"/>
        <v/>
      </c>
      <c r="CA82" s="110" t="str">
        <f t="shared" si="63"/>
        <v/>
      </c>
      <c r="CB82" s="109" t="str">
        <f t="shared" si="64"/>
        <v/>
      </c>
      <c r="CC82" s="110" t="str">
        <f t="shared" si="65"/>
        <v/>
      </c>
      <c r="CD82" s="109" t="str">
        <f t="shared" si="66"/>
        <v/>
      </c>
      <c r="CE82" s="110" t="str">
        <f t="shared" si="67"/>
        <v/>
      </c>
      <c r="CF82" s="109" t="str">
        <f t="shared" si="68"/>
        <v/>
      </c>
      <c r="CG82" s="110" t="str">
        <f t="shared" si="69"/>
        <v/>
      </c>
      <c r="CH82" s="109" t="str">
        <f t="shared" si="70"/>
        <v/>
      </c>
      <c r="CI82" s="110" t="str">
        <f t="shared" si="71"/>
        <v/>
      </c>
      <c r="CJ82" s="428" t="str">
        <f t="shared" si="78"/>
        <v/>
      </c>
      <c r="CK82" s="437" t="str">
        <f t="shared" si="79"/>
        <v/>
      </c>
      <c r="CL82" s="6"/>
      <c r="CM82" s="6"/>
      <c r="CN82" s="6"/>
    </row>
    <row r="83" spans="1:92" s="15" customFormat="1" ht="18" customHeight="1">
      <c r="A83" s="95">
        <v>77</v>
      </c>
      <c r="B83" s="128"/>
      <c r="C83" s="117"/>
      <c r="D83" s="125"/>
      <c r="E83" s="119"/>
      <c r="F83" s="271"/>
      <c r="G83" s="122"/>
      <c r="H83" s="135" t="str">
        <f>IF(DOB!C83="","",DOB!C83)</f>
        <v/>
      </c>
      <c r="I83" s="79" t="s">
        <v>449</v>
      </c>
      <c r="J83" s="130" t="s">
        <v>450</v>
      </c>
      <c r="K83" s="79" t="s">
        <v>451</v>
      </c>
      <c r="L83" s="142" t="s">
        <v>452</v>
      </c>
      <c r="M83" s="79"/>
      <c r="N83" s="130"/>
      <c r="O83" s="285"/>
      <c r="P83" s="281"/>
      <c r="Q83" s="104"/>
      <c r="R83" s="104"/>
      <c r="S83" s="105"/>
      <c r="T83" s="105"/>
      <c r="U83" s="292"/>
      <c r="V83" s="292"/>
      <c r="W83" s="293"/>
      <c r="X83" s="293"/>
      <c r="Y83" s="104"/>
      <c r="Z83" s="104"/>
      <c r="AA83" s="105"/>
      <c r="AB83" s="105"/>
      <c r="AC83" s="292"/>
      <c r="AD83" s="293"/>
      <c r="AE83" s="93"/>
      <c r="AF83" s="93"/>
      <c r="AG83" s="146"/>
      <c r="AH83" s="145"/>
      <c r="AI83" s="104"/>
      <c r="AJ83" s="105"/>
      <c r="AK83" s="492"/>
      <c r="AL83" s="6"/>
      <c r="AM83" s="44"/>
      <c r="AN83" s="44"/>
      <c r="AO83" s="426" t="str">
        <f t="shared" si="73"/>
        <v/>
      </c>
      <c r="AP83" s="427"/>
      <c r="AQ83" s="426" t="str">
        <f t="shared" si="73"/>
        <v/>
      </c>
      <c r="AR83" s="427"/>
      <c r="AS83" s="426" t="str">
        <f t="shared" si="73"/>
        <v/>
      </c>
      <c r="AT83" s="427"/>
      <c r="AU83" s="426" t="str">
        <f t="shared" si="73"/>
        <v/>
      </c>
      <c r="AV83" s="427"/>
      <c r="AW83" s="426" t="str">
        <f t="shared" si="73"/>
        <v/>
      </c>
      <c r="AX83" s="427"/>
      <c r="AY83" s="426" t="str">
        <f t="shared" si="73"/>
        <v/>
      </c>
      <c r="AZ83" s="427"/>
      <c r="BA83" s="426" t="str">
        <f t="shared" si="73"/>
        <v/>
      </c>
      <c r="BB83" s="427"/>
      <c r="BC83" s="426" t="str">
        <f t="shared" si="73"/>
        <v/>
      </c>
      <c r="BD83" s="427"/>
      <c r="BE83" s="426" t="str">
        <f t="shared" si="74"/>
        <v/>
      </c>
      <c r="BF83" s="427"/>
      <c r="BG83" s="426" t="str">
        <f t="shared" si="75"/>
        <v/>
      </c>
      <c r="BH83" s="427"/>
      <c r="BI83" s="426" t="str">
        <f t="shared" si="76"/>
        <v/>
      </c>
      <c r="BJ83" s="427"/>
      <c r="BK83" s="426" t="str">
        <f t="shared" si="77"/>
        <v/>
      </c>
      <c r="BL83" s="427"/>
      <c r="BM83" s="6"/>
      <c r="BN83" s="6"/>
      <c r="BO83" s="6"/>
      <c r="BP83" s="164" t="str">
        <f t="shared" si="52"/>
        <v/>
      </c>
      <c r="BQ83" s="110" t="str">
        <f t="shared" si="53"/>
        <v/>
      </c>
      <c r="BR83" s="109" t="str">
        <f t="shared" si="54"/>
        <v/>
      </c>
      <c r="BS83" s="110" t="str">
        <f t="shared" si="55"/>
        <v/>
      </c>
      <c r="BT83" s="109" t="str">
        <f t="shared" si="56"/>
        <v/>
      </c>
      <c r="BU83" s="110" t="str">
        <f t="shared" si="57"/>
        <v/>
      </c>
      <c r="BV83" s="109" t="str">
        <f t="shared" si="58"/>
        <v/>
      </c>
      <c r="BW83" s="110" t="str">
        <f t="shared" si="59"/>
        <v/>
      </c>
      <c r="BX83" s="109" t="str">
        <f t="shared" si="60"/>
        <v/>
      </c>
      <c r="BY83" s="110" t="str">
        <f t="shared" si="61"/>
        <v/>
      </c>
      <c r="BZ83" s="109" t="str">
        <f t="shared" si="62"/>
        <v/>
      </c>
      <c r="CA83" s="110" t="str">
        <f t="shared" si="63"/>
        <v/>
      </c>
      <c r="CB83" s="109" t="str">
        <f t="shared" si="64"/>
        <v/>
      </c>
      <c r="CC83" s="110" t="str">
        <f t="shared" si="65"/>
        <v/>
      </c>
      <c r="CD83" s="109" t="str">
        <f t="shared" si="66"/>
        <v/>
      </c>
      <c r="CE83" s="110" t="str">
        <f t="shared" si="67"/>
        <v/>
      </c>
      <c r="CF83" s="109" t="str">
        <f t="shared" si="68"/>
        <v/>
      </c>
      <c r="CG83" s="110" t="str">
        <f t="shared" si="69"/>
        <v/>
      </c>
      <c r="CH83" s="109" t="str">
        <f t="shared" si="70"/>
        <v/>
      </c>
      <c r="CI83" s="110" t="str">
        <f t="shared" si="71"/>
        <v/>
      </c>
      <c r="CJ83" s="428" t="str">
        <f t="shared" si="78"/>
        <v/>
      </c>
      <c r="CK83" s="437" t="str">
        <f t="shared" si="79"/>
        <v/>
      </c>
      <c r="CL83" s="6"/>
      <c r="CM83" s="6"/>
      <c r="CN83" s="6"/>
    </row>
    <row r="84" spans="1:92" s="15" customFormat="1" ht="18" customHeight="1">
      <c r="A84" s="95">
        <v>78</v>
      </c>
      <c r="B84" s="128"/>
      <c r="C84" s="117"/>
      <c r="D84" s="125"/>
      <c r="E84" s="119"/>
      <c r="F84" s="271"/>
      <c r="G84" s="122"/>
      <c r="H84" s="135" t="str">
        <f>IF(DOB!C84="","",DOB!C84)</f>
        <v/>
      </c>
      <c r="I84" s="79" t="s">
        <v>453</v>
      </c>
      <c r="J84" s="130" t="s">
        <v>454</v>
      </c>
      <c r="K84" s="79" t="s">
        <v>455</v>
      </c>
      <c r="L84" s="142" t="s">
        <v>456</v>
      </c>
      <c r="M84" s="79"/>
      <c r="N84" s="130"/>
      <c r="O84" s="285"/>
      <c r="P84" s="281"/>
      <c r="Q84" s="104"/>
      <c r="R84" s="104"/>
      <c r="S84" s="105"/>
      <c r="T84" s="105"/>
      <c r="U84" s="292"/>
      <c r="V84" s="292"/>
      <c r="W84" s="293"/>
      <c r="X84" s="293"/>
      <c r="Y84" s="104"/>
      <c r="Z84" s="104"/>
      <c r="AA84" s="105"/>
      <c r="AB84" s="105"/>
      <c r="AC84" s="292"/>
      <c r="AD84" s="293"/>
      <c r="AE84" s="93"/>
      <c r="AF84" s="93"/>
      <c r="AG84" s="146"/>
      <c r="AH84" s="145"/>
      <c r="AI84" s="104"/>
      <c r="AJ84" s="105"/>
      <c r="AK84" s="492"/>
      <c r="AL84" s="6"/>
      <c r="AM84" s="44"/>
      <c r="AN84" s="44"/>
      <c r="AO84" s="426" t="str">
        <f t="shared" si="73"/>
        <v/>
      </c>
      <c r="AP84" s="427"/>
      <c r="AQ84" s="426" t="str">
        <f t="shared" si="73"/>
        <v/>
      </c>
      <c r="AR84" s="427"/>
      <c r="AS84" s="426" t="str">
        <f t="shared" si="73"/>
        <v/>
      </c>
      <c r="AT84" s="427"/>
      <c r="AU84" s="426" t="str">
        <f t="shared" si="73"/>
        <v/>
      </c>
      <c r="AV84" s="427"/>
      <c r="AW84" s="426" t="str">
        <f t="shared" si="73"/>
        <v/>
      </c>
      <c r="AX84" s="427"/>
      <c r="AY84" s="426" t="str">
        <f t="shared" si="73"/>
        <v/>
      </c>
      <c r="AZ84" s="427"/>
      <c r="BA84" s="426" t="str">
        <f t="shared" si="73"/>
        <v/>
      </c>
      <c r="BB84" s="427"/>
      <c r="BC84" s="426" t="str">
        <f t="shared" si="73"/>
        <v/>
      </c>
      <c r="BD84" s="427"/>
      <c r="BE84" s="426" t="str">
        <f t="shared" si="74"/>
        <v/>
      </c>
      <c r="BF84" s="427"/>
      <c r="BG84" s="426" t="str">
        <f t="shared" si="75"/>
        <v/>
      </c>
      <c r="BH84" s="427"/>
      <c r="BI84" s="426" t="str">
        <f t="shared" si="76"/>
        <v/>
      </c>
      <c r="BJ84" s="427"/>
      <c r="BK84" s="426" t="str">
        <f t="shared" si="77"/>
        <v/>
      </c>
      <c r="BL84" s="427"/>
      <c r="BM84" s="6"/>
      <c r="BN84" s="6"/>
      <c r="BO84" s="6"/>
      <c r="BP84" s="164" t="str">
        <f t="shared" si="52"/>
        <v/>
      </c>
      <c r="BQ84" s="110" t="str">
        <f t="shared" si="53"/>
        <v/>
      </c>
      <c r="BR84" s="109" t="str">
        <f t="shared" si="54"/>
        <v/>
      </c>
      <c r="BS84" s="110" t="str">
        <f t="shared" si="55"/>
        <v/>
      </c>
      <c r="BT84" s="109" t="str">
        <f t="shared" si="56"/>
        <v/>
      </c>
      <c r="BU84" s="110" t="str">
        <f t="shared" si="57"/>
        <v/>
      </c>
      <c r="BV84" s="109" t="str">
        <f t="shared" si="58"/>
        <v/>
      </c>
      <c r="BW84" s="110" t="str">
        <f t="shared" si="59"/>
        <v/>
      </c>
      <c r="BX84" s="109" t="str">
        <f t="shared" si="60"/>
        <v/>
      </c>
      <c r="BY84" s="110" t="str">
        <f t="shared" si="61"/>
        <v/>
      </c>
      <c r="BZ84" s="109" t="str">
        <f t="shared" si="62"/>
        <v/>
      </c>
      <c r="CA84" s="110" t="str">
        <f t="shared" si="63"/>
        <v/>
      </c>
      <c r="CB84" s="109" t="str">
        <f t="shared" si="64"/>
        <v/>
      </c>
      <c r="CC84" s="110" t="str">
        <f t="shared" si="65"/>
        <v/>
      </c>
      <c r="CD84" s="109" t="str">
        <f t="shared" si="66"/>
        <v/>
      </c>
      <c r="CE84" s="110" t="str">
        <f t="shared" si="67"/>
        <v/>
      </c>
      <c r="CF84" s="109" t="str">
        <f t="shared" si="68"/>
        <v/>
      </c>
      <c r="CG84" s="110" t="str">
        <f t="shared" si="69"/>
        <v/>
      </c>
      <c r="CH84" s="109" t="str">
        <f t="shared" si="70"/>
        <v/>
      </c>
      <c r="CI84" s="110" t="str">
        <f t="shared" si="71"/>
        <v/>
      </c>
      <c r="CJ84" s="428" t="str">
        <f t="shared" si="78"/>
        <v/>
      </c>
      <c r="CK84" s="437" t="str">
        <f t="shared" si="79"/>
        <v/>
      </c>
      <c r="CL84" s="6"/>
      <c r="CM84" s="6"/>
      <c r="CN84" s="6"/>
    </row>
    <row r="85" spans="1:92" s="15" customFormat="1" ht="18" customHeight="1">
      <c r="A85" s="95">
        <v>79</v>
      </c>
      <c r="B85" s="128"/>
      <c r="C85" s="117"/>
      <c r="D85" s="125"/>
      <c r="E85" s="119"/>
      <c r="F85" s="271"/>
      <c r="G85" s="122"/>
      <c r="H85" s="135" t="str">
        <f>IF(DOB!C85="","",DOB!C85)</f>
        <v/>
      </c>
      <c r="I85" s="79" t="s">
        <v>457</v>
      </c>
      <c r="J85" s="130" t="s">
        <v>458</v>
      </c>
      <c r="K85" s="79" t="s">
        <v>459</v>
      </c>
      <c r="L85" s="142" t="s">
        <v>460</v>
      </c>
      <c r="M85" s="79"/>
      <c r="N85" s="130"/>
      <c r="O85" s="285"/>
      <c r="P85" s="281"/>
      <c r="Q85" s="104"/>
      <c r="R85" s="104"/>
      <c r="S85" s="105"/>
      <c r="T85" s="105"/>
      <c r="U85" s="292"/>
      <c r="V85" s="292"/>
      <c r="W85" s="293"/>
      <c r="X85" s="293"/>
      <c r="Y85" s="104"/>
      <c r="Z85" s="104"/>
      <c r="AA85" s="105"/>
      <c r="AB85" s="105"/>
      <c r="AC85" s="292"/>
      <c r="AD85" s="293"/>
      <c r="AE85" s="93"/>
      <c r="AF85" s="93"/>
      <c r="AG85" s="146"/>
      <c r="AH85" s="145"/>
      <c r="AI85" s="104"/>
      <c r="AJ85" s="105"/>
      <c r="AK85" s="492"/>
      <c r="AL85" s="6"/>
      <c r="AM85" s="44"/>
      <c r="AN85" s="44"/>
      <c r="AO85" s="426" t="str">
        <f t="shared" si="73"/>
        <v/>
      </c>
      <c r="AP85" s="427"/>
      <c r="AQ85" s="426" t="str">
        <f t="shared" si="73"/>
        <v/>
      </c>
      <c r="AR85" s="427"/>
      <c r="AS85" s="426" t="str">
        <f t="shared" si="73"/>
        <v/>
      </c>
      <c r="AT85" s="427"/>
      <c r="AU85" s="426" t="str">
        <f t="shared" si="73"/>
        <v/>
      </c>
      <c r="AV85" s="427"/>
      <c r="AW85" s="426" t="str">
        <f t="shared" si="73"/>
        <v/>
      </c>
      <c r="AX85" s="427"/>
      <c r="AY85" s="426" t="str">
        <f t="shared" si="73"/>
        <v/>
      </c>
      <c r="AZ85" s="427"/>
      <c r="BA85" s="426" t="str">
        <f t="shared" si="73"/>
        <v/>
      </c>
      <c r="BB85" s="427"/>
      <c r="BC85" s="426" t="str">
        <f t="shared" si="73"/>
        <v/>
      </c>
      <c r="BD85" s="427"/>
      <c r="BE85" s="426" t="str">
        <f t="shared" si="74"/>
        <v/>
      </c>
      <c r="BF85" s="427"/>
      <c r="BG85" s="426" t="str">
        <f t="shared" si="75"/>
        <v/>
      </c>
      <c r="BH85" s="427"/>
      <c r="BI85" s="426" t="str">
        <f t="shared" si="76"/>
        <v/>
      </c>
      <c r="BJ85" s="427"/>
      <c r="BK85" s="426" t="str">
        <f t="shared" si="77"/>
        <v/>
      </c>
      <c r="BL85" s="427"/>
      <c r="BM85" s="6"/>
      <c r="BN85" s="6"/>
      <c r="BO85" s="6"/>
      <c r="BP85" s="164" t="str">
        <f t="shared" si="52"/>
        <v/>
      </c>
      <c r="BQ85" s="110" t="str">
        <f t="shared" si="53"/>
        <v/>
      </c>
      <c r="BR85" s="109" t="str">
        <f t="shared" si="54"/>
        <v/>
      </c>
      <c r="BS85" s="110" t="str">
        <f t="shared" si="55"/>
        <v/>
      </c>
      <c r="BT85" s="109" t="str">
        <f t="shared" si="56"/>
        <v/>
      </c>
      <c r="BU85" s="110" t="str">
        <f t="shared" si="57"/>
        <v/>
      </c>
      <c r="BV85" s="109" t="str">
        <f t="shared" si="58"/>
        <v/>
      </c>
      <c r="BW85" s="110" t="str">
        <f t="shared" si="59"/>
        <v/>
      </c>
      <c r="BX85" s="109" t="str">
        <f t="shared" si="60"/>
        <v/>
      </c>
      <c r="BY85" s="110" t="str">
        <f t="shared" si="61"/>
        <v/>
      </c>
      <c r="BZ85" s="109" t="str">
        <f t="shared" si="62"/>
        <v/>
      </c>
      <c r="CA85" s="110" t="str">
        <f t="shared" si="63"/>
        <v/>
      </c>
      <c r="CB85" s="109" t="str">
        <f t="shared" si="64"/>
        <v/>
      </c>
      <c r="CC85" s="110" t="str">
        <f t="shared" si="65"/>
        <v/>
      </c>
      <c r="CD85" s="109" t="str">
        <f t="shared" si="66"/>
        <v/>
      </c>
      <c r="CE85" s="110" t="str">
        <f t="shared" si="67"/>
        <v/>
      </c>
      <c r="CF85" s="109" t="str">
        <f t="shared" si="68"/>
        <v/>
      </c>
      <c r="CG85" s="110" t="str">
        <f t="shared" si="69"/>
        <v/>
      </c>
      <c r="CH85" s="109" t="str">
        <f t="shared" si="70"/>
        <v/>
      </c>
      <c r="CI85" s="110" t="str">
        <f t="shared" si="71"/>
        <v/>
      </c>
      <c r="CJ85" s="428" t="str">
        <f t="shared" si="78"/>
        <v/>
      </c>
      <c r="CK85" s="437" t="str">
        <f t="shared" si="79"/>
        <v/>
      </c>
      <c r="CL85" s="6"/>
      <c r="CM85" s="6"/>
      <c r="CN85" s="6"/>
    </row>
    <row r="86" spans="1:92" s="15" customFormat="1" ht="18" customHeight="1">
      <c r="A86" s="95">
        <v>80</v>
      </c>
      <c r="B86" s="128"/>
      <c r="C86" s="117"/>
      <c r="D86" s="125"/>
      <c r="E86" s="119"/>
      <c r="F86" s="271"/>
      <c r="G86" s="122"/>
      <c r="H86" s="135" t="str">
        <f>IF(DOB!C86="","",DOB!C86)</f>
        <v/>
      </c>
      <c r="I86" s="79" t="s">
        <v>461</v>
      </c>
      <c r="J86" s="130" t="s">
        <v>462</v>
      </c>
      <c r="K86" s="79" t="s">
        <v>463</v>
      </c>
      <c r="L86" s="142" t="s">
        <v>464</v>
      </c>
      <c r="M86" s="79"/>
      <c r="N86" s="130"/>
      <c r="O86" s="285"/>
      <c r="P86" s="281"/>
      <c r="Q86" s="104"/>
      <c r="R86" s="104"/>
      <c r="S86" s="105"/>
      <c r="T86" s="105"/>
      <c r="U86" s="292"/>
      <c r="V86" s="292"/>
      <c r="W86" s="293"/>
      <c r="X86" s="293"/>
      <c r="Y86" s="104"/>
      <c r="Z86" s="104"/>
      <c r="AA86" s="105"/>
      <c r="AB86" s="105"/>
      <c r="AC86" s="292"/>
      <c r="AD86" s="293"/>
      <c r="AE86" s="93"/>
      <c r="AF86" s="93"/>
      <c r="AG86" s="146"/>
      <c r="AH86" s="145"/>
      <c r="AI86" s="104"/>
      <c r="AJ86" s="105"/>
      <c r="AK86" s="492"/>
      <c r="AL86" s="6"/>
      <c r="AM86" s="44"/>
      <c r="AN86" s="44"/>
      <c r="AO86" s="426" t="str">
        <f t="shared" si="73"/>
        <v/>
      </c>
      <c r="AP86" s="427"/>
      <c r="AQ86" s="426" t="str">
        <f t="shared" si="73"/>
        <v/>
      </c>
      <c r="AR86" s="427"/>
      <c r="AS86" s="426" t="str">
        <f t="shared" si="73"/>
        <v/>
      </c>
      <c r="AT86" s="427"/>
      <c r="AU86" s="426" t="str">
        <f t="shared" si="73"/>
        <v/>
      </c>
      <c r="AV86" s="427"/>
      <c r="AW86" s="426" t="str">
        <f t="shared" si="73"/>
        <v/>
      </c>
      <c r="AX86" s="427"/>
      <c r="AY86" s="426" t="str">
        <f t="shared" si="73"/>
        <v/>
      </c>
      <c r="AZ86" s="427"/>
      <c r="BA86" s="426" t="str">
        <f t="shared" si="73"/>
        <v/>
      </c>
      <c r="BB86" s="427"/>
      <c r="BC86" s="426" t="str">
        <f t="shared" si="73"/>
        <v/>
      </c>
      <c r="BD86" s="427"/>
      <c r="BE86" s="426" t="str">
        <f t="shared" si="74"/>
        <v/>
      </c>
      <c r="BF86" s="427"/>
      <c r="BG86" s="426" t="str">
        <f t="shared" si="75"/>
        <v/>
      </c>
      <c r="BH86" s="427"/>
      <c r="BI86" s="426" t="str">
        <f t="shared" si="76"/>
        <v/>
      </c>
      <c r="BJ86" s="427"/>
      <c r="BK86" s="426" t="str">
        <f t="shared" si="77"/>
        <v/>
      </c>
      <c r="BL86" s="427"/>
      <c r="BM86" s="6"/>
      <c r="BN86" s="6"/>
      <c r="BO86" s="6"/>
      <c r="BP86" s="164" t="str">
        <f t="shared" si="52"/>
        <v/>
      </c>
      <c r="BQ86" s="110" t="str">
        <f t="shared" si="53"/>
        <v/>
      </c>
      <c r="BR86" s="109" t="str">
        <f t="shared" si="54"/>
        <v/>
      </c>
      <c r="BS86" s="110" t="str">
        <f t="shared" si="55"/>
        <v/>
      </c>
      <c r="BT86" s="109" t="str">
        <f t="shared" si="56"/>
        <v/>
      </c>
      <c r="BU86" s="110" t="str">
        <f t="shared" si="57"/>
        <v/>
      </c>
      <c r="BV86" s="109" t="str">
        <f t="shared" si="58"/>
        <v/>
      </c>
      <c r="BW86" s="110" t="str">
        <f t="shared" si="59"/>
        <v/>
      </c>
      <c r="BX86" s="109" t="str">
        <f t="shared" si="60"/>
        <v/>
      </c>
      <c r="BY86" s="110" t="str">
        <f t="shared" si="61"/>
        <v/>
      </c>
      <c r="BZ86" s="109" t="str">
        <f t="shared" si="62"/>
        <v/>
      </c>
      <c r="CA86" s="110" t="str">
        <f t="shared" si="63"/>
        <v/>
      </c>
      <c r="CB86" s="109" t="str">
        <f t="shared" si="64"/>
        <v/>
      </c>
      <c r="CC86" s="110" t="str">
        <f t="shared" si="65"/>
        <v/>
      </c>
      <c r="CD86" s="109" t="str">
        <f t="shared" si="66"/>
        <v/>
      </c>
      <c r="CE86" s="110" t="str">
        <f t="shared" si="67"/>
        <v/>
      </c>
      <c r="CF86" s="109" t="str">
        <f t="shared" si="68"/>
        <v/>
      </c>
      <c r="CG86" s="110" t="str">
        <f t="shared" si="69"/>
        <v/>
      </c>
      <c r="CH86" s="109" t="str">
        <f t="shared" si="70"/>
        <v/>
      </c>
      <c r="CI86" s="110" t="str">
        <f t="shared" si="71"/>
        <v/>
      </c>
      <c r="CJ86" s="428" t="str">
        <f t="shared" si="78"/>
        <v/>
      </c>
      <c r="CK86" s="437" t="str">
        <f t="shared" si="79"/>
        <v/>
      </c>
      <c r="CL86" s="6"/>
      <c r="CM86" s="6"/>
      <c r="CN86" s="6"/>
    </row>
    <row r="87" spans="1:92" s="15" customFormat="1" ht="18" customHeight="1">
      <c r="A87" s="95">
        <v>81</v>
      </c>
      <c r="B87" s="128"/>
      <c r="C87" s="117"/>
      <c r="D87" s="125"/>
      <c r="E87" s="119"/>
      <c r="F87" s="271"/>
      <c r="G87" s="122"/>
      <c r="H87" s="135" t="str">
        <f>IF(DOB!C87="","",DOB!C87)</f>
        <v/>
      </c>
      <c r="I87" s="79" t="s">
        <v>465</v>
      </c>
      <c r="J87" s="130" t="s">
        <v>466</v>
      </c>
      <c r="K87" s="79" t="s">
        <v>467</v>
      </c>
      <c r="L87" s="142" t="s">
        <v>468</v>
      </c>
      <c r="M87" s="79"/>
      <c r="N87" s="130"/>
      <c r="O87" s="285"/>
      <c r="P87" s="281"/>
      <c r="Q87" s="104"/>
      <c r="R87" s="104"/>
      <c r="S87" s="105"/>
      <c r="T87" s="105"/>
      <c r="U87" s="292"/>
      <c r="V87" s="292"/>
      <c r="W87" s="293"/>
      <c r="X87" s="293"/>
      <c r="Y87" s="104"/>
      <c r="Z87" s="104"/>
      <c r="AA87" s="105"/>
      <c r="AB87" s="105"/>
      <c r="AC87" s="292"/>
      <c r="AD87" s="293"/>
      <c r="AE87" s="93"/>
      <c r="AF87" s="93"/>
      <c r="AG87" s="146"/>
      <c r="AH87" s="145"/>
      <c r="AI87" s="104"/>
      <c r="AJ87" s="105"/>
      <c r="AK87" s="492"/>
      <c r="AL87" s="6"/>
      <c r="AM87" s="44"/>
      <c r="AN87" s="44"/>
      <c r="AO87" s="426" t="str">
        <f t="shared" si="73"/>
        <v/>
      </c>
      <c r="AP87" s="427"/>
      <c r="AQ87" s="426" t="str">
        <f t="shared" si="73"/>
        <v/>
      </c>
      <c r="AR87" s="427"/>
      <c r="AS87" s="426" t="str">
        <f t="shared" si="73"/>
        <v/>
      </c>
      <c r="AT87" s="427"/>
      <c r="AU87" s="426" t="str">
        <f t="shared" si="73"/>
        <v/>
      </c>
      <c r="AV87" s="427"/>
      <c r="AW87" s="426" t="str">
        <f t="shared" si="73"/>
        <v/>
      </c>
      <c r="AX87" s="427"/>
      <c r="AY87" s="426" t="str">
        <f t="shared" si="73"/>
        <v/>
      </c>
      <c r="AZ87" s="427"/>
      <c r="BA87" s="426" t="str">
        <f t="shared" si="73"/>
        <v/>
      </c>
      <c r="BB87" s="427"/>
      <c r="BC87" s="426" t="str">
        <f t="shared" si="73"/>
        <v/>
      </c>
      <c r="BD87" s="427"/>
      <c r="BE87" s="426" t="str">
        <f t="shared" si="74"/>
        <v/>
      </c>
      <c r="BF87" s="427"/>
      <c r="BG87" s="426" t="str">
        <f t="shared" si="75"/>
        <v/>
      </c>
      <c r="BH87" s="427"/>
      <c r="BI87" s="426" t="str">
        <f t="shared" si="76"/>
        <v/>
      </c>
      <c r="BJ87" s="427"/>
      <c r="BK87" s="426" t="str">
        <f t="shared" si="77"/>
        <v/>
      </c>
      <c r="BL87" s="427"/>
      <c r="BM87" s="6"/>
      <c r="BN87" s="6"/>
      <c r="BO87" s="6"/>
      <c r="BP87" s="164" t="str">
        <f t="shared" si="52"/>
        <v/>
      </c>
      <c r="BQ87" s="110" t="str">
        <f t="shared" si="53"/>
        <v/>
      </c>
      <c r="BR87" s="109" t="str">
        <f t="shared" si="54"/>
        <v/>
      </c>
      <c r="BS87" s="110" t="str">
        <f t="shared" si="55"/>
        <v/>
      </c>
      <c r="BT87" s="109" t="str">
        <f t="shared" si="56"/>
        <v/>
      </c>
      <c r="BU87" s="110" t="str">
        <f t="shared" si="57"/>
        <v/>
      </c>
      <c r="BV87" s="109" t="str">
        <f t="shared" si="58"/>
        <v/>
      </c>
      <c r="BW87" s="110" t="str">
        <f t="shared" si="59"/>
        <v/>
      </c>
      <c r="BX87" s="109" t="str">
        <f t="shared" si="60"/>
        <v/>
      </c>
      <c r="BY87" s="110" t="str">
        <f t="shared" si="61"/>
        <v/>
      </c>
      <c r="BZ87" s="109" t="str">
        <f t="shared" si="62"/>
        <v/>
      </c>
      <c r="CA87" s="110" t="str">
        <f t="shared" si="63"/>
        <v/>
      </c>
      <c r="CB87" s="109" t="str">
        <f t="shared" si="64"/>
        <v/>
      </c>
      <c r="CC87" s="110" t="str">
        <f t="shared" si="65"/>
        <v/>
      </c>
      <c r="CD87" s="109" t="str">
        <f t="shared" si="66"/>
        <v/>
      </c>
      <c r="CE87" s="110" t="str">
        <f t="shared" si="67"/>
        <v/>
      </c>
      <c r="CF87" s="109" t="str">
        <f t="shared" si="68"/>
        <v/>
      </c>
      <c r="CG87" s="110" t="str">
        <f t="shared" si="69"/>
        <v/>
      </c>
      <c r="CH87" s="109" t="str">
        <f t="shared" si="70"/>
        <v/>
      </c>
      <c r="CI87" s="110" t="str">
        <f t="shared" si="71"/>
        <v/>
      </c>
      <c r="CJ87" s="428" t="str">
        <f t="shared" si="78"/>
        <v/>
      </c>
      <c r="CK87" s="437" t="str">
        <f t="shared" si="79"/>
        <v/>
      </c>
      <c r="CL87" s="6"/>
      <c r="CM87" s="6"/>
      <c r="CN87" s="6"/>
    </row>
    <row r="88" spans="1:92" s="15" customFormat="1" ht="18" customHeight="1">
      <c r="A88" s="95">
        <v>82</v>
      </c>
      <c r="B88" s="128"/>
      <c r="C88" s="117"/>
      <c r="D88" s="125"/>
      <c r="E88" s="119"/>
      <c r="F88" s="271"/>
      <c r="G88" s="122"/>
      <c r="H88" s="135" t="str">
        <f>IF(DOB!C88="","",DOB!C88)</f>
        <v/>
      </c>
      <c r="I88" s="79" t="s">
        <v>469</v>
      </c>
      <c r="J88" s="130" t="s">
        <v>470</v>
      </c>
      <c r="K88" s="79" t="s">
        <v>471</v>
      </c>
      <c r="L88" s="142" t="s">
        <v>472</v>
      </c>
      <c r="M88" s="79"/>
      <c r="N88" s="130"/>
      <c r="O88" s="285"/>
      <c r="P88" s="281"/>
      <c r="Q88" s="104"/>
      <c r="R88" s="104"/>
      <c r="S88" s="105"/>
      <c r="T88" s="105"/>
      <c r="U88" s="292"/>
      <c r="V88" s="292"/>
      <c r="W88" s="293"/>
      <c r="X88" s="293"/>
      <c r="Y88" s="104"/>
      <c r="Z88" s="104"/>
      <c r="AA88" s="105"/>
      <c r="AB88" s="105"/>
      <c r="AC88" s="292"/>
      <c r="AD88" s="293"/>
      <c r="AE88" s="93"/>
      <c r="AF88" s="93"/>
      <c r="AG88" s="146"/>
      <c r="AH88" s="145"/>
      <c r="AI88" s="104"/>
      <c r="AJ88" s="105"/>
      <c r="AK88" s="492"/>
      <c r="AL88" s="6"/>
      <c r="AM88" s="44"/>
      <c r="AN88" s="44"/>
      <c r="AO88" s="426" t="str">
        <f t="shared" si="73"/>
        <v/>
      </c>
      <c r="AP88" s="427"/>
      <c r="AQ88" s="426" t="str">
        <f t="shared" si="73"/>
        <v/>
      </c>
      <c r="AR88" s="427"/>
      <c r="AS88" s="426" t="str">
        <f t="shared" si="73"/>
        <v/>
      </c>
      <c r="AT88" s="427"/>
      <c r="AU88" s="426" t="str">
        <f t="shared" si="73"/>
        <v/>
      </c>
      <c r="AV88" s="427"/>
      <c r="AW88" s="426" t="str">
        <f t="shared" si="73"/>
        <v/>
      </c>
      <c r="AX88" s="427"/>
      <c r="AY88" s="426" t="str">
        <f t="shared" si="73"/>
        <v/>
      </c>
      <c r="AZ88" s="427"/>
      <c r="BA88" s="426" t="str">
        <f t="shared" si="73"/>
        <v/>
      </c>
      <c r="BB88" s="427"/>
      <c r="BC88" s="426" t="str">
        <f t="shared" si="73"/>
        <v/>
      </c>
      <c r="BD88" s="427"/>
      <c r="BE88" s="426" t="str">
        <f t="shared" si="74"/>
        <v/>
      </c>
      <c r="BF88" s="427"/>
      <c r="BG88" s="426" t="str">
        <f t="shared" si="75"/>
        <v/>
      </c>
      <c r="BH88" s="427"/>
      <c r="BI88" s="426" t="str">
        <f t="shared" si="76"/>
        <v/>
      </c>
      <c r="BJ88" s="427"/>
      <c r="BK88" s="426" t="str">
        <f t="shared" si="77"/>
        <v/>
      </c>
      <c r="BL88" s="427"/>
      <c r="BM88" s="6"/>
      <c r="BN88" s="6"/>
      <c r="BO88" s="6"/>
      <c r="BP88" s="164" t="str">
        <f t="shared" si="52"/>
        <v/>
      </c>
      <c r="BQ88" s="110" t="str">
        <f t="shared" si="53"/>
        <v/>
      </c>
      <c r="BR88" s="109" t="str">
        <f t="shared" si="54"/>
        <v/>
      </c>
      <c r="BS88" s="110" t="str">
        <f t="shared" si="55"/>
        <v/>
      </c>
      <c r="BT88" s="109" t="str">
        <f t="shared" si="56"/>
        <v/>
      </c>
      <c r="BU88" s="110" t="str">
        <f t="shared" si="57"/>
        <v/>
      </c>
      <c r="BV88" s="109" t="str">
        <f t="shared" si="58"/>
        <v/>
      </c>
      <c r="BW88" s="110" t="str">
        <f t="shared" si="59"/>
        <v/>
      </c>
      <c r="BX88" s="109" t="str">
        <f t="shared" si="60"/>
        <v/>
      </c>
      <c r="BY88" s="110" t="str">
        <f t="shared" si="61"/>
        <v/>
      </c>
      <c r="BZ88" s="109" t="str">
        <f t="shared" si="62"/>
        <v/>
      </c>
      <c r="CA88" s="110" t="str">
        <f t="shared" si="63"/>
        <v/>
      </c>
      <c r="CB88" s="109" t="str">
        <f t="shared" si="64"/>
        <v/>
      </c>
      <c r="CC88" s="110" t="str">
        <f t="shared" si="65"/>
        <v/>
      </c>
      <c r="CD88" s="109" t="str">
        <f t="shared" si="66"/>
        <v/>
      </c>
      <c r="CE88" s="110" t="str">
        <f t="shared" si="67"/>
        <v/>
      </c>
      <c r="CF88" s="109" t="str">
        <f t="shared" si="68"/>
        <v/>
      </c>
      <c r="CG88" s="110" t="str">
        <f t="shared" si="69"/>
        <v/>
      </c>
      <c r="CH88" s="109" t="str">
        <f t="shared" si="70"/>
        <v/>
      </c>
      <c r="CI88" s="110" t="str">
        <f t="shared" si="71"/>
        <v/>
      </c>
      <c r="CJ88" s="428" t="str">
        <f t="shared" si="78"/>
        <v/>
      </c>
      <c r="CK88" s="437" t="str">
        <f t="shared" si="79"/>
        <v/>
      </c>
      <c r="CL88" s="6"/>
      <c r="CM88" s="6"/>
      <c r="CN88" s="6"/>
    </row>
    <row r="89" spans="1:92" s="15" customFormat="1" ht="18" customHeight="1">
      <c r="A89" s="95">
        <v>83</v>
      </c>
      <c r="B89" s="128"/>
      <c r="C89" s="117"/>
      <c r="D89" s="125"/>
      <c r="E89" s="119"/>
      <c r="F89" s="271"/>
      <c r="G89" s="122"/>
      <c r="H89" s="135" t="str">
        <f>IF(DOB!C89="","",DOB!C89)</f>
        <v/>
      </c>
      <c r="I89" s="79" t="s">
        <v>473</v>
      </c>
      <c r="J89" s="130" t="s">
        <v>474</v>
      </c>
      <c r="K89" s="79" t="s">
        <v>475</v>
      </c>
      <c r="L89" s="142" t="s">
        <v>476</v>
      </c>
      <c r="M89" s="79"/>
      <c r="N89" s="130"/>
      <c r="O89" s="285"/>
      <c r="P89" s="281"/>
      <c r="Q89" s="104"/>
      <c r="R89" s="104"/>
      <c r="S89" s="105"/>
      <c r="T89" s="105"/>
      <c r="U89" s="292"/>
      <c r="V89" s="292"/>
      <c r="W89" s="293"/>
      <c r="X89" s="293"/>
      <c r="Y89" s="104"/>
      <c r="Z89" s="104"/>
      <c r="AA89" s="105"/>
      <c r="AB89" s="105"/>
      <c r="AC89" s="292"/>
      <c r="AD89" s="293"/>
      <c r="AE89" s="93"/>
      <c r="AF89" s="93"/>
      <c r="AG89" s="146"/>
      <c r="AH89" s="145"/>
      <c r="AI89" s="104"/>
      <c r="AJ89" s="105"/>
      <c r="AK89" s="492"/>
      <c r="AL89" s="6"/>
      <c r="AM89" s="44"/>
      <c r="AN89" s="44"/>
      <c r="AO89" s="426" t="str">
        <f t="shared" si="73"/>
        <v/>
      </c>
      <c r="AP89" s="427"/>
      <c r="AQ89" s="426" t="str">
        <f t="shared" si="73"/>
        <v/>
      </c>
      <c r="AR89" s="427"/>
      <c r="AS89" s="426" t="str">
        <f t="shared" si="73"/>
        <v/>
      </c>
      <c r="AT89" s="427"/>
      <c r="AU89" s="426" t="str">
        <f t="shared" si="73"/>
        <v/>
      </c>
      <c r="AV89" s="427"/>
      <c r="AW89" s="426" t="str">
        <f t="shared" si="73"/>
        <v/>
      </c>
      <c r="AX89" s="427"/>
      <c r="AY89" s="426" t="str">
        <f t="shared" si="73"/>
        <v/>
      </c>
      <c r="AZ89" s="427"/>
      <c r="BA89" s="426" t="str">
        <f t="shared" si="73"/>
        <v/>
      </c>
      <c r="BB89" s="427"/>
      <c r="BC89" s="426" t="str">
        <f t="shared" si="73"/>
        <v/>
      </c>
      <c r="BD89" s="427"/>
      <c r="BE89" s="426" t="str">
        <f t="shared" si="74"/>
        <v/>
      </c>
      <c r="BF89" s="427"/>
      <c r="BG89" s="426" t="str">
        <f t="shared" si="75"/>
        <v/>
      </c>
      <c r="BH89" s="427"/>
      <c r="BI89" s="426" t="str">
        <f t="shared" si="76"/>
        <v/>
      </c>
      <c r="BJ89" s="427"/>
      <c r="BK89" s="426" t="str">
        <f t="shared" si="77"/>
        <v/>
      </c>
      <c r="BL89" s="427"/>
      <c r="BM89" s="6"/>
      <c r="BN89" s="6"/>
      <c r="BO89" s="6"/>
      <c r="BP89" s="164" t="str">
        <f t="shared" si="52"/>
        <v/>
      </c>
      <c r="BQ89" s="110" t="str">
        <f t="shared" si="53"/>
        <v/>
      </c>
      <c r="BR89" s="109" t="str">
        <f t="shared" si="54"/>
        <v/>
      </c>
      <c r="BS89" s="110" t="str">
        <f t="shared" si="55"/>
        <v/>
      </c>
      <c r="BT89" s="109" t="str">
        <f t="shared" si="56"/>
        <v/>
      </c>
      <c r="BU89" s="110" t="str">
        <f t="shared" si="57"/>
        <v/>
      </c>
      <c r="BV89" s="109" t="str">
        <f t="shared" si="58"/>
        <v/>
      </c>
      <c r="BW89" s="110" t="str">
        <f t="shared" si="59"/>
        <v/>
      </c>
      <c r="BX89" s="109" t="str">
        <f t="shared" si="60"/>
        <v/>
      </c>
      <c r="BY89" s="110" t="str">
        <f t="shared" si="61"/>
        <v/>
      </c>
      <c r="BZ89" s="109" t="str">
        <f t="shared" si="62"/>
        <v/>
      </c>
      <c r="CA89" s="110" t="str">
        <f t="shared" si="63"/>
        <v/>
      </c>
      <c r="CB89" s="109" t="str">
        <f t="shared" si="64"/>
        <v/>
      </c>
      <c r="CC89" s="110" t="str">
        <f t="shared" si="65"/>
        <v/>
      </c>
      <c r="CD89" s="109" t="str">
        <f t="shared" si="66"/>
        <v/>
      </c>
      <c r="CE89" s="110" t="str">
        <f t="shared" si="67"/>
        <v/>
      </c>
      <c r="CF89" s="109" t="str">
        <f t="shared" si="68"/>
        <v/>
      </c>
      <c r="CG89" s="110" t="str">
        <f t="shared" si="69"/>
        <v/>
      </c>
      <c r="CH89" s="109" t="str">
        <f t="shared" si="70"/>
        <v/>
      </c>
      <c r="CI89" s="110" t="str">
        <f t="shared" si="71"/>
        <v/>
      </c>
      <c r="CJ89" s="428" t="str">
        <f t="shared" si="78"/>
        <v/>
      </c>
      <c r="CK89" s="437" t="str">
        <f t="shared" si="79"/>
        <v/>
      </c>
      <c r="CL89" s="6"/>
      <c r="CM89" s="6"/>
      <c r="CN89" s="6"/>
    </row>
    <row r="90" spans="1:92" s="15" customFormat="1" ht="18" customHeight="1">
      <c r="A90" s="95">
        <v>84</v>
      </c>
      <c r="B90" s="128"/>
      <c r="C90" s="117"/>
      <c r="D90" s="125"/>
      <c r="E90" s="119"/>
      <c r="F90" s="271"/>
      <c r="G90" s="122"/>
      <c r="H90" s="135" t="str">
        <f>IF(DOB!C90="","",DOB!C90)</f>
        <v/>
      </c>
      <c r="I90" s="79" t="s">
        <v>477</v>
      </c>
      <c r="J90" s="130" t="s">
        <v>478</v>
      </c>
      <c r="K90" s="79" t="s">
        <v>479</v>
      </c>
      <c r="L90" s="142" t="s">
        <v>480</v>
      </c>
      <c r="M90" s="79"/>
      <c r="N90" s="130"/>
      <c r="O90" s="285"/>
      <c r="P90" s="281"/>
      <c r="Q90" s="104"/>
      <c r="R90" s="104"/>
      <c r="S90" s="105"/>
      <c r="T90" s="105"/>
      <c r="U90" s="292"/>
      <c r="V90" s="292"/>
      <c r="W90" s="293"/>
      <c r="X90" s="293"/>
      <c r="Y90" s="104"/>
      <c r="Z90" s="104"/>
      <c r="AA90" s="105"/>
      <c r="AB90" s="105"/>
      <c r="AC90" s="292"/>
      <c r="AD90" s="293"/>
      <c r="AE90" s="93"/>
      <c r="AF90" s="93"/>
      <c r="AG90" s="146"/>
      <c r="AH90" s="145"/>
      <c r="AI90" s="104"/>
      <c r="AJ90" s="105"/>
      <c r="AK90" s="492"/>
      <c r="AL90" s="6"/>
      <c r="AM90" s="44"/>
      <c r="AN90" s="44"/>
      <c r="AO90" s="426" t="str">
        <f t="shared" si="73"/>
        <v/>
      </c>
      <c r="AP90" s="427"/>
      <c r="AQ90" s="426" t="str">
        <f t="shared" si="73"/>
        <v/>
      </c>
      <c r="AR90" s="427"/>
      <c r="AS90" s="426" t="str">
        <f t="shared" si="73"/>
        <v/>
      </c>
      <c r="AT90" s="427"/>
      <c r="AU90" s="426" t="str">
        <f t="shared" si="73"/>
        <v/>
      </c>
      <c r="AV90" s="427"/>
      <c r="AW90" s="426" t="str">
        <f t="shared" si="73"/>
        <v/>
      </c>
      <c r="AX90" s="427"/>
      <c r="AY90" s="426" t="str">
        <f t="shared" si="73"/>
        <v/>
      </c>
      <c r="AZ90" s="427"/>
      <c r="BA90" s="426" t="str">
        <f t="shared" si="73"/>
        <v/>
      </c>
      <c r="BB90" s="427"/>
      <c r="BC90" s="426" t="str">
        <f t="shared" si="73"/>
        <v/>
      </c>
      <c r="BD90" s="427"/>
      <c r="BE90" s="426" t="str">
        <f t="shared" si="74"/>
        <v/>
      </c>
      <c r="BF90" s="427"/>
      <c r="BG90" s="426" t="str">
        <f t="shared" si="75"/>
        <v/>
      </c>
      <c r="BH90" s="427"/>
      <c r="BI90" s="426" t="str">
        <f t="shared" si="76"/>
        <v/>
      </c>
      <c r="BJ90" s="427"/>
      <c r="BK90" s="426" t="str">
        <f t="shared" si="77"/>
        <v/>
      </c>
      <c r="BL90" s="427"/>
      <c r="BM90" s="6"/>
      <c r="BN90" s="6"/>
      <c r="BO90" s="6"/>
      <c r="BP90" s="164" t="str">
        <f t="shared" si="52"/>
        <v/>
      </c>
      <c r="BQ90" s="110" t="str">
        <f t="shared" si="53"/>
        <v/>
      </c>
      <c r="BR90" s="109" t="str">
        <f t="shared" si="54"/>
        <v/>
      </c>
      <c r="BS90" s="110" t="str">
        <f t="shared" si="55"/>
        <v/>
      </c>
      <c r="BT90" s="109" t="str">
        <f t="shared" si="56"/>
        <v/>
      </c>
      <c r="BU90" s="110" t="str">
        <f t="shared" si="57"/>
        <v/>
      </c>
      <c r="BV90" s="109" t="str">
        <f t="shared" si="58"/>
        <v/>
      </c>
      <c r="BW90" s="110" t="str">
        <f t="shared" si="59"/>
        <v/>
      </c>
      <c r="BX90" s="109" t="str">
        <f t="shared" si="60"/>
        <v/>
      </c>
      <c r="BY90" s="110" t="str">
        <f t="shared" si="61"/>
        <v/>
      </c>
      <c r="BZ90" s="109" t="str">
        <f t="shared" si="62"/>
        <v/>
      </c>
      <c r="CA90" s="110" t="str">
        <f t="shared" si="63"/>
        <v/>
      </c>
      <c r="CB90" s="109" t="str">
        <f t="shared" si="64"/>
        <v/>
      </c>
      <c r="CC90" s="110" t="str">
        <f t="shared" si="65"/>
        <v/>
      </c>
      <c r="CD90" s="109" t="str">
        <f t="shared" si="66"/>
        <v/>
      </c>
      <c r="CE90" s="110" t="str">
        <f t="shared" si="67"/>
        <v/>
      </c>
      <c r="CF90" s="109" t="str">
        <f t="shared" si="68"/>
        <v/>
      </c>
      <c r="CG90" s="110" t="str">
        <f t="shared" si="69"/>
        <v/>
      </c>
      <c r="CH90" s="109" t="str">
        <f t="shared" si="70"/>
        <v/>
      </c>
      <c r="CI90" s="110" t="str">
        <f t="shared" si="71"/>
        <v/>
      </c>
      <c r="CJ90" s="428" t="str">
        <f t="shared" si="78"/>
        <v/>
      </c>
      <c r="CK90" s="437" t="str">
        <f t="shared" si="79"/>
        <v/>
      </c>
      <c r="CL90" s="6"/>
      <c r="CM90" s="6"/>
      <c r="CN90" s="6"/>
    </row>
    <row r="91" spans="1:92" s="15" customFormat="1" ht="18" customHeight="1">
      <c r="A91" s="95">
        <v>85</v>
      </c>
      <c r="B91" s="128"/>
      <c r="C91" s="117"/>
      <c r="D91" s="125"/>
      <c r="E91" s="119"/>
      <c r="F91" s="271"/>
      <c r="G91" s="122"/>
      <c r="H91" s="135" t="str">
        <f>IF(DOB!C91="","",DOB!C91)</f>
        <v/>
      </c>
      <c r="I91" s="79" t="s">
        <v>481</v>
      </c>
      <c r="J91" s="130" t="s">
        <v>482</v>
      </c>
      <c r="K91" s="79" t="s">
        <v>483</v>
      </c>
      <c r="L91" s="142" t="s">
        <v>484</v>
      </c>
      <c r="M91" s="79"/>
      <c r="N91" s="130"/>
      <c r="O91" s="285"/>
      <c r="P91" s="281"/>
      <c r="Q91" s="104"/>
      <c r="R91" s="104"/>
      <c r="S91" s="105"/>
      <c r="T91" s="105"/>
      <c r="U91" s="292"/>
      <c r="V91" s="292"/>
      <c r="W91" s="293"/>
      <c r="X91" s="293"/>
      <c r="Y91" s="104"/>
      <c r="Z91" s="104"/>
      <c r="AA91" s="105"/>
      <c r="AB91" s="105"/>
      <c r="AC91" s="292"/>
      <c r="AD91" s="293"/>
      <c r="AE91" s="93"/>
      <c r="AF91" s="93"/>
      <c r="AG91" s="146"/>
      <c r="AH91" s="145"/>
      <c r="AI91" s="104"/>
      <c r="AJ91" s="105"/>
      <c r="AK91" s="492"/>
      <c r="AL91" s="6"/>
      <c r="AM91" s="44"/>
      <c r="AN91" s="44"/>
      <c r="AO91" s="426" t="str">
        <f t="shared" si="73"/>
        <v/>
      </c>
      <c r="AP91" s="427"/>
      <c r="AQ91" s="426" t="str">
        <f t="shared" si="73"/>
        <v/>
      </c>
      <c r="AR91" s="427"/>
      <c r="AS91" s="426" t="str">
        <f t="shared" si="73"/>
        <v/>
      </c>
      <c r="AT91" s="427"/>
      <c r="AU91" s="426" t="str">
        <f t="shared" si="73"/>
        <v/>
      </c>
      <c r="AV91" s="427"/>
      <c r="AW91" s="426" t="str">
        <f t="shared" si="73"/>
        <v/>
      </c>
      <c r="AX91" s="427"/>
      <c r="AY91" s="426" t="str">
        <f t="shared" si="73"/>
        <v/>
      </c>
      <c r="AZ91" s="427"/>
      <c r="BA91" s="426" t="str">
        <f t="shared" si="73"/>
        <v/>
      </c>
      <c r="BB91" s="427"/>
      <c r="BC91" s="426" t="str">
        <f t="shared" si="73"/>
        <v/>
      </c>
      <c r="BD91" s="427"/>
      <c r="BE91" s="426" t="str">
        <f t="shared" si="74"/>
        <v/>
      </c>
      <c r="BF91" s="427"/>
      <c r="BG91" s="426" t="str">
        <f t="shared" si="75"/>
        <v/>
      </c>
      <c r="BH91" s="427"/>
      <c r="BI91" s="426" t="str">
        <f t="shared" si="76"/>
        <v/>
      </c>
      <c r="BJ91" s="427"/>
      <c r="BK91" s="426" t="str">
        <f t="shared" si="77"/>
        <v/>
      </c>
      <c r="BL91" s="427"/>
      <c r="BM91" s="6"/>
      <c r="BN91" s="6"/>
      <c r="BO91" s="6"/>
      <c r="BP91" s="164" t="str">
        <f t="shared" si="52"/>
        <v/>
      </c>
      <c r="BQ91" s="110" t="str">
        <f t="shared" si="53"/>
        <v/>
      </c>
      <c r="BR91" s="109" t="str">
        <f t="shared" si="54"/>
        <v/>
      </c>
      <c r="BS91" s="110" t="str">
        <f t="shared" si="55"/>
        <v/>
      </c>
      <c r="BT91" s="109" t="str">
        <f t="shared" si="56"/>
        <v/>
      </c>
      <c r="BU91" s="110" t="str">
        <f t="shared" si="57"/>
        <v/>
      </c>
      <c r="BV91" s="109" t="str">
        <f t="shared" si="58"/>
        <v/>
      </c>
      <c r="BW91" s="110" t="str">
        <f t="shared" si="59"/>
        <v/>
      </c>
      <c r="BX91" s="109" t="str">
        <f t="shared" si="60"/>
        <v/>
      </c>
      <c r="BY91" s="110" t="str">
        <f t="shared" si="61"/>
        <v/>
      </c>
      <c r="BZ91" s="109" t="str">
        <f t="shared" si="62"/>
        <v/>
      </c>
      <c r="CA91" s="110" t="str">
        <f t="shared" si="63"/>
        <v/>
      </c>
      <c r="CB91" s="109" t="str">
        <f t="shared" si="64"/>
        <v/>
      </c>
      <c r="CC91" s="110" t="str">
        <f t="shared" si="65"/>
        <v/>
      </c>
      <c r="CD91" s="109" t="str">
        <f t="shared" si="66"/>
        <v/>
      </c>
      <c r="CE91" s="110" t="str">
        <f t="shared" si="67"/>
        <v/>
      </c>
      <c r="CF91" s="109" t="str">
        <f t="shared" si="68"/>
        <v/>
      </c>
      <c r="CG91" s="110" t="str">
        <f t="shared" si="69"/>
        <v/>
      </c>
      <c r="CH91" s="109" t="str">
        <f t="shared" si="70"/>
        <v/>
      </c>
      <c r="CI91" s="110" t="str">
        <f t="shared" si="71"/>
        <v/>
      </c>
      <c r="CJ91" s="428" t="str">
        <f t="shared" si="78"/>
        <v/>
      </c>
      <c r="CK91" s="437" t="str">
        <f t="shared" si="79"/>
        <v/>
      </c>
      <c r="CL91" s="6"/>
      <c r="CM91" s="6"/>
      <c r="CN91" s="6"/>
    </row>
    <row r="92" spans="1:92" s="15" customFormat="1" ht="18" customHeight="1">
      <c r="A92" s="95">
        <v>86</v>
      </c>
      <c r="B92" s="128"/>
      <c r="C92" s="117"/>
      <c r="D92" s="125"/>
      <c r="E92" s="119"/>
      <c r="F92" s="271"/>
      <c r="G92" s="122"/>
      <c r="H92" s="135" t="str">
        <f>IF(DOB!C92="","",DOB!C92)</f>
        <v/>
      </c>
      <c r="I92" s="79" t="s">
        <v>485</v>
      </c>
      <c r="J92" s="130" t="s">
        <v>486</v>
      </c>
      <c r="K92" s="79" t="s">
        <v>487</v>
      </c>
      <c r="L92" s="142" t="s">
        <v>488</v>
      </c>
      <c r="M92" s="79"/>
      <c r="N92" s="130"/>
      <c r="O92" s="285"/>
      <c r="P92" s="281"/>
      <c r="Q92" s="104"/>
      <c r="R92" s="104"/>
      <c r="S92" s="105"/>
      <c r="T92" s="105"/>
      <c r="U92" s="292"/>
      <c r="V92" s="292"/>
      <c r="W92" s="293"/>
      <c r="X92" s="293"/>
      <c r="Y92" s="104"/>
      <c r="Z92" s="104"/>
      <c r="AA92" s="105"/>
      <c r="AB92" s="105"/>
      <c r="AC92" s="292"/>
      <c r="AD92" s="293"/>
      <c r="AE92" s="93"/>
      <c r="AF92" s="93"/>
      <c r="AG92" s="146"/>
      <c r="AH92" s="145"/>
      <c r="AI92" s="104"/>
      <c r="AJ92" s="105"/>
      <c r="AK92" s="492"/>
      <c r="AL92" s="6"/>
      <c r="AM92" s="44"/>
      <c r="AN92" s="44"/>
      <c r="AO92" s="426" t="str">
        <f t="shared" si="73"/>
        <v/>
      </c>
      <c r="AP92" s="427"/>
      <c r="AQ92" s="426" t="str">
        <f t="shared" si="73"/>
        <v/>
      </c>
      <c r="AR92" s="427"/>
      <c r="AS92" s="426" t="str">
        <f t="shared" si="73"/>
        <v/>
      </c>
      <c r="AT92" s="427"/>
      <c r="AU92" s="426" t="str">
        <f t="shared" si="73"/>
        <v/>
      </c>
      <c r="AV92" s="427"/>
      <c r="AW92" s="426" t="str">
        <f t="shared" si="73"/>
        <v/>
      </c>
      <c r="AX92" s="427"/>
      <c r="AY92" s="426" t="str">
        <f t="shared" si="73"/>
        <v/>
      </c>
      <c r="AZ92" s="427"/>
      <c r="BA92" s="426" t="str">
        <f t="shared" si="73"/>
        <v/>
      </c>
      <c r="BB92" s="427"/>
      <c r="BC92" s="426" t="str">
        <f t="shared" si="73"/>
        <v/>
      </c>
      <c r="BD92" s="427"/>
      <c r="BE92" s="426" t="str">
        <f t="shared" si="74"/>
        <v/>
      </c>
      <c r="BF92" s="427"/>
      <c r="BG92" s="426" t="str">
        <f t="shared" si="75"/>
        <v/>
      </c>
      <c r="BH92" s="427"/>
      <c r="BI92" s="426" t="str">
        <f t="shared" si="76"/>
        <v/>
      </c>
      <c r="BJ92" s="427"/>
      <c r="BK92" s="426" t="str">
        <f t="shared" si="77"/>
        <v/>
      </c>
      <c r="BL92" s="427"/>
      <c r="BM92" s="6"/>
      <c r="BN92" s="6"/>
      <c r="BO92" s="6"/>
      <c r="BP92" s="164" t="str">
        <f t="shared" si="52"/>
        <v/>
      </c>
      <c r="BQ92" s="110" t="str">
        <f t="shared" si="53"/>
        <v/>
      </c>
      <c r="BR92" s="109" t="str">
        <f t="shared" si="54"/>
        <v/>
      </c>
      <c r="BS92" s="110" t="str">
        <f t="shared" si="55"/>
        <v/>
      </c>
      <c r="BT92" s="109" t="str">
        <f t="shared" si="56"/>
        <v/>
      </c>
      <c r="BU92" s="110" t="str">
        <f t="shared" si="57"/>
        <v/>
      </c>
      <c r="BV92" s="109" t="str">
        <f t="shared" si="58"/>
        <v/>
      </c>
      <c r="BW92" s="110" t="str">
        <f t="shared" si="59"/>
        <v/>
      </c>
      <c r="BX92" s="109" t="str">
        <f t="shared" si="60"/>
        <v/>
      </c>
      <c r="BY92" s="110" t="str">
        <f t="shared" si="61"/>
        <v/>
      </c>
      <c r="BZ92" s="109" t="str">
        <f t="shared" si="62"/>
        <v/>
      </c>
      <c r="CA92" s="110" t="str">
        <f t="shared" si="63"/>
        <v/>
      </c>
      <c r="CB92" s="109" t="str">
        <f t="shared" si="64"/>
        <v/>
      </c>
      <c r="CC92" s="110" t="str">
        <f t="shared" si="65"/>
        <v/>
      </c>
      <c r="CD92" s="109" t="str">
        <f t="shared" si="66"/>
        <v/>
      </c>
      <c r="CE92" s="110" t="str">
        <f t="shared" si="67"/>
        <v/>
      </c>
      <c r="CF92" s="109" t="str">
        <f t="shared" si="68"/>
        <v/>
      </c>
      <c r="CG92" s="110" t="str">
        <f t="shared" si="69"/>
        <v/>
      </c>
      <c r="CH92" s="109" t="str">
        <f t="shared" si="70"/>
        <v/>
      </c>
      <c r="CI92" s="110" t="str">
        <f t="shared" si="71"/>
        <v/>
      </c>
      <c r="CJ92" s="428" t="str">
        <f t="shared" si="78"/>
        <v/>
      </c>
      <c r="CK92" s="437" t="str">
        <f t="shared" si="79"/>
        <v/>
      </c>
      <c r="CL92" s="6"/>
      <c r="CM92" s="6"/>
      <c r="CN92" s="6"/>
    </row>
    <row r="93" spans="1:92" s="15" customFormat="1" ht="18" customHeight="1">
      <c r="A93" s="95">
        <v>87</v>
      </c>
      <c r="B93" s="128"/>
      <c r="C93" s="117"/>
      <c r="D93" s="125"/>
      <c r="E93" s="119"/>
      <c r="F93" s="271"/>
      <c r="G93" s="122"/>
      <c r="H93" s="135" t="str">
        <f>IF(DOB!C93="","",DOB!C93)</f>
        <v/>
      </c>
      <c r="I93" s="79" t="s">
        <v>489</v>
      </c>
      <c r="J93" s="130" t="s">
        <v>490</v>
      </c>
      <c r="K93" s="79" t="s">
        <v>491</v>
      </c>
      <c r="L93" s="142" t="s">
        <v>492</v>
      </c>
      <c r="M93" s="79"/>
      <c r="N93" s="130"/>
      <c r="O93" s="285"/>
      <c r="P93" s="281"/>
      <c r="Q93" s="104"/>
      <c r="R93" s="104"/>
      <c r="S93" s="105"/>
      <c r="T93" s="105"/>
      <c r="U93" s="292"/>
      <c r="V93" s="292"/>
      <c r="W93" s="293"/>
      <c r="X93" s="293"/>
      <c r="Y93" s="104"/>
      <c r="Z93" s="104"/>
      <c r="AA93" s="105"/>
      <c r="AB93" s="105"/>
      <c r="AC93" s="292"/>
      <c r="AD93" s="293"/>
      <c r="AE93" s="93"/>
      <c r="AF93" s="93"/>
      <c r="AG93" s="146"/>
      <c r="AH93" s="145"/>
      <c r="AI93" s="104"/>
      <c r="AJ93" s="105"/>
      <c r="AK93" s="492"/>
      <c r="AL93" s="6"/>
      <c r="AM93" s="44"/>
      <c r="AN93" s="44"/>
      <c r="AO93" s="426" t="str">
        <f t="shared" si="73"/>
        <v/>
      </c>
      <c r="AP93" s="427"/>
      <c r="AQ93" s="426" t="str">
        <f t="shared" si="73"/>
        <v/>
      </c>
      <c r="AR93" s="427"/>
      <c r="AS93" s="426" t="str">
        <f t="shared" si="73"/>
        <v/>
      </c>
      <c r="AT93" s="427"/>
      <c r="AU93" s="426" t="str">
        <f t="shared" si="73"/>
        <v/>
      </c>
      <c r="AV93" s="427"/>
      <c r="AW93" s="426" t="str">
        <f t="shared" si="73"/>
        <v/>
      </c>
      <c r="AX93" s="427"/>
      <c r="AY93" s="426" t="str">
        <f t="shared" si="73"/>
        <v/>
      </c>
      <c r="AZ93" s="427"/>
      <c r="BA93" s="426" t="str">
        <f t="shared" si="73"/>
        <v/>
      </c>
      <c r="BB93" s="427"/>
      <c r="BC93" s="426" t="str">
        <f t="shared" si="73"/>
        <v/>
      </c>
      <c r="BD93" s="427"/>
      <c r="BE93" s="426" t="str">
        <f t="shared" si="74"/>
        <v/>
      </c>
      <c r="BF93" s="427"/>
      <c r="BG93" s="426" t="str">
        <f t="shared" si="75"/>
        <v/>
      </c>
      <c r="BH93" s="427"/>
      <c r="BI93" s="426" t="str">
        <f t="shared" si="76"/>
        <v/>
      </c>
      <c r="BJ93" s="427"/>
      <c r="BK93" s="426" t="str">
        <f t="shared" si="77"/>
        <v/>
      </c>
      <c r="BL93" s="427"/>
      <c r="BM93" s="6"/>
      <c r="BN93" s="6"/>
      <c r="BO93" s="6"/>
      <c r="BP93" s="164" t="str">
        <f t="shared" si="52"/>
        <v/>
      </c>
      <c r="BQ93" s="110" t="str">
        <f t="shared" si="53"/>
        <v/>
      </c>
      <c r="BR93" s="109" t="str">
        <f t="shared" si="54"/>
        <v/>
      </c>
      <c r="BS93" s="110" t="str">
        <f t="shared" si="55"/>
        <v/>
      </c>
      <c r="BT93" s="109" t="str">
        <f t="shared" si="56"/>
        <v/>
      </c>
      <c r="BU93" s="110" t="str">
        <f t="shared" si="57"/>
        <v/>
      </c>
      <c r="BV93" s="109" t="str">
        <f t="shared" si="58"/>
        <v/>
      </c>
      <c r="BW93" s="110" t="str">
        <f t="shared" si="59"/>
        <v/>
      </c>
      <c r="BX93" s="109" t="str">
        <f t="shared" si="60"/>
        <v/>
      </c>
      <c r="BY93" s="110" t="str">
        <f t="shared" si="61"/>
        <v/>
      </c>
      <c r="BZ93" s="109" t="str">
        <f t="shared" si="62"/>
        <v/>
      </c>
      <c r="CA93" s="110" t="str">
        <f t="shared" si="63"/>
        <v/>
      </c>
      <c r="CB93" s="109" t="str">
        <f t="shared" si="64"/>
        <v/>
      </c>
      <c r="CC93" s="110" t="str">
        <f t="shared" si="65"/>
        <v/>
      </c>
      <c r="CD93" s="109" t="str">
        <f t="shared" si="66"/>
        <v/>
      </c>
      <c r="CE93" s="110" t="str">
        <f t="shared" si="67"/>
        <v/>
      </c>
      <c r="CF93" s="109" t="str">
        <f t="shared" si="68"/>
        <v/>
      </c>
      <c r="CG93" s="110" t="str">
        <f t="shared" si="69"/>
        <v/>
      </c>
      <c r="CH93" s="109" t="str">
        <f t="shared" si="70"/>
        <v/>
      </c>
      <c r="CI93" s="110" t="str">
        <f t="shared" si="71"/>
        <v/>
      </c>
      <c r="CJ93" s="428" t="str">
        <f t="shared" si="78"/>
        <v/>
      </c>
      <c r="CK93" s="437" t="str">
        <f t="shared" si="79"/>
        <v/>
      </c>
      <c r="CL93" s="6"/>
      <c r="CM93" s="6"/>
      <c r="CN93" s="6"/>
    </row>
    <row r="94" spans="1:92" s="15" customFormat="1" ht="18" customHeight="1">
      <c r="A94" s="95">
        <v>88</v>
      </c>
      <c r="B94" s="128"/>
      <c r="C94" s="117"/>
      <c r="D94" s="125"/>
      <c r="E94" s="119"/>
      <c r="F94" s="271"/>
      <c r="G94" s="122"/>
      <c r="H94" s="135" t="str">
        <f>IF(DOB!C94="","",DOB!C94)</f>
        <v/>
      </c>
      <c r="I94" s="79" t="s">
        <v>493</v>
      </c>
      <c r="J94" s="130" t="s">
        <v>494</v>
      </c>
      <c r="K94" s="79" t="s">
        <v>495</v>
      </c>
      <c r="L94" s="142" t="s">
        <v>496</v>
      </c>
      <c r="M94" s="79"/>
      <c r="N94" s="130"/>
      <c r="O94" s="285"/>
      <c r="P94" s="281"/>
      <c r="Q94" s="104"/>
      <c r="R94" s="104"/>
      <c r="S94" s="105"/>
      <c r="T94" s="105"/>
      <c r="U94" s="292"/>
      <c r="V94" s="292"/>
      <c r="W94" s="293"/>
      <c r="X94" s="293"/>
      <c r="Y94" s="104"/>
      <c r="Z94" s="104"/>
      <c r="AA94" s="105"/>
      <c r="AB94" s="105"/>
      <c r="AC94" s="292"/>
      <c r="AD94" s="293"/>
      <c r="AE94" s="93"/>
      <c r="AF94" s="93"/>
      <c r="AG94" s="146"/>
      <c r="AH94" s="145"/>
      <c r="AI94" s="104"/>
      <c r="AJ94" s="105"/>
      <c r="AK94" s="492"/>
      <c r="AL94" s="6"/>
      <c r="AM94" s="44"/>
      <c r="AN94" s="44"/>
      <c r="AO94" s="426" t="str">
        <f t="shared" si="73"/>
        <v/>
      </c>
      <c r="AP94" s="427"/>
      <c r="AQ94" s="426" t="str">
        <f t="shared" si="73"/>
        <v/>
      </c>
      <c r="AR94" s="427"/>
      <c r="AS94" s="426" t="str">
        <f t="shared" si="73"/>
        <v/>
      </c>
      <c r="AT94" s="427"/>
      <c r="AU94" s="426" t="str">
        <f t="shared" si="73"/>
        <v/>
      </c>
      <c r="AV94" s="427"/>
      <c r="AW94" s="426" t="str">
        <f t="shared" si="73"/>
        <v/>
      </c>
      <c r="AX94" s="427"/>
      <c r="AY94" s="426" t="str">
        <f t="shared" si="73"/>
        <v/>
      </c>
      <c r="AZ94" s="427"/>
      <c r="BA94" s="426" t="str">
        <f t="shared" si="73"/>
        <v/>
      </c>
      <c r="BB94" s="427"/>
      <c r="BC94" s="426" t="str">
        <f t="shared" si="73"/>
        <v/>
      </c>
      <c r="BD94" s="427"/>
      <c r="BE94" s="426" t="str">
        <f t="shared" si="74"/>
        <v/>
      </c>
      <c r="BF94" s="427"/>
      <c r="BG94" s="426" t="str">
        <f t="shared" si="75"/>
        <v/>
      </c>
      <c r="BH94" s="427"/>
      <c r="BI94" s="426" t="str">
        <f t="shared" si="76"/>
        <v/>
      </c>
      <c r="BJ94" s="427"/>
      <c r="BK94" s="426" t="str">
        <f t="shared" si="77"/>
        <v/>
      </c>
      <c r="BL94" s="427"/>
      <c r="BM94" s="6"/>
      <c r="BN94" s="6"/>
      <c r="BO94" s="6"/>
      <c r="BP94" s="164" t="str">
        <f t="shared" si="52"/>
        <v/>
      </c>
      <c r="BQ94" s="110" t="str">
        <f t="shared" si="53"/>
        <v/>
      </c>
      <c r="BR94" s="109" t="str">
        <f t="shared" si="54"/>
        <v/>
      </c>
      <c r="BS94" s="110" t="str">
        <f t="shared" si="55"/>
        <v/>
      </c>
      <c r="BT94" s="109" t="str">
        <f t="shared" si="56"/>
        <v/>
      </c>
      <c r="BU94" s="110" t="str">
        <f t="shared" si="57"/>
        <v/>
      </c>
      <c r="BV94" s="109" t="str">
        <f t="shared" si="58"/>
        <v/>
      </c>
      <c r="BW94" s="110" t="str">
        <f t="shared" si="59"/>
        <v/>
      </c>
      <c r="BX94" s="109" t="str">
        <f t="shared" si="60"/>
        <v/>
      </c>
      <c r="BY94" s="110" t="str">
        <f t="shared" si="61"/>
        <v/>
      </c>
      <c r="BZ94" s="109" t="str">
        <f t="shared" si="62"/>
        <v/>
      </c>
      <c r="CA94" s="110" t="str">
        <f t="shared" si="63"/>
        <v/>
      </c>
      <c r="CB94" s="109" t="str">
        <f t="shared" si="64"/>
        <v/>
      </c>
      <c r="CC94" s="110" t="str">
        <f t="shared" si="65"/>
        <v/>
      </c>
      <c r="CD94" s="109" t="str">
        <f t="shared" si="66"/>
        <v/>
      </c>
      <c r="CE94" s="110" t="str">
        <f t="shared" si="67"/>
        <v/>
      </c>
      <c r="CF94" s="109" t="str">
        <f t="shared" si="68"/>
        <v/>
      </c>
      <c r="CG94" s="110" t="str">
        <f t="shared" si="69"/>
        <v/>
      </c>
      <c r="CH94" s="109" t="str">
        <f t="shared" si="70"/>
        <v/>
      </c>
      <c r="CI94" s="110" t="str">
        <f t="shared" si="71"/>
        <v/>
      </c>
      <c r="CJ94" s="428" t="str">
        <f t="shared" si="78"/>
        <v/>
      </c>
      <c r="CK94" s="437" t="str">
        <f t="shared" si="79"/>
        <v/>
      </c>
      <c r="CL94" s="6"/>
      <c r="CM94" s="6"/>
      <c r="CN94" s="6"/>
    </row>
    <row r="95" spans="1:92" s="15" customFormat="1" ht="18" customHeight="1">
      <c r="A95" s="95">
        <v>89</v>
      </c>
      <c r="B95" s="128"/>
      <c r="C95" s="117"/>
      <c r="D95" s="125"/>
      <c r="E95" s="119"/>
      <c r="F95" s="271"/>
      <c r="G95" s="122"/>
      <c r="H95" s="135" t="str">
        <f>IF(DOB!C95="","",DOB!C95)</f>
        <v/>
      </c>
      <c r="I95" s="79" t="s">
        <v>497</v>
      </c>
      <c r="J95" s="130" t="s">
        <v>498</v>
      </c>
      <c r="K95" s="79" t="s">
        <v>499</v>
      </c>
      <c r="L95" s="142" t="s">
        <v>500</v>
      </c>
      <c r="M95" s="79"/>
      <c r="N95" s="130"/>
      <c r="O95" s="285"/>
      <c r="P95" s="281"/>
      <c r="Q95" s="104"/>
      <c r="R95" s="104"/>
      <c r="S95" s="105"/>
      <c r="T95" s="105"/>
      <c r="U95" s="292"/>
      <c r="V95" s="292"/>
      <c r="W95" s="293"/>
      <c r="X95" s="293"/>
      <c r="Y95" s="104"/>
      <c r="Z95" s="104"/>
      <c r="AA95" s="105"/>
      <c r="AB95" s="105"/>
      <c r="AC95" s="292"/>
      <c r="AD95" s="293"/>
      <c r="AE95" s="93"/>
      <c r="AF95" s="93"/>
      <c r="AG95" s="146"/>
      <c r="AH95" s="145"/>
      <c r="AI95" s="104"/>
      <c r="AJ95" s="105"/>
      <c r="AK95" s="492"/>
      <c r="AL95" s="6"/>
      <c r="AM95" s="44"/>
      <c r="AN95" s="44"/>
      <c r="AO95" s="426" t="str">
        <f t="shared" si="73"/>
        <v/>
      </c>
      <c r="AP95" s="427"/>
      <c r="AQ95" s="426" t="str">
        <f t="shared" si="73"/>
        <v/>
      </c>
      <c r="AR95" s="427"/>
      <c r="AS95" s="426" t="str">
        <f t="shared" si="73"/>
        <v/>
      </c>
      <c r="AT95" s="427"/>
      <c r="AU95" s="426" t="str">
        <f t="shared" si="73"/>
        <v/>
      </c>
      <c r="AV95" s="427"/>
      <c r="AW95" s="426" t="str">
        <f t="shared" si="73"/>
        <v/>
      </c>
      <c r="AX95" s="427"/>
      <c r="AY95" s="426" t="str">
        <f t="shared" si="73"/>
        <v/>
      </c>
      <c r="AZ95" s="427"/>
      <c r="BA95" s="426" t="str">
        <f t="shared" si="73"/>
        <v/>
      </c>
      <c r="BB95" s="427"/>
      <c r="BC95" s="426" t="str">
        <f t="shared" si="73"/>
        <v/>
      </c>
      <c r="BD95" s="427"/>
      <c r="BE95" s="426" t="str">
        <f t="shared" si="74"/>
        <v/>
      </c>
      <c r="BF95" s="427"/>
      <c r="BG95" s="426" t="str">
        <f t="shared" si="75"/>
        <v/>
      </c>
      <c r="BH95" s="427"/>
      <c r="BI95" s="426" t="str">
        <f t="shared" si="76"/>
        <v/>
      </c>
      <c r="BJ95" s="427"/>
      <c r="BK95" s="426" t="str">
        <f t="shared" si="77"/>
        <v/>
      </c>
      <c r="BL95" s="427"/>
      <c r="BM95" s="6"/>
      <c r="BN95" s="6"/>
      <c r="BO95" s="6"/>
      <c r="BP95" s="164" t="str">
        <f t="shared" si="52"/>
        <v/>
      </c>
      <c r="BQ95" s="110" t="str">
        <f t="shared" si="53"/>
        <v/>
      </c>
      <c r="BR95" s="109" t="str">
        <f t="shared" si="54"/>
        <v/>
      </c>
      <c r="BS95" s="110" t="str">
        <f t="shared" si="55"/>
        <v/>
      </c>
      <c r="BT95" s="109" t="str">
        <f t="shared" si="56"/>
        <v/>
      </c>
      <c r="BU95" s="110" t="str">
        <f t="shared" si="57"/>
        <v/>
      </c>
      <c r="BV95" s="109" t="str">
        <f t="shared" si="58"/>
        <v/>
      </c>
      <c r="BW95" s="110" t="str">
        <f t="shared" si="59"/>
        <v/>
      </c>
      <c r="BX95" s="109" t="str">
        <f t="shared" si="60"/>
        <v/>
      </c>
      <c r="BY95" s="110" t="str">
        <f t="shared" si="61"/>
        <v/>
      </c>
      <c r="BZ95" s="109" t="str">
        <f t="shared" si="62"/>
        <v/>
      </c>
      <c r="CA95" s="110" t="str">
        <f t="shared" si="63"/>
        <v/>
      </c>
      <c r="CB95" s="109" t="str">
        <f t="shared" si="64"/>
        <v/>
      </c>
      <c r="CC95" s="110" t="str">
        <f t="shared" si="65"/>
        <v/>
      </c>
      <c r="CD95" s="109" t="str">
        <f t="shared" si="66"/>
        <v/>
      </c>
      <c r="CE95" s="110" t="str">
        <f t="shared" si="67"/>
        <v/>
      </c>
      <c r="CF95" s="109" t="str">
        <f t="shared" si="68"/>
        <v/>
      </c>
      <c r="CG95" s="110" t="str">
        <f t="shared" si="69"/>
        <v/>
      </c>
      <c r="CH95" s="109" t="str">
        <f t="shared" si="70"/>
        <v/>
      </c>
      <c r="CI95" s="110" t="str">
        <f t="shared" si="71"/>
        <v/>
      </c>
      <c r="CJ95" s="428" t="str">
        <f t="shared" si="78"/>
        <v/>
      </c>
      <c r="CK95" s="437" t="str">
        <f t="shared" si="79"/>
        <v/>
      </c>
      <c r="CL95" s="6"/>
      <c r="CM95" s="6"/>
      <c r="CN95" s="6"/>
    </row>
    <row r="96" spans="1:92" s="15" customFormat="1" ht="18" customHeight="1">
      <c r="A96" s="95">
        <v>90</v>
      </c>
      <c r="B96" s="128"/>
      <c r="C96" s="117"/>
      <c r="D96" s="125"/>
      <c r="E96" s="119"/>
      <c r="F96" s="271"/>
      <c r="G96" s="122"/>
      <c r="H96" s="135" t="str">
        <f>IF(DOB!C96="","",DOB!C96)</f>
        <v/>
      </c>
      <c r="I96" s="79" t="s">
        <v>501</v>
      </c>
      <c r="J96" s="130" t="s">
        <v>502</v>
      </c>
      <c r="K96" s="79" t="s">
        <v>503</v>
      </c>
      <c r="L96" s="142" t="s">
        <v>504</v>
      </c>
      <c r="M96" s="79"/>
      <c r="N96" s="130"/>
      <c r="O96" s="285"/>
      <c r="P96" s="281"/>
      <c r="Q96" s="104"/>
      <c r="R96" s="104"/>
      <c r="S96" s="105"/>
      <c r="T96" s="105"/>
      <c r="U96" s="292"/>
      <c r="V96" s="292"/>
      <c r="W96" s="293"/>
      <c r="X96" s="293"/>
      <c r="Y96" s="104"/>
      <c r="Z96" s="104"/>
      <c r="AA96" s="105"/>
      <c r="AB96" s="105"/>
      <c r="AC96" s="292"/>
      <c r="AD96" s="293"/>
      <c r="AE96" s="93"/>
      <c r="AF96" s="93"/>
      <c r="AG96" s="146"/>
      <c r="AH96" s="145"/>
      <c r="AI96" s="104"/>
      <c r="AJ96" s="105"/>
      <c r="AK96" s="492"/>
      <c r="AL96" s="6"/>
      <c r="AM96" s="44"/>
      <c r="AN96" s="44"/>
      <c r="AO96" s="426" t="str">
        <f t="shared" si="73"/>
        <v/>
      </c>
      <c r="AP96" s="427"/>
      <c r="AQ96" s="426" t="str">
        <f t="shared" si="73"/>
        <v/>
      </c>
      <c r="AR96" s="427"/>
      <c r="AS96" s="426" t="str">
        <f t="shared" si="73"/>
        <v/>
      </c>
      <c r="AT96" s="427"/>
      <c r="AU96" s="426" t="str">
        <f t="shared" si="73"/>
        <v/>
      </c>
      <c r="AV96" s="427"/>
      <c r="AW96" s="426" t="str">
        <f t="shared" si="73"/>
        <v/>
      </c>
      <c r="AX96" s="427"/>
      <c r="AY96" s="426" t="str">
        <f t="shared" si="73"/>
        <v/>
      </c>
      <c r="AZ96" s="427"/>
      <c r="BA96" s="426" t="str">
        <f t="shared" si="73"/>
        <v/>
      </c>
      <c r="BB96" s="427"/>
      <c r="BC96" s="426" t="str">
        <f t="shared" si="73"/>
        <v/>
      </c>
      <c r="BD96" s="427"/>
      <c r="BE96" s="426" t="str">
        <f t="shared" si="74"/>
        <v/>
      </c>
      <c r="BF96" s="427"/>
      <c r="BG96" s="426" t="str">
        <f t="shared" si="75"/>
        <v/>
      </c>
      <c r="BH96" s="427"/>
      <c r="BI96" s="426" t="str">
        <f t="shared" si="76"/>
        <v/>
      </c>
      <c r="BJ96" s="427"/>
      <c r="BK96" s="426" t="str">
        <f t="shared" si="77"/>
        <v/>
      </c>
      <c r="BL96" s="427"/>
      <c r="BM96" s="6"/>
      <c r="BN96" s="6"/>
      <c r="BO96" s="6"/>
      <c r="BP96" s="164" t="str">
        <f t="shared" si="52"/>
        <v/>
      </c>
      <c r="BQ96" s="110" t="str">
        <f t="shared" si="53"/>
        <v/>
      </c>
      <c r="BR96" s="109" t="str">
        <f t="shared" si="54"/>
        <v/>
      </c>
      <c r="BS96" s="110" t="str">
        <f t="shared" si="55"/>
        <v/>
      </c>
      <c r="BT96" s="109" t="str">
        <f t="shared" si="56"/>
        <v/>
      </c>
      <c r="BU96" s="110" t="str">
        <f t="shared" si="57"/>
        <v/>
      </c>
      <c r="BV96" s="109" t="str">
        <f t="shared" si="58"/>
        <v/>
      </c>
      <c r="BW96" s="110" t="str">
        <f t="shared" si="59"/>
        <v/>
      </c>
      <c r="BX96" s="109" t="str">
        <f t="shared" si="60"/>
        <v/>
      </c>
      <c r="BY96" s="110" t="str">
        <f t="shared" si="61"/>
        <v/>
      </c>
      <c r="BZ96" s="109" t="str">
        <f t="shared" si="62"/>
        <v/>
      </c>
      <c r="CA96" s="110" t="str">
        <f t="shared" si="63"/>
        <v/>
      </c>
      <c r="CB96" s="109" t="str">
        <f t="shared" si="64"/>
        <v/>
      </c>
      <c r="CC96" s="110" t="str">
        <f t="shared" si="65"/>
        <v/>
      </c>
      <c r="CD96" s="109" t="str">
        <f t="shared" si="66"/>
        <v/>
      </c>
      <c r="CE96" s="110" t="str">
        <f t="shared" si="67"/>
        <v/>
      </c>
      <c r="CF96" s="109" t="str">
        <f t="shared" si="68"/>
        <v/>
      </c>
      <c r="CG96" s="110" t="str">
        <f t="shared" si="69"/>
        <v/>
      </c>
      <c r="CH96" s="109" t="str">
        <f t="shared" si="70"/>
        <v/>
      </c>
      <c r="CI96" s="110" t="str">
        <f t="shared" si="71"/>
        <v/>
      </c>
      <c r="CJ96" s="428" t="str">
        <f t="shared" si="78"/>
        <v/>
      </c>
      <c r="CK96" s="437" t="str">
        <f t="shared" si="79"/>
        <v/>
      </c>
      <c r="CL96" s="6"/>
      <c r="CM96" s="6"/>
      <c r="CN96" s="6"/>
    </row>
    <row r="97" spans="1:92" s="15" customFormat="1" ht="18" customHeight="1">
      <c r="A97" s="95">
        <v>91</v>
      </c>
      <c r="B97" s="128"/>
      <c r="C97" s="117"/>
      <c r="D97" s="125"/>
      <c r="E97" s="119"/>
      <c r="F97" s="271"/>
      <c r="G97" s="122"/>
      <c r="H97" s="135" t="str">
        <f>IF(DOB!C97="","",DOB!C97)</f>
        <v/>
      </c>
      <c r="I97" s="79" t="s">
        <v>505</v>
      </c>
      <c r="J97" s="130" t="s">
        <v>506</v>
      </c>
      <c r="K97" s="79" t="s">
        <v>507</v>
      </c>
      <c r="L97" s="142" t="s">
        <v>508</v>
      </c>
      <c r="M97" s="79"/>
      <c r="N97" s="130"/>
      <c r="O97" s="285"/>
      <c r="P97" s="281"/>
      <c r="Q97" s="104"/>
      <c r="R97" s="104"/>
      <c r="S97" s="105"/>
      <c r="T97" s="105"/>
      <c r="U97" s="292"/>
      <c r="V97" s="292"/>
      <c r="W97" s="293"/>
      <c r="X97" s="293"/>
      <c r="Y97" s="104"/>
      <c r="Z97" s="104"/>
      <c r="AA97" s="105"/>
      <c r="AB97" s="105"/>
      <c r="AC97" s="292"/>
      <c r="AD97" s="293"/>
      <c r="AE97" s="93"/>
      <c r="AF97" s="93"/>
      <c r="AG97" s="146"/>
      <c r="AH97" s="145"/>
      <c r="AI97" s="104"/>
      <c r="AJ97" s="105"/>
      <c r="AK97" s="492"/>
      <c r="AL97" s="6"/>
      <c r="AM97" s="44"/>
      <c r="AN97" s="44"/>
      <c r="AO97" s="426" t="str">
        <f t="shared" si="73"/>
        <v/>
      </c>
      <c r="AP97" s="427"/>
      <c r="AQ97" s="426" t="str">
        <f t="shared" si="73"/>
        <v/>
      </c>
      <c r="AR97" s="427"/>
      <c r="AS97" s="426" t="str">
        <f t="shared" si="73"/>
        <v/>
      </c>
      <c r="AT97" s="427"/>
      <c r="AU97" s="426" t="str">
        <f t="shared" si="73"/>
        <v/>
      </c>
      <c r="AV97" s="427"/>
      <c r="AW97" s="426" t="str">
        <f t="shared" si="73"/>
        <v/>
      </c>
      <c r="AX97" s="427"/>
      <c r="AY97" s="426" t="str">
        <f t="shared" si="73"/>
        <v/>
      </c>
      <c r="AZ97" s="427"/>
      <c r="BA97" s="426" t="str">
        <f t="shared" si="73"/>
        <v/>
      </c>
      <c r="BB97" s="427"/>
      <c r="BC97" s="426" t="str">
        <f t="shared" si="73"/>
        <v/>
      </c>
      <c r="BD97" s="427"/>
      <c r="BE97" s="426" t="str">
        <f t="shared" si="74"/>
        <v/>
      </c>
      <c r="BF97" s="427"/>
      <c r="BG97" s="426" t="str">
        <f t="shared" si="75"/>
        <v/>
      </c>
      <c r="BH97" s="427"/>
      <c r="BI97" s="426" t="str">
        <f t="shared" si="76"/>
        <v/>
      </c>
      <c r="BJ97" s="427"/>
      <c r="BK97" s="426" t="str">
        <f t="shared" si="77"/>
        <v/>
      </c>
      <c r="BL97" s="427"/>
      <c r="BM97" s="6"/>
      <c r="BN97" s="6"/>
      <c r="BO97" s="6"/>
      <c r="BP97" s="164" t="str">
        <f t="shared" si="52"/>
        <v/>
      </c>
      <c r="BQ97" s="110" t="str">
        <f t="shared" si="53"/>
        <v/>
      </c>
      <c r="BR97" s="109" t="str">
        <f t="shared" si="54"/>
        <v/>
      </c>
      <c r="BS97" s="110" t="str">
        <f t="shared" si="55"/>
        <v/>
      </c>
      <c r="BT97" s="109" t="str">
        <f t="shared" si="56"/>
        <v/>
      </c>
      <c r="BU97" s="110" t="str">
        <f t="shared" si="57"/>
        <v/>
      </c>
      <c r="BV97" s="109" t="str">
        <f t="shared" si="58"/>
        <v/>
      </c>
      <c r="BW97" s="110" t="str">
        <f t="shared" si="59"/>
        <v/>
      </c>
      <c r="BX97" s="109" t="str">
        <f t="shared" si="60"/>
        <v/>
      </c>
      <c r="BY97" s="110" t="str">
        <f t="shared" si="61"/>
        <v/>
      </c>
      <c r="BZ97" s="109" t="str">
        <f t="shared" si="62"/>
        <v/>
      </c>
      <c r="CA97" s="110" t="str">
        <f t="shared" si="63"/>
        <v/>
      </c>
      <c r="CB97" s="109" t="str">
        <f t="shared" si="64"/>
        <v/>
      </c>
      <c r="CC97" s="110" t="str">
        <f t="shared" si="65"/>
        <v/>
      </c>
      <c r="CD97" s="109" t="str">
        <f t="shared" si="66"/>
        <v/>
      </c>
      <c r="CE97" s="110" t="str">
        <f t="shared" si="67"/>
        <v/>
      </c>
      <c r="CF97" s="109" t="str">
        <f t="shared" si="68"/>
        <v/>
      </c>
      <c r="CG97" s="110" t="str">
        <f t="shared" si="69"/>
        <v/>
      </c>
      <c r="CH97" s="109" t="str">
        <f t="shared" si="70"/>
        <v/>
      </c>
      <c r="CI97" s="110" t="str">
        <f t="shared" si="71"/>
        <v/>
      </c>
      <c r="CJ97" s="428" t="str">
        <f t="shared" si="78"/>
        <v/>
      </c>
      <c r="CK97" s="437" t="str">
        <f t="shared" si="79"/>
        <v/>
      </c>
      <c r="CL97" s="6"/>
      <c r="CM97" s="6"/>
      <c r="CN97" s="6"/>
    </row>
    <row r="98" spans="1:92" s="15" customFormat="1" ht="18" customHeight="1">
      <c r="A98" s="95">
        <v>92</v>
      </c>
      <c r="B98" s="128"/>
      <c r="C98" s="117"/>
      <c r="D98" s="125"/>
      <c r="E98" s="119"/>
      <c r="F98" s="271"/>
      <c r="G98" s="122"/>
      <c r="H98" s="135" t="str">
        <f>IF(DOB!C98="","",DOB!C98)</f>
        <v/>
      </c>
      <c r="I98" s="79" t="s">
        <v>509</v>
      </c>
      <c r="J98" s="130" t="s">
        <v>510</v>
      </c>
      <c r="K98" s="79" t="s">
        <v>511</v>
      </c>
      <c r="L98" s="142" t="s">
        <v>512</v>
      </c>
      <c r="M98" s="79"/>
      <c r="N98" s="130"/>
      <c r="O98" s="285"/>
      <c r="P98" s="281"/>
      <c r="Q98" s="104"/>
      <c r="R98" s="104"/>
      <c r="S98" s="105"/>
      <c r="T98" s="105"/>
      <c r="U98" s="292"/>
      <c r="V98" s="292"/>
      <c r="W98" s="293"/>
      <c r="X98" s="293"/>
      <c r="Y98" s="104"/>
      <c r="Z98" s="104"/>
      <c r="AA98" s="105"/>
      <c r="AB98" s="105"/>
      <c r="AC98" s="292"/>
      <c r="AD98" s="293"/>
      <c r="AE98" s="93"/>
      <c r="AF98" s="93"/>
      <c r="AG98" s="146"/>
      <c r="AH98" s="145"/>
      <c r="AI98" s="104"/>
      <c r="AJ98" s="105"/>
      <c r="AK98" s="492"/>
      <c r="AL98" s="6"/>
      <c r="AM98" s="44"/>
      <c r="AN98" s="44"/>
      <c r="AO98" s="426" t="str">
        <f t="shared" si="73"/>
        <v/>
      </c>
      <c r="AP98" s="427"/>
      <c r="AQ98" s="426" t="str">
        <f t="shared" si="73"/>
        <v/>
      </c>
      <c r="AR98" s="427"/>
      <c r="AS98" s="426" t="str">
        <f t="shared" si="73"/>
        <v/>
      </c>
      <c r="AT98" s="427"/>
      <c r="AU98" s="426" t="str">
        <f t="shared" si="73"/>
        <v/>
      </c>
      <c r="AV98" s="427"/>
      <c r="AW98" s="426" t="str">
        <f t="shared" si="73"/>
        <v/>
      </c>
      <c r="AX98" s="427"/>
      <c r="AY98" s="426" t="str">
        <f t="shared" si="73"/>
        <v/>
      </c>
      <c r="AZ98" s="427"/>
      <c r="BA98" s="426" t="str">
        <f t="shared" si="73"/>
        <v/>
      </c>
      <c r="BB98" s="427"/>
      <c r="BC98" s="426" t="str">
        <f t="shared" si="73"/>
        <v/>
      </c>
      <c r="BD98" s="427"/>
      <c r="BE98" s="426" t="str">
        <f t="shared" si="74"/>
        <v/>
      </c>
      <c r="BF98" s="427"/>
      <c r="BG98" s="426" t="str">
        <f t="shared" si="75"/>
        <v/>
      </c>
      <c r="BH98" s="427"/>
      <c r="BI98" s="426" t="str">
        <f t="shared" si="76"/>
        <v/>
      </c>
      <c r="BJ98" s="427"/>
      <c r="BK98" s="426" t="str">
        <f t="shared" si="77"/>
        <v/>
      </c>
      <c r="BL98" s="427"/>
      <c r="BM98" s="6"/>
      <c r="BN98" s="6"/>
      <c r="BO98" s="6"/>
      <c r="BP98" s="164" t="str">
        <f t="shared" si="52"/>
        <v/>
      </c>
      <c r="BQ98" s="110" t="str">
        <f t="shared" si="53"/>
        <v/>
      </c>
      <c r="BR98" s="109" t="str">
        <f t="shared" si="54"/>
        <v/>
      </c>
      <c r="BS98" s="110" t="str">
        <f t="shared" si="55"/>
        <v/>
      </c>
      <c r="BT98" s="109" t="str">
        <f t="shared" si="56"/>
        <v/>
      </c>
      <c r="BU98" s="110" t="str">
        <f t="shared" si="57"/>
        <v/>
      </c>
      <c r="BV98" s="109" t="str">
        <f t="shared" si="58"/>
        <v/>
      </c>
      <c r="BW98" s="110" t="str">
        <f t="shared" si="59"/>
        <v/>
      </c>
      <c r="BX98" s="109" t="str">
        <f t="shared" si="60"/>
        <v/>
      </c>
      <c r="BY98" s="110" t="str">
        <f t="shared" si="61"/>
        <v/>
      </c>
      <c r="BZ98" s="109" t="str">
        <f t="shared" si="62"/>
        <v/>
      </c>
      <c r="CA98" s="110" t="str">
        <f t="shared" si="63"/>
        <v/>
      </c>
      <c r="CB98" s="109" t="str">
        <f t="shared" si="64"/>
        <v/>
      </c>
      <c r="CC98" s="110" t="str">
        <f t="shared" si="65"/>
        <v/>
      </c>
      <c r="CD98" s="109" t="str">
        <f t="shared" si="66"/>
        <v/>
      </c>
      <c r="CE98" s="110" t="str">
        <f t="shared" si="67"/>
        <v/>
      </c>
      <c r="CF98" s="109" t="str">
        <f t="shared" si="68"/>
        <v/>
      </c>
      <c r="CG98" s="110" t="str">
        <f t="shared" si="69"/>
        <v/>
      </c>
      <c r="CH98" s="109" t="str">
        <f t="shared" si="70"/>
        <v/>
      </c>
      <c r="CI98" s="110" t="str">
        <f t="shared" si="71"/>
        <v/>
      </c>
      <c r="CJ98" s="428" t="str">
        <f t="shared" si="78"/>
        <v/>
      </c>
      <c r="CK98" s="437" t="str">
        <f t="shared" si="79"/>
        <v/>
      </c>
      <c r="CL98" s="6"/>
      <c r="CM98" s="6"/>
      <c r="CN98" s="6"/>
    </row>
    <row r="99" spans="1:92" s="15" customFormat="1" ht="18" customHeight="1">
      <c r="A99" s="95">
        <v>93</v>
      </c>
      <c r="B99" s="128"/>
      <c r="C99" s="117"/>
      <c r="D99" s="125"/>
      <c r="E99" s="119"/>
      <c r="F99" s="271"/>
      <c r="G99" s="122"/>
      <c r="H99" s="135" t="str">
        <f>IF(DOB!C99="","",DOB!C99)</f>
        <v/>
      </c>
      <c r="I99" s="79" t="s">
        <v>513</v>
      </c>
      <c r="J99" s="130" t="s">
        <v>514</v>
      </c>
      <c r="K99" s="79" t="s">
        <v>515</v>
      </c>
      <c r="L99" s="142" t="s">
        <v>516</v>
      </c>
      <c r="M99" s="79"/>
      <c r="N99" s="130"/>
      <c r="O99" s="285"/>
      <c r="P99" s="281"/>
      <c r="Q99" s="104"/>
      <c r="R99" s="104"/>
      <c r="S99" s="105"/>
      <c r="T99" s="105"/>
      <c r="U99" s="292"/>
      <c r="V99" s="292"/>
      <c r="W99" s="293"/>
      <c r="X99" s="293"/>
      <c r="Y99" s="104"/>
      <c r="Z99" s="104"/>
      <c r="AA99" s="105"/>
      <c r="AB99" s="105"/>
      <c r="AC99" s="292"/>
      <c r="AD99" s="293"/>
      <c r="AE99" s="93"/>
      <c r="AF99" s="93"/>
      <c r="AG99" s="146"/>
      <c r="AH99" s="145"/>
      <c r="AI99" s="104"/>
      <c r="AJ99" s="105"/>
      <c r="AK99" s="492"/>
      <c r="AL99" s="6"/>
      <c r="AM99" s="44"/>
      <c r="AN99" s="44"/>
      <c r="AO99" s="426" t="str">
        <f t="shared" si="73"/>
        <v/>
      </c>
      <c r="AP99" s="427"/>
      <c r="AQ99" s="426" t="str">
        <f t="shared" si="73"/>
        <v/>
      </c>
      <c r="AR99" s="427"/>
      <c r="AS99" s="426" t="str">
        <f t="shared" si="73"/>
        <v/>
      </c>
      <c r="AT99" s="427"/>
      <c r="AU99" s="426" t="str">
        <f t="shared" si="73"/>
        <v/>
      </c>
      <c r="AV99" s="427"/>
      <c r="AW99" s="426" t="str">
        <f t="shared" si="73"/>
        <v/>
      </c>
      <c r="AX99" s="427"/>
      <c r="AY99" s="426" t="str">
        <f t="shared" si="73"/>
        <v/>
      </c>
      <c r="AZ99" s="427"/>
      <c r="BA99" s="426" t="str">
        <f t="shared" si="73"/>
        <v/>
      </c>
      <c r="BB99" s="427"/>
      <c r="BC99" s="426" t="str">
        <f t="shared" si="73"/>
        <v/>
      </c>
      <c r="BD99" s="427"/>
      <c r="BE99" s="426" t="str">
        <f t="shared" si="74"/>
        <v/>
      </c>
      <c r="BF99" s="427"/>
      <c r="BG99" s="426" t="str">
        <f t="shared" si="75"/>
        <v/>
      </c>
      <c r="BH99" s="427"/>
      <c r="BI99" s="426" t="str">
        <f t="shared" si="76"/>
        <v/>
      </c>
      <c r="BJ99" s="427"/>
      <c r="BK99" s="426" t="str">
        <f t="shared" si="77"/>
        <v/>
      </c>
      <c r="BL99" s="427"/>
      <c r="BM99" s="6"/>
      <c r="BN99" s="6"/>
      <c r="BO99" s="6"/>
      <c r="BP99" s="164" t="str">
        <f t="shared" si="52"/>
        <v/>
      </c>
      <c r="BQ99" s="110" t="str">
        <f t="shared" si="53"/>
        <v/>
      </c>
      <c r="BR99" s="109" t="str">
        <f t="shared" si="54"/>
        <v/>
      </c>
      <c r="BS99" s="110" t="str">
        <f t="shared" si="55"/>
        <v/>
      </c>
      <c r="BT99" s="109" t="str">
        <f t="shared" si="56"/>
        <v/>
      </c>
      <c r="BU99" s="110" t="str">
        <f t="shared" si="57"/>
        <v/>
      </c>
      <c r="BV99" s="109" t="str">
        <f t="shared" si="58"/>
        <v/>
      </c>
      <c r="BW99" s="110" t="str">
        <f t="shared" si="59"/>
        <v/>
      </c>
      <c r="BX99" s="109" t="str">
        <f t="shared" si="60"/>
        <v/>
      </c>
      <c r="BY99" s="110" t="str">
        <f t="shared" si="61"/>
        <v/>
      </c>
      <c r="BZ99" s="109" t="str">
        <f t="shared" si="62"/>
        <v/>
      </c>
      <c r="CA99" s="110" t="str">
        <f t="shared" si="63"/>
        <v/>
      </c>
      <c r="CB99" s="109" t="str">
        <f t="shared" si="64"/>
        <v/>
      </c>
      <c r="CC99" s="110" t="str">
        <f t="shared" si="65"/>
        <v/>
      </c>
      <c r="CD99" s="109" t="str">
        <f t="shared" si="66"/>
        <v/>
      </c>
      <c r="CE99" s="110" t="str">
        <f t="shared" si="67"/>
        <v/>
      </c>
      <c r="CF99" s="109" t="str">
        <f t="shared" si="68"/>
        <v/>
      </c>
      <c r="CG99" s="110" t="str">
        <f t="shared" si="69"/>
        <v/>
      </c>
      <c r="CH99" s="109" t="str">
        <f t="shared" si="70"/>
        <v/>
      </c>
      <c r="CI99" s="110" t="str">
        <f t="shared" si="71"/>
        <v/>
      </c>
      <c r="CJ99" s="428" t="str">
        <f t="shared" si="78"/>
        <v/>
      </c>
      <c r="CK99" s="437" t="str">
        <f t="shared" si="79"/>
        <v/>
      </c>
      <c r="CL99" s="6"/>
      <c r="CM99" s="6"/>
      <c r="CN99" s="6"/>
    </row>
    <row r="100" spans="1:92" s="15" customFormat="1" ht="18" customHeight="1">
      <c r="A100" s="95">
        <v>94</v>
      </c>
      <c r="B100" s="128"/>
      <c r="C100" s="117"/>
      <c r="D100" s="125"/>
      <c r="E100" s="119"/>
      <c r="F100" s="271"/>
      <c r="G100" s="122"/>
      <c r="H100" s="135" t="str">
        <f>IF(DOB!C100="","",DOB!C100)</f>
        <v/>
      </c>
      <c r="I100" s="79" t="s">
        <v>517</v>
      </c>
      <c r="J100" s="130" t="s">
        <v>518</v>
      </c>
      <c r="K100" s="79" t="s">
        <v>519</v>
      </c>
      <c r="L100" s="142" t="s">
        <v>520</v>
      </c>
      <c r="M100" s="79"/>
      <c r="N100" s="130"/>
      <c r="O100" s="285"/>
      <c r="P100" s="281"/>
      <c r="Q100" s="104"/>
      <c r="R100" s="104"/>
      <c r="S100" s="105"/>
      <c r="T100" s="105"/>
      <c r="U100" s="292"/>
      <c r="V100" s="292"/>
      <c r="W100" s="293"/>
      <c r="X100" s="293"/>
      <c r="Y100" s="104"/>
      <c r="Z100" s="104"/>
      <c r="AA100" s="105"/>
      <c r="AB100" s="105"/>
      <c r="AC100" s="292"/>
      <c r="AD100" s="293"/>
      <c r="AE100" s="93"/>
      <c r="AF100" s="93"/>
      <c r="AG100" s="146"/>
      <c r="AH100" s="145"/>
      <c r="AI100" s="104"/>
      <c r="AJ100" s="105"/>
      <c r="AK100" s="492"/>
      <c r="AL100" s="6"/>
      <c r="AM100" s="44"/>
      <c r="AN100" s="44"/>
      <c r="AO100" s="426" t="str">
        <f t="shared" si="73"/>
        <v/>
      </c>
      <c r="AP100" s="427"/>
      <c r="AQ100" s="426" t="str">
        <f t="shared" si="73"/>
        <v/>
      </c>
      <c r="AR100" s="427"/>
      <c r="AS100" s="426" t="str">
        <f t="shared" si="73"/>
        <v/>
      </c>
      <c r="AT100" s="427"/>
      <c r="AU100" s="426" t="str">
        <f t="shared" si="73"/>
        <v/>
      </c>
      <c r="AV100" s="427"/>
      <c r="AW100" s="426" t="str">
        <f t="shared" si="73"/>
        <v/>
      </c>
      <c r="AX100" s="427"/>
      <c r="AY100" s="426" t="str">
        <f t="shared" si="73"/>
        <v/>
      </c>
      <c r="AZ100" s="427"/>
      <c r="BA100" s="426" t="str">
        <f t="shared" si="73"/>
        <v/>
      </c>
      <c r="BB100" s="427"/>
      <c r="BC100" s="426" t="str">
        <f t="shared" si="73"/>
        <v/>
      </c>
      <c r="BD100" s="427"/>
      <c r="BE100" s="426" t="str">
        <f t="shared" si="74"/>
        <v/>
      </c>
      <c r="BF100" s="427"/>
      <c r="BG100" s="426" t="str">
        <f t="shared" si="75"/>
        <v/>
      </c>
      <c r="BH100" s="427"/>
      <c r="BI100" s="426" t="str">
        <f t="shared" si="76"/>
        <v/>
      </c>
      <c r="BJ100" s="427"/>
      <c r="BK100" s="426" t="str">
        <f t="shared" si="77"/>
        <v/>
      </c>
      <c r="BL100" s="427"/>
      <c r="BM100" s="6"/>
      <c r="BN100" s="6"/>
      <c r="BO100" s="6"/>
      <c r="BP100" s="164" t="str">
        <f t="shared" si="52"/>
        <v/>
      </c>
      <c r="BQ100" s="110" t="str">
        <f t="shared" si="53"/>
        <v/>
      </c>
      <c r="BR100" s="109" t="str">
        <f t="shared" si="54"/>
        <v/>
      </c>
      <c r="BS100" s="110" t="str">
        <f t="shared" si="55"/>
        <v/>
      </c>
      <c r="BT100" s="109" t="str">
        <f t="shared" si="56"/>
        <v/>
      </c>
      <c r="BU100" s="110" t="str">
        <f t="shared" si="57"/>
        <v/>
      </c>
      <c r="BV100" s="109" t="str">
        <f t="shared" si="58"/>
        <v/>
      </c>
      <c r="BW100" s="110" t="str">
        <f t="shared" si="59"/>
        <v/>
      </c>
      <c r="BX100" s="109" t="str">
        <f t="shared" si="60"/>
        <v/>
      </c>
      <c r="BY100" s="110" t="str">
        <f t="shared" si="61"/>
        <v/>
      </c>
      <c r="BZ100" s="109" t="str">
        <f t="shared" si="62"/>
        <v/>
      </c>
      <c r="CA100" s="110" t="str">
        <f t="shared" si="63"/>
        <v/>
      </c>
      <c r="CB100" s="109" t="str">
        <f t="shared" si="64"/>
        <v/>
      </c>
      <c r="CC100" s="110" t="str">
        <f t="shared" si="65"/>
        <v/>
      </c>
      <c r="CD100" s="109" t="str">
        <f t="shared" si="66"/>
        <v/>
      </c>
      <c r="CE100" s="110" t="str">
        <f t="shared" si="67"/>
        <v/>
      </c>
      <c r="CF100" s="109" t="str">
        <f t="shared" si="68"/>
        <v/>
      </c>
      <c r="CG100" s="110" t="str">
        <f t="shared" si="69"/>
        <v/>
      </c>
      <c r="CH100" s="109" t="str">
        <f t="shared" si="70"/>
        <v/>
      </c>
      <c r="CI100" s="110" t="str">
        <f t="shared" si="71"/>
        <v/>
      </c>
      <c r="CJ100" s="428" t="str">
        <f t="shared" si="78"/>
        <v/>
      </c>
      <c r="CK100" s="437" t="str">
        <f t="shared" si="79"/>
        <v/>
      </c>
      <c r="CL100" s="6"/>
      <c r="CM100" s="6"/>
      <c r="CN100" s="6"/>
    </row>
    <row r="101" spans="1:92" s="15" customFormat="1" ht="18" customHeight="1">
      <c r="A101" s="95">
        <v>95</v>
      </c>
      <c r="B101" s="128"/>
      <c r="C101" s="117"/>
      <c r="D101" s="125"/>
      <c r="E101" s="119"/>
      <c r="F101" s="271"/>
      <c r="G101" s="122"/>
      <c r="H101" s="135" t="str">
        <f>IF(DOB!C101="","",DOB!C101)</f>
        <v/>
      </c>
      <c r="I101" s="79" t="s">
        <v>521</v>
      </c>
      <c r="J101" s="130" t="s">
        <v>522</v>
      </c>
      <c r="K101" s="79" t="s">
        <v>523</v>
      </c>
      <c r="L101" s="142" t="s">
        <v>524</v>
      </c>
      <c r="M101" s="79"/>
      <c r="N101" s="130"/>
      <c r="O101" s="285"/>
      <c r="P101" s="281"/>
      <c r="Q101" s="104"/>
      <c r="R101" s="104"/>
      <c r="S101" s="105"/>
      <c r="T101" s="105"/>
      <c r="U101" s="292"/>
      <c r="V101" s="292"/>
      <c r="W101" s="293"/>
      <c r="X101" s="293"/>
      <c r="Y101" s="104"/>
      <c r="Z101" s="104"/>
      <c r="AA101" s="105"/>
      <c r="AB101" s="105"/>
      <c r="AC101" s="292"/>
      <c r="AD101" s="293"/>
      <c r="AE101" s="93"/>
      <c r="AF101" s="93"/>
      <c r="AG101" s="146"/>
      <c r="AH101" s="145"/>
      <c r="AI101" s="104"/>
      <c r="AJ101" s="105"/>
      <c r="AK101" s="492"/>
      <c r="AL101" s="6"/>
      <c r="AM101" s="44"/>
      <c r="AN101" s="44"/>
      <c r="AO101" s="426" t="str">
        <f t="shared" si="73"/>
        <v/>
      </c>
      <c r="AP101" s="427"/>
      <c r="AQ101" s="426" t="str">
        <f t="shared" si="73"/>
        <v/>
      </c>
      <c r="AR101" s="427"/>
      <c r="AS101" s="426" t="str">
        <f t="shared" si="73"/>
        <v/>
      </c>
      <c r="AT101" s="427"/>
      <c r="AU101" s="426" t="str">
        <f t="shared" si="73"/>
        <v/>
      </c>
      <c r="AV101" s="427"/>
      <c r="AW101" s="426" t="str">
        <f t="shared" si="73"/>
        <v/>
      </c>
      <c r="AX101" s="427"/>
      <c r="AY101" s="426" t="str">
        <f t="shared" si="73"/>
        <v/>
      </c>
      <c r="AZ101" s="427"/>
      <c r="BA101" s="426" t="str">
        <f t="shared" si="73"/>
        <v/>
      </c>
      <c r="BB101" s="427"/>
      <c r="BC101" s="426" t="str">
        <f t="shared" si="73"/>
        <v/>
      </c>
      <c r="BD101" s="427"/>
      <c r="BE101" s="426" t="str">
        <f t="shared" si="74"/>
        <v/>
      </c>
      <c r="BF101" s="427"/>
      <c r="BG101" s="426" t="str">
        <f t="shared" si="75"/>
        <v/>
      </c>
      <c r="BH101" s="427"/>
      <c r="BI101" s="426" t="str">
        <f t="shared" si="76"/>
        <v/>
      </c>
      <c r="BJ101" s="427"/>
      <c r="BK101" s="426" t="str">
        <f t="shared" si="77"/>
        <v/>
      </c>
      <c r="BL101" s="427"/>
      <c r="BM101" s="6"/>
      <c r="BN101" s="6"/>
      <c r="BO101" s="6"/>
      <c r="BP101" s="164" t="str">
        <f t="shared" si="52"/>
        <v/>
      </c>
      <c r="BQ101" s="110" t="str">
        <f t="shared" si="53"/>
        <v/>
      </c>
      <c r="BR101" s="109" t="str">
        <f t="shared" si="54"/>
        <v/>
      </c>
      <c r="BS101" s="110" t="str">
        <f t="shared" si="55"/>
        <v/>
      </c>
      <c r="BT101" s="109" t="str">
        <f t="shared" si="56"/>
        <v/>
      </c>
      <c r="BU101" s="110" t="str">
        <f t="shared" si="57"/>
        <v/>
      </c>
      <c r="BV101" s="109" t="str">
        <f t="shared" si="58"/>
        <v/>
      </c>
      <c r="BW101" s="110" t="str">
        <f t="shared" si="59"/>
        <v/>
      </c>
      <c r="BX101" s="109" t="str">
        <f t="shared" si="60"/>
        <v/>
      </c>
      <c r="BY101" s="110" t="str">
        <f t="shared" si="61"/>
        <v/>
      </c>
      <c r="BZ101" s="109" t="str">
        <f t="shared" si="62"/>
        <v/>
      </c>
      <c r="CA101" s="110" t="str">
        <f t="shared" si="63"/>
        <v/>
      </c>
      <c r="CB101" s="109" t="str">
        <f t="shared" si="64"/>
        <v/>
      </c>
      <c r="CC101" s="110" t="str">
        <f t="shared" si="65"/>
        <v/>
      </c>
      <c r="CD101" s="109" t="str">
        <f t="shared" si="66"/>
        <v/>
      </c>
      <c r="CE101" s="110" t="str">
        <f t="shared" si="67"/>
        <v/>
      </c>
      <c r="CF101" s="109" t="str">
        <f t="shared" si="68"/>
        <v/>
      </c>
      <c r="CG101" s="110" t="str">
        <f t="shared" si="69"/>
        <v/>
      </c>
      <c r="CH101" s="109" t="str">
        <f t="shared" si="70"/>
        <v/>
      </c>
      <c r="CI101" s="110" t="str">
        <f t="shared" si="71"/>
        <v/>
      </c>
      <c r="CJ101" s="428" t="str">
        <f t="shared" si="78"/>
        <v/>
      </c>
      <c r="CK101" s="437" t="str">
        <f t="shared" si="79"/>
        <v/>
      </c>
      <c r="CL101" s="6"/>
      <c r="CM101" s="6"/>
      <c r="CN101" s="6"/>
    </row>
    <row r="102" spans="1:92" s="15" customFormat="1" ht="18" customHeight="1">
      <c r="A102" s="95">
        <v>96</v>
      </c>
      <c r="B102" s="128"/>
      <c r="C102" s="117"/>
      <c r="D102" s="125"/>
      <c r="E102" s="119"/>
      <c r="F102" s="271"/>
      <c r="G102" s="122"/>
      <c r="H102" s="135" t="str">
        <f>IF(DOB!C102="","",DOB!C102)</f>
        <v/>
      </c>
      <c r="I102" s="79" t="s">
        <v>525</v>
      </c>
      <c r="J102" s="130" t="s">
        <v>526</v>
      </c>
      <c r="K102" s="79" t="s">
        <v>527</v>
      </c>
      <c r="L102" s="142" t="s">
        <v>528</v>
      </c>
      <c r="M102" s="79"/>
      <c r="N102" s="130"/>
      <c r="O102" s="285"/>
      <c r="P102" s="281"/>
      <c r="Q102" s="104"/>
      <c r="R102" s="104"/>
      <c r="S102" s="105"/>
      <c r="T102" s="105"/>
      <c r="U102" s="292"/>
      <c r="V102" s="292"/>
      <c r="W102" s="293"/>
      <c r="X102" s="293"/>
      <c r="Y102" s="104"/>
      <c r="Z102" s="104"/>
      <c r="AA102" s="105"/>
      <c r="AB102" s="105"/>
      <c r="AC102" s="292"/>
      <c r="AD102" s="293"/>
      <c r="AE102" s="93"/>
      <c r="AF102" s="93"/>
      <c r="AG102" s="146"/>
      <c r="AH102" s="145"/>
      <c r="AI102" s="104"/>
      <c r="AJ102" s="105"/>
      <c r="AK102" s="492"/>
      <c r="AL102" s="6"/>
      <c r="AM102" s="44"/>
      <c r="AN102" s="44"/>
      <c r="AO102" s="426" t="str">
        <f t="shared" si="73"/>
        <v/>
      </c>
      <c r="AP102" s="427"/>
      <c r="AQ102" s="426" t="str">
        <f t="shared" si="73"/>
        <v/>
      </c>
      <c r="AR102" s="427"/>
      <c r="AS102" s="426" t="str">
        <f t="shared" si="73"/>
        <v/>
      </c>
      <c r="AT102" s="427"/>
      <c r="AU102" s="426" t="str">
        <f t="shared" si="73"/>
        <v/>
      </c>
      <c r="AV102" s="427"/>
      <c r="AW102" s="426" t="str">
        <f t="shared" si="73"/>
        <v/>
      </c>
      <c r="AX102" s="427"/>
      <c r="AY102" s="426" t="str">
        <f t="shared" si="73"/>
        <v/>
      </c>
      <c r="AZ102" s="427"/>
      <c r="BA102" s="426" t="str">
        <f t="shared" si="73"/>
        <v/>
      </c>
      <c r="BB102" s="427"/>
      <c r="BC102" s="426" t="str">
        <f t="shared" si="73"/>
        <v/>
      </c>
      <c r="BD102" s="427"/>
      <c r="BE102" s="426" t="str">
        <f t="shared" si="74"/>
        <v/>
      </c>
      <c r="BF102" s="427"/>
      <c r="BG102" s="426" t="str">
        <f t="shared" si="75"/>
        <v/>
      </c>
      <c r="BH102" s="427"/>
      <c r="BI102" s="426" t="str">
        <f t="shared" si="76"/>
        <v/>
      </c>
      <c r="BJ102" s="427"/>
      <c r="BK102" s="426" t="str">
        <f t="shared" si="77"/>
        <v/>
      </c>
      <c r="BL102" s="427"/>
      <c r="BM102" s="6"/>
      <c r="BN102" s="6"/>
      <c r="BO102" s="6"/>
      <c r="BP102" s="164" t="str">
        <f t="shared" si="52"/>
        <v/>
      </c>
      <c r="BQ102" s="110" t="str">
        <f t="shared" si="53"/>
        <v/>
      </c>
      <c r="BR102" s="109" t="str">
        <f t="shared" si="54"/>
        <v/>
      </c>
      <c r="BS102" s="110" t="str">
        <f t="shared" si="55"/>
        <v/>
      </c>
      <c r="BT102" s="109" t="str">
        <f t="shared" si="56"/>
        <v/>
      </c>
      <c r="BU102" s="110" t="str">
        <f t="shared" si="57"/>
        <v/>
      </c>
      <c r="BV102" s="109" t="str">
        <f t="shared" si="58"/>
        <v/>
      </c>
      <c r="BW102" s="110" t="str">
        <f t="shared" si="59"/>
        <v/>
      </c>
      <c r="BX102" s="109" t="str">
        <f t="shared" si="60"/>
        <v/>
      </c>
      <c r="BY102" s="110" t="str">
        <f t="shared" si="61"/>
        <v/>
      </c>
      <c r="BZ102" s="109" t="str">
        <f t="shared" si="62"/>
        <v/>
      </c>
      <c r="CA102" s="110" t="str">
        <f t="shared" si="63"/>
        <v/>
      </c>
      <c r="CB102" s="109" t="str">
        <f t="shared" si="64"/>
        <v/>
      </c>
      <c r="CC102" s="110" t="str">
        <f t="shared" si="65"/>
        <v/>
      </c>
      <c r="CD102" s="109" t="str">
        <f t="shared" si="66"/>
        <v/>
      </c>
      <c r="CE102" s="110" t="str">
        <f t="shared" si="67"/>
        <v/>
      </c>
      <c r="CF102" s="109" t="str">
        <f t="shared" si="68"/>
        <v/>
      </c>
      <c r="CG102" s="110" t="str">
        <f t="shared" si="69"/>
        <v/>
      </c>
      <c r="CH102" s="109" t="str">
        <f t="shared" si="70"/>
        <v/>
      </c>
      <c r="CI102" s="110" t="str">
        <f t="shared" si="71"/>
        <v/>
      </c>
      <c r="CJ102" s="428" t="str">
        <f t="shared" si="78"/>
        <v/>
      </c>
      <c r="CK102" s="437" t="str">
        <f t="shared" si="79"/>
        <v/>
      </c>
      <c r="CL102" s="6"/>
      <c r="CM102" s="6"/>
      <c r="CN102" s="6"/>
    </row>
    <row r="103" spans="1:92" s="15" customFormat="1" ht="18" customHeight="1">
      <c r="A103" s="95">
        <v>97</v>
      </c>
      <c r="B103" s="128"/>
      <c r="C103" s="117"/>
      <c r="D103" s="125"/>
      <c r="E103" s="119"/>
      <c r="F103" s="271"/>
      <c r="G103" s="122"/>
      <c r="H103" s="135" t="str">
        <f>IF(DOB!C103="","",DOB!C103)</f>
        <v/>
      </c>
      <c r="I103" s="79" t="s">
        <v>529</v>
      </c>
      <c r="J103" s="130" t="s">
        <v>530</v>
      </c>
      <c r="K103" s="79" t="s">
        <v>531</v>
      </c>
      <c r="L103" s="142" t="s">
        <v>532</v>
      </c>
      <c r="M103" s="79"/>
      <c r="N103" s="130"/>
      <c r="O103" s="285"/>
      <c r="P103" s="281"/>
      <c r="Q103" s="104"/>
      <c r="R103" s="104"/>
      <c r="S103" s="105"/>
      <c r="T103" s="105"/>
      <c r="U103" s="292"/>
      <c r="V103" s="292"/>
      <c r="W103" s="293"/>
      <c r="X103" s="293"/>
      <c r="Y103" s="104"/>
      <c r="Z103" s="104"/>
      <c r="AA103" s="105"/>
      <c r="AB103" s="105"/>
      <c r="AC103" s="292"/>
      <c r="AD103" s="293"/>
      <c r="AE103" s="93"/>
      <c r="AF103" s="93"/>
      <c r="AG103" s="146"/>
      <c r="AH103" s="145"/>
      <c r="AI103" s="104"/>
      <c r="AJ103" s="105"/>
      <c r="AK103" s="492"/>
      <c r="AL103" s="6"/>
      <c r="AM103" s="44"/>
      <c r="AN103" s="44"/>
      <c r="AO103" s="426" t="str">
        <f t="shared" si="73"/>
        <v/>
      </c>
      <c r="AP103" s="427"/>
      <c r="AQ103" s="426" t="str">
        <f t="shared" si="73"/>
        <v/>
      </c>
      <c r="AR103" s="427"/>
      <c r="AS103" s="426" t="str">
        <f t="shared" si="73"/>
        <v/>
      </c>
      <c r="AT103" s="427"/>
      <c r="AU103" s="426" t="str">
        <f t="shared" si="73"/>
        <v/>
      </c>
      <c r="AV103" s="427"/>
      <c r="AW103" s="426" t="str">
        <f t="shared" si="73"/>
        <v/>
      </c>
      <c r="AX103" s="427"/>
      <c r="AY103" s="426" t="str">
        <f t="shared" si="73"/>
        <v/>
      </c>
      <c r="AZ103" s="427"/>
      <c r="BA103" s="426" t="str">
        <f t="shared" si="73"/>
        <v/>
      </c>
      <c r="BB103" s="427"/>
      <c r="BC103" s="426" t="str">
        <f t="shared" ref="BC103:BC106" si="80">IF($D103="","",IF(BC$6="","",BC$6))</f>
        <v/>
      </c>
      <c r="BD103" s="427"/>
      <c r="BE103" s="426" t="str">
        <f t="shared" si="74"/>
        <v/>
      </c>
      <c r="BF103" s="427"/>
      <c r="BG103" s="426" t="str">
        <f t="shared" si="75"/>
        <v/>
      </c>
      <c r="BH103" s="427"/>
      <c r="BI103" s="426" t="str">
        <f t="shared" si="76"/>
        <v/>
      </c>
      <c r="BJ103" s="427"/>
      <c r="BK103" s="426" t="str">
        <f t="shared" si="77"/>
        <v/>
      </c>
      <c r="BL103" s="427"/>
      <c r="BM103" s="6"/>
      <c r="BN103" s="6"/>
      <c r="BO103" s="6"/>
      <c r="BP103" s="164" t="str">
        <f t="shared" si="52"/>
        <v/>
      </c>
      <c r="BQ103" s="110" t="str">
        <f t="shared" si="53"/>
        <v/>
      </c>
      <c r="BR103" s="109" t="str">
        <f t="shared" si="54"/>
        <v/>
      </c>
      <c r="BS103" s="110" t="str">
        <f t="shared" si="55"/>
        <v/>
      </c>
      <c r="BT103" s="109" t="str">
        <f t="shared" si="56"/>
        <v/>
      </c>
      <c r="BU103" s="110" t="str">
        <f t="shared" si="57"/>
        <v/>
      </c>
      <c r="BV103" s="109" t="str">
        <f t="shared" si="58"/>
        <v/>
      </c>
      <c r="BW103" s="110" t="str">
        <f t="shared" si="59"/>
        <v/>
      </c>
      <c r="BX103" s="109" t="str">
        <f t="shared" si="60"/>
        <v/>
      </c>
      <c r="BY103" s="110" t="str">
        <f t="shared" si="61"/>
        <v/>
      </c>
      <c r="BZ103" s="109" t="str">
        <f t="shared" si="62"/>
        <v/>
      </c>
      <c r="CA103" s="110" t="str">
        <f t="shared" si="63"/>
        <v/>
      </c>
      <c r="CB103" s="109" t="str">
        <f t="shared" si="64"/>
        <v/>
      </c>
      <c r="CC103" s="110" t="str">
        <f t="shared" si="65"/>
        <v/>
      </c>
      <c r="CD103" s="109" t="str">
        <f t="shared" si="66"/>
        <v/>
      </c>
      <c r="CE103" s="110" t="str">
        <f t="shared" si="67"/>
        <v/>
      </c>
      <c r="CF103" s="109" t="str">
        <f t="shared" si="68"/>
        <v/>
      </c>
      <c r="CG103" s="110" t="str">
        <f t="shared" si="69"/>
        <v/>
      </c>
      <c r="CH103" s="109" t="str">
        <f t="shared" si="70"/>
        <v/>
      </c>
      <c r="CI103" s="110" t="str">
        <f t="shared" si="71"/>
        <v/>
      </c>
      <c r="CJ103" s="428" t="str">
        <f t="shared" si="78"/>
        <v/>
      </c>
      <c r="CK103" s="437" t="str">
        <f t="shared" si="79"/>
        <v/>
      </c>
      <c r="CL103" s="6"/>
      <c r="CM103" s="6"/>
      <c r="CN103" s="6"/>
    </row>
    <row r="104" spans="1:92" s="15" customFormat="1" ht="18" customHeight="1">
      <c r="A104" s="95">
        <v>98</v>
      </c>
      <c r="B104" s="128"/>
      <c r="C104" s="117"/>
      <c r="D104" s="125"/>
      <c r="E104" s="119"/>
      <c r="F104" s="271"/>
      <c r="G104" s="122"/>
      <c r="H104" s="135" t="str">
        <f>IF(DOB!C104="","",DOB!C104)</f>
        <v/>
      </c>
      <c r="I104" s="79" t="s">
        <v>533</v>
      </c>
      <c r="J104" s="130" t="s">
        <v>534</v>
      </c>
      <c r="K104" s="79" t="s">
        <v>535</v>
      </c>
      <c r="L104" s="142" t="s">
        <v>536</v>
      </c>
      <c r="M104" s="79"/>
      <c r="N104" s="130"/>
      <c r="O104" s="285"/>
      <c r="P104" s="281"/>
      <c r="Q104" s="104"/>
      <c r="R104" s="104"/>
      <c r="S104" s="105"/>
      <c r="T104" s="105"/>
      <c r="U104" s="292"/>
      <c r="V104" s="292"/>
      <c r="W104" s="293"/>
      <c r="X104" s="293"/>
      <c r="Y104" s="104"/>
      <c r="Z104" s="104"/>
      <c r="AA104" s="105"/>
      <c r="AB104" s="105"/>
      <c r="AC104" s="292"/>
      <c r="AD104" s="293"/>
      <c r="AE104" s="93"/>
      <c r="AF104" s="93"/>
      <c r="AG104" s="146"/>
      <c r="AH104" s="145"/>
      <c r="AI104" s="104"/>
      <c r="AJ104" s="105"/>
      <c r="AK104" s="492"/>
      <c r="AL104" s="6"/>
      <c r="AM104" s="44"/>
      <c r="AN104" s="44"/>
      <c r="AO104" s="426" t="str">
        <f t="shared" ref="AO104:BA106" si="81">IF($D104="","",IF(AO$6="","",AO$6))</f>
        <v/>
      </c>
      <c r="AP104" s="427"/>
      <c r="AQ104" s="426" t="str">
        <f t="shared" si="81"/>
        <v/>
      </c>
      <c r="AR104" s="427"/>
      <c r="AS104" s="426" t="str">
        <f t="shared" si="81"/>
        <v/>
      </c>
      <c r="AT104" s="427"/>
      <c r="AU104" s="426" t="str">
        <f t="shared" si="81"/>
        <v/>
      </c>
      <c r="AV104" s="427"/>
      <c r="AW104" s="426" t="str">
        <f t="shared" si="81"/>
        <v/>
      </c>
      <c r="AX104" s="427"/>
      <c r="AY104" s="426" t="str">
        <f t="shared" si="81"/>
        <v/>
      </c>
      <c r="AZ104" s="427"/>
      <c r="BA104" s="426" t="str">
        <f t="shared" si="81"/>
        <v/>
      </c>
      <c r="BB104" s="427"/>
      <c r="BC104" s="426" t="str">
        <f t="shared" si="80"/>
        <v/>
      </c>
      <c r="BD104" s="427"/>
      <c r="BE104" s="426" t="str">
        <f t="shared" si="74"/>
        <v/>
      </c>
      <c r="BF104" s="427"/>
      <c r="BG104" s="426" t="str">
        <f t="shared" si="75"/>
        <v/>
      </c>
      <c r="BH104" s="427"/>
      <c r="BI104" s="426" t="str">
        <f t="shared" si="76"/>
        <v/>
      </c>
      <c r="BJ104" s="427"/>
      <c r="BK104" s="426" t="str">
        <f t="shared" si="77"/>
        <v/>
      </c>
      <c r="BL104" s="427"/>
      <c r="BM104" s="6"/>
      <c r="BN104" s="6"/>
      <c r="BO104" s="6"/>
      <c r="BP104" s="164" t="str">
        <f t="shared" si="52"/>
        <v/>
      </c>
      <c r="BQ104" s="110" t="str">
        <f t="shared" si="53"/>
        <v/>
      </c>
      <c r="BR104" s="109" t="str">
        <f t="shared" si="54"/>
        <v/>
      </c>
      <c r="BS104" s="110" t="str">
        <f t="shared" si="55"/>
        <v/>
      </c>
      <c r="BT104" s="109" t="str">
        <f t="shared" si="56"/>
        <v/>
      </c>
      <c r="BU104" s="110" t="str">
        <f t="shared" si="57"/>
        <v/>
      </c>
      <c r="BV104" s="109" t="str">
        <f t="shared" si="58"/>
        <v/>
      </c>
      <c r="BW104" s="110" t="str">
        <f t="shared" si="59"/>
        <v/>
      </c>
      <c r="BX104" s="109" t="str">
        <f t="shared" si="60"/>
        <v/>
      </c>
      <c r="BY104" s="110" t="str">
        <f t="shared" si="61"/>
        <v/>
      </c>
      <c r="BZ104" s="109" t="str">
        <f t="shared" si="62"/>
        <v/>
      </c>
      <c r="CA104" s="110" t="str">
        <f t="shared" si="63"/>
        <v/>
      </c>
      <c r="CB104" s="109" t="str">
        <f t="shared" si="64"/>
        <v/>
      </c>
      <c r="CC104" s="110" t="str">
        <f t="shared" si="65"/>
        <v/>
      </c>
      <c r="CD104" s="109" t="str">
        <f t="shared" si="66"/>
        <v/>
      </c>
      <c r="CE104" s="110" t="str">
        <f t="shared" si="67"/>
        <v/>
      </c>
      <c r="CF104" s="109" t="str">
        <f t="shared" si="68"/>
        <v/>
      </c>
      <c r="CG104" s="110" t="str">
        <f t="shared" si="69"/>
        <v/>
      </c>
      <c r="CH104" s="109" t="str">
        <f t="shared" si="70"/>
        <v/>
      </c>
      <c r="CI104" s="110" t="str">
        <f t="shared" si="71"/>
        <v/>
      </c>
      <c r="CJ104" s="428" t="str">
        <f t="shared" si="78"/>
        <v/>
      </c>
      <c r="CK104" s="437" t="str">
        <f t="shared" si="79"/>
        <v/>
      </c>
      <c r="CL104" s="6"/>
      <c r="CM104" s="6"/>
      <c r="CN104" s="6"/>
    </row>
    <row r="105" spans="1:92" s="15" customFormat="1" ht="18" customHeight="1">
      <c r="A105" s="95">
        <v>99</v>
      </c>
      <c r="B105" s="128"/>
      <c r="C105" s="117"/>
      <c r="D105" s="125"/>
      <c r="E105" s="119"/>
      <c r="F105" s="271"/>
      <c r="G105" s="122"/>
      <c r="H105" s="135" t="str">
        <f>IF(DOB!C105="","",DOB!C105)</f>
        <v/>
      </c>
      <c r="I105" s="79" t="s">
        <v>537</v>
      </c>
      <c r="J105" s="130" t="s">
        <v>538</v>
      </c>
      <c r="K105" s="79" t="s">
        <v>539</v>
      </c>
      <c r="L105" s="142" t="s">
        <v>540</v>
      </c>
      <c r="M105" s="79"/>
      <c r="N105" s="130"/>
      <c r="O105" s="285"/>
      <c r="P105" s="281"/>
      <c r="Q105" s="104"/>
      <c r="R105" s="104"/>
      <c r="S105" s="105"/>
      <c r="T105" s="105"/>
      <c r="U105" s="292"/>
      <c r="V105" s="292"/>
      <c r="W105" s="293"/>
      <c r="X105" s="293"/>
      <c r="Y105" s="104"/>
      <c r="Z105" s="104"/>
      <c r="AA105" s="105"/>
      <c r="AB105" s="105"/>
      <c r="AC105" s="292"/>
      <c r="AD105" s="293"/>
      <c r="AE105" s="93"/>
      <c r="AF105" s="93"/>
      <c r="AG105" s="146"/>
      <c r="AH105" s="145"/>
      <c r="AI105" s="104"/>
      <c r="AJ105" s="105"/>
      <c r="AK105" s="492"/>
      <c r="AL105" s="6"/>
      <c r="AM105" s="44"/>
      <c r="AN105" s="44"/>
      <c r="AO105" s="426" t="str">
        <f t="shared" si="81"/>
        <v/>
      </c>
      <c r="AP105" s="427"/>
      <c r="AQ105" s="426" t="str">
        <f t="shared" si="81"/>
        <v/>
      </c>
      <c r="AR105" s="427"/>
      <c r="AS105" s="426" t="str">
        <f t="shared" si="81"/>
        <v/>
      </c>
      <c r="AT105" s="427"/>
      <c r="AU105" s="426" t="str">
        <f t="shared" si="81"/>
        <v/>
      </c>
      <c r="AV105" s="427"/>
      <c r="AW105" s="426" t="str">
        <f t="shared" si="81"/>
        <v/>
      </c>
      <c r="AX105" s="427"/>
      <c r="AY105" s="426" t="str">
        <f t="shared" si="81"/>
        <v/>
      </c>
      <c r="AZ105" s="427"/>
      <c r="BA105" s="426" t="str">
        <f t="shared" si="81"/>
        <v/>
      </c>
      <c r="BB105" s="427"/>
      <c r="BC105" s="426" t="str">
        <f t="shared" si="80"/>
        <v/>
      </c>
      <c r="BD105" s="427"/>
      <c r="BE105" s="426" t="str">
        <f t="shared" si="74"/>
        <v/>
      </c>
      <c r="BF105" s="427"/>
      <c r="BG105" s="426" t="str">
        <f t="shared" si="75"/>
        <v/>
      </c>
      <c r="BH105" s="427"/>
      <c r="BI105" s="426" t="str">
        <f t="shared" si="76"/>
        <v/>
      </c>
      <c r="BJ105" s="427"/>
      <c r="BK105" s="426" t="str">
        <f t="shared" si="77"/>
        <v/>
      </c>
      <c r="BL105" s="427"/>
      <c r="BM105" s="6"/>
      <c r="BN105" s="6"/>
      <c r="BO105" s="6"/>
      <c r="BP105" s="164" t="str">
        <f t="shared" si="52"/>
        <v/>
      </c>
      <c r="BQ105" s="110" t="str">
        <f t="shared" si="53"/>
        <v/>
      </c>
      <c r="BR105" s="109" t="str">
        <f t="shared" si="54"/>
        <v/>
      </c>
      <c r="BS105" s="110" t="str">
        <f t="shared" si="55"/>
        <v/>
      </c>
      <c r="BT105" s="109" t="str">
        <f t="shared" si="56"/>
        <v/>
      </c>
      <c r="BU105" s="110" t="str">
        <f t="shared" si="57"/>
        <v/>
      </c>
      <c r="BV105" s="109" t="str">
        <f t="shared" si="58"/>
        <v/>
      </c>
      <c r="BW105" s="110" t="str">
        <f t="shared" si="59"/>
        <v/>
      </c>
      <c r="BX105" s="109" t="str">
        <f t="shared" si="60"/>
        <v/>
      </c>
      <c r="BY105" s="110" t="str">
        <f t="shared" si="61"/>
        <v/>
      </c>
      <c r="BZ105" s="109" t="str">
        <f t="shared" si="62"/>
        <v/>
      </c>
      <c r="CA105" s="110" t="str">
        <f t="shared" si="63"/>
        <v/>
      </c>
      <c r="CB105" s="109" t="str">
        <f t="shared" si="64"/>
        <v/>
      </c>
      <c r="CC105" s="110" t="str">
        <f t="shared" si="65"/>
        <v/>
      </c>
      <c r="CD105" s="109" t="str">
        <f t="shared" si="66"/>
        <v/>
      </c>
      <c r="CE105" s="110" t="str">
        <f t="shared" si="67"/>
        <v/>
      </c>
      <c r="CF105" s="109" t="str">
        <f t="shared" si="68"/>
        <v/>
      </c>
      <c r="CG105" s="110" t="str">
        <f t="shared" si="69"/>
        <v/>
      </c>
      <c r="CH105" s="109" t="str">
        <f t="shared" si="70"/>
        <v/>
      </c>
      <c r="CI105" s="110" t="str">
        <f t="shared" si="71"/>
        <v/>
      </c>
      <c r="CJ105" s="428" t="str">
        <f t="shared" si="78"/>
        <v/>
      </c>
      <c r="CK105" s="437" t="str">
        <f t="shared" si="79"/>
        <v/>
      </c>
      <c r="CL105" s="6"/>
      <c r="CM105" s="6"/>
      <c r="CN105" s="6"/>
    </row>
    <row r="106" spans="1:92" s="15" customFormat="1" ht="18" customHeight="1" thickBot="1">
      <c r="A106" s="97">
        <v>100</v>
      </c>
      <c r="B106" s="129"/>
      <c r="C106" s="118"/>
      <c r="D106" s="126"/>
      <c r="E106" s="120"/>
      <c r="F106" s="272"/>
      <c r="G106" s="123">
        <v>36952</v>
      </c>
      <c r="H106" s="131" t="str">
        <f>IF(DOB!C106="","",DOB!C106)</f>
        <v>nks ekpZ] nks gtkj ,d</v>
      </c>
      <c r="I106" s="80" t="s">
        <v>622</v>
      </c>
      <c r="J106" s="131"/>
      <c r="K106" s="80"/>
      <c r="L106" s="143"/>
      <c r="M106" s="80"/>
      <c r="N106" s="143"/>
      <c r="O106" s="286"/>
      <c r="P106" s="283"/>
      <c r="Q106" s="107"/>
      <c r="R106" s="107"/>
      <c r="S106" s="108"/>
      <c r="T106" s="108"/>
      <c r="U106" s="296"/>
      <c r="V106" s="296"/>
      <c r="W106" s="297"/>
      <c r="X106" s="297"/>
      <c r="Y106" s="107"/>
      <c r="Z106" s="107"/>
      <c r="AA106" s="108"/>
      <c r="AB106" s="108"/>
      <c r="AC106" s="296"/>
      <c r="AD106" s="297"/>
      <c r="AE106" s="94"/>
      <c r="AF106" s="94"/>
      <c r="AG106" s="149"/>
      <c r="AH106" s="150"/>
      <c r="AI106" s="107"/>
      <c r="AJ106" s="108"/>
      <c r="AK106" s="493"/>
      <c r="AL106" s="6"/>
      <c r="AM106" s="44"/>
      <c r="AN106" s="44"/>
      <c r="AO106" s="426" t="str">
        <f t="shared" si="81"/>
        <v/>
      </c>
      <c r="AP106" s="427"/>
      <c r="AQ106" s="426" t="str">
        <f t="shared" si="81"/>
        <v/>
      </c>
      <c r="AR106" s="427"/>
      <c r="AS106" s="426" t="str">
        <f t="shared" si="81"/>
        <v/>
      </c>
      <c r="AT106" s="427"/>
      <c r="AU106" s="426" t="str">
        <f t="shared" si="81"/>
        <v/>
      </c>
      <c r="AV106" s="427"/>
      <c r="AW106" s="426" t="str">
        <f t="shared" si="81"/>
        <v/>
      </c>
      <c r="AX106" s="427"/>
      <c r="AY106" s="426" t="str">
        <f t="shared" si="81"/>
        <v/>
      </c>
      <c r="AZ106" s="427"/>
      <c r="BA106" s="426" t="str">
        <f t="shared" si="81"/>
        <v/>
      </c>
      <c r="BB106" s="427"/>
      <c r="BC106" s="426" t="str">
        <f t="shared" si="80"/>
        <v/>
      </c>
      <c r="BD106" s="427"/>
      <c r="BE106" s="426" t="str">
        <f t="shared" si="74"/>
        <v/>
      </c>
      <c r="BF106" s="427"/>
      <c r="BG106" s="426" t="str">
        <f t="shared" si="75"/>
        <v/>
      </c>
      <c r="BH106" s="427"/>
      <c r="BI106" s="426" t="str">
        <f t="shared" si="76"/>
        <v/>
      </c>
      <c r="BJ106" s="427"/>
      <c r="BK106" s="426" t="str">
        <f t="shared" si="77"/>
        <v/>
      </c>
      <c r="BL106" s="427"/>
      <c r="BM106" s="6"/>
      <c r="BN106" s="6"/>
      <c r="BO106" s="6"/>
      <c r="BP106" s="429" t="str">
        <f t="shared" si="52"/>
        <v/>
      </c>
      <c r="BQ106" s="430" t="str">
        <f t="shared" si="53"/>
        <v/>
      </c>
      <c r="BR106" s="431" t="str">
        <f t="shared" si="54"/>
        <v/>
      </c>
      <c r="BS106" s="430" t="str">
        <f t="shared" si="55"/>
        <v/>
      </c>
      <c r="BT106" s="431" t="str">
        <f t="shared" si="56"/>
        <v/>
      </c>
      <c r="BU106" s="430" t="str">
        <f t="shared" si="57"/>
        <v/>
      </c>
      <c r="BV106" s="431" t="str">
        <f t="shared" si="58"/>
        <v/>
      </c>
      <c r="BW106" s="430" t="str">
        <f t="shared" si="59"/>
        <v/>
      </c>
      <c r="BX106" s="431" t="str">
        <f t="shared" si="60"/>
        <v/>
      </c>
      <c r="BY106" s="430" t="str">
        <f t="shared" si="61"/>
        <v/>
      </c>
      <c r="BZ106" s="431" t="str">
        <f t="shared" si="62"/>
        <v/>
      </c>
      <c r="CA106" s="430" t="str">
        <f t="shared" si="63"/>
        <v/>
      </c>
      <c r="CB106" s="431" t="str">
        <f t="shared" si="64"/>
        <v/>
      </c>
      <c r="CC106" s="430" t="str">
        <f t="shared" si="65"/>
        <v/>
      </c>
      <c r="CD106" s="431" t="str">
        <f t="shared" si="66"/>
        <v/>
      </c>
      <c r="CE106" s="430" t="str">
        <f t="shared" si="67"/>
        <v/>
      </c>
      <c r="CF106" s="431" t="str">
        <f t="shared" si="68"/>
        <v/>
      </c>
      <c r="CG106" s="430" t="str">
        <f t="shared" si="69"/>
        <v/>
      </c>
      <c r="CH106" s="431" t="str">
        <f t="shared" si="70"/>
        <v/>
      </c>
      <c r="CI106" s="430" t="str">
        <f t="shared" si="71"/>
        <v/>
      </c>
      <c r="CJ106" s="428" t="str">
        <f t="shared" si="78"/>
        <v/>
      </c>
      <c r="CK106" s="437" t="str">
        <f t="shared" si="79"/>
        <v/>
      </c>
      <c r="CL106" s="6"/>
      <c r="CM106" s="6"/>
      <c r="CN106" s="6"/>
    </row>
    <row r="107" spans="1:92" s="15" customFormat="1" ht="41.25" customHeight="1">
      <c r="A107" s="19"/>
      <c r="B107" s="7"/>
      <c r="C107" s="7"/>
      <c r="D107" s="7"/>
      <c r="E107" s="33"/>
      <c r="F107" s="33"/>
      <c r="G107" s="9"/>
      <c r="H107" s="9"/>
      <c r="I107" s="9"/>
      <c r="J107" s="9"/>
      <c r="K107" s="8"/>
      <c r="L107" s="8"/>
      <c r="M107" s="8"/>
      <c r="N107" s="8"/>
      <c r="O107" s="8"/>
      <c r="P107" s="8"/>
      <c r="Q107" s="3"/>
      <c r="R107" s="3"/>
      <c r="S107" s="3"/>
      <c r="T107" s="4"/>
      <c r="U107" s="3"/>
      <c r="V107" s="3"/>
      <c r="W107" s="3"/>
      <c r="X107" s="4"/>
      <c r="Y107" s="3"/>
      <c r="Z107" s="3"/>
      <c r="AA107" s="3"/>
      <c r="AB107" s="4"/>
      <c r="AC107" s="3"/>
      <c r="AD107" s="3"/>
      <c r="AE107" s="3"/>
      <c r="AF107" s="3"/>
      <c r="AG107" s="3"/>
      <c r="AH107" s="3"/>
      <c r="AI107" s="3"/>
      <c r="AJ107" s="3"/>
      <c r="AK107" s="6"/>
      <c r="AL107" s="115"/>
      <c r="AM107" s="719" t="s">
        <v>104</v>
      </c>
      <c r="AN107" s="720"/>
      <c r="AO107" s="159">
        <f t="shared" ref="AO107:BL107" si="82">SUM(AO7:AO106)</f>
        <v>140</v>
      </c>
      <c r="AP107" s="152">
        <f t="shared" si="82"/>
        <v>6</v>
      </c>
      <c r="AQ107" s="151">
        <f t="shared" si="82"/>
        <v>280</v>
      </c>
      <c r="AR107" s="152">
        <f t="shared" si="82"/>
        <v>12</v>
      </c>
      <c r="AS107" s="151">
        <f t="shared" si="82"/>
        <v>616</v>
      </c>
      <c r="AT107" s="152">
        <f t="shared" si="82"/>
        <v>42</v>
      </c>
      <c r="AU107" s="151">
        <f t="shared" si="82"/>
        <v>588</v>
      </c>
      <c r="AV107" s="152">
        <f t="shared" si="82"/>
        <v>40</v>
      </c>
      <c r="AW107" s="151">
        <f t="shared" si="82"/>
        <v>504</v>
      </c>
      <c r="AX107" s="152">
        <f t="shared" si="82"/>
        <v>30</v>
      </c>
      <c r="AY107" s="151">
        <f t="shared" si="82"/>
        <v>476</v>
      </c>
      <c r="AZ107" s="152">
        <f t="shared" si="82"/>
        <v>30</v>
      </c>
      <c r="BA107" s="151">
        <f t="shared" si="82"/>
        <v>504</v>
      </c>
      <c r="BB107" s="152">
        <f t="shared" si="82"/>
        <v>32</v>
      </c>
      <c r="BC107" s="151">
        <f t="shared" si="82"/>
        <v>504</v>
      </c>
      <c r="BD107" s="152">
        <f t="shared" si="82"/>
        <v>32</v>
      </c>
      <c r="BE107" s="151">
        <f t="shared" si="82"/>
        <v>644</v>
      </c>
      <c r="BF107" s="152">
        <f t="shared" si="82"/>
        <v>42</v>
      </c>
      <c r="BG107" s="151">
        <f t="shared" si="82"/>
        <v>560</v>
      </c>
      <c r="BH107" s="152">
        <f t="shared" si="82"/>
        <v>38</v>
      </c>
      <c r="BI107" s="151">
        <f t="shared" si="82"/>
        <v>560</v>
      </c>
      <c r="BJ107" s="152">
        <f t="shared" si="82"/>
        <v>36</v>
      </c>
      <c r="BK107" s="151">
        <f t="shared" si="82"/>
        <v>560</v>
      </c>
      <c r="BL107" s="160">
        <f t="shared" si="82"/>
        <v>36</v>
      </c>
      <c r="BM107" s="6"/>
      <c r="BN107" s="6"/>
      <c r="BO107" s="6"/>
      <c r="BP107" s="432">
        <f>SUM(AO107,AQ107)</f>
        <v>420</v>
      </c>
      <c r="BQ107" s="433">
        <f>SUM(AP107,AR107)</f>
        <v>18</v>
      </c>
      <c r="BR107" s="434">
        <f t="shared" ref="BR107:CI107" si="83">SUM(BP107,AS107)</f>
        <v>1036</v>
      </c>
      <c r="BS107" s="433">
        <f t="shared" si="83"/>
        <v>60</v>
      </c>
      <c r="BT107" s="434">
        <f t="shared" si="83"/>
        <v>1624</v>
      </c>
      <c r="BU107" s="433">
        <f t="shared" si="83"/>
        <v>100</v>
      </c>
      <c r="BV107" s="434">
        <f t="shared" si="83"/>
        <v>2128</v>
      </c>
      <c r="BW107" s="433">
        <f t="shared" si="83"/>
        <v>130</v>
      </c>
      <c r="BX107" s="434">
        <f t="shared" si="83"/>
        <v>2604</v>
      </c>
      <c r="BY107" s="433">
        <f t="shared" si="83"/>
        <v>160</v>
      </c>
      <c r="BZ107" s="434">
        <f t="shared" si="83"/>
        <v>3108</v>
      </c>
      <c r="CA107" s="433">
        <f t="shared" si="83"/>
        <v>192</v>
      </c>
      <c r="CB107" s="434">
        <f t="shared" si="83"/>
        <v>3612</v>
      </c>
      <c r="CC107" s="433">
        <f t="shared" si="83"/>
        <v>224</v>
      </c>
      <c r="CD107" s="434">
        <f t="shared" si="83"/>
        <v>4256</v>
      </c>
      <c r="CE107" s="433">
        <f t="shared" si="83"/>
        <v>266</v>
      </c>
      <c r="CF107" s="434">
        <f t="shared" si="83"/>
        <v>4816</v>
      </c>
      <c r="CG107" s="433">
        <f t="shared" si="83"/>
        <v>304</v>
      </c>
      <c r="CH107" s="434">
        <f t="shared" si="83"/>
        <v>5376</v>
      </c>
      <c r="CI107" s="433">
        <f t="shared" si="83"/>
        <v>340</v>
      </c>
      <c r="CJ107" s="435">
        <f>SUM(CJ7:CJ106)</f>
        <v>5936</v>
      </c>
      <c r="CK107" s="436">
        <f>SUM(CK7:CK106)</f>
        <v>376</v>
      </c>
      <c r="CL107" s="6"/>
      <c r="CM107" s="6"/>
      <c r="CN107" s="6"/>
    </row>
    <row r="108" spans="1:92" s="18" customFormat="1" ht="39.5" customHeight="1" thickBot="1">
      <c r="A108" s="19"/>
      <c r="B108" s="7"/>
      <c r="C108" s="7"/>
      <c r="D108" s="7"/>
      <c r="E108" s="33"/>
      <c r="F108" s="33"/>
      <c r="G108" s="9"/>
      <c r="H108" s="9"/>
      <c r="I108" s="9"/>
      <c r="J108" s="9"/>
      <c r="K108" s="8"/>
      <c r="L108" s="8"/>
      <c r="M108" s="8"/>
      <c r="N108" s="8"/>
      <c r="O108" s="8"/>
      <c r="P108" s="8"/>
      <c r="Q108" s="3"/>
      <c r="R108" s="3"/>
      <c r="S108" s="3"/>
      <c r="T108" s="5"/>
      <c r="U108" s="3"/>
      <c r="V108" s="3"/>
      <c r="W108" s="3"/>
      <c r="X108" s="5"/>
      <c r="Y108" s="3"/>
      <c r="Z108" s="3"/>
      <c r="AA108" s="3"/>
      <c r="AB108" s="5"/>
      <c r="AC108" s="3"/>
      <c r="AD108" s="3"/>
      <c r="AE108" s="3"/>
      <c r="AF108" s="3"/>
      <c r="AG108" s="3"/>
      <c r="AH108" s="3"/>
      <c r="AI108" s="3"/>
      <c r="AJ108" s="3"/>
      <c r="AK108" s="6"/>
      <c r="AL108" s="115"/>
      <c r="AM108" s="715" t="s">
        <v>105</v>
      </c>
      <c r="AN108" s="716"/>
      <c r="AO108" s="161"/>
      <c r="AP108" s="113">
        <f>IF(AO107=0,"",AP107/AO6)</f>
        <v>0.6</v>
      </c>
      <c r="AQ108" s="112"/>
      <c r="AR108" s="113">
        <f>IF(AQ107=0,"",AR107/AQ6)</f>
        <v>0.6</v>
      </c>
      <c r="AS108" s="112"/>
      <c r="AT108" s="113">
        <f>IF(AS107=0,"",AT107/AS6)</f>
        <v>0.95454545454545459</v>
      </c>
      <c r="AU108" s="112"/>
      <c r="AV108" s="113">
        <f>IF(AU107=0,"",AV107/AU6)</f>
        <v>0.95238095238095233</v>
      </c>
      <c r="AW108" s="112"/>
      <c r="AX108" s="113">
        <f>IF(AW107=0,"",AX107/AW6)</f>
        <v>0.83333333333333337</v>
      </c>
      <c r="AY108" s="112"/>
      <c r="AZ108" s="113">
        <f>IF(AY107=0,"",AZ107/AY6)</f>
        <v>0.88235294117647056</v>
      </c>
      <c r="BA108" s="112"/>
      <c r="BB108" s="113">
        <f>IF(BA107=0,"",BB107/BA6)</f>
        <v>0.88888888888888884</v>
      </c>
      <c r="BC108" s="112"/>
      <c r="BD108" s="113">
        <f>IF(BC107=0,"",BD107/BC6)</f>
        <v>0.88888888888888884</v>
      </c>
      <c r="BE108" s="112"/>
      <c r="BF108" s="113">
        <f>IF(BE107=0,"",BF107/BE6)</f>
        <v>0.91304347826086951</v>
      </c>
      <c r="BG108" s="112"/>
      <c r="BH108" s="113">
        <f>IF(BG107=0,"",BH107/BG6)</f>
        <v>0.95</v>
      </c>
      <c r="BI108" s="112"/>
      <c r="BJ108" s="113">
        <f>IF(BI107=0,"",BJ107/BI6)</f>
        <v>0.9</v>
      </c>
      <c r="BK108" s="112"/>
      <c r="BL108" s="114">
        <f>IF(BK107=0,"",BL107/BK6)</f>
        <v>0.9</v>
      </c>
      <c r="BM108" s="6"/>
      <c r="BN108" s="6"/>
      <c r="BO108" s="6"/>
      <c r="BP108" s="166"/>
      <c r="BQ108" s="167"/>
      <c r="BR108" s="168"/>
      <c r="BS108" s="167"/>
      <c r="BT108" s="168"/>
      <c r="BU108" s="167"/>
      <c r="BV108" s="168"/>
      <c r="BW108" s="167"/>
      <c r="BX108" s="168"/>
      <c r="BY108" s="167"/>
      <c r="BZ108" s="168"/>
      <c r="CA108" s="167"/>
      <c r="CB108" s="168"/>
      <c r="CC108" s="167"/>
      <c r="CD108" s="168"/>
      <c r="CE108" s="167"/>
      <c r="CF108" s="168"/>
      <c r="CG108" s="167"/>
      <c r="CH108" s="168"/>
      <c r="CI108" s="167"/>
      <c r="CJ108" s="168"/>
      <c r="CK108" s="169"/>
      <c r="CL108" s="6"/>
      <c r="CM108" s="6"/>
      <c r="CN108" s="6"/>
    </row>
    <row r="109" spans="1:92" ht="20" customHeight="1"/>
    <row r="110" spans="1:92" ht="20" customHeight="1"/>
  </sheetData>
  <sheetProtection password="CC1C" sheet="1" objects="1" scenarios="1" formatCells="0" formatColumns="0" formatRows="0" autoFilter="0"/>
  <protectedRanges>
    <protectedRange password="EA02" sqref="A7:AK106" name="details"/>
    <protectedRange password="EA02" sqref="A1 J4 E4 J1:P1 L4:P4 H3:H4" name="new"/>
    <protectedRange password="EA02" sqref="AO6:BL106" name="attendance"/>
    <protectedRange password="EA02" sqref="Q3:AJ3" name="teacher"/>
  </protectedRanges>
  <mergeCells count="76">
    <mergeCell ref="AG1:AH1"/>
    <mergeCell ref="AG3:AH3"/>
    <mergeCell ref="AE1:AF1"/>
    <mergeCell ref="AE3:AF3"/>
    <mergeCell ref="AI1:AJ1"/>
    <mergeCell ref="AI3:AJ3"/>
    <mergeCell ref="M1:P1"/>
    <mergeCell ref="M4:P4"/>
    <mergeCell ref="AD4:AD5"/>
    <mergeCell ref="AC4:AC5"/>
    <mergeCell ref="Q1:T1"/>
    <mergeCell ref="Q3:T3"/>
    <mergeCell ref="Y1:AB1"/>
    <mergeCell ref="Y3:AB3"/>
    <mergeCell ref="U1:X1"/>
    <mergeCell ref="U3:X3"/>
    <mergeCell ref="AC1:AD1"/>
    <mergeCell ref="AC3:AD3"/>
    <mergeCell ref="AA4:AB4"/>
    <mergeCell ref="Q4:R4"/>
    <mergeCell ref="W4:X4"/>
    <mergeCell ref="S4:T4"/>
    <mergeCell ref="BD3:BD4"/>
    <mergeCell ref="BJ3:BJ4"/>
    <mergeCell ref="BA3:BA4"/>
    <mergeCell ref="BB3:BB4"/>
    <mergeCell ref="BE3:BE4"/>
    <mergeCell ref="BF3:BF4"/>
    <mergeCell ref="BG3:BG4"/>
    <mergeCell ref="BH3:BH4"/>
    <mergeCell ref="A3:D3"/>
    <mergeCell ref="E3:G3"/>
    <mergeCell ref="Y4:Z4"/>
    <mergeCell ref="U4:V4"/>
    <mergeCell ref="AV3:AV4"/>
    <mergeCell ref="AR3:AR4"/>
    <mergeCell ref="A4:D4"/>
    <mergeCell ref="E4:F4"/>
    <mergeCell ref="M3:P3"/>
    <mergeCell ref="AU3:AU4"/>
    <mergeCell ref="CH3:CI4"/>
    <mergeCell ref="BK3:BK4"/>
    <mergeCell ref="BL3:BL4"/>
    <mergeCell ref="CD3:CE4"/>
    <mergeCell ref="BR3:BS4"/>
    <mergeCell ref="BP3:BQ4"/>
    <mergeCell ref="BV3:BW4"/>
    <mergeCell ref="BT3:BU4"/>
    <mergeCell ref="AW3:AW4"/>
    <mergeCell ref="AX3:AX4"/>
    <mergeCell ref="AO1:BL1"/>
    <mergeCell ref="BP1:CK1"/>
    <mergeCell ref="AY3:AY4"/>
    <mergeCell ref="AZ3:AZ4"/>
    <mergeCell ref="BX3:BY4"/>
    <mergeCell ref="BZ3:CA4"/>
    <mergeCell ref="BC3:BC4"/>
    <mergeCell ref="AO3:AO4"/>
    <mergeCell ref="AP3:AP4"/>
    <mergeCell ref="AQ3:AQ4"/>
    <mergeCell ref="CF3:CG4"/>
    <mergeCell ref="BI3:BI4"/>
    <mergeCell ref="CJ3:CK4"/>
    <mergeCell ref="CB3:CC4"/>
    <mergeCell ref="I6:K6"/>
    <mergeCell ref="AE4:AE5"/>
    <mergeCell ref="AF4:AF5"/>
    <mergeCell ref="AS3:AS4"/>
    <mergeCell ref="AT3:AT4"/>
    <mergeCell ref="AM108:AN108"/>
    <mergeCell ref="AM6:AN6"/>
    <mergeCell ref="AM107:AN107"/>
    <mergeCell ref="AG4:AG5"/>
    <mergeCell ref="AH4:AH5"/>
    <mergeCell ref="AI4:AI5"/>
    <mergeCell ref="AJ4:AJ5"/>
  </mergeCells>
  <phoneticPr fontId="0" type="noConversion"/>
  <conditionalFormatting sqref="CJ3 BP3 BR3 BT3 BV3 BX3 CB3 BZ3 CD3 CH3 BP5:CK6 CF3 AO3:BL3 AO5:BL5 AM6 BP7:CI106 AO6">
    <cfRule type="cellIs" dxfId="8838" priority="230" stopIfTrue="1" operator="equal">
      <formula>0</formula>
    </cfRule>
  </conditionalFormatting>
  <conditionalFormatting sqref="BP6:CK6 BP7:CI106">
    <cfRule type="cellIs" dxfId="8837" priority="221" stopIfTrue="1" operator="equal">
      <formula>0</formula>
    </cfRule>
  </conditionalFormatting>
  <conditionalFormatting sqref="AM7:AN39 A3 I1 I3:J3">
    <cfRule type="cellIs" dxfId="8836" priority="872" operator="equal">
      <formula>0</formula>
    </cfRule>
  </conditionalFormatting>
  <conditionalFormatting sqref="A3 I1 I3:J3">
    <cfRule type="containsText" dxfId="8835" priority="112" stopIfTrue="1" operator="containsText" text="f'k{kk foHkkx jktLFkku">
      <formula>NOT(ISERROR(SEARCH("f'k{kk foHkkx jktLFkku",A1)))</formula>
    </cfRule>
    <cfRule type="containsText" dxfId="8834" priority="113" stopIfTrue="1" operator="containsText" text="iw.kkZad">
      <formula>NOT(ISERROR(SEARCH("iw.kkZad",A1)))</formula>
    </cfRule>
  </conditionalFormatting>
  <conditionalFormatting sqref="A3 I1 I3:J3">
    <cfRule type="containsText" dxfId="8833" priority="111" stopIfTrue="1" operator="containsText" text="dsoy jktdh; fo|ky;ksa esa iz;ksx gsrq fu%'kqYd">
      <formula>NOT(ISERROR(SEARCH("dsoy jktdh; fo|ky;ksa esa iz;ksx gsrq fu%'kqYd",A1)))</formula>
    </cfRule>
  </conditionalFormatting>
  <conditionalFormatting sqref="AO7:AP106">
    <cfRule type="cellIs" dxfId="8832" priority="94" stopIfTrue="1" operator="equal">
      <formula>0</formula>
    </cfRule>
  </conditionalFormatting>
  <conditionalFormatting sqref="AO7:AP106">
    <cfRule type="cellIs" dxfId="8831" priority="93" stopIfTrue="1" operator="equal">
      <formula>0</formula>
    </cfRule>
  </conditionalFormatting>
  <conditionalFormatting sqref="AQ7:AQ106">
    <cfRule type="cellIs" dxfId="8830" priority="92" stopIfTrue="1" operator="equal">
      <formula>0</formula>
    </cfRule>
  </conditionalFormatting>
  <conditionalFormatting sqref="AQ7:AQ106">
    <cfRule type="cellIs" dxfId="8829" priority="91" stopIfTrue="1" operator="equal">
      <formula>0</formula>
    </cfRule>
  </conditionalFormatting>
  <conditionalFormatting sqref="AS7:AS106">
    <cfRule type="cellIs" dxfId="8828" priority="90" stopIfTrue="1" operator="equal">
      <formula>0</formula>
    </cfRule>
  </conditionalFormatting>
  <conditionalFormatting sqref="AS7:AS106">
    <cfRule type="cellIs" dxfId="8827" priority="89" stopIfTrue="1" operator="equal">
      <formula>0</formula>
    </cfRule>
  </conditionalFormatting>
  <conditionalFormatting sqref="AU7:AU106">
    <cfRule type="cellIs" dxfId="8826" priority="88" stopIfTrue="1" operator="equal">
      <formula>0</formula>
    </cfRule>
  </conditionalFormatting>
  <conditionalFormatting sqref="AU7:AU106">
    <cfRule type="cellIs" dxfId="8825" priority="87" stopIfTrue="1" operator="equal">
      <formula>0</formula>
    </cfRule>
  </conditionalFormatting>
  <conditionalFormatting sqref="AW7:AW106">
    <cfRule type="cellIs" dxfId="8824" priority="86" stopIfTrue="1" operator="equal">
      <formula>0</formula>
    </cfRule>
  </conditionalFormatting>
  <conditionalFormatting sqref="AW7:AW106">
    <cfRule type="cellIs" dxfId="8823" priority="85" stopIfTrue="1" operator="equal">
      <formula>0</formula>
    </cfRule>
  </conditionalFormatting>
  <conditionalFormatting sqref="AY7:AY106">
    <cfRule type="cellIs" dxfId="8822" priority="84" stopIfTrue="1" operator="equal">
      <formula>0</formula>
    </cfRule>
  </conditionalFormatting>
  <conditionalFormatting sqref="AY7:AY106">
    <cfRule type="cellIs" dxfId="8821" priority="83" stopIfTrue="1" operator="equal">
      <formula>0</formula>
    </cfRule>
  </conditionalFormatting>
  <conditionalFormatting sqref="BA7:BA106">
    <cfRule type="cellIs" dxfId="8820" priority="82" stopIfTrue="1" operator="equal">
      <formula>0</formula>
    </cfRule>
  </conditionalFormatting>
  <conditionalFormatting sqref="BA7:BA106">
    <cfRule type="cellIs" dxfId="8819" priority="81" stopIfTrue="1" operator="equal">
      <formula>0</formula>
    </cfRule>
  </conditionalFormatting>
  <conditionalFormatting sqref="BC7:BC106">
    <cfRule type="cellIs" dxfId="8818" priority="80" stopIfTrue="1" operator="equal">
      <formula>0</formula>
    </cfRule>
  </conditionalFormatting>
  <conditionalFormatting sqref="BC7:BC106">
    <cfRule type="cellIs" dxfId="8817" priority="79" stopIfTrue="1" operator="equal">
      <formula>0</formula>
    </cfRule>
  </conditionalFormatting>
  <conditionalFormatting sqref="BE7:BE106">
    <cfRule type="cellIs" dxfId="8816" priority="78" stopIfTrue="1" operator="equal">
      <formula>0</formula>
    </cfRule>
  </conditionalFormatting>
  <conditionalFormatting sqref="BE7:BE106">
    <cfRule type="cellIs" dxfId="8815" priority="77" stopIfTrue="1" operator="equal">
      <formula>0</formula>
    </cfRule>
  </conditionalFormatting>
  <conditionalFormatting sqref="BG7:BG106">
    <cfRule type="cellIs" dxfId="8814" priority="76" stopIfTrue="1" operator="equal">
      <formula>0</formula>
    </cfRule>
  </conditionalFormatting>
  <conditionalFormatting sqref="BG7:BG106">
    <cfRule type="cellIs" dxfId="8813" priority="75" stopIfTrue="1" operator="equal">
      <formula>0</formula>
    </cfRule>
  </conditionalFormatting>
  <conditionalFormatting sqref="BI7:BI106">
    <cfRule type="cellIs" dxfId="8812" priority="74" stopIfTrue="1" operator="equal">
      <formula>0</formula>
    </cfRule>
  </conditionalFormatting>
  <conditionalFormatting sqref="BI7:BI106">
    <cfRule type="cellIs" dxfId="8811" priority="73" stopIfTrue="1" operator="equal">
      <formula>0</formula>
    </cfRule>
  </conditionalFormatting>
  <conditionalFormatting sqref="BK7:BK106">
    <cfRule type="cellIs" dxfId="8810" priority="72" stopIfTrue="1" operator="equal">
      <formula>0</formula>
    </cfRule>
  </conditionalFormatting>
  <conditionalFormatting sqref="BK7:BK106">
    <cfRule type="cellIs" dxfId="8809" priority="71" stopIfTrue="1" operator="equal">
      <formula>0</formula>
    </cfRule>
  </conditionalFormatting>
  <conditionalFormatting sqref="AR7:AR106">
    <cfRule type="cellIs" dxfId="8808" priority="70" stopIfTrue="1" operator="equal">
      <formula>0</formula>
    </cfRule>
  </conditionalFormatting>
  <conditionalFormatting sqref="AR7:AR106">
    <cfRule type="cellIs" dxfId="8807" priority="69" stopIfTrue="1" operator="equal">
      <formula>0</formula>
    </cfRule>
  </conditionalFormatting>
  <conditionalFormatting sqref="AT7:AT106">
    <cfRule type="cellIs" dxfId="8806" priority="68" stopIfTrue="1" operator="equal">
      <formula>0</formula>
    </cfRule>
  </conditionalFormatting>
  <conditionalFormatting sqref="AT7:AT106">
    <cfRule type="cellIs" dxfId="8805" priority="67" stopIfTrue="1" operator="equal">
      <formula>0</formula>
    </cfRule>
  </conditionalFormatting>
  <conditionalFormatting sqref="AV7:AV106">
    <cfRule type="cellIs" dxfId="8804" priority="66" stopIfTrue="1" operator="equal">
      <formula>0</formula>
    </cfRule>
  </conditionalFormatting>
  <conditionalFormatting sqref="AV7:AV106">
    <cfRule type="cellIs" dxfId="8803" priority="65" stopIfTrue="1" operator="equal">
      <formula>0</formula>
    </cfRule>
  </conditionalFormatting>
  <conditionalFormatting sqref="AX7:AX106">
    <cfRule type="cellIs" dxfId="8802" priority="64" stopIfTrue="1" operator="equal">
      <formula>0</formula>
    </cfRule>
  </conditionalFormatting>
  <conditionalFormatting sqref="AX7:AX106">
    <cfRule type="cellIs" dxfId="8801" priority="63" stopIfTrue="1" operator="equal">
      <formula>0</formula>
    </cfRule>
  </conditionalFormatting>
  <conditionalFormatting sqref="AZ7:AZ106">
    <cfRule type="cellIs" dxfId="8800" priority="62" stopIfTrue="1" operator="equal">
      <formula>0</formula>
    </cfRule>
  </conditionalFormatting>
  <conditionalFormatting sqref="AZ7:AZ106">
    <cfRule type="cellIs" dxfId="8799" priority="61" stopIfTrue="1" operator="equal">
      <formula>0</formula>
    </cfRule>
  </conditionalFormatting>
  <conditionalFormatting sqref="BB7:BB106">
    <cfRule type="cellIs" dxfId="8798" priority="60" stopIfTrue="1" operator="equal">
      <formula>0</formula>
    </cfRule>
  </conditionalFormatting>
  <conditionalFormatting sqref="BB7:BB106">
    <cfRule type="cellIs" dxfId="8797" priority="59" stopIfTrue="1" operator="equal">
      <formula>0</formula>
    </cfRule>
  </conditionalFormatting>
  <conditionalFormatting sqref="BD7:BD106">
    <cfRule type="cellIs" dxfId="8796" priority="58" stopIfTrue="1" operator="equal">
      <formula>0</formula>
    </cfRule>
  </conditionalFormatting>
  <conditionalFormatting sqref="BD7:BD106">
    <cfRule type="cellIs" dxfId="8795" priority="57" stopIfTrue="1" operator="equal">
      <formula>0</formula>
    </cfRule>
  </conditionalFormatting>
  <conditionalFormatting sqref="BF7:BF106">
    <cfRule type="cellIs" dxfId="8794" priority="56" stopIfTrue="1" operator="equal">
      <formula>0</formula>
    </cfRule>
  </conditionalFormatting>
  <conditionalFormatting sqref="BF7:BF106">
    <cfRule type="cellIs" dxfId="8793" priority="55" stopIfTrue="1" operator="equal">
      <formula>0</formula>
    </cfRule>
  </conditionalFormatting>
  <conditionalFormatting sqref="BH7:BH106">
    <cfRule type="cellIs" dxfId="8792" priority="54" stopIfTrue="1" operator="equal">
      <formula>0</formula>
    </cfRule>
  </conditionalFormatting>
  <conditionalFormatting sqref="BH7:BH106">
    <cfRule type="cellIs" dxfId="8791" priority="53" stopIfTrue="1" operator="equal">
      <formula>0</formula>
    </cfRule>
  </conditionalFormatting>
  <conditionalFormatting sqref="BJ7:BJ106">
    <cfRule type="cellIs" dxfId="8790" priority="52" stopIfTrue="1" operator="equal">
      <formula>0</formula>
    </cfRule>
  </conditionalFormatting>
  <conditionalFormatting sqref="BJ7:BJ106">
    <cfRule type="cellIs" dxfId="8789" priority="51" stopIfTrue="1" operator="equal">
      <formula>0</formula>
    </cfRule>
  </conditionalFormatting>
  <conditionalFormatting sqref="BL7:BL106">
    <cfRule type="cellIs" dxfId="8788" priority="50" stopIfTrue="1" operator="equal">
      <formula>0</formula>
    </cfRule>
  </conditionalFormatting>
  <conditionalFormatting sqref="BL7:BL106">
    <cfRule type="cellIs" dxfId="8787" priority="49" stopIfTrue="1" operator="equal">
      <formula>0</formula>
    </cfRule>
  </conditionalFormatting>
  <conditionalFormatting sqref="CJ7:CK106">
    <cfRule type="cellIs" dxfId="8786" priority="48" stopIfTrue="1" operator="equal">
      <formula>0</formula>
    </cfRule>
  </conditionalFormatting>
  <conditionalFormatting sqref="CJ7:CK106">
    <cfRule type="cellIs" dxfId="8785" priority="47" stopIfTrue="1" operator="equal">
      <formula>0</formula>
    </cfRule>
  </conditionalFormatting>
  <conditionalFormatting sqref="AP6">
    <cfRule type="cellIs" dxfId="8784" priority="46" stopIfTrue="1" operator="equal">
      <formula>0</formula>
    </cfRule>
  </conditionalFormatting>
  <conditionalFormatting sqref="AP6">
    <cfRule type="cellIs" dxfId="8783" priority="45" stopIfTrue="1" operator="equal">
      <formula>0</formula>
    </cfRule>
  </conditionalFormatting>
  <conditionalFormatting sqref="AQ6">
    <cfRule type="cellIs" dxfId="8782" priority="44" stopIfTrue="1" operator="equal">
      <formula>0</formula>
    </cfRule>
  </conditionalFormatting>
  <conditionalFormatting sqref="AQ6">
    <cfRule type="cellIs" dxfId="8781" priority="43" stopIfTrue="1" operator="equal">
      <formula>0</formula>
    </cfRule>
  </conditionalFormatting>
  <conditionalFormatting sqref="AS6">
    <cfRule type="cellIs" dxfId="8780" priority="42" stopIfTrue="1" operator="equal">
      <formula>0</formula>
    </cfRule>
  </conditionalFormatting>
  <conditionalFormatting sqref="AS6">
    <cfRule type="cellIs" dxfId="8779" priority="41" stopIfTrue="1" operator="equal">
      <formula>0</formula>
    </cfRule>
  </conditionalFormatting>
  <conditionalFormatting sqref="AU6">
    <cfRule type="cellIs" dxfId="8778" priority="40" stopIfTrue="1" operator="equal">
      <formula>0</formula>
    </cfRule>
  </conditionalFormatting>
  <conditionalFormatting sqref="AU6">
    <cfRule type="cellIs" dxfId="8777" priority="39" stopIfTrue="1" operator="equal">
      <formula>0</formula>
    </cfRule>
  </conditionalFormatting>
  <conditionalFormatting sqref="AW6">
    <cfRule type="cellIs" dxfId="8776" priority="38" stopIfTrue="1" operator="equal">
      <formula>0</formula>
    </cfRule>
  </conditionalFormatting>
  <conditionalFormatting sqref="AW6">
    <cfRule type="cellIs" dxfId="8775" priority="37" stopIfTrue="1" operator="equal">
      <formula>0</formula>
    </cfRule>
  </conditionalFormatting>
  <conditionalFormatting sqref="AY6">
    <cfRule type="cellIs" dxfId="8774" priority="36" stopIfTrue="1" operator="equal">
      <formula>0</formula>
    </cfRule>
  </conditionalFormatting>
  <conditionalFormatting sqref="AY6">
    <cfRule type="cellIs" dxfId="8773" priority="35" stopIfTrue="1" operator="equal">
      <formula>0</formula>
    </cfRule>
  </conditionalFormatting>
  <conditionalFormatting sqref="BA6">
    <cfRule type="cellIs" dxfId="8772" priority="34" stopIfTrue="1" operator="equal">
      <formula>0</formula>
    </cfRule>
  </conditionalFormatting>
  <conditionalFormatting sqref="BA6">
    <cfRule type="cellIs" dxfId="8771" priority="33" stopIfTrue="1" operator="equal">
      <formula>0</formula>
    </cfRule>
  </conditionalFormatting>
  <conditionalFormatting sqref="BC6">
    <cfRule type="cellIs" dxfId="8770" priority="32" stopIfTrue="1" operator="equal">
      <formula>0</formula>
    </cfRule>
  </conditionalFormatting>
  <conditionalFormatting sqref="BC6">
    <cfRule type="cellIs" dxfId="8769" priority="31" stopIfTrue="1" operator="equal">
      <formula>0</formula>
    </cfRule>
  </conditionalFormatting>
  <conditionalFormatting sqref="BE6">
    <cfRule type="cellIs" dxfId="8768" priority="30" stopIfTrue="1" operator="equal">
      <formula>0</formula>
    </cfRule>
  </conditionalFormatting>
  <conditionalFormatting sqref="BE6">
    <cfRule type="cellIs" dxfId="8767" priority="29" stopIfTrue="1" operator="equal">
      <formula>0</formula>
    </cfRule>
  </conditionalFormatting>
  <conditionalFormatting sqref="BG6">
    <cfRule type="cellIs" dxfId="8766" priority="28" stopIfTrue="1" operator="equal">
      <formula>0</formula>
    </cfRule>
  </conditionalFormatting>
  <conditionalFormatting sqref="BG6">
    <cfRule type="cellIs" dxfId="8765" priority="27" stopIfTrue="1" operator="equal">
      <formula>0</formula>
    </cfRule>
  </conditionalFormatting>
  <conditionalFormatting sqref="BI6">
    <cfRule type="cellIs" dxfId="8764" priority="26" stopIfTrue="1" operator="equal">
      <formula>0</formula>
    </cfRule>
  </conditionalFormatting>
  <conditionalFormatting sqref="BI6">
    <cfRule type="cellIs" dxfId="8763" priority="25" stopIfTrue="1" operator="equal">
      <formula>0</formula>
    </cfRule>
  </conditionalFormatting>
  <conditionalFormatting sqref="BK6">
    <cfRule type="cellIs" dxfId="8762" priority="24" stopIfTrue="1" operator="equal">
      <formula>0</formula>
    </cfRule>
  </conditionalFormatting>
  <conditionalFormatting sqref="BK6">
    <cfRule type="cellIs" dxfId="8761" priority="23" stopIfTrue="1" operator="equal">
      <formula>0</formula>
    </cfRule>
  </conditionalFormatting>
  <conditionalFormatting sqref="AR6">
    <cfRule type="cellIs" dxfId="8760" priority="22" stopIfTrue="1" operator="equal">
      <formula>0</formula>
    </cfRule>
  </conditionalFormatting>
  <conditionalFormatting sqref="AR6">
    <cfRule type="cellIs" dxfId="8759" priority="21" stopIfTrue="1" operator="equal">
      <formula>0</formula>
    </cfRule>
  </conditionalFormatting>
  <conditionalFormatting sqref="AT6">
    <cfRule type="cellIs" dxfId="8758" priority="20" stopIfTrue="1" operator="equal">
      <formula>0</formula>
    </cfRule>
  </conditionalFormatting>
  <conditionalFormatting sqref="AT6">
    <cfRule type="cellIs" dxfId="8757" priority="19" stopIfTrue="1" operator="equal">
      <formula>0</formula>
    </cfRule>
  </conditionalFormatting>
  <conditionalFormatting sqref="AV6">
    <cfRule type="cellIs" dxfId="8756" priority="18" stopIfTrue="1" operator="equal">
      <formula>0</formula>
    </cfRule>
  </conditionalFormatting>
  <conditionalFormatting sqref="AV6">
    <cfRule type="cellIs" dxfId="8755" priority="17" stopIfTrue="1" operator="equal">
      <formula>0</formula>
    </cfRule>
  </conditionalFormatting>
  <conditionalFormatting sqref="AX6">
    <cfRule type="cellIs" dxfId="8754" priority="16" stopIfTrue="1" operator="equal">
      <formula>0</formula>
    </cfRule>
  </conditionalFormatting>
  <conditionalFormatting sqref="AX6">
    <cfRule type="cellIs" dxfId="8753" priority="15" stopIfTrue="1" operator="equal">
      <formula>0</formula>
    </cfRule>
  </conditionalFormatting>
  <conditionalFormatting sqref="AZ6">
    <cfRule type="cellIs" dxfId="8752" priority="14" stopIfTrue="1" operator="equal">
      <formula>0</formula>
    </cfRule>
  </conditionalFormatting>
  <conditionalFormatting sqref="AZ6">
    <cfRule type="cellIs" dxfId="8751" priority="13" stopIfTrue="1" operator="equal">
      <formula>0</formula>
    </cfRule>
  </conditionalFormatting>
  <conditionalFormatting sqref="BB6">
    <cfRule type="cellIs" dxfId="8750" priority="12" stopIfTrue="1" operator="equal">
      <formula>0</formula>
    </cfRule>
  </conditionalFormatting>
  <conditionalFormatting sqref="BB6">
    <cfRule type="cellIs" dxfId="8749" priority="11" stopIfTrue="1" operator="equal">
      <formula>0</formula>
    </cfRule>
  </conditionalFormatting>
  <conditionalFormatting sqref="BD6">
    <cfRule type="cellIs" dxfId="8748" priority="10" stopIfTrue="1" operator="equal">
      <formula>0</formula>
    </cfRule>
  </conditionalFormatting>
  <conditionalFormatting sqref="BD6">
    <cfRule type="cellIs" dxfId="8747" priority="9" stopIfTrue="1" operator="equal">
      <formula>0</formula>
    </cfRule>
  </conditionalFormatting>
  <conditionalFormatting sqref="BF6">
    <cfRule type="cellIs" dxfId="8746" priority="8" stopIfTrue="1" operator="equal">
      <formula>0</formula>
    </cfRule>
  </conditionalFormatting>
  <conditionalFormatting sqref="BF6">
    <cfRule type="cellIs" dxfId="8745" priority="7" stopIfTrue="1" operator="equal">
      <formula>0</formula>
    </cfRule>
  </conditionalFormatting>
  <conditionalFormatting sqref="BH6">
    <cfRule type="cellIs" dxfId="8744" priority="6" stopIfTrue="1" operator="equal">
      <formula>0</formula>
    </cfRule>
  </conditionalFormatting>
  <conditionalFormatting sqref="BH6">
    <cfRule type="cellIs" dxfId="8743" priority="5" stopIfTrue="1" operator="equal">
      <formula>0</formula>
    </cfRule>
  </conditionalFormatting>
  <conditionalFormatting sqref="BJ6">
    <cfRule type="cellIs" dxfId="8742" priority="4" stopIfTrue="1" operator="equal">
      <formula>0</formula>
    </cfRule>
  </conditionalFormatting>
  <conditionalFormatting sqref="BJ6">
    <cfRule type="cellIs" dxfId="8741" priority="3" stopIfTrue="1" operator="equal">
      <formula>0</formula>
    </cfRule>
  </conditionalFormatting>
  <conditionalFormatting sqref="BL6">
    <cfRule type="cellIs" dxfId="8740" priority="2" stopIfTrue="1" operator="equal">
      <formula>0</formula>
    </cfRule>
  </conditionalFormatting>
  <conditionalFormatting sqref="BL6">
    <cfRule type="cellIs" dxfId="8739" priority="1" stopIfTrue="1" operator="equal">
      <formula>0</formula>
    </cfRule>
  </conditionalFormatting>
  <dataValidations count="11">
    <dataValidation type="whole" operator="lessThanOrEqual" allowBlank="1" showInputMessage="1" showErrorMessage="1" sqref="BL6:BL106 AR6:AR106 AZ6:AZ106 BH6:BH106 BF6:BF106 BD6:BD106 BB6:BB106 BJ6:BJ106 AX6:AX106 AP6:AP106 AV6:AV106 AT7:AT106">
      <formula1>AO6</formula1>
    </dataValidation>
    <dataValidation type="whole" errorStyle="warning" operator="lessThanOrEqual" allowBlank="1" showInputMessage="1" showErrorMessage="1" errorTitle="maximum limit crossed" error="maximum limit crossed" sqref="BA6:BA106 AQ6:AQ106 BE6:BE106 BI6:BI106 BC6:BC106 BG6:BG106 AW6:AW106 AY6:AY106 AU6:AU106 AO6:AO106 AS6:AS106 BK6:BK106">
      <formula1>AO$6</formula1>
    </dataValidation>
    <dataValidation type="custom" operator="lessThanOrEqual" allowBlank="1" showInputMessage="1" showErrorMessage="1" errorTitle="maximum limit crossed" error="Invalid entry" sqref="AL25:AL106 AM7:AN106 AL7:AL8 Q17:R106 AE17:AF106 AG7:AK106 S7:AD106">
      <formula1>OR(Q7&lt;=Q$6,Q7="ML",Q7="NA",Q7="ab")</formula1>
    </dataValidation>
    <dataValidation type="textLength" errorStyle="warning" operator="lessThanOrEqual" showInputMessage="1" showErrorMessage="1" errorTitle="long name" error="Please decrease the font size of this cell if name does not fit into the column." sqref="I7:K106 M6:M106 P6">
      <formula1>20</formula1>
    </dataValidation>
    <dataValidation showInputMessage="1" showErrorMessage="1" errorTitle="Sex" error="Invalid entry" sqref="D22 D106 D104 D102 D100 D98 D96 D94 D92 D90 D88 D86 D84 D82 D80 D78 D76 D74 D72 D70 D68 D66 D64 D62 D60 D58 D56 D54 D52 D50 D48 D46 D44 D42 D40 D38 D36 D34 D32 D30 D28 D26 D24"/>
    <dataValidation type="textLength" errorStyle="warning" operator="lessThanOrEqual" showInputMessage="1" showErrorMessage="1" errorTitle="long name" error="Please decrease the font size of this cell if name does not fit into the column." sqref="H7:H106">
      <formula1>100</formula1>
    </dataValidation>
    <dataValidation type="list" allowBlank="1" showInputMessage="1" showErrorMessage="1" sqref="L3">
      <formula1>$E$6:$H$6</formula1>
    </dataValidation>
    <dataValidation type="list" allowBlank="1" showInputMessage="1" showErrorMessage="1" sqref="J3">
      <formula1>$A$6:$C$6</formula1>
    </dataValidation>
    <dataValidation type="list" allowBlank="1" showInputMessage="1" showErrorMessage="1" sqref="B7:B106">
      <formula1>$AL$9:$AL$15</formula1>
    </dataValidation>
    <dataValidation type="list" showInputMessage="1" showErrorMessage="1" errorTitle="Sex" error="Invalid entry" sqref="C7:C106">
      <formula1>$AL$17:$AL$18</formula1>
    </dataValidation>
    <dataValidation type="list" errorStyle="warning" operator="lessThanOrEqual" showInputMessage="1" showErrorMessage="1" errorTitle="long name" error="Please decrease the font size of this cell if name does not fit into the column." sqref="P7:P106">
      <formula1>J2:N2</formula1>
    </dataValidation>
  </dataValidations>
  <hyperlinks>
    <hyperlink ref="I6:K6" location="'from the developer''s desk'!F7:I89" display="CLICK HERE FOR HELP"/>
  </hyperlinks>
  <pageMargins left="0.5" right="0.5" top="0.5" bottom="0.5" header="0" footer="0"/>
  <pageSetup paperSize="5" orientation="landscape"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U106"/>
  <sheetViews>
    <sheetView workbookViewId="0">
      <selection sqref="A1:E1"/>
    </sheetView>
  </sheetViews>
  <sheetFormatPr baseColWidth="10" defaultColWidth="11.5" defaultRowHeight="12" x14ac:dyDescent="0"/>
  <cols>
    <col min="1" max="1" width="11.83203125" customWidth="1"/>
    <col min="2" max="2" width="17.5" style="89" customWidth="1"/>
    <col min="3" max="3" width="33.83203125" customWidth="1"/>
    <col min="4" max="4" width="11.83203125" bestFit="1" customWidth="1"/>
    <col min="5" max="5" width="20.83203125" bestFit="1" customWidth="1"/>
    <col min="6" max="6" width="8" customWidth="1"/>
    <col min="7" max="11" width="8.83203125" hidden="1" customWidth="1"/>
    <col min="12" max="12" width="12.83203125" hidden="1" customWidth="1"/>
    <col min="13" max="19" width="8.83203125" hidden="1" customWidth="1"/>
    <col min="20" max="21" width="23.5" hidden="1" customWidth="1"/>
    <col min="22" max="22" width="0" hidden="1" customWidth="1"/>
  </cols>
  <sheetData>
    <row r="1" spans="1:21" ht="20">
      <c r="A1" s="780" t="s">
        <v>142</v>
      </c>
      <c r="B1" s="780"/>
      <c r="C1" s="780"/>
      <c r="D1" s="780"/>
      <c r="E1" s="780"/>
      <c r="F1" s="68"/>
      <c r="G1" s="68"/>
      <c r="H1" s="776" t="s">
        <v>141</v>
      </c>
      <c r="I1" s="776"/>
      <c r="J1" s="776"/>
      <c r="K1" s="776"/>
      <c r="L1" s="776"/>
      <c r="M1" s="776"/>
      <c r="N1" s="776"/>
      <c r="O1" s="776"/>
      <c r="P1" s="776"/>
      <c r="Q1" s="776"/>
      <c r="R1" s="776"/>
      <c r="S1" s="776"/>
      <c r="T1" s="776"/>
      <c r="U1" s="776"/>
    </row>
    <row r="2" spans="1:21">
      <c r="A2" s="778" t="s">
        <v>140</v>
      </c>
      <c r="B2" s="778"/>
      <c r="C2" s="778"/>
      <c r="D2" s="778"/>
      <c r="E2" s="778"/>
      <c r="F2" s="68"/>
      <c r="G2" s="68"/>
      <c r="H2" s="776"/>
      <c r="I2" s="776"/>
      <c r="J2" s="776"/>
      <c r="K2" s="776"/>
      <c r="L2" s="776"/>
      <c r="M2" s="776"/>
      <c r="N2" s="776"/>
      <c r="O2" s="776"/>
      <c r="P2" s="776"/>
      <c r="Q2" s="776"/>
      <c r="R2" s="776"/>
      <c r="S2" s="776"/>
      <c r="T2" s="776"/>
      <c r="U2" s="776"/>
    </row>
    <row r="3" spans="1:21">
      <c r="A3" s="778"/>
      <c r="B3" s="778"/>
      <c r="C3" s="778"/>
      <c r="D3" s="778"/>
      <c r="E3" s="778"/>
      <c r="F3" s="68"/>
      <c r="G3" s="68"/>
      <c r="H3" s="776"/>
      <c r="I3" s="776"/>
      <c r="J3" s="776"/>
      <c r="K3" s="776"/>
      <c r="L3" s="776"/>
      <c r="M3" s="776"/>
      <c r="N3" s="776"/>
      <c r="O3" s="776"/>
      <c r="P3" s="776"/>
      <c r="Q3" s="776"/>
      <c r="R3" s="776"/>
      <c r="S3" s="776"/>
      <c r="T3" s="776"/>
      <c r="U3" s="776"/>
    </row>
    <row r="4" spans="1:21" ht="20">
      <c r="A4" s="781" t="s">
        <v>139</v>
      </c>
      <c r="B4" s="781"/>
      <c r="C4" s="781"/>
      <c r="D4" s="781"/>
      <c r="E4" s="781"/>
      <c r="F4" s="68"/>
      <c r="G4" s="68"/>
      <c r="H4" s="777"/>
      <c r="I4" s="777"/>
      <c r="J4" s="777"/>
      <c r="K4" s="777"/>
      <c r="L4" s="777"/>
      <c r="M4" s="777"/>
      <c r="N4" s="777"/>
      <c r="O4" s="777"/>
      <c r="P4" s="777"/>
      <c r="Q4" s="777"/>
      <c r="R4" s="777"/>
      <c r="S4" s="777"/>
      <c r="T4" s="777"/>
      <c r="U4" s="777"/>
    </row>
    <row r="5" spans="1:21" ht="18">
      <c r="A5" s="71" t="s">
        <v>138</v>
      </c>
      <c r="B5" s="87" t="s">
        <v>137</v>
      </c>
      <c r="C5" s="779" t="s">
        <v>132</v>
      </c>
      <c r="D5" s="779"/>
      <c r="E5" s="71" t="s">
        <v>136</v>
      </c>
      <c r="F5" s="68"/>
      <c r="G5" s="68"/>
      <c r="H5" s="785" t="s">
        <v>135</v>
      </c>
      <c r="I5" s="785" t="s">
        <v>134</v>
      </c>
      <c r="J5" s="787" t="s">
        <v>133</v>
      </c>
      <c r="K5" s="783" t="s">
        <v>135</v>
      </c>
      <c r="L5" s="784"/>
      <c r="M5" s="69" t="s">
        <v>134</v>
      </c>
      <c r="N5" s="69"/>
      <c r="O5" s="782" t="s">
        <v>133</v>
      </c>
      <c r="P5" s="782"/>
      <c r="Q5" s="782"/>
      <c r="R5" s="782"/>
      <c r="S5" s="69"/>
      <c r="T5" s="70" t="s">
        <v>132</v>
      </c>
      <c r="U5" s="70"/>
    </row>
    <row r="6" spans="1:21" ht="20">
      <c r="A6" s="72"/>
      <c r="B6" s="73"/>
      <c r="C6" s="74" t="s">
        <v>131</v>
      </c>
      <c r="D6" s="74" t="s">
        <v>130</v>
      </c>
      <c r="E6" s="75"/>
      <c r="F6" s="68"/>
      <c r="G6" s="68"/>
      <c r="H6" s="786"/>
      <c r="I6" s="786"/>
      <c r="J6" s="788"/>
      <c r="K6" s="69" t="s">
        <v>128</v>
      </c>
      <c r="L6" s="69" t="s">
        <v>127</v>
      </c>
      <c r="M6" s="69" t="s">
        <v>128</v>
      </c>
      <c r="N6" s="69" t="s">
        <v>127</v>
      </c>
      <c r="O6" s="69" t="s">
        <v>129</v>
      </c>
      <c r="P6" s="69" t="s">
        <v>128</v>
      </c>
      <c r="Q6" s="69" t="s">
        <v>127</v>
      </c>
      <c r="R6" s="69" t="s">
        <v>128</v>
      </c>
      <c r="S6" s="69" t="s">
        <v>127</v>
      </c>
      <c r="T6" s="69" t="s">
        <v>128</v>
      </c>
      <c r="U6" s="69" t="s">
        <v>127</v>
      </c>
    </row>
    <row r="7" spans="1:21" ht="18">
      <c r="A7" s="76">
        <v>1</v>
      </c>
      <c r="B7" s="88">
        <f>IF(details!G7="","",details!G7)</f>
        <v>36167</v>
      </c>
      <c r="C7" s="77" t="str">
        <f t="shared" ref="C7:C38" si="0">T7</f>
        <v>lkr tuojh] mUuhl lkS fuUukuoS</v>
      </c>
      <c r="D7" s="77"/>
      <c r="E7" s="78" t="str">
        <f t="shared" ref="E7:E38" si="1">IF(B7="","",TEXT(B7,"DDDD"))</f>
        <v>Thursday</v>
      </c>
      <c r="F7" s="68"/>
      <c r="G7" s="68"/>
      <c r="H7" s="66" t="str">
        <f t="shared" ref="H7:H38" si="2">TEXT(B7,"DD")</f>
        <v>07</v>
      </c>
      <c r="I7" s="66" t="str">
        <f t="shared" ref="I7:I38" si="3">TEXT(B7,"MM")</f>
        <v>01</v>
      </c>
      <c r="J7" s="66" t="str">
        <f t="shared" ref="J7:J38" si="4">TEXT(B7,"YY")</f>
        <v>99</v>
      </c>
      <c r="K7" s="67"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lkr</v>
      </c>
      <c r="L7" s="65"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Seven</v>
      </c>
      <c r="M7" s="64" t="str">
        <f t="shared" ref="M7:M38" si="7">IF(I7="01","tuojh",IF(I7="02","Qjojh",IF(I7="03","ekpZ",IF(I7="04","vizsy",IF(I7="05","ebZ",IF(I7="06","twu",IF(I7="07","tqykbZ",IF(I7="08","vxLr",IF(I7="09","flrEcj",IF(I7="10","vDVwcj",IF(I7="11","uoEcj",IF(I7="12","fnlEcj",""))))))))))))</f>
        <v>tuojh</v>
      </c>
      <c r="N7" s="65" t="str">
        <f t="shared" ref="N7:N38" si="8">IF(I7="01","January",IF(I7="02","February",IF(I7="03","March",IF(I7="04","April",IF(I7="05","May",IF(I7="06","June",IF(I7="07","July",IF(I7="08","August",IF(I7="09","September",IF(I7="10","October",IF(I7="11","November",IF(I7="12","December",""))))))))))))</f>
        <v>January</v>
      </c>
      <c r="O7" s="66">
        <f t="shared" ref="O7:O38" si="9">IF(B7="","",YEAR(B7))</f>
        <v>1999</v>
      </c>
      <c r="P7" s="64" t="str">
        <f t="shared" ref="P7:P38" si="10">IF(O7="","",IF(O7&lt;=1999,"mUuhl lkS","nks gtkj"))</f>
        <v>mUuhl lkS</v>
      </c>
      <c r="Q7" s="65"/>
      <c r="R7" s="64"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fuUukuoS</v>
      </c>
      <c r="S7" s="65"/>
      <c r="T7" s="64" t="str">
        <f t="shared" ref="T7:T38" si="12">IF(B7="","",CONCATENATE(K7," ",M7,"] ",P7," ",R7))</f>
        <v>lkr tuojh] mUuhl lkS fuUukuoS</v>
      </c>
      <c r="U7" s="63"/>
    </row>
    <row r="8" spans="1:21" ht="18">
      <c r="A8" s="76">
        <v>2</v>
      </c>
      <c r="B8" s="88">
        <f>IF(details!G8="","",details!G8)</f>
        <v>37967</v>
      </c>
      <c r="C8" s="77" t="str">
        <f t="shared" si="0"/>
        <v>ckjg fnlEcj] nks gtkj rhu</v>
      </c>
      <c r="D8" s="77"/>
      <c r="E8" s="78" t="str">
        <f t="shared" si="1"/>
        <v>Friday</v>
      </c>
      <c r="F8" s="68"/>
      <c r="G8" s="68"/>
      <c r="H8" s="66" t="str">
        <f t="shared" si="2"/>
        <v>12</v>
      </c>
      <c r="I8" s="66" t="str">
        <f t="shared" si="3"/>
        <v>12</v>
      </c>
      <c r="J8" s="66" t="str">
        <f t="shared" si="4"/>
        <v>03</v>
      </c>
      <c r="K8" s="67" t="str">
        <f t="shared" si="5"/>
        <v>ckjg</v>
      </c>
      <c r="L8" s="65" t="str">
        <f t="shared" si="6"/>
        <v>Twelve</v>
      </c>
      <c r="M8" s="64" t="str">
        <f t="shared" si="7"/>
        <v>fnlEcj</v>
      </c>
      <c r="N8" s="65" t="str">
        <f t="shared" si="8"/>
        <v>December</v>
      </c>
      <c r="O8" s="66">
        <f t="shared" si="9"/>
        <v>2003</v>
      </c>
      <c r="P8" s="64" t="str">
        <f t="shared" si="10"/>
        <v>nks gtkj</v>
      </c>
      <c r="Q8" s="65"/>
      <c r="R8" s="64" t="str">
        <f t="shared" si="11"/>
        <v>rhu</v>
      </c>
      <c r="S8" s="65"/>
      <c r="T8" s="64" t="str">
        <f t="shared" si="12"/>
        <v>ckjg fnlEcj] nks gtkj rhu</v>
      </c>
      <c r="U8" s="63"/>
    </row>
    <row r="9" spans="1:21" ht="18">
      <c r="A9" s="76">
        <v>3</v>
      </c>
      <c r="B9" s="88" t="str">
        <f>IF(details!G9="","",details!G9)</f>
        <v/>
      </c>
      <c r="C9" s="77" t="str">
        <f t="shared" si="0"/>
        <v/>
      </c>
      <c r="D9" s="77"/>
      <c r="E9" s="78" t="str">
        <f t="shared" si="1"/>
        <v/>
      </c>
      <c r="F9" s="68"/>
      <c r="G9" s="68"/>
      <c r="H9" s="66" t="str">
        <f t="shared" si="2"/>
        <v/>
      </c>
      <c r="I9" s="66" t="str">
        <f t="shared" si="3"/>
        <v/>
      </c>
      <c r="J9" s="66" t="str">
        <f t="shared" si="4"/>
        <v/>
      </c>
      <c r="K9" s="67" t="str">
        <f t="shared" si="5"/>
        <v/>
      </c>
      <c r="L9" s="65" t="str">
        <f t="shared" si="6"/>
        <v/>
      </c>
      <c r="M9" s="64" t="str">
        <f t="shared" si="7"/>
        <v/>
      </c>
      <c r="N9" s="65" t="str">
        <f t="shared" si="8"/>
        <v/>
      </c>
      <c r="O9" s="66" t="str">
        <f t="shared" si="9"/>
        <v/>
      </c>
      <c r="P9" s="64" t="str">
        <f t="shared" si="10"/>
        <v/>
      </c>
      <c r="Q9" s="65"/>
      <c r="R9" s="64" t="str">
        <f t="shared" si="11"/>
        <v/>
      </c>
      <c r="S9" s="65"/>
      <c r="T9" s="64" t="str">
        <f t="shared" si="12"/>
        <v/>
      </c>
      <c r="U9" s="63"/>
    </row>
    <row r="10" spans="1:21" ht="18">
      <c r="A10" s="76">
        <v>4</v>
      </c>
      <c r="B10" s="88" t="str">
        <f>IF(details!G10="","",details!G10)</f>
        <v/>
      </c>
      <c r="C10" s="77" t="str">
        <f t="shared" si="0"/>
        <v/>
      </c>
      <c r="D10" s="77"/>
      <c r="E10" s="78" t="str">
        <f t="shared" si="1"/>
        <v/>
      </c>
      <c r="F10" s="68"/>
      <c r="G10" s="68"/>
      <c r="H10" s="66" t="str">
        <f t="shared" si="2"/>
        <v/>
      </c>
      <c r="I10" s="66" t="str">
        <f t="shared" si="3"/>
        <v/>
      </c>
      <c r="J10" s="66" t="str">
        <f t="shared" si="4"/>
        <v/>
      </c>
      <c r="K10" s="67" t="str">
        <f t="shared" si="5"/>
        <v/>
      </c>
      <c r="L10" s="65" t="str">
        <f t="shared" si="6"/>
        <v/>
      </c>
      <c r="M10" s="64" t="str">
        <f t="shared" si="7"/>
        <v/>
      </c>
      <c r="N10" s="65" t="str">
        <f t="shared" si="8"/>
        <v/>
      </c>
      <c r="O10" s="66" t="str">
        <f t="shared" si="9"/>
        <v/>
      </c>
      <c r="P10" s="64" t="str">
        <f t="shared" si="10"/>
        <v/>
      </c>
      <c r="Q10" s="65"/>
      <c r="R10" s="64" t="str">
        <f t="shared" si="11"/>
        <v/>
      </c>
      <c r="S10" s="65"/>
      <c r="T10" s="64" t="str">
        <f t="shared" si="12"/>
        <v/>
      </c>
      <c r="U10" s="63"/>
    </row>
    <row r="11" spans="1:21" ht="18">
      <c r="A11" s="76">
        <v>5</v>
      </c>
      <c r="B11" s="88" t="str">
        <f>IF(details!G11="","",details!G11)</f>
        <v/>
      </c>
      <c r="C11" s="77" t="str">
        <f t="shared" si="0"/>
        <v/>
      </c>
      <c r="D11" s="77"/>
      <c r="E11" s="78" t="str">
        <f t="shared" si="1"/>
        <v/>
      </c>
      <c r="F11" s="68"/>
      <c r="G11" s="68"/>
      <c r="H11" s="66" t="str">
        <f t="shared" si="2"/>
        <v/>
      </c>
      <c r="I11" s="66" t="str">
        <f t="shared" si="3"/>
        <v/>
      </c>
      <c r="J11" s="66" t="str">
        <f t="shared" si="4"/>
        <v/>
      </c>
      <c r="K11" s="67" t="str">
        <f t="shared" si="5"/>
        <v/>
      </c>
      <c r="L11" s="65" t="str">
        <f t="shared" si="6"/>
        <v/>
      </c>
      <c r="M11" s="64" t="str">
        <f t="shared" si="7"/>
        <v/>
      </c>
      <c r="N11" s="65" t="str">
        <f t="shared" si="8"/>
        <v/>
      </c>
      <c r="O11" s="66" t="str">
        <f t="shared" si="9"/>
        <v/>
      </c>
      <c r="P11" s="64" t="str">
        <f t="shared" si="10"/>
        <v/>
      </c>
      <c r="Q11" s="65"/>
      <c r="R11" s="64" t="str">
        <f t="shared" si="11"/>
        <v/>
      </c>
      <c r="S11" s="65"/>
      <c r="T11" s="64" t="str">
        <f t="shared" si="12"/>
        <v/>
      </c>
      <c r="U11" s="63"/>
    </row>
    <row r="12" spans="1:21" ht="18">
      <c r="A12" s="76">
        <v>6</v>
      </c>
      <c r="B12" s="88" t="str">
        <f>IF(details!G12="","",details!G12)</f>
        <v/>
      </c>
      <c r="C12" s="77" t="str">
        <f t="shared" si="0"/>
        <v/>
      </c>
      <c r="D12" s="77"/>
      <c r="E12" s="78" t="str">
        <f t="shared" si="1"/>
        <v/>
      </c>
      <c r="F12" s="68"/>
      <c r="G12" s="68"/>
      <c r="H12" s="66" t="str">
        <f t="shared" si="2"/>
        <v/>
      </c>
      <c r="I12" s="66" t="str">
        <f t="shared" si="3"/>
        <v/>
      </c>
      <c r="J12" s="66" t="str">
        <f t="shared" si="4"/>
        <v/>
      </c>
      <c r="K12" s="67" t="str">
        <f t="shared" si="5"/>
        <v/>
      </c>
      <c r="L12" s="65" t="str">
        <f t="shared" si="6"/>
        <v/>
      </c>
      <c r="M12" s="64" t="str">
        <f t="shared" si="7"/>
        <v/>
      </c>
      <c r="N12" s="65" t="str">
        <f t="shared" si="8"/>
        <v/>
      </c>
      <c r="O12" s="66" t="str">
        <f t="shared" si="9"/>
        <v/>
      </c>
      <c r="P12" s="64" t="str">
        <f t="shared" si="10"/>
        <v/>
      </c>
      <c r="Q12" s="65"/>
      <c r="R12" s="64" t="str">
        <f t="shared" si="11"/>
        <v/>
      </c>
      <c r="S12" s="65"/>
      <c r="T12" s="64" t="str">
        <f t="shared" si="12"/>
        <v/>
      </c>
      <c r="U12" s="63"/>
    </row>
    <row r="13" spans="1:21" ht="18">
      <c r="A13" s="76">
        <v>7</v>
      </c>
      <c r="B13" s="88" t="str">
        <f>IF(details!G13="","",details!G13)</f>
        <v/>
      </c>
      <c r="C13" s="77" t="str">
        <f t="shared" si="0"/>
        <v/>
      </c>
      <c r="D13" s="77"/>
      <c r="E13" s="78" t="str">
        <f t="shared" si="1"/>
        <v/>
      </c>
      <c r="F13" s="68"/>
      <c r="G13" s="68"/>
      <c r="H13" s="66" t="str">
        <f t="shared" si="2"/>
        <v/>
      </c>
      <c r="I13" s="66" t="str">
        <f t="shared" si="3"/>
        <v/>
      </c>
      <c r="J13" s="66" t="str">
        <f t="shared" si="4"/>
        <v/>
      </c>
      <c r="K13" s="67" t="str">
        <f t="shared" si="5"/>
        <v/>
      </c>
      <c r="L13" s="65" t="str">
        <f t="shared" si="6"/>
        <v/>
      </c>
      <c r="M13" s="64" t="str">
        <f t="shared" si="7"/>
        <v/>
      </c>
      <c r="N13" s="65" t="str">
        <f t="shared" si="8"/>
        <v/>
      </c>
      <c r="O13" s="66" t="str">
        <f t="shared" si="9"/>
        <v/>
      </c>
      <c r="P13" s="64" t="str">
        <f t="shared" si="10"/>
        <v/>
      </c>
      <c r="Q13" s="65"/>
      <c r="R13" s="64" t="str">
        <f t="shared" si="11"/>
        <v/>
      </c>
      <c r="S13" s="65"/>
      <c r="T13" s="64" t="str">
        <f t="shared" si="12"/>
        <v/>
      </c>
      <c r="U13" s="63"/>
    </row>
    <row r="14" spans="1:21" ht="18">
      <c r="A14" s="76">
        <v>8</v>
      </c>
      <c r="B14" s="88" t="str">
        <f>IF(details!G14="","",details!G14)</f>
        <v/>
      </c>
      <c r="C14" s="77" t="str">
        <f t="shared" si="0"/>
        <v/>
      </c>
      <c r="D14" s="77"/>
      <c r="E14" s="78" t="str">
        <f t="shared" si="1"/>
        <v/>
      </c>
      <c r="F14" s="68"/>
      <c r="G14" s="68"/>
      <c r="H14" s="66" t="str">
        <f t="shared" si="2"/>
        <v/>
      </c>
      <c r="I14" s="66" t="str">
        <f t="shared" si="3"/>
        <v/>
      </c>
      <c r="J14" s="66" t="str">
        <f t="shared" si="4"/>
        <v/>
      </c>
      <c r="K14" s="67" t="str">
        <f t="shared" si="5"/>
        <v/>
      </c>
      <c r="L14" s="65" t="str">
        <f t="shared" si="6"/>
        <v/>
      </c>
      <c r="M14" s="64" t="str">
        <f t="shared" si="7"/>
        <v/>
      </c>
      <c r="N14" s="65" t="str">
        <f t="shared" si="8"/>
        <v/>
      </c>
      <c r="O14" s="66" t="str">
        <f t="shared" si="9"/>
        <v/>
      </c>
      <c r="P14" s="64" t="str">
        <f t="shared" si="10"/>
        <v/>
      </c>
      <c r="Q14" s="65"/>
      <c r="R14" s="64" t="str">
        <f t="shared" si="11"/>
        <v/>
      </c>
      <c r="S14" s="65"/>
      <c r="T14" s="64" t="str">
        <f t="shared" si="12"/>
        <v/>
      </c>
      <c r="U14" s="63"/>
    </row>
    <row r="15" spans="1:21" ht="18">
      <c r="A15" s="76">
        <v>9</v>
      </c>
      <c r="B15" s="88" t="str">
        <f>IF(details!G15="","",details!G15)</f>
        <v/>
      </c>
      <c r="C15" s="77" t="str">
        <f t="shared" si="0"/>
        <v/>
      </c>
      <c r="D15" s="77"/>
      <c r="E15" s="78" t="str">
        <f t="shared" si="1"/>
        <v/>
      </c>
      <c r="F15" s="68"/>
      <c r="G15" s="68"/>
      <c r="H15" s="66" t="str">
        <f t="shared" si="2"/>
        <v/>
      </c>
      <c r="I15" s="66" t="str">
        <f t="shared" si="3"/>
        <v/>
      </c>
      <c r="J15" s="66" t="str">
        <f t="shared" si="4"/>
        <v/>
      </c>
      <c r="K15" s="67" t="str">
        <f t="shared" si="5"/>
        <v/>
      </c>
      <c r="L15" s="65" t="str">
        <f t="shared" si="6"/>
        <v/>
      </c>
      <c r="M15" s="64" t="str">
        <f t="shared" si="7"/>
        <v/>
      </c>
      <c r="N15" s="65" t="str">
        <f t="shared" si="8"/>
        <v/>
      </c>
      <c r="O15" s="66" t="str">
        <f t="shared" si="9"/>
        <v/>
      </c>
      <c r="P15" s="64" t="str">
        <f t="shared" si="10"/>
        <v/>
      </c>
      <c r="Q15" s="65"/>
      <c r="R15" s="64" t="str">
        <f t="shared" si="11"/>
        <v/>
      </c>
      <c r="S15" s="65"/>
      <c r="T15" s="64" t="str">
        <f t="shared" si="12"/>
        <v/>
      </c>
      <c r="U15" s="63"/>
    </row>
    <row r="16" spans="1:21" ht="18">
      <c r="A16" s="76">
        <v>10</v>
      </c>
      <c r="B16" s="88" t="str">
        <f>IF(details!G16="","",details!G16)</f>
        <v/>
      </c>
      <c r="C16" s="77" t="str">
        <f t="shared" si="0"/>
        <v/>
      </c>
      <c r="D16" s="77"/>
      <c r="E16" s="78" t="str">
        <f t="shared" si="1"/>
        <v/>
      </c>
      <c r="F16" s="68"/>
      <c r="G16" s="68"/>
      <c r="H16" s="66" t="str">
        <f t="shared" si="2"/>
        <v/>
      </c>
      <c r="I16" s="66" t="str">
        <f t="shared" si="3"/>
        <v/>
      </c>
      <c r="J16" s="66" t="str">
        <f t="shared" si="4"/>
        <v/>
      </c>
      <c r="K16" s="67" t="str">
        <f t="shared" si="5"/>
        <v/>
      </c>
      <c r="L16" s="65" t="str">
        <f t="shared" si="6"/>
        <v/>
      </c>
      <c r="M16" s="64" t="str">
        <f t="shared" si="7"/>
        <v/>
      </c>
      <c r="N16" s="65" t="str">
        <f t="shared" si="8"/>
        <v/>
      </c>
      <c r="O16" s="66" t="str">
        <f t="shared" si="9"/>
        <v/>
      </c>
      <c r="P16" s="64" t="str">
        <f t="shared" si="10"/>
        <v/>
      </c>
      <c r="Q16" s="65"/>
      <c r="R16" s="64" t="str">
        <f t="shared" si="11"/>
        <v/>
      </c>
      <c r="S16" s="65"/>
      <c r="T16" s="64" t="str">
        <f t="shared" si="12"/>
        <v/>
      </c>
      <c r="U16" s="63"/>
    </row>
    <row r="17" spans="1:21" ht="18">
      <c r="A17" s="76">
        <v>11</v>
      </c>
      <c r="B17" s="88" t="str">
        <f>IF(details!G17="","",details!G17)</f>
        <v/>
      </c>
      <c r="C17" s="77" t="str">
        <f t="shared" si="0"/>
        <v/>
      </c>
      <c r="D17" s="77"/>
      <c r="E17" s="78" t="str">
        <f t="shared" si="1"/>
        <v/>
      </c>
      <c r="F17" s="68"/>
      <c r="G17" s="68"/>
      <c r="H17" s="66" t="str">
        <f t="shared" si="2"/>
        <v/>
      </c>
      <c r="I17" s="66" t="str">
        <f t="shared" si="3"/>
        <v/>
      </c>
      <c r="J17" s="66" t="str">
        <f t="shared" si="4"/>
        <v/>
      </c>
      <c r="K17" s="67" t="str">
        <f t="shared" si="5"/>
        <v/>
      </c>
      <c r="L17" s="65" t="str">
        <f t="shared" si="6"/>
        <v/>
      </c>
      <c r="M17" s="64" t="str">
        <f t="shared" si="7"/>
        <v/>
      </c>
      <c r="N17" s="65" t="str">
        <f t="shared" si="8"/>
        <v/>
      </c>
      <c r="O17" s="66" t="str">
        <f t="shared" si="9"/>
        <v/>
      </c>
      <c r="P17" s="64" t="str">
        <f t="shared" si="10"/>
        <v/>
      </c>
      <c r="Q17" s="65"/>
      <c r="R17" s="64" t="str">
        <f t="shared" si="11"/>
        <v/>
      </c>
      <c r="S17" s="65"/>
      <c r="T17" s="64" t="str">
        <f t="shared" si="12"/>
        <v/>
      </c>
      <c r="U17" s="63"/>
    </row>
    <row r="18" spans="1:21" ht="18">
      <c r="A18" s="76">
        <v>12</v>
      </c>
      <c r="B18" s="88" t="str">
        <f>IF(details!G18="","",details!G18)</f>
        <v/>
      </c>
      <c r="C18" s="77" t="str">
        <f t="shared" si="0"/>
        <v/>
      </c>
      <c r="D18" s="77"/>
      <c r="E18" s="78" t="str">
        <f t="shared" si="1"/>
        <v/>
      </c>
      <c r="F18" s="68"/>
      <c r="G18" s="68"/>
      <c r="H18" s="66" t="str">
        <f t="shared" si="2"/>
        <v/>
      </c>
      <c r="I18" s="66" t="str">
        <f t="shared" si="3"/>
        <v/>
      </c>
      <c r="J18" s="66" t="str">
        <f t="shared" si="4"/>
        <v/>
      </c>
      <c r="K18" s="67" t="str">
        <f t="shared" si="5"/>
        <v/>
      </c>
      <c r="L18" s="65" t="str">
        <f t="shared" si="6"/>
        <v/>
      </c>
      <c r="M18" s="64" t="str">
        <f t="shared" si="7"/>
        <v/>
      </c>
      <c r="N18" s="65" t="str">
        <f t="shared" si="8"/>
        <v/>
      </c>
      <c r="O18" s="66" t="str">
        <f t="shared" si="9"/>
        <v/>
      </c>
      <c r="P18" s="64" t="str">
        <f t="shared" si="10"/>
        <v/>
      </c>
      <c r="Q18" s="65"/>
      <c r="R18" s="64" t="str">
        <f t="shared" si="11"/>
        <v/>
      </c>
      <c r="S18" s="65"/>
      <c r="T18" s="64" t="str">
        <f t="shared" si="12"/>
        <v/>
      </c>
      <c r="U18" s="63"/>
    </row>
    <row r="19" spans="1:21" ht="18">
      <c r="A19" s="76">
        <v>13</v>
      </c>
      <c r="B19" s="88" t="str">
        <f>IF(details!G19="","",details!G19)</f>
        <v/>
      </c>
      <c r="C19" s="77" t="str">
        <f t="shared" si="0"/>
        <v/>
      </c>
      <c r="D19" s="77"/>
      <c r="E19" s="78" t="str">
        <f t="shared" si="1"/>
        <v/>
      </c>
      <c r="F19" s="68"/>
      <c r="G19" s="68"/>
      <c r="H19" s="66" t="str">
        <f t="shared" si="2"/>
        <v/>
      </c>
      <c r="I19" s="66" t="str">
        <f t="shared" si="3"/>
        <v/>
      </c>
      <c r="J19" s="66" t="str">
        <f t="shared" si="4"/>
        <v/>
      </c>
      <c r="K19" s="67" t="str">
        <f t="shared" si="5"/>
        <v/>
      </c>
      <c r="L19" s="65" t="str">
        <f t="shared" si="6"/>
        <v/>
      </c>
      <c r="M19" s="64" t="str">
        <f t="shared" si="7"/>
        <v/>
      </c>
      <c r="N19" s="65" t="str">
        <f t="shared" si="8"/>
        <v/>
      </c>
      <c r="O19" s="66" t="str">
        <f t="shared" si="9"/>
        <v/>
      </c>
      <c r="P19" s="64" t="str">
        <f t="shared" si="10"/>
        <v/>
      </c>
      <c r="Q19" s="65"/>
      <c r="R19" s="64" t="str">
        <f t="shared" si="11"/>
        <v/>
      </c>
      <c r="S19" s="65"/>
      <c r="T19" s="64" t="str">
        <f t="shared" si="12"/>
        <v/>
      </c>
      <c r="U19" s="63"/>
    </row>
    <row r="20" spans="1:21" ht="18">
      <c r="A20" s="76">
        <v>14</v>
      </c>
      <c r="B20" s="88" t="str">
        <f>IF(details!G20="","",details!G20)</f>
        <v/>
      </c>
      <c r="C20" s="77" t="str">
        <f t="shared" si="0"/>
        <v/>
      </c>
      <c r="D20" s="77"/>
      <c r="E20" s="78" t="str">
        <f t="shared" si="1"/>
        <v/>
      </c>
      <c r="F20" s="68"/>
      <c r="G20" s="68"/>
      <c r="H20" s="66" t="str">
        <f t="shared" si="2"/>
        <v/>
      </c>
      <c r="I20" s="66" t="str">
        <f t="shared" si="3"/>
        <v/>
      </c>
      <c r="J20" s="66" t="str">
        <f t="shared" si="4"/>
        <v/>
      </c>
      <c r="K20" s="67" t="str">
        <f t="shared" si="5"/>
        <v/>
      </c>
      <c r="L20" s="65" t="str">
        <f t="shared" si="6"/>
        <v/>
      </c>
      <c r="M20" s="64" t="str">
        <f t="shared" si="7"/>
        <v/>
      </c>
      <c r="N20" s="65" t="str">
        <f t="shared" si="8"/>
        <v/>
      </c>
      <c r="O20" s="66" t="str">
        <f t="shared" si="9"/>
        <v/>
      </c>
      <c r="P20" s="64" t="str">
        <f t="shared" si="10"/>
        <v/>
      </c>
      <c r="Q20" s="65"/>
      <c r="R20" s="64" t="str">
        <f t="shared" si="11"/>
        <v/>
      </c>
      <c r="S20" s="65"/>
      <c r="T20" s="64" t="str">
        <f t="shared" si="12"/>
        <v/>
      </c>
      <c r="U20" s="63"/>
    </row>
    <row r="21" spans="1:21" ht="18">
      <c r="A21" s="76">
        <v>15</v>
      </c>
      <c r="B21" s="88" t="str">
        <f>IF(details!G21="","",details!G21)</f>
        <v/>
      </c>
      <c r="C21" s="77" t="str">
        <f t="shared" si="0"/>
        <v/>
      </c>
      <c r="D21" s="77"/>
      <c r="E21" s="78" t="str">
        <f t="shared" si="1"/>
        <v/>
      </c>
      <c r="F21" s="68"/>
      <c r="G21" s="68"/>
      <c r="H21" s="66" t="str">
        <f t="shared" si="2"/>
        <v/>
      </c>
      <c r="I21" s="66" t="str">
        <f t="shared" si="3"/>
        <v/>
      </c>
      <c r="J21" s="66" t="str">
        <f t="shared" si="4"/>
        <v/>
      </c>
      <c r="K21" s="67" t="str">
        <f t="shared" si="5"/>
        <v/>
      </c>
      <c r="L21" s="65" t="str">
        <f t="shared" si="6"/>
        <v/>
      </c>
      <c r="M21" s="64" t="str">
        <f t="shared" si="7"/>
        <v/>
      </c>
      <c r="N21" s="65" t="str">
        <f t="shared" si="8"/>
        <v/>
      </c>
      <c r="O21" s="66" t="str">
        <f t="shared" si="9"/>
        <v/>
      </c>
      <c r="P21" s="64" t="str">
        <f t="shared" si="10"/>
        <v/>
      </c>
      <c r="Q21" s="65"/>
      <c r="R21" s="64" t="str">
        <f t="shared" si="11"/>
        <v/>
      </c>
      <c r="S21" s="65"/>
      <c r="T21" s="64" t="str">
        <f t="shared" si="12"/>
        <v/>
      </c>
      <c r="U21" s="63"/>
    </row>
    <row r="22" spans="1:21" ht="18">
      <c r="A22" s="76">
        <v>16</v>
      </c>
      <c r="B22" s="88" t="str">
        <f>IF(details!G22="","",details!G22)</f>
        <v/>
      </c>
      <c r="C22" s="77" t="str">
        <f t="shared" si="0"/>
        <v/>
      </c>
      <c r="D22" s="77"/>
      <c r="E22" s="78" t="str">
        <f t="shared" si="1"/>
        <v/>
      </c>
      <c r="F22" s="68"/>
      <c r="G22" s="68"/>
      <c r="H22" s="66" t="str">
        <f t="shared" si="2"/>
        <v/>
      </c>
      <c r="I22" s="66" t="str">
        <f t="shared" si="3"/>
        <v/>
      </c>
      <c r="J22" s="66" t="str">
        <f t="shared" si="4"/>
        <v/>
      </c>
      <c r="K22" s="67" t="str">
        <f t="shared" si="5"/>
        <v/>
      </c>
      <c r="L22" s="65" t="str">
        <f t="shared" si="6"/>
        <v/>
      </c>
      <c r="M22" s="64" t="str">
        <f t="shared" si="7"/>
        <v/>
      </c>
      <c r="N22" s="65" t="str">
        <f t="shared" si="8"/>
        <v/>
      </c>
      <c r="O22" s="66" t="str">
        <f t="shared" si="9"/>
        <v/>
      </c>
      <c r="P22" s="64" t="str">
        <f t="shared" si="10"/>
        <v/>
      </c>
      <c r="Q22" s="65"/>
      <c r="R22" s="64" t="str">
        <f t="shared" si="11"/>
        <v/>
      </c>
      <c r="S22" s="65"/>
      <c r="T22" s="64" t="str">
        <f t="shared" si="12"/>
        <v/>
      </c>
      <c r="U22" s="63"/>
    </row>
    <row r="23" spans="1:21" ht="18">
      <c r="A23" s="76">
        <v>17</v>
      </c>
      <c r="B23" s="88" t="str">
        <f>IF(details!G23="","",details!G23)</f>
        <v/>
      </c>
      <c r="C23" s="77" t="str">
        <f t="shared" si="0"/>
        <v/>
      </c>
      <c r="D23" s="77"/>
      <c r="E23" s="78" t="str">
        <f t="shared" si="1"/>
        <v/>
      </c>
      <c r="F23" s="68"/>
      <c r="G23" s="68"/>
      <c r="H23" s="66" t="str">
        <f t="shared" si="2"/>
        <v/>
      </c>
      <c r="I23" s="66" t="str">
        <f t="shared" si="3"/>
        <v/>
      </c>
      <c r="J23" s="66" t="str">
        <f t="shared" si="4"/>
        <v/>
      </c>
      <c r="K23" s="67" t="str">
        <f t="shared" si="5"/>
        <v/>
      </c>
      <c r="L23" s="65" t="str">
        <f t="shared" si="6"/>
        <v/>
      </c>
      <c r="M23" s="64" t="str">
        <f t="shared" si="7"/>
        <v/>
      </c>
      <c r="N23" s="65" t="str">
        <f t="shared" si="8"/>
        <v/>
      </c>
      <c r="O23" s="66" t="str">
        <f t="shared" si="9"/>
        <v/>
      </c>
      <c r="P23" s="64" t="str">
        <f t="shared" si="10"/>
        <v/>
      </c>
      <c r="Q23" s="65"/>
      <c r="R23" s="64" t="str">
        <f t="shared" si="11"/>
        <v/>
      </c>
      <c r="S23" s="65"/>
      <c r="T23" s="64" t="str">
        <f t="shared" si="12"/>
        <v/>
      </c>
      <c r="U23" s="63"/>
    </row>
    <row r="24" spans="1:21" ht="18">
      <c r="A24" s="76">
        <v>18</v>
      </c>
      <c r="B24" s="88" t="str">
        <f>IF(details!G24="","",details!G24)</f>
        <v/>
      </c>
      <c r="C24" s="77" t="str">
        <f t="shared" si="0"/>
        <v/>
      </c>
      <c r="D24" s="77"/>
      <c r="E24" s="78" t="str">
        <f t="shared" si="1"/>
        <v/>
      </c>
      <c r="F24" s="68"/>
      <c r="G24" s="68"/>
      <c r="H24" s="66" t="str">
        <f t="shared" si="2"/>
        <v/>
      </c>
      <c r="I24" s="66" t="str">
        <f t="shared" si="3"/>
        <v/>
      </c>
      <c r="J24" s="66" t="str">
        <f t="shared" si="4"/>
        <v/>
      </c>
      <c r="K24" s="67" t="str">
        <f t="shared" si="5"/>
        <v/>
      </c>
      <c r="L24" s="65" t="str">
        <f t="shared" si="6"/>
        <v/>
      </c>
      <c r="M24" s="64" t="str">
        <f t="shared" si="7"/>
        <v/>
      </c>
      <c r="N24" s="65" t="str">
        <f t="shared" si="8"/>
        <v/>
      </c>
      <c r="O24" s="66" t="str">
        <f t="shared" si="9"/>
        <v/>
      </c>
      <c r="P24" s="64" t="str">
        <f t="shared" si="10"/>
        <v/>
      </c>
      <c r="Q24" s="65"/>
      <c r="R24" s="64" t="str">
        <f t="shared" si="11"/>
        <v/>
      </c>
      <c r="S24" s="65"/>
      <c r="T24" s="64" t="str">
        <f t="shared" si="12"/>
        <v/>
      </c>
      <c r="U24" s="63"/>
    </row>
    <row r="25" spans="1:21" ht="18">
      <c r="A25" s="76">
        <v>19</v>
      </c>
      <c r="B25" s="88" t="str">
        <f>IF(details!G25="","",details!G25)</f>
        <v/>
      </c>
      <c r="C25" s="77" t="str">
        <f t="shared" si="0"/>
        <v/>
      </c>
      <c r="D25" s="77"/>
      <c r="E25" s="78" t="str">
        <f t="shared" si="1"/>
        <v/>
      </c>
      <c r="F25" s="68"/>
      <c r="G25" s="68"/>
      <c r="H25" s="66" t="str">
        <f t="shared" si="2"/>
        <v/>
      </c>
      <c r="I25" s="66" t="str">
        <f t="shared" si="3"/>
        <v/>
      </c>
      <c r="J25" s="66" t="str">
        <f t="shared" si="4"/>
        <v/>
      </c>
      <c r="K25" s="67" t="str">
        <f t="shared" si="5"/>
        <v/>
      </c>
      <c r="L25" s="65" t="str">
        <f t="shared" si="6"/>
        <v/>
      </c>
      <c r="M25" s="64" t="str">
        <f t="shared" si="7"/>
        <v/>
      </c>
      <c r="N25" s="65" t="str">
        <f t="shared" si="8"/>
        <v/>
      </c>
      <c r="O25" s="66" t="str">
        <f t="shared" si="9"/>
        <v/>
      </c>
      <c r="P25" s="64" t="str">
        <f t="shared" si="10"/>
        <v/>
      </c>
      <c r="Q25" s="65"/>
      <c r="R25" s="64" t="str">
        <f t="shared" si="11"/>
        <v/>
      </c>
      <c r="S25" s="65"/>
      <c r="T25" s="64" t="str">
        <f t="shared" si="12"/>
        <v/>
      </c>
      <c r="U25" s="63"/>
    </row>
    <row r="26" spans="1:21" ht="18">
      <c r="A26" s="76">
        <v>20</v>
      </c>
      <c r="B26" s="88" t="str">
        <f>IF(details!G26="","",details!G26)</f>
        <v/>
      </c>
      <c r="C26" s="77" t="str">
        <f t="shared" si="0"/>
        <v/>
      </c>
      <c r="D26" s="77"/>
      <c r="E26" s="78" t="str">
        <f t="shared" si="1"/>
        <v/>
      </c>
      <c r="F26" s="68"/>
      <c r="G26" s="68"/>
      <c r="H26" s="66" t="str">
        <f t="shared" si="2"/>
        <v/>
      </c>
      <c r="I26" s="66" t="str">
        <f t="shared" si="3"/>
        <v/>
      </c>
      <c r="J26" s="66" t="str">
        <f t="shared" si="4"/>
        <v/>
      </c>
      <c r="K26" s="67" t="str">
        <f t="shared" si="5"/>
        <v/>
      </c>
      <c r="L26" s="65" t="str">
        <f t="shared" si="6"/>
        <v/>
      </c>
      <c r="M26" s="64" t="str">
        <f t="shared" si="7"/>
        <v/>
      </c>
      <c r="N26" s="65" t="str">
        <f t="shared" si="8"/>
        <v/>
      </c>
      <c r="O26" s="66" t="str">
        <f t="shared" si="9"/>
        <v/>
      </c>
      <c r="P26" s="64" t="str">
        <f t="shared" si="10"/>
        <v/>
      </c>
      <c r="Q26" s="65"/>
      <c r="R26" s="64" t="str">
        <f t="shared" si="11"/>
        <v/>
      </c>
      <c r="S26" s="65"/>
      <c r="T26" s="64" t="str">
        <f t="shared" si="12"/>
        <v/>
      </c>
      <c r="U26" s="63"/>
    </row>
    <row r="27" spans="1:21" ht="18">
      <c r="A27" s="76">
        <v>21</v>
      </c>
      <c r="B27" s="88" t="str">
        <f>IF(details!G27="","",details!G27)</f>
        <v/>
      </c>
      <c r="C27" s="77" t="str">
        <f t="shared" si="0"/>
        <v/>
      </c>
      <c r="D27" s="77"/>
      <c r="E27" s="78" t="str">
        <f t="shared" si="1"/>
        <v/>
      </c>
      <c r="F27" s="68"/>
      <c r="G27" s="68"/>
      <c r="H27" s="66" t="str">
        <f t="shared" si="2"/>
        <v/>
      </c>
      <c r="I27" s="66" t="str">
        <f t="shared" si="3"/>
        <v/>
      </c>
      <c r="J27" s="66" t="str">
        <f t="shared" si="4"/>
        <v/>
      </c>
      <c r="K27" s="67" t="str">
        <f t="shared" si="5"/>
        <v/>
      </c>
      <c r="L27" s="65" t="str">
        <f t="shared" si="6"/>
        <v/>
      </c>
      <c r="M27" s="64" t="str">
        <f t="shared" si="7"/>
        <v/>
      </c>
      <c r="N27" s="65" t="str">
        <f t="shared" si="8"/>
        <v/>
      </c>
      <c r="O27" s="66" t="str">
        <f t="shared" si="9"/>
        <v/>
      </c>
      <c r="P27" s="64" t="str">
        <f t="shared" si="10"/>
        <v/>
      </c>
      <c r="Q27" s="65"/>
      <c r="R27" s="64" t="str">
        <f t="shared" si="11"/>
        <v/>
      </c>
      <c r="S27" s="65"/>
      <c r="T27" s="64" t="str">
        <f t="shared" si="12"/>
        <v/>
      </c>
      <c r="U27" s="63"/>
    </row>
    <row r="28" spans="1:21" ht="18">
      <c r="A28" s="76">
        <v>22</v>
      </c>
      <c r="B28" s="88" t="str">
        <f>IF(details!G28="","",details!G28)</f>
        <v/>
      </c>
      <c r="C28" s="77" t="str">
        <f t="shared" si="0"/>
        <v/>
      </c>
      <c r="D28" s="77"/>
      <c r="E28" s="78" t="str">
        <f t="shared" si="1"/>
        <v/>
      </c>
      <c r="F28" s="68"/>
      <c r="G28" s="68"/>
      <c r="H28" s="66" t="str">
        <f t="shared" si="2"/>
        <v/>
      </c>
      <c r="I28" s="66" t="str">
        <f t="shared" si="3"/>
        <v/>
      </c>
      <c r="J28" s="66" t="str">
        <f t="shared" si="4"/>
        <v/>
      </c>
      <c r="K28" s="67" t="str">
        <f t="shared" si="5"/>
        <v/>
      </c>
      <c r="L28" s="65" t="str">
        <f t="shared" si="6"/>
        <v/>
      </c>
      <c r="M28" s="64" t="str">
        <f t="shared" si="7"/>
        <v/>
      </c>
      <c r="N28" s="65" t="str">
        <f t="shared" si="8"/>
        <v/>
      </c>
      <c r="O28" s="66" t="str">
        <f t="shared" si="9"/>
        <v/>
      </c>
      <c r="P28" s="64" t="str">
        <f t="shared" si="10"/>
        <v/>
      </c>
      <c r="Q28" s="65"/>
      <c r="R28" s="64" t="str">
        <f t="shared" si="11"/>
        <v/>
      </c>
      <c r="S28" s="65"/>
      <c r="T28" s="64" t="str">
        <f t="shared" si="12"/>
        <v/>
      </c>
      <c r="U28" s="63"/>
    </row>
    <row r="29" spans="1:21" ht="18">
      <c r="A29" s="76">
        <v>23</v>
      </c>
      <c r="B29" s="88" t="str">
        <f>IF(details!G29="","",details!G29)</f>
        <v/>
      </c>
      <c r="C29" s="77" t="str">
        <f t="shared" si="0"/>
        <v/>
      </c>
      <c r="D29" s="77"/>
      <c r="E29" s="78" t="str">
        <f t="shared" si="1"/>
        <v/>
      </c>
      <c r="F29" s="68"/>
      <c r="G29" s="68"/>
      <c r="H29" s="66" t="str">
        <f t="shared" si="2"/>
        <v/>
      </c>
      <c r="I29" s="66" t="str">
        <f t="shared" si="3"/>
        <v/>
      </c>
      <c r="J29" s="66" t="str">
        <f t="shared" si="4"/>
        <v/>
      </c>
      <c r="K29" s="67" t="str">
        <f t="shared" si="5"/>
        <v/>
      </c>
      <c r="L29" s="65" t="str">
        <f t="shared" si="6"/>
        <v/>
      </c>
      <c r="M29" s="64" t="str">
        <f t="shared" si="7"/>
        <v/>
      </c>
      <c r="N29" s="65" t="str">
        <f t="shared" si="8"/>
        <v/>
      </c>
      <c r="O29" s="66" t="str">
        <f t="shared" si="9"/>
        <v/>
      </c>
      <c r="P29" s="64" t="str">
        <f t="shared" si="10"/>
        <v/>
      </c>
      <c r="Q29" s="65"/>
      <c r="R29" s="64" t="str">
        <f t="shared" si="11"/>
        <v/>
      </c>
      <c r="S29" s="65"/>
      <c r="T29" s="64" t="str">
        <f t="shared" si="12"/>
        <v/>
      </c>
      <c r="U29" s="63"/>
    </row>
    <row r="30" spans="1:21" ht="18">
      <c r="A30" s="76">
        <v>24</v>
      </c>
      <c r="B30" s="88" t="str">
        <f>IF(details!G30="","",details!G30)</f>
        <v/>
      </c>
      <c r="C30" s="77" t="str">
        <f t="shared" si="0"/>
        <v/>
      </c>
      <c r="D30" s="77"/>
      <c r="E30" s="78" t="str">
        <f t="shared" si="1"/>
        <v/>
      </c>
      <c r="F30" s="68"/>
      <c r="G30" s="68"/>
      <c r="H30" s="66" t="str">
        <f t="shared" si="2"/>
        <v/>
      </c>
      <c r="I30" s="66" t="str">
        <f t="shared" si="3"/>
        <v/>
      </c>
      <c r="J30" s="66" t="str">
        <f t="shared" si="4"/>
        <v/>
      </c>
      <c r="K30" s="67" t="str">
        <f t="shared" si="5"/>
        <v/>
      </c>
      <c r="L30" s="65" t="str">
        <f t="shared" si="6"/>
        <v/>
      </c>
      <c r="M30" s="64" t="str">
        <f t="shared" si="7"/>
        <v/>
      </c>
      <c r="N30" s="65" t="str">
        <f t="shared" si="8"/>
        <v/>
      </c>
      <c r="O30" s="66" t="str">
        <f t="shared" si="9"/>
        <v/>
      </c>
      <c r="P30" s="64" t="str">
        <f t="shared" si="10"/>
        <v/>
      </c>
      <c r="Q30" s="65"/>
      <c r="R30" s="64" t="str">
        <f t="shared" si="11"/>
        <v/>
      </c>
      <c r="S30" s="65"/>
      <c r="T30" s="64" t="str">
        <f t="shared" si="12"/>
        <v/>
      </c>
      <c r="U30" s="63"/>
    </row>
    <row r="31" spans="1:21" ht="18">
      <c r="A31" s="76">
        <v>25</v>
      </c>
      <c r="B31" s="88" t="str">
        <f>IF(details!G31="","",details!G31)</f>
        <v/>
      </c>
      <c r="C31" s="77" t="str">
        <f t="shared" si="0"/>
        <v/>
      </c>
      <c r="D31" s="77"/>
      <c r="E31" s="78" t="str">
        <f t="shared" si="1"/>
        <v/>
      </c>
      <c r="F31" s="68"/>
      <c r="G31" s="68"/>
      <c r="H31" s="66" t="str">
        <f t="shared" si="2"/>
        <v/>
      </c>
      <c r="I31" s="66" t="str">
        <f t="shared" si="3"/>
        <v/>
      </c>
      <c r="J31" s="66" t="str">
        <f t="shared" si="4"/>
        <v/>
      </c>
      <c r="K31" s="67" t="str">
        <f t="shared" si="5"/>
        <v/>
      </c>
      <c r="L31" s="65" t="str">
        <f t="shared" si="6"/>
        <v/>
      </c>
      <c r="M31" s="64" t="str">
        <f t="shared" si="7"/>
        <v/>
      </c>
      <c r="N31" s="65" t="str">
        <f t="shared" si="8"/>
        <v/>
      </c>
      <c r="O31" s="66" t="str">
        <f t="shared" si="9"/>
        <v/>
      </c>
      <c r="P31" s="64" t="str">
        <f t="shared" si="10"/>
        <v/>
      </c>
      <c r="Q31" s="65"/>
      <c r="R31" s="64" t="str">
        <f t="shared" si="11"/>
        <v/>
      </c>
      <c r="S31" s="65"/>
      <c r="T31" s="64" t="str">
        <f t="shared" si="12"/>
        <v/>
      </c>
      <c r="U31" s="63"/>
    </row>
    <row r="32" spans="1:21" ht="18">
      <c r="A32" s="76">
        <v>26</v>
      </c>
      <c r="B32" s="88" t="str">
        <f>IF(details!G32="","",details!G32)</f>
        <v/>
      </c>
      <c r="C32" s="77" t="str">
        <f t="shared" si="0"/>
        <v/>
      </c>
      <c r="D32" s="77"/>
      <c r="E32" s="78" t="str">
        <f t="shared" si="1"/>
        <v/>
      </c>
      <c r="F32" s="68"/>
      <c r="G32" s="68"/>
      <c r="H32" s="66" t="str">
        <f t="shared" si="2"/>
        <v/>
      </c>
      <c r="I32" s="66" t="str">
        <f t="shared" si="3"/>
        <v/>
      </c>
      <c r="J32" s="66" t="str">
        <f t="shared" si="4"/>
        <v/>
      </c>
      <c r="K32" s="67" t="str">
        <f t="shared" si="5"/>
        <v/>
      </c>
      <c r="L32" s="65" t="str">
        <f t="shared" si="6"/>
        <v/>
      </c>
      <c r="M32" s="64" t="str">
        <f t="shared" si="7"/>
        <v/>
      </c>
      <c r="N32" s="65" t="str">
        <f t="shared" si="8"/>
        <v/>
      </c>
      <c r="O32" s="66" t="str">
        <f t="shared" si="9"/>
        <v/>
      </c>
      <c r="P32" s="64" t="str">
        <f t="shared" si="10"/>
        <v/>
      </c>
      <c r="Q32" s="65"/>
      <c r="R32" s="64" t="str">
        <f t="shared" si="11"/>
        <v/>
      </c>
      <c r="S32" s="65"/>
      <c r="T32" s="64" t="str">
        <f t="shared" si="12"/>
        <v/>
      </c>
      <c r="U32" s="63"/>
    </row>
    <row r="33" spans="1:21" ht="18">
      <c r="A33" s="76">
        <v>27</v>
      </c>
      <c r="B33" s="88" t="str">
        <f>IF(details!G33="","",details!G33)</f>
        <v/>
      </c>
      <c r="C33" s="77" t="str">
        <f t="shared" si="0"/>
        <v/>
      </c>
      <c r="D33" s="77"/>
      <c r="E33" s="78" t="str">
        <f t="shared" si="1"/>
        <v/>
      </c>
      <c r="F33" s="68"/>
      <c r="G33" s="68"/>
      <c r="H33" s="66" t="str">
        <f t="shared" si="2"/>
        <v/>
      </c>
      <c r="I33" s="66" t="str">
        <f t="shared" si="3"/>
        <v/>
      </c>
      <c r="J33" s="66" t="str">
        <f t="shared" si="4"/>
        <v/>
      </c>
      <c r="K33" s="67" t="str">
        <f t="shared" si="5"/>
        <v/>
      </c>
      <c r="L33" s="65" t="str">
        <f t="shared" si="6"/>
        <v/>
      </c>
      <c r="M33" s="64" t="str">
        <f t="shared" si="7"/>
        <v/>
      </c>
      <c r="N33" s="65" t="str">
        <f t="shared" si="8"/>
        <v/>
      </c>
      <c r="O33" s="66" t="str">
        <f t="shared" si="9"/>
        <v/>
      </c>
      <c r="P33" s="64" t="str">
        <f t="shared" si="10"/>
        <v/>
      </c>
      <c r="Q33" s="65"/>
      <c r="R33" s="64" t="str">
        <f t="shared" si="11"/>
        <v/>
      </c>
      <c r="S33" s="65"/>
      <c r="T33" s="64" t="str">
        <f t="shared" si="12"/>
        <v/>
      </c>
      <c r="U33" s="63"/>
    </row>
    <row r="34" spans="1:21" ht="18">
      <c r="A34" s="76">
        <v>28</v>
      </c>
      <c r="B34" s="88" t="str">
        <f>IF(details!G34="","",details!G34)</f>
        <v/>
      </c>
      <c r="C34" s="77" t="str">
        <f t="shared" si="0"/>
        <v/>
      </c>
      <c r="D34" s="77"/>
      <c r="E34" s="78" t="str">
        <f t="shared" si="1"/>
        <v/>
      </c>
      <c r="F34" s="68"/>
      <c r="G34" s="68"/>
      <c r="H34" s="66" t="str">
        <f t="shared" si="2"/>
        <v/>
      </c>
      <c r="I34" s="66" t="str">
        <f t="shared" si="3"/>
        <v/>
      </c>
      <c r="J34" s="66" t="str">
        <f t="shared" si="4"/>
        <v/>
      </c>
      <c r="K34" s="67" t="str">
        <f t="shared" si="5"/>
        <v/>
      </c>
      <c r="L34" s="65" t="str">
        <f t="shared" si="6"/>
        <v/>
      </c>
      <c r="M34" s="64" t="str">
        <f t="shared" si="7"/>
        <v/>
      </c>
      <c r="N34" s="65" t="str">
        <f t="shared" si="8"/>
        <v/>
      </c>
      <c r="O34" s="66" t="str">
        <f t="shared" si="9"/>
        <v/>
      </c>
      <c r="P34" s="64" t="str">
        <f t="shared" si="10"/>
        <v/>
      </c>
      <c r="Q34" s="65"/>
      <c r="R34" s="64" t="str">
        <f t="shared" si="11"/>
        <v/>
      </c>
      <c r="S34" s="65"/>
      <c r="T34" s="64" t="str">
        <f t="shared" si="12"/>
        <v/>
      </c>
      <c r="U34" s="63"/>
    </row>
    <row r="35" spans="1:21" ht="18">
      <c r="A35" s="76">
        <v>29</v>
      </c>
      <c r="B35" s="88" t="str">
        <f>IF(details!G35="","",details!G35)</f>
        <v/>
      </c>
      <c r="C35" s="77" t="str">
        <f t="shared" si="0"/>
        <v/>
      </c>
      <c r="D35" s="77"/>
      <c r="E35" s="78" t="str">
        <f t="shared" si="1"/>
        <v/>
      </c>
      <c r="F35" s="68"/>
      <c r="G35" s="68"/>
      <c r="H35" s="66" t="str">
        <f t="shared" si="2"/>
        <v/>
      </c>
      <c r="I35" s="66" t="str">
        <f t="shared" si="3"/>
        <v/>
      </c>
      <c r="J35" s="66" t="str">
        <f t="shared" si="4"/>
        <v/>
      </c>
      <c r="K35" s="67" t="str">
        <f t="shared" si="5"/>
        <v/>
      </c>
      <c r="L35" s="65" t="str">
        <f t="shared" si="6"/>
        <v/>
      </c>
      <c r="M35" s="64" t="str">
        <f t="shared" si="7"/>
        <v/>
      </c>
      <c r="N35" s="65" t="str">
        <f t="shared" si="8"/>
        <v/>
      </c>
      <c r="O35" s="66" t="str">
        <f t="shared" si="9"/>
        <v/>
      </c>
      <c r="P35" s="64" t="str">
        <f t="shared" si="10"/>
        <v/>
      </c>
      <c r="Q35" s="65"/>
      <c r="R35" s="64" t="str">
        <f t="shared" si="11"/>
        <v/>
      </c>
      <c r="S35" s="65"/>
      <c r="T35" s="64" t="str">
        <f t="shared" si="12"/>
        <v/>
      </c>
      <c r="U35" s="63"/>
    </row>
    <row r="36" spans="1:21" ht="18">
      <c r="A36" s="76">
        <v>30</v>
      </c>
      <c r="B36" s="88" t="str">
        <f>IF(details!G36="","",details!G36)</f>
        <v/>
      </c>
      <c r="C36" s="77" t="str">
        <f t="shared" si="0"/>
        <v/>
      </c>
      <c r="D36" s="77"/>
      <c r="E36" s="78" t="str">
        <f t="shared" si="1"/>
        <v/>
      </c>
      <c r="F36" s="68"/>
      <c r="G36" s="68"/>
      <c r="H36" s="66" t="str">
        <f t="shared" si="2"/>
        <v/>
      </c>
      <c r="I36" s="66" t="str">
        <f t="shared" si="3"/>
        <v/>
      </c>
      <c r="J36" s="66" t="str">
        <f t="shared" si="4"/>
        <v/>
      </c>
      <c r="K36" s="67" t="str">
        <f t="shared" si="5"/>
        <v/>
      </c>
      <c r="L36" s="65" t="str">
        <f t="shared" si="6"/>
        <v/>
      </c>
      <c r="M36" s="64" t="str">
        <f t="shared" si="7"/>
        <v/>
      </c>
      <c r="N36" s="65" t="str">
        <f t="shared" si="8"/>
        <v/>
      </c>
      <c r="O36" s="66" t="str">
        <f t="shared" si="9"/>
        <v/>
      </c>
      <c r="P36" s="64" t="str">
        <f t="shared" si="10"/>
        <v/>
      </c>
      <c r="Q36" s="65"/>
      <c r="R36" s="64" t="str">
        <f t="shared" si="11"/>
        <v/>
      </c>
      <c r="S36" s="65"/>
      <c r="T36" s="64" t="str">
        <f t="shared" si="12"/>
        <v/>
      </c>
      <c r="U36" s="63"/>
    </row>
    <row r="37" spans="1:21" ht="18">
      <c r="A37" s="76">
        <v>31</v>
      </c>
      <c r="B37" s="88" t="str">
        <f>IF(details!G37="","",details!G37)</f>
        <v/>
      </c>
      <c r="C37" s="77" t="str">
        <f t="shared" si="0"/>
        <v/>
      </c>
      <c r="D37" s="77"/>
      <c r="E37" s="78" t="str">
        <f t="shared" si="1"/>
        <v/>
      </c>
      <c r="F37" s="68"/>
      <c r="G37" s="68"/>
      <c r="H37" s="66" t="str">
        <f t="shared" si="2"/>
        <v/>
      </c>
      <c r="I37" s="66" t="str">
        <f t="shared" si="3"/>
        <v/>
      </c>
      <c r="J37" s="66" t="str">
        <f t="shared" si="4"/>
        <v/>
      </c>
      <c r="K37" s="67" t="str">
        <f t="shared" si="5"/>
        <v/>
      </c>
      <c r="L37" s="65" t="str">
        <f t="shared" si="6"/>
        <v/>
      </c>
      <c r="M37" s="64" t="str">
        <f t="shared" si="7"/>
        <v/>
      </c>
      <c r="N37" s="65" t="str">
        <f t="shared" si="8"/>
        <v/>
      </c>
      <c r="O37" s="66" t="str">
        <f t="shared" si="9"/>
        <v/>
      </c>
      <c r="P37" s="64" t="str">
        <f t="shared" si="10"/>
        <v/>
      </c>
      <c r="Q37" s="65"/>
      <c r="R37" s="64" t="str">
        <f t="shared" si="11"/>
        <v/>
      </c>
      <c r="S37" s="65"/>
      <c r="T37" s="64" t="str">
        <f t="shared" si="12"/>
        <v/>
      </c>
      <c r="U37" s="63"/>
    </row>
    <row r="38" spans="1:21" ht="18">
      <c r="A38" s="76">
        <v>32</v>
      </c>
      <c r="B38" s="88" t="str">
        <f>IF(details!G38="","",details!G38)</f>
        <v/>
      </c>
      <c r="C38" s="77" t="str">
        <f t="shared" si="0"/>
        <v/>
      </c>
      <c r="D38" s="77"/>
      <c r="E38" s="78" t="str">
        <f t="shared" si="1"/>
        <v/>
      </c>
      <c r="F38" s="68"/>
      <c r="G38" s="68"/>
      <c r="H38" s="66" t="str">
        <f t="shared" si="2"/>
        <v/>
      </c>
      <c r="I38" s="66" t="str">
        <f t="shared" si="3"/>
        <v/>
      </c>
      <c r="J38" s="66" t="str">
        <f t="shared" si="4"/>
        <v/>
      </c>
      <c r="K38" s="67" t="str">
        <f t="shared" si="5"/>
        <v/>
      </c>
      <c r="L38" s="65" t="str">
        <f t="shared" si="6"/>
        <v/>
      </c>
      <c r="M38" s="64" t="str">
        <f t="shared" si="7"/>
        <v/>
      </c>
      <c r="N38" s="65" t="str">
        <f t="shared" si="8"/>
        <v/>
      </c>
      <c r="O38" s="66" t="str">
        <f t="shared" si="9"/>
        <v/>
      </c>
      <c r="P38" s="64" t="str">
        <f t="shared" si="10"/>
        <v/>
      </c>
      <c r="Q38" s="65"/>
      <c r="R38" s="64" t="str">
        <f t="shared" si="11"/>
        <v/>
      </c>
      <c r="S38" s="65"/>
      <c r="T38" s="64" t="str">
        <f t="shared" si="12"/>
        <v/>
      </c>
      <c r="U38" s="63"/>
    </row>
    <row r="39" spans="1:21" ht="18">
      <c r="A39" s="76">
        <v>33</v>
      </c>
      <c r="B39" s="88" t="str">
        <f>IF(details!G39="","",details!G39)</f>
        <v/>
      </c>
      <c r="C39" s="77" t="str">
        <f t="shared" ref="C39:C70" si="13">T39</f>
        <v/>
      </c>
      <c r="D39" s="77"/>
      <c r="E39" s="78" t="str">
        <f t="shared" ref="E39:E70" si="14">IF(B39="","",TEXT(B39,"DDDD"))</f>
        <v/>
      </c>
      <c r="F39" s="68"/>
      <c r="G39" s="68"/>
      <c r="H39" s="66" t="str">
        <f t="shared" ref="H39:H70" si="15">TEXT(B39,"DD")</f>
        <v/>
      </c>
      <c r="I39" s="66" t="str">
        <f t="shared" ref="I39:I70" si="16">TEXT(B39,"MM")</f>
        <v/>
      </c>
      <c r="J39" s="66" t="str">
        <f t="shared" ref="J39:J70" si="17">TEXT(B39,"YY")</f>
        <v/>
      </c>
      <c r="K39" s="67"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65"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64" t="str">
        <f t="shared" ref="M39:M70" si="20">IF(I39="01","tuojh",IF(I39="02","Qjojh",IF(I39="03","ekpZ",IF(I39="04","vizsy",IF(I39="05","ebZ",IF(I39="06","twu",IF(I39="07","tqykbZ",IF(I39="08","vxLr",IF(I39="09","flrEcj",IF(I39="10","vDVwcj",IF(I39="11","uoEcj",IF(I39="12","fnlEcj",""))))))))))))</f>
        <v/>
      </c>
      <c r="N39" s="65" t="str">
        <f t="shared" ref="N39:N70" si="21">IF(I39="01","January",IF(I39="02","February",IF(I39="03","March",IF(I39="04","April",IF(I39="05","May",IF(I39="06","June",IF(I39="07","July",IF(I39="08","August",IF(I39="09","September",IF(I39="10","October",IF(I39="11","November",IF(I39="12","December",""))))))))))))</f>
        <v/>
      </c>
      <c r="O39" s="66" t="str">
        <f t="shared" ref="O39:O70" si="22">IF(B39="","",YEAR(B39))</f>
        <v/>
      </c>
      <c r="P39" s="64" t="str">
        <f t="shared" ref="P39:P70" si="23">IF(O39="","",IF(O39&lt;=1999,"mUuhl lkS","nks gtkj"))</f>
        <v/>
      </c>
      <c r="Q39" s="65"/>
      <c r="R39" s="64"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65"/>
      <c r="T39" s="64" t="str">
        <f t="shared" ref="T39:T70" si="25">IF(B39="","",CONCATENATE(K39," ",M39,"] ",P39," ",R39))</f>
        <v/>
      </c>
      <c r="U39" s="63"/>
    </row>
    <row r="40" spans="1:21" ht="18">
      <c r="A40" s="76">
        <v>34</v>
      </c>
      <c r="B40" s="88" t="str">
        <f>IF(details!G40="","",details!G40)</f>
        <v/>
      </c>
      <c r="C40" s="77" t="str">
        <f t="shared" si="13"/>
        <v/>
      </c>
      <c r="D40" s="77"/>
      <c r="E40" s="78" t="str">
        <f t="shared" si="14"/>
        <v/>
      </c>
      <c r="F40" s="68"/>
      <c r="G40" s="68"/>
      <c r="H40" s="66" t="str">
        <f t="shared" si="15"/>
        <v/>
      </c>
      <c r="I40" s="66" t="str">
        <f t="shared" si="16"/>
        <v/>
      </c>
      <c r="J40" s="66" t="str">
        <f t="shared" si="17"/>
        <v/>
      </c>
      <c r="K40" s="67" t="str">
        <f t="shared" si="18"/>
        <v/>
      </c>
      <c r="L40" s="65" t="str">
        <f t="shared" si="19"/>
        <v/>
      </c>
      <c r="M40" s="64" t="str">
        <f t="shared" si="20"/>
        <v/>
      </c>
      <c r="N40" s="65" t="str">
        <f t="shared" si="21"/>
        <v/>
      </c>
      <c r="O40" s="66" t="str">
        <f t="shared" si="22"/>
        <v/>
      </c>
      <c r="P40" s="64" t="str">
        <f t="shared" si="23"/>
        <v/>
      </c>
      <c r="Q40" s="65"/>
      <c r="R40" s="64" t="str">
        <f t="shared" si="24"/>
        <v/>
      </c>
      <c r="S40" s="65"/>
      <c r="T40" s="64" t="str">
        <f t="shared" si="25"/>
        <v/>
      </c>
      <c r="U40" s="63"/>
    </row>
    <row r="41" spans="1:21" ht="18">
      <c r="A41" s="76">
        <v>35</v>
      </c>
      <c r="B41" s="88" t="str">
        <f>IF(details!G41="","",details!G41)</f>
        <v/>
      </c>
      <c r="C41" s="77" t="str">
        <f t="shared" si="13"/>
        <v/>
      </c>
      <c r="D41" s="77"/>
      <c r="E41" s="78" t="str">
        <f t="shared" si="14"/>
        <v/>
      </c>
      <c r="F41" s="68"/>
      <c r="G41" s="68"/>
      <c r="H41" s="66" t="str">
        <f t="shared" si="15"/>
        <v/>
      </c>
      <c r="I41" s="66" t="str">
        <f t="shared" si="16"/>
        <v/>
      </c>
      <c r="J41" s="66" t="str">
        <f t="shared" si="17"/>
        <v/>
      </c>
      <c r="K41" s="67" t="str">
        <f t="shared" si="18"/>
        <v/>
      </c>
      <c r="L41" s="65" t="str">
        <f t="shared" si="19"/>
        <v/>
      </c>
      <c r="M41" s="64" t="str">
        <f t="shared" si="20"/>
        <v/>
      </c>
      <c r="N41" s="65" t="str">
        <f t="shared" si="21"/>
        <v/>
      </c>
      <c r="O41" s="66" t="str">
        <f t="shared" si="22"/>
        <v/>
      </c>
      <c r="P41" s="64" t="str">
        <f t="shared" si="23"/>
        <v/>
      </c>
      <c r="Q41" s="65"/>
      <c r="R41" s="64" t="str">
        <f t="shared" si="24"/>
        <v/>
      </c>
      <c r="S41" s="65"/>
      <c r="T41" s="64" t="str">
        <f t="shared" si="25"/>
        <v/>
      </c>
      <c r="U41" s="63"/>
    </row>
    <row r="42" spans="1:21" ht="18">
      <c r="A42" s="76">
        <v>36</v>
      </c>
      <c r="B42" s="88" t="str">
        <f>IF(details!G42="","",details!G42)</f>
        <v/>
      </c>
      <c r="C42" s="77" t="str">
        <f t="shared" si="13"/>
        <v/>
      </c>
      <c r="D42" s="77"/>
      <c r="E42" s="78" t="str">
        <f t="shared" si="14"/>
        <v/>
      </c>
      <c r="F42" s="68"/>
      <c r="G42" s="68"/>
      <c r="H42" s="66" t="str">
        <f t="shared" si="15"/>
        <v/>
      </c>
      <c r="I42" s="66" t="str">
        <f t="shared" si="16"/>
        <v/>
      </c>
      <c r="J42" s="66" t="str">
        <f t="shared" si="17"/>
        <v/>
      </c>
      <c r="K42" s="67" t="str">
        <f t="shared" si="18"/>
        <v/>
      </c>
      <c r="L42" s="65" t="str">
        <f t="shared" si="19"/>
        <v/>
      </c>
      <c r="M42" s="64" t="str">
        <f t="shared" si="20"/>
        <v/>
      </c>
      <c r="N42" s="65" t="str">
        <f t="shared" si="21"/>
        <v/>
      </c>
      <c r="O42" s="66" t="str">
        <f t="shared" si="22"/>
        <v/>
      </c>
      <c r="P42" s="64" t="str">
        <f t="shared" si="23"/>
        <v/>
      </c>
      <c r="Q42" s="65"/>
      <c r="R42" s="64" t="str">
        <f t="shared" si="24"/>
        <v/>
      </c>
      <c r="S42" s="65"/>
      <c r="T42" s="64" t="str">
        <f t="shared" si="25"/>
        <v/>
      </c>
      <c r="U42" s="63"/>
    </row>
    <row r="43" spans="1:21" ht="18">
      <c r="A43" s="76">
        <v>37</v>
      </c>
      <c r="B43" s="88" t="str">
        <f>IF(details!G43="","",details!G43)</f>
        <v/>
      </c>
      <c r="C43" s="77" t="str">
        <f t="shared" si="13"/>
        <v/>
      </c>
      <c r="D43" s="77"/>
      <c r="E43" s="78" t="str">
        <f t="shared" si="14"/>
        <v/>
      </c>
      <c r="F43" s="68"/>
      <c r="G43" s="68"/>
      <c r="H43" s="66" t="str">
        <f t="shared" si="15"/>
        <v/>
      </c>
      <c r="I43" s="66" t="str">
        <f t="shared" si="16"/>
        <v/>
      </c>
      <c r="J43" s="66" t="str">
        <f t="shared" si="17"/>
        <v/>
      </c>
      <c r="K43" s="67" t="str">
        <f t="shared" si="18"/>
        <v/>
      </c>
      <c r="L43" s="65" t="str">
        <f t="shared" si="19"/>
        <v/>
      </c>
      <c r="M43" s="64" t="str">
        <f t="shared" si="20"/>
        <v/>
      </c>
      <c r="N43" s="65" t="str">
        <f t="shared" si="21"/>
        <v/>
      </c>
      <c r="O43" s="66" t="str">
        <f t="shared" si="22"/>
        <v/>
      </c>
      <c r="P43" s="64" t="str">
        <f t="shared" si="23"/>
        <v/>
      </c>
      <c r="Q43" s="65"/>
      <c r="R43" s="64" t="str">
        <f t="shared" si="24"/>
        <v/>
      </c>
      <c r="S43" s="65"/>
      <c r="T43" s="64" t="str">
        <f t="shared" si="25"/>
        <v/>
      </c>
      <c r="U43" s="63"/>
    </row>
    <row r="44" spans="1:21" ht="18">
      <c r="A44" s="76">
        <v>38</v>
      </c>
      <c r="B44" s="88" t="str">
        <f>IF(details!G44="","",details!G44)</f>
        <v/>
      </c>
      <c r="C44" s="77" t="str">
        <f t="shared" si="13"/>
        <v/>
      </c>
      <c r="D44" s="77"/>
      <c r="E44" s="78" t="str">
        <f t="shared" si="14"/>
        <v/>
      </c>
      <c r="F44" s="68"/>
      <c r="G44" s="68"/>
      <c r="H44" s="66" t="str">
        <f t="shared" si="15"/>
        <v/>
      </c>
      <c r="I44" s="66" t="str">
        <f t="shared" si="16"/>
        <v/>
      </c>
      <c r="J44" s="66" t="str">
        <f t="shared" si="17"/>
        <v/>
      </c>
      <c r="K44" s="67" t="str">
        <f t="shared" si="18"/>
        <v/>
      </c>
      <c r="L44" s="65" t="str">
        <f t="shared" si="19"/>
        <v/>
      </c>
      <c r="M44" s="64" t="str">
        <f t="shared" si="20"/>
        <v/>
      </c>
      <c r="N44" s="65" t="str">
        <f t="shared" si="21"/>
        <v/>
      </c>
      <c r="O44" s="66" t="str">
        <f t="shared" si="22"/>
        <v/>
      </c>
      <c r="P44" s="64" t="str">
        <f t="shared" si="23"/>
        <v/>
      </c>
      <c r="Q44" s="65"/>
      <c r="R44" s="64" t="str">
        <f t="shared" si="24"/>
        <v/>
      </c>
      <c r="S44" s="65"/>
      <c r="T44" s="64" t="str">
        <f t="shared" si="25"/>
        <v/>
      </c>
      <c r="U44" s="63"/>
    </row>
    <row r="45" spans="1:21" ht="18">
      <c r="A45" s="76">
        <v>39</v>
      </c>
      <c r="B45" s="88" t="str">
        <f>IF(details!G45="","",details!G45)</f>
        <v/>
      </c>
      <c r="C45" s="77" t="str">
        <f t="shared" si="13"/>
        <v/>
      </c>
      <c r="D45" s="77"/>
      <c r="E45" s="78" t="str">
        <f t="shared" si="14"/>
        <v/>
      </c>
      <c r="F45" s="68"/>
      <c r="G45" s="68"/>
      <c r="H45" s="66" t="str">
        <f t="shared" si="15"/>
        <v/>
      </c>
      <c r="I45" s="66" t="str">
        <f t="shared" si="16"/>
        <v/>
      </c>
      <c r="J45" s="66" t="str">
        <f t="shared" si="17"/>
        <v/>
      </c>
      <c r="K45" s="67" t="str">
        <f t="shared" si="18"/>
        <v/>
      </c>
      <c r="L45" s="65" t="str">
        <f t="shared" si="19"/>
        <v/>
      </c>
      <c r="M45" s="64" t="str">
        <f t="shared" si="20"/>
        <v/>
      </c>
      <c r="N45" s="65" t="str">
        <f t="shared" si="21"/>
        <v/>
      </c>
      <c r="O45" s="66" t="str">
        <f t="shared" si="22"/>
        <v/>
      </c>
      <c r="P45" s="64" t="str">
        <f t="shared" si="23"/>
        <v/>
      </c>
      <c r="Q45" s="65"/>
      <c r="R45" s="64" t="str">
        <f t="shared" si="24"/>
        <v/>
      </c>
      <c r="S45" s="65"/>
      <c r="T45" s="64" t="str">
        <f t="shared" si="25"/>
        <v/>
      </c>
      <c r="U45" s="63"/>
    </row>
    <row r="46" spans="1:21" ht="18">
      <c r="A46" s="76">
        <v>40</v>
      </c>
      <c r="B46" s="88" t="str">
        <f>IF(details!G46="","",details!G46)</f>
        <v/>
      </c>
      <c r="C46" s="77" t="str">
        <f t="shared" si="13"/>
        <v/>
      </c>
      <c r="D46" s="77"/>
      <c r="E46" s="78" t="str">
        <f t="shared" si="14"/>
        <v/>
      </c>
      <c r="F46" s="68"/>
      <c r="G46" s="68"/>
      <c r="H46" s="66" t="str">
        <f t="shared" si="15"/>
        <v/>
      </c>
      <c r="I46" s="66" t="str">
        <f t="shared" si="16"/>
        <v/>
      </c>
      <c r="J46" s="66" t="str">
        <f t="shared" si="17"/>
        <v/>
      </c>
      <c r="K46" s="67" t="str">
        <f t="shared" si="18"/>
        <v/>
      </c>
      <c r="L46" s="65" t="str">
        <f t="shared" si="19"/>
        <v/>
      </c>
      <c r="M46" s="64" t="str">
        <f t="shared" si="20"/>
        <v/>
      </c>
      <c r="N46" s="65" t="str">
        <f t="shared" si="21"/>
        <v/>
      </c>
      <c r="O46" s="66" t="str">
        <f t="shared" si="22"/>
        <v/>
      </c>
      <c r="P46" s="64" t="str">
        <f t="shared" si="23"/>
        <v/>
      </c>
      <c r="Q46" s="65"/>
      <c r="R46" s="64" t="str">
        <f t="shared" si="24"/>
        <v/>
      </c>
      <c r="S46" s="65"/>
      <c r="T46" s="64" t="str">
        <f t="shared" si="25"/>
        <v/>
      </c>
      <c r="U46" s="63"/>
    </row>
    <row r="47" spans="1:21" ht="18">
      <c r="A47" s="76">
        <v>41</v>
      </c>
      <c r="B47" s="88" t="str">
        <f>IF(details!G47="","",details!G47)</f>
        <v/>
      </c>
      <c r="C47" s="77" t="str">
        <f t="shared" si="13"/>
        <v/>
      </c>
      <c r="D47" s="77"/>
      <c r="E47" s="78" t="str">
        <f t="shared" si="14"/>
        <v/>
      </c>
      <c r="F47" s="68"/>
      <c r="G47" s="68"/>
      <c r="H47" s="66" t="str">
        <f t="shared" si="15"/>
        <v/>
      </c>
      <c r="I47" s="66" t="str">
        <f t="shared" si="16"/>
        <v/>
      </c>
      <c r="J47" s="66" t="str">
        <f t="shared" si="17"/>
        <v/>
      </c>
      <c r="K47" s="67" t="str">
        <f t="shared" si="18"/>
        <v/>
      </c>
      <c r="L47" s="65" t="str">
        <f t="shared" si="19"/>
        <v/>
      </c>
      <c r="M47" s="64" t="str">
        <f t="shared" si="20"/>
        <v/>
      </c>
      <c r="N47" s="65" t="str">
        <f t="shared" si="21"/>
        <v/>
      </c>
      <c r="O47" s="66" t="str">
        <f t="shared" si="22"/>
        <v/>
      </c>
      <c r="P47" s="64" t="str">
        <f t="shared" si="23"/>
        <v/>
      </c>
      <c r="Q47" s="65"/>
      <c r="R47" s="64" t="str">
        <f t="shared" si="24"/>
        <v/>
      </c>
      <c r="S47" s="65"/>
      <c r="T47" s="64" t="str">
        <f t="shared" si="25"/>
        <v/>
      </c>
      <c r="U47" s="63"/>
    </row>
    <row r="48" spans="1:21" ht="18">
      <c r="A48" s="76">
        <v>42</v>
      </c>
      <c r="B48" s="88" t="str">
        <f>IF(details!G48="","",details!G48)</f>
        <v/>
      </c>
      <c r="C48" s="77" t="str">
        <f t="shared" si="13"/>
        <v/>
      </c>
      <c r="D48" s="77"/>
      <c r="E48" s="78" t="str">
        <f t="shared" si="14"/>
        <v/>
      </c>
      <c r="F48" s="68"/>
      <c r="G48" s="68"/>
      <c r="H48" s="66" t="str">
        <f t="shared" si="15"/>
        <v/>
      </c>
      <c r="I48" s="66" t="str">
        <f t="shared" si="16"/>
        <v/>
      </c>
      <c r="J48" s="66" t="str">
        <f t="shared" si="17"/>
        <v/>
      </c>
      <c r="K48" s="67" t="str">
        <f t="shared" si="18"/>
        <v/>
      </c>
      <c r="L48" s="65" t="str">
        <f t="shared" si="19"/>
        <v/>
      </c>
      <c r="M48" s="64" t="str">
        <f t="shared" si="20"/>
        <v/>
      </c>
      <c r="N48" s="65" t="str">
        <f t="shared" si="21"/>
        <v/>
      </c>
      <c r="O48" s="66" t="str">
        <f t="shared" si="22"/>
        <v/>
      </c>
      <c r="P48" s="64" t="str">
        <f t="shared" si="23"/>
        <v/>
      </c>
      <c r="Q48" s="65"/>
      <c r="R48" s="64" t="str">
        <f t="shared" si="24"/>
        <v/>
      </c>
      <c r="S48" s="65"/>
      <c r="T48" s="64" t="str">
        <f t="shared" si="25"/>
        <v/>
      </c>
      <c r="U48" s="63"/>
    </row>
    <row r="49" spans="1:21" ht="18">
      <c r="A49" s="76">
        <v>43</v>
      </c>
      <c r="B49" s="88" t="str">
        <f>IF(details!G49="","",details!G49)</f>
        <v/>
      </c>
      <c r="C49" s="77" t="str">
        <f t="shared" si="13"/>
        <v/>
      </c>
      <c r="D49" s="77"/>
      <c r="E49" s="78" t="str">
        <f t="shared" si="14"/>
        <v/>
      </c>
      <c r="F49" s="68"/>
      <c r="G49" s="68"/>
      <c r="H49" s="66" t="str">
        <f t="shared" si="15"/>
        <v/>
      </c>
      <c r="I49" s="66" t="str">
        <f t="shared" si="16"/>
        <v/>
      </c>
      <c r="J49" s="66" t="str">
        <f t="shared" si="17"/>
        <v/>
      </c>
      <c r="K49" s="67" t="str">
        <f t="shared" si="18"/>
        <v/>
      </c>
      <c r="L49" s="65" t="str">
        <f t="shared" si="19"/>
        <v/>
      </c>
      <c r="M49" s="64" t="str">
        <f t="shared" si="20"/>
        <v/>
      </c>
      <c r="N49" s="65" t="str">
        <f t="shared" si="21"/>
        <v/>
      </c>
      <c r="O49" s="66" t="str">
        <f t="shared" si="22"/>
        <v/>
      </c>
      <c r="P49" s="64" t="str">
        <f t="shared" si="23"/>
        <v/>
      </c>
      <c r="Q49" s="65"/>
      <c r="R49" s="64" t="str">
        <f t="shared" si="24"/>
        <v/>
      </c>
      <c r="S49" s="65"/>
      <c r="T49" s="64" t="str">
        <f t="shared" si="25"/>
        <v/>
      </c>
      <c r="U49" s="63"/>
    </row>
    <row r="50" spans="1:21" ht="18">
      <c r="A50" s="76">
        <v>44</v>
      </c>
      <c r="B50" s="88" t="str">
        <f>IF(details!G50="","",details!G50)</f>
        <v/>
      </c>
      <c r="C50" s="77" t="str">
        <f t="shared" si="13"/>
        <v/>
      </c>
      <c r="D50" s="77"/>
      <c r="E50" s="78" t="str">
        <f t="shared" si="14"/>
        <v/>
      </c>
      <c r="F50" s="68"/>
      <c r="G50" s="68"/>
      <c r="H50" s="66" t="str">
        <f t="shared" si="15"/>
        <v/>
      </c>
      <c r="I50" s="66" t="str">
        <f t="shared" si="16"/>
        <v/>
      </c>
      <c r="J50" s="66" t="str">
        <f t="shared" si="17"/>
        <v/>
      </c>
      <c r="K50" s="67" t="str">
        <f t="shared" si="18"/>
        <v/>
      </c>
      <c r="L50" s="65" t="str">
        <f t="shared" si="19"/>
        <v/>
      </c>
      <c r="M50" s="64" t="str">
        <f t="shared" si="20"/>
        <v/>
      </c>
      <c r="N50" s="65" t="str">
        <f t="shared" si="21"/>
        <v/>
      </c>
      <c r="O50" s="66" t="str">
        <f t="shared" si="22"/>
        <v/>
      </c>
      <c r="P50" s="64" t="str">
        <f t="shared" si="23"/>
        <v/>
      </c>
      <c r="Q50" s="65"/>
      <c r="R50" s="64" t="str">
        <f t="shared" si="24"/>
        <v/>
      </c>
      <c r="S50" s="65"/>
      <c r="T50" s="64" t="str">
        <f t="shared" si="25"/>
        <v/>
      </c>
      <c r="U50" s="63"/>
    </row>
    <row r="51" spans="1:21" ht="18">
      <c r="A51" s="76">
        <v>45</v>
      </c>
      <c r="B51" s="88" t="str">
        <f>IF(details!G51="","",details!G51)</f>
        <v/>
      </c>
      <c r="C51" s="77" t="str">
        <f t="shared" si="13"/>
        <v/>
      </c>
      <c r="D51" s="77"/>
      <c r="E51" s="78" t="str">
        <f t="shared" si="14"/>
        <v/>
      </c>
      <c r="F51" s="68"/>
      <c r="G51" s="68"/>
      <c r="H51" s="66" t="str">
        <f t="shared" si="15"/>
        <v/>
      </c>
      <c r="I51" s="66" t="str">
        <f t="shared" si="16"/>
        <v/>
      </c>
      <c r="J51" s="66" t="str">
        <f t="shared" si="17"/>
        <v/>
      </c>
      <c r="K51" s="67" t="str">
        <f t="shared" si="18"/>
        <v/>
      </c>
      <c r="L51" s="65" t="str">
        <f t="shared" si="19"/>
        <v/>
      </c>
      <c r="M51" s="64" t="str">
        <f t="shared" si="20"/>
        <v/>
      </c>
      <c r="N51" s="65" t="str">
        <f t="shared" si="21"/>
        <v/>
      </c>
      <c r="O51" s="66" t="str">
        <f t="shared" si="22"/>
        <v/>
      </c>
      <c r="P51" s="64" t="str">
        <f t="shared" si="23"/>
        <v/>
      </c>
      <c r="Q51" s="65"/>
      <c r="R51" s="64" t="str">
        <f t="shared" si="24"/>
        <v/>
      </c>
      <c r="S51" s="65"/>
      <c r="T51" s="64" t="str">
        <f t="shared" si="25"/>
        <v/>
      </c>
      <c r="U51" s="63"/>
    </row>
    <row r="52" spans="1:21" ht="18">
      <c r="A52" s="76">
        <v>46</v>
      </c>
      <c r="B52" s="88" t="str">
        <f>IF(details!G52="","",details!G52)</f>
        <v/>
      </c>
      <c r="C52" s="77" t="str">
        <f t="shared" si="13"/>
        <v/>
      </c>
      <c r="D52" s="77"/>
      <c r="E52" s="78" t="str">
        <f t="shared" si="14"/>
        <v/>
      </c>
      <c r="F52" s="68"/>
      <c r="G52" s="68"/>
      <c r="H52" s="66" t="str">
        <f t="shared" si="15"/>
        <v/>
      </c>
      <c r="I52" s="66" t="str">
        <f t="shared" si="16"/>
        <v/>
      </c>
      <c r="J52" s="66" t="str">
        <f t="shared" si="17"/>
        <v/>
      </c>
      <c r="K52" s="67" t="str">
        <f t="shared" si="18"/>
        <v/>
      </c>
      <c r="L52" s="65" t="str">
        <f t="shared" si="19"/>
        <v/>
      </c>
      <c r="M52" s="64" t="str">
        <f t="shared" si="20"/>
        <v/>
      </c>
      <c r="N52" s="65" t="str">
        <f t="shared" si="21"/>
        <v/>
      </c>
      <c r="O52" s="66" t="str">
        <f t="shared" si="22"/>
        <v/>
      </c>
      <c r="P52" s="64" t="str">
        <f t="shared" si="23"/>
        <v/>
      </c>
      <c r="Q52" s="65"/>
      <c r="R52" s="64" t="str">
        <f t="shared" si="24"/>
        <v/>
      </c>
      <c r="S52" s="65"/>
      <c r="T52" s="64" t="str">
        <f t="shared" si="25"/>
        <v/>
      </c>
      <c r="U52" s="63"/>
    </row>
    <row r="53" spans="1:21" ht="18">
      <c r="A53" s="76">
        <v>47</v>
      </c>
      <c r="B53" s="88" t="str">
        <f>IF(details!G53="","",details!G53)</f>
        <v/>
      </c>
      <c r="C53" s="77" t="str">
        <f t="shared" si="13"/>
        <v/>
      </c>
      <c r="D53" s="77"/>
      <c r="E53" s="78" t="str">
        <f t="shared" si="14"/>
        <v/>
      </c>
      <c r="F53" s="68"/>
      <c r="G53" s="68"/>
      <c r="H53" s="66" t="str">
        <f t="shared" si="15"/>
        <v/>
      </c>
      <c r="I53" s="66" t="str">
        <f t="shared" si="16"/>
        <v/>
      </c>
      <c r="J53" s="66" t="str">
        <f t="shared" si="17"/>
        <v/>
      </c>
      <c r="K53" s="67" t="str">
        <f t="shared" si="18"/>
        <v/>
      </c>
      <c r="L53" s="65" t="str">
        <f t="shared" si="19"/>
        <v/>
      </c>
      <c r="M53" s="64" t="str">
        <f t="shared" si="20"/>
        <v/>
      </c>
      <c r="N53" s="65" t="str">
        <f t="shared" si="21"/>
        <v/>
      </c>
      <c r="O53" s="66" t="str">
        <f t="shared" si="22"/>
        <v/>
      </c>
      <c r="P53" s="64" t="str">
        <f t="shared" si="23"/>
        <v/>
      </c>
      <c r="Q53" s="65"/>
      <c r="R53" s="64" t="str">
        <f t="shared" si="24"/>
        <v/>
      </c>
      <c r="S53" s="65"/>
      <c r="T53" s="64" t="str">
        <f t="shared" si="25"/>
        <v/>
      </c>
      <c r="U53" s="63"/>
    </row>
    <row r="54" spans="1:21" ht="18">
      <c r="A54" s="76">
        <v>48</v>
      </c>
      <c r="B54" s="88" t="str">
        <f>IF(details!G54="","",details!G54)</f>
        <v/>
      </c>
      <c r="C54" s="77" t="str">
        <f t="shared" si="13"/>
        <v/>
      </c>
      <c r="D54" s="77"/>
      <c r="E54" s="78" t="str">
        <f t="shared" si="14"/>
        <v/>
      </c>
      <c r="F54" s="68"/>
      <c r="G54" s="68"/>
      <c r="H54" s="66" t="str">
        <f t="shared" si="15"/>
        <v/>
      </c>
      <c r="I54" s="66" t="str">
        <f t="shared" si="16"/>
        <v/>
      </c>
      <c r="J54" s="66" t="str">
        <f t="shared" si="17"/>
        <v/>
      </c>
      <c r="K54" s="67" t="str">
        <f t="shared" si="18"/>
        <v/>
      </c>
      <c r="L54" s="65" t="str">
        <f t="shared" si="19"/>
        <v/>
      </c>
      <c r="M54" s="64" t="str">
        <f t="shared" si="20"/>
        <v/>
      </c>
      <c r="N54" s="65" t="str">
        <f t="shared" si="21"/>
        <v/>
      </c>
      <c r="O54" s="66" t="str">
        <f t="shared" si="22"/>
        <v/>
      </c>
      <c r="P54" s="64" t="str">
        <f t="shared" si="23"/>
        <v/>
      </c>
      <c r="Q54" s="65"/>
      <c r="R54" s="64" t="str">
        <f t="shared" si="24"/>
        <v/>
      </c>
      <c r="S54" s="65"/>
      <c r="T54" s="64" t="str">
        <f t="shared" si="25"/>
        <v/>
      </c>
      <c r="U54" s="63"/>
    </row>
    <row r="55" spans="1:21" ht="18">
      <c r="A55" s="76">
        <v>49</v>
      </c>
      <c r="B55" s="88" t="str">
        <f>IF(details!G55="","",details!G55)</f>
        <v/>
      </c>
      <c r="C55" s="77" t="str">
        <f t="shared" si="13"/>
        <v/>
      </c>
      <c r="D55" s="77"/>
      <c r="E55" s="78" t="str">
        <f t="shared" si="14"/>
        <v/>
      </c>
      <c r="F55" s="68"/>
      <c r="G55" s="68"/>
      <c r="H55" s="66" t="str">
        <f t="shared" si="15"/>
        <v/>
      </c>
      <c r="I55" s="66" t="str">
        <f t="shared" si="16"/>
        <v/>
      </c>
      <c r="J55" s="66" t="str">
        <f t="shared" si="17"/>
        <v/>
      </c>
      <c r="K55" s="67" t="str">
        <f t="shared" si="18"/>
        <v/>
      </c>
      <c r="L55" s="65" t="str">
        <f t="shared" si="19"/>
        <v/>
      </c>
      <c r="M55" s="64" t="str">
        <f t="shared" si="20"/>
        <v/>
      </c>
      <c r="N55" s="65" t="str">
        <f t="shared" si="21"/>
        <v/>
      </c>
      <c r="O55" s="66" t="str">
        <f t="shared" si="22"/>
        <v/>
      </c>
      <c r="P55" s="64" t="str">
        <f t="shared" si="23"/>
        <v/>
      </c>
      <c r="Q55" s="65"/>
      <c r="R55" s="64" t="str">
        <f t="shared" si="24"/>
        <v/>
      </c>
      <c r="S55" s="65"/>
      <c r="T55" s="64" t="str">
        <f t="shared" si="25"/>
        <v/>
      </c>
      <c r="U55" s="63"/>
    </row>
    <row r="56" spans="1:21" ht="18">
      <c r="A56" s="76">
        <v>50</v>
      </c>
      <c r="B56" s="88" t="str">
        <f>IF(details!G56="","",details!G56)</f>
        <v/>
      </c>
      <c r="C56" s="77" t="str">
        <f t="shared" si="13"/>
        <v/>
      </c>
      <c r="D56" s="77"/>
      <c r="E56" s="78" t="str">
        <f t="shared" si="14"/>
        <v/>
      </c>
      <c r="F56" s="68"/>
      <c r="G56" s="68"/>
      <c r="H56" s="66" t="str">
        <f t="shared" si="15"/>
        <v/>
      </c>
      <c r="I56" s="66" t="str">
        <f t="shared" si="16"/>
        <v/>
      </c>
      <c r="J56" s="66" t="str">
        <f t="shared" si="17"/>
        <v/>
      </c>
      <c r="K56" s="67" t="str">
        <f t="shared" si="18"/>
        <v/>
      </c>
      <c r="L56" s="65" t="str">
        <f t="shared" si="19"/>
        <v/>
      </c>
      <c r="M56" s="64" t="str">
        <f t="shared" si="20"/>
        <v/>
      </c>
      <c r="N56" s="65" t="str">
        <f t="shared" si="21"/>
        <v/>
      </c>
      <c r="O56" s="66" t="str">
        <f t="shared" si="22"/>
        <v/>
      </c>
      <c r="P56" s="64" t="str">
        <f t="shared" si="23"/>
        <v/>
      </c>
      <c r="Q56" s="65"/>
      <c r="R56" s="64" t="str">
        <f t="shared" si="24"/>
        <v/>
      </c>
      <c r="S56" s="65"/>
      <c r="T56" s="64" t="str">
        <f t="shared" si="25"/>
        <v/>
      </c>
      <c r="U56" s="63"/>
    </row>
    <row r="57" spans="1:21" ht="18">
      <c r="A57" s="76">
        <v>51</v>
      </c>
      <c r="B57" s="88" t="str">
        <f>IF(details!G57="","",details!G57)</f>
        <v/>
      </c>
      <c r="C57" s="77" t="str">
        <f t="shared" si="13"/>
        <v/>
      </c>
      <c r="D57" s="77"/>
      <c r="E57" s="78" t="str">
        <f t="shared" si="14"/>
        <v/>
      </c>
      <c r="F57" s="68"/>
      <c r="G57" s="68"/>
      <c r="H57" s="66" t="str">
        <f t="shared" si="15"/>
        <v/>
      </c>
      <c r="I57" s="66" t="str">
        <f t="shared" si="16"/>
        <v/>
      </c>
      <c r="J57" s="66" t="str">
        <f t="shared" si="17"/>
        <v/>
      </c>
      <c r="K57" s="67" t="str">
        <f t="shared" si="18"/>
        <v/>
      </c>
      <c r="L57" s="65" t="str">
        <f t="shared" si="19"/>
        <v/>
      </c>
      <c r="M57" s="64" t="str">
        <f t="shared" si="20"/>
        <v/>
      </c>
      <c r="N57" s="65" t="str">
        <f t="shared" si="21"/>
        <v/>
      </c>
      <c r="O57" s="66" t="str">
        <f t="shared" si="22"/>
        <v/>
      </c>
      <c r="P57" s="64" t="str">
        <f t="shared" si="23"/>
        <v/>
      </c>
      <c r="Q57" s="65"/>
      <c r="R57" s="64" t="str">
        <f t="shared" si="24"/>
        <v/>
      </c>
      <c r="S57" s="65"/>
      <c r="T57" s="64" t="str">
        <f t="shared" si="25"/>
        <v/>
      </c>
      <c r="U57" s="63"/>
    </row>
    <row r="58" spans="1:21" ht="18">
      <c r="A58" s="76">
        <v>52</v>
      </c>
      <c r="B58" s="88" t="str">
        <f>IF(details!G58="","",details!G58)</f>
        <v/>
      </c>
      <c r="C58" s="77" t="str">
        <f t="shared" si="13"/>
        <v/>
      </c>
      <c r="D58" s="77"/>
      <c r="E58" s="78" t="str">
        <f t="shared" si="14"/>
        <v/>
      </c>
      <c r="F58" s="68"/>
      <c r="G58" s="68"/>
      <c r="H58" s="66" t="str">
        <f t="shared" si="15"/>
        <v/>
      </c>
      <c r="I58" s="66" t="str">
        <f t="shared" si="16"/>
        <v/>
      </c>
      <c r="J58" s="66" t="str">
        <f t="shared" si="17"/>
        <v/>
      </c>
      <c r="K58" s="67" t="str">
        <f t="shared" si="18"/>
        <v/>
      </c>
      <c r="L58" s="65" t="str">
        <f t="shared" si="19"/>
        <v/>
      </c>
      <c r="M58" s="64" t="str">
        <f t="shared" si="20"/>
        <v/>
      </c>
      <c r="N58" s="65" t="str">
        <f t="shared" si="21"/>
        <v/>
      </c>
      <c r="O58" s="66" t="str">
        <f t="shared" si="22"/>
        <v/>
      </c>
      <c r="P58" s="64" t="str">
        <f t="shared" si="23"/>
        <v/>
      </c>
      <c r="Q58" s="65"/>
      <c r="R58" s="64" t="str">
        <f t="shared" si="24"/>
        <v/>
      </c>
      <c r="S58" s="65"/>
      <c r="T58" s="64" t="str">
        <f t="shared" si="25"/>
        <v/>
      </c>
      <c r="U58" s="63"/>
    </row>
    <row r="59" spans="1:21" ht="18">
      <c r="A59" s="76">
        <v>53</v>
      </c>
      <c r="B59" s="88" t="str">
        <f>IF(details!G59="","",details!G59)</f>
        <v/>
      </c>
      <c r="C59" s="77" t="str">
        <f t="shared" si="13"/>
        <v/>
      </c>
      <c r="D59" s="77"/>
      <c r="E59" s="78" t="str">
        <f t="shared" si="14"/>
        <v/>
      </c>
      <c r="F59" s="68"/>
      <c r="G59" s="68"/>
      <c r="H59" s="66" t="str">
        <f t="shared" si="15"/>
        <v/>
      </c>
      <c r="I59" s="66" t="str">
        <f t="shared" si="16"/>
        <v/>
      </c>
      <c r="J59" s="66" t="str">
        <f t="shared" si="17"/>
        <v/>
      </c>
      <c r="K59" s="67" t="str">
        <f t="shared" si="18"/>
        <v/>
      </c>
      <c r="L59" s="65" t="str">
        <f t="shared" si="19"/>
        <v/>
      </c>
      <c r="M59" s="64" t="str">
        <f t="shared" si="20"/>
        <v/>
      </c>
      <c r="N59" s="65" t="str">
        <f t="shared" si="21"/>
        <v/>
      </c>
      <c r="O59" s="66" t="str">
        <f t="shared" si="22"/>
        <v/>
      </c>
      <c r="P59" s="64" t="str">
        <f t="shared" si="23"/>
        <v/>
      </c>
      <c r="Q59" s="65"/>
      <c r="R59" s="64" t="str">
        <f t="shared" si="24"/>
        <v/>
      </c>
      <c r="S59" s="65"/>
      <c r="T59" s="64" t="str">
        <f t="shared" si="25"/>
        <v/>
      </c>
      <c r="U59" s="63"/>
    </row>
    <row r="60" spans="1:21" ht="18">
      <c r="A60" s="76">
        <v>54</v>
      </c>
      <c r="B60" s="88" t="str">
        <f>IF(details!G60="","",details!G60)</f>
        <v/>
      </c>
      <c r="C60" s="77" t="str">
        <f t="shared" si="13"/>
        <v/>
      </c>
      <c r="D60" s="77"/>
      <c r="E60" s="78" t="str">
        <f t="shared" si="14"/>
        <v/>
      </c>
      <c r="F60" s="68"/>
      <c r="G60" s="68"/>
      <c r="H60" s="66" t="str">
        <f t="shared" si="15"/>
        <v/>
      </c>
      <c r="I60" s="66" t="str">
        <f t="shared" si="16"/>
        <v/>
      </c>
      <c r="J60" s="66" t="str">
        <f t="shared" si="17"/>
        <v/>
      </c>
      <c r="K60" s="67" t="str">
        <f t="shared" si="18"/>
        <v/>
      </c>
      <c r="L60" s="65" t="str">
        <f t="shared" si="19"/>
        <v/>
      </c>
      <c r="M60" s="64" t="str">
        <f t="shared" si="20"/>
        <v/>
      </c>
      <c r="N60" s="65" t="str">
        <f t="shared" si="21"/>
        <v/>
      </c>
      <c r="O60" s="66" t="str">
        <f t="shared" si="22"/>
        <v/>
      </c>
      <c r="P60" s="64" t="str">
        <f t="shared" si="23"/>
        <v/>
      </c>
      <c r="Q60" s="65"/>
      <c r="R60" s="64" t="str">
        <f t="shared" si="24"/>
        <v/>
      </c>
      <c r="S60" s="65"/>
      <c r="T60" s="64" t="str">
        <f t="shared" si="25"/>
        <v/>
      </c>
      <c r="U60" s="63"/>
    </row>
    <row r="61" spans="1:21" ht="18">
      <c r="A61" s="76">
        <v>55</v>
      </c>
      <c r="B61" s="88" t="str">
        <f>IF(details!G61="","",details!G61)</f>
        <v/>
      </c>
      <c r="C61" s="77" t="str">
        <f t="shared" si="13"/>
        <v/>
      </c>
      <c r="D61" s="77"/>
      <c r="E61" s="78" t="str">
        <f t="shared" si="14"/>
        <v/>
      </c>
      <c r="F61" s="68"/>
      <c r="G61" s="68"/>
      <c r="H61" s="66" t="str">
        <f t="shared" si="15"/>
        <v/>
      </c>
      <c r="I61" s="66" t="str">
        <f t="shared" si="16"/>
        <v/>
      </c>
      <c r="J61" s="66" t="str">
        <f t="shared" si="17"/>
        <v/>
      </c>
      <c r="K61" s="67" t="str">
        <f t="shared" si="18"/>
        <v/>
      </c>
      <c r="L61" s="65" t="str">
        <f t="shared" si="19"/>
        <v/>
      </c>
      <c r="M61" s="64" t="str">
        <f t="shared" si="20"/>
        <v/>
      </c>
      <c r="N61" s="65" t="str">
        <f t="shared" si="21"/>
        <v/>
      </c>
      <c r="O61" s="66" t="str">
        <f t="shared" si="22"/>
        <v/>
      </c>
      <c r="P61" s="64" t="str">
        <f t="shared" si="23"/>
        <v/>
      </c>
      <c r="Q61" s="65"/>
      <c r="R61" s="64" t="str">
        <f t="shared" si="24"/>
        <v/>
      </c>
      <c r="S61" s="65"/>
      <c r="T61" s="64" t="str">
        <f t="shared" si="25"/>
        <v/>
      </c>
      <c r="U61" s="63"/>
    </row>
    <row r="62" spans="1:21" ht="18">
      <c r="A62" s="76">
        <v>56</v>
      </c>
      <c r="B62" s="88" t="str">
        <f>IF(details!G62="","",details!G62)</f>
        <v/>
      </c>
      <c r="C62" s="77" t="str">
        <f t="shared" si="13"/>
        <v/>
      </c>
      <c r="D62" s="77"/>
      <c r="E62" s="78" t="str">
        <f t="shared" si="14"/>
        <v/>
      </c>
      <c r="F62" s="68"/>
      <c r="G62" s="68"/>
      <c r="H62" s="66" t="str">
        <f t="shared" si="15"/>
        <v/>
      </c>
      <c r="I62" s="66" t="str">
        <f t="shared" si="16"/>
        <v/>
      </c>
      <c r="J62" s="66" t="str">
        <f t="shared" si="17"/>
        <v/>
      </c>
      <c r="K62" s="67" t="str">
        <f t="shared" si="18"/>
        <v/>
      </c>
      <c r="L62" s="65" t="str">
        <f t="shared" si="19"/>
        <v/>
      </c>
      <c r="M62" s="64" t="str">
        <f t="shared" si="20"/>
        <v/>
      </c>
      <c r="N62" s="65" t="str">
        <f t="shared" si="21"/>
        <v/>
      </c>
      <c r="O62" s="66" t="str">
        <f t="shared" si="22"/>
        <v/>
      </c>
      <c r="P62" s="64" t="str">
        <f t="shared" si="23"/>
        <v/>
      </c>
      <c r="Q62" s="65"/>
      <c r="R62" s="64" t="str">
        <f t="shared" si="24"/>
        <v/>
      </c>
      <c r="S62" s="65"/>
      <c r="T62" s="64" t="str">
        <f t="shared" si="25"/>
        <v/>
      </c>
      <c r="U62" s="63"/>
    </row>
    <row r="63" spans="1:21" ht="18">
      <c r="A63" s="76">
        <v>57</v>
      </c>
      <c r="B63" s="88" t="str">
        <f>IF(details!G63="","",details!G63)</f>
        <v/>
      </c>
      <c r="C63" s="77" t="str">
        <f t="shared" si="13"/>
        <v/>
      </c>
      <c r="D63" s="77"/>
      <c r="E63" s="78" t="str">
        <f t="shared" si="14"/>
        <v/>
      </c>
      <c r="F63" s="68"/>
      <c r="G63" s="68"/>
      <c r="H63" s="66" t="str">
        <f t="shared" si="15"/>
        <v/>
      </c>
      <c r="I63" s="66" t="str">
        <f t="shared" si="16"/>
        <v/>
      </c>
      <c r="J63" s="66" t="str">
        <f t="shared" si="17"/>
        <v/>
      </c>
      <c r="K63" s="67" t="str">
        <f t="shared" si="18"/>
        <v/>
      </c>
      <c r="L63" s="65" t="str">
        <f t="shared" si="19"/>
        <v/>
      </c>
      <c r="M63" s="64" t="str">
        <f t="shared" si="20"/>
        <v/>
      </c>
      <c r="N63" s="65" t="str">
        <f t="shared" si="21"/>
        <v/>
      </c>
      <c r="O63" s="66" t="str">
        <f t="shared" si="22"/>
        <v/>
      </c>
      <c r="P63" s="64" t="str">
        <f t="shared" si="23"/>
        <v/>
      </c>
      <c r="Q63" s="65"/>
      <c r="R63" s="64" t="str">
        <f t="shared" si="24"/>
        <v/>
      </c>
      <c r="S63" s="65"/>
      <c r="T63" s="64" t="str">
        <f t="shared" si="25"/>
        <v/>
      </c>
      <c r="U63" s="63"/>
    </row>
    <row r="64" spans="1:21" ht="18">
      <c r="A64" s="76">
        <v>58</v>
      </c>
      <c r="B64" s="88" t="str">
        <f>IF(details!G64="","",details!G64)</f>
        <v/>
      </c>
      <c r="C64" s="77" t="str">
        <f t="shared" si="13"/>
        <v/>
      </c>
      <c r="D64" s="77"/>
      <c r="E64" s="78" t="str">
        <f t="shared" si="14"/>
        <v/>
      </c>
      <c r="F64" s="68"/>
      <c r="G64" s="68"/>
      <c r="H64" s="66" t="str">
        <f t="shared" si="15"/>
        <v/>
      </c>
      <c r="I64" s="66" t="str">
        <f t="shared" si="16"/>
        <v/>
      </c>
      <c r="J64" s="66" t="str">
        <f t="shared" si="17"/>
        <v/>
      </c>
      <c r="K64" s="67" t="str">
        <f t="shared" si="18"/>
        <v/>
      </c>
      <c r="L64" s="65" t="str">
        <f t="shared" si="19"/>
        <v/>
      </c>
      <c r="M64" s="64" t="str">
        <f t="shared" si="20"/>
        <v/>
      </c>
      <c r="N64" s="65" t="str">
        <f t="shared" si="21"/>
        <v/>
      </c>
      <c r="O64" s="66" t="str">
        <f t="shared" si="22"/>
        <v/>
      </c>
      <c r="P64" s="64" t="str">
        <f t="shared" si="23"/>
        <v/>
      </c>
      <c r="Q64" s="65"/>
      <c r="R64" s="64" t="str">
        <f t="shared" si="24"/>
        <v/>
      </c>
      <c r="S64" s="65"/>
      <c r="T64" s="64" t="str">
        <f t="shared" si="25"/>
        <v/>
      </c>
      <c r="U64" s="63"/>
    </row>
    <row r="65" spans="1:21" ht="18">
      <c r="A65" s="76">
        <v>59</v>
      </c>
      <c r="B65" s="88" t="str">
        <f>IF(details!G65="","",details!G65)</f>
        <v/>
      </c>
      <c r="C65" s="77" t="str">
        <f t="shared" si="13"/>
        <v/>
      </c>
      <c r="D65" s="77"/>
      <c r="E65" s="78" t="str">
        <f t="shared" si="14"/>
        <v/>
      </c>
      <c r="F65" s="68"/>
      <c r="G65" s="68"/>
      <c r="H65" s="66" t="str">
        <f t="shared" si="15"/>
        <v/>
      </c>
      <c r="I65" s="66" t="str">
        <f t="shared" si="16"/>
        <v/>
      </c>
      <c r="J65" s="66" t="str">
        <f t="shared" si="17"/>
        <v/>
      </c>
      <c r="K65" s="67" t="str">
        <f t="shared" si="18"/>
        <v/>
      </c>
      <c r="L65" s="65" t="str">
        <f t="shared" si="19"/>
        <v/>
      </c>
      <c r="M65" s="64" t="str">
        <f t="shared" si="20"/>
        <v/>
      </c>
      <c r="N65" s="65" t="str">
        <f t="shared" si="21"/>
        <v/>
      </c>
      <c r="O65" s="66" t="str">
        <f t="shared" si="22"/>
        <v/>
      </c>
      <c r="P65" s="64" t="str">
        <f t="shared" si="23"/>
        <v/>
      </c>
      <c r="Q65" s="65"/>
      <c r="R65" s="64" t="str">
        <f t="shared" si="24"/>
        <v/>
      </c>
      <c r="S65" s="65"/>
      <c r="T65" s="64" t="str">
        <f t="shared" si="25"/>
        <v/>
      </c>
      <c r="U65" s="63"/>
    </row>
    <row r="66" spans="1:21" ht="18">
      <c r="A66" s="76">
        <v>60</v>
      </c>
      <c r="B66" s="88" t="str">
        <f>IF(details!G66="","",details!G66)</f>
        <v/>
      </c>
      <c r="C66" s="77" t="str">
        <f t="shared" si="13"/>
        <v/>
      </c>
      <c r="D66" s="77"/>
      <c r="E66" s="78" t="str">
        <f t="shared" si="14"/>
        <v/>
      </c>
      <c r="F66" s="68"/>
      <c r="G66" s="68"/>
      <c r="H66" s="66" t="str">
        <f t="shared" si="15"/>
        <v/>
      </c>
      <c r="I66" s="66" t="str">
        <f t="shared" si="16"/>
        <v/>
      </c>
      <c r="J66" s="66" t="str">
        <f t="shared" si="17"/>
        <v/>
      </c>
      <c r="K66" s="67" t="str">
        <f t="shared" si="18"/>
        <v/>
      </c>
      <c r="L66" s="65" t="str">
        <f t="shared" si="19"/>
        <v/>
      </c>
      <c r="M66" s="64" t="str">
        <f t="shared" si="20"/>
        <v/>
      </c>
      <c r="N66" s="65" t="str">
        <f t="shared" si="21"/>
        <v/>
      </c>
      <c r="O66" s="66" t="str">
        <f t="shared" si="22"/>
        <v/>
      </c>
      <c r="P66" s="64" t="str">
        <f t="shared" si="23"/>
        <v/>
      </c>
      <c r="Q66" s="65"/>
      <c r="R66" s="64" t="str">
        <f t="shared" si="24"/>
        <v/>
      </c>
      <c r="S66" s="65"/>
      <c r="T66" s="64" t="str">
        <f t="shared" si="25"/>
        <v/>
      </c>
      <c r="U66" s="63"/>
    </row>
    <row r="67" spans="1:21" ht="18">
      <c r="A67" s="76">
        <v>61</v>
      </c>
      <c r="B67" s="88" t="str">
        <f>IF(details!G67="","",details!G67)</f>
        <v/>
      </c>
      <c r="C67" s="77" t="str">
        <f t="shared" si="13"/>
        <v/>
      </c>
      <c r="D67" s="77"/>
      <c r="E67" s="78" t="str">
        <f t="shared" si="14"/>
        <v/>
      </c>
      <c r="F67" s="68"/>
      <c r="G67" s="68"/>
      <c r="H67" s="66" t="str">
        <f t="shared" si="15"/>
        <v/>
      </c>
      <c r="I67" s="66" t="str">
        <f t="shared" si="16"/>
        <v/>
      </c>
      <c r="J67" s="66" t="str">
        <f t="shared" si="17"/>
        <v/>
      </c>
      <c r="K67" s="67" t="str">
        <f t="shared" si="18"/>
        <v/>
      </c>
      <c r="L67" s="65" t="str">
        <f t="shared" si="19"/>
        <v/>
      </c>
      <c r="M67" s="64" t="str">
        <f t="shared" si="20"/>
        <v/>
      </c>
      <c r="N67" s="65" t="str">
        <f t="shared" si="21"/>
        <v/>
      </c>
      <c r="O67" s="66" t="str">
        <f t="shared" si="22"/>
        <v/>
      </c>
      <c r="P67" s="64" t="str">
        <f t="shared" si="23"/>
        <v/>
      </c>
      <c r="Q67" s="65"/>
      <c r="R67" s="64" t="str">
        <f t="shared" si="24"/>
        <v/>
      </c>
      <c r="S67" s="65"/>
      <c r="T67" s="64" t="str">
        <f t="shared" si="25"/>
        <v/>
      </c>
      <c r="U67" s="63"/>
    </row>
    <row r="68" spans="1:21" ht="18">
      <c r="A68" s="76">
        <v>62</v>
      </c>
      <c r="B68" s="88" t="str">
        <f>IF(details!G68="","",details!G68)</f>
        <v/>
      </c>
      <c r="C68" s="77" t="str">
        <f t="shared" si="13"/>
        <v/>
      </c>
      <c r="D68" s="77"/>
      <c r="E68" s="78" t="str">
        <f t="shared" si="14"/>
        <v/>
      </c>
      <c r="F68" s="68"/>
      <c r="G68" s="68"/>
      <c r="H68" s="66" t="str">
        <f t="shared" si="15"/>
        <v/>
      </c>
      <c r="I68" s="66" t="str">
        <f t="shared" si="16"/>
        <v/>
      </c>
      <c r="J68" s="66" t="str">
        <f t="shared" si="17"/>
        <v/>
      </c>
      <c r="K68" s="67" t="str">
        <f t="shared" si="18"/>
        <v/>
      </c>
      <c r="L68" s="65" t="str">
        <f t="shared" si="19"/>
        <v/>
      </c>
      <c r="M68" s="64" t="str">
        <f t="shared" si="20"/>
        <v/>
      </c>
      <c r="N68" s="65" t="str">
        <f t="shared" si="21"/>
        <v/>
      </c>
      <c r="O68" s="66" t="str">
        <f t="shared" si="22"/>
        <v/>
      </c>
      <c r="P68" s="64" t="str">
        <f t="shared" si="23"/>
        <v/>
      </c>
      <c r="Q68" s="65"/>
      <c r="R68" s="64" t="str">
        <f t="shared" si="24"/>
        <v/>
      </c>
      <c r="S68" s="65"/>
      <c r="T68" s="64" t="str">
        <f t="shared" si="25"/>
        <v/>
      </c>
      <c r="U68" s="63"/>
    </row>
    <row r="69" spans="1:21" ht="18">
      <c r="A69" s="76">
        <v>63</v>
      </c>
      <c r="B69" s="88" t="str">
        <f>IF(details!G69="","",details!G69)</f>
        <v/>
      </c>
      <c r="C69" s="77" t="str">
        <f t="shared" si="13"/>
        <v/>
      </c>
      <c r="D69" s="77"/>
      <c r="E69" s="78" t="str">
        <f t="shared" si="14"/>
        <v/>
      </c>
      <c r="F69" s="68"/>
      <c r="G69" s="68"/>
      <c r="H69" s="66" t="str">
        <f t="shared" si="15"/>
        <v/>
      </c>
      <c r="I69" s="66" t="str">
        <f t="shared" si="16"/>
        <v/>
      </c>
      <c r="J69" s="66" t="str">
        <f t="shared" si="17"/>
        <v/>
      </c>
      <c r="K69" s="67" t="str">
        <f t="shared" si="18"/>
        <v/>
      </c>
      <c r="L69" s="65" t="str">
        <f t="shared" si="19"/>
        <v/>
      </c>
      <c r="M69" s="64" t="str">
        <f t="shared" si="20"/>
        <v/>
      </c>
      <c r="N69" s="65" t="str">
        <f t="shared" si="21"/>
        <v/>
      </c>
      <c r="O69" s="66" t="str">
        <f t="shared" si="22"/>
        <v/>
      </c>
      <c r="P69" s="64" t="str">
        <f t="shared" si="23"/>
        <v/>
      </c>
      <c r="Q69" s="65"/>
      <c r="R69" s="64" t="str">
        <f t="shared" si="24"/>
        <v/>
      </c>
      <c r="S69" s="65"/>
      <c r="T69" s="64" t="str">
        <f t="shared" si="25"/>
        <v/>
      </c>
      <c r="U69" s="63"/>
    </row>
    <row r="70" spans="1:21" ht="18">
      <c r="A70" s="76">
        <v>64</v>
      </c>
      <c r="B70" s="88" t="str">
        <f>IF(details!G70="","",details!G70)</f>
        <v/>
      </c>
      <c r="C70" s="77" t="str">
        <f t="shared" si="13"/>
        <v/>
      </c>
      <c r="D70" s="77"/>
      <c r="E70" s="78" t="str">
        <f t="shared" si="14"/>
        <v/>
      </c>
      <c r="F70" s="68"/>
      <c r="G70" s="68"/>
      <c r="H70" s="66" t="str">
        <f t="shared" si="15"/>
        <v/>
      </c>
      <c r="I70" s="66" t="str">
        <f t="shared" si="16"/>
        <v/>
      </c>
      <c r="J70" s="66" t="str">
        <f t="shared" si="17"/>
        <v/>
      </c>
      <c r="K70" s="67" t="str">
        <f t="shared" si="18"/>
        <v/>
      </c>
      <c r="L70" s="65" t="str">
        <f t="shared" si="19"/>
        <v/>
      </c>
      <c r="M70" s="64" t="str">
        <f t="shared" si="20"/>
        <v/>
      </c>
      <c r="N70" s="65" t="str">
        <f t="shared" si="21"/>
        <v/>
      </c>
      <c r="O70" s="66" t="str">
        <f t="shared" si="22"/>
        <v/>
      </c>
      <c r="P70" s="64" t="str">
        <f t="shared" si="23"/>
        <v/>
      </c>
      <c r="Q70" s="65"/>
      <c r="R70" s="64" t="str">
        <f t="shared" si="24"/>
        <v/>
      </c>
      <c r="S70" s="65"/>
      <c r="T70" s="64" t="str">
        <f t="shared" si="25"/>
        <v/>
      </c>
      <c r="U70" s="63"/>
    </row>
    <row r="71" spans="1:21" ht="18">
      <c r="A71" s="76">
        <v>65</v>
      </c>
      <c r="B71" s="88" t="str">
        <f>IF(details!G71="","",details!G71)</f>
        <v/>
      </c>
      <c r="C71" s="77" t="str">
        <f t="shared" ref="C71:C106" si="26">T71</f>
        <v/>
      </c>
      <c r="D71" s="77"/>
      <c r="E71" s="78" t="str">
        <f t="shared" ref="E71:E106" si="27">IF(B71="","",TEXT(B71,"DDDD"))</f>
        <v/>
      </c>
      <c r="F71" s="68"/>
      <c r="G71" s="68"/>
      <c r="H71" s="66" t="str">
        <f t="shared" ref="H71:H106" si="28">TEXT(B71,"DD")</f>
        <v/>
      </c>
      <c r="I71" s="66" t="str">
        <f t="shared" ref="I71:I106" si="29">TEXT(B71,"MM")</f>
        <v/>
      </c>
      <c r="J71" s="66" t="str">
        <f t="shared" ref="J71:J106" si="30">TEXT(B71,"YY")</f>
        <v/>
      </c>
      <c r="K71" s="67"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65"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64" t="str">
        <f t="shared" ref="M71:M106" si="33">IF(I71="01","tuojh",IF(I71="02","Qjojh",IF(I71="03","ekpZ",IF(I71="04","vizsy",IF(I71="05","ebZ",IF(I71="06","twu",IF(I71="07","tqykbZ",IF(I71="08","vxLr",IF(I71="09","flrEcj",IF(I71="10","vDVwcj",IF(I71="11","uoEcj",IF(I71="12","fnlEcj",""))))))))))))</f>
        <v/>
      </c>
      <c r="N71" s="65" t="str">
        <f t="shared" ref="N71:N106" si="34">IF(I71="01","January",IF(I71="02","February",IF(I71="03","March",IF(I71="04","April",IF(I71="05","May",IF(I71="06","June",IF(I71="07","July",IF(I71="08","August",IF(I71="09","September",IF(I71="10","October",IF(I71="11","November",IF(I71="12","December",""))))))))))))</f>
        <v/>
      </c>
      <c r="O71" s="66" t="str">
        <f t="shared" ref="O71:O106" si="35">IF(B71="","",YEAR(B71))</f>
        <v/>
      </c>
      <c r="P71" s="64" t="str">
        <f t="shared" ref="P71:P102" si="36">IF(O71="","",IF(O71&lt;=1999,"mUuhl lkS","nks gtkj"))</f>
        <v/>
      </c>
      <c r="Q71" s="65"/>
      <c r="R71" s="64"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65"/>
      <c r="T71" s="64" t="str">
        <f t="shared" ref="T71:T106" si="38">IF(B71="","",CONCATENATE(K71," ",M71,"] ",P71," ",R71))</f>
        <v/>
      </c>
      <c r="U71" s="63"/>
    </row>
    <row r="72" spans="1:21" ht="18">
      <c r="A72" s="76">
        <v>66</v>
      </c>
      <c r="B72" s="88" t="str">
        <f>IF(details!G72="","",details!G72)</f>
        <v/>
      </c>
      <c r="C72" s="77" t="str">
        <f t="shared" si="26"/>
        <v/>
      </c>
      <c r="D72" s="77"/>
      <c r="E72" s="78" t="str">
        <f t="shared" si="27"/>
        <v/>
      </c>
      <c r="F72" s="68"/>
      <c r="G72" s="68"/>
      <c r="H72" s="66" t="str">
        <f t="shared" si="28"/>
        <v/>
      </c>
      <c r="I72" s="66" t="str">
        <f t="shared" si="29"/>
        <v/>
      </c>
      <c r="J72" s="66" t="str">
        <f t="shared" si="30"/>
        <v/>
      </c>
      <c r="K72" s="67" t="str">
        <f t="shared" si="31"/>
        <v/>
      </c>
      <c r="L72" s="65" t="str">
        <f t="shared" si="32"/>
        <v/>
      </c>
      <c r="M72" s="64" t="str">
        <f t="shared" si="33"/>
        <v/>
      </c>
      <c r="N72" s="65" t="str">
        <f t="shared" si="34"/>
        <v/>
      </c>
      <c r="O72" s="66" t="str">
        <f t="shared" si="35"/>
        <v/>
      </c>
      <c r="P72" s="64" t="str">
        <f t="shared" si="36"/>
        <v/>
      </c>
      <c r="Q72" s="65"/>
      <c r="R72" s="64" t="str">
        <f t="shared" si="37"/>
        <v/>
      </c>
      <c r="S72" s="65"/>
      <c r="T72" s="64" t="str">
        <f t="shared" si="38"/>
        <v/>
      </c>
      <c r="U72" s="63"/>
    </row>
    <row r="73" spans="1:21" ht="18">
      <c r="A73" s="76">
        <v>67</v>
      </c>
      <c r="B73" s="88" t="str">
        <f>IF(details!G73="","",details!G73)</f>
        <v/>
      </c>
      <c r="C73" s="77" t="str">
        <f t="shared" si="26"/>
        <v/>
      </c>
      <c r="D73" s="77"/>
      <c r="E73" s="78" t="str">
        <f t="shared" si="27"/>
        <v/>
      </c>
      <c r="F73" s="68"/>
      <c r="G73" s="68"/>
      <c r="H73" s="66" t="str">
        <f t="shared" si="28"/>
        <v/>
      </c>
      <c r="I73" s="66" t="str">
        <f t="shared" si="29"/>
        <v/>
      </c>
      <c r="J73" s="66" t="str">
        <f t="shared" si="30"/>
        <v/>
      </c>
      <c r="K73" s="67" t="str">
        <f t="shared" si="31"/>
        <v/>
      </c>
      <c r="L73" s="65" t="str">
        <f t="shared" si="32"/>
        <v/>
      </c>
      <c r="M73" s="64" t="str">
        <f t="shared" si="33"/>
        <v/>
      </c>
      <c r="N73" s="65" t="str">
        <f t="shared" si="34"/>
        <v/>
      </c>
      <c r="O73" s="66" t="str">
        <f t="shared" si="35"/>
        <v/>
      </c>
      <c r="P73" s="64" t="str">
        <f t="shared" si="36"/>
        <v/>
      </c>
      <c r="Q73" s="65"/>
      <c r="R73" s="64" t="str">
        <f t="shared" si="37"/>
        <v/>
      </c>
      <c r="S73" s="65"/>
      <c r="T73" s="64" t="str">
        <f t="shared" si="38"/>
        <v/>
      </c>
      <c r="U73" s="63"/>
    </row>
    <row r="74" spans="1:21" ht="18">
      <c r="A74" s="76">
        <v>68</v>
      </c>
      <c r="B74" s="88" t="str">
        <f>IF(details!G74="","",details!G74)</f>
        <v/>
      </c>
      <c r="C74" s="77" t="str">
        <f t="shared" si="26"/>
        <v/>
      </c>
      <c r="D74" s="77"/>
      <c r="E74" s="78" t="str">
        <f t="shared" si="27"/>
        <v/>
      </c>
      <c r="F74" s="68"/>
      <c r="G74" s="68"/>
      <c r="H74" s="66" t="str">
        <f t="shared" si="28"/>
        <v/>
      </c>
      <c r="I74" s="66" t="str">
        <f t="shared" si="29"/>
        <v/>
      </c>
      <c r="J74" s="66" t="str">
        <f t="shared" si="30"/>
        <v/>
      </c>
      <c r="K74" s="67" t="str">
        <f t="shared" si="31"/>
        <v/>
      </c>
      <c r="L74" s="65" t="str">
        <f t="shared" si="32"/>
        <v/>
      </c>
      <c r="M74" s="64" t="str">
        <f t="shared" si="33"/>
        <v/>
      </c>
      <c r="N74" s="65" t="str">
        <f t="shared" si="34"/>
        <v/>
      </c>
      <c r="O74" s="66" t="str">
        <f t="shared" si="35"/>
        <v/>
      </c>
      <c r="P74" s="64" t="str">
        <f t="shared" si="36"/>
        <v/>
      </c>
      <c r="Q74" s="65"/>
      <c r="R74" s="64" t="str">
        <f t="shared" si="37"/>
        <v/>
      </c>
      <c r="S74" s="65"/>
      <c r="T74" s="64" t="str">
        <f t="shared" si="38"/>
        <v/>
      </c>
      <c r="U74" s="63"/>
    </row>
    <row r="75" spans="1:21" ht="18">
      <c r="A75" s="76">
        <v>69</v>
      </c>
      <c r="B75" s="88" t="str">
        <f>IF(details!G75="","",details!G75)</f>
        <v/>
      </c>
      <c r="C75" s="77" t="str">
        <f t="shared" si="26"/>
        <v/>
      </c>
      <c r="D75" s="77"/>
      <c r="E75" s="78" t="str">
        <f t="shared" si="27"/>
        <v/>
      </c>
      <c r="F75" s="68"/>
      <c r="G75" s="68"/>
      <c r="H75" s="66" t="str">
        <f t="shared" si="28"/>
        <v/>
      </c>
      <c r="I75" s="66" t="str">
        <f t="shared" si="29"/>
        <v/>
      </c>
      <c r="J75" s="66" t="str">
        <f t="shared" si="30"/>
        <v/>
      </c>
      <c r="K75" s="67" t="str">
        <f t="shared" si="31"/>
        <v/>
      </c>
      <c r="L75" s="65" t="str">
        <f t="shared" si="32"/>
        <v/>
      </c>
      <c r="M75" s="64" t="str">
        <f t="shared" si="33"/>
        <v/>
      </c>
      <c r="N75" s="65" t="str">
        <f t="shared" si="34"/>
        <v/>
      </c>
      <c r="O75" s="66" t="str">
        <f t="shared" si="35"/>
        <v/>
      </c>
      <c r="P75" s="64" t="str">
        <f t="shared" si="36"/>
        <v/>
      </c>
      <c r="Q75" s="65"/>
      <c r="R75" s="64" t="str">
        <f t="shared" si="37"/>
        <v/>
      </c>
      <c r="S75" s="65"/>
      <c r="T75" s="64" t="str">
        <f t="shared" si="38"/>
        <v/>
      </c>
      <c r="U75" s="63"/>
    </row>
    <row r="76" spans="1:21" ht="18">
      <c r="A76" s="76">
        <v>70</v>
      </c>
      <c r="B76" s="88" t="str">
        <f>IF(details!G76="","",details!G76)</f>
        <v/>
      </c>
      <c r="C76" s="77" t="str">
        <f t="shared" si="26"/>
        <v/>
      </c>
      <c r="D76" s="77"/>
      <c r="E76" s="78" t="str">
        <f t="shared" si="27"/>
        <v/>
      </c>
      <c r="F76" s="68"/>
      <c r="G76" s="68"/>
      <c r="H76" s="66" t="str">
        <f t="shared" si="28"/>
        <v/>
      </c>
      <c r="I76" s="66" t="str">
        <f t="shared" si="29"/>
        <v/>
      </c>
      <c r="J76" s="66" t="str">
        <f t="shared" si="30"/>
        <v/>
      </c>
      <c r="K76" s="67" t="str">
        <f t="shared" si="31"/>
        <v/>
      </c>
      <c r="L76" s="65" t="str">
        <f t="shared" si="32"/>
        <v/>
      </c>
      <c r="M76" s="64" t="str">
        <f t="shared" si="33"/>
        <v/>
      </c>
      <c r="N76" s="65" t="str">
        <f t="shared" si="34"/>
        <v/>
      </c>
      <c r="O76" s="66" t="str">
        <f t="shared" si="35"/>
        <v/>
      </c>
      <c r="P76" s="64" t="str">
        <f t="shared" si="36"/>
        <v/>
      </c>
      <c r="Q76" s="65"/>
      <c r="R76" s="64" t="str">
        <f t="shared" si="37"/>
        <v/>
      </c>
      <c r="S76" s="65"/>
      <c r="T76" s="64" t="str">
        <f t="shared" si="38"/>
        <v/>
      </c>
      <c r="U76" s="63"/>
    </row>
    <row r="77" spans="1:21" ht="18">
      <c r="A77" s="76">
        <v>71</v>
      </c>
      <c r="B77" s="88" t="str">
        <f>IF(details!G77="","",details!G77)</f>
        <v/>
      </c>
      <c r="C77" s="77" t="str">
        <f t="shared" si="26"/>
        <v/>
      </c>
      <c r="D77" s="77"/>
      <c r="E77" s="78" t="str">
        <f t="shared" si="27"/>
        <v/>
      </c>
      <c r="F77" s="68"/>
      <c r="G77" s="68"/>
      <c r="H77" s="66" t="str">
        <f t="shared" si="28"/>
        <v/>
      </c>
      <c r="I77" s="66" t="str">
        <f t="shared" si="29"/>
        <v/>
      </c>
      <c r="J77" s="66" t="str">
        <f t="shared" si="30"/>
        <v/>
      </c>
      <c r="K77" s="67" t="str">
        <f t="shared" si="31"/>
        <v/>
      </c>
      <c r="L77" s="65" t="str">
        <f t="shared" si="32"/>
        <v/>
      </c>
      <c r="M77" s="64" t="str">
        <f t="shared" si="33"/>
        <v/>
      </c>
      <c r="N77" s="65" t="str">
        <f t="shared" si="34"/>
        <v/>
      </c>
      <c r="O77" s="66" t="str">
        <f t="shared" si="35"/>
        <v/>
      </c>
      <c r="P77" s="64" t="str">
        <f t="shared" si="36"/>
        <v/>
      </c>
      <c r="Q77" s="65"/>
      <c r="R77" s="64" t="str">
        <f t="shared" si="37"/>
        <v/>
      </c>
      <c r="S77" s="65"/>
      <c r="T77" s="64" t="str">
        <f t="shared" si="38"/>
        <v/>
      </c>
      <c r="U77" s="63"/>
    </row>
    <row r="78" spans="1:21" ht="18">
      <c r="A78" s="76">
        <v>72</v>
      </c>
      <c r="B78" s="88" t="str">
        <f>IF(details!G78="","",details!G78)</f>
        <v/>
      </c>
      <c r="C78" s="77" t="str">
        <f t="shared" si="26"/>
        <v/>
      </c>
      <c r="D78" s="77"/>
      <c r="E78" s="78" t="str">
        <f t="shared" si="27"/>
        <v/>
      </c>
      <c r="F78" s="68"/>
      <c r="G78" s="68"/>
      <c r="H78" s="66" t="str">
        <f t="shared" si="28"/>
        <v/>
      </c>
      <c r="I78" s="66" t="str">
        <f t="shared" si="29"/>
        <v/>
      </c>
      <c r="J78" s="66" t="str">
        <f t="shared" si="30"/>
        <v/>
      </c>
      <c r="K78" s="67" t="str">
        <f t="shared" si="31"/>
        <v/>
      </c>
      <c r="L78" s="65" t="str">
        <f t="shared" si="32"/>
        <v/>
      </c>
      <c r="M78" s="64" t="str">
        <f t="shared" si="33"/>
        <v/>
      </c>
      <c r="N78" s="65" t="str">
        <f t="shared" si="34"/>
        <v/>
      </c>
      <c r="O78" s="66" t="str">
        <f t="shared" si="35"/>
        <v/>
      </c>
      <c r="P78" s="64" t="str">
        <f t="shared" si="36"/>
        <v/>
      </c>
      <c r="Q78" s="65"/>
      <c r="R78" s="64" t="str">
        <f t="shared" si="37"/>
        <v/>
      </c>
      <c r="S78" s="65"/>
      <c r="T78" s="64" t="str">
        <f t="shared" si="38"/>
        <v/>
      </c>
      <c r="U78" s="63"/>
    </row>
    <row r="79" spans="1:21" ht="18">
      <c r="A79" s="76">
        <v>73</v>
      </c>
      <c r="B79" s="88" t="str">
        <f>IF(details!G79="","",details!G79)</f>
        <v/>
      </c>
      <c r="C79" s="77" t="str">
        <f t="shared" si="26"/>
        <v/>
      </c>
      <c r="D79" s="77"/>
      <c r="E79" s="78" t="str">
        <f t="shared" si="27"/>
        <v/>
      </c>
      <c r="F79" s="68"/>
      <c r="G79" s="68"/>
      <c r="H79" s="66" t="str">
        <f t="shared" si="28"/>
        <v/>
      </c>
      <c r="I79" s="66" t="str">
        <f t="shared" si="29"/>
        <v/>
      </c>
      <c r="J79" s="66" t="str">
        <f t="shared" si="30"/>
        <v/>
      </c>
      <c r="K79" s="67" t="str">
        <f t="shared" si="31"/>
        <v/>
      </c>
      <c r="L79" s="65" t="str">
        <f t="shared" si="32"/>
        <v/>
      </c>
      <c r="M79" s="64" t="str">
        <f t="shared" si="33"/>
        <v/>
      </c>
      <c r="N79" s="65" t="str">
        <f t="shared" si="34"/>
        <v/>
      </c>
      <c r="O79" s="66" t="str">
        <f t="shared" si="35"/>
        <v/>
      </c>
      <c r="P79" s="64" t="str">
        <f t="shared" si="36"/>
        <v/>
      </c>
      <c r="Q79" s="65"/>
      <c r="R79" s="64" t="str">
        <f t="shared" si="37"/>
        <v/>
      </c>
      <c r="S79" s="65"/>
      <c r="T79" s="64" t="str">
        <f t="shared" si="38"/>
        <v/>
      </c>
      <c r="U79" s="63"/>
    </row>
    <row r="80" spans="1:21" ht="18">
      <c r="A80" s="76">
        <v>74</v>
      </c>
      <c r="B80" s="88" t="str">
        <f>IF(details!G80="","",details!G80)</f>
        <v/>
      </c>
      <c r="C80" s="77" t="str">
        <f t="shared" si="26"/>
        <v/>
      </c>
      <c r="D80" s="77"/>
      <c r="E80" s="78" t="str">
        <f t="shared" si="27"/>
        <v/>
      </c>
      <c r="F80" s="68"/>
      <c r="G80" s="68"/>
      <c r="H80" s="66" t="str">
        <f t="shared" si="28"/>
        <v/>
      </c>
      <c r="I80" s="66" t="str">
        <f t="shared" si="29"/>
        <v/>
      </c>
      <c r="J80" s="66" t="str">
        <f t="shared" si="30"/>
        <v/>
      </c>
      <c r="K80" s="67" t="str">
        <f t="shared" si="31"/>
        <v/>
      </c>
      <c r="L80" s="65" t="str">
        <f t="shared" si="32"/>
        <v/>
      </c>
      <c r="M80" s="64" t="str">
        <f t="shared" si="33"/>
        <v/>
      </c>
      <c r="N80" s="65" t="str">
        <f t="shared" si="34"/>
        <v/>
      </c>
      <c r="O80" s="66" t="str">
        <f t="shared" si="35"/>
        <v/>
      </c>
      <c r="P80" s="64" t="str">
        <f t="shared" si="36"/>
        <v/>
      </c>
      <c r="Q80" s="65"/>
      <c r="R80" s="64" t="str">
        <f t="shared" si="37"/>
        <v/>
      </c>
      <c r="S80" s="65"/>
      <c r="T80" s="64" t="str">
        <f t="shared" si="38"/>
        <v/>
      </c>
      <c r="U80" s="63"/>
    </row>
    <row r="81" spans="1:21" ht="18">
      <c r="A81" s="76">
        <v>75</v>
      </c>
      <c r="B81" s="88" t="str">
        <f>IF(details!G81="","",details!G81)</f>
        <v/>
      </c>
      <c r="C81" s="77" t="str">
        <f t="shared" si="26"/>
        <v/>
      </c>
      <c r="D81" s="77"/>
      <c r="E81" s="78" t="str">
        <f t="shared" si="27"/>
        <v/>
      </c>
      <c r="F81" s="68"/>
      <c r="G81" s="68"/>
      <c r="H81" s="66" t="str">
        <f t="shared" si="28"/>
        <v/>
      </c>
      <c r="I81" s="66" t="str">
        <f t="shared" si="29"/>
        <v/>
      </c>
      <c r="J81" s="66" t="str">
        <f t="shared" si="30"/>
        <v/>
      </c>
      <c r="K81" s="67" t="str">
        <f t="shared" si="31"/>
        <v/>
      </c>
      <c r="L81" s="65" t="str">
        <f t="shared" si="32"/>
        <v/>
      </c>
      <c r="M81" s="64" t="str">
        <f t="shared" si="33"/>
        <v/>
      </c>
      <c r="N81" s="65" t="str">
        <f t="shared" si="34"/>
        <v/>
      </c>
      <c r="O81" s="66" t="str">
        <f t="shared" si="35"/>
        <v/>
      </c>
      <c r="P81" s="64" t="str">
        <f t="shared" si="36"/>
        <v/>
      </c>
      <c r="Q81" s="65"/>
      <c r="R81" s="64" t="str">
        <f t="shared" si="37"/>
        <v/>
      </c>
      <c r="S81" s="65"/>
      <c r="T81" s="64" t="str">
        <f t="shared" si="38"/>
        <v/>
      </c>
      <c r="U81" s="63"/>
    </row>
    <row r="82" spans="1:21" ht="18">
      <c r="A82" s="76">
        <v>76</v>
      </c>
      <c r="B82" s="88" t="str">
        <f>IF(details!G82="","",details!G82)</f>
        <v/>
      </c>
      <c r="C82" s="77" t="str">
        <f t="shared" si="26"/>
        <v/>
      </c>
      <c r="D82" s="77"/>
      <c r="E82" s="78" t="str">
        <f t="shared" si="27"/>
        <v/>
      </c>
      <c r="F82" s="68"/>
      <c r="G82" s="68"/>
      <c r="H82" s="66" t="str">
        <f t="shared" si="28"/>
        <v/>
      </c>
      <c r="I82" s="66" t="str">
        <f t="shared" si="29"/>
        <v/>
      </c>
      <c r="J82" s="66" t="str">
        <f t="shared" si="30"/>
        <v/>
      </c>
      <c r="K82" s="67" t="str">
        <f t="shared" si="31"/>
        <v/>
      </c>
      <c r="L82" s="65" t="str">
        <f t="shared" si="32"/>
        <v/>
      </c>
      <c r="M82" s="64" t="str">
        <f t="shared" si="33"/>
        <v/>
      </c>
      <c r="N82" s="65" t="str">
        <f t="shared" si="34"/>
        <v/>
      </c>
      <c r="O82" s="66" t="str">
        <f t="shared" si="35"/>
        <v/>
      </c>
      <c r="P82" s="64" t="str">
        <f t="shared" si="36"/>
        <v/>
      </c>
      <c r="Q82" s="65"/>
      <c r="R82" s="64" t="str">
        <f t="shared" si="37"/>
        <v/>
      </c>
      <c r="S82" s="65"/>
      <c r="T82" s="64" t="str">
        <f t="shared" si="38"/>
        <v/>
      </c>
      <c r="U82" s="63"/>
    </row>
    <row r="83" spans="1:21" ht="18">
      <c r="A83" s="76">
        <v>77</v>
      </c>
      <c r="B83" s="88" t="str">
        <f>IF(details!G83="","",details!G83)</f>
        <v/>
      </c>
      <c r="C83" s="77" t="str">
        <f t="shared" si="26"/>
        <v/>
      </c>
      <c r="D83" s="77"/>
      <c r="E83" s="78" t="str">
        <f t="shared" si="27"/>
        <v/>
      </c>
      <c r="F83" s="68"/>
      <c r="G83" s="68"/>
      <c r="H83" s="66" t="str">
        <f t="shared" si="28"/>
        <v/>
      </c>
      <c r="I83" s="66" t="str">
        <f t="shared" si="29"/>
        <v/>
      </c>
      <c r="J83" s="66" t="str">
        <f t="shared" si="30"/>
        <v/>
      </c>
      <c r="K83" s="67" t="str">
        <f t="shared" si="31"/>
        <v/>
      </c>
      <c r="L83" s="65" t="str">
        <f t="shared" si="32"/>
        <v/>
      </c>
      <c r="M83" s="64" t="str">
        <f t="shared" si="33"/>
        <v/>
      </c>
      <c r="N83" s="65" t="str">
        <f t="shared" si="34"/>
        <v/>
      </c>
      <c r="O83" s="66" t="str">
        <f t="shared" si="35"/>
        <v/>
      </c>
      <c r="P83" s="64" t="str">
        <f t="shared" si="36"/>
        <v/>
      </c>
      <c r="Q83" s="65"/>
      <c r="R83" s="64" t="str">
        <f t="shared" si="37"/>
        <v/>
      </c>
      <c r="S83" s="65"/>
      <c r="T83" s="64" t="str">
        <f t="shared" si="38"/>
        <v/>
      </c>
      <c r="U83" s="63"/>
    </row>
    <row r="84" spans="1:21" ht="18">
      <c r="A84" s="76">
        <v>78</v>
      </c>
      <c r="B84" s="88" t="str">
        <f>IF(details!G84="","",details!G84)</f>
        <v/>
      </c>
      <c r="C84" s="77" t="str">
        <f t="shared" si="26"/>
        <v/>
      </c>
      <c r="D84" s="77"/>
      <c r="E84" s="78" t="str">
        <f t="shared" si="27"/>
        <v/>
      </c>
      <c r="F84" s="68"/>
      <c r="G84" s="68"/>
      <c r="H84" s="66" t="str">
        <f t="shared" si="28"/>
        <v/>
      </c>
      <c r="I84" s="66" t="str">
        <f t="shared" si="29"/>
        <v/>
      </c>
      <c r="J84" s="66" t="str">
        <f t="shared" si="30"/>
        <v/>
      </c>
      <c r="K84" s="67" t="str">
        <f t="shared" si="31"/>
        <v/>
      </c>
      <c r="L84" s="65" t="str">
        <f t="shared" si="32"/>
        <v/>
      </c>
      <c r="M84" s="64" t="str">
        <f t="shared" si="33"/>
        <v/>
      </c>
      <c r="N84" s="65" t="str">
        <f t="shared" si="34"/>
        <v/>
      </c>
      <c r="O84" s="66" t="str">
        <f t="shared" si="35"/>
        <v/>
      </c>
      <c r="P84" s="64" t="str">
        <f t="shared" si="36"/>
        <v/>
      </c>
      <c r="Q84" s="65"/>
      <c r="R84" s="64" t="str">
        <f t="shared" si="37"/>
        <v/>
      </c>
      <c r="S84" s="65"/>
      <c r="T84" s="64" t="str">
        <f t="shared" si="38"/>
        <v/>
      </c>
      <c r="U84" s="63"/>
    </row>
    <row r="85" spans="1:21" ht="18">
      <c r="A85" s="76">
        <v>79</v>
      </c>
      <c r="B85" s="88" t="str">
        <f>IF(details!G85="","",details!G85)</f>
        <v/>
      </c>
      <c r="C85" s="77" t="str">
        <f t="shared" si="26"/>
        <v/>
      </c>
      <c r="D85" s="77"/>
      <c r="E85" s="78" t="str">
        <f t="shared" si="27"/>
        <v/>
      </c>
      <c r="F85" s="68"/>
      <c r="G85" s="68"/>
      <c r="H85" s="66" t="str">
        <f t="shared" si="28"/>
        <v/>
      </c>
      <c r="I85" s="66" t="str">
        <f t="shared" si="29"/>
        <v/>
      </c>
      <c r="J85" s="66" t="str">
        <f t="shared" si="30"/>
        <v/>
      </c>
      <c r="K85" s="67" t="str">
        <f t="shared" si="31"/>
        <v/>
      </c>
      <c r="L85" s="65" t="str">
        <f t="shared" si="32"/>
        <v/>
      </c>
      <c r="M85" s="64" t="str">
        <f t="shared" si="33"/>
        <v/>
      </c>
      <c r="N85" s="65" t="str">
        <f t="shared" si="34"/>
        <v/>
      </c>
      <c r="O85" s="66" t="str">
        <f t="shared" si="35"/>
        <v/>
      </c>
      <c r="P85" s="64" t="str">
        <f t="shared" si="36"/>
        <v/>
      </c>
      <c r="Q85" s="65"/>
      <c r="R85" s="64" t="str">
        <f t="shared" si="37"/>
        <v/>
      </c>
      <c r="S85" s="65"/>
      <c r="T85" s="64" t="str">
        <f t="shared" si="38"/>
        <v/>
      </c>
      <c r="U85" s="63"/>
    </row>
    <row r="86" spans="1:21" ht="18">
      <c r="A86" s="76">
        <v>80</v>
      </c>
      <c r="B86" s="88" t="str">
        <f>IF(details!G86="","",details!G86)</f>
        <v/>
      </c>
      <c r="C86" s="77" t="str">
        <f t="shared" si="26"/>
        <v/>
      </c>
      <c r="D86" s="77"/>
      <c r="E86" s="78" t="str">
        <f t="shared" si="27"/>
        <v/>
      </c>
      <c r="F86" s="68"/>
      <c r="G86" s="68"/>
      <c r="H86" s="66" t="str">
        <f t="shared" si="28"/>
        <v/>
      </c>
      <c r="I86" s="66" t="str">
        <f t="shared" si="29"/>
        <v/>
      </c>
      <c r="J86" s="66" t="str">
        <f t="shared" si="30"/>
        <v/>
      </c>
      <c r="K86" s="67" t="str">
        <f t="shared" si="31"/>
        <v/>
      </c>
      <c r="L86" s="65" t="str">
        <f t="shared" si="32"/>
        <v/>
      </c>
      <c r="M86" s="64" t="str">
        <f t="shared" si="33"/>
        <v/>
      </c>
      <c r="N86" s="65" t="str">
        <f t="shared" si="34"/>
        <v/>
      </c>
      <c r="O86" s="66" t="str">
        <f t="shared" si="35"/>
        <v/>
      </c>
      <c r="P86" s="64" t="str">
        <f t="shared" si="36"/>
        <v/>
      </c>
      <c r="Q86" s="65"/>
      <c r="R86" s="64" t="str">
        <f t="shared" si="37"/>
        <v/>
      </c>
      <c r="S86" s="65"/>
      <c r="T86" s="64" t="str">
        <f t="shared" si="38"/>
        <v/>
      </c>
      <c r="U86" s="63"/>
    </row>
    <row r="87" spans="1:21" ht="18">
      <c r="A87" s="76">
        <v>81</v>
      </c>
      <c r="B87" s="88" t="str">
        <f>IF(details!G87="","",details!G87)</f>
        <v/>
      </c>
      <c r="C87" s="77" t="str">
        <f t="shared" si="26"/>
        <v/>
      </c>
      <c r="D87" s="77"/>
      <c r="E87" s="78" t="str">
        <f t="shared" si="27"/>
        <v/>
      </c>
      <c r="F87" s="68"/>
      <c r="G87" s="68"/>
      <c r="H87" s="66" t="str">
        <f t="shared" si="28"/>
        <v/>
      </c>
      <c r="I87" s="66" t="str">
        <f t="shared" si="29"/>
        <v/>
      </c>
      <c r="J87" s="66" t="str">
        <f t="shared" si="30"/>
        <v/>
      </c>
      <c r="K87" s="67" t="str">
        <f t="shared" si="31"/>
        <v/>
      </c>
      <c r="L87" s="65" t="str">
        <f t="shared" si="32"/>
        <v/>
      </c>
      <c r="M87" s="64" t="str">
        <f t="shared" si="33"/>
        <v/>
      </c>
      <c r="N87" s="65" t="str">
        <f t="shared" si="34"/>
        <v/>
      </c>
      <c r="O87" s="66" t="str">
        <f t="shared" si="35"/>
        <v/>
      </c>
      <c r="P87" s="64" t="str">
        <f t="shared" si="36"/>
        <v/>
      </c>
      <c r="Q87" s="65"/>
      <c r="R87" s="64" t="str">
        <f t="shared" si="37"/>
        <v/>
      </c>
      <c r="S87" s="65"/>
      <c r="T87" s="64" t="str">
        <f t="shared" si="38"/>
        <v/>
      </c>
      <c r="U87" s="63"/>
    </row>
    <row r="88" spans="1:21" ht="18">
      <c r="A88" s="76">
        <v>82</v>
      </c>
      <c r="B88" s="88" t="str">
        <f>IF(details!G88="","",details!G88)</f>
        <v/>
      </c>
      <c r="C88" s="77" t="str">
        <f t="shared" si="26"/>
        <v/>
      </c>
      <c r="D88" s="77"/>
      <c r="E88" s="78" t="str">
        <f t="shared" si="27"/>
        <v/>
      </c>
      <c r="F88" s="68"/>
      <c r="G88" s="68"/>
      <c r="H88" s="66" t="str">
        <f t="shared" si="28"/>
        <v/>
      </c>
      <c r="I88" s="66" t="str">
        <f t="shared" si="29"/>
        <v/>
      </c>
      <c r="J88" s="66" t="str">
        <f t="shared" si="30"/>
        <v/>
      </c>
      <c r="K88" s="67" t="str">
        <f t="shared" si="31"/>
        <v/>
      </c>
      <c r="L88" s="65" t="str">
        <f t="shared" si="32"/>
        <v/>
      </c>
      <c r="M88" s="64" t="str">
        <f t="shared" si="33"/>
        <v/>
      </c>
      <c r="N88" s="65" t="str">
        <f t="shared" si="34"/>
        <v/>
      </c>
      <c r="O88" s="66" t="str">
        <f t="shared" si="35"/>
        <v/>
      </c>
      <c r="P88" s="64" t="str">
        <f t="shared" si="36"/>
        <v/>
      </c>
      <c r="Q88" s="65"/>
      <c r="R88" s="64" t="str">
        <f t="shared" si="37"/>
        <v/>
      </c>
      <c r="S88" s="65"/>
      <c r="T88" s="64" t="str">
        <f t="shared" si="38"/>
        <v/>
      </c>
      <c r="U88" s="63"/>
    </row>
    <row r="89" spans="1:21" ht="18">
      <c r="A89" s="76">
        <v>83</v>
      </c>
      <c r="B89" s="88" t="str">
        <f>IF(details!G89="","",details!G89)</f>
        <v/>
      </c>
      <c r="C89" s="77" t="str">
        <f t="shared" si="26"/>
        <v/>
      </c>
      <c r="D89" s="77"/>
      <c r="E89" s="78" t="str">
        <f t="shared" si="27"/>
        <v/>
      </c>
      <c r="F89" s="68"/>
      <c r="G89" s="68"/>
      <c r="H89" s="66" t="str">
        <f t="shared" si="28"/>
        <v/>
      </c>
      <c r="I89" s="66" t="str">
        <f t="shared" si="29"/>
        <v/>
      </c>
      <c r="J89" s="66" t="str">
        <f t="shared" si="30"/>
        <v/>
      </c>
      <c r="K89" s="67" t="str">
        <f t="shared" si="31"/>
        <v/>
      </c>
      <c r="L89" s="65" t="str">
        <f t="shared" si="32"/>
        <v/>
      </c>
      <c r="M89" s="64" t="str">
        <f t="shared" si="33"/>
        <v/>
      </c>
      <c r="N89" s="65" t="str">
        <f t="shared" si="34"/>
        <v/>
      </c>
      <c r="O89" s="66" t="str">
        <f t="shared" si="35"/>
        <v/>
      </c>
      <c r="P89" s="64" t="str">
        <f t="shared" si="36"/>
        <v/>
      </c>
      <c r="Q89" s="65"/>
      <c r="R89" s="64" t="str">
        <f t="shared" si="37"/>
        <v/>
      </c>
      <c r="S89" s="65"/>
      <c r="T89" s="64" t="str">
        <f t="shared" si="38"/>
        <v/>
      </c>
      <c r="U89" s="63"/>
    </row>
    <row r="90" spans="1:21" ht="18">
      <c r="A90" s="76">
        <v>84</v>
      </c>
      <c r="B90" s="88" t="str">
        <f>IF(details!G90="","",details!G90)</f>
        <v/>
      </c>
      <c r="C90" s="77" t="str">
        <f t="shared" si="26"/>
        <v/>
      </c>
      <c r="D90" s="77"/>
      <c r="E90" s="78" t="str">
        <f t="shared" si="27"/>
        <v/>
      </c>
      <c r="F90" s="68"/>
      <c r="G90" s="68"/>
      <c r="H90" s="66" t="str">
        <f t="shared" si="28"/>
        <v/>
      </c>
      <c r="I90" s="66" t="str">
        <f t="shared" si="29"/>
        <v/>
      </c>
      <c r="J90" s="66" t="str">
        <f t="shared" si="30"/>
        <v/>
      </c>
      <c r="K90" s="67" t="str">
        <f t="shared" si="31"/>
        <v/>
      </c>
      <c r="L90" s="65" t="str">
        <f t="shared" si="32"/>
        <v/>
      </c>
      <c r="M90" s="64" t="str">
        <f t="shared" si="33"/>
        <v/>
      </c>
      <c r="N90" s="65" t="str">
        <f t="shared" si="34"/>
        <v/>
      </c>
      <c r="O90" s="66" t="str">
        <f t="shared" si="35"/>
        <v/>
      </c>
      <c r="P90" s="64" t="str">
        <f t="shared" si="36"/>
        <v/>
      </c>
      <c r="Q90" s="65"/>
      <c r="R90" s="64" t="str">
        <f t="shared" si="37"/>
        <v/>
      </c>
      <c r="S90" s="65"/>
      <c r="T90" s="64" t="str">
        <f t="shared" si="38"/>
        <v/>
      </c>
      <c r="U90" s="63"/>
    </row>
    <row r="91" spans="1:21" ht="18">
      <c r="A91" s="76">
        <v>85</v>
      </c>
      <c r="B91" s="88" t="str">
        <f>IF(details!G91="","",details!G91)</f>
        <v/>
      </c>
      <c r="C91" s="77" t="str">
        <f t="shared" si="26"/>
        <v/>
      </c>
      <c r="D91" s="77"/>
      <c r="E91" s="78" t="str">
        <f t="shared" si="27"/>
        <v/>
      </c>
      <c r="F91" s="68"/>
      <c r="G91" s="68"/>
      <c r="H91" s="66" t="str">
        <f t="shared" si="28"/>
        <v/>
      </c>
      <c r="I91" s="66" t="str">
        <f t="shared" si="29"/>
        <v/>
      </c>
      <c r="J91" s="66" t="str">
        <f t="shared" si="30"/>
        <v/>
      </c>
      <c r="K91" s="67" t="str">
        <f t="shared" si="31"/>
        <v/>
      </c>
      <c r="L91" s="65" t="str">
        <f t="shared" si="32"/>
        <v/>
      </c>
      <c r="M91" s="64" t="str">
        <f t="shared" si="33"/>
        <v/>
      </c>
      <c r="N91" s="65" t="str">
        <f t="shared" si="34"/>
        <v/>
      </c>
      <c r="O91" s="66" t="str">
        <f t="shared" si="35"/>
        <v/>
      </c>
      <c r="P91" s="64" t="str">
        <f t="shared" si="36"/>
        <v/>
      </c>
      <c r="Q91" s="65"/>
      <c r="R91" s="64" t="str">
        <f t="shared" si="37"/>
        <v/>
      </c>
      <c r="S91" s="65"/>
      <c r="T91" s="64" t="str">
        <f t="shared" si="38"/>
        <v/>
      </c>
      <c r="U91" s="63"/>
    </row>
    <row r="92" spans="1:21" ht="18">
      <c r="A92" s="76">
        <v>86</v>
      </c>
      <c r="B92" s="88" t="str">
        <f>IF(details!G92="","",details!G92)</f>
        <v/>
      </c>
      <c r="C92" s="77" t="str">
        <f t="shared" si="26"/>
        <v/>
      </c>
      <c r="D92" s="77"/>
      <c r="E92" s="78" t="str">
        <f t="shared" si="27"/>
        <v/>
      </c>
      <c r="F92" s="68"/>
      <c r="G92" s="68"/>
      <c r="H92" s="66" t="str">
        <f t="shared" si="28"/>
        <v/>
      </c>
      <c r="I92" s="66" t="str">
        <f t="shared" si="29"/>
        <v/>
      </c>
      <c r="J92" s="66" t="str">
        <f t="shared" si="30"/>
        <v/>
      </c>
      <c r="K92" s="67" t="str">
        <f t="shared" si="31"/>
        <v/>
      </c>
      <c r="L92" s="65" t="str">
        <f t="shared" si="32"/>
        <v/>
      </c>
      <c r="M92" s="64" t="str">
        <f t="shared" si="33"/>
        <v/>
      </c>
      <c r="N92" s="65" t="str">
        <f t="shared" si="34"/>
        <v/>
      </c>
      <c r="O92" s="66" t="str">
        <f t="shared" si="35"/>
        <v/>
      </c>
      <c r="P92" s="64" t="str">
        <f t="shared" si="36"/>
        <v/>
      </c>
      <c r="Q92" s="65"/>
      <c r="R92" s="64" t="str">
        <f t="shared" si="37"/>
        <v/>
      </c>
      <c r="S92" s="65"/>
      <c r="T92" s="64" t="str">
        <f t="shared" si="38"/>
        <v/>
      </c>
      <c r="U92" s="63"/>
    </row>
    <row r="93" spans="1:21" ht="18">
      <c r="A93" s="76">
        <v>87</v>
      </c>
      <c r="B93" s="88" t="str">
        <f>IF(details!G93="","",details!G93)</f>
        <v/>
      </c>
      <c r="C93" s="77" t="str">
        <f t="shared" si="26"/>
        <v/>
      </c>
      <c r="D93" s="77"/>
      <c r="E93" s="78" t="str">
        <f t="shared" si="27"/>
        <v/>
      </c>
      <c r="F93" s="68"/>
      <c r="G93" s="68"/>
      <c r="H93" s="66" t="str">
        <f t="shared" si="28"/>
        <v/>
      </c>
      <c r="I93" s="66" t="str">
        <f t="shared" si="29"/>
        <v/>
      </c>
      <c r="J93" s="66" t="str">
        <f t="shared" si="30"/>
        <v/>
      </c>
      <c r="K93" s="67" t="str">
        <f t="shared" si="31"/>
        <v/>
      </c>
      <c r="L93" s="65" t="str">
        <f t="shared" si="32"/>
        <v/>
      </c>
      <c r="M93" s="64" t="str">
        <f t="shared" si="33"/>
        <v/>
      </c>
      <c r="N93" s="65" t="str">
        <f t="shared" si="34"/>
        <v/>
      </c>
      <c r="O93" s="66" t="str">
        <f t="shared" si="35"/>
        <v/>
      </c>
      <c r="P93" s="64" t="str">
        <f t="shared" si="36"/>
        <v/>
      </c>
      <c r="Q93" s="65"/>
      <c r="R93" s="64" t="str">
        <f t="shared" si="37"/>
        <v/>
      </c>
      <c r="S93" s="65"/>
      <c r="T93" s="64" t="str">
        <f t="shared" si="38"/>
        <v/>
      </c>
      <c r="U93" s="63"/>
    </row>
    <row r="94" spans="1:21" ht="18">
      <c r="A94" s="76">
        <v>88</v>
      </c>
      <c r="B94" s="88" t="str">
        <f>IF(details!G94="","",details!G94)</f>
        <v/>
      </c>
      <c r="C94" s="77" t="str">
        <f t="shared" si="26"/>
        <v/>
      </c>
      <c r="D94" s="77"/>
      <c r="E94" s="78" t="str">
        <f t="shared" si="27"/>
        <v/>
      </c>
      <c r="F94" s="68"/>
      <c r="G94" s="68"/>
      <c r="H94" s="66" t="str">
        <f t="shared" si="28"/>
        <v/>
      </c>
      <c r="I94" s="66" t="str">
        <f t="shared" si="29"/>
        <v/>
      </c>
      <c r="J94" s="66" t="str">
        <f t="shared" si="30"/>
        <v/>
      </c>
      <c r="K94" s="67" t="str">
        <f t="shared" si="31"/>
        <v/>
      </c>
      <c r="L94" s="65" t="str">
        <f t="shared" si="32"/>
        <v/>
      </c>
      <c r="M94" s="64" t="str">
        <f t="shared" si="33"/>
        <v/>
      </c>
      <c r="N94" s="65" t="str">
        <f t="shared" si="34"/>
        <v/>
      </c>
      <c r="O94" s="66" t="str">
        <f t="shared" si="35"/>
        <v/>
      </c>
      <c r="P94" s="64" t="str">
        <f t="shared" si="36"/>
        <v/>
      </c>
      <c r="Q94" s="65"/>
      <c r="R94" s="64" t="str">
        <f t="shared" si="37"/>
        <v/>
      </c>
      <c r="S94" s="65"/>
      <c r="T94" s="64" t="str">
        <f t="shared" si="38"/>
        <v/>
      </c>
      <c r="U94" s="63"/>
    </row>
    <row r="95" spans="1:21" ht="18">
      <c r="A95" s="76">
        <v>89</v>
      </c>
      <c r="B95" s="88" t="str">
        <f>IF(details!G95="","",details!G95)</f>
        <v/>
      </c>
      <c r="C95" s="77" t="str">
        <f t="shared" si="26"/>
        <v/>
      </c>
      <c r="D95" s="77"/>
      <c r="E95" s="78" t="str">
        <f t="shared" si="27"/>
        <v/>
      </c>
      <c r="F95" s="68"/>
      <c r="G95" s="68"/>
      <c r="H95" s="66" t="str">
        <f t="shared" si="28"/>
        <v/>
      </c>
      <c r="I95" s="66" t="str">
        <f t="shared" si="29"/>
        <v/>
      </c>
      <c r="J95" s="66" t="str">
        <f t="shared" si="30"/>
        <v/>
      </c>
      <c r="K95" s="67" t="str">
        <f t="shared" si="31"/>
        <v/>
      </c>
      <c r="L95" s="65" t="str">
        <f t="shared" si="32"/>
        <v/>
      </c>
      <c r="M95" s="64" t="str">
        <f t="shared" si="33"/>
        <v/>
      </c>
      <c r="N95" s="65" t="str">
        <f t="shared" si="34"/>
        <v/>
      </c>
      <c r="O95" s="66" t="str">
        <f t="shared" si="35"/>
        <v/>
      </c>
      <c r="P95" s="64" t="str">
        <f t="shared" si="36"/>
        <v/>
      </c>
      <c r="Q95" s="65"/>
      <c r="R95" s="64" t="str">
        <f t="shared" si="37"/>
        <v/>
      </c>
      <c r="S95" s="65"/>
      <c r="T95" s="64" t="str">
        <f t="shared" si="38"/>
        <v/>
      </c>
      <c r="U95" s="63"/>
    </row>
    <row r="96" spans="1:21" ht="18">
      <c r="A96" s="76">
        <v>90</v>
      </c>
      <c r="B96" s="88" t="str">
        <f>IF(details!G96="","",details!G96)</f>
        <v/>
      </c>
      <c r="C96" s="77" t="str">
        <f t="shared" si="26"/>
        <v/>
      </c>
      <c r="D96" s="77"/>
      <c r="E96" s="78" t="str">
        <f t="shared" si="27"/>
        <v/>
      </c>
      <c r="F96" s="68"/>
      <c r="G96" s="68"/>
      <c r="H96" s="66" t="str">
        <f t="shared" si="28"/>
        <v/>
      </c>
      <c r="I96" s="66" t="str">
        <f t="shared" si="29"/>
        <v/>
      </c>
      <c r="J96" s="66" t="str">
        <f t="shared" si="30"/>
        <v/>
      </c>
      <c r="K96" s="67" t="str">
        <f t="shared" si="31"/>
        <v/>
      </c>
      <c r="L96" s="65" t="str">
        <f t="shared" si="32"/>
        <v/>
      </c>
      <c r="M96" s="64" t="str">
        <f t="shared" si="33"/>
        <v/>
      </c>
      <c r="N96" s="65" t="str">
        <f t="shared" si="34"/>
        <v/>
      </c>
      <c r="O96" s="66" t="str">
        <f t="shared" si="35"/>
        <v/>
      </c>
      <c r="P96" s="64" t="str">
        <f t="shared" si="36"/>
        <v/>
      </c>
      <c r="Q96" s="65"/>
      <c r="R96" s="64" t="str">
        <f t="shared" si="37"/>
        <v/>
      </c>
      <c r="S96" s="65"/>
      <c r="T96" s="64" t="str">
        <f t="shared" si="38"/>
        <v/>
      </c>
      <c r="U96" s="63"/>
    </row>
    <row r="97" spans="1:21" ht="18">
      <c r="A97" s="76">
        <v>91</v>
      </c>
      <c r="B97" s="88" t="str">
        <f>IF(details!G97="","",details!G97)</f>
        <v/>
      </c>
      <c r="C97" s="77" t="str">
        <f t="shared" si="26"/>
        <v/>
      </c>
      <c r="D97" s="77"/>
      <c r="E97" s="78" t="str">
        <f t="shared" si="27"/>
        <v/>
      </c>
      <c r="F97" s="68"/>
      <c r="G97" s="68"/>
      <c r="H97" s="66" t="str">
        <f t="shared" si="28"/>
        <v/>
      </c>
      <c r="I97" s="66" t="str">
        <f t="shared" si="29"/>
        <v/>
      </c>
      <c r="J97" s="66" t="str">
        <f t="shared" si="30"/>
        <v/>
      </c>
      <c r="K97" s="67" t="str">
        <f t="shared" si="31"/>
        <v/>
      </c>
      <c r="L97" s="65" t="str">
        <f t="shared" si="32"/>
        <v/>
      </c>
      <c r="M97" s="64" t="str">
        <f t="shared" si="33"/>
        <v/>
      </c>
      <c r="N97" s="65" t="str">
        <f t="shared" si="34"/>
        <v/>
      </c>
      <c r="O97" s="66" t="str">
        <f t="shared" si="35"/>
        <v/>
      </c>
      <c r="P97" s="64" t="str">
        <f t="shared" si="36"/>
        <v/>
      </c>
      <c r="Q97" s="65"/>
      <c r="R97" s="64" t="str">
        <f t="shared" si="37"/>
        <v/>
      </c>
      <c r="S97" s="65"/>
      <c r="T97" s="64" t="str">
        <f t="shared" si="38"/>
        <v/>
      </c>
      <c r="U97" s="63"/>
    </row>
    <row r="98" spans="1:21" ht="18">
      <c r="A98" s="76">
        <v>92</v>
      </c>
      <c r="B98" s="88" t="str">
        <f>IF(details!G98="","",details!G98)</f>
        <v/>
      </c>
      <c r="C98" s="77" t="str">
        <f t="shared" si="26"/>
        <v/>
      </c>
      <c r="D98" s="77"/>
      <c r="E98" s="78" t="str">
        <f t="shared" si="27"/>
        <v/>
      </c>
      <c r="F98" s="68"/>
      <c r="G98" s="68"/>
      <c r="H98" s="66" t="str">
        <f t="shared" si="28"/>
        <v/>
      </c>
      <c r="I98" s="66" t="str">
        <f t="shared" si="29"/>
        <v/>
      </c>
      <c r="J98" s="66" t="str">
        <f t="shared" si="30"/>
        <v/>
      </c>
      <c r="K98" s="67" t="str">
        <f t="shared" si="31"/>
        <v/>
      </c>
      <c r="L98" s="65" t="str">
        <f t="shared" si="32"/>
        <v/>
      </c>
      <c r="M98" s="64" t="str">
        <f t="shared" si="33"/>
        <v/>
      </c>
      <c r="N98" s="65" t="str">
        <f t="shared" si="34"/>
        <v/>
      </c>
      <c r="O98" s="66" t="str">
        <f t="shared" si="35"/>
        <v/>
      </c>
      <c r="P98" s="64" t="str">
        <f t="shared" si="36"/>
        <v/>
      </c>
      <c r="Q98" s="65"/>
      <c r="R98" s="64" t="str">
        <f t="shared" si="37"/>
        <v/>
      </c>
      <c r="S98" s="65"/>
      <c r="T98" s="64" t="str">
        <f t="shared" si="38"/>
        <v/>
      </c>
      <c r="U98" s="63"/>
    </row>
    <row r="99" spans="1:21" ht="18">
      <c r="A99" s="76">
        <v>93</v>
      </c>
      <c r="B99" s="88" t="str">
        <f>IF(details!G99="","",details!G99)</f>
        <v/>
      </c>
      <c r="C99" s="77" t="str">
        <f t="shared" si="26"/>
        <v/>
      </c>
      <c r="D99" s="77"/>
      <c r="E99" s="78" t="str">
        <f t="shared" si="27"/>
        <v/>
      </c>
      <c r="F99" s="68"/>
      <c r="G99" s="68"/>
      <c r="H99" s="66" t="str">
        <f t="shared" si="28"/>
        <v/>
      </c>
      <c r="I99" s="66" t="str">
        <f t="shared" si="29"/>
        <v/>
      </c>
      <c r="J99" s="66" t="str">
        <f t="shared" si="30"/>
        <v/>
      </c>
      <c r="K99" s="67" t="str">
        <f t="shared" si="31"/>
        <v/>
      </c>
      <c r="L99" s="65" t="str">
        <f t="shared" si="32"/>
        <v/>
      </c>
      <c r="M99" s="64" t="str">
        <f t="shared" si="33"/>
        <v/>
      </c>
      <c r="N99" s="65" t="str">
        <f t="shared" si="34"/>
        <v/>
      </c>
      <c r="O99" s="66" t="str">
        <f t="shared" si="35"/>
        <v/>
      </c>
      <c r="P99" s="64" t="str">
        <f t="shared" si="36"/>
        <v/>
      </c>
      <c r="Q99" s="65"/>
      <c r="R99" s="64" t="str">
        <f t="shared" si="37"/>
        <v/>
      </c>
      <c r="S99" s="65"/>
      <c r="T99" s="64" t="str">
        <f t="shared" si="38"/>
        <v/>
      </c>
      <c r="U99" s="63"/>
    </row>
    <row r="100" spans="1:21" ht="18">
      <c r="A100" s="76">
        <v>94</v>
      </c>
      <c r="B100" s="88" t="str">
        <f>IF(details!G100="","",details!G100)</f>
        <v/>
      </c>
      <c r="C100" s="77" t="str">
        <f t="shared" si="26"/>
        <v/>
      </c>
      <c r="D100" s="77"/>
      <c r="E100" s="78" t="str">
        <f t="shared" si="27"/>
        <v/>
      </c>
      <c r="F100" s="68"/>
      <c r="G100" s="68"/>
      <c r="H100" s="66" t="str">
        <f t="shared" si="28"/>
        <v/>
      </c>
      <c r="I100" s="66" t="str">
        <f t="shared" si="29"/>
        <v/>
      </c>
      <c r="J100" s="66" t="str">
        <f t="shared" si="30"/>
        <v/>
      </c>
      <c r="K100" s="67" t="str">
        <f t="shared" si="31"/>
        <v/>
      </c>
      <c r="L100" s="65" t="str">
        <f t="shared" si="32"/>
        <v/>
      </c>
      <c r="M100" s="64" t="str">
        <f t="shared" si="33"/>
        <v/>
      </c>
      <c r="N100" s="65" t="str">
        <f t="shared" si="34"/>
        <v/>
      </c>
      <c r="O100" s="66" t="str">
        <f t="shared" si="35"/>
        <v/>
      </c>
      <c r="P100" s="64" t="str">
        <f t="shared" si="36"/>
        <v/>
      </c>
      <c r="Q100" s="65"/>
      <c r="R100" s="64" t="str">
        <f t="shared" si="37"/>
        <v/>
      </c>
      <c r="S100" s="65"/>
      <c r="T100" s="64" t="str">
        <f t="shared" si="38"/>
        <v/>
      </c>
      <c r="U100" s="63"/>
    </row>
    <row r="101" spans="1:21" ht="18">
      <c r="A101" s="76">
        <v>95</v>
      </c>
      <c r="B101" s="88" t="str">
        <f>IF(details!G101="","",details!G101)</f>
        <v/>
      </c>
      <c r="C101" s="77" t="str">
        <f t="shared" si="26"/>
        <v/>
      </c>
      <c r="D101" s="77"/>
      <c r="E101" s="78" t="str">
        <f t="shared" si="27"/>
        <v/>
      </c>
      <c r="F101" s="68"/>
      <c r="G101" s="68"/>
      <c r="H101" s="66" t="str">
        <f t="shared" si="28"/>
        <v/>
      </c>
      <c r="I101" s="66" t="str">
        <f t="shared" si="29"/>
        <v/>
      </c>
      <c r="J101" s="66" t="str">
        <f t="shared" si="30"/>
        <v/>
      </c>
      <c r="K101" s="67" t="str">
        <f t="shared" si="31"/>
        <v/>
      </c>
      <c r="L101" s="65" t="str">
        <f t="shared" si="32"/>
        <v/>
      </c>
      <c r="M101" s="64" t="str">
        <f t="shared" si="33"/>
        <v/>
      </c>
      <c r="N101" s="65" t="str">
        <f t="shared" si="34"/>
        <v/>
      </c>
      <c r="O101" s="66" t="str">
        <f t="shared" si="35"/>
        <v/>
      </c>
      <c r="P101" s="64" t="str">
        <f t="shared" si="36"/>
        <v/>
      </c>
      <c r="Q101" s="65"/>
      <c r="R101" s="64" t="str">
        <f t="shared" si="37"/>
        <v/>
      </c>
      <c r="S101" s="65"/>
      <c r="T101" s="64" t="str">
        <f t="shared" si="38"/>
        <v/>
      </c>
      <c r="U101" s="63"/>
    </row>
    <row r="102" spans="1:21" ht="18">
      <c r="A102" s="76">
        <v>96</v>
      </c>
      <c r="B102" s="88" t="str">
        <f>IF(details!G102="","",details!G102)</f>
        <v/>
      </c>
      <c r="C102" s="77" t="str">
        <f t="shared" si="26"/>
        <v/>
      </c>
      <c r="D102" s="77"/>
      <c r="E102" s="78" t="str">
        <f t="shared" si="27"/>
        <v/>
      </c>
      <c r="F102" s="68"/>
      <c r="G102" s="68"/>
      <c r="H102" s="66" t="str">
        <f t="shared" si="28"/>
        <v/>
      </c>
      <c r="I102" s="66" t="str">
        <f t="shared" si="29"/>
        <v/>
      </c>
      <c r="J102" s="66" t="str">
        <f t="shared" si="30"/>
        <v/>
      </c>
      <c r="K102" s="67" t="str">
        <f t="shared" si="31"/>
        <v/>
      </c>
      <c r="L102" s="65" t="str">
        <f t="shared" si="32"/>
        <v/>
      </c>
      <c r="M102" s="64" t="str">
        <f t="shared" si="33"/>
        <v/>
      </c>
      <c r="N102" s="65" t="str">
        <f t="shared" si="34"/>
        <v/>
      </c>
      <c r="O102" s="66" t="str">
        <f t="shared" si="35"/>
        <v/>
      </c>
      <c r="P102" s="64" t="str">
        <f t="shared" si="36"/>
        <v/>
      </c>
      <c r="Q102" s="65"/>
      <c r="R102" s="64" t="str">
        <f t="shared" si="37"/>
        <v/>
      </c>
      <c r="S102" s="65"/>
      <c r="T102" s="64" t="str">
        <f t="shared" si="38"/>
        <v/>
      </c>
      <c r="U102" s="63"/>
    </row>
    <row r="103" spans="1:21" ht="18">
      <c r="A103" s="76">
        <v>97</v>
      </c>
      <c r="B103" s="88" t="str">
        <f>IF(details!G103="","",details!G103)</f>
        <v/>
      </c>
      <c r="C103" s="77" t="str">
        <f t="shared" si="26"/>
        <v/>
      </c>
      <c r="D103" s="77"/>
      <c r="E103" s="78" t="str">
        <f t="shared" si="27"/>
        <v/>
      </c>
      <c r="F103" s="68"/>
      <c r="G103" s="68"/>
      <c r="H103" s="66" t="str">
        <f t="shared" si="28"/>
        <v/>
      </c>
      <c r="I103" s="66" t="str">
        <f t="shared" si="29"/>
        <v/>
      </c>
      <c r="J103" s="66" t="str">
        <f t="shared" si="30"/>
        <v/>
      </c>
      <c r="K103" s="67" t="str">
        <f t="shared" si="31"/>
        <v/>
      </c>
      <c r="L103" s="65" t="str">
        <f t="shared" si="32"/>
        <v/>
      </c>
      <c r="M103" s="64" t="str">
        <f t="shared" si="33"/>
        <v/>
      </c>
      <c r="N103" s="65" t="str">
        <f t="shared" si="34"/>
        <v/>
      </c>
      <c r="O103" s="66" t="str">
        <f t="shared" si="35"/>
        <v/>
      </c>
      <c r="P103" s="64" t="str">
        <f>IF(O103="","",IF(O103&lt;=1999,"mUuhl lkS","nks gtkj"))</f>
        <v/>
      </c>
      <c r="Q103" s="65"/>
      <c r="R103" s="64" t="str">
        <f t="shared" si="37"/>
        <v/>
      </c>
      <c r="S103" s="65"/>
      <c r="T103" s="64" t="str">
        <f t="shared" si="38"/>
        <v/>
      </c>
      <c r="U103" s="63"/>
    </row>
    <row r="104" spans="1:21" ht="18">
      <c r="A104" s="76">
        <v>98</v>
      </c>
      <c r="B104" s="88" t="str">
        <f>IF(details!G104="","",details!G104)</f>
        <v/>
      </c>
      <c r="C104" s="77" t="str">
        <f t="shared" si="26"/>
        <v/>
      </c>
      <c r="D104" s="77"/>
      <c r="E104" s="78" t="str">
        <f t="shared" si="27"/>
        <v/>
      </c>
      <c r="F104" s="68"/>
      <c r="G104" s="68"/>
      <c r="H104" s="66" t="str">
        <f t="shared" si="28"/>
        <v/>
      </c>
      <c r="I104" s="66" t="str">
        <f t="shared" si="29"/>
        <v/>
      </c>
      <c r="J104" s="66" t="str">
        <f t="shared" si="30"/>
        <v/>
      </c>
      <c r="K104" s="67" t="str">
        <f t="shared" si="31"/>
        <v/>
      </c>
      <c r="L104" s="65" t="str">
        <f t="shared" si="32"/>
        <v/>
      </c>
      <c r="M104" s="64" t="str">
        <f t="shared" si="33"/>
        <v/>
      </c>
      <c r="N104" s="65" t="str">
        <f t="shared" si="34"/>
        <v/>
      </c>
      <c r="O104" s="66" t="str">
        <f t="shared" si="35"/>
        <v/>
      </c>
      <c r="P104" s="64" t="str">
        <f>IF(O104="","",IF(O104&lt;=1999,"mUuhl lkS","nks gtkj"))</f>
        <v/>
      </c>
      <c r="Q104" s="65"/>
      <c r="R104" s="64" t="str">
        <f t="shared" si="37"/>
        <v/>
      </c>
      <c r="S104" s="65"/>
      <c r="T104" s="64" t="str">
        <f t="shared" si="38"/>
        <v/>
      </c>
      <c r="U104" s="63"/>
    </row>
    <row r="105" spans="1:21" ht="18">
      <c r="A105" s="76">
        <v>99</v>
      </c>
      <c r="B105" s="88" t="str">
        <f>IF(details!G105="","",details!G105)</f>
        <v/>
      </c>
      <c r="C105" s="77" t="str">
        <f t="shared" si="26"/>
        <v/>
      </c>
      <c r="D105" s="77"/>
      <c r="E105" s="78" t="str">
        <f t="shared" si="27"/>
        <v/>
      </c>
      <c r="F105" s="68"/>
      <c r="G105" s="68"/>
      <c r="H105" s="66" t="str">
        <f t="shared" si="28"/>
        <v/>
      </c>
      <c r="I105" s="66" t="str">
        <f t="shared" si="29"/>
        <v/>
      </c>
      <c r="J105" s="66" t="str">
        <f t="shared" si="30"/>
        <v/>
      </c>
      <c r="K105" s="67" t="str">
        <f t="shared" si="31"/>
        <v/>
      </c>
      <c r="L105" s="65" t="str">
        <f t="shared" si="32"/>
        <v/>
      </c>
      <c r="M105" s="64" t="str">
        <f t="shared" si="33"/>
        <v/>
      </c>
      <c r="N105" s="65" t="str">
        <f t="shared" si="34"/>
        <v/>
      </c>
      <c r="O105" s="66" t="str">
        <f t="shared" si="35"/>
        <v/>
      </c>
      <c r="P105" s="64" t="str">
        <f>IF(O105="","",IF(O105&lt;=1999,"mUuhl lkS","nks gtkj"))</f>
        <v/>
      </c>
      <c r="Q105" s="65"/>
      <c r="R105" s="64" t="str">
        <f t="shared" si="37"/>
        <v/>
      </c>
      <c r="S105" s="65"/>
      <c r="T105" s="64" t="str">
        <f t="shared" si="38"/>
        <v/>
      </c>
      <c r="U105" s="63"/>
    </row>
    <row r="106" spans="1:21" ht="18">
      <c r="A106" s="76">
        <v>100</v>
      </c>
      <c r="B106" s="88">
        <f>IF(details!G106="","",details!G106)</f>
        <v>36952</v>
      </c>
      <c r="C106" s="77" t="str">
        <f t="shared" si="26"/>
        <v>nks ekpZ] nks gtkj ,d</v>
      </c>
      <c r="D106" s="77"/>
      <c r="E106" s="78" t="str">
        <f t="shared" si="27"/>
        <v>Friday</v>
      </c>
      <c r="F106" s="68"/>
      <c r="G106" s="68"/>
      <c r="H106" s="66" t="str">
        <f t="shared" si="28"/>
        <v>02</v>
      </c>
      <c r="I106" s="66" t="str">
        <f t="shared" si="29"/>
        <v>03</v>
      </c>
      <c r="J106" s="66" t="str">
        <f t="shared" si="30"/>
        <v>01</v>
      </c>
      <c r="K106" s="67" t="str">
        <f t="shared" si="31"/>
        <v>nks</v>
      </c>
      <c r="L106" s="65" t="str">
        <f t="shared" si="32"/>
        <v>Two</v>
      </c>
      <c r="M106" s="64" t="str">
        <f t="shared" si="33"/>
        <v>ekpZ</v>
      </c>
      <c r="N106" s="65" t="str">
        <f t="shared" si="34"/>
        <v>March</v>
      </c>
      <c r="O106" s="66">
        <f t="shared" si="35"/>
        <v>2001</v>
      </c>
      <c r="P106" s="64" t="str">
        <f>IF(O106="","",IF(O106&lt;=1999,"mUuhl lkS","nks gtkj"))</f>
        <v>nks gtkj</v>
      </c>
      <c r="Q106" s="65"/>
      <c r="R106" s="64" t="str">
        <f t="shared" si="37"/>
        <v>,d</v>
      </c>
      <c r="S106" s="65"/>
      <c r="T106" s="64" t="str">
        <f t="shared" si="38"/>
        <v>nks ekpZ] nks gtkj ,d</v>
      </c>
      <c r="U106" s="63"/>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C000"/>
  </sheetPr>
  <dimension ref="A1:ER140"/>
  <sheetViews>
    <sheetView zoomScale="150" zoomScaleNormal="150" zoomScalePageLayoutView="150" workbookViewId="0">
      <pane xSplit="4" ySplit="7" topLeftCell="F8" activePane="bottomRight" state="frozen"/>
      <selection pane="topRight" activeCell="E1" sqref="E1"/>
      <selection pane="bottomLeft" activeCell="A8" sqref="A8"/>
      <selection pane="bottomRight" activeCell="D3" sqref="D3:E3"/>
    </sheetView>
  </sheetViews>
  <sheetFormatPr baseColWidth="10" defaultColWidth="9.1640625" defaultRowHeight="0" customHeight="1" zeroHeight="1" x14ac:dyDescent="0"/>
  <cols>
    <col min="1" max="1" width="3.6640625" style="2" customWidth="1"/>
    <col min="2" max="2" width="4.5" style="2" customWidth="1"/>
    <col min="3" max="3" width="2.6640625" style="21" customWidth="1"/>
    <col min="4" max="4" width="5.1640625" style="22" customWidth="1"/>
    <col min="5" max="5" width="4.6640625" style="22" customWidth="1"/>
    <col min="6" max="6" width="7.1640625" style="22" customWidth="1"/>
    <col min="7" max="7" width="16.33203125" style="22" customWidth="1"/>
    <col min="8" max="8" width="16.33203125" style="23" customWidth="1"/>
    <col min="9" max="9" width="14.1640625" style="23" customWidth="1"/>
    <col min="10" max="10" width="14" style="23" customWidth="1"/>
    <col min="11" max="12" width="3.33203125" style="1" customWidth="1"/>
    <col min="13" max="13" width="3.33203125" style="2" customWidth="1"/>
    <col min="14" max="15" width="3.33203125" style="1" customWidth="1"/>
    <col min="16" max="20" width="3.33203125" style="2" customWidth="1"/>
    <col min="21" max="21" width="3.33203125" style="1" customWidth="1"/>
    <col min="22" max="23" width="3.33203125" style="1" hidden="1" customWidth="1"/>
    <col min="24" max="34" width="3.33203125" style="2" customWidth="1"/>
    <col min="35" max="36" width="3.33203125" style="2" hidden="1" customWidth="1"/>
    <col min="37" max="47" width="3.33203125" style="2" customWidth="1"/>
    <col min="48" max="49" width="3.33203125" style="2" hidden="1" customWidth="1"/>
    <col min="50" max="53" width="3.33203125" style="2" customWidth="1"/>
    <col min="54" max="54" width="4.83203125" style="2" customWidth="1"/>
    <col min="55" max="56" width="3.33203125" style="2" hidden="1" customWidth="1"/>
    <col min="57" max="61" width="3.33203125" style="2" customWidth="1"/>
    <col min="62" max="63" width="3.33203125" style="2" hidden="1" customWidth="1"/>
    <col min="64" max="68" width="3.33203125" style="2" customWidth="1"/>
    <col min="69" max="70" width="3.33203125" style="2" hidden="1" customWidth="1"/>
    <col min="71" max="75" width="3.33203125" style="2" customWidth="1"/>
    <col min="76" max="77" width="3.33203125" style="2" hidden="1" customWidth="1"/>
    <col min="78" max="78" width="4.1640625" style="2" customWidth="1"/>
    <col min="79" max="79" width="3.6640625" style="2" customWidth="1"/>
    <col min="80" max="80" width="2.83203125" style="2" customWidth="1"/>
    <col min="81" max="81" width="3.83203125" style="2" customWidth="1"/>
    <col min="82" max="83" width="2.83203125" style="2" customWidth="1"/>
    <col min="84" max="84" width="3.5" style="2" customWidth="1"/>
    <col min="85" max="85" width="3" style="2" customWidth="1"/>
    <col min="86" max="86" width="2.83203125" style="2" customWidth="1"/>
    <col min="87" max="87" width="3.5" style="2" customWidth="1"/>
    <col min="88" max="88" width="3.33203125" style="2" customWidth="1"/>
    <col min="89" max="89" width="2.83203125" style="2" customWidth="1"/>
    <col min="90" max="90" width="3.5" style="2" customWidth="1"/>
    <col min="91" max="91" width="3" style="2" customWidth="1"/>
    <col min="92" max="92" width="2.83203125" style="2" customWidth="1"/>
    <col min="93" max="94" width="3.33203125" style="2" customWidth="1"/>
    <col min="95" max="95" width="2.83203125" style="2" customWidth="1"/>
    <col min="96" max="96" width="4" style="2" customWidth="1"/>
    <col min="97" max="98" width="3.6640625" style="2" customWidth="1"/>
    <col min="99" max="99" width="4.1640625" style="2" customWidth="1"/>
    <col min="100" max="101" width="4.6640625" style="2" customWidth="1"/>
    <col min="102" max="106" width="7.6640625" style="2" customWidth="1"/>
    <col min="107" max="107" width="5.33203125" style="2" hidden="1" customWidth="1"/>
    <col min="108" max="108" width="4" style="2" customWidth="1"/>
    <col min="109" max="109" width="12" style="2" customWidth="1"/>
    <col min="110" max="111" width="2.83203125" style="2" customWidth="1"/>
    <col min="112" max="112" width="12.6640625" style="2" customWidth="1"/>
    <col min="113" max="113" width="7.1640625" style="2" customWidth="1"/>
    <col min="114" max="114" width="7.33203125" style="2" bestFit="1" customWidth="1"/>
    <col min="115" max="116" width="7.1640625" style="2" customWidth="1"/>
    <col min="117" max="120" width="9.5" style="2" customWidth="1"/>
    <col min="121" max="121" width="8.6640625" style="2" bestFit="1" customWidth="1"/>
    <col min="122" max="122" width="9.33203125" style="2" bestFit="1" customWidth="1"/>
    <col min="123" max="123" width="7.1640625" style="2" customWidth="1"/>
    <col min="124" max="124" width="7.6640625" style="2" bestFit="1" customWidth="1"/>
    <col min="125" max="126" width="7.1640625" style="2" customWidth="1"/>
    <col min="127" max="16384" width="9.1640625" style="2"/>
  </cols>
  <sheetData>
    <row r="1" spans="1:148" s="24" customFormat="1" ht="14.5" customHeight="1">
      <c r="A1" s="866" t="str">
        <f>details!A1</f>
        <v>jk- ck- ek/;fed fo|ky; uohu] fuEckgsM+k</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378"/>
      <c r="BY1" s="378"/>
      <c r="BZ1" s="823"/>
      <c r="CA1" s="823"/>
      <c r="CB1" s="823"/>
      <c r="CC1" s="823"/>
      <c r="CD1" s="823"/>
      <c r="CE1" s="823"/>
      <c r="CF1" s="823"/>
      <c r="CG1" s="823"/>
      <c r="CH1" s="823"/>
      <c r="CI1" s="823"/>
      <c r="CJ1" s="823"/>
      <c r="CK1" s="823"/>
      <c r="CL1" s="823"/>
      <c r="CM1" s="823"/>
      <c r="CN1" s="823"/>
      <c r="CO1" s="823"/>
      <c r="CP1" s="823"/>
      <c r="CQ1" s="823"/>
      <c r="CR1" s="823"/>
      <c r="CS1" s="823"/>
      <c r="CT1" s="823"/>
      <c r="CU1" s="823"/>
      <c r="CV1" s="823"/>
      <c r="CW1" s="423"/>
      <c r="CX1" s="847" t="s">
        <v>8</v>
      </c>
      <c r="CY1" s="847"/>
      <c r="CZ1" s="847"/>
      <c r="DA1" s="847"/>
      <c r="DB1" s="847"/>
      <c r="DC1" s="379"/>
      <c r="DD1" s="379"/>
      <c r="DE1" s="380" t="str">
        <f>details!$AK$1</f>
        <v>fVIi.kh</v>
      </c>
      <c r="DH1" s="835" t="str">
        <f>A1</f>
        <v>jk- ck- ek/;fed fo|ky; uohu] fuEckgsM+k</v>
      </c>
      <c r="DI1" s="836"/>
      <c r="DJ1" s="836"/>
      <c r="DK1" s="836"/>
      <c r="DL1" s="836"/>
      <c r="DM1" s="339" t="s">
        <v>67</v>
      </c>
      <c r="DN1" s="841" t="s">
        <v>61</v>
      </c>
      <c r="DO1" s="842"/>
      <c r="DP1" s="355"/>
      <c r="DQ1" s="228"/>
      <c r="DS1" s="298"/>
      <c r="DT1" s="298"/>
      <c r="DU1" s="298"/>
      <c r="DV1" s="298"/>
    </row>
    <row r="2" spans="1:148" s="24" customFormat="1" ht="14.5" hidden="1" customHeight="1">
      <c r="A2" s="381"/>
      <c r="B2" s="366"/>
      <c r="C2" s="366"/>
      <c r="D2" s="366"/>
      <c r="E2" s="366"/>
      <c r="F2" s="366"/>
      <c r="G2" s="366"/>
      <c r="H2" s="366"/>
      <c r="I2" s="366"/>
      <c r="J2" s="366"/>
      <c r="K2" s="366"/>
      <c r="L2" s="366"/>
      <c r="M2" s="366"/>
      <c r="N2" s="366"/>
      <c r="O2" s="366"/>
      <c r="P2" s="366"/>
      <c r="Q2" s="455"/>
      <c r="R2" s="455"/>
      <c r="S2" s="366"/>
      <c r="T2" s="366"/>
      <c r="U2" s="366"/>
      <c r="V2" s="366"/>
      <c r="W2" s="366"/>
      <c r="X2" s="366"/>
      <c r="Y2" s="366"/>
      <c r="Z2" s="366"/>
      <c r="AA2" s="366"/>
      <c r="AB2" s="366"/>
      <c r="AC2" s="366"/>
      <c r="AD2" s="457"/>
      <c r="AE2" s="457"/>
      <c r="AF2" s="366"/>
      <c r="AG2" s="366"/>
      <c r="AH2" s="366"/>
      <c r="AI2" s="366"/>
      <c r="AJ2" s="366"/>
      <c r="AK2" s="366"/>
      <c r="AL2" s="366"/>
      <c r="AM2" s="366"/>
      <c r="AN2" s="366"/>
      <c r="AO2" s="366"/>
      <c r="AP2" s="366"/>
      <c r="AQ2" s="457"/>
      <c r="AR2" s="457"/>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424"/>
      <c r="CX2" s="848"/>
      <c r="CY2" s="848"/>
      <c r="CZ2" s="848"/>
      <c r="DA2" s="848"/>
      <c r="DB2" s="848"/>
      <c r="DC2" s="366"/>
      <c r="DD2" s="366"/>
      <c r="DE2" s="382"/>
      <c r="DH2" s="837"/>
      <c r="DI2" s="838"/>
      <c r="DJ2" s="838"/>
      <c r="DK2" s="838"/>
      <c r="DL2" s="838"/>
      <c r="DM2" s="338"/>
      <c r="DN2" s="843"/>
      <c r="DO2" s="844"/>
      <c r="DP2" s="356"/>
      <c r="DQ2" s="228"/>
      <c r="DR2" s="298"/>
      <c r="DS2" s="298"/>
      <c r="DT2" s="298"/>
      <c r="DU2" s="298"/>
      <c r="DV2" s="298"/>
    </row>
    <row r="3" spans="1:148" s="25" customFormat="1" ht="14" customHeight="1">
      <c r="A3" s="867" t="s">
        <v>64</v>
      </c>
      <c r="B3" s="868"/>
      <c r="C3" s="868"/>
      <c r="D3" s="869" t="str">
        <f>details!$J$4</f>
        <v>2 A</v>
      </c>
      <c r="E3" s="869"/>
      <c r="F3" s="196" t="str">
        <f>details!$L$1</f>
        <v>2015-16</v>
      </c>
      <c r="G3" s="196"/>
      <c r="H3" s="260" t="str">
        <f>details!$I$1</f>
        <v xml:space="preserve">fo|ky; dk Mkbl dksM+ </v>
      </c>
      <c r="I3" s="258" t="str">
        <f>details!$J$1</f>
        <v>00001</v>
      </c>
      <c r="J3" s="259"/>
      <c r="K3" s="805" t="str">
        <f>details!Q1</f>
        <v>fgUnh</v>
      </c>
      <c r="L3" s="806"/>
      <c r="M3" s="806"/>
      <c r="N3" s="806"/>
      <c r="O3" s="806"/>
      <c r="P3" s="806"/>
      <c r="Q3" s="806"/>
      <c r="R3" s="806"/>
      <c r="S3" s="806"/>
      <c r="T3" s="806"/>
      <c r="U3" s="806"/>
      <c r="V3" s="806"/>
      <c r="W3" s="807"/>
      <c r="X3" s="805" t="str">
        <f>details!U1</f>
        <v>vaxszth</v>
      </c>
      <c r="Y3" s="806"/>
      <c r="Z3" s="806"/>
      <c r="AA3" s="806"/>
      <c r="AB3" s="806"/>
      <c r="AC3" s="806"/>
      <c r="AD3" s="806"/>
      <c r="AE3" s="806"/>
      <c r="AF3" s="806"/>
      <c r="AG3" s="806"/>
      <c r="AH3" s="806"/>
      <c r="AI3" s="806"/>
      <c r="AJ3" s="807"/>
      <c r="AK3" s="805" t="str">
        <f>details!Y1</f>
        <v>xf.kr</v>
      </c>
      <c r="AL3" s="806"/>
      <c r="AM3" s="806"/>
      <c r="AN3" s="806"/>
      <c r="AO3" s="806"/>
      <c r="AP3" s="806"/>
      <c r="AQ3" s="806"/>
      <c r="AR3" s="806"/>
      <c r="AS3" s="806"/>
      <c r="AT3" s="806"/>
      <c r="AU3" s="806"/>
      <c r="AV3" s="806"/>
      <c r="AW3" s="807"/>
      <c r="AX3" s="805" t="str">
        <f>details!AC1</f>
        <v>Ik;kZoj.k v/;;u</v>
      </c>
      <c r="AY3" s="806"/>
      <c r="AZ3" s="806"/>
      <c r="BA3" s="806"/>
      <c r="BB3" s="806"/>
      <c r="BC3" s="806"/>
      <c r="BD3" s="807"/>
      <c r="BE3" s="805" t="str">
        <f>details!AE1</f>
        <v>dk;kZuqHko</v>
      </c>
      <c r="BF3" s="806"/>
      <c r="BG3" s="806"/>
      <c r="BH3" s="806"/>
      <c r="BI3" s="806"/>
      <c r="BJ3" s="806"/>
      <c r="BK3" s="807"/>
      <c r="BL3" s="805" t="str">
        <f>details!AG1</f>
        <v>dyk f'k{kk</v>
      </c>
      <c r="BM3" s="806"/>
      <c r="BN3" s="806"/>
      <c r="BO3" s="806"/>
      <c r="BP3" s="806"/>
      <c r="BQ3" s="806"/>
      <c r="BR3" s="807"/>
      <c r="BS3" s="805" t="str">
        <f>details!AI1</f>
        <v>LokLF; ,oe~ 'kkjhfjd f'k{kk</v>
      </c>
      <c r="BT3" s="806"/>
      <c r="BU3" s="806"/>
      <c r="BV3" s="806"/>
      <c r="BW3" s="806"/>
      <c r="BX3" s="806"/>
      <c r="BY3" s="807"/>
      <c r="BZ3" s="824"/>
      <c r="CA3" s="824"/>
      <c r="CB3" s="824"/>
      <c r="CC3" s="824"/>
      <c r="CD3" s="824"/>
      <c r="CE3" s="824"/>
      <c r="CF3" s="824"/>
      <c r="CG3" s="824"/>
      <c r="CH3" s="824"/>
      <c r="CI3" s="824"/>
      <c r="CJ3" s="824"/>
      <c r="CK3" s="824"/>
      <c r="CL3" s="824"/>
      <c r="CM3" s="824"/>
      <c r="CN3" s="824"/>
      <c r="CO3" s="824"/>
      <c r="CP3" s="824"/>
      <c r="CQ3" s="824"/>
      <c r="CR3" s="824"/>
      <c r="CS3" s="824"/>
      <c r="CT3" s="824"/>
      <c r="CU3" s="824"/>
      <c r="CV3" s="824"/>
      <c r="CW3" s="424"/>
      <c r="CX3" s="848"/>
      <c r="CY3" s="848"/>
      <c r="CZ3" s="848"/>
      <c r="DA3" s="848"/>
      <c r="DB3" s="848"/>
      <c r="DC3" s="366"/>
      <c r="DD3" s="366"/>
      <c r="DE3" s="383"/>
      <c r="DH3" s="839"/>
      <c r="DI3" s="840"/>
      <c r="DJ3" s="840"/>
      <c r="DK3" s="840"/>
      <c r="DL3" s="840"/>
      <c r="DM3" s="299" t="str">
        <f>F3</f>
        <v>2015-16</v>
      </c>
      <c r="DN3" s="845"/>
      <c r="DO3" s="846"/>
      <c r="DP3" s="356"/>
      <c r="DQ3" s="228"/>
      <c r="DR3" s="298"/>
      <c r="DS3" s="298"/>
      <c r="DT3" s="298"/>
      <c r="DU3" s="298"/>
      <c r="DV3" s="298"/>
      <c r="DW3" s="227"/>
      <c r="DX3" s="227"/>
      <c r="DZ3" s="228"/>
      <c r="EA3" s="228"/>
      <c r="EB3" s="228"/>
      <c r="EC3" s="228"/>
      <c r="ED3" s="228"/>
      <c r="EE3" s="228"/>
      <c r="EF3" s="228"/>
      <c r="EH3" s="229"/>
      <c r="EI3" s="229"/>
      <c r="EJ3" s="229"/>
      <c r="EK3" s="229"/>
      <c r="EL3" s="229"/>
      <c r="EM3" s="229"/>
      <c r="EN3" s="229"/>
      <c r="EO3" s="229"/>
      <c r="EP3" s="229"/>
      <c r="EQ3" s="229"/>
      <c r="ER3" s="229"/>
    </row>
    <row r="4" spans="1:148" s="28" customFormat="1" ht="25" customHeight="1">
      <c r="A4" s="870" t="str">
        <f>details!A5</f>
        <v>Øzekad</v>
      </c>
      <c r="B4" s="862" t="str">
        <f>details!B5</f>
        <v>tkfr</v>
      </c>
      <c r="C4" s="862" t="str">
        <f>details!C5</f>
        <v xml:space="preserve">Nk= @ Nk=k </v>
      </c>
      <c r="D4" s="862" t="str">
        <f>details!D5</f>
        <v>ukekad</v>
      </c>
      <c r="E4" s="877" t="str">
        <f>details!E5</f>
        <v>izos'kkad</v>
      </c>
      <c r="F4" s="862" t="str">
        <f>details!G5</f>
        <v>tUe fnukad ¼vadksa esa½</v>
      </c>
      <c r="G4" s="819" t="str">
        <f>details!H5</f>
        <v>tUe fnukad ¼'kCnksa esa½</v>
      </c>
      <c r="H4" s="819" t="str">
        <f>details!I5</f>
        <v>Nk= @ Nk=k dk uke</v>
      </c>
      <c r="I4" s="819" t="str">
        <f>details!J5</f>
        <v>firk dk uke</v>
      </c>
      <c r="J4" s="819" t="str">
        <f>details!K5</f>
        <v>ekrk dk uke</v>
      </c>
      <c r="K4" s="865" t="str">
        <f>details!Q4</f>
        <v>v)Zokf"kZd ijh{kk</v>
      </c>
      <c r="L4" s="865"/>
      <c r="M4" s="865"/>
      <c r="N4" s="865" t="str">
        <f>details!S4</f>
        <v>okf"kZd ijh{kk</v>
      </c>
      <c r="O4" s="865"/>
      <c r="P4" s="865"/>
      <c r="Q4" s="795" t="s">
        <v>654</v>
      </c>
      <c r="R4" s="795" t="s">
        <v>655</v>
      </c>
      <c r="S4" s="795" t="s">
        <v>656</v>
      </c>
      <c r="T4" s="795" t="s">
        <v>549</v>
      </c>
      <c r="U4" s="795" t="s">
        <v>548</v>
      </c>
      <c r="V4" s="863" t="s">
        <v>55</v>
      </c>
      <c r="W4" s="864" t="s">
        <v>32</v>
      </c>
      <c r="X4" s="865" t="str">
        <f>details!U4</f>
        <v>v)Zokf"kZd ijh{kk</v>
      </c>
      <c r="Y4" s="865"/>
      <c r="Z4" s="865"/>
      <c r="AA4" s="865" t="str">
        <f>details!W4</f>
        <v>okf"kZd ijh{kk</v>
      </c>
      <c r="AB4" s="865"/>
      <c r="AC4" s="865"/>
      <c r="AD4" s="795" t="s">
        <v>654</v>
      </c>
      <c r="AE4" s="795" t="s">
        <v>655</v>
      </c>
      <c r="AF4" s="795" t="s">
        <v>656</v>
      </c>
      <c r="AG4" s="795" t="s">
        <v>549</v>
      </c>
      <c r="AH4" s="795" t="s">
        <v>548</v>
      </c>
      <c r="AI4" s="863" t="s">
        <v>55</v>
      </c>
      <c r="AJ4" s="864" t="s">
        <v>32</v>
      </c>
      <c r="AK4" s="865" t="str">
        <f>details!Y4</f>
        <v>v)Zokf"kZd ijh{kk</v>
      </c>
      <c r="AL4" s="865"/>
      <c r="AM4" s="865"/>
      <c r="AN4" s="865" t="str">
        <f>details!AA4</f>
        <v>okf"kZd ijh{kk</v>
      </c>
      <c r="AO4" s="865"/>
      <c r="AP4" s="865"/>
      <c r="AQ4" s="795" t="s">
        <v>654</v>
      </c>
      <c r="AR4" s="795" t="s">
        <v>655</v>
      </c>
      <c r="AS4" s="795" t="s">
        <v>656</v>
      </c>
      <c r="AT4" s="795" t="s">
        <v>549</v>
      </c>
      <c r="AU4" s="795" t="s">
        <v>548</v>
      </c>
      <c r="AV4" s="863" t="s">
        <v>55</v>
      </c>
      <c r="AW4" s="864" t="s">
        <v>32</v>
      </c>
      <c r="AX4" s="795" t="str">
        <f>details!AC4</f>
        <v>v)Zokf"kZd ijh{kk</v>
      </c>
      <c r="AY4" s="795" t="str">
        <f>details!AD4</f>
        <v>okf"kZd ijh{kk</v>
      </c>
      <c r="AZ4" s="795" t="s">
        <v>21</v>
      </c>
      <c r="BA4" s="795" t="s">
        <v>549</v>
      </c>
      <c r="BB4" s="795" t="s">
        <v>548</v>
      </c>
      <c r="BC4" s="863" t="s">
        <v>55</v>
      </c>
      <c r="BD4" s="864" t="s">
        <v>32</v>
      </c>
      <c r="BE4" s="795" t="str">
        <f>details!AE4</f>
        <v>v)Zokf"kZd ijh{kk</v>
      </c>
      <c r="BF4" s="795" t="str">
        <f>details!AF4</f>
        <v>okf"kZd ijh{kk</v>
      </c>
      <c r="BG4" s="862" t="s">
        <v>21</v>
      </c>
      <c r="BH4" s="862" t="s">
        <v>549</v>
      </c>
      <c r="BI4" s="862" t="s">
        <v>548</v>
      </c>
      <c r="BJ4" s="863" t="s">
        <v>55</v>
      </c>
      <c r="BK4" s="864" t="s">
        <v>32</v>
      </c>
      <c r="BL4" s="795" t="str">
        <f>details!AG4</f>
        <v>v)Zokf"kZd ijh{kk</v>
      </c>
      <c r="BM4" s="795" t="str">
        <f>details!AH4</f>
        <v>okf"kZd ijh{kk</v>
      </c>
      <c r="BN4" s="862" t="s">
        <v>21</v>
      </c>
      <c r="BO4" s="862" t="s">
        <v>549</v>
      </c>
      <c r="BP4" s="862" t="s">
        <v>548</v>
      </c>
      <c r="BQ4" s="863" t="s">
        <v>55</v>
      </c>
      <c r="BR4" s="864" t="s">
        <v>32</v>
      </c>
      <c r="BS4" s="795" t="str">
        <f>details!AI4</f>
        <v>v)Zokf"kZd ijh{kk</v>
      </c>
      <c r="BT4" s="795" t="str">
        <f>details!AJ4</f>
        <v>okf"kZd ijh{kk</v>
      </c>
      <c r="BU4" s="862" t="s">
        <v>21</v>
      </c>
      <c r="BV4" s="862" t="s">
        <v>549</v>
      </c>
      <c r="BW4" s="862" t="s">
        <v>548</v>
      </c>
      <c r="BX4" s="863" t="s">
        <v>55</v>
      </c>
      <c r="BY4" s="864" t="s">
        <v>32</v>
      </c>
      <c r="BZ4" s="822" t="s">
        <v>18</v>
      </c>
      <c r="CA4" s="822"/>
      <c r="CB4" s="822"/>
      <c r="CC4" s="822"/>
      <c r="CD4" s="822"/>
      <c r="CE4" s="822"/>
      <c r="CF4" s="822"/>
      <c r="CG4" s="822"/>
      <c r="CH4" s="822"/>
      <c r="CI4" s="822"/>
      <c r="CJ4" s="822"/>
      <c r="CK4" s="822"/>
      <c r="CL4" s="822"/>
      <c r="CM4" s="822"/>
      <c r="CN4" s="822"/>
      <c r="CO4" s="822"/>
      <c r="CP4" s="822"/>
      <c r="CQ4" s="822"/>
      <c r="CR4" s="822"/>
      <c r="CS4" s="822"/>
      <c r="CT4" s="822"/>
      <c r="CU4" s="849" t="s">
        <v>106</v>
      </c>
      <c r="CV4" s="850"/>
      <c r="CW4" s="851"/>
      <c r="CX4" s="848"/>
      <c r="CY4" s="848"/>
      <c r="CZ4" s="848"/>
      <c r="DA4" s="848"/>
      <c r="DB4" s="848"/>
      <c r="DC4" s="368"/>
      <c r="DD4" s="368"/>
      <c r="DE4" s="384"/>
      <c r="DH4" s="340" t="s">
        <v>558</v>
      </c>
      <c r="DI4" s="208" t="str">
        <f>K3</f>
        <v>fgUnh</v>
      </c>
      <c r="DJ4" s="208" t="str">
        <f>X3</f>
        <v>vaxszth</v>
      </c>
      <c r="DK4" s="208" t="str">
        <f>AK3</f>
        <v>xf.kr</v>
      </c>
      <c r="DL4" s="208" t="str">
        <f>AX3</f>
        <v>Ik;kZoj.k v/;;u</v>
      </c>
      <c r="DM4" s="207" t="e">
        <f>BE107</f>
        <v>#REF!</v>
      </c>
      <c r="DN4" s="207" t="str">
        <f>BL107</f>
        <v>dyk f'k{kk</v>
      </c>
      <c r="DO4" s="341" t="str">
        <f>BS107</f>
        <v>LokLF; ,oe~ 'kkjhfjd f'k{kk</v>
      </c>
      <c r="DS4" s="36"/>
      <c r="DT4" s="36"/>
      <c r="DV4" s="36"/>
      <c r="DW4" s="36"/>
      <c r="DY4" s="225"/>
      <c r="DZ4" s="225"/>
      <c r="EA4" s="225"/>
      <c r="EB4" s="225"/>
      <c r="EG4" s="36"/>
      <c r="EH4" s="36"/>
      <c r="EJ4" s="225"/>
      <c r="EK4" s="225"/>
    </row>
    <row r="5" spans="1:148" s="29" customFormat="1" ht="76" customHeight="1">
      <c r="A5" s="870"/>
      <c r="B5" s="862"/>
      <c r="C5" s="862"/>
      <c r="D5" s="862"/>
      <c r="E5" s="877"/>
      <c r="F5" s="862"/>
      <c r="G5" s="819"/>
      <c r="H5" s="819"/>
      <c r="I5" s="819"/>
      <c r="J5" s="819"/>
      <c r="K5" s="178" t="str">
        <f>details!Q5</f>
        <v>ekSf[kd</v>
      </c>
      <c r="L5" s="178" t="str">
        <f>details!R5</f>
        <v>fyf[kr</v>
      </c>
      <c r="M5" s="179" t="s">
        <v>0</v>
      </c>
      <c r="N5" s="178" t="str">
        <f>details!S5</f>
        <v>ekSf[kd</v>
      </c>
      <c r="O5" s="178" t="str">
        <f>details!T5</f>
        <v>fyf[kr</v>
      </c>
      <c r="P5" s="179" t="s">
        <v>0</v>
      </c>
      <c r="Q5" s="795"/>
      <c r="R5" s="795"/>
      <c r="S5" s="795"/>
      <c r="T5" s="795"/>
      <c r="U5" s="795"/>
      <c r="V5" s="863"/>
      <c r="W5" s="864"/>
      <c r="X5" s="178" t="str">
        <f>details!U5</f>
        <v>ekSf[kd</v>
      </c>
      <c r="Y5" s="178" t="str">
        <f>details!V5</f>
        <v>fyf[kr</v>
      </c>
      <c r="Z5" s="179" t="s">
        <v>0</v>
      </c>
      <c r="AA5" s="178" t="str">
        <f>details!W5</f>
        <v>ekSf[kd</v>
      </c>
      <c r="AB5" s="178" t="str">
        <f>details!X5</f>
        <v>fyf[kr</v>
      </c>
      <c r="AC5" s="179" t="s">
        <v>0</v>
      </c>
      <c r="AD5" s="795"/>
      <c r="AE5" s="795"/>
      <c r="AF5" s="795"/>
      <c r="AG5" s="795"/>
      <c r="AH5" s="795"/>
      <c r="AI5" s="863"/>
      <c r="AJ5" s="864"/>
      <c r="AK5" s="178" t="str">
        <f>details!Y5</f>
        <v>ekSf[kd</v>
      </c>
      <c r="AL5" s="178" t="str">
        <f>details!Z5</f>
        <v>fyf[kr</v>
      </c>
      <c r="AM5" s="179" t="s">
        <v>0</v>
      </c>
      <c r="AN5" s="178" t="str">
        <f>details!AA5</f>
        <v>ekSf[kd</v>
      </c>
      <c r="AO5" s="178" t="str">
        <f>details!AB5</f>
        <v>fyf[kr</v>
      </c>
      <c r="AP5" s="179" t="s">
        <v>0</v>
      </c>
      <c r="AQ5" s="795"/>
      <c r="AR5" s="795"/>
      <c r="AS5" s="795"/>
      <c r="AT5" s="795"/>
      <c r="AU5" s="795"/>
      <c r="AV5" s="863"/>
      <c r="AW5" s="864"/>
      <c r="AX5" s="795">
        <f>details!AC5</f>
        <v>0</v>
      </c>
      <c r="AY5" s="795">
        <f>details!AD5</f>
        <v>0</v>
      </c>
      <c r="AZ5" s="795"/>
      <c r="BA5" s="795"/>
      <c r="BB5" s="795"/>
      <c r="BC5" s="863"/>
      <c r="BD5" s="864"/>
      <c r="BE5" s="795">
        <f>details!AE5</f>
        <v>0</v>
      </c>
      <c r="BF5" s="795">
        <f>details!AF5</f>
        <v>0</v>
      </c>
      <c r="BG5" s="862"/>
      <c r="BH5" s="862"/>
      <c r="BI5" s="862"/>
      <c r="BJ5" s="863"/>
      <c r="BK5" s="864"/>
      <c r="BL5" s="795">
        <f>details!AG5</f>
        <v>0</v>
      </c>
      <c r="BM5" s="795">
        <f>details!AH5</f>
        <v>0</v>
      </c>
      <c r="BN5" s="862"/>
      <c r="BO5" s="862"/>
      <c r="BP5" s="862"/>
      <c r="BQ5" s="863"/>
      <c r="BR5" s="864"/>
      <c r="BS5" s="795">
        <f>details!AI5</f>
        <v>0</v>
      </c>
      <c r="BT5" s="795">
        <f>details!AJ5</f>
        <v>0</v>
      </c>
      <c r="BU5" s="862"/>
      <c r="BV5" s="862"/>
      <c r="BW5" s="862"/>
      <c r="BX5" s="863"/>
      <c r="BY5" s="864"/>
      <c r="BZ5" s="819" t="str">
        <f>K3</f>
        <v>fgUnh</v>
      </c>
      <c r="CA5" s="819"/>
      <c r="CB5" s="819"/>
      <c r="CC5" s="819" t="str">
        <f>X3</f>
        <v>vaxszth</v>
      </c>
      <c r="CD5" s="819"/>
      <c r="CE5" s="819"/>
      <c r="CF5" s="820" t="str">
        <f>AK3</f>
        <v>xf.kr</v>
      </c>
      <c r="CG5" s="820"/>
      <c r="CH5" s="820"/>
      <c r="CI5" s="821" t="str">
        <f>AX3</f>
        <v>Ik;kZoj.k v/;;u</v>
      </c>
      <c r="CJ5" s="821"/>
      <c r="CK5" s="821"/>
      <c r="CL5" s="819" t="str">
        <f>BE3</f>
        <v>dk;kZuqHko</v>
      </c>
      <c r="CM5" s="819"/>
      <c r="CN5" s="819"/>
      <c r="CO5" s="819" t="str">
        <f>BL3</f>
        <v>dyk f'k{kk</v>
      </c>
      <c r="CP5" s="819"/>
      <c r="CQ5" s="819"/>
      <c r="CR5" s="819" t="str">
        <f>BS3</f>
        <v>LokLF; ,oe~ 'kkjhfjd f'k{kk</v>
      </c>
      <c r="CS5" s="819"/>
      <c r="CT5" s="819"/>
      <c r="CU5" s="180" t="str">
        <f>details!CJ5</f>
        <v>dqy ehfVax</v>
      </c>
      <c r="CV5" s="180" t="str">
        <f>details!CK5</f>
        <v>Nk= mifLFkfr</v>
      </c>
      <c r="CW5" s="180" t="s">
        <v>633</v>
      </c>
      <c r="CX5" s="374" t="s">
        <v>85</v>
      </c>
      <c r="CY5" s="875" t="s">
        <v>627</v>
      </c>
      <c r="CZ5" s="875" t="s">
        <v>79</v>
      </c>
      <c r="DA5" s="875" t="s">
        <v>2</v>
      </c>
      <c r="DB5" s="875" t="s">
        <v>628</v>
      </c>
      <c r="DC5" s="418"/>
      <c r="DD5" s="419" t="s">
        <v>631</v>
      </c>
      <c r="DE5" s="385"/>
      <c r="DH5" s="342"/>
      <c r="DI5" s="208" t="str">
        <f>K108</f>
        <v>Jh jkefuokl /kkdM+</v>
      </c>
      <c r="DJ5" s="207" t="str">
        <f>X108</f>
        <v>Jh dUgS;k yky jsxj</v>
      </c>
      <c r="DK5" s="208" t="str">
        <f>AK108</f>
        <v>Jh fd'ku yky /kkdM+</v>
      </c>
      <c r="DL5" s="208" t="str">
        <f>AX108</f>
        <v>Jh dUgS;k yky /kkdM+</v>
      </c>
      <c r="DM5" s="207" t="str">
        <f>BE108</f>
        <v>Jh fd'ku yky /kkdM+</v>
      </c>
      <c r="DN5" s="207" t="str">
        <f>BL108</f>
        <v>Jh jkgqy es?koky</v>
      </c>
      <c r="DO5" s="341" t="str">
        <f>BS108</f>
        <v xml:space="preserve">Jh fo".kq'kadj O;kl </v>
      </c>
      <c r="DS5" s="225"/>
      <c r="DT5" s="225"/>
      <c r="DV5" s="225"/>
      <c r="DW5" s="225"/>
      <c r="DY5" s="225"/>
      <c r="DZ5" s="225"/>
      <c r="EA5" s="225"/>
      <c r="EB5" s="225"/>
      <c r="EG5" s="225"/>
      <c r="EH5" s="225"/>
      <c r="EJ5" s="225"/>
      <c r="EK5" s="225"/>
    </row>
    <row r="6" spans="1:148" s="5" customFormat="1" ht="16.5" customHeight="1">
      <c r="A6" s="386"/>
      <c r="B6" s="876" t="s">
        <v>81</v>
      </c>
      <c r="C6" s="876"/>
      <c r="D6" s="876"/>
      <c r="E6" s="876"/>
      <c r="F6" s="876"/>
      <c r="G6" s="876"/>
      <c r="H6" s="876"/>
      <c r="I6" s="876"/>
      <c r="J6" s="181"/>
      <c r="K6" s="184">
        <f>IF(details!Q6="","",details!Q6)</f>
        <v>70</v>
      </c>
      <c r="L6" s="184">
        <f>IF(details!R6="","",details!R6)</f>
        <v>30</v>
      </c>
      <c r="M6" s="183">
        <f>IF(AND(K6="",L6=""),"",IF(AND(K6="NA",L6="NA"),"NA",SUM(K6:L6)))</f>
        <v>100</v>
      </c>
      <c r="N6" s="184">
        <f>IF(details!S6="","",details!S6)</f>
        <v>70</v>
      </c>
      <c r="O6" s="184">
        <f>IF(details!T6="","",details!T6)</f>
        <v>30</v>
      </c>
      <c r="P6" s="182">
        <f t="shared" ref="P6:P37" si="0">IF(AND(N6="",O6=""),"",IF(OR(N6="ab",O6="ab"),"ab",IF(OR(N6="ml",O6="ml"),"ml",SUM(N6:O6))))</f>
        <v>100</v>
      </c>
      <c r="Q6" s="182">
        <f>IF(AND(K6="",N6=""),"",SUM(K6,N6))</f>
        <v>140</v>
      </c>
      <c r="R6" s="182">
        <f>IF(AND(L6="",O6=""),"",SUM(L6,O6))</f>
        <v>60</v>
      </c>
      <c r="S6" s="182">
        <f>IF(AND(Q6="",R6=""),"",SUM(Q6:R6))</f>
        <v>200</v>
      </c>
      <c r="T6" s="184" t="str">
        <f t="shared" ref="T6" si="1">IF(OR(S6="",V6=""),"",ROUNDUP(S6/V6*100,0))</f>
        <v/>
      </c>
      <c r="U6" s="184" t="str">
        <f>IF(OR(T6="",P6="",P6="ab",P6="ml"),"",IF(T6&gt;85,"A",IF(T6&gt;70,"B",IF(T6&gt;50,"C",IF(T6&gt;30,"D","E")))))</f>
        <v/>
      </c>
      <c r="V6" s="189" t="str">
        <f>IF(OR($D6="TC",$D6=""),"",S$6-W6)</f>
        <v/>
      </c>
      <c r="W6" s="189">
        <f>(COUNTIF(K6,"NA")*K$6)+(COUNTIF(L6,"NA")*L$6+(COUNTIF(N6,"NA")*N$6+(COUNTIF(O6,"NA")*O$6)))</f>
        <v>0</v>
      </c>
      <c r="X6" s="184">
        <f>IF(details!U6="","",details!U6)</f>
        <v>35</v>
      </c>
      <c r="Y6" s="184">
        <f>IF(details!V6="","",details!V6)</f>
        <v>15</v>
      </c>
      <c r="Z6" s="183">
        <f>IF(AND(X6="",Y6=""),"",IF(AND(X6="NA",Y6="NA"),"NA",SUM(X6:Y6)))</f>
        <v>50</v>
      </c>
      <c r="AA6" s="184">
        <f>IF(details!W6="","",details!W6)</f>
        <v>35</v>
      </c>
      <c r="AB6" s="184">
        <f>IF(details!X6="","",details!X6)</f>
        <v>15</v>
      </c>
      <c r="AC6" s="182">
        <f t="shared" ref="AC6:AC37" si="2">IF(AND(AA6="",AB6=""),"",IF(OR(AA6="ab",AB6="ab"),"ab",IF(OR(AA6="ml",AB6="ml"),"ml",SUM(AA6:AB6))))</f>
        <v>50</v>
      </c>
      <c r="AD6" s="182">
        <f>IF(AND(X6="",AA6=""),"",SUM(X6,AA6))</f>
        <v>70</v>
      </c>
      <c r="AE6" s="182">
        <f>IF(AND(Y6="",AB6=""),"",SUM(Y6,AB6))</f>
        <v>30</v>
      </c>
      <c r="AF6" s="182">
        <f>IF(AND(AD6="",AE6=""),"",SUM(AD6:AE6))</f>
        <v>100</v>
      </c>
      <c r="AG6" s="184" t="str">
        <f t="shared" ref="AG6:AG69" si="3">IF(OR(AF6="",AI6=""),"",ROUNDUP(AF6/AI6*100,0))</f>
        <v/>
      </c>
      <c r="AH6" s="184" t="str">
        <f>IF(OR(AG6="",AC6="",AC6="ab",AC6="ml"),"",IF(AG6&gt;85,"A",IF(AG6&gt;70,"B",IF(AG6&gt;50,"C",IF(AG6&gt;30,"D","E")))))</f>
        <v/>
      </c>
      <c r="AI6" s="189" t="str">
        <f>IF(OR($D6="TC",$D6=""),"",AF$6-AJ6)</f>
        <v/>
      </c>
      <c r="AJ6" s="189">
        <f>(COUNTIF(X6,"NA")*X$6)+(COUNTIF(Y6,"NA")*Y$6+(COUNTIF(AA6,"NA")*AA$6+(COUNTIF(AB6,"NA")*AB$6)))</f>
        <v>0</v>
      </c>
      <c r="AK6" s="184">
        <f>IF(details!Y6="","",details!Y6)</f>
        <v>70</v>
      </c>
      <c r="AL6" s="184">
        <f>IF(details!Z6="","",details!Z6)</f>
        <v>30</v>
      </c>
      <c r="AM6" s="183">
        <f>IF(AND(AK6="",AL6=""),"",IF(AND(AK6="NA",AL6="NA"),"NA",SUM(AK6:AL6)))</f>
        <v>100</v>
      </c>
      <c r="AN6" s="184">
        <f>IF(details!AA6="","",details!AA6)</f>
        <v>70</v>
      </c>
      <c r="AO6" s="184">
        <f>IF(details!AB6="","",details!AB6)</f>
        <v>30</v>
      </c>
      <c r="AP6" s="182">
        <f t="shared" ref="AP6:AP37" si="4">IF(AND(AN6="",AO6=""),"",IF(OR(AN6="ab",AO6="ab"),"ab",IF(OR(AN6="ml",AO6="ml"),"ml",SUM(AN6:AO6))))</f>
        <v>100</v>
      </c>
      <c r="AQ6" s="182">
        <f>IF(AND(AK6="",AN6=""),"",SUM(AK6,AN6))</f>
        <v>140</v>
      </c>
      <c r="AR6" s="182">
        <f>IF(AND(AL6="",AO6=""),"",SUM(AL6,AO6))</f>
        <v>60</v>
      </c>
      <c r="AS6" s="182">
        <f>IF(AND(AQ6="",AR6=""),"",SUM(AQ6:AR6))</f>
        <v>200</v>
      </c>
      <c r="AT6" s="184" t="str">
        <f t="shared" ref="AT6:AT69" si="5">IF(OR(AS6="",AV6=""),"",ROUNDUP(AS6/AV6*100,0))</f>
        <v/>
      </c>
      <c r="AU6" s="184" t="str">
        <f>IF(OR(AT6="",AP6="",AP6="ab",AP6="ml"),"",IF(AT6&gt;85,"A",IF(AT6&gt;70,"B",IF(AT6&gt;50,"C",IF(AT6&gt;30,"D","E")))))</f>
        <v/>
      </c>
      <c r="AV6" s="189" t="str">
        <f>IF(OR($D6="TC",$D6=""),"",AS$6-AW6)</f>
        <v/>
      </c>
      <c r="AW6" s="189">
        <f>(COUNTIF(AK6,"NA")*AK$6)+(COUNTIF(AL6,"NA")*AL$6+(COUNTIF(AN6,"NA")*AN$6+(COUNTIF(AO6,"NA")*AO$6)))</f>
        <v>0</v>
      </c>
      <c r="AX6" s="184">
        <f>IF(details!AC6="","",details!AC6)</f>
        <v>50</v>
      </c>
      <c r="AY6" s="184">
        <f>IF(details!AD6="","",details!AD6)</f>
        <v>50</v>
      </c>
      <c r="AZ6" s="182">
        <f>IF(OR(AY6="",AY6="ab",AY6="ml"),AY6,SUM(AX6:AY6))</f>
        <v>100</v>
      </c>
      <c r="BA6" s="300" t="str">
        <f>IF(OR(AZ6="",AZ6="ab",AZ6="ml",BC6=""),"",ROUNDUP(AZ6/BC6*100,0))</f>
        <v/>
      </c>
      <c r="BB6" s="301" t="str">
        <f>IF(OR(BA6="",AY6="",AY6="ab",AY6="ml"),"",IF(BA6&gt;85,"A",IF(BA6&gt;70,"B",IF(BA6&gt;50,"C",IF(BA6&gt;30,"D","E")))))</f>
        <v/>
      </c>
      <c r="BC6" s="189" t="str">
        <f>IF(OR($D6="TC",$D6=""),"",AZ$6-BD6)</f>
        <v/>
      </c>
      <c r="BD6" s="189">
        <f>COUNTIF(AX6,"NA")*AX$6+(COUNTIF(AY6,"NA")*AY$6)</f>
        <v>0</v>
      </c>
      <c r="BE6" s="184">
        <f>IF(details!AE6="","",details!AE6)</f>
        <v>25</v>
      </c>
      <c r="BF6" s="184">
        <f>IF(details!AF6="","",details!AF6)</f>
        <v>25</v>
      </c>
      <c r="BG6" s="182">
        <f>IF(OR(BF6="",BF6="ab",BF6="ml"),BF6,SUM(BE6:BF6))</f>
        <v>50</v>
      </c>
      <c r="BH6" s="300" t="str">
        <f>IF(OR(BG6="",BG6="ab",BG6="ml",BJ6=""),"",ROUNDUP(BG6/BJ6*100,0))</f>
        <v/>
      </c>
      <c r="BI6" s="301" t="str">
        <f>IF(OR(BH6="",BF6="",BF6="ab",BF6="ml"),"",IF(BH6&gt;85,"A",IF(BH6&gt;70,"B",IF(BH6&gt;50,"C",IF(BH6&gt;30,"D","E")))))</f>
        <v/>
      </c>
      <c r="BJ6" s="189" t="str">
        <f>IF(OR($D6="TC",$D6=""),"",BG$6-BK6)</f>
        <v/>
      </c>
      <c r="BK6" s="189">
        <f>COUNTIF(BE6,"NA")*BE$6+(COUNTIF(BF6,"NA")*BF$6)</f>
        <v>0</v>
      </c>
      <c r="BL6" s="184">
        <f>IF(details!AG6="","",details!AG6)</f>
        <v>25</v>
      </c>
      <c r="BM6" s="184">
        <f>IF(details!AH6="","",details!AH6)</f>
        <v>25</v>
      </c>
      <c r="BN6" s="182">
        <f>IF(OR(BM6="",BM6="ab",BM6="ml"),BM6,SUM(BL6:BM6))</f>
        <v>50</v>
      </c>
      <c r="BO6" s="300" t="str">
        <f>IF(OR(BN6="",BN6="ab",BN6="ml",BQ6=""),"",ROUNDUP(BN6/BQ6*100,0))</f>
        <v/>
      </c>
      <c r="BP6" s="301" t="str">
        <f>IF(OR(BO6="",BM6="",BM6="ab",BM6="ml"),"",IF(BO6&gt;85,"A",IF(BO6&gt;70,"B",IF(BO6&gt;50,"C",IF(BO6&gt;30,"D","E")))))</f>
        <v/>
      </c>
      <c r="BQ6" s="189" t="str">
        <f>IF(OR($D6="TC",$D6=""),"",BN$6-BR6)</f>
        <v/>
      </c>
      <c r="BR6" s="189">
        <f>COUNTIF(BL6,"NA")*BL$6+(COUNTIF(BM6,"NA")*BM$6)</f>
        <v>0</v>
      </c>
      <c r="BS6" s="184">
        <f>IF(details!AI6="","",details!AI6)</f>
        <v>50</v>
      </c>
      <c r="BT6" s="184">
        <f>IF(details!AJ6="","",details!AJ6)</f>
        <v>50</v>
      </c>
      <c r="BU6" s="182">
        <f>IF(OR(BT6="",BT6="ab",BT6="ml"),BT6,SUM(BS6:BT6))</f>
        <v>100</v>
      </c>
      <c r="BV6" s="300" t="str">
        <f>IF(OR(BU6="",BU6="ab",BU6="ml",BX6=""),"",ROUNDUP(BU6/BX6*100,0))</f>
        <v/>
      </c>
      <c r="BW6" s="301" t="str">
        <f>IF(OR(BV6="",BT6="",BT6="ab",BT6="ml"),"",IF(BV6&gt;85,"A",IF(BV6&gt;70,"B",IF(BV6&gt;50,"C",IF(BV6&gt;30,"D","E")))))</f>
        <v/>
      </c>
      <c r="BX6" s="189" t="str">
        <f>IF(OR($D6="TC",$D6=""),"",BU$6-BY6)</f>
        <v/>
      </c>
      <c r="BY6" s="189">
        <f>COUNTIF(BS6,"NA")*BS$6+(COUNTIF(BT6,"NA")*BT$6)</f>
        <v>0</v>
      </c>
      <c r="BZ6" s="185"/>
      <c r="CA6" s="185"/>
      <c r="CB6" s="185"/>
      <c r="CC6" s="185"/>
      <c r="CD6" s="185"/>
      <c r="CE6" s="185"/>
      <c r="CF6" s="185"/>
      <c r="CG6" s="185"/>
      <c r="CH6" s="185"/>
      <c r="CI6" s="185"/>
      <c r="CJ6" s="185"/>
      <c r="CK6" s="185"/>
      <c r="CL6" s="185"/>
      <c r="CM6" s="185"/>
      <c r="CN6" s="185"/>
      <c r="CO6" s="185"/>
      <c r="CP6" s="185"/>
      <c r="CQ6" s="185"/>
      <c r="CR6" s="185"/>
      <c r="CS6" s="185"/>
      <c r="CT6" s="185"/>
      <c r="CU6" s="185"/>
      <c r="CV6" s="375"/>
      <c r="CW6" s="375"/>
      <c r="CX6" s="185"/>
      <c r="CY6" s="875"/>
      <c r="CZ6" s="875"/>
      <c r="DA6" s="875"/>
      <c r="DB6" s="875"/>
      <c r="DC6" s="420"/>
      <c r="DD6" s="420"/>
      <c r="DE6" s="387"/>
      <c r="DH6" s="342"/>
      <c r="DI6" s="208"/>
      <c r="DJ6" s="206"/>
      <c r="DK6" s="208"/>
      <c r="DL6" s="208"/>
      <c r="DM6" s="207"/>
      <c r="DN6" s="207"/>
      <c r="DO6" s="341"/>
      <c r="DS6" s="225"/>
      <c r="DT6" s="225"/>
      <c r="DV6" s="225"/>
      <c r="DW6" s="225"/>
      <c r="DY6" s="225"/>
      <c r="DZ6" s="225"/>
      <c r="EA6" s="225"/>
      <c r="EB6" s="225"/>
      <c r="EG6" s="225"/>
      <c r="EH6" s="225"/>
      <c r="EJ6" s="225"/>
      <c r="EK6" s="225"/>
    </row>
    <row r="7" spans="1:148" s="20" customFormat="1" ht="14" customHeight="1">
      <c r="A7" s="388">
        <f>IF(details!A7="","",details!A7)</f>
        <v>1</v>
      </c>
      <c r="B7" s="365" t="str">
        <f>IF(details!B7="","",details!B7)</f>
        <v>SC</v>
      </c>
      <c r="C7" s="365" t="str">
        <f>IF(details!C7="","",details!C7)</f>
        <v>B</v>
      </c>
      <c r="D7" s="186">
        <f>IF(details!D7="","",details!D7)</f>
        <v>801</v>
      </c>
      <c r="E7" s="365">
        <f>IF(details!E7="","",details!E7)</f>
        <v>4001</v>
      </c>
      <c r="F7" s="187">
        <f>IF(details!G7="","",details!G7)</f>
        <v>36167</v>
      </c>
      <c r="G7" s="261" t="str">
        <f>IF(details!H7="","",details!H7)</f>
        <v>lkr tuojh] mUuhl lkS fuUukuoS</v>
      </c>
      <c r="H7" s="188" t="str">
        <f>IF(details!I7="","",details!I7)</f>
        <v>ckyfd'ku jsxj</v>
      </c>
      <c r="I7" s="188" t="str">
        <f>IF(details!J7="","",details!J7)</f>
        <v>Jh f'koyky</v>
      </c>
      <c r="J7" s="188" t="str">
        <f>IF(details!K7="","",details!K7)</f>
        <v>Jherh jruh ckbZ</v>
      </c>
      <c r="K7" s="365">
        <f>IF(details!Q7="","",details!Q7)</f>
        <v>5</v>
      </c>
      <c r="L7" s="365">
        <f>IF(details!R7="","",details!R7)</f>
        <v>5</v>
      </c>
      <c r="M7" s="288">
        <f t="shared" ref="M7" si="6">IF(AND(K7="",L7=""),"",IF(AND(K7="NA",L7="NA"),"NA",SUM(K7:L7)))</f>
        <v>10</v>
      </c>
      <c r="N7" s="365">
        <f>IF(details!S7="","",details!S7)</f>
        <v>5</v>
      </c>
      <c r="O7" s="365">
        <f>IF(details!T7="","",details!T7)</f>
        <v>5</v>
      </c>
      <c r="P7" s="186">
        <f t="shared" si="0"/>
        <v>10</v>
      </c>
      <c r="Q7" s="186">
        <f t="shared" ref="Q7" si="7">IF(AND(K7="",N7=""),"",SUM(K7,N7))</f>
        <v>10</v>
      </c>
      <c r="R7" s="186">
        <f t="shared" ref="R7" si="8">IF(AND(L7="",O7=""),"",SUM(L7,O7))</f>
        <v>10</v>
      </c>
      <c r="S7" s="186">
        <f t="shared" ref="S7" si="9">IF(AND(Q7="",R7=""),"",SUM(Q7:R7))</f>
        <v>20</v>
      </c>
      <c r="T7" s="365">
        <f t="shared" ref="T7" si="10">IF(OR(S7="",V7=""),"",ROUNDUP(S7/V7*100,0))</f>
        <v>10</v>
      </c>
      <c r="U7" s="365" t="str">
        <f t="shared" ref="U7:U70" si="11">IF(OR(T7="",P7="",P7="ab",P7="ml"),"",IF(T7&gt;85,"A",IF(T7&gt;70,"B",IF(T7&gt;50,"C",IF(T7&gt;30,"D","E")))))</f>
        <v>E</v>
      </c>
      <c r="V7" s="189">
        <f t="shared" ref="V7" si="12">IF(OR($D7="TC",$D7=""),"",S$6-W7)</f>
        <v>200</v>
      </c>
      <c r="W7" s="189">
        <f t="shared" ref="W7" si="13">(COUNTIF(K7,"NA")*K$6)+(COUNTIF(L7,"NA")*L$6+(COUNTIF(N7,"NA")*N$6+(COUNTIF(O7,"NA")*O$6)))</f>
        <v>0</v>
      </c>
      <c r="X7" s="365">
        <f>IF(details!U7="","",details!U7)</f>
        <v>5</v>
      </c>
      <c r="Y7" s="365">
        <f>IF(details!V7="","",details!V7)</f>
        <v>20</v>
      </c>
      <c r="Z7" s="288">
        <f t="shared" ref="Z7" si="14">IF(AND(X7="",Y7=""),"",IF(AND(X7="NA",Y7="NA"),"NA",SUM(X7:Y7)))</f>
        <v>25</v>
      </c>
      <c r="AA7" s="365">
        <f>IF(details!W7="","",details!W7)</f>
        <v>11</v>
      </c>
      <c r="AB7" s="365">
        <f>IF(details!X7="","",details!X7)</f>
        <v>12</v>
      </c>
      <c r="AC7" s="186">
        <f t="shared" si="2"/>
        <v>23</v>
      </c>
      <c r="AD7" s="186">
        <f t="shared" ref="AD7" si="15">IF(AND(X7="",AA7=""),"",SUM(X7,AA7))</f>
        <v>16</v>
      </c>
      <c r="AE7" s="186">
        <f t="shared" ref="AE7" si="16">IF(AND(Y7="",AB7=""),"",SUM(Y7,AB7))</f>
        <v>32</v>
      </c>
      <c r="AF7" s="186">
        <f t="shared" ref="AF7:AF70" si="17">IF(AND(AD7="",AE7=""),"",SUM(AD7:AE7))</f>
        <v>48</v>
      </c>
      <c r="AG7" s="365">
        <f t="shared" si="3"/>
        <v>48</v>
      </c>
      <c r="AH7" s="365" t="str">
        <f t="shared" ref="AH7:AH70" si="18">IF(OR(AG7="",AC7="",AC7="ab",AC7="ml"),"",IF(AG7&gt;85,"A",IF(AG7&gt;70,"B",IF(AG7&gt;50,"C",IF(AG7&gt;30,"D","E")))))</f>
        <v>D</v>
      </c>
      <c r="AI7" s="189">
        <f t="shared" ref="AI7:AI70" si="19">IF(OR($D7="TC",$D7=""),"",AF$6-AJ7)</f>
        <v>100</v>
      </c>
      <c r="AJ7" s="189">
        <f t="shared" ref="AJ7:AJ70" si="20">(COUNTIF(X7,"NA")*X$6)+(COUNTIF(Y7,"NA")*Y$6+(COUNTIF(AA7,"NA")*AA$6+(COUNTIF(AB7,"NA")*AB$6)))</f>
        <v>0</v>
      </c>
      <c r="AK7" s="365">
        <f>IF(details!Y7="","",details!Y7)</f>
        <v>20</v>
      </c>
      <c r="AL7" s="365">
        <f>IF(details!Z7="","",details!Z7)</f>
        <v>5</v>
      </c>
      <c r="AM7" s="288">
        <f t="shared" ref="AM7" si="21">IF(AND(AK7="",AL7=""),"",IF(AND(AK7="NA",AL7="NA"),"NA",SUM(AK7:AL7)))</f>
        <v>25</v>
      </c>
      <c r="AN7" s="365">
        <f>IF(details!AA7="","",details!AA7)</f>
        <v>40</v>
      </c>
      <c r="AO7" s="365">
        <f>IF(details!AB7="","",details!AB7)</f>
        <v>20</v>
      </c>
      <c r="AP7" s="186">
        <f t="shared" si="4"/>
        <v>60</v>
      </c>
      <c r="AQ7" s="186">
        <f t="shared" ref="AQ7" si="22">IF(AND(AK7="",AN7=""),"",SUM(AK7,AN7))</f>
        <v>60</v>
      </c>
      <c r="AR7" s="186">
        <f t="shared" ref="AR7" si="23">IF(AND(AL7="",AO7=""),"",SUM(AL7,AO7))</f>
        <v>25</v>
      </c>
      <c r="AS7" s="186">
        <f t="shared" ref="AS7:AS70" si="24">IF(AND(AQ7="",AR7=""),"",SUM(AQ7:AR7))</f>
        <v>85</v>
      </c>
      <c r="AT7" s="365">
        <f t="shared" si="5"/>
        <v>43</v>
      </c>
      <c r="AU7" s="365" t="str">
        <f t="shared" ref="AU7:AU70" si="25">IF(OR(AT7="",AP7="",AP7="ab",AP7="ml"),"",IF(AT7&gt;85,"A",IF(AT7&gt;70,"B",IF(AT7&gt;50,"C",IF(AT7&gt;30,"D","E")))))</f>
        <v>D</v>
      </c>
      <c r="AV7" s="189">
        <f t="shared" ref="AV7:AV70" si="26">IF(OR($D7="TC",$D7=""),"",AS$6-AW7)</f>
        <v>200</v>
      </c>
      <c r="AW7" s="189">
        <f t="shared" ref="AW7:AW70" si="27">(COUNTIF(AK7,"NA")*AK$6)+(COUNTIF(AL7,"NA")*AL$6+(COUNTIF(AN7,"NA")*AN$6+(COUNTIF(AO7,"NA")*AO$6)))</f>
        <v>0</v>
      </c>
      <c r="AX7" s="365">
        <f>IF(details!AC7="","",details!AC7)</f>
        <v>20</v>
      </c>
      <c r="AY7" s="365">
        <f>IF(details!AD7="","",details!AD7)</f>
        <v>20</v>
      </c>
      <c r="AZ7" s="186">
        <f t="shared" ref="AZ7:AZ70" si="28">IF(OR(AY7="",AY7="ab",AY7="ml"),AY7,SUM(AX7:AY7))</f>
        <v>40</v>
      </c>
      <c r="BA7" s="302">
        <f t="shared" ref="BA7:BA70" si="29">IF(OR(AZ7="",AZ7="ab",AZ7="ml",BC7=""),"",ROUNDUP(AZ7/BC7*100,0))</f>
        <v>40</v>
      </c>
      <c r="BB7" s="303" t="str">
        <f t="shared" ref="BB7:BB70" si="30">IF(OR(BA7="",AY7="",AY7="ab",AY7="ml"),"",IF(BA7&gt;85,"A",IF(BA7&gt;70,"B",IF(BA7&gt;50,"C",IF(BA7&gt;30,"D","E")))))</f>
        <v>D</v>
      </c>
      <c r="BC7" s="189">
        <f t="shared" ref="BC7" si="31">IF(OR($D7="TC",$D7=""),"",AZ$6-BD7)</f>
        <v>100</v>
      </c>
      <c r="BD7" s="189">
        <f t="shared" ref="BD7" si="32">COUNTIF(AX7,"NA")*AX$6+(COUNTIF(AY7,"NA")*AY$6)</f>
        <v>0</v>
      </c>
      <c r="BE7" s="365">
        <f>IF(details!AE7="","",details!AE7)</f>
        <v>20</v>
      </c>
      <c r="BF7" s="365">
        <f>IF(details!AF7="","",details!AF7)</f>
        <v>20</v>
      </c>
      <c r="BG7" s="186">
        <f t="shared" ref="BG7:BG70" si="33">IF(OR(BF7="",BF7="ab",BF7="ml"),BF7,SUM(BE7:BF7))</f>
        <v>40</v>
      </c>
      <c r="BH7" s="302">
        <f t="shared" ref="BH7:BH70" si="34">IF(OR(BG7="",BG7="ab",BG7="ml",BJ7=""),"",ROUNDUP(BG7/BJ7*100,0))</f>
        <v>80</v>
      </c>
      <c r="BI7" s="303" t="str">
        <f t="shared" ref="BI7:BI70" si="35">IF(OR(BH7="",BF7="",BF7="ab",BF7="ml"),"",IF(BH7&gt;85,"A",IF(BH7&gt;70,"B",IF(BH7&gt;50,"C",IF(BH7&gt;30,"D","E")))))</f>
        <v>B</v>
      </c>
      <c r="BJ7" s="189">
        <f t="shared" ref="BJ7" si="36">IF(OR($D7="TC",$D7=""),"",BG$6-BK7)</f>
        <v>50</v>
      </c>
      <c r="BK7" s="189">
        <f t="shared" ref="BK7" si="37">COUNTIF(BE7,"NA")*BE$6+(COUNTIF(BF7,"NA")*BF$6)</f>
        <v>0</v>
      </c>
      <c r="BL7" s="365">
        <f>IF(details!AG7="","",details!AG7)</f>
        <v>20</v>
      </c>
      <c r="BM7" s="365">
        <f>IF(details!AH7="","",details!AH7)</f>
        <v>20</v>
      </c>
      <c r="BN7" s="186">
        <f t="shared" ref="BN7:BN70" si="38">IF(OR(BM7="",BM7="ab",BM7="ml"),BM7,SUM(BL7:BM7))</f>
        <v>40</v>
      </c>
      <c r="BO7" s="302">
        <f t="shared" ref="BO7:BO70" si="39">IF(OR(BN7="",BN7="ab",BN7="ml",BQ7=""),"",ROUNDUP(BN7/BQ7*100,0))</f>
        <v>80</v>
      </c>
      <c r="BP7" s="303" t="str">
        <f t="shared" ref="BP7:BP70" si="40">IF(OR(BO7="",BM7="",BM7="ab",BM7="ml"),"",IF(BO7&gt;85,"A",IF(BO7&gt;70,"B",IF(BO7&gt;50,"C",IF(BO7&gt;30,"D","E")))))</f>
        <v>B</v>
      </c>
      <c r="BQ7" s="189">
        <f t="shared" ref="BQ7" si="41">IF(OR($D7="TC",$D7=""),"",BN$6-BR7)</f>
        <v>50</v>
      </c>
      <c r="BR7" s="189">
        <f t="shared" ref="BR7" si="42">COUNTIF(BL7,"NA")*BL$6+(COUNTIF(BM7,"NA")*BM$6)</f>
        <v>0</v>
      </c>
      <c r="BS7" s="365">
        <f>IF(details!AI7="","",details!AI7)</f>
        <v>20</v>
      </c>
      <c r="BT7" s="365">
        <f>IF(details!AJ7="","",details!AJ7)</f>
        <v>20</v>
      </c>
      <c r="BU7" s="186">
        <f t="shared" ref="BU7:BU70" si="43">IF(OR(BT7="",BT7="ab",BT7="ml"),BT7,SUM(BS7:BT7))</f>
        <v>40</v>
      </c>
      <c r="BV7" s="302">
        <f t="shared" ref="BV7:BV70" si="44">IF(OR(BU7="",BU7="ab",BU7="ml",BX7=""),"",ROUNDUP(BU7/BX7*100,0))</f>
        <v>40</v>
      </c>
      <c r="BW7" s="303" t="str">
        <f t="shared" ref="BW7:BW70" si="45">IF(OR(BV7="",BT7="",BT7="ab",BT7="ml"),"",IF(BV7&gt;85,"A",IF(BV7&gt;70,"B",IF(BV7&gt;50,"C",IF(BV7&gt;30,"D","E")))))</f>
        <v>D</v>
      </c>
      <c r="BX7" s="189">
        <f t="shared" ref="BX7" si="46">IF(OR($D7="TC",$D7=""),"",BU$6-BY7)</f>
        <v>100</v>
      </c>
      <c r="BY7" s="189">
        <f t="shared" ref="BY7" si="47">COUNTIF(BS7,"NA")*BS$6+(COUNTIF(BT7,"NA")*BT$6)</f>
        <v>0</v>
      </c>
      <c r="BZ7" s="369">
        <f t="shared" ref="BZ7" si="48">V7</f>
        <v>200</v>
      </c>
      <c r="CA7" s="369">
        <f t="shared" ref="CA7" si="49">S7</f>
        <v>20</v>
      </c>
      <c r="CB7" s="369" t="str">
        <f t="shared" ref="CB7" si="50">U7</f>
        <v>E</v>
      </c>
      <c r="CC7" s="369">
        <f t="shared" ref="CC7" si="51">AI7</f>
        <v>100</v>
      </c>
      <c r="CD7" s="369">
        <f t="shared" ref="CD7" si="52">AF7</f>
        <v>48</v>
      </c>
      <c r="CE7" s="369" t="str">
        <f t="shared" ref="CE7" si="53">AH7</f>
        <v>D</v>
      </c>
      <c r="CF7" s="369">
        <f t="shared" ref="CF7" si="54">AV7</f>
        <v>200</v>
      </c>
      <c r="CG7" s="370">
        <f t="shared" ref="CG7" si="55">AS7</f>
        <v>85</v>
      </c>
      <c r="CH7" s="370" t="str">
        <f t="shared" ref="CH7" si="56">AU7</f>
        <v>D</v>
      </c>
      <c r="CI7" s="369">
        <f t="shared" ref="CI7" si="57">BC7</f>
        <v>100</v>
      </c>
      <c r="CJ7" s="369">
        <f t="shared" ref="CJ7" si="58">AZ7</f>
        <v>40</v>
      </c>
      <c r="CK7" s="369" t="str">
        <f t="shared" ref="CK7" si="59">BB7</f>
        <v>D</v>
      </c>
      <c r="CL7" s="369">
        <f t="shared" ref="CL7" si="60">BJ7</f>
        <v>50</v>
      </c>
      <c r="CM7" s="369">
        <f t="shared" ref="CM7" si="61">BG7</f>
        <v>40</v>
      </c>
      <c r="CN7" s="369" t="str">
        <f t="shared" ref="CN7" si="62">BI7</f>
        <v>B</v>
      </c>
      <c r="CO7" s="369">
        <f t="shared" ref="CO7" si="63">BQ7</f>
        <v>50</v>
      </c>
      <c r="CP7" s="371">
        <f t="shared" ref="CP7" si="64">BN7</f>
        <v>40</v>
      </c>
      <c r="CQ7" s="371" t="str">
        <f t="shared" ref="CQ7" si="65">BP7</f>
        <v>B</v>
      </c>
      <c r="CR7" s="369">
        <f t="shared" ref="CR7" si="66">BX7</f>
        <v>100</v>
      </c>
      <c r="CS7" s="371">
        <f t="shared" ref="CS7" si="67">BU7</f>
        <v>40</v>
      </c>
      <c r="CT7" s="371" t="str">
        <f t="shared" ref="CT7" si="68">BW7</f>
        <v>D</v>
      </c>
      <c r="CU7" s="190">
        <f>details!CJ7</f>
        <v>424</v>
      </c>
      <c r="CV7" s="376">
        <f>details!CK7</f>
        <v>376</v>
      </c>
      <c r="CW7" s="438">
        <f>IF(OR(CU7="",CV7=""),"",CV7/CU7*100)</f>
        <v>88.679245283018872</v>
      </c>
      <c r="CX7" s="497" t="str">
        <f>IF(D7="TC","LFkkukarfjr",IF(OR(D7="DROP",D7="",CB7="",CE7="",CH7="",CK7="",CN7="",CQ7="",CT7=""),"",IF(OR(CB7="E",CE7="E",CH7="E",CK7="E",CN7="E",CQ7="E",CT7="E"),"d{kksUur","mRrh.kZ")))</f>
        <v>d{kksUur</v>
      </c>
      <c r="CY7" s="372">
        <f>IF(OR(BZ7="",CC7="",CF7=""),"",SUM(BZ7,CC7,CF7))</f>
        <v>500</v>
      </c>
      <c r="CZ7" s="372">
        <f>IF(OR(CA7="",CD7="",CG7=""),"",SUM(CA7,CD7,CG7))</f>
        <v>153</v>
      </c>
      <c r="DA7" s="373">
        <f>IF(OR(CZ7="",CY7=""),"",CZ7/CY7*100)</f>
        <v>30.599999999999998</v>
      </c>
      <c r="DB7" s="186" t="str">
        <f>IF(OR(DA7="",CX7=0,CX7="d{kksUur",CX7="Lfkukarfjr"),"",IF(DA7&gt;85,"A",IF(DA7&gt;70,"B",IF(DA7&gt;50,"C",IF(DA7&gt;30,"D","E")))))</f>
        <v/>
      </c>
      <c r="DC7" s="421" t="str">
        <f>IF(CX7="mRrh.kZ",DA7,"")</f>
        <v/>
      </c>
      <c r="DD7" s="422" t="str">
        <f>IF(DC7="","",SUMPRODUCT((DC7&lt;DC$7:DC$106)/COUNTIF(DC$7:DC$106,DC$7:DC$106)))</f>
        <v/>
      </c>
      <c r="DE7" s="389" t="str">
        <f>IF(details!AK6="","",details!AK6)</f>
        <v>n`&lt; fo'okl</v>
      </c>
      <c r="DH7" s="224" t="str">
        <f t="shared" ref="DH7:DH12" si="69">CU107</f>
        <v xml:space="preserve">dqy izfo"V </v>
      </c>
      <c r="DI7" s="196">
        <f t="shared" ref="DI7:DI12" si="70">BZ107</f>
        <v>7</v>
      </c>
      <c r="DJ7" s="196">
        <f t="shared" ref="DJ7:DJ12" si="71">CC107</f>
        <v>7</v>
      </c>
      <c r="DK7" s="196">
        <f t="shared" ref="DK7:DK12" si="72">CF107</f>
        <v>8</v>
      </c>
      <c r="DL7" s="196">
        <f t="shared" ref="DL7:DL12" si="73">CI107</f>
        <v>8</v>
      </c>
      <c r="DM7" s="196">
        <f t="shared" ref="DM7:DM12" si="74">CL107</f>
        <v>7</v>
      </c>
      <c r="DN7" s="196">
        <f t="shared" ref="DN7:DN12" si="75">CO107</f>
        <v>7</v>
      </c>
      <c r="DO7" s="343">
        <f t="shared" ref="DO7:DO12" si="76">CR107</f>
        <v>8</v>
      </c>
      <c r="DS7" s="226"/>
      <c r="DT7" s="226"/>
      <c r="DV7" s="226"/>
      <c r="DW7" s="226"/>
      <c r="DY7" s="226"/>
      <c r="DZ7" s="226"/>
      <c r="EA7" s="226"/>
      <c r="EB7" s="226"/>
      <c r="EG7" s="226"/>
      <c r="EH7" s="226"/>
      <c r="EJ7" s="226"/>
      <c r="EK7" s="226"/>
    </row>
    <row r="8" spans="1:148" s="20" customFormat="1" ht="14" customHeight="1">
      <c r="A8" s="388">
        <f>IF(details!A8="","",details!A8)</f>
        <v>2</v>
      </c>
      <c r="B8" s="365" t="str">
        <f>IF(details!B8="","",details!B8)</f>
        <v>ST</v>
      </c>
      <c r="C8" s="365" t="str">
        <f>IF(details!C8="","",details!C8)</f>
        <v>G</v>
      </c>
      <c r="D8" s="186">
        <f>IF(details!D8="","",details!D8)</f>
        <v>802</v>
      </c>
      <c r="E8" s="365">
        <f>IF(details!E8="","",details!E8)</f>
        <v>4002</v>
      </c>
      <c r="F8" s="187">
        <f>IF(details!G8="","",details!G8)</f>
        <v>37967</v>
      </c>
      <c r="G8" s="261" t="str">
        <f>IF(details!H8="","",details!H8)</f>
        <v>ckjg fnlEcj] nks gtkj rhu</v>
      </c>
      <c r="H8" s="188" t="str">
        <f>IF(details!I8="","",details!I8)</f>
        <v>v 002</v>
      </c>
      <c r="I8" s="188" t="str">
        <f>IF(details!J8="","",details!J8)</f>
        <v>c 002</v>
      </c>
      <c r="J8" s="188" t="str">
        <f>IF(details!K8="","",details!K8)</f>
        <v>l 002</v>
      </c>
      <c r="K8" s="365">
        <f>IF(details!Q8="","",details!Q8)</f>
        <v>50</v>
      </c>
      <c r="L8" s="365">
        <f>IF(details!R8="","",details!R8)</f>
        <v>20</v>
      </c>
      <c r="M8" s="288">
        <f t="shared" ref="M8:M71" si="77">IF(AND(K8="",L8=""),"",IF(AND(K8="NA",L8="NA"),"NA",SUM(K8:L8)))</f>
        <v>70</v>
      </c>
      <c r="N8" s="365" t="str">
        <f>IF(details!S8="","",details!S8)</f>
        <v/>
      </c>
      <c r="O8" s="365" t="str">
        <f>IF(details!T8="","",details!T8)</f>
        <v/>
      </c>
      <c r="P8" s="186" t="str">
        <f t="shared" si="0"/>
        <v/>
      </c>
      <c r="Q8" s="186">
        <f t="shared" ref="Q8:Q71" si="78">IF(AND(K8="",N8=""),"",SUM(K8,N8))</f>
        <v>50</v>
      </c>
      <c r="R8" s="186">
        <f t="shared" ref="R8:R71" si="79">IF(AND(L8="",O8=""),"",SUM(L8,O8))</f>
        <v>20</v>
      </c>
      <c r="S8" s="186">
        <f t="shared" ref="S8:S71" si="80">IF(AND(Q8="",R8=""),"",SUM(Q8:R8))</f>
        <v>70</v>
      </c>
      <c r="T8" s="365">
        <f t="shared" ref="T8:T71" si="81">IF(OR(S8="",V8=""),"",ROUNDUP(S8/V8*100,0))</f>
        <v>35</v>
      </c>
      <c r="U8" s="365" t="str">
        <f t="shared" si="11"/>
        <v/>
      </c>
      <c r="V8" s="189">
        <f t="shared" ref="V8:V71" si="82">IF(OR($D8="TC",$D8=""),"",S$6-W8)</f>
        <v>200</v>
      </c>
      <c r="W8" s="189">
        <f t="shared" ref="W8:W71" si="83">(COUNTIF(K8,"NA")*K$6)+(COUNTIF(L8,"NA")*L$6+(COUNTIF(N8,"NA")*N$6+(COUNTIF(O8,"NA")*O$6)))</f>
        <v>0</v>
      </c>
      <c r="X8" s="365">
        <f>IF(details!U8="","",details!U8)</f>
        <v>5</v>
      </c>
      <c r="Y8" s="365">
        <f>IF(details!V8="","",details!V8)</f>
        <v>20</v>
      </c>
      <c r="Z8" s="288">
        <f t="shared" ref="Z8:Z71" si="84">IF(AND(X8="",Y8=""),"",IF(AND(X8="NA",Y8="NA"),"NA",SUM(X8:Y8)))</f>
        <v>25</v>
      </c>
      <c r="AA8" s="365" t="str">
        <f>IF(details!W8="","",details!W8)</f>
        <v>ab</v>
      </c>
      <c r="AB8" s="365" t="str">
        <f>IF(details!X8="","",details!X8)</f>
        <v/>
      </c>
      <c r="AC8" s="186" t="str">
        <f t="shared" si="2"/>
        <v>ab</v>
      </c>
      <c r="AD8" s="186">
        <f t="shared" ref="AD8:AD71" si="85">IF(AND(X8="",AA8=""),"",SUM(X8,AA8))</f>
        <v>5</v>
      </c>
      <c r="AE8" s="186">
        <f t="shared" ref="AE8:AE71" si="86">IF(AND(Y8="",AB8=""),"",SUM(Y8,AB8))</f>
        <v>20</v>
      </c>
      <c r="AF8" s="186">
        <f t="shared" si="17"/>
        <v>25</v>
      </c>
      <c r="AG8" s="365">
        <f t="shared" si="3"/>
        <v>25</v>
      </c>
      <c r="AH8" s="365" t="str">
        <f t="shared" si="18"/>
        <v/>
      </c>
      <c r="AI8" s="189">
        <f t="shared" si="19"/>
        <v>100</v>
      </c>
      <c r="AJ8" s="189">
        <f t="shared" si="20"/>
        <v>0</v>
      </c>
      <c r="AK8" s="365">
        <f>IF(details!Y8="","",details!Y8)</f>
        <v>50</v>
      </c>
      <c r="AL8" s="365">
        <f>IF(details!Z8="","",details!Z8)</f>
        <v>20</v>
      </c>
      <c r="AM8" s="288">
        <f t="shared" ref="AM8:AM71" si="87">IF(AND(AK8="",AL8=""),"",IF(AND(AK8="NA",AL8="NA"),"NA",SUM(AK8:AL8)))</f>
        <v>70</v>
      </c>
      <c r="AN8" s="365">
        <f>IF(details!AA8="","",details!AA8)</f>
        <v>20</v>
      </c>
      <c r="AO8" s="365">
        <f>IF(details!AB8="","",details!AB8)</f>
        <v>30</v>
      </c>
      <c r="AP8" s="186">
        <f t="shared" si="4"/>
        <v>50</v>
      </c>
      <c r="AQ8" s="186">
        <f t="shared" ref="AQ8:AQ71" si="88">IF(AND(AK8="",AN8=""),"",SUM(AK8,AN8))</f>
        <v>70</v>
      </c>
      <c r="AR8" s="186">
        <f t="shared" ref="AR8:AR71" si="89">IF(AND(AL8="",AO8=""),"",SUM(AL8,AO8))</f>
        <v>50</v>
      </c>
      <c r="AS8" s="186">
        <f t="shared" si="24"/>
        <v>120</v>
      </c>
      <c r="AT8" s="365">
        <f t="shared" si="5"/>
        <v>60</v>
      </c>
      <c r="AU8" s="365" t="str">
        <f t="shared" si="25"/>
        <v>C</v>
      </c>
      <c r="AV8" s="189">
        <f t="shared" si="26"/>
        <v>200</v>
      </c>
      <c r="AW8" s="189">
        <f t="shared" si="27"/>
        <v>0</v>
      </c>
      <c r="AX8" s="365">
        <f>IF(details!AC8="","",details!AC8)</f>
        <v>50</v>
      </c>
      <c r="AY8" s="365">
        <f>IF(details!AD8="","",details!AD8)</f>
        <v>50</v>
      </c>
      <c r="AZ8" s="186">
        <f t="shared" si="28"/>
        <v>100</v>
      </c>
      <c r="BA8" s="302">
        <f t="shared" si="29"/>
        <v>100</v>
      </c>
      <c r="BB8" s="303" t="str">
        <f t="shared" si="30"/>
        <v>A</v>
      </c>
      <c r="BC8" s="189">
        <f t="shared" ref="BC8:BC71" si="90">IF(OR($D8="TC",$D8=""),"",AZ$6-BD8)</f>
        <v>100</v>
      </c>
      <c r="BD8" s="189">
        <f t="shared" ref="BD8:BD71" si="91">COUNTIF(AX8,"NA")*AX$6+(COUNTIF(AY8,"NA")*AY$6)</f>
        <v>0</v>
      </c>
      <c r="BE8" s="365">
        <f>IF(details!AE8="","",details!AE8)</f>
        <v>20</v>
      </c>
      <c r="BF8" s="365" t="str">
        <f>IF(details!AF8="","",details!AF8)</f>
        <v>ml</v>
      </c>
      <c r="BG8" s="186" t="str">
        <f t="shared" si="33"/>
        <v>ml</v>
      </c>
      <c r="BH8" s="302" t="str">
        <f t="shared" si="34"/>
        <v/>
      </c>
      <c r="BI8" s="303" t="str">
        <f t="shared" si="35"/>
        <v/>
      </c>
      <c r="BJ8" s="189">
        <f t="shared" ref="BJ8:BJ71" si="92">IF(OR($D8="TC",$D8=""),"",BG$6-BK8)</f>
        <v>50</v>
      </c>
      <c r="BK8" s="189">
        <f t="shared" ref="BK8:BK71" si="93">COUNTIF(BE8,"NA")*BE$6+(COUNTIF(BF8,"NA")*BF$6)</f>
        <v>0</v>
      </c>
      <c r="BL8" s="365">
        <f>IF(details!AG8="","",details!AG8)</f>
        <v>20</v>
      </c>
      <c r="BM8" s="365" t="str">
        <f>IF(details!AH8="","",details!AH8)</f>
        <v/>
      </c>
      <c r="BN8" s="186" t="str">
        <f t="shared" si="38"/>
        <v/>
      </c>
      <c r="BO8" s="302" t="str">
        <f t="shared" si="39"/>
        <v/>
      </c>
      <c r="BP8" s="303" t="str">
        <f t="shared" si="40"/>
        <v/>
      </c>
      <c r="BQ8" s="189">
        <f t="shared" ref="BQ8:BQ71" si="94">IF(OR($D8="TC",$D8=""),"",BN$6-BR8)</f>
        <v>50</v>
      </c>
      <c r="BR8" s="189">
        <f t="shared" ref="BR8:BR71" si="95">COUNTIF(BL8,"NA")*BL$6+(COUNTIF(BM8,"NA")*BM$6)</f>
        <v>0</v>
      </c>
      <c r="BS8" s="365">
        <f>IF(details!AI8="","",details!AI8)</f>
        <v>20</v>
      </c>
      <c r="BT8" s="365">
        <f>IF(details!AJ8="","",details!AJ8)</f>
        <v>20</v>
      </c>
      <c r="BU8" s="186">
        <f t="shared" si="43"/>
        <v>40</v>
      </c>
      <c r="BV8" s="302">
        <f t="shared" si="44"/>
        <v>40</v>
      </c>
      <c r="BW8" s="303" t="str">
        <f t="shared" si="45"/>
        <v>D</v>
      </c>
      <c r="BX8" s="189">
        <f t="shared" ref="BX8:BX71" si="96">IF(OR($D8="TC",$D8=""),"",BU$6-BY8)</f>
        <v>100</v>
      </c>
      <c r="BY8" s="189">
        <f t="shared" ref="BY8:BY71" si="97">COUNTIF(BS8,"NA")*BS$6+(COUNTIF(BT8,"NA")*BT$6)</f>
        <v>0</v>
      </c>
      <c r="BZ8" s="369">
        <f t="shared" ref="BZ8:BZ71" si="98">V8</f>
        <v>200</v>
      </c>
      <c r="CA8" s="369">
        <f t="shared" ref="CA8:CA71" si="99">S8</f>
        <v>70</v>
      </c>
      <c r="CB8" s="369" t="str">
        <f t="shared" ref="CB8:CB71" si="100">U8</f>
        <v/>
      </c>
      <c r="CC8" s="369">
        <f t="shared" ref="CC8:CC71" si="101">AI8</f>
        <v>100</v>
      </c>
      <c r="CD8" s="369">
        <f t="shared" ref="CD8:CD71" si="102">AF8</f>
        <v>25</v>
      </c>
      <c r="CE8" s="369" t="str">
        <f t="shared" ref="CE8:CE71" si="103">AH8</f>
        <v/>
      </c>
      <c r="CF8" s="369">
        <f t="shared" ref="CF8:CF71" si="104">AV8</f>
        <v>200</v>
      </c>
      <c r="CG8" s="370">
        <f t="shared" ref="CG8:CG71" si="105">AS8</f>
        <v>120</v>
      </c>
      <c r="CH8" s="370" t="str">
        <f t="shared" ref="CH8:CH71" si="106">AU8</f>
        <v>C</v>
      </c>
      <c r="CI8" s="369">
        <f t="shared" ref="CI8:CI71" si="107">BC8</f>
        <v>100</v>
      </c>
      <c r="CJ8" s="369">
        <f t="shared" ref="CJ8:CJ71" si="108">AZ8</f>
        <v>100</v>
      </c>
      <c r="CK8" s="369" t="str">
        <f t="shared" ref="CK8:CK71" si="109">BB8</f>
        <v>A</v>
      </c>
      <c r="CL8" s="369">
        <f t="shared" ref="CL8:CL71" si="110">BJ8</f>
        <v>50</v>
      </c>
      <c r="CM8" s="369" t="str">
        <f t="shared" ref="CM8:CM71" si="111">BG8</f>
        <v>ml</v>
      </c>
      <c r="CN8" s="369" t="str">
        <f t="shared" ref="CN8:CN71" si="112">BI8</f>
        <v/>
      </c>
      <c r="CO8" s="369">
        <f t="shared" ref="CO8:CO71" si="113">BQ8</f>
        <v>50</v>
      </c>
      <c r="CP8" s="371" t="str">
        <f t="shared" ref="CP8:CP71" si="114">BN8</f>
        <v/>
      </c>
      <c r="CQ8" s="371" t="str">
        <f t="shared" ref="CQ8:CQ71" si="115">BP8</f>
        <v/>
      </c>
      <c r="CR8" s="369">
        <f t="shared" ref="CR8:CR71" si="116">BX8</f>
        <v>100</v>
      </c>
      <c r="CS8" s="371">
        <f t="shared" ref="CS8:CS71" si="117">BU8</f>
        <v>40</v>
      </c>
      <c r="CT8" s="371" t="str">
        <f t="shared" ref="CT8:CT71" si="118">BW8</f>
        <v>D</v>
      </c>
      <c r="CU8" s="190">
        <f>details!CJ8</f>
        <v>424</v>
      </c>
      <c r="CV8" s="376" t="str">
        <f>details!CK8</f>
        <v/>
      </c>
      <c r="CW8" s="438" t="str">
        <f t="shared" ref="CW8:CW71" si="119">IF(OR(CU8="",CV8=""),"",CV8/CU8*100)</f>
        <v/>
      </c>
      <c r="CX8" s="497" t="str">
        <f t="shared" ref="CX8:CX71" si="120">IF(D8="TC","LFkkukarfjr",IF(OR(D8="DROP",D8="",CB8="",CE8="",CH8="",CK8="",CN8="",CQ8="",CT8=""),"",IF(OR(CB8="E",CE8="E",CH8="E",CK8="E",CN8="E",CQ8="E",CT8="E"),"d{kksUur","mRrh.kZ")))</f>
        <v/>
      </c>
      <c r="CY8" s="372">
        <f t="shared" ref="CY8:CY71" si="121">IF(OR(BZ8="",CC8="",CF8=""),"",SUM(BZ8,CC8,CF8))</f>
        <v>500</v>
      </c>
      <c r="CZ8" s="372">
        <f t="shared" ref="CZ8:CZ71" si="122">IF(OR(CA8="",CD8="",CG8=""),"",SUM(CA8,CD8,CG8))</f>
        <v>215</v>
      </c>
      <c r="DA8" s="373">
        <f t="shared" ref="DA8:DA71" si="123">IF(OR(CZ8="",CY8=""),"",CZ8/CY8*100)</f>
        <v>43</v>
      </c>
      <c r="DB8" s="186" t="str">
        <f t="shared" ref="DB8:DB71" si="124">IF(OR(DA8="",CX8="",CX8="d{kksUur",CX8="Lfkukarfjr"),"",IF(DA8&gt;85,"A",IF(DA8&gt;70,"B",IF(DA8&gt;50,"C",IF(DA8&gt;30,"D","E")))))</f>
        <v/>
      </c>
      <c r="DC8" s="421" t="str">
        <f t="shared" ref="DC8:DC71" si="125">IF(CX8="mRrh.kZ",DA8,"")</f>
        <v/>
      </c>
      <c r="DD8" s="422" t="str">
        <f t="shared" ref="DD8:DD71" si="126">IF(DC8="","",SUMPRODUCT((DC8&lt;DC$7:DC$106)/COUNTIF(DC$7:DC$106,DC$7:DC$106)))</f>
        <v/>
      </c>
      <c r="DE8" s="389" t="str">
        <f>IF(details!AK7="","",details!AK7)</f>
        <v/>
      </c>
      <c r="DH8" s="344" t="str">
        <f t="shared" si="69"/>
        <v>grade 'A'</v>
      </c>
      <c r="DI8" s="196">
        <f t="shared" si="70"/>
        <v>0</v>
      </c>
      <c r="DJ8" s="196">
        <f t="shared" si="71"/>
        <v>0</v>
      </c>
      <c r="DK8" s="196">
        <f t="shared" si="72"/>
        <v>0</v>
      </c>
      <c r="DL8" s="196">
        <f t="shared" si="73"/>
        <v>7</v>
      </c>
      <c r="DM8" s="196">
        <f t="shared" si="74"/>
        <v>0</v>
      </c>
      <c r="DN8" s="196">
        <f t="shared" si="75"/>
        <v>0</v>
      </c>
      <c r="DO8" s="343">
        <f t="shared" si="76"/>
        <v>0</v>
      </c>
      <c r="DS8" s="226"/>
      <c r="DT8" s="226"/>
      <c r="DV8" s="226"/>
      <c r="DW8" s="226"/>
      <c r="DY8" s="226"/>
      <c r="DZ8" s="226"/>
      <c r="EA8" s="226"/>
      <c r="EB8" s="226"/>
      <c r="EG8" s="226"/>
      <c r="EH8" s="226"/>
      <c r="EJ8" s="226"/>
      <c r="EK8" s="226"/>
    </row>
    <row r="9" spans="1:148" s="20" customFormat="1" ht="14" customHeight="1">
      <c r="A9" s="388">
        <f>IF(details!A9="","",details!A9)</f>
        <v>3</v>
      </c>
      <c r="B9" s="365" t="str">
        <f>IF(details!B9="","",details!B9)</f>
        <v>OBC</v>
      </c>
      <c r="C9" s="365" t="str">
        <f>IF(details!C9="","",details!C9)</f>
        <v>G</v>
      </c>
      <c r="D9" s="186" t="str">
        <f>IF(details!D9="","",details!D9)</f>
        <v>drop</v>
      </c>
      <c r="E9" s="365">
        <f>IF(details!E9="","",details!E9)</f>
        <v>4003</v>
      </c>
      <c r="F9" s="187" t="str">
        <f>IF(details!G9="","",details!G9)</f>
        <v/>
      </c>
      <c r="G9" s="261" t="str">
        <f>IF(details!H9="","",details!H9)</f>
        <v/>
      </c>
      <c r="H9" s="188" t="str">
        <f>IF(details!I9="","",details!I9)</f>
        <v>v 003</v>
      </c>
      <c r="I9" s="188" t="str">
        <f>IF(details!J9="","",details!J9)</f>
        <v>c 003</v>
      </c>
      <c r="J9" s="188" t="str">
        <f>IF(details!K9="","",details!K9)</f>
        <v>l 003</v>
      </c>
      <c r="K9" s="365">
        <f>IF(details!Q9="","",details!Q9)</f>
        <v>50</v>
      </c>
      <c r="L9" s="365">
        <f>IF(details!R9="","",details!R9)</f>
        <v>20</v>
      </c>
      <c r="M9" s="288">
        <f t="shared" si="77"/>
        <v>70</v>
      </c>
      <c r="N9" s="365">
        <f>IF(details!S9="","",details!S9)</f>
        <v>21</v>
      </c>
      <c r="O9" s="365">
        <f>IF(details!T9="","",details!T9)</f>
        <v>30</v>
      </c>
      <c r="P9" s="186">
        <f t="shared" si="0"/>
        <v>51</v>
      </c>
      <c r="Q9" s="186">
        <f t="shared" si="78"/>
        <v>71</v>
      </c>
      <c r="R9" s="186">
        <f t="shared" si="79"/>
        <v>50</v>
      </c>
      <c r="S9" s="186">
        <f t="shared" si="80"/>
        <v>121</v>
      </c>
      <c r="T9" s="365">
        <f t="shared" si="81"/>
        <v>61</v>
      </c>
      <c r="U9" s="365" t="str">
        <f t="shared" si="11"/>
        <v>C</v>
      </c>
      <c r="V9" s="189">
        <f t="shared" si="82"/>
        <v>200</v>
      </c>
      <c r="W9" s="189">
        <f t="shared" si="83"/>
        <v>0</v>
      </c>
      <c r="X9" s="365">
        <f>IF(details!U9="","",details!U9)</f>
        <v>5</v>
      </c>
      <c r="Y9" s="365">
        <f>IF(details!V9="","",details!V9)</f>
        <v>20</v>
      </c>
      <c r="Z9" s="288">
        <f t="shared" si="84"/>
        <v>25</v>
      </c>
      <c r="AA9" s="365">
        <f>IF(details!W9="","",details!W9)</f>
        <v>13</v>
      </c>
      <c r="AB9" s="365">
        <f>IF(details!X9="","",details!X9)</f>
        <v>22</v>
      </c>
      <c r="AC9" s="186">
        <f t="shared" si="2"/>
        <v>35</v>
      </c>
      <c r="AD9" s="186">
        <f t="shared" si="85"/>
        <v>18</v>
      </c>
      <c r="AE9" s="186">
        <f t="shared" si="86"/>
        <v>42</v>
      </c>
      <c r="AF9" s="186">
        <f t="shared" si="17"/>
        <v>60</v>
      </c>
      <c r="AG9" s="365">
        <f t="shared" si="3"/>
        <v>60</v>
      </c>
      <c r="AH9" s="365" t="str">
        <f t="shared" si="18"/>
        <v>C</v>
      </c>
      <c r="AI9" s="189">
        <f t="shared" si="19"/>
        <v>100</v>
      </c>
      <c r="AJ9" s="189">
        <f t="shared" si="20"/>
        <v>0</v>
      </c>
      <c r="AK9" s="365">
        <f>IF(details!Y9="","",details!Y9)</f>
        <v>50</v>
      </c>
      <c r="AL9" s="365">
        <f>IF(details!Z9="","",details!Z9)</f>
        <v>20</v>
      </c>
      <c r="AM9" s="288">
        <f t="shared" si="87"/>
        <v>70</v>
      </c>
      <c r="AN9" s="365">
        <f>IF(details!AA9="","",details!AA9)</f>
        <v>21</v>
      </c>
      <c r="AO9" s="365">
        <f>IF(details!AB9="","",details!AB9)</f>
        <v>30</v>
      </c>
      <c r="AP9" s="186">
        <f t="shared" si="4"/>
        <v>51</v>
      </c>
      <c r="AQ9" s="186">
        <f t="shared" si="88"/>
        <v>71</v>
      </c>
      <c r="AR9" s="186">
        <f t="shared" si="89"/>
        <v>50</v>
      </c>
      <c r="AS9" s="186">
        <f t="shared" si="24"/>
        <v>121</v>
      </c>
      <c r="AT9" s="365">
        <f t="shared" si="5"/>
        <v>61</v>
      </c>
      <c r="AU9" s="365" t="str">
        <f t="shared" si="25"/>
        <v>C</v>
      </c>
      <c r="AV9" s="189">
        <f t="shared" si="26"/>
        <v>200</v>
      </c>
      <c r="AW9" s="189">
        <f t="shared" si="27"/>
        <v>0</v>
      </c>
      <c r="AX9" s="365">
        <f>IF(details!AC9="","",details!AC9)</f>
        <v>50</v>
      </c>
      <c r="AY9" s="365">
        <f>IF(details!AD9="","",details!AD9)</f>
        <v>50</v>
      </c>
      <c r="AZ9" s="186">
        <f t="shared" si="28"/>
        <v>100</v>
      </c>
      <c r="BA9" s="302">
        <f t="shared" si="29"/>
        <v>100</v>
      </c>
      <c r="BB9" s="303" t="str">
        <f t="shared" si="30"/>
        <v>A</v>
      </c>
      <c r="BC9" s="189">
        <f t="shared" si="90"/>
        <v>100</v>
      </c>
      <c r="BD9" s="189">
        <f t="shared" si="91"/>
        <v>0</v>
      </c>
      <c r="BE9" s="365">
        <f>IF(details!AE9="","",details!AE9)</f>
        <v>20</v>
      </c>
      <c r="BF9" s="365">
        <f>IF(details!AF9="","",details!AF9)</f>
        <v>20</v>
      </c>
      <c r="BG9" s="186">
        <f t="shared" si="33"/>
        <v>40</v>
      </c>
      <c r="BH9" s="302">
        <f t="shared" si="34"/>
        <v>80</v>
      </c>
      <c r="BI9" s="303" t="str">
        <f t="shared" si="35"/>
        <v>B</v>
      </c>
      <c r="BJ9" s="189">
        <f t="shared" si="92"/>
        <v>50</v>
      </c>
      <c r="BK9" s="189">
        <f t="shared" si="93"/>
        <v>0</v>
      </c>
      <c r="BL9" s="365">
        <f>IF(details!AG9="","",details!AG9)</f>
        <v>20</v>
      </c>
      <c r="BM9" s="365">
        <f>IF(details!AH9="","",details!AH9)</f>
        <v>20</v>
      </c>
      <c r="BN9" s="186">
        <f t="shared" si="38"/>
        <v>40</v>
      </c>
      <c r="BO9" s="302">
        <f t="shared" si="39"/>
        <v>80</v>
      </c>
      <c r="BP9" s="303" t="str">
        <f t="shared" si="40"/>
        <v>B</v>
      </c>
      <c r="BQ9" s="189">
        <f t="shared" si="94"/>
        <v>50</v>
      </c>
      <c r="BR9" s="189">
        <f t="shared" si="95"/>
        <v>0</v>
      </c>
      <c r="BS9" s="365">
        <f>IF(details!AI9="","",details!AI9)</f>
        <v>20</v>
      </c>
      <c r="BT9" s="365">
        <f>IF(details!AJ9="","",details!AJ9)</f>
        <v>20</v>
      </c>
      <c r="BU9" s="186">
        <f t="shared" si="43"/>
        <v>40</v>
      </c>
      <c r="BV9" s="302">
        <f t="shared" si="44"/>
        <v>40</v>
      </c>
      <c r="BW9" s="303" t="str">
        <f t="shared" si="45"/>
        <v>D</v>
      </c>
      <c r="BX9" s="189">
        <f t="shared" si="96"/>
        <v>100</v>
      </c>
      <c r="BY9" s="189">
        <f t="shared" si="97"/>
        <v>0</v>
      </c>
      <c r="BZ9" s="369">
        <f t="shared" si="98"/>
        <v>200</v>
      </c>
      <c r="CA9" s="369">
        <f t="shared" si="99"/>
        <v>121</v>
      </c>
      <c r="CB9" s="369" t="str">
        <f t="shared" si="100"/>
        <v>C</v>
      </c>
      <c r="CC9" s="369">
        <f t="shared" si="101"/>
        <v>100</v>
      </c>
      <c r="CD9" s="369">
        <f t="shared" si="102"/>
        <v>60</v>
      </c>
      <c r="CE9" s="369" t="str">
        <f t="shared" si="103"/>
        <v>C</v>
      </c>
      <c r="CF9" s="369">
        <f t="shared" si="104"/>
        <v>200</v>
      </c>
      <c r="CG9" s="370">
        <f t="shared" si="105"/>
        <v>121</v>
      </c>
      <c r="CH9" s="370" t="str">
        <f t="shared" si="106"/>
        <v>C</v>
      </c>
      <c r="CI9" s="369">
        <f t="shared" si="107"/>
        <v>100</v>
      </c>
      <c r="CJ9" s="369">
        <f t="shared" si="108"/>
        <v>100</v>
      </c>
      <c r="CK9" s="369" t="str">
        <f t="shared" si="109"/>
        <v>A</v>
      </c>
      <c r="CL9" s="369">
        <f t="shared" si="110"/>
        <v>50</v>
      </c>
      <c r="CM9" s="369">
        <f t="shared" si="111"/>
        <v>40</v>
      </c>
      <c r="CN9" s="369" t="str">
        <f t="shared" si="112"/>
        <v>B</v>
      </c>
      <c r="CO9" s="369">
        <f t="shared" si="113"/>
        <v>50</v>
      </c>
      <c r="CP9" s="371">
        <f t="shared" si="114"/>
        <v>40</v>
      </c>
      <c r="CQ9" s="371" t="str">
        <f t="shared" si="115"/>
        <v>B</v>
      </c>
      <c r="CR9" s="369">
        <f t="shared" si="116"/>
        <v>100</v>
      </c>
      <c r="CS9" s="371">
        <f t="shared" si="117"/>
        <v>40</v>
      </c>
      <c r="CT9" s="371" t="str">
        <f t="shared" si="118"/>
        <v>D</v>
      </c>
      <c r="CU9" s="190">
        <f>details!CJ9</f>
        <v>424</v>
      </c>
      <c r="CV9" s="376" t="str">
        <f>details!CK9</f>
        <v/>
      </c>
      <c r="CW9" s="438" t="str">
        <f t="shared" si="119"/>
        <v/>
      </c>
      <c r="CX9" s="497" t="str">
        <f t="shared" si="120"/>
        <v/>
      </c>
      <c r="CY9" s="372">
        <f t="shared" si="121"/>
        <v>500</v>
      </c>
      <c r="CZ9" s="372">
        <f t="shared" si="122"/>
        <v>302</v>
      </c>
      <c r="DA9" s="373">
        <f t="shared" si="123"/>
        <v>60.4</v>
      </c>
      <c r="DB9" s="186" t="str">
        <f t="shared" si="124"/>
        <v/>
      </c>
      <c r="DC9" s="421" t="str">
        <f t="shared" si="125"/>
        <v/>
      </c>
      <c r="DD9" s="422" t="str">
        <f t="shared" si="126"/>
        <v/>
      </c>
      <c r="DE9" s="389" t="str">
        <f>IF(details!AK8="","",details!AK8)</f>
        <v/>
      </c>
      <c r="DH9" s="344" t="str">
        <f t="shared" si="69"/>
        <v>grade 'B'</v>
      </c>
      <c r="DI9" s="196">
        <f t="shared" si="70"/>
        <v>0</v>
      </c>
      <c r="DJ9" s="196">
        <f t="shared" si="71"/>
        <v>0</v>
      </c>
      <c r="DK9" s="196">
        <f t="shared" si="72"/>
        <v>0</v>
      </c>
      <c r="DL9" s="196">
        <f t="shared" si="73"/>
        <v>0</v>
      </c>
      <c r="DM9" s="196">
        <f t="shared" si="74"/>
        <v>7</v>
      </c>
      <c r="DN9" s="196">
        <f t="shared" si="75"/>
        <v>7</v>
      </c>
      <c r="DO9" s="343">
        <f t="shared" si="76"/>
        <v>0</v>
      </c>
      <c r="DS9" s="226"/>
      <c r="DT9" s="226"/>
      <c r="DV9" s="226"/>
      <c r="DW9" s="226"/>
      <c r="DY9" s="226"/>
      <c r="DZ9" s="226"/>
      <c r="EA9" s="226"/>
      <c r="EB9" s="226"/>
      <c r="EG9" s="226"/>
      <c r="EH9" s="226"/>
      <c r="EJ9" s="226"/>
      <c r="EK9" s="226"/>
    </row>
    <row r="10" spans="1:148" s="20" customFormat="1" ht="14" customHeight="1">
      <c r="A10" s="388">
        <f>IF(details!A10="","",details!A10)</f>
        <v>4</v>
      </c>
      <c r="B10" s="365" t="str">
        <f>IF(details!B10="","",details!B10)</f>
        <v>SBC</v>
      </c>
      <c r="C10" s="365" t="str">
        <f>IF(details!C10="","",details!C10)</f>
        <v>G</v>
      </c>
      <c r="D10" s="186" t="str">
        <f>IF(details!D10="","",details!D10)</f>
        <v>TC</v>
      </c>
      <c r="E10" s="365">
        <f>IF(details!E10="","",details!E10)</f>
        <v>4004</v>
      </c>
      <c r="F10" s="187" t="str">
        <f>IF(details!G10="","",details!G10)</f>
        <v/>
      </c>
      <c r="G10" s="261" t="str">
        <f>IF(details!H10="","",details!H10)</f>
        <v/>
      </c>
      <c r="H10" s="188" t="str">
        <f>IF(details!I10="","",details!I10)</f>
        <v>v 004</v>
      </c>
      <c r="I10" s="188" t="str">
        <f>IF(details!J10="","",details!J10)</f>
        <v>c 004</v>
      </c>
      <c r="J10" s="188" t="str">
        <f>IF(details!K10="","",details!K10)</f>
        <v>l 004</v>
      </c>
      <c r="K10" s="365">
        <f>IF(details!Q10="","",details!Q10)</f>
        <v>50</v>
      </c>
      <c r="L10" s="365">
        <f>IF(details!R10="","",details!R10)</f>
        <v>20</v>
      </c>
      <c r="M10" s="288">
        <f t="shared" si="77"/>
        <v>70</v>
      </c>
      <c r="N10" s="365" t="str">
        <f>IF(details!S10="","",details!S10)</f>
        <v/>
      </c>
      <c r="O10" s="365" t="str">
        <f>IF(details!T10="","",details!T10)</f>
        <v/>
      </c>
      <c r="P10" s="186" t="str">
        <f t="shared" si="0"/>
        <v/>
      </c>
      <c r="Q10" s="186">
        <f t="shared" si="78"/>
        <v>50</v>
      </c>
      <c r="R10" s="186">
        <f t="shared" si="79"/>
        <v>20</v>
      </c>
      <c r="S10" s="186">
        <f t="shared" si="80"/>
        <v>70</v>
      </c>
      <c r="T10" s="365" t="str">
        <f t="shared" si="81"/>
        <v/>
      </c>
      <c r="U10" s="365" t="str">
        <f t="shared" si="11"/>
        <v/>
      </c>
      <c r="V10" s="189" t="str">
        <f t="shared" si="82"/>
        <v/>
      </c>
      <c r="W10" s="189">
        <f t="shared" si="83"/>
        <v>0</v>
      </c>
      <c r="X10" s="365">
        <f>IF(details!U10="","",details!U10)</f>
        <v>5</v>
      </c>
      <c r="Y10" s="365">
        <f>IF(details!V10="","",details!V10)</f>
        <v>20</v>
      </c>
      <c r="Z10" s="288">
        <f t="shared" si="84"/>
        <v>25</v>
      </c>
      <c r="AA10" s="365" t="str">
        <f>IF(details!W10="","",details!W10)</f>
        <v/>
      </c>
      <c r="AB10" s="365" t="str">
        <f>IF(details!X10="","",details!X10)</f>
        <v/>
      </c>
      <c r="AC10" s="186" t="str">
        <f t="shared" si="2"/>
        <v/>
      </c>
      <c r="AD10" s="186">
        <f t="shared" si="85"/>
        <v>5</v>
      </c>
      <c r="AE10" s="186">
        <f t="shared" si="86"/>
        <v>20</v>
      </c>
      <c r="AF10" s="186">
        <f t="shared" si="17"/>
        <v>25</v>
      </c>
      <c r="AG10" s="365" t="str">
        <f t="shared" si="3"/>
        <v/>
      </c>
      <c r="AH10" s="365" t="str">
        <f t="shared" si="18"/>
        <v/>
      </c>
      <c r="AI10" s="189" t="str">
        <f t="shared" si="19"/>
        <v/>
      </c>
      <c r="AJ10" s="189">
        <f t="shared" si="20"/>
        <v>0</v>
      </c>
      <c r="AK10" s="365">
        <f>IF(details!Y10="","",details!Y10)</f>
        <v>50</v>
      </c>
      <c r="AL10" s="365">
        <f>IF(details!Z10="","",details!Z10)</f>
        <v>20</v>
      </c>
      <c r="AM10" s="288">
        <f t="shared" si="87"/>
        <v>70</v>
      </c>
      <c r="AN10" s="365" t="str">
        <f>IF(details!AA10="","",details!AA10)</f>
        <v/>
      </c>
      <c r="AO10" s="365" t="str">
        <f>IF(details!AB10="","",details!AB10)</f>
        <v/>
      </c>
      <c r="AP10" s="186" t="str">
        <f t="shared" si="4"/>
        <v/>
      </c>
      <c r="AQ10" s="186">
        <f t="shared" si="88"/>
        <v>50</v>
      </c>
      <c r="AR10" s="186">
        <f t="shared" si="89"/>
        <v>20</v>
      </c>
      <c r="AS10" s="186">
        <f t="shared" si="24"/>
        <v>70</v>
      </c>
      <c r="AT10" s="365" t="str">
        <f t="shared" si="5"/>
        <v/>
      </c>
      <c r="AU10" s="365" t="str">
        <f t="shared" si="25"/>
        <v/>
      </c>
      <c r="AV10" s="189" t="str">
        <f t="shared" si="26"/>
        <v/>
      </c>
      <c r="AW10" s="189">
        <f t="shared" si="27"/>
        <v>0</v>
      </c>
      <c r="AX10" s="365">
        <f>IF(details!AC10="","",details!AC10)</f>
        <v>50</v>
      </c>
      <c r="AY10" s="365" t="str">
        <f>IF(details!AD10="","",details!AD10)</f>
        <v/>
      </c>
      <c r="AZ10" s="186" t="str">
        <f t="shared" si="28"/>
        <v/>
      </c>
      <c r="BA10" s="302" t="str">
        <f t="shared" si="29"/>
        <v/>
      </c>
      <c r="BB10" s="303" t="str">
        <f t="shared" si="30"/>
        <v/>
      </c>
      <c r="BC10" s="189" t="str">
        <f t="shared" si="90"/>
        <v/>
      </c>
      <c r="BD10" s="189">
        <f t="shared" si="91"/>
        <v>0</v>
      </c>
      <c r="BE10" s="365">
        <f>IF(details!AE10="","",details!AE10)</f>
        <v>20</v>
      </c>
      <c r="BF10" s="365" t="str">
        <f>IF(details!AF10="","",details!AF10)</f>
        <v/>
      </c>
      <c r="BG10" s="186" t="str">
        <f t="shared" si="33"/>
        <v/>
      </c>
      <c r="BH10" s="302" t="str">
        <f t="shared" si="34"/>
        <v/>
      </c>
      <c r="BI10" s="303" t="str">
        <f t="shared" si="35"/>
        <v/>
      </c>
      <c r="BJ10" s="189" t="str">
        <f t="shared" si="92"/>
        <v/>
      </c>
      <c r="BK10" s="189">
        <f t="shared" si="93"/>
        <v>0</v>
      </c>
      <c r="BL10" s="365">
        <f>IF(details!AG10="","",details!AG10)</f>
        <v>20</v>
      </c>
      <c r="BM10" s="365" t="str">
        <f>IF(details!AH10="","",details!AH10)</f>
        <v/>
      </c>
      <c r="BN10" s="186" t="str">
        <f t="shared" si="38"/>
        <v/>
      </c>
      <c r="BO10" s="302" t="str">
        <f t="shared" si="39"/>
        <v/>
      </c>
      <c r="BP10" s="303" t="str">
        <f t="shared" si="40"/>
        <v/>
      </c>
      <c r="BQ10" s="189" t="str">
        <f t="shared" si="94"/>
        <v/>
      </c>
      <c r="BR10" s="189">
        <f t="shared" si="95"/>
        <v>0</v>
      </c>
      <c r="BS10" s="365">
        <f>IF(details!AI10="","",details!AI10)</f>
        <v>20</v>
      </c>
      <c r="BT10" s="365" t="str">
        <f>IF(details!AJ10="","",details!AJ10)</f>
        <v/>
      </c>
      <c r="BU10" s="186" t="str">
        <f t="shared" si="43"/>
        <v/>
      </c>
      <c r="BV10" s="302" t="str">
        <f t="shared" si="44"/>
        <v/>
      </c>
      <c r="BW10" s="303" t="str">
        <f t="shared" si="45"/>
        <v/>
      </c>
      <c r="BX10" s="189" t="str">
        <f t="shared" si="96"/>
        <v/>
      </c>
      <c r="BY10" s="189">
        <f t="shared" si="97"/>
        <v>0</v>
      </c>
      <c r="BZ10" s="369" t="str">
        <f t="shared" si="98"/>
        <v/>
      </c>
      <c r="CA10" s="369">
        <f t="shared" si="99"/>
        <v>70</v>
      </c>
      <c r="CB10" s="369" t="str">
        <f t="shared" si="100"/>
        <v/>
      </c>
      <c r="CC10" s="369" t="str">
        <f t="shared" si="101"/>
        <v/>
      </c>
      <c r="CD10" s="369">
        <f t="shared" si="102"/>
        <v>25</v>
      </c>
      <c r="CE10" s="369" t="str">
        <f t="shared" si="103"/>
        <v/>
      </c>
      <c r="CF10" s="369" t="str">
        <f t="shared" si="104"/>
        <v/>
      </c>
      <c r="CG10" s="370">
        <f t="shared" si="105"/>
        <v>70</v>
      </c>
      <c r="CH10" s="370" t="str">
        <f t="shared" si="106"/>
        <v/>
      </c>
      <c r="CI10" s="369" t="str">
        <f t="shared" si="107"/>
        <v/>
      </c>
      <c r="CJ10" s="369" t="str">
        <f t="shared" si="108"/>
        <v/>
      </c>
      <c r="CK10" s="369" t="str">
        <f t="shared" si="109"/>
        <v/>
      </c>
      <c r="CL10" s="369" t="str">
        <f t="shared" si="110"/>
        <v/>
      </c>
      <c r="CM10" s="369" t="str">
        <f t="shared" si="111"/>
        <v/>
      </c>
      <c r="CN10" s="369" t="str">
        <f t="shared" si="112"/>
        <v/>
      </c>
      <c r="CO10" s="369" t="str">
        <f t="shared" si="113"/>
        <v/>
      </c>
      <c r="CP10" s="371" t="str">
        <f t="shared" si="114"/>
        <v/>
      </c>
      <c r="CQ10" s="371" t="str">
        <f t="shared" si="115"/>
        <v/>
      </c>
      <c r="CR10" s="369" t="str">
        <f t="shared" si="116"/>
        <v/>
      </c>
      <c r="CS10" s="371" t="str">
        <f t="shared" si="117"/>
        <v/>
      </c>
      <c r="CT10" s="371" t="str">
        <f t="shared" si="118"/>
        <v/>
      </c>
      <c r="CU10" s="190">
        <f>details!CJ10</f>
        <v>424</v>
      </c>
      <c r="CV10" s="376" t="str">
        <f>details!CK10</f>
        <v/>
      </c>
      <c r="CW10" s="438" t="str">
        <f t="shared" si="119"/>
        <v/>
      </c>
      <c r="CX10" s="497" t="str">
        <f t="shared" si="120"/>
        <v>LFkkukarfjr</v>
      </c>
      <c r="CY10" s="372" t="str">
        <f t="shared" si="121"/>
        <v/>
      </c>
      <c r="CZ10" s="372">
        <f t="shared" si="122"/>
        <v>165</v>
      </c>
      <c r="DA10" s="373" t="str">
        <f t="shared" si="123"/>
        <v/>
      </c>
      <c r="DB10" s="186" t="str">
        <f t="shared" si="124"/>
        <v/>
      </c>
      <c r="DC10" s="421" t="str">
        <f t="shared" si="125"/>
        <v/>
      </c>
      <c r="DD10" s="422" t="str">
        <f t="shared" si="126"/>
        <v/>
      </c>
      <c r="DE10" s="389" t="str">
        <f>IF(details!AK9="","",details!AK9)</f>
        <v/>
      </c>
      <c r="DH10" s="344" t="str">
        <f t="shared" si="69"/>
        <v>grade 'C'</v>
      </c>
      <c r="DI10" s="196">
        <f t="shared" si="70"/>
        <v>6</v>
      </c>
      <c r="DJ10" s="196">
        <f t="shared" si="71"/>
        <v>2</v>
      </c>
      <c r="DK10" s="196">
        <f t="shared" si="72"/>
        <v>7</v>
      </c>
      <c r="DL10" s="196">
        <f t="shared" si="73"/>
        <v>0</v>
      </c>
      <c r="DM10" s="196">
        <f t="shared" si="74"/>
        <v>0</v>
      </c>
      <c r="DN10" s="196">
        <f t="shared" si="75"/>
        <v>0</v>
      </c>
      <c r="DO10" s="343">
        <f t="shared" si="76"/>
        <v>0</v>
      </c>
      <c r="DS10" s="226"/>
      <c r="DT10" s="226"/>
      <c r="DV10" s="226"/>
      <c r="DW10" s="226"/>
      <c r="DY10" s="226"/>
      <c r="DZ10" s="226"/>
      <c r="EA10" s="226"/>
      <c r="EB10" s="226"/>
      <c r="EG10" s="226"/>
      <c r="EH10" s="226"/>
      <c r="EJ10" s="226"/>
      <c r="EK10" s="226"/>
    </row>
    <row r="11" spans="1:148" s="20" customFormat="1" ht="14" customHeight="1">
      <c r="A11" s="388">
        <f>IF(details!A11="","",details!A11)</f>
        <v>5</v>
      </c>
      <c r="B11" s="365" t="str">
        <f>IF(details!B11="","",details!B11)</f>
        <v>MIN</v>
      </c>
      <c r="C11" s="365" t="str">
        <f>IF(details!C11="","",details!C11)</f>
        <v>G</v>
      </c>
      <c r="D11" s="186">
        <f>IF(details!D11="","",details!D11)</f>
        <v>805</v>
      </c>
      <c r="E11" s="365">
        <f>IF(details!E11="","",details!E11)</f>
        <v>4005</v>
      </c>
      <c r="F11" s="187" t="str">
        <f>IF(details!G11="","",details!G11)</f>
        <v/>
      </c>
      <c r="G11" s="261" t="str">
        <f>IF(details!H11="","",details!H11)</f>
        <v/>
      </c>
      <c r="H11" s="188" t="str">
        <f>IF(details!I11="","",details!I11)</f>
        <v>v 005</v>
      </c>
      <c r="I11" s="188" t="str">
        <f>IF(details!J11="","",details!J11)</f>
        <v>c 005</v>
      </c>
      <c r="J11" s="188" t="str">
        <f>IF(details!K11="","",details!K11)</f>
        <v>l 005</v>
      </c>
      <c r="K11" s="365">
        <f>IF(details!Q11="","",details!Q11)</f>
        <v>50</v>
      </c>
      <c r="L11" s="365">
        <f>IF(details!R11="","",details!R11)</f>
        <v>20</v>
      </c>
      <c r="M11" s="288">
        <f t="shared" si="77"/>
        <v>70</v>
      </c>
      <c r="N11" s="365">
        <f>IF(details!S11="","",details!S11)</f>
        <v>32</v>
      </c>
      <c r="O11" s="365">
        <f>IF(details!T11="","",details!T11)</f>
        <v>30</v>
      </c>
      <c r="P11" s="186">
        <f t="shared" si="0"/>
        <v>62</v>
      </c>
      <c r="Q11" s="186">
        <f t="shared" si="78"/>
        <v>82</v>
      </c>
      <c r="R11" s="186">
        <f t="shared" si="79"/>
        <v>50</v>
      </c>
      <c r="S11" s="186">
        <f t="shared" si="80"/>
        <v>132</v>
      </c>
      <c r="T11" s="365">
        <f t="shared" si="81"/>
        <v>66</v>
      </c>
      <c r="U11" s="365" t="str">
        <f t="shared" si="11"/>
        <v>C</v>
      </c>
      <c r="V11" s="189">
        <f t="shared" si="82"/>
        <v>200</v>
      </c>
      <c r="W11" s="189">
        <f t="shared" si="83"/>
        <v>0</v>
      </c>
      <c r="X11" s="365">
        <f>IF(details!U11="","",details!U11)</f>
        <v>5</v>
      </c>
      <c r="Y11" s="365">
        <f>IF(details!V11="","",details!V11)</f>
        <v>20</v>
      </c>
      <c r="Z11" s="288">
        <f t="shared" si="84"/>
        <v>25</v>
      </c>
      <c r="AA11" s="365">
        <f>IF(details!W11="","",details!W11)</f>
        <v>2</v>
      </c>
      <c r="AB11" s="365">
        <f>IF(details!X11="","",details!X11)</f>
        <v>24</v>
      </c>
      <c r="AC11" s="186">
        <f t="shared" si="2"/>
        <v>26</v>
      </c>
      <c r="AD11" s="186">
        <f t="shared" si="85"/>
        <v>7</v>
      </c>
      <c r="AE11" s="186">
        <f t="shared" si="86"/>
        <v>44</v>
      </c>
      <c r="AF11" s="186">
        <f t="shared" si="17"/>
        <v>51</v>
      </c>
      <c r="AG11" s="365">
        <f t="shared" si="3"/>
        <v>51</v>
      </c>
      <c r="AH11" s="365" t="str">
        <f t="shared" si="18"/>
        <v>C</v>
      </c>
      <c r="AI11" s="189">
        <f t="shared" si="19"/>
        <v>100</v>
      </c>
      <c r="AJ11" s="189">
        <f t="shared" si="20"/>
        <v>0</v>
      </c>
      <c r="AK11" s="365">
        <f>IF(details!Y11="","",details!Y11)</f>
        <v>50</v>
      </c>
      <c r="AL11" s="365">
        <f>IF(details!Z11="","",details!Z11)</f>
        <v>20</v>
      </c>
      <c r="AM11" s="288">
        <f t="shared" si="87"/>
        <v>70</v>
      </c>
      <c r="AN11" s="365">
        <f>IF(details!AA11="","",details!AA11)</f>
        <v>32</v>
      </c>
      <c r="AO11" s="365">
        <f>IF(details!AB11="","",details!AB11)</f>
        <v>30</v>
      </c>
      <c r="AP11" s="186">
        <f t="shared" si="4"/>
        <v>62</v>
      </c>
      <c r="AQ11" s="186">
        <f t="shared" si="88"/>
        <v>82</v>
      </c>
      <c r="AR11" s="186">
        <f t="shared" si="89"/>
        <v>50</v>
      </c>
      <c r="AS11" s="186">
        <f t="shared" si="24"/>
        <v>132</v>
      </c>
      <c r="AT11" s="365">
        <f t="shared" si="5"/>
        <v>66</v>
      </c>
      <c r="AU11" s="365" t="str">
        <f t="shared" si="25"/>
        <v>C</v>
      </c>
      <c r="AV11" s="189">
        <f t="shared" si="26"/>
        <v>200</v>
      </c>
      <c r="AW11" s="189">
        <f t="shared" si="27"/>
        <v>0</v>
      </c>
      <c r="AX11" s="365">
        <f>IF(details!AC11="","",details!AC11)</f>
        <v>50</v>
      </c>
      <c r="AY11" s="365">
        <f>IF(details!AD11="","",details!AD11)</f>
        <v>50</v>
      </c>
      <c r="AZ11" s="186">
        <f t="shared" si="28"/>
        <v>100</v>
      </c>
      <c r="BA11" s="302">
        <f t="shared" si="29"/>
        <v>100</v>
      </c>
      <c r="BB11" s="303" t="str">
        <f t="shared" si="30"/>
        <v>A</v>
      </c>
      <c r="BC11" s="189">
        <f t="shared" si="90"/>
        <v>100</v>
      </c>
      <c r="BD11" s="189">
        <f t="shared" si="91"/>
        <v>0</v>
      </c>
      <c r="BE11" s="365">
        <f>IF(details!AE11="","",details!AE11)</f>
        <v>20</v>
      </c>
      <c r="BF11" s="365">
        <f>IF(details!AF11="","",details!AF11)</f>
        <v>20</v>
      </c>
      <c r="BG11" s="186">
        <f t="shared" si="33"/>
        <v>40</v>
      </c>
      <c r="BH11" s="302">
        <f t="shared" si="34"/>
        <v>80</v>
      </c>
      <c r="BI11" s="303" t="str">
        <f t="shared" si="35"/>
        <v>B</v>
      </c>
      <c r="BJ11" s="189">
        <f t="shared" si="92"/>
        <v>50</v>
      </c>
      <c r="BK11" s="189">
        <f t="shared" si="93"/>
        <v>0</v>
      </c>
      <c r="BL11" s="365">
        <f>IF(details!AG11="","",details!AG11)</f>
        <v>20</v>
      </c>
      <c r="BM11" s="365">
        <f>IF(details!AH11="","",details!AH11)</f>
        <v>20</v>
      </c>
      <c r="BN11" s="186">
        <f t="shared" si="38"/>
        <v>40</v>
      </c>
      <c r="BO11" s="302">
        <f t="shared" si="39"/>
        <v>80</v>
      </c>
      <c r="BP11" s="303" t="str">
        <f t="shared" si="40"/>
        <v>B</v>
      </c>
      <c r="BQ11" s="189">
        <f t="shared" si="94"/>
        <v>50</v>
      </c>
      <c r="BR11" s="189">
        <f t="shared" si="95"/>
        <v>0</v>
      </c>
      <c r="BS11" s="365">
        <f>IF(details!AI11="","",details!AI11)</f>
        <v>20</v>
      </c>
      <c r="BT11" s="365">
        <f>IF(details!AJ11="","",details!AJ11)</f>
        <v>20</v>
      </c>
      <c r="BU11" s="186">
        <f t="shared" si="43"/>
        <v>40</v>
      </c>
      <c r="BV11" s="302">
        <f t="shared" si="44"/>
        <v>40</v>
      </c>
      <c r="BW11" s="303" t="str">
        <f t="shared" si="45"/>
        <v>D</v>
      </c>
      <c r="BX11" s="189">
        <f t="shared" si="96"/>
        <v>100</v>
      </c>
      <c r="BY11" s="189">
        <f t="shared" si="97"/>
        <v>0</v>
      </c>
      <c r="BZ11" s="369">
        <f t="shared" si="98"/>
        <v>200</v>
      </c>
      <c r="CA11" s="369">
        <f t="shared" si="99"/>
        <v>132</v>
      </c>
      <c r="CB11" s="369" t="str">
        <f t="shared" si="100"/>
        <v>C</v>
      </c>
      <c r="CC11" s="369">
        <f t="shared" si="101"/>
        <v>100</v>
      </c>
      <c r="CD11" s="369">
        <f t="shared" si="102"/>
        <v>51</v>
      </c>
      <c r="CE11" s="369" t="str">
        <f t="shared" si="103"/>
        <v>C</v>
      </c>
      <c r="CF11" s="369">
        <f t="shared" si="104"/>
        <v>200</v>
      </c>
      <c r="CG11" s="370">
        <f t="shared" si="105"/>
        <v>132</v>
      </c>
      <c r="CH11" s="370" t="str">
        <f t="shared" si="106"/>
        <v>C</v>
      </c>
      <c r="CI11" s="369">
        <f t="shared" si="107"/>
        <v>100</v>
      </c>
      <c r="CJ11" s="369">
        <f t="shared" si="108"/>
        <v>100</v>
      </c>
      <c r="CK11" s="369" t="str">
        <f t="shared" si="109"/>
        <v>A</v>
      </c>
      <c r="CL11" s="369">
        <f t="shared" si="110"/>
        <v>50</v>
      </c>
      <c r="CM11" s="369">
        <f t="shared" si="111"/>
        <v>40</v>
      </c>
      <c r="CN11" s="369" t="str">
        <f t="shared" si="112"/>
        <v>B</v>
      </c>
      <c r="CO11" s="369">
        <f t="shared" si="113"/>
        <v>50</v>
      </c>
      <c r="CP11" s="371">
        <f t="shared" si="114"/>
        <v>40</v>
      </c>
      <c r="CQ11" s="371" t="str">
        <f t="shared" si="115"/>
        <v>B</v>
      </c>
      <c r="CR11" s="369">
        <f t="shared" si="116"/>
        <v>100</v>
      </c>
      <c r="CS11" s="371">
        <f t="shared" si="117"/>
        <v>40</v>
      </c>
      <c r="CT11" s="371" t="str">
        <f t="shared" si="118"/>
        <v>D</v>
      </c>
      <c r="CU11" s="190">
        <f>details!CJ11</f>
        <v>424</v>
      </c>
      <c r="CV11" s="376" t="str">
        <f>details!CK11</f>
        <v/>
      </c>
      <c r="CW11" s="438" t="str">
        <f t="shared" si="119"/>
        <v/>
      </c>
      <c r="CX11" s="497" t="str">
        <f t="shared" si="120"/>
        <v>mRrh.kZ</v>
      </c>
      <c r="CY11" s="372">
        <f t="shared" si="121"/>
        <v>500</v>
      </c>
      <c r="CZ11" s="372">
        <f t="shared" si="122"/>
        <v>315</v>
      </c>
      <c r="DA11" s="373">
        <f t="shared" si="123"/>
        <v>63</v>
      </c>
      <c r="DB11" s="186" t="str">
        <f t="shared" si="124"/>
        <v>C</v>
      </c>
      <c r="DC11" s="421">
        <f t="shared" si="125"/>
        <v>63</v>
      </c>
      <c r="DD11" s="422">
        <f t="shared" si="126"/>
        <v>1.0000000000000011</v>
      </c>
      <c r="DE11" s="389" t="str">
        <f>IF(details!AK10="","",details!AK10)</f>
        <v/>
      </c>
      <c r="DH11" s="344" t="str">
        <f t="shared" si="69"/>
        <v>grade 'D'</v>
      </c>
      <c r="DI11" s="196">
        <f t="shared" si="70"/>
        <v>0</v>
      </c>
      <c r="DJ11" s="196">
        <f t="shared" si="71"/>
        <v>5</v>
      </c>
      <c r="DK11" s="196">
        <f t="shared" si="72"/>
        <v>1</v>
      </c>
      <c r="DL11" s="196">
        <f t="shared" si="73"/>
        <v>1</v>
      </c>
      <c r="DM11" s="196">
        <f t="shared" si="74"/>
        <v>0</v>
      </c>
      <c r="DN11" s="196">
        <f t="shared" si="75"/>
        <v>0</v>
      </c>
      <c r="DO11" s="343">
        <f t="shared" si="76"/>
        <v>8</v>
      </c>
      <c r="DS11" s="226"/>
      <c r="DT11" s="226"/>
      <c r="DV11" s="226"/>
      <c r="DW11" s="226"/>
      <c r="DY11" s="226"/>
      <c r="DZ11" s="226"/>
      <c r="EA11" s="226"/>
      <c r="EB11" s="226"/>
      <c r="EG11" s="226"/>
      <c r="EH11" s="226"/>
      <c r="EJ11" s="226"/>
      <c r="EK11" s="226"/>
    </row>
    <row r="12" spans="1:148" s="20" customFormat="1" ht="14" customHeight="1">
      <c r="A12" s="388">
        <f>IF(details!A12="","",details!A12)</f>
        <v>6</v>
      </c>
      <c r="B12" s="365" t="str">
        <f>IF(details!B12="","",details!B12)</f>
        <v>GEN</v>
      </c>
      <c r="C12" s="365" t="str">
        <f>IF(details!C12="","",details!C12)</f>
        <v>G</v>
      </c>
      <c r="D12" s="186">
        <f>IF(details!D12="","",details!D12)</f>
        <v>806</v>
      </c>
      <c r="E12" s="365">
        <f>IF(details!E12="","",details!E12)</f>
        <v>4006</v>
      </c>
      <c r="F12" s="187" t="str">
        <f>IF(details!G12="","",details!G12)</f>
        <v/>
      </c>
      <c r="G12" s="261" t="str">
        <f>IF(details!H12="","",details!H12)</f>
        <v/>
      </c>
      <c r="H12" s="188" t="str">
        <f>IF(details!I12="","",details!I12)</f>
        <v>v 006</v>
      </c>
      <c r="I12" s="188" t="str">
        <f>IF(details!J12="","",details!J12)</f>
        <v>c 006</v>
      </c>
      <c r="J12" s="188" t="str">
        <f>IF(details!K12="","",details!K12)</f>
        <v>l 006</v>
      </c>
      <c r="K12" s="365">
        <f>IF(details!Q12="","",details!Q12)</f>
        <v>50</v>
      </c>
      <c r="L12" s="365">
        <f>IF(details!R12="","",details!R12)</f>
        <v>20</v>
      </c>
      <c r="M12" s="288">
        <f t="shared" si="77"/>
        <v>70</v>
      </c>
      <c r="N12" s="365">
        <f>IF(details!S12="","",details!S12)</f>
        <v>34</v>
      </c>
      <c r="O12" s="365">
        <f>IF(details!T12="","",details!T12)</f>
        <v>30</v>
      </c>
      <c r="P12" s="186">
        <f t="shared" si="0"/>
        <v>64</v>
      </c>
      <c r="Q12" s="186">
        <f t="shared" si="78"/>
        <v>84</v>
      </c>
      <c r="R12" s="186">
        <f t="shared" si="79"/>
        <v>50</v>
      </c>
      <c r="S12" s="186">
        <f t="shared" si="80"/>
        <v>134</v>
      </c>
      <c r="T12" s="365">
        <f t="shared" si="81"/>
        <v>67</v>
      </c>
      <c r="U12" s="365" t="str">
        <f t="shared" si="11"/>
        <v>C</v>
      </c>
      <c r="V12" s="189">
        <f t="shared" si="82"/>
        <v>200</v>
      </c>
      <c r="W12" s="189">
        <f t="shared" si="83"/>
        <v>0</v>
      </c>
      <c r="X12" s="365">
        <f>IF(details!U12="","",details!U12)</f>
        <v>5</v>
      </c>
      <c r="Y12" s="365">
        <f>IF(details!V12="","",details!V12)</f>
        <v>20</v>
      </c>
      <c r="Z12" s="288">
        <f t="shared" si="84"/>
        <v>25</v>
      </c>
      <c r="AA12" s="365">
        <f>IF(details!W12="","",details!W12)</f>
        <v>4</v>
      </c>
      <c r="AB12" s="365">
        <f>IF(details!X12="","",details!X12)</f>
        <v>12</v>
      </c>
      <c r="AC12" s="186">
        <f t="shared" si="2"/>
        <v>16</v>
      </c>
      <c r="AD12" s="186">
        <f t="shared" si="85"/>
        <v>9</v>
      </c>
      <c r="AE12" s="186">
        <f t="shared" si="86"/>
        <v>32</v>
      </c>
      <c r="AF12" s="186">
        <f t="shared" si="17"/>
        <v>41</v>
      </c>
      <c r="AG12" s="365">
        <f t="shared" si="3"/>
        <v>41</v>
      </c>
      <c r="AH12" s="365" t="str">
        <f t="shared" si="18"/>
        <v>D</v>
      </c>
      <c r="AI12" s="189">
        <f t="shared" si="19"/>
        <v>100</v>
      </c>
      <c r="AJ12" s="189">
        <f t="shared" si="20"/>
        <v>0</v>
      </c>
      <c r="AK12" s="365">
        <f>IF(details!Y12="","",details!Y12)</f>
        <v>50</v>
      </c>
      <c r="AL12" s="365">
        <f>IF(details!Z12="","",details!Z12)</f>
        <v>20</v>
      </c>
      <c r="AM12" s="288">
        <f t="shared" si="87"/>
        <v>70</v>
      </c>
      <c r="AN12" s="365">
        <f>IF(details!AA12="","",details!AA12)</f>
        <v>34</v>
      </c>
      <c r="AO12" s="365">
        <f>IF(details!AB12="","",details!AB12)</f>
        <v>30</v>
      </c>
      <c r="AP12" s="186">
        <f t="shared" si="4"/>
        <v>64</v>
      </c>
      <c r="AQ12" s="186">
        <f t="shared" si="88"/>
        <v>84</v>
      </c>
      <c r="AR12" s="186">
        <f t="shared" si="89"/>
        <v>50</v>
      </c>
      <c r="AS12" s="186">
        <f t="shared" si="24"/>
        <v>134</v>
      </c>
      <c r="AT12" s="365">
        <f t="shared" si="5"/>
        <v>67</v>
      </c>
      <c r="AU12" s="365" t="str">
        <f t="shared" si="25"/>
        <v>C</v>
      </c>
      <c r="AV12" s="189">
        <f t="shared" si="26"/>
        <v>200</v>
      </c>
      <c r="AW12" s="189">
        <f t="shared" si="27"/>
        <v>0</v>
      </c>
      <c r="AX12" s="365">
        <f>IF(details!AC12="","",details!AC12)</f>
        <v>50</v>
      </c>
      <c r="AY12" s="365">
        <f>IF(details!AD12="","",details!AD12)</f>
        <v>50</v>
      </c>
      <c r="AZ12" s="186">
        <f t="shared" si="28"/>
        <v>100</v>
      </c>
      <c r="BA12" s="302">
        <f t="shared" si="29"/>
        <v>100</v>
      </c>
      <c r="BB12" s="303" t="str">
        <f t="shared" si="30"/>
        <v>A</v>
      </c>
      <c r="BC12" s="189">
        <f t="shared" si="90"/>
        <v>100</v>
      </c>
      <c r="BD12" s="189">
        <f t="shared" si="91"/>
        <v>0</v>
      </c>
      <c r="BE12" s="365">
        <f>IF(details!AE12="","",details!AE12)</f>
        <v>20</v>
      </c>
      <c r="BF12" s="365">
        <f>IF(details!AF12="","",details!AF12)</f>
        <v>20</v>
      </c>
      <c r="BG12" s="186">
        <f t="shared" si="33"/>
        <v>40</v>
      </c>
      <c r="BH12" s="302">
        <f t="shared" si="34"/>
        <v>80</v>
      </c>
      <c r="BI12" s="303" t="str">
        <f t="shared" si="35"/>
        <v>B</v>
      </c>
      <c r="BJ12" s="189">
        <f t="shared" si="92"/>
        <v>50</v>
      </c>
      <c r="BK12" s="189">
        <f t="shared" si="93"/>
        <v>0</v>
      </c>
      <c r="BL12" s="365">
        <f>IF(details!AG12="","",details!AG12)</f>
        <v>20</v>
      </c>
      <c r="BM12" s="365">
        <f>IF(details!AH12="","",details!AH12)</f>
        <v>20</v>
      </c>
      <c r="BN12" s="186">
        <f t="shared" si="38"/>
        <v>40</v>
      </c>
      <c r="BO12" s="302">
        <f t="shared" si="39"/>
        <v>80</v>
      </c>
      <c r="BP12" s="303" t="str">
        <f t="shared" si="40"/>
        <v>B</v>
      </c>
      <c r="BQ12" s="189">
        <f t="shared" si="94"/>
        <v>50</v>
      </c>
      <c r="BR12" s="189">
        <f t="shared" si="95"/>
        <v>0</v>
      </c>
      <c r="BS12" s="365">
        <f>IF(details!AI12="","",details!AI12)</f>
        <v>20</v>
      </c>
      <c r="BT12" s="365">
        <f>IF(details!AJ12="","",details!AJ12)</f>
        <v>20</v>
      </c>
      <c r="BU12" s="186">
        <f t="shared" si="43"/>
        <v>40</v>
      </c>
      <c r="BV12" s="302">
        <f t="shared" si="44"/>
        <v>40</v>
      </c>
      <c r="BW12" s="303" t="str">
        <f t="shared" si="45"/>
        <v>D</v>
      </c>
      <c r="BX12" s="189">
        <f t="shared" si="96"/>
        <v>100</v>
      </c>
      <c r="BY12" s="189">
        <f t="shared" si="97"/>
        <v>0</v>
      </c>
      <c r="BZ12" s="369">
        <f t="shared" si="98"/>
        <v>200</v>
      </c>
      <c r="CA12" s="369">
        <f t="shared" si="99"/>
        <v>134</v>
      </c>
      <c r="CB12" s="369" t="str">
        <f t="shared" si="100"/>
        <v>C</v>
      </c>
      <c r="CC12" s="369">
        <f t="shared" si="101"/>
        <v>100</v>
      </c>
      <c r="CD12" s="369">
        <f t="shared" si="102"/>
        <v>41</v>
      </c>
      <c r="CE12" s="369" t="str">
        <f t="shared" si="103"/>
        <v>D</v>
      </c>
      <c r="CF12" s="369">
        <f t="shared" si="104"/>
        <v>200</v>
      </c>
      <c r="CG12" s="370">
        <f t="shared" si="105"/>
        <v>134</v>
      </c>
      <c r="CH12" s="370" t="str">
        <f t="shared" si="106"/>
        <v>C</v>
      </c>
      <c r="CI12" s="369">
        <f t="shared" si="107"/>
        <v>100</v>
      </c>
      <c r="CJ12" s="369">
        <f t="shared" si="108"/>
        <v>100</v>
      </c>
      <c r="CK12" s="369" t="str">
        <f t="shared" si="109"/>
        <v>A</v>
      </c>
      <c r="CL12" s="369">
        <f t="shared" si="110"/>
        <v>50</v>
      </c>
      <c r="CM12" s="369">
        <f t="shared" si="111"/>
        <v>40</v>
      </c>
      <c r="CN12" s="369" t="str">
        <f t="shared" si="112"/>
        <v>B</v>
      </c>
      <c r="CO12" s="369">
        <f t="shared" si="113"/>
        <v>50</v>
      </c>
      <c r="CP12" s="371">
        <f t="shared" si="114"/>
        <v>40</v>
      </c>
      <c r="CQ12" s="371" t="str">
        <f t="shared" si="115"/>
        <v>B</v>
      </c>
      <c r="CR12" s="369">
        <f t="shared" si="116"/>
        <v>100</v>
      </c>
      <c r="CS12" s="371">
        <f t="shared" si="117"/>
        <v>40</v>
      </c>
      <c r="CT12" s="371" t="str">
        <f t="shared" si="118"/>
        <v>D</v>
      </c>
      <c r="CU12" s="190">
        <f>details!CJ12</f>
        <v>424</v>
      </c>
      <c r="CV12" s="376" t="str">
        <f>details!CK12</f>
        <v/>
      </c>
      <c r="CW12" s="438" t="str">
        <f t="shared" si="119"/>
        <v/>
      </c>
      <c r="CX12" s="497" t="str">
        <f t="shared" si="120"/>
        <v>mRrh.kZ</v>
      </c>
      <c r="CY12" s="372">
        <f t="shared" si="121"/>
        <v>500</v>
      </c>
      <c r="CZ12" s="372">
        <f t="shared" si="122"/>
        <v>309</v>
      </c>
      <c r="DA12" s="373">
        <f t="shared" si="123"/>
        <v>61.8</v>
      </c>
      <c r="DB12" s="186" t="str">
        <f t="shared" si="124"/>
        <v>C</v>
      </c>
      <c r="DC12" s="421">
        <f t="shared" si="125"/>
        <v>61.8</v>
      </c>
      <c r="DD12" s="422">
        <f t="shared" si="126"/>
        <v>2.0000000000000027</v>
      </c>
      <c r="DE12" s="389" t="str">
        <f>IF(details!AK11="","",details!AK11)</f>
        <v/>
      </c>
      <c r="DH12" s="344" t="str">
        <f t="shared" si="69"/>
        <v>grade 'E'</v>
      </c>
      <c r="DI12" s="196">
        <f t="shared" si="70"/>
        <v>1</v>
      </c>
      <c r="DJ12" s="196">
        <f t="shared" si="71"/>
        <v>0</v>
      </c>
      <c r="DK12" s="196">
        <f t="shared" si="72"/>
        <v>0</v>
      </c>
      <c r="DL12" s="196">
        <f t="shared" si="73"/>
        <v>0</v>
      </c>
      <c r="DM12" s="196">
        <f t="shared" si="74"/>
        <v>0</v>
      </c>
      <c r="DN12" s="196">
        <f t="shared" si="75"/>
        <v>0</v>
      </c>
      <c r="DO12" s="343">
        <f t="shared" si="76"/>
        <v>0</v>
      </c>
      <c r="DS12" s="226"/>
      <c r="DT12" s="226"/>
      <c r="DV12" s="226"/>
      <c r="DW12" s="226"/>
      <c r="DY12" s="226"/>
      <c r="DZ12" s="226"/>
      <c r="EA12" s="226"/>
      <c r="EB12" s="226"/>
      <c r="EG12" s="226"/>
      <c r="EH12" s="226"/>
      <c r="EJ12" s="226"/>
      <c r="EK12" s="226"/>
    </row>
    <row r="13" spans="1:148" s="20" customFormat="1" ht="14" customHeight="1">
      <c r="A13" s="388">
        <f>IF(details!A13="","",details!A13)</f>
        <v>7</v>
      </c>
      <c r="B13" s="365" t="str">
        <f>IF(details!B13="","",details!B13)</f>
        <v>SC</v>
      </c>
      <c r="C13" s="365" t="str">
        <f>IF(details!C13="","",details!C13)</f>
        <v>B</v>
      </c>
      <c r="D13" s="186">
        <f>IF(details!D13="","",details!D13)</f>
        <v>807</v>
      </c>
      <c r="E13" s="365">
        <f>IF(details!E13="","",details!E13)</f>
        <v>4007</v>
      </c>
      <c r="F13" s="187" t="str">
        <f>IF(details!G13="","",details!G13)</f>
        <v/>
      </c>
      <c r="G13" s="261" t="str">
        <f>IF(details!H13="","",details!H13)</f>
        <v/>
      </c>
      <c r="H13" s="188" t="str">
        <f>IF(details!I13="","",details!I13)</f>
        <v>v 007</v>
      </c>
      <c r="I13" s="188" t="str">
        <f>IF(details!J13="","",details!J13)</f>
        <v>c 007</v>
      </c>
      <c r="J13" s="188" t="str">
        <f>IF(details!K13="","",details!K13)</f>
        <v>l 007</v>
      </c>
      <c r="K13" s="365">
        <f>IF(details!Q13="","",details!Q13)</f>
        <v>50</v>
      </c>
      <c r="L13" s="365">
        <f>IF(details!R13="","",details!R13)</f>
        <v>20</v>
      </c>
      <c r="M13" s="288">
        <f t="shared" si="77"/>
        <v>70</v>
      </c>
      <c r="N13" s="365">
        <f>IF(details!S13="","",details!S13)</f>
        <v>14</v>
      </c>
      <c r="O13" s="365">
        <f>IF(details!T13="","",details!T13)</f>
        <v>30</v>
      </c>
      <c r="P13" s="186">
        <f t="shared" si="0"/>
        <v>44</v>
      </c>
      <c r="Q13" s="186">
        <f t="shared" si="78"/>
        <v>64</v>
      </c>
      <c r="R13" s="186">
        <f t="shared" si="79"/>
        <v>50</v>
      </c>
      <c r="S13" s="186">
        <f t="shared" si="80"/>
        <v>114</v>
      </c>
      <c r="T13" s="365">
        <f t="shared" si="81"/>
        <v>57</v>
      </c>
      <c r="U13" s="365" t="str">
        <f t="shared" si="11"/>
        <v>C</v>
      </c>
      <c r="V13" s="189">
        <f t="shared" si="82"/>
        <v>200</v>
      </c>
      <c r="W13" s="189">
        <f t="shared" si="83"/>
        <v>0</v>
      </c>
      <c r="X13" s="365">
        <f>IF(details!U13="","",details!U13)</f>
        <v>5</v>
      </c>
      <c r="Y13" s="365">
        <f>IF(details!V13="","",details!V13)</f>
        <v>20</v>
      </c>
      <c r="Z13" s="288">
        <f t="shared" si="84"/>
        <v>25</v>
      </c>
      <c r="AA13" s="365">
        <f>IF(details!W13="","",details!W13)</f>
        <v>5</v>
      </c>
      <c r="AB13" s="365">
        <f>IF(details!X13="","",details!X13)</f>
        <v>3</v>
      </c>
      <c r="AC13" s="186">
        <f t="shared" si="2"/>
        <v>8</v>
      </c>
      <c r="AD13" s="186">
        <f t="shared" si="85"/>
        <v>10</v>
      </c>
      <c r="AE13" s="186">
        <f t="shared" si="86"/>
        <v>23</v>
      </c>
      <c r="AF13" s="186">
        <f t="shared" si="17"/>
        <v>33</v>
      </c>
      <c r="AG13" s="365">
        <f t="shared" si="3"/>
        <v>33</v>
      </c>
      <c r="AH13" s="365" t="str">
        <f t="shared" si="18"/>
        <v>D</v>
      </c>
      <c r="AI13" s="189">
        <f t="shared" si="19"/>
        <v>100</v>
      </c>
      <c r="AJ13" s="189">
        <f t="shared" si="20"/>
        <v>0</v>
      </c>
      <c r="AK13" s="365">
        <f>IF(details!Y13="","",details!Y13)</f>
        <v>50</v>
      </c>
      <c r="AL13" s="365">
        <f>IF(details!Z13="","",details!Z13)</f>
        <v>20</v>
      </c>
      <c r="AM13" s="288">
        <f t="shared" si="87"/>
        <v>70</v>
      </c>
      <c r="AN13" s="365">
        <f>IF(details!AA13="","",details!AA13)</f>
        <v>14</v>
      </c>
      <c r="AO13" s="365">
        <f>IF(details!AB13="","",details!AB13)</f>
        <v>30</v>
      </c>
      <c r="AP13" s="186">
        <f t="shared" si="4"/>
        <v>44</v>
      </c>
      <c r="AQ13" s="186">
        <f t="shared" si="88"/>
        <v>64</v>
      </c>
      <c r="AR13" s="186">
        <f t="shared" si="89"/>
        <v>50</v>
      </c>
      <c r="AS13" s="186">
        <f t="shared" si="24"/>
        <v>114</v>
      </c>
      <c r="AT13" s="365">
        <f t="shared" si="5"/>
        <v>57</v>
      </c>
      <c r="AU13" s="365" t="str">
        <f t="shared" si="25"/>
        <v>C</v>
      </c>
      <c r="AV13" s="189">
        <f t="shared" si="26"/>
        <v>200</v>
      </c>
      <c r="AW13" s="189">
        <f t="shared" si="27"/>
        <v>0</v>
      </c>
      <c r="AX13" s="365">
        <f>IF(details!AC13="","",details!AC13)</f>
        <v>50</v>
      </c>
      <c r="AY13" s="365">
        <f>IF(details!AD13="","",details!AD13)</f>
        <v>50</v>
      </c>
      <c r="AZ13" s="186">
        <f t="shared" si="28"/>
        <v>100</v>
      </c>
      <c r="BA13" s="302">
        <f t="shared" si="29"/>
        <v>100</v>
      </c>
      <c r="BB13" s="303" t="str">
        <f t="shared" si="30"/>
        <v>A</v>
      </c>
      <c r="BC13" s="189">
        <f t="shared" si="90"/>
        <v>100</v>
      </c>
      <c r="BD13" s="189">
        <f t="shared" si="91"/>
        <v>0</v>
      </c>
      <c r="BE13" s="365">
        <f>IF(details!AE13="","",details!AE13)</f>
        <v>20</v>
      </c>
      <c r="BF13" s="365">
        <f>IF(details!AF13="","",details!AF13)</f>
        <v>20</v>
      </c>
      <c r="BG13" s="186">
        <f t="shared" si="33"/>
        <v>40</v>
      </c>
      <c r="BH13" s="302">
        <f t="shared" si="34"/>
        <v>80</v>
      </c>
      <c r="BI13" s="303" t="str">
        <f t="shared" si="35"/>
        <v>B</v>
      </c>
      <c r="BJ13" s="189">
        <f t="shared" si="92"/>
        <v>50</v>
      </c>
      <c r="BK13" s="189">
        <f t="shared" si="93"/>
        <v>0</v>
      </c>
      <c r="BL13" s="365">
        <f>IF(details!AG13="","",details!AG13)</f>
        <v>20</v>
      </c>
      <c r="BM13" s="365">
        <f>IF(details!AH13="","",details!AH13)</f>
        <v>20</v>
      </c>
      <c r="BN13" s="186">
        <f t="shared" si="38"/>
        <v>40</v>
      </c>
      <c r="BO13" s="302">
        <f t="shared" si="39"/>
        <v>80</v>
      </c>
      <c r="BP13" s="303" t="str">
        <f t="shared" si="40"/>
        <v>B</v>
      </c>
      <c r="BQ13" s="189">
        <f t="shared" si="94"/>
        <v>50</v>
      </c>
      <c r="BR13" s="189">
        <f t="shared" si="95"/>
        <v>0</v>
      </c>
      <c r="BS13" s="365">
        <f>IF(details!AI13="","",details!AI13)</f>
        <v>20</v>
      </c>
      <c r="BT13" s="365">
        <f>IF(details!AJ13="","",details!AJ13)</f>
        <v>20</v>
      </c>
      <c r="BU13" s="186">
        <f t="shared" si="43"/>
        <v>40</v>
      </c>
      <c r="BV13" s="302">
        <f t="shared" si="44"/>
        <v>40</v>
      </c>
      <c r="BW13" s="303" t="str">
        <f t="shared" si="45"/>
        <v>D</v>
      </c>
      <c r="BX13" s="189">
        <f t="shared" si="96"/>
        <v>100</v>
      </c>
      <c r="BY13" s="189">
        <f t="shared" si="97"/>
        <v>0</v>
      </c>
      <c r="BZ13" s="369">
        <f t="shared" si="98"/>
        <v>200</v>
      </c>
      <c r="CA13" s="369">
        <f t="shared" si="99"/>
        <v>114</v>
      </c>
      <c r="CB13" s="369" t="str">
        <f t="shared" si="100"/>
        <v>C</v>
      </c>
      <c r="CC13" s="369">
        <f t="shared" si="101"/>
        <v>100</v>
      </c>
      <c r="CD13" s="369">
        <f t="shared" si="102"/>
        <v>33</v>
      </c>
      <c r="CE13" s="369" t="str">
        <f t="shared" si="103"/>
        <v>D</v>
      </c>
      <c r="CF13" s="369">
        <f t="shared" si="104"/>
        <v>200</v>
      </c>
      <c r="CG13" s="370">
        <f t="shared" si="105"/>
        <v>114</v>
      </c>
      <c r="CH13" s="370" t="str">
        <f t="shared" si="106"/>
        <v>C</v>
      </c>
      <c r="CI13" s="369">
        <f t="shared" si="107"/>
        <v>100</v>
      </c>
      <c r="CJ13" s="369">
        <f t="shared" si="108"/>
        <v>100</v>
      </c>
      <c r="CK13" s="369" t="str">
        <f t="shared" si="109"/>
        <v>A</v>
      </c>
      <c r="CL13" s="369">
        <f t="shared" si="110"/>
        <v>50</v>
      </c>
      <c r="CM13" s="369">
        <f t="shared" si="111"/>
        <v>40</v>
      </c>
      <c r="CN13" s="369" t="str">
        <f t="shared" si="112"/>
        <v>B</v>
      </c>
      <c r="CO13" s="369">
        <f t="shared" si="113"/>
        <v>50</v>
      </c>
      <c r="CP13" s="371">
        <f t="shared" si="114"/>
        <v>40</v>
      </c>
      <c r="CQ13" s="371" t="str">
        <f t="shared" si="115"/>
        <v>B</v>
      </c>
      <c r="CR13" s="369">
        <f t="shared" si="116"/>
        <v>100</v>
      </c>
      <c r="CS13" s="371">
        <f t="shared" si="117"/>
        <v>40</v>
      </c>
      <c r="CT13" s="371" t="str">
        <f t="shared" si="118"/>
        <v>D</v>
      </c>
      <c r="CU13" s="190">
        <f>details!CJ13</f>
        <v>424</v>
      </c>
      <c r="CV13" s="376" t="str">
        <f>details!CK13</f>
        <v/>
      </c>
      <c r="CW13" s="438" t="str">
        <f t="shared" si="119"/>
        <v/>
      </c>
      <c r="CX13" s="497" t="str">
        <f t="shared" si="120"/>
        <v>mRrh.kZ</v>
      </c>
      <c r="CY13" s="372">
        <f t="shared" si="121"/>
        <v>500</v>
      </c>
      <c r="CZ13" s="372">
        <f t="shared" si="122"/>
        <v>261</v>
      </c>
      <c r="DA13" s="373">
        <f t="shared" si="123"/>
        <v>52.2</v>
      </c>
      <c r="DB13" s="186" t="str">
        <f t="shared" si="124"/>
        <v>C</v>
      </c>
      <c r="DC13" s="421">
        <f t="shared" si="125"/>
        <v>52.2</v>
      </c>
      <c r="DD13" s="422">
        <f t="shared" si="126"/>
        <v>4.9999999999999627</v>
      </c>
      <c r="DE13" s="389" t="str">
        <f>IF(details!AK12="","",details!AK12)</f>
        <v/>
      </c>
      <c r="DH13" s="224" t="s">
        <v>56</v>
      </c>
      <c r="DI13" s="196">
        <f>SUM(DI8:DI11)</f>
        <v>6</v>
      </c>
      <c r="DJ13" s="196">
        <f>SUM(DJ8:DJ11)</f>
        <v>7</v>
      </c>
      <c r="DK13" s="439">
        <f>SUM(DK8:DK11)</f>
        <v>8</v>
      </c>
      <c r="DL13" s="439">
        <f>SUM(DL8:DL11)</f>
        <v>8</v>
      </c>
      <c r="DM13" s="196">
        <f t="shared" ref="DM13:DO13" si="127">SUM(DM8:DM11)</f>
        <v>7</v>
      </c>
      <c r="DN13" s="196">
        <f t="shared" si="127"/>
        <v>7</v>
      </c>
      <c r="DO13" s="343">
        <f t="shared" si="127"/>
        <v>8</v>
      </c>
      <c r="DQ13" s="287"/>
      <c r="DR13" s="287"/>
      <c r="DS13" s="226"/>
      <c r="DT13" s="226"/>
      <c r="DU13" s="287"/>
      <c r="DV13" s="226"/>
      <c r="DW13" s="226"/>
      <c r="DY13" s="226"/>
      <c r="DZ13" s="226"/>
      <c r="EA13" s="226"/>
      <c r="EB13" s="226"/>
      <c r="EG13" s="226"/>
      <c r="EH13" s="226"/>
      <c r="EJ13" s="226"/>
      <c r="EK13" s="226"/>
    </row>
    <row r="14" spans="1:148" s="20" customFormat="1" ht="14" customHeight="1" thickBot="1">
      <c r="A14" s="388">
        <f>IF(details!A14="","",details!A14)</f>
        <v>8</v>
      </c>
      <c r="B14" s="365" t="str">
        <f>IF(details!B14="","",details!B14)</f>
        <v>ST</v>
      </c>
      <c r="C14" s="365" t="str">
        <f>IF(details!C14="","",details!C14)</f>
        <v>B</v>
      </c>
      <c r="D14" s="186">
        <f>IF(details!D14="","",details!D14)</f>
        <v>808</v>
      </c>
      <c r="E14" s="365">
        <f>IF(details!E14="","",details!E14)</f>
        <v>4008</v>
      </c>
      <c r="F14" s="187" t="str">
        <f>IF(details!G14="","",details!G14)</f>
        <v/>
      </c>
      <c r="G14" s="261" t="str">
        <f>IF(details!H14="","",details!H14)</f>
        <v/>
      </c>
      <c r="H14" s="188" t="str">
        <f>IF(details!I14="","",details!I14)</f>
        <v>v 008</v>
      </c>
      <c r="I14" s="188" t="str">
        <f>IF(details!J14="","",details!J14)</f>
        <v>c 008</v>
      </c>
      <c r="J14" s="188" t="str">
        <f>IF(details!K14="","",details!K14)</f>
        <v>l 008</v>
      </c>
      <c r="K14" s="365">
        <f>IF(details!Q14="","",details!Q14)</f>
        <v>50</v>
      </c>
      <c r="L14" s="365">
        <f>IF(details!R14="","",details!R14)</f>
        <v>20</v>
      </c>
      <c r="M14" s="288">
        <f t="shared" si="77"/>
        <v>70</v>
      </c>
      <c r="N14" s="365">
        <f>IF(details!S14="","",details!S14)</f>
        <v>12</v>
      </c>
      <c r="O14" s="365">
        <f>IF(details!T14="","",details!T14)</f>
        <v>30</v>
      </c>
      <c r="P14" s="186">
        <f t="shared" si="0"/>
        <v>42</v>
      </c>
      <c r="Q14" s="186">
        <f t="shared" si="78"/>
        <v>62</v>
      </c>
      <c r="R14" s="186">
        <f t="shared" si="79"/>
        <v>50</v>
      </c>
      <c r="S14" s="186">
        <f t="shared" si="80"/>
        <v>112</v>
      </c>
      <c r="T14" s="365">
        <f t="shared" si="81"/>
        <v>56</v>
      </c>
      <c r="U14" s="365" t="str">
        <f t="shared" si="11"/>
        <v>C</v>
      </c>
      <c r="V14" s="189">
        <f t="shared" si="82"/>
        <v>200</v>
      </c>
      <c r="W14" s="189">
        <f t="shared" si="83"/>
        <v>0</v>
      </c>
      <c r="X14" s="365">
        <f>IF(details!U14="","",details!U14)</f>
        <v>5</v>
      </c>
      <c r="Y14" s="365">
        <f>IF(details!V14="","",details!V14)</f>
        <v>20</v>
      </c>
      <c r="Z14" s="288">
        <f t="shared" si="84"/>
        <v>25</v>
      </c>
      <c r="AA14" s="365">
        <f>IF(details!W14="","",details!W14)</f>
        <v>12</v>
      </c>
      <c r="AB14" s="365">
        <f>IF(details!X14="","",details!X14)</f>
        <v>4</v>
      </c>
      <c r="AC14" s="186">
        <f t="shared" si="2"/>
        <v>16</v>
      </c>
      <c r="AD14" s="186">
        <f t="shared" si="85"/>
        <v>17</v>
      </c>
      <c r="AE14" s="186">
        <f t="shared" si="86"/>
        <v>24</v>
      </c>
      <c r="AF14" s="186">
        <f t="shared" si="17"/>
        <v>41</v>
      </c>
      <c r="AG14" s="365">
        <f t="shared" si="3"/>
        <v>41</v>
      </c>
      <c r="AH14" s="365" t="str">
        <f t="shared" si="18"/>
        <v>D</v>
      </c>
      <c r="AI14" s="189">
        <f t="shared" si="19"/>
        <v>100</v>
      </c>
      <c r="AJ14" s="189">
        <f t="shared" si="20"/>
        <v>0</v>
      </c>
      <c r="AK14" s="365">
        <f>IF(details!Y14="","",details!Y14)</f>
        <v>50</v>
      </c>
      <c r="AL14" s="365">
        <f>IF(details!Z14="","",details!Z14)</f>
        <v>20</v>
      </c>
      <c r="AM14" s="288">
        <f t="shared" si="87"/>
        <v>70</v>
      </c>
      <c r="AN14" s="365">
        <f>IF(details!AA14="","",details!AA14)</f>
        <v>12</v>
      </c>
      <c r="AO14" s="365">
        <f>IF(details!AB14="","",details!AB14)</f>
        <v>30</v>
      </c>
      <c r="AP14" s="186">
        <f t="shared" si="4"/>
        <v>42</v>
      </c>
      <c r="AQ14" s="186">
        <f t="shared" si="88"/>
        <v>62</v>
      </c>
      <c r="AR14" s="186">
        <f t="shared" si="89"/>
        <v>50</v>
      </c>
      <c r="AS14" s="186">
        <f t="shared" si="24"/>
        <v>112</v>
      </c>
      <c r="AT14" s="365">
        <f t="shared" si="5"/>
        <v>56</v>
      </c>
      <c r="AU14" s="365" t="str">
        <f t="shared" si="25"/>
        <v>C</v>
      </c>
      <c r="AV14" s="189">
        <f t="shared" si="26"/>
        <v>200</v>
      </c>
      <c r="AW14" s="189">
        <f t="shared" si="27"/>
        <v>0</v>
      </c>
      <c r="AX14" s="365">
        <f>IF(details!AC14="","",details!AC14)</f>
        <v>50</v>
      </c>
      <c r="AY14" s="365">
        <f>IF(details!AD14="","",details!AD14)</f>
        <v>50</v>
      </c>
      <c r="AZ14" s="186">
        <f t="shared" si="28"/>
        <v>100</v>
      </c>
      <c r="BA14" s="302">
        <f t="shared" si="29"/>
        <v>100</v>
      </c>
      <c r="BB14" s="303" t="str">
        <f t="shared" si="30"/>
        <v>A</v>
      </c>
      <c r="BC14" s="189">
        <f t="shared" si="90"/>
        <v>100</v>
      </c>
      <c r="BD14" s="189">
        <f t="shared" si="91"/>
        <v>0</v>
      </c>
      <c r="BE14" s="365">
        <f>IF(details!AE14="","",details!AE14)</f>
        <v>20</v>
      </c>
      <c r="BF14" s="365">
        <f>IF(details!AF14="","",details!AF14)</f>
        <v>20</v>
      </c>
      <c r="BG14" s="186">
        <f t="shared" si="33"/>
        <v>40</v>
      </c>
      <c r="BH14" s="302">
        <f t="shared" si="34"/>
        <v>80</v>
      </c>
      <c r="BI14" s="303" t="str">
        <f t="shared" si="35"/>
        <v>B</v>
      </c>
      <c r="BJ14" s="189">
        <f t="shared" si="92"/>
        <v>50</v>
      </c>
      <c r="BK14" s="189">
        <f t="shared" si="93"/>
        <v>0</v>
      </c>
      <c r="BL14" s="365">
        <f>IF(details!AG14="","",details!AG14)</f>
        <v>20</v>
      </c>
      <c r="BM14" s="365">
        <f>IF(details!AH14="","",details!AH14)</f>
        <v>20</v>
      </c>
      <c r="BN14" s="186">
        <f t="shared" si="38"/>
        <v>40</v>
      </c>
      <c r="BO14" s="302">
        <f t="shared" si="39"/>
        <v>80</v>
      </c>
      <c r="BP14" s="303" t="str">
        <f t="shared" si="40"/>
        <v>B</v>
      </c>
      <c r="BQ14" s="189">
        <f t="shared" si="94"/>
        <v>50</v>
      </c>
      <c r="BR14" s="189">
        <f t="shared" si="95"/>
        <v>0</v>
      </c>
      <c r="BS14" s="365">
        <f>IF(details!AI14="","",details!AI14)</f>
        <v>20</v>
      </c>
      <c r="BT14" s="365">
        <f>IF(details!AJ14="","",details!AJ14)</f>
        <v>20</v>
      </c>
      <c r="BU14" s="186">
        <f t="shared" si="43"/>
        <v>40</v>
      </c>
      <c r="BV14" s="302">
        <f t="shared" si="44"/>
        <v>40</v>
      </c>
      <c r="BW14" s="303" t="str">
        <f t="shared" si="45"/>
        <v>D</v>
      </c>
      <c r="BX14" s="189">
        <f t="shared" si="96"/>
        <v>100</v>
      </c>
      <c r="BY14" s="189">
        <f t="shared" si="97"/>
        <v>0</v>
      </c>
      <c r="BZ14" s="369">
        <f t="shared" si="98"/>
        <v>200</v>
      </c>
      <c r="CA14" s="369">
        <f t="shared" si="99"/>
        <v>112</v>
      </c>
      <c r="CB14" s="369" t="str">
        <f t="shared" si="100"/>
        <v>C</v>
      </c>
      <c r="CC14" s="369">
        <f t="shared" si="101"/>
        <v>100</v>
      </c>
      <c r="CD14" s="369">
        <f t="shared" si="102"/>
        <v>41</v>
      </c>
      <c r="CE14" s="369" t="str">
        <f t="shared" si="103"/>
        <v>D</v>
      </c>
      <c r="CF14" s="369">
        <f t="shared" si="104"/>
        <v>200</v>
      </c>
      <c r="CG14" s="370">
        <f t="shared" si="105"/>
        <v>112</v>
      </c>
      <c r="CH14" s="370" t="str">
        <f t="shared" si="106"/>
        <v>C</v>
      </c>
      <c r="CI14" s="369">
        <f t="shared" si="107"/>
        <v>100</v>
      </c>
      <c r="CJ14" s="369">
        <f t="shared" si="108"/>
        <v>100</v>
      </c>
      <c r="CK14" s="369" t="str">
        <f t="shared" si="109"/>
        <v>A</v>
      </c>
      <c r="CL14" s="369">
        <f t="shared" si="110"/>
        <v>50</v>
      </c>
      <c r="CM14" s="369">
        <f t="shared" si="111"/>
        <v>40</v>
      </c>
      <c r="CN14" s="369" t="str">
        <f t="shared" si="112"/>
        <v>B</v>
      </c>
      <c r="CO14" s="369">
        <f t="shared" si="113"/>
        <v>50</v>
      </c>
      <c r="CP14" s="371">
        <f t="shared" si="114"/>
        <v>40</v>
      </c>
      <c r="CQ14" s="371" t="str">
        <f t="shared" si="115"/>
        <v>B</v>
      </c>
      <c r="CR14" s="369">
        <f t="shared" si="116"/>
        <v>100</v>
      </c>
      <c r="CS14" s="371">
        <f t="shared" si="117"/>
        <v>40</v>
      </c>
      <c r="CT14" s="371" t="str">
        <f t="shared" si="118"/>
        <v>D</v>
      </c>
      <c r="CU14" s="190">
        <f>details!CJ14</f>
        <v>424</v>
      </c>
      <c r="CV14" s="376" t="str">
        <f>details!CK14</f>
        <v/>
      </c>
      <c r="CW14" s="438" t="str">
        <f t="shared" si="119"/>
        <v/>
      </c>
      <c r="CX14" s="497" t="str">
        <f t="shared" si="120"/>
        <v>mRrh.kZ</v>
      </c>
      <c r="CY14" s="372">
        <f t="shared" si="121"/>
        <v>500</v>
      </c>
      <c r="CZ14" s="372">
        <f t="shared" si="122"/>
        <v>265</v>
      </c>
      <c r="DA14" s="373">
        <f t="shared" si="123"/>
        <v>53</v>
      </c>
      <c r="DB14" s="186" t="str">
        <f t="shared" si="124"/>
        <v>C</v>
      </c>
      <c r="DC14" s="421">
        <f t="shared" si="125"/>
        <v>53</v>
      </c>
      <c r="DD14" s="422">
        <f t="shared" si="126"/>
        <v>3.0000000000000031</v>
      </c>
      <c r="DE14" s="389" t="str">
        <f>IF(details!AK13="","",details!AK13)</f>
        <v/>
      </c>
      <c r="DH14" s="345" t="s">
        <v>2</v>
      </c>
      <c r="DI14" s="346">
        <f t="shared" ref="DI14:DO14" si="128">DI13/DI7*100</f>
        <v>85.714285714285708</v>
      </c>
      <c r="DJ14" s="346">
        <f t="shared" si="128"/>
        <v>100</v>
      </c>
      <c r="DK14" s="346">
        <f t="shared" ref="DK14:DL14" si="129">DK13/DK7*100</f>
        <v>100</v>
      </c>
      <c r="DL14" s="346">
        <f t="shared" si="129"/>
        <v>100</v>
      </c>
      <c r="DM14" s="346">
        <f t="shared" si="128"/>
        <v>100</v>
      </c>
      <c r="DN14" s="346">
        <f t="shared" si="128"/>
        <v>100</v>
      </c>
      <c r="DO14" s="347">
        <f t="shared" si="128"/>
        <v>100</v>
      </c>
      <c r="DP14" s="337"/>
      <c r="DQ14" s="287"/>
      <c r="DR14" s="287"/>
      <c r="DS14" s="226"/>
      <c r="DT14" s="226"/>
      <c r="DU14" s="287"/>
      <c r="DV14" s="226"/>
      <c r="DW14" s="226"/>
      <c r="DY14" s="226"/>
      <c r="DZ14" s="226"/>
      <c r="EA14" s="226"/>
      <c r="EB14" s="226"/>
      <c r="EG14" s="226"/>
      <c r="EH14" s="226"/>
      <c r="EJ14" s="226"/>
      <c r="EK14" s="226"/>
    </row>
    <row r="15" spans="1:148" s="20" customFormat="1" ht="14" customHeight="1">
      <c r="A15" s="388">
        <f>IF(details!A15="","",details!A15)</f>
        <v>9</v>
      </c>
      <c r="B15" s="365" t="str">
        <f>IF(details!B15="","",details!B15)</f>
        <v>OBC</v>
      </c>
      <c r="C15" s="365" t="str">
        <f>IF(details!C15="","",details!C15)</f>
        <v>B</v>
      </c>
      <c r="D15" s="186" t="str">
        <f>IF(details!D15="","",details!D15)</f>
        <v>TC</v>
      </c>
      <c r="E15" s="365">
        <f>IF(details!E15="","",details!E15)</f>
        <v>4009</v>
      </c>
      <c r="F15" s="187" t="str">
        <f>IF(details!G15="","",details!G15)</f>
        <v/>
      </c>
      <c r="G15" s="261" t="str">
        <f>IF(details!H15="","",details!H15)</f>
        <v/>
      </c>
      <c r="H15" s="188" t="str">
        <f>IF(details!I15="","",details!I15)</f>
        <v>v 009</v>
      </c>
      <c r="I15" s="188" t="str">
        <f>IF(details!J15="","",details!J15)</f>
        <v>c 009</v>
      </c>
      <c r="J15" s="188" t="str">
        <f>IF(details!K15="","",details!K15)</f>
        <v>l 009</v>
      </c>
      <c r="K15" s="365">
        <f>IF(details!Q15="","",details!Q15)</f>
        <v>50</v>
      </c>
      <c r="L15" s="365">
        <f>IF(details!R15="","",details!R15)</f>
        <v>20</v>
      </c>
      <c r="M15" s="288">
        <f t="shared" si="77"/>
        <v>70</v>
      </c>
      <c r="N15" s="365">
        <f>IF(details!S15="","",details!S15)</f>
        <v>13</v>
      </c>
      <c r="O15" s="365">
        <f>IF(details!T15="","",details!T15)</f>
        <v>30</v>
      </c>
      <c r="P15" s="186">
        <f t="shared" si="0"/>
        <v>43</v>
      </c>
      <c r="Q15" s="186">
        <f t="shared" si="78"/>
        <v>63</v>
      </c>
      <c r="R15" s="186">
        <f t="shared" si="79"/>
        <v>50</v>
      </c>
      <c r="S15" s="186">
        <f t="shared" si="80"/>
        <v>113</v>
      </c>
      <c r="T15" s="365" t="str">
        <f t="shared" si="81"/>
        <v/>
      </c>
      <c r="U15" s="365" t="str">
        <f t="shared" si="11"/>
        <v/>
      </c>
      <c r="V15" s="189" t="str">
        <f t="shared" si="82"/>
        <v/>
      </c>
      <c r="W15" s="189">
        <f t="shared" si="83"/>
        <v>0</v>
      </c>
      <c r="X15" s="365">
        <f>IF(details!U15="","",details!U15)</f>
        <v>5</v>
      </c>
      <c r="Y15" s="365">
        <f>IF(details!V15="","",details!V15)</f>
        <v>20</v>
      </c>
      <c r="Z15" s="288">
        <f t="shared" si="84"/>
        <v>25</v>
      </c>
      <c r="AA15" s="365">
        <f>IF(details!W15="","",details!W15)</f>
        <v>12</v>
      </c>
      <c r="AB15" s="365">
        <f>IF(details!X15="","",details!X15)</f>
        <v>5</v>
      </c>
      <c r="AC15" s="186">
        <f t="shared" si="2"/>
        <v>17</v>
      </c>
      <c r="AD15" s="186">
        <f t="shared" si="85"/>
        <v>17</v>
      </c>
      <c r="AE15" s="186">
        <f t="shared" si="86"/>
        <v>25</v>
      </c>
      <c r="AF15" s="186">
        <f t="shared" si="17"/>
        <v>42</v>
      </c>
      <c r="AG15" s="365" t="str">
        <f t="shared" si="3"/>
        <v/>
      </c>
      <c r="AH15" s="365" t="str">
        <f t="shared" si="18"/>
        <v/>
      </c>
      <c r="AI15" s="189" t="str">
        <f t="shared" si="19"/>
        <v/>
      </c>
      <c r="AJ15" s="189">
        <f t="shared" si="20"/>
        <v>0</v>
      </c>
      <c r="AK15" s="365">
        <f>IF(details!Y15="","",details!Y15)</f>
        <v>50</v>
      </c>
      <c r="AL15" s="365">
        <f>IF(details!Z15="","",details!Z15)</f>
        <v>20</v>
      </c>
      <c r="AM15" s="288">
        <f t="shared" si="87"/>
        <v>70</v>
      </c>
      <c r="AN15" s="365">
        <f>IF(details!AA15="","",details!AA15)</f>
        <v>13</v>
      </c>
      <c r="AO15" s="365">
        <f>IF(details!AB15="","",details!AB15)</f>
        <v>30</v>
      </c>
      <c r="AP15" s="186">
        <f t="shared" si="4"/>
        <v>43</v>
      </c>
      <c r="AQ15" s="186">
        <f t="shared" si="88"/>
        <v>63</v>
      </c>
      <c r="AR15" s="186">
        <f t="shared" si="89"/>
        <v>50</v>
      </c>
      <c r="AS15" s="186">
        <f t="shared" si="24"/>
        <v>113</v>
      </c>
      <c r="AT15" s="365" t="str">
        <f t="shared" si="5"/>
        <v/>
      </c>
      <c r="AU15" s="365" t="str">
        <f t="shared" si="25"/>
        <v/>
      </c>
      <c r="AV15" s="189" t="str">
        <f t="shared" si="26"/>
        <v/>
      </c>
      <c r="AW15" s="189">
        <f t="shared" si="27"/>
        <v>0</v>
      </c>
      <c r="AX15" s="365">
        <f>IF(details!AC15="","",details!AC15)</f>
        <v>50</v>
      </c>
      <c r="AY15" s="365">
        <f>IF(details!AD15="","",details!AD15)</f>
        <v>50</v>
      </c>
      <c r="AZ15" s="186">
        <f t="shared" si="28"/>
        <v>100</v>
      </c>
      <c r="BA15" s="302" t="str">
        <f t="shared" si="29"/>
        <v/>
      </c>
      <c r="BB15" s="303" t="str">
        <f t="shared" si="30"/>
        <v/>
      </c>
      <c r="BC15" s="189" t="str">
        <f t="shared" si="90"/>
        <v/>
      </c>
      <c r="BD15" s="189">
        <f t="shared" si="91"/>
        <v>0</v>
      </c>
      <c r="BE15" s="365">
        <f>IF(details!AE15="","",details!AE15)</f>
        <v>20</v>
      </c>
      <c r="BF15" s="365">
        <f>IF(details!AF15="","",details!AF15)</f>
        <v>20</v>
      </c>
      <c r="BG15" s="186">
        <f t="shared" si="33"/>
        <v>40</v>
      </c>
      <c r="BH15" s="302" t="str">
        <f t="shared" si="34"/>
        <v/>
      </c>
      <c r="BI15" s="303" t="str">
        <f t="shared" si="35"/>
        <v/>
      </c>
      <c r="BJ15" s="189" t="str">
        <f t="shared" si="92"/>
        <v/>
      </c>
      <c r="BK15" s="189">
        <f t="shared" si="93"/>
        <v>0</v>
      </c>
      <c r="BL15" s="365">
        <f>IF(details!AG15="","",details!AG15)</f>
        <v>20</v>
      </c>
      <c r="BM15" s="365">
        <f>IF(details!AH15="","",details!AH15)</f>
        <v>20</v>
      </c>
      <c r="BN15" s="186">
        <f t="shared" si="38"/>
        <v>40</v>
      </c>
      <c r="BO15" s="302" t="str">
        <f t="shared" si="39"/>
        <v/>
      </c>
      <c r="BP15" s="303" t="str">
        <f t="shared" si="40"/>
        <v/>
      </c>
      <c r="BQ15" s="189" t="str">
        <f t="shared" si="94"/>
        <v/>
      </c>
      <c r="BR15" s="189">
        <f t="shared" si="95"/>
        <v>0</v>
      </c>
      <c r="BS15" s="365">
        <f>IF(details!AI15="","",details!AI15)</f>
        <v>20</v>
      </c>
      <c r="BT15" s="365">
        <f>IF(details!AJ15="","",details!AJ15)</f>
        <v>20</v>
      </c>
      <c r="BU15" s="186">
        <f t="shared" si="43"/>
        <v>40</v>
      </c>
      <c r="BV15" s="302" t="str">
        <f t="shared" si="44"/>
        <v/>
      </c>
      <c r="BW15" s="303" t="str">
        <f t="shared" si="45"/>
        <v/>
      </c>
      <c r="BX15" s="189" t="str">
        <f t="shared" si="96"/>
        <v/>
      </c>
      <c r="BY15" s="189">
        <f t="shared" si="97"/>
        <v>0</v>
      </c>
      <c r="BZ15" s="369" t="str">
        <f t="shared" si="98"/>
        <v/>
      </c>
      <c r="CA15" s="369">
        <f t="shared" si="99"/>
        <v>113</v>
      </c>
      <c r="CB15" s="369" t="str">
        <f t="shared" si="100"/>
        <v/>
      </c>
      <c r="CC15" s="369" t="str">
        <f t="shared" si="101"/>
        <v/>
      </c>
      <c r="CD15" s="369">
        <f t="shared" si="102"/>
        <v>42</v>
      </c>
      <c r="CE15" s="369" t="str">
        <f t="shared" si="103"/>
        <v/>
      </c>
      <c r="CF15" s="369" t="str">
        <f t="shared" si="104"/>
        <v/>
      </c>
      <c r="CG15" s="370">
        <f t="shared" si="105"/>
        <v>113</v>
      </c>
      <c r="CH15" s="370" t="str">
        <f t="shared" si="106"/>
        <v/>
      </c>
      <c r="CI15" s="369" t="str">
        <f t="shared" si="107"/>
        <v/>
      </c>
      <c r="CJ15" s="369">
        <f t="shared" si="108"/>
        <v>100</v>
      </c>
      <c r="CK15" s="369" t="str">
        <f t="shared" si="109"/>
        <v/>
      </c>
      <c r="CL15" s="369" t="str">
        <f t="shared" si="110"/>
        <v/>
      </c>
      <c r="CM15" s="369">
        <f t="shared" si="111"/>
        <v>40</v>
      </c>
      <c r="CN15" s="369" t="str">
        <f t="shared" si="112"/>
        <v/>
      </c>
      <c r="CO15" s="369" t="str">
        <f t="shared" si="113"/>
        <v/>
      </c>
      <c r="CP15" s="371">
        <f t="shared" si="114"/>
        <v>40</v>
      </c>
      <c r="CQ15" s="371" t="str">
        <f t="shared" si="115"/>
        <v/>
      </c>
      <c r="CR15" s="369" t="str">
        <f t="shared" si="116"/>
        <v/>
      </c>
      <c r="CS15" s="371">
        <f t="shared" si="117"/>
        <v>40</v>
      </c>
      <c r="CT15" s="371" t="str">
        <f t="shared" si="118"/>
        <v/>
      </c>
      <c r="CU15" s="190">
        <f>details!CJ15</f>
        <v>424</v>
      </c>
      <c r="CV15" s="376" t="str">
        <f>details!CK15</f>
        <v/>
      </c>
      <c r="CW15" s="438" t="str">
        <f t="shared" si="119"/>
        <v/>
      </c>
      <c r="CX15" s="497" t="str">
        <f t="shared" si="120"/>
        <v>LFkkukarfjr</v>
      </c>
      <c r="CY15" s="372" t="str">
        <f t="shared" si="121"/>
        <v/>
      </c>
      <c r="CZ15" s="372">
        <f t="shared" si="122"/>
        <v>268</v>
      </c>
      <c r="DA15" s="373" t="str">
        <f t="shared" si="123"/>
        <v/>
      </c>
      <c r="DB15" s="186" t="str">
        <f t="shared" si="124"/>
        <v/>
      </c>
      <c r="DC15" s="421" t="str">
        <f t="shared" si="125"/>
        <v/>
      </c>
      <c r="DD15" s="422" t="str">
        <f t="shared" si="126"/>
        <v/>
      </c>
      <c r="DE15" s="389" t="str">
        <f>IF(details!AK14="","",details!AK14)</f>
        <v/>
      </c>
      <c r="DH15" s="834"/>
      <c r="DI15" s="834"/>
      <c r="DJ15" s="834"/>
      <c r="DK15" s="834"/>
      <c r="DL15" s="834"/>
      <c r="DM15" s="834"/>
      <c r="DN15" s="834"/>
      <c r="DO15" s="834"/>
      <c r="DP15" s="834"/>
      <c r="DQ15" s="834"/>
      <c r="DR15" s="834"/>
      <c r="DS15" s="834"/>
      <c r="DT15" s="834"/>
      <c r="DU15" s="834"/>
      <c r="DV15" s="8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row>
    <row r="16" spans="1:148" s="20" customFormat="1" ht="14" customHeight="1" thickBot="1">
      <c r="A16" s="388">
        <f>IF(details!A16="","",details!A16)</f>
        <v>10</v>
      </c>
      <c r="B16" s="365" t="str">
        <f>IF(details!B16="","",details!B16)</f>
        <v>SBC</v>
      </c>
      <c r="C16" s="365" t="str">
        <f>IF(details!C16="","",details!C16)</f>
        <v>B</v>
      </c>
      <c r="D16" s="186">
        <f>IF(details!D16="","",details!D16)</f>
        <v>810</v>
      </c>
      <c r="E16" s="365">
        <f>IF(details!E16="","",details!E16)</f>
        <v>4010</v>
      </c>
      <c r="F16" s="187" t="str">
        <f>IF(details!G16="","",details!G16)</f>
        <v/>
      </c>
      <c r="G16" s="261" t="str">
        <f>IF(details!H16="","",details!H16)</f>
        <v/>
      </c>
      <c r="H16" s="188" t="str">
        <f>IF(details!I16="","",details!I16)</f>
        <v>v 010</v>
      </c>
      <c r="I16" s="188" t="str">
        <f>IF(details!J16="","",details!J16)</f>
        <v>c 010</v>
      </c>
      <c r="J16" s="188" t="str">
        <f>IF(details!K16="","",details!K16)</f>
        <v>l 010</v>
      </c>
      <c r="K16" s="365">
        <f>IF(details!Q16="","",details!Q16)</f>
        <v>50</v>
      </c>
      <c r="L16" s="365">
        <f>IF(details!R16="","",details!R16)</f>
        <v>20</v>
      </c>
      <c r="M16" s="288">
        <f t="shared" si="77"/>
        <v>70</v>
      </c>
      <c r="N16" s="365">
        <f>IF(details!S16="","",details!S16)</f>
        <v>12</v>
      </c>
      <c r="O16" s="365">
        <f>IF(details!T16="","",details!T16)</f>
        <v>30</v>
      </c>
      <c r="P16" s="186">
        <f t="shared" si="0"/>
        <v>42</v>
      </c>
      <c r="Q16" s="186">
        <f t="shared" si="78"/>
        <v>62</v>
      </c>
      <c r="R16" s="186">
        <f t="shared" si="79"/>
        <v>50</v>
      </c>
      <c r="S16" s="186">
        <f t="shared" si="80"/>
        <v>112</v>
      </c>
      <c r="T16" s="365">
        <f t="shared" si="81"/>
        <v>56</v>
      </c>
      <c r="U16" s="365" t="str">
        <f t="shared" si="11"/>
        <v>C</v>
      </c>
      <c r="V16" s="189">
        <f t="shared" si="82"/>
        <v>200</v>
      </c>
      <c r="W16" s="189">
        <f t="shared" si="83"/>
        <v>0</v>
      </c>
      <c r="X16" s="365">
        <f>IF(details!U16="","",details!U16)</f>
        <v>5</v>
      </c>
      <c r="Y16" s="365">
        <f>IF(details!V16="","",details!V16)</f>
        <v>20</v>
      </c>
      <c r="Z16" s="288">
        <f t="shared" si="84"/>
        <v>25</v>
      </c>
      <c r="AA16" s="365">
        <f>IF(details!W16="","",details!W16)</f>
        <v>12</v>
      </c>
      <c r="AB16" s="365">
        <f>IF(details!X16="","",details!X16)</f>
        <v>3</v>
      </c>
      <c r="AC16" s="186">
        <f t="shared" si="2"/>
        <v>15</v>
      </c>
      <c r="AD16" s="186">
        <f t="shared" si="85"/>
        <v>17</v>
      </c>
      <c r="AE16" s="186">
        <f t="shared" si="86"/>
        <v>23</v>
      </c>
      <c r="AF16" s="186">
        <f t="shared" si="17"/>
        <v>40</v>
      </c>
      <c r="AG16" s="365">
        <f t="shared" si="3"/>
        <v>40</v>
      </c>
      <c r="AH16" s="365" t="str">
        <f t="shared" si="18"/>
        <v>D</v>
      </c>
      <c r="AI16" s="189">
        <f t="shared" si="19"/>
        <v>100</v>
      </c>
      <c r="AJ16" s="189">
        <f t="shared" si="20"/>
        <v>0</v>
      </c>
      <c r="AK16" s="365">
        <f>IF(details!Y16="","",details!Y16)</f>
        <v>50</v>
      </c>
      <c r="AL16" s="365">
        <f>IF(details!Z16="","",details!Z16)</f>
        <v>20</v>
      </c>
      <c r="AM16" s="288">
        <f t="shared" si="87"/>
        <v>70</v>
      </c>
      <c r="AN16" s="365">
        <f>IF(details!AA16="","",details!AA16)</f>
        <v>12</v>
      </c>
      <c r="AO16" s="365">
        <f>IF(details!AB16="","",details!AB16)</f>
        <v>30</v>
      </c>
      <c r="AP16" s="186">
        <f t="shared" si="4"/>
        <v>42</v>
      </c>
      <c r="AQ16" s="186">
        <f t="shared" si="88"/>
        <v>62</v>
      </c>
      <c r="AR16" s="186">
        <f t="shared" si="89"/>
        <v>50</v>
      </c>
      <c r="AS16" s="186">
        <f t="shared" si="24"/>
        <v>112</v>
      </c>
      <c r="AT16" s="365">
        <f t="shared" si="5"/>
        <v>56</v>
      </c>
      <c r="AU16" s="365" t="str">
        <f t="shared" si="25"/>
        <v>C</v>
      </c>
      <c r="AV16" s="189">
        <f t="shared" si="26"/>
        <v>200</v>
      </c>
      <c r="AW16" s="189">
        <f t="shared" si="27"/>
        <v>0</v>
      </c>
      <c r="AX16" s="365">
        <f>IF(details!AC16="","",details!AC16)</f>
        <v>50</v>
      </c>
      <c r="AY16" s="365">
        <f>IF(details!AD16="","",details!AD16)</f>
        <v>50</v>
      </c>
      <c r="AZ16" s="186">
        <f t="shared" si="28"/>
        <v>100</v>
      </c>
      <c r="BA16" s="302">
        <f t="shared" si="29"/>
        <v>100</v>
      </c>
      <c r="BB16" s="303" t="str">
        <f t="shared" si="30"/>
        <v>A</v>
      </c>
      <c r="BC16" s="189">
        <f t="shared" si="90"/>
        <v>100</v>
      </c>
      <c r="BD16" s="189">
        <f t="shared" si="91"/>
        <v>0</v>
      </c>
      <c r="BE16" s="365">
        <f>IF(details!AE16="","",details!AE16)</f>
        <v>20</v>
      </c>
      <c r="BF16" s="365">
        <f>IF(details!AF16="","",details!AF16)</f>
        <v>20</v>
      </c>
      <c r="BG16" s="186">
        <f t="shared" si="33"/>
        <v>40</v>
      </c>
      <c r="BH16" s="302">
        <f t="shared" si="34"/>
        <v>80</v>
      </c>
      <c r="BI16" s="303" t="str">
        <f t="shared" si="35"/>
        <v>B</v>
      </c>
      <c r="BJ16" s="189">
        <f t="shared" si="92"/>
        <v>50</v>
      </c>
      <c r="BK16" s="189">
        <f t="shared" si="93"/>
        <v>0</v>
      </c>
      <c r="BL16" s="365">
        <f>IF(details!AG16="","",details!AG16)</f>
        <v>20</v>
      </c>
      <c r="BM16" s="365">
        <f>IF(details!AH16="","",details!AH16)</f>
        <v>20</v>
      </c>
      <c r="BN16" s="186">
        <f t="shared" si="38"/>
        <v>40</v>
      </c>
      <c r="BO16" s="302">
        <f t="shared" si="39"/>
        <v>80</v>
      </c>
      <c r="BP16" s="303" t="str">
        <f t="shared" si="40"/>
        <v>B</v>
      </c>
      <c r="BQ16" s="189">
        <f t="shared" si="94"/>
        <v>50</v>
      </c>
      <c r="BR16" s="189">
        <f t="shared" si="95"/>
        <v>0</v>
      </c>
      <c r="BS16" s="365">
        <f>IF(details!AI16="","",details!AI16)</f>
        <v>20</v>
      </c>
      <c r="BT16" s="365">
        <f>IF(details!AJ16="","",details!AJ16)</f>
        <v>20</v>
      </c>
      <c r="BU16" s="186">
        <f t="shared" si="43"/>
        <v>40</v>
      </c>
      <c r="BV16" s="302">
        <f t="shared" si="44"/>
        <v>40</v>
      </c>
      <c r="BW16" s="303" t="str">
        <f t="shared" si="45"/>
        <v>D</v>
      </c>
      <c r="BX16" s="189">
        <f t="shared" si="96"/>
        <v>100</v>
      </c>
      <c r="BY16" s="189">
        <f t="shared" si="97"/>
        <v>0</v>
      </c>
      <c r="BZ16" s="369">
        <f t="shared" si="98"/>
        <v>200</v>
      </c>
      <c r="CA16" s="369">
        <f t="shared" si="99"/>
        <v>112</v>
      </c>
      <c r="CB16" s="369" t="str">
        <f t="shared" si="100"/>
        <v>C</v>
      </c>
      <c r="CC16" s="369">
        <f t="shared" si="101"/>
        <v>100</v>
      </c>
      <c r="CD16" s="369">
        <f t="shared" si="102"/>
        <v>40</v>
      </c>
      <c r="CE16" s="369" t="str">
        <f t="shared" si="103"/>
        <v>D</v>
      </c>
      <c r="CF16" s="369">
        <f t="shared" si="104"/>
        <v>200</v>
      </c>
      <c r="CG16" s="370">
        <f t="shared" si="105"/>
        <v>112</v>
      </c>
      <c r="CH16" s="370" t="str">
        <f t="shared" si="106"/>
        <v>C</v>
      </c>
      <c r="CI16" s="369">
        <f t="shared" si="107"/>
        <v>100</v>
      </c>
      <c r="CJ16" s="369">
        <f t="shared" si="108"/>
        <v>100</v>
      </c>
      <c r="CK16" s="369" t="str">
        <f t="shared" si="109"/>
        <v>A</v>
      </c>
      <c r="CL16" s="369">
        <f t="shared" si="110"/>
        <v>50</v>
      </c>
      <c r="CM16" s="369">
        <f t="shared" si="111"/>
        <v>40</v>
      </c>
      <c r="CN16" s="369" t="str">
        <f t="shared" si="112"/>
        <v>B</v>
      </c>
      <c r="CO16" s="369">
        <f t="shared" si="113"/>
        <v>50</v>
      </c>
      <c r="CP16" s="371">
        <f t="shared" si="114"/>
        <v>40</v>
      </c>
      <c r="CQ16" s="371" t="str">
        <f t="shared" si="115"/>
        <v>B</v>
      </c>
      <c r="CR16" s="369">
        <f t="shared" si="116"/>
        <v>100</v>
      </c>
      <c r="CS16" s="371">
        <f t="shared" si="117"/>
        <v>40</v>
      </c>
      <c r="CT16" s="371" t="str">
        <f t="shared" si="118"/>
        <v>D</v>
      </c>
      <c r="CU16" s="190">
        <f>details!CJ16</f>
        <v>424</v>
      </c>
      <c r="CV16" s="376" t="str">
        <f>details!CK16</f>
        <v/>
      </c>
      <c r="CW16" s="438" t="str">
        <f t="shared" si="119"/>
        <v/>
      </c>
      <c r="CX16" s="497" t="str">
        <f t="shared" si="120"/>
        <v>mRrh.kZ</v>
      </c>
      <c r="CY16" s="372">
        <f t="shared" si="121"/>
        <v>500</v>
      </c>
      <c r="CZ16" s="372">
        <f t="shared" si="122"/>
        <v>264</v>
      </c>
      <c r="DA16" s="373">
        <f t="shared" si="123"/>
        <v>52.800000000000004</v>
      </c>
      <c r="DB16" s="186" t="str">
        <f t="shared" si="124"/>
        <v>C</v>
      </c>
      <c r="DC16" s="421">
        <f t="shared" si="125"/>
        <v>52.800000000000004</v>
      </c>
      <c r="DD16" s="422">
        <f t="shared" si="126"/>
        <v>4.0000000000000027</v>
      </c>
      <c r="DE16" s="389" t="str">
        <f>IF(details!AK15="","",details!AK15)</f>
        <v/>
      </c>
      <c r="DH16" s="833"/>
      <c r="DI16" s="833"/>
      <c r="DJ16" s="833"/>
      <c r="DK16" s="833"/>
      <c r="DL16" s="833"/>
      <c r="DM16" s="833"/>
      <c r="DN16" s="833"/>
      <c r="DO16" s="833"/>
      <c r="DP16" s="833"/>
      <c r="DQ16" s="833"/>
      <c r="DR16" s="833"/>
      <c r="DS16" s="833"/>
      <c r="DT16" s="833"/>
      <c r="DU16" s="833"/>
      <c r="DV16" s="833"/>
      <c r="DX16" s="230"/>
      <c r="DY16" s="230"/>
      <c r="EA16" s="230"/>
      <c r="EB16" s="230"/>
      <c r="ED16" s="231"/>
      <c r="EE16" s="231"/>
      <c r="EF16" s="231"/>
      <c r="EG16" s="197"/>
      <c r="EH16" s="197"/>
      <c r="EI16" s="197"/>
      <c r="EJ16" s="197"/>
      <c r="EK16" s="1"/>
      <c r="EL16" s="1"/>
      <c r="EM16" s="1"/>
      <c r="EN16" s="1"/>
      <c r="EO16" s="220"/>
      <c r="EP16" s="220"/>
      <c r="EQ16" s="220"/>
      <c r="ER16" s="220"/>
    </row>
    <row r="17" spans="1:148" s="20" customFormat="1" ht="14" customHeight="1">
      <c r="A17" s="388">
        <f>IF(details!A17="","",details!A17)</f>
        <v>11</v>
      </c>
      <c r="B17" s="365" t="str">
        <f>IF(details!B17="","",details!B17)</f>
        <v>MIN</v>
      </c>
      <c r="C17" s="365" t="str">
        <f>IF(details!C17="","",details!C17)</f>
        <v/>
      </c>
      <c r="D17" s="186">
        <f>IF(details!D17="","",details!D17)</f>
        <v>811</v>
      </c>
      <c r="E17" s="365">
        <f>IF(details!E17="","",details!E17)</f>
        <v>4011</v>
      </c>
      <c r="F17" s="187" t="str">
        <f>IF(details!G17="","",details!G17)</f>
        <v/>
      </c>
      <c r="G17" s="261" t="str">
        <f>IF(details!H17="","",details!H17)</f>
        <v/>
      </c>
      <c r="H17" s="188" t="str">
        <f>IF(details!I17="","",details!I17)</f>
        <v>v 011</v>
      </c>
      <c r="I17" s="188" t="str">
        <f>IF(details!J17="","",details!J17)</f>
        <v>c 011</v>
      </c>
      <c r="J17" s="188" t="str">
        <f>IF(details!K17="","",details!K17)</f>
        <v>l 011</v>
      </c>
      <c r="K17" s="365" t="str">
        <f>IF(details!Q17="","",details!Q17)</f>
        <v/>
      </c>
      <c r="L17" s="365" t="str">
        <f>IF(details!R17="","",details!R17)</f>
        <v/>
      </c>
      <c r="M17" s="288" t="str">
        <f t="shared" si="77"/>
        <v/>
      </c>
      <c r="N17" s="365" t="str">
        <f>IF(details!S17="","",details!S17)</f>
        <v/>
      </c>
      <c r="O17" s="365" t="str">
        <f>IF(details!T17="","",details!T17)</f>
        <v/>
      </c>
      <c r="P17" s="186" t="str">
        <f t="shared" si="0"/>
        <v/>
      </c>
      <c r="Q17" s="186" t="str">
        <f t="shared" si="78"/>
        <v/>
      </c>
      <c r="R17" s="186" t="str">
        <f t="shared" si="79"/>
        <v/>
      </c>
      <c r="S17" s="186" t="str">
        <f t="shared" si="80"/>
        <v/>
      </c>
      <c r="T17" s="365" t="str">
        <f t="shared" si="81"/>
        <v/>
      </c>
      <c r="U17" s="365" t="str">
        <f t="shared" si="11"/>
        <v/>
      </c>
      <c r="V17" s="189">
        <f t="shared" si="82"/>
        <v>200</v>
      </c>
      <c r="W17" s="189">
        <f t="shared" si="83"/>
        <v>0</v>
      </c>
      <c r="X17" s="365" t="str">
        <f>IF(details!U17="","",details!U17)</f>
        <v/>
      </c>
      <c r="Y17" s="365" t="str">
        <f>IF(details!V17="","",details!V17)</f>
        <v/>
      </c>
      <c r="Z17" s="288" t="str">
        <f t="shared" si="84"/>
        <v/>
      </c>
      <c r="AA17" s="365" t="str">
        <f>IF(details!W17="","",details!W17)</f>
        <v/>
      </c>
      <c r="AB17" s="365" t="str">
        <f>IF(details!X17="","",details!X17)</f>
        <v/>
      </c>
      <c r="AC17" s="186" t="str">
        <f t="shared" si="2"/>
        <v/>
      </c>
      <c r="AD17" s="186" t="str">
        <f t="shared" si="85"/>
        <v/>
      </c>
      <c r="AE17" s="186" t="str">
        <f t="shared" si="86"/>
        <v/>
      </c>
      <c r="AF17" s="186" t="str">
        <f t="shared" si="17"/>
        <v/>
      </c>
      <c r="AG17" s="365" t="str">
        <f t="shared" si="3"/>
        <v/>
      </c>
      <c r="AH17" s="365" t="str">
        <f t="shared" si="18"/>
        <v/>
      </c>
      <c r="AI17" s="189">
        <f t="shared" si="19"/>
        <v>100</v>
      </c>
      <c r="AJ17" s="189">
        <f t="shared" si="20"/>
        <v>0</v>
      </c>
      <c r="AK17" s="365" t="str">
        <f>IF(details!Y17="","",details!Y17)</f>
        <v/>
      </c>
      <c r="AL17" s="365" t="str">
        <f>IF(details!Z17="","",details!Z17)</f>
        <v/>
      </c>
      <c r="AM17" s="288" t="str">
        <f t="shared" si="87"/>
        <v/>
      </c>
      <c r="AN17" s="365" t="str">
        <f>IF(details!AA17="","",details!AA17)</f>
        <v/>
      </c>
      <c r="AO17" s="365" t="str">
        <f>IF(details!AB17="","",details!AB17)</f>
        <v/>
      </c>
      <c r="AP17" s="186" t="str">
        <f t="shared" si="4"/>
        <v/>
      </c>
      <c r="AQ17" s="186" t="str">
        <f t="shared" si="88"/>
        <v/>
      </c>
      <c r="AR17" s="186" t="str">
        <f t="shared" si="89"/>
        <v/>
      </c>
      <c r="AS17" s="186" t="str">
        <f t="shared" si="24"/>
        <v/>
      </c>
      <c r="AT17" s="365" t="str">
        <f t="shared" si="5"/>
        <v/>
      </c>
      <c r="AU17" s="365" t="str">
        <f t="shared" si="25"/>
        <v/>
      </c>
      <c r="AV17" s="189">
        <f t="shared" si="26"/>
        <v>200</v>
      </c>
      <c r="AW17" s="189">
        <f t="shared" si="27"/>
        <v>0</v>
      </c>
      <c r="AX17" s="365" t="str">
        <f>IF(details!AC17="","",details!AC17)</f>
        <v/>
      </c>
      <c r="AY17" s="365" t="str">
        <f>IF(details!AD17="","",details!AD17)</f>
        <v/>
      </c>
      <c r="AZ17" s="186" t="str">
        <f t="shared" si="28"/>
        <v/>
      </c>
      <c r="BA17" s="302" t="str">
        <f t="shared" si="29"/>
        <v/>
      </c>
      <c r="BB17" s="303" t="str">
        <f t="shared" si="30"/>
        <v/>
      </c>
      <c r="BC17" s="189">
        <f t="shared" si="90"/>
        <v>100</v>
      </c>
      <c r="BD17" s="189">
        <f t="shared" si="91"/>
        <v>0</v>
      </c>
      <c r="BE17" s="365" t="str">
        <f>IF(details!AE17="","",details!AE17)</f>
        <v/>
      </c>
      <c r="BF17" s="365" t="str">
        <f>IF(details!AF17="","",details!AF17)</f>
        <v/>
      </c>
      <c r="BG17" s="186" t="str">
        <f t="shared" si="33"/>
        <v/>
      </c>
      <c r="BH17" s="302" t="str">
        <f t="shared" si="34"/>
        <v/>
      </c>
      <c r="BI17" s="303" t="str">
        <f t="shared" si="35"/>
        <v/>
      </c>
      <c r="BJ17" s="189">
        <f t="shared" si="92"/>
        <v>50</v>
      </c>
      <c r="BK17" s="189">
        <f t="shared" si="93"/>
        <v>0</v>
      </c>
      <c r="BL17" s="365" t="str">
        <f>IF(details!AG17="","",details!AG17)</f>
        <v/>
      </c>
      <c r="BM17" s="365" t="str">
        <f>IF(details!AH17="","",details!AH17)</f>
        <v/>
      </c>
      <c r="BN17" s="186" t="str">
        <f t="shared" si="38"/>
        <v/>
      </c>
      <c r="BO17" s="302" t="str">
        <f t="shared" si="39"/>
        <v/>
      </c>
      <c r="BP17" s="303" t="str">
        <f t="shared" si="40"/>
        <v/>
      </c>
      <c r="BQ17" s="189">
        <f t="shared" si="94"/>
        <v>50</v>
      </c>
      <c r="BR17" s="189">
        <f t="shared" si="95"/>
        <v>0</v>
      </c>
      <c r="BS17" s="365" t="str">
        <f>IF(details!AI17="","",details!AI17)</f>
        <v/>
      </c>
      <c r="BT17" s="365" t="str">
        <f>IF(details!AJ17="","",details!AJ17)</f>
        <v/>
      </c>
      <c r="BU17" s="186" t="str">
        <f t="shared" si="43"/>
        <v/>
      </c>
      <c r="BV17" s="302" t="str">
        <f t="shared" si="44"/>
        <v/>
      </c>
      <c r="BW17" s="303" t="str">
        <f t="shared" si="45"/>
        <v/>
      </c>
      <c r="BX17" s="189">
        <f t="shared" si="96"/>
        <v>100</v>
      </c>
      <c r="BY17" s="189">
        <f t="shared" si="97"/>
        <v>0</v>
      </c>
      <c r="BZ17" s="369">
        <f t="shared" si="98"/>
        <v>200</v>
      </c>
      <c r="CA17" s="369" t="str">
        <f t="shared" si="99"/>
        <v/>
      </c>
      <c r="CB17" s="369" t="str">
        <f t="shared" si="100"/>
        <v/>
      </c>
      <c r="CC17" s="369">
        <f t="shared" si="101"/>
        <v>100</v>
      </c>
      <c r="CD17" s="369" t="str">
        <f t="shared" si="102"/>
        <v/>
      </c>
      <c r="CE17" s="369" t="str">
        <f t="shared" si="103"/>
        <v/>
      </c>
      <c r="CF17" s="369">
        <f t="shared" si="104"/>
        <v>200</v>
      </c>
      <c r="CG17" s="370" t="str">
        <f t="shared" si="105"/>
        <v/>
      </c>
      <c r="CH17" s="370" t="str">
        <f t="shared" si="106"/>
        <v/>
      </c>
      <c r="CI17" s="369">
        <f t="shared" si="107"/>
        <v>100</v>
      </c>
      <c r="CJ17" s="369" t="str">
        <f t="shared" si="108"/>
        <v/>
      </c>
      <c r="CK17" s="369" t="str">
        <f t="shared" si="109"/>
        <v/>
      </c>
      <c r="CL17" s="369">
        <f t="shared" si="110"/>
        <v>50</v>
      </c>
      <c r="CM17" s="369" t="str">
        <f t="shared" si="111"/>
        <v/>
      </c>
      <c r="CN17" s="369" t="str">
        <f t="shared" si="112"/>
        <v/>
      </c>
      <c r="CO17" s="369">
        <f t="shared" si="113"/>
        <v>50</v>
      </c>
      <c r="CP17" s="371" t="str">
        <f t="shared" si="114"/>
        <v/>
      </c>
      <c r="CQ17" s="371" t="str">
        <f t="shared" si="115"/>
        <v/>
      </c>
      <c r="CR17" s="369">
        <f t="shared" si="116"/>
        <v>100</v>
      </c>
      <c r="CS17" s="371" t="str">
        <f t="shared" si="117"/>
        <v/>
      </c>
      <c r="CT17" s="371" t="str">
        <f t="shared" si="118"/>
        <v/>
      </c>
      <c r="CU17" s="190">
        <f>details!CJ17</f>
        <v>424</v>
      </c>
      <c r="CV17" s="376" t="str">
        <f>details!CK17</f>
        <v/>
      </c>
      <c r="CW17" s="438" t="str">
        <f t="shared" si="119"/>
        <v/>
      </c>
      <c r="CX17" s="497" t="str">
        <f t="shared" si="120"/>
        <v/>
      </c>
      <c r="CY17" s="372">
        <f t="shared" si="121"/>
        <v>500</v>
      </c>
      <c r="CZ17" s="372" t="str">
        <f t="shared" si="122"/>
        <v/>
      </c>
      <c r="DA17" s="373" t="str">
        <f t="shared" si="123"/>
        <v/>
      </c>
      <c r="DB17" s="186" t="str">
        <f t="shared" si="124"/>
        <v/>
      </c>
      <c r="DC17" s="421" t="str">
        <f t="shared" si="125"/>
        <v/>
      </c>
      <c r="DD17" s="422" t="str">
        <f t="shared" si="126"/>
        <v/>
      </c>
      <c r="DE17" s="389" t="str">
        <f>IF(details!AK16="","",details!AK16)</f>
        <v/>
      </c>
      <c r="DH17" s="825" t="str">
        <f>A1</f>
        <v>jk- ck- ek/;fed fo|ky; uohu] fuEckgsM+k</v>
      </c>
      <c r="DI17" s="826"/>
      <c r="DJ17" s="826"/>
      <c r="DK17" s="826"/>
      <c r="DL17" s="826"/>
      <c r="DM17" s="826"/>
      <c r="DN17" s="826"/>
      <c r="DO17" s="826" t="str">
        <f>'result aggregate'!U107</f>
        <v>tkfrokj ifj.kke</v>
      </c>
      <c r="DP17" s="826"/>
      <c r="DQ17" s="826"/>
      <c r="DR17" s="826"/>
      <c r="DS17" s="826" t="s">
        <v>67</v>
      </c>
      <c r="DT17" s="829" t="str">
        <f>F3</f>
        <v>2015-16</v>
      </c>
      <c r="DU17" s="830"/>
      <c r="EF17" s="232"/>
      <c r="EG17" s="221"/>
      <c r="EI17" s="221"/>
      <c r="EJ17" s="221"/>
      <c r="EK17" s="1"/>
      <c r="EL17" s="221"/>
      <c r="EM17" s="221"/>
      <c r="EN17" s="1"/>
      <c r="EO17" s="221"/>
      <c r="EP17" s="221"/>
      <c r="EQ17" s="1"/>
      <c r="ER17" s="198"/>
    </row>
    <row r="18" spans="1:148" s="20" customFormat="1" ht="14" customHeight="1">
      <c r="A18" s="388">
        <f>IF(details!A18="","",details!A18)</f>
        <v>12</v>
      </c>
      <c r="B18" s="365" t="str">
        <f>IF(details!B18="","",details!B18)</f>
        <v>GEN</v>
      </c>
      <c r="C18" s="365" t="str">
        <f>IF(details!C18="","",details!C18)</f>
        <v/>
      </c>
      <c r="D18" s="186">
        <f>IF(details!D18="","",details!D18)</f>
        <v>812</v>
      </c>
      <c r="E18" s="365">
        <f>IF(details!E18="","",details!E18)</f>
        <v>4012</v>
      </c>
      <c r="F18" s="187" t="str">
        <f>IF(details!G18="","",details!G18)</f>
        <v/>
      </c>
      <c r="G18" s="261" t="str">
        <f>IF(details!H18="","",details!H18)</f>
        <v/>
      </c>
      <c r="H18" s="188" t="str">
        <f>IF(details!I18="","",details!I18)</f>
        <v>v 012</v>
      </c>
      <c r="I18" s="188" t="str">
        <f>IF(details!J18="","",details!J18)</f>
        <v>c 012</v>
      </c>
      <c r="J18" s="188" t="str">
        <f>IF(details!K18="","",details!K18)</f>
        <v>l 012</v>
      </c>
      <c r="K18" s="365" t="str">
        <f>IF(details!Q18="","",details!Q18)</f>
        <v/>
      </c>
      <c r="L18" s="365" t="str">
        <f>IF(details!R18="","",details!R18)</f>
        <v/>
      </c>
      <c r="M18" s="288" t="str">
        <f t="shared" si="77"/>
        <v/>
      </c>
      <c r="N18" s="365" t="str">
        <f>IF(details!S18="","",details!S18)</f>
        <v/>
      </c>
      <c r="O18" s="365" t="str">
        <f>IF(details!T18="","",details!T18)</f>
        <v/>
      </c>
      <c r="P18" s="186" t="str">
        <f t="shared" si="0"/>
        <v/>
      </c>
      <c r="Q18" s="186" t="str">
        <f t="shared" si="78"/>
        <v/>
      </c>
      <c r="R18" s="186" t="str">
        <f t="shared" si="79"/>
        <v/>
      </c>
      <c r="S18" s="186" t="str">
        <f t="shared" si="80"/>
        <v/>
      </c>
      <c r="T18" s="365" t="str">
        <f t="shared" si="81"/>
        <v/>
      </c>
      <c r="U18" s="365" t="str">
        <f t="shared" si="11"/>
        <v/>
      </c>
      <c r="V18" s="189">
        <f t="shared" si="82"/>
        <v>200</v>
      </c>
      <c r="W18" s="189">
        <f t="shared" si="83"/>
        <v>0</v>
      </c>
      <c r="X18" s="365" t="str">
        <f>IF(details!U18="","",details!U18)</f>
        <v/>
      </c>
      <c r="Y18" s="365" t="str">
        <f>IF(details!V18="","",details!V18)</f>
        <v/>
      </c>
      <c r="Z18" s="288" t="str">
        <f t="shared" si="84"/>
        <v/>
      </c>
      <c r="AA18" s="365" t="str">
        <f>IF(details!W18="","",details!W18)</f>
        <v/>
      </c>
      <c r="AB18" s="365" t="str">
        <f>IF(details!X18="","",details!X18)</f>
        <v/>
      </c>
      <c r="AC18" s="186" t="str">
        <f t="shared" si="2"/>
        <v/>
      </c>
      <c r="AD18" s="186" t="str">
        <f t="shared" si="85"/>
        <v/>
      </c>
      <c r="AE18" s="186" t="str">
        <f t="shared" si="86"/>
        <v/>
      </c>
      <c r="AF18" s="186" t="str">
        <f t="shared" si="17"/>
        <v/>
      </c>
      <c r="AG18" s="365" t="str">
        <f t="shared" si="3"/>
        <v/>
      </c>
      <c r="AH18" s="365" t="str">
        <f t="shared" si="18"/>
        <v/>
      </c>
      <c r="AI18" s="189">
        <f t="shared" si="19"/>
        <v>100</v>
      </c>
      <c r="AJ18" s="189">
        <f t="shared" si="20"/>
        <v>0</v>
      </c>
      <c r="AK18" s="365" t="str">
        <f>IF(details!Y18="","",details!Y18)</f>
        <v/>
      </c>
      <c r="AL18" s="365" t="str">
        <f>IF(details!Z18="","",details!Z18)</f>
        <v/>
      </c>
      <c r="AM18" s="288" t="str">
        <f t="shared" si="87"/>
        <v/>
      </c>
      <c r="AN18" s="365" t="str">
        <f>IF(details!AA18="","",details!AA18)</f>
        <v/>
      </c>
      <c r="AO18" s="365" t="str">
        <f>IF(details!AB18="","",details!AB18)</f>
        <v/>
      </c>
      <c r="AP18" s="186" t="str">
        <f t="shared" si="4"/>
        <v/>
      </c>
      <c r="AQ18" s="186" t="str">
        <f t="shared" si="88"/>
        <v/>
      </c>
      <c r="AR18" s="186" t="str">
        <f t="shared" si="89"/>
        <v/>
      </c>
      <c r="AS18" s="186" t="str">
        <f t="shared" si="24"/>
        <v/>
      </c>
      <c r="AT18" s="365" t="str">
        <f t="shared" si="5"/>
        <v/>
      </c>
      <c r="AU18" s="365" t="str">
        <f t="shared" si="25"/>
        <v/>
      </c>
      <c r="AV18" s="189">
        <f t="shared" si="26"/>
        <v>200</v>
      </c>
      <c r="AW18" s="189">
        <f t="shared" si="27"/>
        <v>0</v>
      </c>
      <c r="AX18" s="365" t="str">
        <f>IF(details!AC18="","",details!AC18)</f>
        <v/>
      </c>
      <c r="AY18" s="365" t="str">
        <f>IF(details!AD18="","",details!AD18)</f>
        <v/>
      </c>
      <c r="AZ18" s="186" t="str">
        <f t="shared" si="28"/>
        <v/>
      </c>
      <c r="BA18" s="302" t="str">
        <f t="shared" si="29"/>
        <v/>
      </c>
      <c r="BB18" s="303" t="str">
        <f t="shared" si="30"/>
        <v/>
      </c>
      <c r="BC18" s="189">
        <f t="shared" si="90"/>
        <v>100</v>
      </c>
      <c r="BD18" s="189">
        <f t="shared" si="91"/>
        <v>0</v>
      </c>
      <c r="BE18" s="365" t="str">
        <f>IF(details!AE18="","",details!AE18)</f>
        <v/>
      </c>
      <c r="BF18" s="365" t="str">
        <f>IF(details!AF18="","",details!AF18)</f>
        <v/>
      </c>
      <c r="BG18" s="186" t="str">
        <f t="shared" si="33"/>
        <v/>
      </c>
      <c r="BH18" s="302" t="str">
        <f t="shared" si="34"/>
        <v/>
      </c>
      <c r="BI18" s="303" t="str">
        <f t="shared" si="35"/>
        <v/>
      </c>
      <c r="BJ18" s="189">
        <f t="shared" si="92"/>
        <v>50</v>
      </c>
      <c r="BK18" s="189">
        <f t="shared" si="93"/>
        <v>0</v>
      </c>
      <c r="BL18" s="365" t="str">
        <f>IF(details!AG18="","",details!AG18)</f>
        <v/>
      </c>
      <c r="BM18" s="365" t="str">
        <f>IF(details!AH18="","",details!AH18)</f>
        <v/>
      </c>
      <c r="BN18" s="186" t="str">
        <f t="shared" si="38"/>
        <v/>
      </c>
      <c r="BO18" s="302" t="str">
        <f t="shared" si="39"/>
        <v/>
      </c>
      <c r="BP18" s="303" t="str">
        <f t="shared" si="40"/>
        <v/>
      </c>
      <c r="BQ18" s="189">
        <f t="shared" si="94"/>
        <v>50</v>
      </c>
      <c r="BR18" s="189">
        <f t="shared" si="95"/>
        <v>0</v>
      </c>
      <c r="BS18" s="365" t="str">
        <f>IF(details!AI18="","",details!AI18)</f>
        <v/>
      </c>
      <c r="BT18" s="365" t="str">
        <f>IF(details!AJ18="","",details!AJ18)</f>
        <v/>
      </c>
      <c r="BU18" s="186" t="str">
        <f t="shared" si="43"/>
        <v/>
      </c>
      <c r="BV18" s="302" t="str">
        <f t="shared" si="44"/>
        <v/>
      </c>
      <c r="BW18" s="303" t="str">
        <f t="shared" si="45"/>
        <v/>
      </c>
      <c r="BX18" s="189">
        <f t="shared" si="96"/>
        <v>100</v>
      </c>
      <c r="BY18" s="189">
        <f t="shared" si="97"/>
        <v>0</v>
      </c>
      <c r="BZ18" s="369">
        <f t="shared" si="98"/>
        <v>200</v>
      </c>
      <c r="CA18" s="369" t="str">
        <f t="shared" si="99"/>
        <v/>
      </c>
      <c r="CB18" s="369" t="str">
        <f t="shared" si="100"/>
        <v/>
      </c>
      <c r="CC18" s="369">
        <f t="shared" si="101"/>
        <v>100</v>
      </c>
      <c r="CD18" s="369" t="str">
        <f t="shared" si="102"/>
        <v/>
      </c>
      <c r="CE18" s="369" t="str">
        <f t="shared" si="103"/>
        <v/>
      </c>
      <c r="CF18" s="369">
        <f t="shared" si="104"/>
        <v>200</v>
      </c>
      <c r="CG18" s="370" t="str">
        <f t="shared" si="105"/>
        <v/>
      </c>
      <c r="CH18" s="370" t="str">
        <f t="shared" si="106"/>
        <v/>
      </c>
      <c r="CI18" s="369">
        <f t="shared" si="107"/>
        <v>100</v>
      </c>
      <c r="CJ18" s="369" t="str">
        <f t="shared" si="108"/>
        <v/>
      </c>
      <c r="CK18" s="369" t="str">
        <f t="shared" si="109"/>
        <v/>
      </c>
      <c r="CL18" s="369">
        <f t="shared" si="110"/>
        <v>50</v>
      </c>
      <c r="CM18" s="369" t="str">
        <f t="shared" si="111"/>
        <v/>
      </c>
      <c r="CN18" s="369" t="str">
        <f t="shared" si="112"/>
        <v/>
      </c>
      <c r="CO18" s="369">
        <f t="shared" si="113"/>
        <v>50</v>
      </c>
      <c r="CP18" s="371" t="str">
        <f t="shared" si="114"/>
        <v/>
      </c>
      <c r="CQ18" s="371" t="str">
        <f t="shared" si="115"/>
        <v/>
      </c>
      <c r="CR18" s="369">
        <f t="shared" si="116"/>
        <v>100</v>
      </c>
      <c r="CS18" s="371" t="str">
        <f t="shared" si="117"/>
        <v/>
      </c>
      <c r="CT18" s="371" t="str">
        <f t="shared" si="118"/>
        <v/>
      </c>
      <c r="CU18" s="190">
        <f>details!CJ18</f>
        <v>424</v>
      </c>
      <c r="CV18" s="376" t="str">
        <f>details!CK18</f>
        <v/>
      </c>
      <c r="CW18" s="438" t="str">
        <f t="shared" si="119"/>
        <v/>
      </c>
      <c r="CX18" s="497" t="str">
        <f t="shared" si="120"/>
        <v/>
      </c>
      <c r="CY18" s="372">
        <f t="shared" si="121"/>
        <v>500</v>
      </c>
      <c r="CZ18" s="372" t="str">
        <f t="shared" si="122"/>
        <v/>
      </c>
      <c r="DA18" s="373" t="str">
        <f t="shared" si="123"/>
        <v/>
      </c>
      <c r="DB18" s="186" t="str">
        <f t="shared" si="124"/>
        <v/>
      </c>
      <c r="DC18" s="421" t="str">
        <f t="shared" si="125"/>
        <v/>
      </c>
      <c r="DD18" s="422" t="str">
        <f t="shared" si="126"/>
        <v/>
      </c>
      <c r="DE18" s="389" t="str">
        <f>IF(details!AK17="","",details!AK17)</f>
        <v/>
      </c>
      <c r="DH18" s="827"/>
      <c r="DI18" s="828"/>
      <c r="DJ18" s="828"/>
      <c r="DK18" s="828"/>
      <c r="DL18" s="828"/>
      <c r="DM18" s="828"/>
      <c r="DN18" s="828"/>
      <c r="DO18" s="828"/>
      <c r="DP18" s="828"/>
      <c r="DQ18" s="828"/>
      <c r="DR18" s="828"/>
      <c r="DS18" s="828"/>
      <c r="DT18" s="831"/>
      <c r="DU18" s="832"/>
      <c r="EF18" s="233"/>
      <c r="EG18" s="222"/>
      <c r="EI18" s="222"/>
      <c r="EJ18" s="222"/>
      <c r="EK18" s="1"/>
      <c r="EL18" s="222"/>
      <c r="EM18" s="222"/>
      <c r="EN18" s="1"/>
      <c r="EO18" s="222"/>
      <c r="EP18" s="222"/>
      <c r="EQ18" s="1"/>
      <c r="ER18" s="222"/>
    </row>
    <row r="19" spans="1:148" s="20" customFormat="1" ht="14" customHeight="1">
      <c r="A19" s="388">
        <f>IF(details!A19="","",details!A19)</f>
        <v>13</v>
      </c>
      <c r="B19" s="365" t="str">
        <f>IF(details!B19="","",details!B19)</f>
        <v/>
      </c>
      <c r="C19" s="365" t="str">
        <f>IF(details!C19="","",details!C19)</f>
        <v/>
      </c>
      <c r="D19" s="186">
        <f>IF(details!D19="","",details!D19)</f>
        <v>813</v>
      </c>
      <c r="E19" s="365">
        <f>IF(details!E19="","",details!E19)</f>
        <v>4013</v>
      </c>
      <c r="F19" s="187" t="str">
        <f>IF(details!G19="","",details!G19)</f>
        <v/>
      </c>
      <c r="G19" s="261" t="str">
        <f>IF(details!H19="","",details!H19)</f>
        <v/>
      </c>
      <c r="H19" s="188" t="str">
        <f>IF(details!I19="","",details!I19)</f>
        <v>v 013</v>
      </c>
      <c r="I19" s="188" t="str">
        <f>IF(details!J19="","",details!J19)</f>
        <v>c 013</v>
      </c>
      <c r="J19" s="188" t="str">
        <f>IF(details!K19="","",details!K19)</f>
        <v>l 013</v>
      </c>
      <c r="K19" s="365" t="str">
        <f>IF(details!Q19="","",details!Q19)</f>
        <v/>
      </c>
      <c r="L19" s="365" t="str">
        <f>IF(details!R19="","",details!R19)</f>
        <v/>
      </c>
      <c r="M19" s="288" t="str">
        <f t="shared" si="77"/>
        <v/>
      </c>
      <c r="N19" s="365" t="str">
        <f>IF(details!S19="","",details!S19)</f>
        <v/>
      </c>
      <c r="O19" s="365" t="str">
        <f>IF(details!T19="","",details!T19)</f>
        <v/>
      </c>
      <c r="P19" s="186" t="str">
        <f t="shared" si="0"/>
        <v/>
      </c>
      <c r="Q19" s="186" t="str">
        <f t="shared" si="78"/>
        <v/>
      </c>
      <c r="R19" s="186" t="str">
        <f t="shared" si="79"/>
        <v/>
      </c>
      <c r="S19" s="186" t="str">
        <f t="shared" si="80"/>
        <v/>
      </c>
      <c r="T19" s="365" t="str">
        <f t="shared" si="81"/>
        <v/>
      </c>
      <c r="U19" s="365" t="str">
        <f t="shared" si="11"/>
        <v/>
      </c>
      <c r="V19" s="189">
        <f t="shared" si="82"/>
        <v>200</v>
      </c>
      <c r="W19" s="189">
        <f t="shared" si="83"/>
        <v>0</v>
      </c>
      <c r="X19" s="365" t="str">
        <f>IF(details!U19="","",details!U19)</f>
        <v/>
      </c>
      <c r="Y19" s="365" t="str">
        <f>IF(details!V19="","",details!V19)</f>
        <v/>
      </c>
      <c r="Z19" s="288" t="str">
        <f t="shared" si="84"/>
        <v/>
      </c>
      <c r="AA19" s="365" t="str">
        <f>IF(details!W19="","",details!W19)</f>
        <v/>
      </c>
      <c r="AB19" s="365" t="str">
        <f>IF(details!X19="","",details!X19)</f>
        <v/>
      </c>
      <c r="AC19" s="186" t="str">
        <f t="shared" si="2"/>
        <v/>
      </c>
      <c r="AD19" s="186" t="str">
        <f t="shared" si="85"/>
        <v/>
      </c>
      <c r="AE19" s="186" t="str">
        <f t="shared" si="86"/>
        <v/>
      </c>
      <c r="AF19" s="186" t="str">
        <f t="shared" si="17"/>
        <v/>
      </c>
      <c r="AG19" s="365" t="str">
        <f t="shared" si="3"/>
        <v/>
      </c>
      <c r="AH19" s="365" t="str">
        <f t="shared" si="18"/>
        <v/>
      </c>
      <c r="AI19" s="189">
        <f t="shared" si="19"/>
        <v>100</v>
      </c>
      <c r="AJ19" s="189">
        <f t="shared" si="20"/>
        <v>0</v>
      </c>
      <c r="AK19" s="365" t="str">
        <f>IF(details!Y19="","",details!Y19)</f>
        <v/>
      </c>
      <c r="AL19" s="365" t="str">
        <f>IF(details!Z19="","",details!Z19)</f>
        <v/>
      </c>
      <c r="AM19" s="288" t="str">
        <f t="shared" si="87"/>
        <v/>
      </c>
      <c r="AN19" s="365" t="str">
        <f>IF(details!AA19="","",details!AA19)</f>
        <v/>
      </c>
      <c r="AO19" s="365" t="str">
        <f>IF(details!AB19="","",details!AB19)</f>
        <v/>
      </c>
      <c r="AP19" s="186" t="str">
        <f t="shared" si="4"/>
        <v/>
      </c>
      <c r="AQ19" s="186" t="str">
        <f t="shared" si="88"/>
        <v/>
      </c>
      <c r="AR19" s="186" t="str">
        <f t="shared" si="89"/>
        <v/>
      </c>
      <c r="AS19" s="186" t="str">
        <f t="shared" si="24"/>
        <v/>
      </c>
      <c r="AT19" s="365" t="str">
        <f t="shared" si="5"/>
        <v/>
      </c>
      <c r="AU19" s="365" t="str">
        <f t="shared" si="25"/>
        <v/>
      </c>
      <c r="AV19" s="189">
        <f t="shared" si="26"/>
        <v>200</v>
      </c>
      <c r="AW19" s="189">
        <f t="shared" si="27"/>
        <v>0</v>
      </c>
      <c r="AX19" s="365" t="str">
        <f>IF(details!AC19="","",details!AC19)</f>
        <v/>
      </c>
      <c r="AY19" s="365" t="str">
        <f>IF(details!AD19="","",details!AD19)</f>
        <v/>
      </c>
      <c r="AZ19" s="186" t="str">
        <f t="shared" si="28"/>
        <v/>
      </c>
      <c r="BA19" s="302" t="str">
        <f t="shared" si="29"/>
        <v/>
      </c>
      <c r="BB19" s="303" t="str">
        <f t="shared" si="30"/>
        <v/>
      </c>
      <c r="BC19" s="189">
        <f t="shared" si="90"/>
        <v>100</v>
      </c>
      <c r="BD19" s="189">
        <f t="shared" si="91"/>
        <v>0</v>
      </c>
      <c r="BE19" s="365" t="str">
        <f>IF(details!AE19="","",details!AE19)</f>
        <v/>
      </c>
      <c r="BF19" s="365" t="str">
        <f>IF(details!AF19="","",details!AF19)</f>
        <v/>
      </c>
      <c r="BG19" s="186" t="str">
        <f t="shared" si="33"/>
        <v/>
      </c>
      <c r="BH19" s="302" t="str">
        <f t="shared" si="34"/>
        <v/>
      </c>
      <c r="BI19" s="303" t="str">
        <f t="shared" si="35"/>
        <v/>
      </c>
      <c r="BJ19" s="189">
        <f t="shared" si="92"/>
        <v>50</v>
      </c>
      <c r="BK19" s="189">
        <f t="shared" si="93"/>
        <v>0</v>
      </c>
      <c r="BL19" s="365" t="str">
        <f>IF(details!AG19="","",details!AG19)</f>
        <v/>
      </c>
      <c r="BM19" s="365" t="str">
        <f>IF(details!AH19="","",details!AH19)</f>
        <v/>
      </c>
      <c r="BN19" s="186" t="str">
        <f t="shared" si="38"/>
        <v/>
      </c>
      <c r="BO19" s="302" t="str">
        <f t="shared" si="39"/>
        <v/>
      </c>
      <c r="BP19" s="303" t="str">
        <f t="shared" si="40"/>
        <v/>
      </c>
      <c r="BQ19" s="189">
        <f t="shared" si="94"/>
        <v>50</v>
      </c>
      <c r="BR19" s="189">
        <f t="shared" si="95"/>
        <v>0</v>
      </c>
      <c r="BS19" s="365" t="str">
        <f>IF(details!AI19="","",details!AI19)</f>
        <v/>
      </c>
      <c r="BT19" s="365" t="str">
        <f>IF(details!AJ19="","",details!AJ19)</f>
        <v/>
      </c>
      <c r="BU19" s="186" t="str">
        <f t="shared" si="43"/>
        <v/>
      </c>
      <c r="BV19" s="302" t="str">
        <f t="shared" si="44"/>
        <v/>
      </c>
      <c r="BW19" s="303" t="str">
        <f t="shared" si="45"/>
        <v/>
      </c>
      <c r="BX19" s="189">
        <f t="shared" si="96"/>
        <v>100</v>
      </c>
      <c r="BY19" s="189">
        <f t="shared" si="97"/>
        <v>0</v>
      </c>
      <c r="BZ19" s="369">
        <f t="shared" si="98"/>
        <v>200</v>
      </c>
      <c r="CA19" s="369" t="str">
        <f t="shared" si="99"/>
        <v/>
      </c>
      <c r="CB19" s="369" t="str">
        <f t="shared" si="100"/>
        <v/>
      </c>
      <c r="CC19" s="369">
        <f t="shared" si="101"/>
        <v>100</v>
      </c>
      <c r="CD19" s="369" t="str">
        <f t="shared" si="102"/>
        <v/>
      </c>
      <c r="CE19" s="369" t="str">
        <f t="shared" si="103"/>
        <v/>
      </c>
      <c r="CF19" s="369">
        <f t="shared" si="104"/>
        <v>200</v>
      </c>
      <c r="CG19" s="370" t="str">
        <f t="shared" si="105"/>
        <v/>
      </c>
      <c r="CH19" s="370" t="str">
        <f t="shared" si="106"/>
        <v/>
      </c>
      <c r="CI19" s="369">
        <f t="shared" si="107"/>
        <v>100</v>
      </c>
      <c r="CJ19" s="369" t="str">
        <f t="shared" si="108"/>
        <v/>
      </c>
      <c r="CK19" s="369" t="str">
        <f t="shared" si="109"/>
        <v/>
      </c>
      <c r="CL19" s="369">
        <f t="shared" si="110"/>
        <v>50</v>
      </c>
      <c r="CM19" s="369" t="str">
        <f t="shared" si="111"/>
        <v/>
      </c>
      <c r="CN19" s="369" t="str">
        <f t="shared" si="112"/>
        <v/>
      </c>
      <c r="CO19" s="369">
        <f t="shared" si="113"/>
        <v>50</v>
      </c>
      <c r="CP19" s="371" t="str">
        <f t="shared" si="114"/>
        <v/>
      </c>
      <c r="CQ19" s="371" t="str">
        <f t="shared" si="115"/>
        <v/>
      </c>
      <c r="CR19" s="369">
        <f t="shared" si="116"/>
        <v>100</v>
      </c>
      <c r="CS19" s="371" t="str">
        <f t="shared" si="117"/>
        <v/>
      </c>
      <c r="CT19" s="371" t="str">
        <f t="shared" si="118"/>
        <v/>
      </c>
      <c r="CU19" s="190">
        <f>details!CJ19</f>
        <v>424</v>
      </c>
      <c r="CV19" s="376" t="str">
        <f>details!CK19</f>
        <v/>
      </c>
      <c r="CW19" s="438" t="str">
        <f t="shared" si="119"/>
        <v/>
      </c>
      <c r="CX19" s="497" t="str">
        <f t="shared" si="120"/>
        <v/>
      </c>
      <c r="CY19" s="372">
        <f t="shared" si="121"/>
        <v>500</v>
      </c>
      <c r="CZ19" s="372" t="str">
        <f t="shared" si="122"/>
        <v/>
      </c>
      <c r="DA19" s="373" t="str">
        <f t="shared" si="123"/>
        <v/>
      </c>
      <c r="DB19" s="186" t="str">
        <f t="shared" si="124"/>
        <v/>
      </c>
      <c r="DC19" s="421" t="str">
        <f t="shared" si="125"/>
        <v/>
      </c>
      <c r="DD19" s="422" t="str">
        <f t="shared" si="126"/>
        <v/>
      </c>
      <c r="DE19" s="389" t="str">
        <f>IF(details!AK18="","",details!AK18)</f>
        <v/>
      </c>
      <c r="DH19" s="235"/>
      <c r="DI19" s="236" t="str">
        <f>'result aggregate'!P108</f>
        <v>SC BOYS</v>
      </c>
      <c r="DJ19" s="236" t="str">
        <f>'result aggregate'!Q108</f>
        <v>SC GIRLS</v>
      </c>
      <c r="DK19" s="236" t="str">
        <f>'result aggregate'!R108</f>
        <v>ST BOYS</v>
      </c>
      <c r="DL19" s="236" t="str">
        <f>'result aggregate'!S108</f>
        <v>ST GIRLS</v>
      </c>
      <c r="DM19" s="236" t="str">
        <f>'result aggregate'!T108</f>
        <v>OBC BOYS</v>
      </c>
      <c r="DN19" s="236" t="str">
        <f>'result aggregate'!U108</f>
        <v>OBC GIRLS</v>
      </c>
      <c r="DO19" s="236" t="str">
        <f>'result aggregate'!V108</f>
        <v>GEN BOYS</v>
      </c>
      <c r="DP19" s="236" t="str">
        <f>'result aggregate'!W108</f>
        <v>GEN GIRLS</v>
      </c>
      <c r="DQ19" s="236" t="str">
        <f>'result aggregate'!X108</f>
        <v>MIN BOYS</v>
      </c>
      <c r="DR19" s="236" t="str">
        <f>'result aggregate'!Y108</f>
        <v>MIN GIRLS</v>
      </c>
      <c r="DS19" s="236" t="str">
        <f>'result aggregate'!Z108</f>
        <v>SBC BOYS</v>
      </c>
      <c r="DT19" s="236" t="str">
        <f>'result aggregate'!AA108</f>
        <v>SBC GIRL</v>
      </c>
      <c r="DU19" s="237" t="str">
        <f>'result aggregate'!AB108</f>
        <v>TOTAL</v>
      </c>
      <c r="EF19" s="233"/>
      <c r="EG19" s="222"/>
      <c r="EI19" s="222"/>
      <c r="EJ19" s="222"/>
      <c r="EK19" s="1"/>
      <c r="EL19" s="222"/>
      <c r="EM19" s="222"/>
      <c r="EN19" s="1"/>
      <c r="EO19" s="222"/>
      <c r="EP19" s="222"/>
      <c r="EQ19" s="1"/>
      <c r="ER19" s="222"/>
    </row>
    <row r="20" spans="1:148" s="20" customFormat="1" ht="14" customHeight="1">
      <c r="A20" s="388">
        <f>IF(details!A20="","",details!A20)</f>
        <v>14</v>
      </c>
      <c r="B20" s="365" t="str">
        <f>IF(details!B20="","",details!B20)</f>
        <v/>
      </c>
      <c r="C20" s="365" t="str">
        <f>IF(details!C20="","",details!C20)</f>
        <v/>
      </c>
      <c r="D20" s="186">
        <f>IF(details!D20="","",details!D20)</f>
        <v>814</v>
      </c>
      <c r="E20" s="365">
        <f>IF(details!E20="","",details!E20)</f>
        <v>4014</v>
      </c>
      <c r="F20" s="187" t="str">
        <f>IF(details!G20="","",details!G20)</f>
        <v/>
      </c>
      <c r="G20" s="261" t="str">
        <f>IF(details!H20="","",details!H20)</f>
        <v/>
      </c>
      <c r="H20" s="188" t="str">
        <f>IF(details!I20="","",details!I20)</f>
        <v>v 014</v>
      </c>
      <c r="I20" s="188" t="str">
        <f>IF(details!J20="","",details!J20)</f>
        <v>c 014</v>
      </c>
      <c r="J20" s="188" t="str">
        <f>IF(details!K20="","",details!K20)</f>
        <v>l 014</v>
      </c>
      <c r="K20" s="365" t="str">
        <f>IF(details!Q20="","",details!Q20)</f>
        <v/>
      </c>
      <c r="L20" s="365" t="str">
        <f>IF(details!R20="","",details!R20)</f>
        <v/>
      </c>
      <c r="M20" s="288" t="str">
        <f t="shared" si="77"/>
        <v/>
      </c>
      <c r="N20" s="365" t="str">
        <f>IF(details!S20="","",details!S20)</f>
        <v/>
      </c>
      <c r="O20" s="365" t="str">
        <f>IF(details!T20="","",details!T20)</f>
        <v/>
      </c>
      <c r="P20" s="186" t="str">
        <f t="shared" si="0"/>
        <v/>
      </c>
      <c r="Q20" s="186" t="str">
        <f t="shared" si="78"/>
        <v/>
      </c>
      <c r="R20" s="186" t="str">
        <f t="shared" si="79"/>
        <v/>
      </c>
      <c r="S20" s="186" t="str">
        <f t="shared" si="80"/>
        <v/>
      </c>
      <c r="T20" s="365" t="str">
        <f t="shared" si="81"/>
        <v/>
      </c>
      <c r="U20" s="365" t="str">
        <f t="shared" si="11"/>
        <v/>
      </c>
      <c r="V20" s="189">
        <f t="shared" si="82"/>
        <v>200</v>
      </c>
      <c r="W20" s="189">
        <f t="shared" si="83"/>
        <v>0</v>
      </c>
      <c r="X20" s="365" t="str">
        <f>IF(details!U20="","",details!U20)</f>
        <v/>
      </c>
      <c r="Y20" s="365" t="str">
        <f>IF(details!V20="","",details!V20)</f>
        <v/>
      </c>
      <c r="Z20" s="288" t="str">
        <f t="shared" si="84"/>
        <v/>
      </c>
      <c r="AA20" s="365" t="str">
        <f>IF(details!W20="","",details!W20)</f>
        <v/>
      </c>
      <c r="AB20" s="365" t="str">
        <f>IF(details!X20="","",details!X20)</f>
        <v/>
      </c>
      <c r="AC20" s="186" t="str">
        <f t="shared" si="2"/>
        <v/>
      </c>
      <c r="AD20" s="186" t="str">
        <f t="shared" si="85"/>
        <v/>
      </c>
      <c r="AE20" s="186" t="str">
        <f t="shared" si="86"/>
        <v/>
      </c>
      <c r="AF20" s="186" t="str">
        <f t="shared" si="17"/>
        <v/>
      </c>
      <c r="AG20" s="365" t="str">
        <f t="shared" si="3"/>
        <v/>
      </c>
      <c r="AH20" s="365" t="str">
        <f t="shared" si="18"/>
        <v/>
      </c>
      <c r="AI20" s="189">
        <f t="shared" si="19"/>
        <v>100</v>
      </c>
      <c r="AJ20" s="189">
        <f t="shared" si="20"/>
        <v>0</v>
      </c>
      <c r="AK20" s="365" t="str">
        <f>IF(details!Y20="","",details!Y20)</f>
        <v/>
      </c>
      <c r="AL20" s="365" t="str">
        <f>IF(details!Z20="","",details!Z20)</f>
        <v/>
      </c>
      <c r="AM20" s="288" t="str">
        <f t="shared" si="87"/>
        <v/>
      </c>
      <c r="AN20" s="365" t="str">
        <f>IF(details!AA20="","",details!AA20)</f>
        <v/>
      </c>
      <c r="AO20" s="365" t="str">
        <f>IF(details!AB20="","",details!AB20)</f>
        <v/>
      </c>
      <c r="AP20" s="186" t="str">
        <f t="shared" si="4"/>
        <v/>
      </c>
      <c r="AQ20" s="186" t="str">
        <f t="shared" si="88"/>
        <v/>
      </c>
      <c r="AR20" s="186" t="str">
        <f t="shared" si="89"/>
        <v/>
      </c>
      <c r="AS20" s="186" t="str">
        <f t="shared" si="24"/>
        <v/>
      </c>
      <c r="AT20" s="365" t="str">
        <f t="shared" si="5"/>
        <v/>
      </c>
      <c r="AU20" s="365" t="str">
        <f t="shared" si="25"/>
        <v/>
      </c>
      <c r="AV20" s="189">
        <f t="shared" si="26"/>
        <v>200</v>
      </c>
      <c r="AW20" s="189">
        <f t="shared" si="27"/>
        <v>0</v>
      </c>
      <c r="AX20" s="365" t="str">
        <f>IF(details!AC20="","",details!AC20)</f>
        <v/>
      </c>
      <c r="AY20" s="365" t="str">
        <f>IF(details!AD20="","",details!AD20)</f>
        <v/>
      </c>
      <c r="AZ20" s="186" t="str">
        <f t="shared" si="28"/>
        <v/>
      </c>
      <c r="BA20" s="302" t="str">
        <f t="shared" si="29"/>
        <v/>
      </c>
      <c r="BB20" s="303" t="str">
        <f t="shared" si="30"/>
        <v/>
      </c>
      <c r="BC20" s="189">
        <f t="shared" si="90"/>
        <v>100</v>
      </c>
      <c r="BD20" s="189">
        <f t="shared" si="91"/>
        <v>0</v>
      </c>
      <c r="BE20" s="365" t="str">
        <f>IF(details!AE20="","",details!AE20)</f>
        <v/>
      </c>
      <c r="BF20" s="365" t="str">
        <f>IF(details!AF20="","",details!AF20)</f>
        <v/>
      </c>
      <c r="BG20" s="186" t="str">
        <f t="shared" si="33"/>
        <v/>
      </c>
      <c r="BH20" s="302" t="str">
        <f t="shared" si="34"/>
        <v/>
      </c>
      <c r="BI20" s="303" t="str">
        <f t="shared" si="35"/>
        <v/>
      </c>
      <c r="BJ20" s="189">
        <f t="shared" si="92"/>
        <v>50</v>
      </c>
      <c r="BK20" s="189">
        <f t="shared" si="93"/>
        <v>0</v>
      </c>
      <c r="BL20" s="365" t="str">
        <f>IF(details!AG20="","",details!AG20)</f>
        <v/>
      </c>
      <c r="BM20" s="365" t="str">
        <f>IF(details!AH20="","",details!AH20)</f>
        <v/>
      </c>
      <c r="BN20" s="186" t="str">
        <f t="shared" si="38"/>
        <v/>
      </c>
      <c r="BO20" s="302" t="str">
        <f t="shared" si="39"/>
        <v/>
      </c>
      <c r="BP20" s="303" t="str">
        <f t="shared" si="40"/>
        <v/>
      </c>
      <c r="BQ20" s="189">
        <f t="shared" si="94"/>
        <v>50</v>
      </c>
      <c r="BR20" s="189">
        <f t="shared" si="95"/>
        <v>0</v>
      </c>
      <c r="BS20" s="365" t="str">
        <f>IF(details!AI20="","",details!AI20)</f>
        <v/>
      </c>
      <c r="BT20" s="365" t="str">
        <f>IF(details!AJ20="","",details!AJ20)</f>
        <v/>
      </c>
      <c r="BU20" s="186" t="str">
        <f t="shared" si="43"/>
        <v/>
      </c>
      <c r="BV20" s="302" t="str">
        <f t="shared" si="44"/>
        <v/>
      </c>
      <c r="BW20" s="303" t="str">
        <f t="shared" si="45"/>
        <v/>
      </c>
      <c r="BX20" s="189">
        <f t="shared" si="96"/>
        <v>100</v>
      </c>
      <c r="BY20" s="189">
        <f t="shared" si="97"/>
        <v>0</v>
      </c>
      <c r="BZ20" s="369">
        <f t="shared" si="98"/>
        <v>200</v>
      </c>
      <c r="CA20" s="369" t="str">
        <f t="shared" si="99"/>
        <v/>
      </c>
      <c r="CB20" s="369" t="str">
        <f t="shared" si="100"/>
        <v/>
      </c>
      <c r="CC20" s="369">
        <f t="shared" si="101"/>
        <v>100</v>
      </c>
      <c r="CD20" s="369" t="str">
        <f t="shared" si="102"/>
        <v/>
      </c>
      <c r="CE20" s="369" t="str">
        <f t="shared" si="103"/>
        <v/>
      </c>
      <c r="CF20" s="369">
        <f t="shared" si="104"/>
        <v>200</v>
      </c>
      <c r="CG20" s="370" t="str">
        <f t="shared" si="105"/>
        <v/>
      </c>
      <c r="CH20" s="370" t="str">
        <f t="shared" si="106"/>
        <v/>
      </c>
      <c r="CI20" s="369">
        <f t="shared" si="107"/>
        <v>100</v>
      </c>
      <c r="CJ20" s="369" t="str">
        <f t="shared" si="108"/>
        <v/>
      </c>
      <c r="CK20" s="369" t="str">
        <f t="shared" si="109"/>
        <v/>
      </c>
      <c r="CL20" s="369">
        <f t="shared" si="110"/>
        <v>50</v>
      </c>
      <c r="CM20" s="369" t="str">
        <f t="shared" si="111"/>
        <v/>
      </c>
      <c r="CN20" s="369" t="str">
        <f t="shared" si="112"/>
        <v/>
      </c>
      <c r="CO20" s="369">
        <f t="shared" si="113"/>
        <v>50</v>
      </c>
      <c r="CP20" s="371" t="str">
        <f t="shared" si="114"/>
        <v/>
      </c>
      <c r="CQ20" s="371" t="str">
        <f t="shared" si="115"/>
        <v/>
      </c>
      <c r="CR20" s="369">
        <f t="shared" si="116"/>
        <v>100</v>
      </c>
      <c r="CS20" s="371" t="str">
        <f t="shared" si="117"/>
        <v/>
      </c>
      <c r="CT20" s="371" t="str">
        <f t="shared" si="118"/>
        <v/>
      </c>
      <c r="CU20" s="190">
        <f>details!CJ20</f>
        <v>424</v>
      </c>
      <c r="CV20" s="376" t="str">
        <f>details!CK20</f>
        <v/>
      </c>
      <c r="CW20" s="438" t="str">
        <f t="shared" si="119"/>
        <v/>
      </c>
      <c r="CX20" s="497" t="str">
        <f t="shared" si="120"/>
        <v/>
      </c>
      <c r="CY20" s="372">
        <f t="shared" si="121"/>
        <v>500</v>
      </c>
      <c r="CZ20" s="372" t="str">
        <f t="shared" si="122"/>
        <v/>
      </c>
      <c r="DA20" s="373" t="str">
        <f t="shared" si="123"/>
        <v/>
      </c>
      <c r="DB20" s="186" t="str">
        <f t="shared" si="124"/>
        <v/>
      </c>
      <c r="DC20" s="421" t="str">
        <f t="shared" si="125"/>
        <v/>
      </c>
      <c r="DD20" s="422" t="str">
        <f t="shared" si="126"/>
        <v/>
      </c>
      <c r="DE20" s="389" t="str">
        <f>IF(details!AK19="","",details!AK19)</f>
        <v/>
      </c>
      <c r="DH20" s="238" t="str">
        <f>H108</f>
        <v>izfo"V Nk= la[;k</v>
      </c>
      <c r="DI20" s="239">
        <f>'result aggregate'!P109</f>
        <v>2</v>
      </c>
      <c r="DJ20" s="239">
        <f>'result aggregate'!Q109</f>
        <v>0</v>
      </c>
      <c r="DK20" s="239">
        <f>'result aggregate'!R109</f>
        <v>1</v>
      </c>
      <c r="DL20" s="239">
        <f>'result aggregate'!S109</f>
        <v>0</v>
      </c>
      <c r="DM20" s="239">
        <f>'result aggregate'!T109</f>
        <v>0</v>
      </c>
      <c r="DN20" s="239">
        <f>'result aggregate'!U109</f>
        <v>0</v>
      </c>
      <c r="DO20" s="239">
        <f>'result aggregate'!V109</f>
        <v>0</v>
      </c>
      <c r="DP20" s="239">
        <f>'result aggregate'!W109</f>
        <v>1</v>
      </c>
      <c r="DQ20" s="239">
        <f>'result aggregate'!X109</f>
        <v>0</v>
      </c>
      <c r="DR20" s="239">
        <f>'result aggregate'!Y109</f>
        <v>1</v>
      </c>
      <c r="DS20" s="239">
        <f>'result aggregate'!Z109</f>
        <v>1</v>
      </c>
      <c r="DT20" s="239">
        <f>'result aggregate'!AA109</f>
        <v>0</v>
      </c>
      <c r="DU20" s="240">
        <f>'result aggregate'!AB109</f>
        <v>6</v>
      </c>
      <c r="EF20" s="233"/>
      <c r="EG20" s="222"/>
      <c r="EI20" s="222"/>
      <c r="EJ20" s="222"/>
      <c r="EK20" s="1"/>
      <c r="EL20" s="222"/>
      <c r="EM20" s="222"/>
      <c r="EN20" s="1"/>
      <c r="EO20" s="222"/>
      <c r="EP20" s="222"/>
      <c r="EQ20" s="1"/>
      <c r="ER20" s="222"/>
    </row>
    <row r="21" spans="1:148" s="20" customFormat="1" ht="14" customHeight="1">
      <c r="A21" s="388">
        <f>IF(details!A21="","",details!A21)</f>
        <v>15</v>
      </c>
      <c r="B21" s="365" t="str">
        <f>IF(details!B21="","",details!B21)</f>
        <v/>
      </c>
      <c r="C21" s="365" t="str">
        <f>IF(details!C21="","",details!C21)</f>
        <v/>
      </c>
      <c r="D21" s="186" t="str">
        <f>IF(details!D21="","",details!D21)</f>
        <v/>
      </c>
      <c r="E21" s="365" t="str">
        <f>IF(details!E21="","",details!E21)</f>
        <v/>
      </c>
      <c r="F21" s="187" t="str">
        <f>IF(details!G21="","",details!G21)</f>
        <v/>
      </c>
      <c r="G21" s="261" t="str">
        <f>IF(details!H21="","",details!H21)</f>
        <v/>
      </c>
      <c r="H21" s="188" t="str">
        <f>IF(details!I21="","",details!I21)</f>
        <v>v 015</v>
      </c>
      <c r="I21" s="188" t="str">
        <f>IF(details!J21="","",details!J21)</f>
        <v>c 015</v>
      </c>
      <c r="J21" s="188" t="str">
        <f>IF(details!K21="","",details!K21)</f>
        <v>l 015</v>
      </c>
      <c r="K21" s="365" t="str">
        <f>IF(details!Q21="","",details!Q21)</f>
        <v/>
      </c>
      <c r="L21" s="365" t="str">
        <f>IF(details!R21="","",details!R21)</f>
        <v/>
      </c>
      <c r="M21" s="288" t="str">
        <f t="shared" si="77"/>
        <v/>
      </c>
      <c r="N21" s="365" t="str">
        <f>IF(details!S21="","",details!S21)</f>
        <v/>
      </c>
      <c r="O21" s="365" t="str">
        <f>IF(details!T21="","",details!T21)</f>
        <v/>
      </c>
      <c r="P21" s="186" t="str">
        <f t="shared" si="0"/>
        <v/>
      </c>
      <c r="Q21" s="186" t="str">
        <f t="shared" si="78"/>
        <v/>
      </c>
      <c r="R21" s="186" t="str">
        <f t="shared" si="79"/>
        <v/>
      </c>
      <c r="S21" s="186" t="str">
        <f t="shared" si="80"/>
        <v/>
      </c>
      <c r="T21" s="365" t="str">
        <f t="shared" si="81"/>
        <v/>
      </c>
      <c r="U21" s="365" t="str">
        <f t="shared" si="11"/>
        <v/>
      </c>
      <c r="V21" s="189" t="str">
        <f t="shared" si="82"/>
        <v/>
      </c>
      <c r="W21" s="189">
        <f t="shared" si="83"/>
        <v>0</v>
      </c>
      <c r="X21" s="365" t="str">
        <f>IF(details!U21="","",details!U21)</f>
        <v/>
      </c>
      <c r="Y21" s="365" t="str">
        <f>IF(details!V21="","",details!V21)</f>
        <v/>
      </c>
      <c r="Z21" s="288" t="str">
        <f t="shared" si="84"/>
        <v/>
      </c>
      <c r="AA21" s="365" t="str">
        <f>IF(details!W21="","",details!W21)</f>
        <v/>
      </c>
      <c r="AB21" s="365" t="str">
        <f>IF(details!X21="","",details!X21)</f>
        <v/>
      </c>
      <c r="AC21" s="186" t="str">
        <f t="shared" si="2"/>
        <v/>
      </c>
      <c r="AD21" s="186" t="str">
        <f t="shared" si="85"/>
        <v/>
      </c>
      <c r="AE21" s="186" t="str">
        <f t="shared" si="86"/>
        <v/>
      </c>
      <c r="AF21" s="186" t="str">
        <f t="shared" si="17"/>
        <v/>
      </c>
      <c r="AG21" s="365" t="str">
        <f t="shared" si="3"/>
        <v/>
      </c>
      <c r="AH21" s="365" t="str">
        <f t="shared" si="18"/>
        <v/>
      </c>
      <c r="AI21" s="189" t="str">
        <f t="shared" si="19"/>
        <v/>
      </c>
      <c r="AJ21" s="189">
        <f t="shared" si="20"/>
        <v>0</v>
      </c>
      <c r="AK21" s="365" t="str">
        <f>IF(details!Y21="","",details!Y21)</f>
        <v/>
      </c>
      <c r="AL21" s="365" t="str">
        <f>IF(details!Z21="","",details!Z21)</f>
        <v/>
      </c>
      <c r="AM21" s="288" t="str">
        <f t="shared" si="87"/>
        <v/>
      </c>
      <c r="AN21" s="365" t="str">
        <f>IF(details!AA21="","",details!AA21)</f>
        <v/>
      </c>
      <c r="AO21" s="365" t="str">
        <f>IF(details!AB21="","",details!AB21)</f>
        <v/>
      </c>
      <c r="AP21" s="186" t="str">
        <f t="shared" si="4"/>
        <v/>
      </c>
      <c r="AQ21" s="186" t="str">
        <f t="shared" si="88"/>
        <v/>
      </c>
      <c r="AR21" s="186" t="str">
        <f t="shared" si="89"/>
        <v/>
      </c>
      <c r="AS21" s="186" t="str">
        <f t="shared" si="24"/>
        <v/>
      </c>
      <c r="AT21" s="365" t="str">
        <f t="shared" si="5"/>
        <v/>
      </c>
      <c r="AU21" s="365" t="str">
        <f t="shared" si="25"/>
        <v/>
      </c>
      <c r="AV21" s="189" t="str">
        <f t="shared" si="26"/>
        <v/>
      </c>
      <c r="AW21" s="189">
        <f t="shared" si="27"/>
        <v>0</v>
      </c>
      <c r="AX21" s="365" t="str">
        <f>IF(details!AC21="","",details!AC21)</f>
        <v/>
      </c>
      <c r="AY21" s="365" t="str">
        <f>IF(details!AD21="","",details!AD21)</f>
        <v/>
      </c>
      <c r="AZ21" s="186" t="str">
        <f t="shared" si="28"/>
        <v/>
      </c>
      <c r="BA21" s="302" t="str">
        <f t="shared" si="29"/>
        <v/>
      </c>
      <c r="BB21" s="303" t="str">
        <f t="shared" si="30"/>
        <v/>
      </c>
      <c r="BC21" s="189" t="str">
        <f t="shared" si="90"/>
        <v/>
      </c>
      <c r="BD21" s="189">
        <f t="shared" si="91"/>
        <v>0</v>
      </c>
      <c r="BE21" s="365" t="str">
        <f>IF(details!AE21="","",details!AE21)</f>
        <v/>
      </c>
      <c r="BF21" s="365" t="str">
        <f>IF(details!AF21="","",details!AF21)</f>
        <v/>
      </c>
      <c r="BG21" s="186" t="str">
        <f t="shared" si="33"/>
        <v/>
      </c>
      <c r="BH21" s="302" t="str">
        <f t="shared" si="34"/>
        <v/>
      </c>
      <c r="BI21" s="303" t="str">
        <f t="shared" si="35"/>
        <v/>
      </c>
      <c r="BJ21" s="189" t="str">
        <f t="shared" si="92"/>
        <v/>
      </c>
      <c r="BK21" s="189">
        <f t="shared" si="93"/>
        <v>0</v>
      </c>
      <c r="BL21" s="365" t="str">
        <f>IF(details!AG21="","",details!AG21)</f>
        <v/>
      </c>
      <c r="BM21" s="365" t="str">
        <f>IF(details!AH21="","",details!AH21)</f>
        <v/>
      </c>
      <c r="BN21" s="186" t="str">
        <f t="shared" si="38"/>
        <v/>
      </c>
      <c r="BO21" s="302" t="str">
        <f t="shared" si="39"/>
        <v/>
      </c>
      <c r="BP21" s="303" t="str">
        <f t="shared" si="40"/>
        <v/>
      </c>
      <c r="BQ21" s="189" t="str">
        <f t="shared" si="94"/>
        <v/>
      </c>
      <c r="BR21" s="189">
        <f t="shared" si="95"/>
        <v>0</v>
      </c>
      <c r="BS21" s="365" t="str">
        <f>IF(details!AI21="","",details!AI21)</f>
        <v/>
      </c>
      <c r="BT21" s="365" t="str">
        <f>IF(details!AJ21="","",details!AJ21)</f>
        <v/>
      </c>
      <c r="BU21" s="186" t="str">
        <f t="shared" si="43"/>
        <v/>
      </c>
      <c r="BV21" s="302" t="str">
        <f t="shared" si="44"/>
        <v/>
      </c>
      <c r="BW21" s="303" t="str">
        <f t="shared" si="45"/>
        <v/>
      </c>
      <c r="BX21" s="189" t="str">
        <f t="shared" si="96"/>
        <v/>
      </c>
      <c r="BY21" s="189">
        <f t="shared" si="97"/>
        <v>0</v>
      </c>
      <c r="BZ21" s="369" t="str">
        <f t="shared" si="98"/>
        <v/>
      </c>
      <c r="CA21" s="369" t="str">
        <f t="shared" si="99"/>
        <v/>
      </c>
      <c r="CB21" s="369" t="str">
        <f t="shared" si="100"/>
        <v/>
      </c>
      <c r="CC21" s="369" t="str">
        <f t="shared" si="101"/>
        <v/>
      </c>
      <c r="CD21" s="369" t="str">
        <f t="shared" si="102"/>
        <v/>
      </c>
      <c r="CE21" s="369" t="str">
        <f t="shared" si="103"/>
        <v/>
      </c>
      <c r="CF21" s="369" t="str">
        <f t="shared" si="104"/>
        <v/>
      </c>
      <c r="CG21" s="370" t="str">
        <f t="shared" si="105"/>
        <v/>
      </c>
      <c r="CH21" s="370" t="str">
        <f t="shared" si="106"/>
        <v/>
      </c>
      <c r="CI21" s="369" t="str">
        <f t="shared" si="107"/>
        <v/>
      </c>
      <c r="CJ21" s="369" t="str">
        <f t="shared" si="108"/>
        <v/>
      </c>
      <c r="CK21" s="369" t="str">
        <f t="shared" si="109"/>
        <v/>
      </c>
      <c r="CL21" s="369" t="str">
        <f t="shared" si="110"/>
        <v/>
      </c>
      <c r="CM21" s="369" t="str">
        <f t="shared" si="111"/>
        <v/>
      </c>
      <c r="CN21" s="369" t="str">
        <f t="shared" si="112"/>
        <v/>
      </c>
      <c r="CO21" s="369" t="str">
        <f t="shared" si="113"/>
        <v/>
      </c>
      <c r="CP21" s="371" t="str">
        <f t="shared" si="114"/>
        <v/>
      </c>
      <c r="CQ21" s="371" t="str">
        <f t="shared" si="115"/>
        <v/>
      </c>
      <c r="CR21" s="369" t="str">
        <f t="shared" si="116"/>
        <v/>
      </c>
      <c r="CS21" s="371" t="str">
        <f t="shared" si="117"/>
        <v/>
      </c>
      <c r="CT21" s="371" t="str">
        <f t="shared" si="118"/>
        <v/>
      </c>
      <c r="CU21" s="190" t="str">
        <f>details!CJ21</f>
        <v/>
      </c>
      <c r="CV21" s="376" t="str">
        <f>details!CK21</f>
        <v/>
      </c>
      <c r="CW21" s="438" t="str">
        <f t="shared" si="119"/>
        <v/>
      </c>
      <c r="CX21" s="497" t="str">
        <f t="shared" si="120"/>
        <v/>
      </c>
      <c r="CY21" s="372" t="str">
        <f t="shared" si="121"/>
        <v/>
      </c>
      <c r="CZ21" s="372" t="str">
        <f t="shared" si="122"/>
        <v/>
      </c>
      <c r="DA21" s="373" t="str">
        <f t="shared" si="123"/>
        <v/>
      </c>
      <c r="DB21" s="186" t="str">
        <f t="shared" si="124"/>
        <v/>
      </c>
      <c r="DC21" s="421" t="str">
        <f t="shared" si="125"/>
        <v/>
      </c>
      <c r="DD21" s="422" t="str">
        <f t="shared" si="126"/>
        <v/>
      </c>
      <c r="DE21" s="389" t="str">
        <f>IF(details!AK20="","",details!AK20)</f>
        <v/>
      </c>
      <c r="DH21" s="238" t="str">
        <f>H109</f>
        <v>mRrh.kZ Nk= la[;k</v>
      </c>
      <c r="DI21" s="239">
        <f>'result aggregate'!P110</f>
        <v>1</v>
      </c>
      <c r="DJ21" s="239">
        <f>'result aggregate'!Q110</f>
        <v>0</v>
      </c>
      <c r="DK21" s="239">
        <f>'result aggregate'!R110</f>
        <v>1</v>
      </c>
      <c r="DL21" s="239">
        <f>'result aggregate'!S110</f>
        <v>0</v>
      </c>
      <c r="DM21" s="239">
        <f>'result aggregate'!T110</f>
        <v>0</v>
      </c>
      <c r="DN21" s="239">
        <f>'result aggregate'!U110</f>
        <v>0</v>
      </c>
      <c r="DO21" s="239">
        <f>'result aggregate'!V110</f>
        <v>0</v>
      </c>
      <c r="DP21" s="239">
        <f>'result aggregate'!W110</f>
        <v>1</v>
      </c>
      <c r="DQ21" s="239">
        <f>'result aggregate'!X110</f>
        <v>0</v>
      </c>
      <c r="DR21" s="239">
        <f>'result aggregate'!Y110</f>
        <v>1</v>
      </c>
      <c r="DS21" s="239">
        <f>'result aggregate'!Z110</f>
        <v>1</v>
      </c>
      <c r="DT21" s="239">
        <f>'result aggregate'!AA110</f>
        <v>0</v>
      </c>
      <c r="DU21" s="240">
        <f>'result aggregate'!AB110</f>
        <v>5</v>
      </c>
      <c r="EF21" s="233"/>
      <c r="EG21" s="222"/>
      <c r="EI21" s="222"/>
      <c r="EJ21" s="222"/>
      <c r="EK21" s="1"/>
      <c r="EL21" s="222"/>
      <c r="EM21" s="222"/>
      <c r="EN21" s="1"/>
      <c r="EO21" s="222"/>
      <c r="EP21" s="222"/>
      <c r="EQ21" s="1"/>
      <c r="ER21" s="222"/>
    </row>
    <row r="22" spans="1:148" s="20" customFormat="1" ht="14" customHeight="1">
      <c r="A22" s="388">
        <f>IF(details!A22="","",details!A22)</f>
        <v>16</v>
      </c>
      <c r="B22" s="365" t="str">
        <f>IF(details!B22="","",details!B22)</f>
        <v/>
      </c>
      <c r="C22" s="365" t="str">
        <f>IF(details!C22="","",details!C22)</f>
        <v/>
      </c>
      <c r="D22" s="186" t="str">
        <f>IF(details!D22="","",details!D22)</f>
        <v/>
      </c>
      <c r="E22" s="365" t="str">
        <f>IF(details!E22="","",details!E22)</f>
        <v/>
      </c>
      <c r="F22" s="187" t="str">
        <f>IF(details!G22="","",details!G22)</f>
        <v/>
      </c>
      <c r="G22" s="261" t="str">
        <f>IF(details!H22="","",details!H22)</f>
        <v/>
      </c>
      <c r="H22" s="188" t="str">
        <f>IF(details!I22="","",details!I22)</f>
        <v>v 016</v>
      </c>
      <c r="I22" s="188" t="str">
        <f>IF(details!J22="","",details!J22)</f>
        <v>c 016</v>
      </c>
      <c r="J22" s="188" t="str">
        <f>IF(details!K22="","",details!K22)</f>
        <v>l 016</v>
      </c>
      <c r="K22" s="365" t="str">
        <f>IF(details!Q22="","",details!Q22)</f>
        <v/>
      </c>
      <c r="L22" s="365" t="str">
        <f>IF(details!R22="","",details!R22)</f>
        <v/>
      </c>
      <c r="M22" s="288" t="str">
        <f t="shared" si="77"/>
        <v/>
      </c>
      <c r="N22" s="365" t="str">
        <f>IF(details!S22="","",details!S22)</f>
        <v/>
      </c>
      <c r="O22" s="365" t="str">
        <f>IF(details!T22="","",details!T22)</f>
        <v/>
      </c>
      <c r="P22" s="186" t="str">
        <f t="shared" si="0"/>
        <v/>
      </c>
      <c r="Q22" s="186" t="str">
        <f t="shared" si="78"/>
        <v/>
      </c>
      <c r="R22" s="186" t="str">
        <f t="shared" si="79"/>
        <v/>
      </c>
      <c r="S22" s="186" t="str">
        <f t="shared" si="80"/>
        <v/>
      </c>
      <c r="T22" s="365" t="str">
        <f t="shared" si="81"/>
        <v/>
      </c>
      <c r="U22" s="365" t="str">
        <f t="shared" si="11"/>
        <v/>
      </c>
      <c r="V22" s="189" t="str">
        <f t="shared" si="82"/>
        <v/>
      </c>
      <c r="W22" s="189">
        <f t="shared" si="83"/>
        <v>0</v>
      </c>
      <c r="X22" s="365" t="str">
        <f>IF(details!U22="","",details!U22)</f>
        <v/>
      </c>
      <c r="Y22" s="365" t="str">
        <f>IF(details!V22="","",details!V22)</f>
        <v/>
      </c>
      <c r="Z22" s="288" t="str">
        <f t="shared" si="84"/>
        <v/>
      </c>
      <c r="AA22" s="365" t="str">
        <f>IF(details!W22="","",details!W22)</f>
        <v/>
      </c>
      <c r="AB22" s="365" t="str">
        <f>IF(details!X22="","",details!X22)</f>
        <v/>
      </c>
      <c r="AC22" s="186" t="str">
        <f t="shared" si="2"/>
        <v/>
      </c>
      <c r="AD22" s="186" t="str">
        <f t="shared" si="85"/>
        <v/>
      </c>
      <c r="AE22" s="186" t="str">
        <f t="shared" si="86"/>
        <v/>
      </c>
      <c r="AF22" s="186" t="str">
        <f t="shared" si="17"/>
        <v/>
      </c>
      <c r="AG22" s="365" t="str">
        <f t="shared" si="3"/>
        <v/>
      </c>
      <c r="AH22" s="365" t="str">
        <f t="shared" si="18"/>
        <v/>
      </c>
      <c r="AI22" s="189" t="str">
        <f t="shared" si="19"/>
        <v/>
      </c>
      <c r="AJ22" s="189">
        <f t="shared" si="20"/>
        <v>0</v>
      </c>
      <c r="AK22" s="365" t="str">
        <f>IF(details!Y22="","",details!Y22)</f>
        <v/>
      </c>
      <c r="AL22" s="365" t="str">
        <f>IF(details!Z22="","",details!Z22)</f>
        <v/>
      </c>
      <c r="AM22" s="288" t="str">
        <f t="shared" si="87"/>
        <v/>
      </c>
      <c r="AN22" s="365" t="str">
        <f>IF(details!AA22="","",details!AA22)</f>
        <v/>
      </c>
      <c r="AO22" s="365" t="str">
        <f>IF(details!AB22="","",details!AB22)</f>
        <v/>
      </c>
      <c r="AP22" s="186" t="str">
        <f t="shared" si="4"/>
        <v/>
      </c>
      <c r="AQ22" s="186" t="str">
        <f t="shared" si="88"/>
        <v/>
      </c>
      <c r="AR22" s="186" t="str">
        <f t="shared" si="89"/>
        <v/>
      </c>
      <c r="AS22" s="186" t="str">
        <f t="shared" si="24"/>
        <v/>
      </c>
      <c r="AT22" s="365" t="str">
        <f t="shared" si="5"/>
        <v/>
      </c>
      <c r="AU22" s="365" t="str">
        <f t="shared" si="25"/>
        <v/>
      </c>
      <c r="AV22" s="189" t="str">
        <f t="shared" si="26"/>
        <v/>
      </c>
      <c r="AW22" s="189">
        <f t="shared" si="27"/>
        <v>0</v>
      </c>
      <c r="AX22" s="365" t="str">
        <f>IF(details!AC22="","",details!AC22)</f>
        <v/>
      </c>
      <c r="AY22" s="365" t="str">
        <f>IF(details!AD22="","",details!AD22)</f>
        <v/>
      </c>
      <c r="AZ22" s="186" t="str">
        <f t="shared" si="28"/>
        <v/>
      </c>
      <c r="BA22" s="302" t="str">
        <f t="shared" si="29"/>
        <v/>
      </c>
      <c r="BB22" s="303" t="str">
        <f t="shared" si="30"/>
        <v/>
      </c>
      <c r="BC22" s="189" t="str">
        <f t="shared" si="90"/>
        <v/>
      </c>
      <c r="BD22" s="189">
        <f t="shared" si="91"/>
        <v>0</v>
      </c>
      <c r="BE22" s="365" t="str">
        <f>IF(details!AE22="","",details!AE22)</f>
        <v/>
      </c>
      <c r="BF22" s="365" t="str">
        <f>IF(details!AF22="","",details!AF22)</f>
        <v/>
      </c>
      <c r="BG22" s="186" t="str">
        <f t="shared" si="33"/>
        <v/>
      </c>
      <c r="BH22" s="302" t="str">
        <f t="shared" si="34"/>
        <v/>
      </c>
      <c r="BI22" s="303" t="str">
        <f t="shared" si="35"/>
        <v/>
      </c>
      <c r="BJ22" s="189" t="str">
        <f t="shared" si="92"/>
        <v/>
      </c>
      <c r="BK22" s="189">
        <f t="shared" si="93"/>
        <v>0</v>
      </c>
      <c r="BL22" s="365" t="str">
        <f>IF(details!AG22="","",details!AG22)</f>
        <v/>
      </c>
      <c r="BM22" s="365" t="str">
        <f>IF(details!AH22="","",details!AH22)</f>
        <v/>
      </c>
      <c r="BN22" s="186" t="str">
        <f t="shared" si="38"/>
        <v/>
      </c>
      <c r="BO22" s="302" t="str">
        <f t="shared" si="39"/>
        <v/>
      </c>
      <c r="BP22" s="303" t="str">
        <f t="shared" si="40"/>
        <v/>
      </c>
      <c r="BQ22" s="189" t="str">
        <f t="shared" si="94"/>
        <v/>
      </c>
      <c r="BR22" s="189">
        <f t="shared" si="95"/>
        <v>0</v>
      </c>
      <c r="BS22" s="365" t="str">
        <f>IF(details!AI22="","",details!AI22)</f>
        <v/>
      </c>
      <c r="BT22" s="365" t="str">
        <f>IF(details!AJ22="","",details!AJ22)</f>
        <v/>
      </c>
      <c r="BU22" s="186" t="str">
        <f t="shared" si="43"/>
        <v/>
      </c>
      <c r="BV22" s="302" t="str">
        <f t="shared" si="44"/>
        <v/>
      </c>
      <c r="BW22" s="303" t="str">
        <f t="shared" si="45"/>
        <v/>
      </c>
      <c r="BX22" s="189" t="str">
        <f t="shared" si="96"/>
        <v/>
      </c>
      <c r="BY22" s="189">
        <f t="shared" si="97"/>
        <v>0</v>
      </c>
      <c r="BZ22" s="369" t="str">
        <f t="shared" si="98"/>
        <v/>
      </c>
      <c r="CA22" s="369" t="str">
        <f t="shared" si="99"/>
        <v/>
      </c>
      <c r="CB22" s="369" t="str">
        <f t="shared" si="100"/>
        <v/>
      </c>
      <c r="CC22" s="369" t="str">
        <f t="shared" si="101"/>
        <v/>
      </c>
      <c r="CD22" s="369" t="str">
        <f t="shared" si="102"/>
        <v/>
      </c>
      <c r="CE22" s="369" t="str">
        <f t="shared" si="103"/>
        <v/>
      </c>
      <c r="CF22" s="369" t="str">
        <f t="shared" si="104"/>
        <v/>
      </c>
      <c r="CG22" s="370" t="str">
        <f t="shared" si="105"/>
        <v/>
      </c>
      <c r="CH22" s="370" t="str">
        <f t="shared" si="106"/>
        <v/>
      </c>
      <c r="CI22" s="369" t="str">
        <f t="shared" si="107"/>
        <v/>
      </c>
      <c r="CJ22" s="369" t="str">
        <f t="shared" si="108"/>
        <v/>
      </c>
      <c r="CK22" s="369" t="str">
        <f t="shared" si="109"/>
        <v/>
      </c>
      <c r="CL22" s="369" t="str">
        <f t="shared" si="110"/>
        <v/>
      </c>
      <c r="CM22" s="369" t="str">
        <f t="shared" si="111"/>
        <v/>
      </c>
      <c r="CN22" s="369" t="str">
        <f t="shared" si="112"/>
        <v/>
      </c>
      <c r="CO22" s="369" t="str">
        <f t="shared" si="113"/>
        <v/>
      </c>
      <c r="CP22" s="371" t="str">
        <f t="shared" si="114"/>
        <v/>
      </c>
      <c r="CQ22" s="371" t="str">
        <f t="shared" si="115"/>
        <v/>
      </c>
      <c r="CR22" s="369" t="str">
        <f t="shared" si="116"/>
        <v/>
      </c>
      <c r="CS22" s="371" t="str">
        <f t="shared" si="117"/>
        <v/>
      </c>
      <c r="CT22" s="371" t="str">
        <f t="shared" si="118"/>
        <v/>
      </c>
      <c r="CU22" s="190" t="str">
        <f>details!CJ22</f>
        <v/>
      </c>
      <c r="CV22" s="376" t="str">
        <f>details!CK22</f>
        <v/>
      </c>
      <c r="CW22" s="438" t="str">
        <f t="shared" si="119"/>
        <v/>
      </c>
      <c r="CX22" s="497" t="str">
        <f t="shared" si="120"/>
        <v/>
      </c>
      <c r="CY22" s="372" t="str">
        <f t="shared" si="121"/>
        <v/>
      </c>
      <c r="CZ22" s="372" t="str">
        <f t="shared" si="122"/>
        <v/>
      </c>
      <c r="DA22" s="373" t="str">
        <f t="shared" si="123"/>
        <v/>
      </c>
      <c r="DB22" s="186" t="str">
        <f t="shared" si="124"/>
        <v/>
      </c>
      <c r="DC22" s="421" t="str">
        <f t="shared" si="125"/>
        <v/>
      </c>
      <c r="DD22" s="422" t="str">
        <f t="shared" si="126"/>
        <v/>
      </c>
      <c r="DE22" s="389" t="str">
        <f>IF(details!AK21="","",details!AK21)</f>
        <v/>
      </c>
      <c r="DH22" s="238" t="str">
        <f>H110</f>
        <v>d{kksUur</v>
      </c>
      <c r="DI22" s="239">
        <f>'result aggregate'!P111</f>
        <v>1</v>
      </c>
      <c r="DJ22" s="239">
        <f>'result aggregate'!Q111</f>
        <v>0</v>
      </c>
      <c r="DK22" s="239">
        <f>'result aggregate'!R111</f>
        <v>0</v>
      </c>
      <c r="DL22" s="239">
        <f>'result aggregate'!S111</f>
        <v>0</v>
      </c>
      <c r="DM22" s="239">
        <f>'result aggregate'!T111</f>
        <v>0</v>
      </c>
      <c r="DN22" s="239">
        <f>'result aggregate'!U111</f>
        <v>0</v>
      </c>
      <c r="DO22" s="239">
        <f>'result aggregate'!V111</f>
        <v>0</v>
      </c>
      <c r="DP22" s="239">
        <f>'result aggregate'!W111</f>
        <v>0</v>
      </c>
      <c r="DQ22" s="239">
        <f>'result aggregate'!X111</f>
        <v>0</v>
      </c>
      <c r="DR22" s="239">
        <f>'result aggregate'!Y111</f>
        <v>0</v>
      </c>
      <c r="DS22" s="239">
        <f>'result aggregate'!Z111</f>
        <v>0</v>
      </c>
      <c r="DT22" s="239">
        <f>'result aggregate'!AA111</f>
        <v>0</v>
      </c>
      <c r="DU22" s="240">
        <f>'result aggregate'!AB111</f>
        <v>1</v>
      </c>
      <c r="EF22" s="233"/>
      <c r="EG22" s="222"/>
      <c r="EI22" s="222"/>
      <c r="EJ22" s="222"/>
      <c r="EK22" s="1"/>
      <c r="EL22" s="222"/>
      <c r="EM22" s="222"/>
      <c r="EN22" s="1"/>
      <c r="EO22" s="222"/>
      <c r="EP22" s="222"/>
      <c r="EQ22" s="1"/>
      <c r="ER22" s="222"/>
    </row>
    <row r="23" spans="1:148" s="20" customFormat="1" ht="14" customHeight="1">
      <c r="A23" s="388">
        <f>IF(details!A23="","",details!A23)</f>
        <v>17</v>
      </c>
      <c r="B23" s="365" t="str">
        <f>IF(details!B23="","",details!B23)</f>
        <v/>
      </c>
      <c r="C23" s="365" t="str">
        <f>IF(details!C23="","",details!C23)</f>
        <v/>
      </c>
      <c r="D23" s="186" t="str">
        <f>IF(details!D23="","",details!D23)</f>
        <v/>
      </c>
      <c r="E23" s="365" t="str">
        <f>IF(details!E23="","",details!E23)</f>
        <v/>
      </c>
      <c r="F23" s="187" t="str">
        <f>IF(details!G23="","",details!G23)</f>
        <v/>
      </c>
      <c r="G23" s="261" t="str">
        <f>IF(details!H23="","",details!H23)</f>
        <v/>
      </c>
      <c r="H23" s="188" t="str">
        <f>IF(details!I23="","",details!I23)</f>
        <v>v 017</v>
      </c>
      <c r="I23" s="188" t="str">
        <f>IF(details!J23="","",details!J23)</f>
        <v>c 017</v>
      </c>
      <c r="J23" s="188" t="str">
        <f>IF(details!K23="","",details!K23)</f>
        <v>l 017</v>
      </c>
      <c r="K23" s="365" t="str">
        <f>IF(details!Q23="","",details!Q23)</f>
        <v/>
      </c>
      <c r="L23" s="365" t="str">
        <f>IF(details!R23="","",details!R23)</f>
        <v/>
      </c>
      <c r="M23" s="288" t="str">
        <f t="shared" si="77"/>
        <v/>
      </c>
      <c r="N23" s="365" t="str">
        <f>IF(details!S23="","",details!S23)</f>
        <v/>
      </c>
      <c r="O23" s="365" t="str">
        <f>IF(details!T23="","",details!T23)</f>
        <v/>
      </c>
      <c r="P23" s="186" t="str">
        <f t="shared" si="0"/>
        <v/>
      </c>
      <c r="Q23" s="186" t="str">
        <f t="shared" si="78"/>
        <v/>
      </c>
      <c r="R23" s="186" t="str">
        <f t="shared" si="79"/>
        <v/>
      </c>
      <c r="S23" s="186" t="str">
        <f t="shared" si="80"/>
        <v/>
      </c>
      <c r="T23" s="365" t="str">
        <f t="shared" si="81"/>
        <v/>
      </c>
      <c r="U23" s="365" t="str">
        <f t="shared" si="11"/>
        <v/>
      </c>
      <c r="V23" s="189" t="str">
        <f t="shared" si="82"/>
        <v/>
      </c>
      <c r="W23" s="189">
        <f t="shared" si="83"/>
        <v>0</v>
      </c>
      <c r="X23" s="365" t="str">
        <f>IF(details!U23="","",details!U23)</f>
        <v/>
      </c>
      <c r="Y23" s="365" t="str">
        <f>IF(details!V23="","",details!V23)</f>
        <v/>
      </c>
      <c r="Z23" s="288" t="str">
        <f t="shared" si="84"/>
        <v/>
      </c>
      <c r="AA23" s="365" t="str">
        <f>IF(details!W23="","",details!W23)</f>
        <v/>
      </c>
      <c r="AB23" s="365" t="str">
        <f>IF(details!X23="","",details!X23)</f>
        <v/>
      </c>
      <c r="AC23" s="186" t="str">
        <f t="shared" si="2"/>
        <v/>
      </c>
      <c r="AD23" s="186" t="str">
        <f t="shared" si="85"/>
        <v/>
      </c>
      <c r="AE23" s="186" t="str">
        <f t="shared" si="86"/>
        <v/>
      </c>
      <c r="AF23" s="186" t="str">
        <f t="shared" si="17"/>
        <v/>
      </c>
      <c r="AG23" s="365" t="str">
        <f t="shared" si="3"/>
        <v/>
      </c>
      <c r="AH23" s="365" t="str">
        <f t="shared" si="18"/>
        <v/>
      </c>
      <c r="AI23" s="189" t="str">
        <f t="shared" si="19"/>
        <v/>
      </c>
      <c r="AJ23" s="189">
        <f t="shared" si="20"/>
        <v>0</v>
      </c>
      <c r="AK23" s="365" t="str">
        <f>IF(details!Y23="","",details!Y23)</f>
        <v/>
      </c>
      <c r="AL23" s="365" t="str">
        <f>IF(details!Z23="","",details!Z23)</f>
        <v/>
      </c>
      <c r="AM23" s="288" t="str">
        <f t="shared" si="87"/>
        <v/>
      </c>
      <c r="AN23" s="365" t="str">
        <f>IF(details!AA23="","",details!AA23)</f>
        <v/>
      </c>
      <c r="AO23" s="365" t="str">
        <f>IF(details!AB23="","",details!AB23)</f>
        <v/>
      </c>
      <c r="AP23" s="186" t="str">
        <f t="shared" si="4"/>
        <v/>
      </c>
      <c r="AQ23" s="186" t="str">
        <f t="shared" si="88"/>
        <v/>
      </c>
      <c r="AR23" s="186" t="str">
        <f t="shared" si="89"/>
        <v/>
      </c>
      <c r="AS23" s="186" t="str">
        <f t="shared" si="24"/>
        <v/>
      </c>
      <c r="AT23" s="365" t="str">
        <f t="shared" si="5"/>
        <v/>
      </c>
      <c r="AU23" s="365" t="str">
        <f t="shared" si="25"/>
        <v/>
      </c>
      <c r="AV23" s="189" t="str">
        <f t="shared" si="26"/>
        <v/>
      </c>
      <c r="AW23" s="189">
        <f t="shared" si="27"/>
        <v>0</v>
      </c>
      <c r="AX23" s="365" t="str">
        <f>IF(details!AC23="","",details!AC23)</f>
        <v/>
      </c>
      <c r="AY23" s="365" t="str">
        <f>IF(details!AD23="","",details!AD23)</f>
        <v/>
      </c>
      <c r="AZ23" s="186" t="str">
        <f t="shared" si="28"/>
        <v/>
      </c>
      <c r="BA23" s="302" t="str">
        <f t="shared" si="29"/>
        <v/>
      </c>
      <c r="BB23" s="303" t="str">
        <f t="shared" si="30"/>
        <v/>
      </c>
      <c r="BC23" s="189" t="str">
        <f t="shared" si="90"/>
        <v/>
      </c>
      <c r="BD23" s="189">
        <f t="shared" si="91"/>
        <v>0</v>
      </c>
      <c r="BE23" s="365" t="str">
        <f>IF(details!AE23="","",details!AE23)</f>
        <v/>
      </c>
      <c r="BF23" s="365" t="str">
        <f>IF(details!AF23="","",details!AF23)</f>
        <v/>
      </c>
      <c r="BG23" s="186" t="str">
        <f t="shared" si="33"/>
        <v/>
      </c>
      <c r="BH23" s="302" t="str">
        <f t="shared" si="34"/>
        <v/>
      </c>
      <c r="BI23" s="303" t="str">
        <f t="shared" si="35"/>
        <v/>
      </c>
      <c r="BJ23" s="189" t="str">
        <f t="shared" si="92"/>
        <v/>
      </c>
      <c r="BK23" s="189">
        <f t="shared" si="93"/>
        <v>0</v>
      </c>
      <c r="BL23" s="365" t="str">
        <f>IF(details!AG23="","",details!AG23)</f>
        <v/>
      </c>
      <c r="BM23" s="365" t="str">
        <f>IF(details!AH23="","",details!AH23)</f>
        <v/>
      </c>
      <c r="BN23" s="186" t="str">
        <f t="shared" si="38"/>
        <v/>
      </c>
      <c r="BO23" s="302" t="str">
        <f t="shared" si="39"/>
        <v/>
      </c>
      <c r="BP23" s="303" t="str">
        <f t="shared" si="40"/>
        <v/>
      </c>
      <c r="BQ23" s="189" t="str">
        <f t="shared" si="94"/>
        <v/>
      </c>
      <c r="BR23" s="189">
        <f t="shared" si="95"/>
        <v>0</v>
      </c>
      <c r="BS23" s="365" t="str">
        <f>IF(details!AI23="","",details!AI23)</f>
        <v/>
      </c>
      <c r="BT23" s="365" t="str">
        <f>IF(details!AJ23="","",details!AJ23)</f>
        <v/>
      </c>
      <c r="BU23" s="186" t="str">
        <f t="shared" si="43"/>
        <v/>
      </c>
      <c r="BV23" s="302" t="str">
        <f t="shared" si="44"/>
        <v/>
      </c>
      <c r="BW23" s="303" t="str">
        <f t="shared" si="45"/>
        <v/>
      </c>
      <c r="BX23" s="189" t="str">
        <f t="shared" si="96"/>
        <v/>
      </c>
      <c r="BY23" s="189">
        <f t="shared" si="97"/>
        <v>0</v>
      </c>
      <c r="BZ23" s="369" t="str">
        <f t="shared" si="98"/>
        <v/>
      </c>
      <c r="CA23" s="369" t="str">
        <f t="shared" si="99"/>
        <v/>
      </c>
      <c r="CB23" s="369" t="str">
        <f t="shared" si="100"/>
        <v/>
      </c>
      <c r="CC23" s="369" t="str">
        <f t="shared" si="101"/>
        <v/>
      </c>
      <c r="CD23" s="369" t="str">
        <f t="shared" si="102"/>
        <v/>
      </c>
      <c r="CE23" s="369" t="str">
        <f t="shared" si="103"/>
        <v/>
      </c>
      <c r="CF23" s="369" t="str">
        <f t="shared" si="104"/>
        <v/>
      </c>
      <c r="CG23" s="370" t="str">
        <f t="shared" si="105"/>
        <v/>
      </c>
      <c r="CH23" s="370" t="str">
        <f t="shared" si="106"/>
        <v/>
      </c>
      <c r="CI23" s="369" t="str">
        <f t="shared" si="107"/>
        <v/>
      </c>
      <c r="CJ23" s="369" t="str">
        <f t="shared" si="108"/>
        <v/>
      </c>
      <c r="CK23" s="369" t="str">
        <f t="shared" si="109"/>
        <v/>
      </c>
      <c r="CL23" s="369" t="str">
        <f t="shared" si="110"/>
        <v/>
      </c>
      <c r="CM23" s="369" t="str">
        <f t="shared" si="111"/>
        <v/>
      </c>
      <c r="CN23" s="369" t="str">
        <f t="shared" si="112"/>
        <v/>
      </c>
      <c r="CO23" s="369" t="str">
        <f t="shared" si="113"/>
        <v/>
      </c>
      <c r="CP23" s="371" t="str">
        <f t="shared" si="114"/>
        <v/>
      </c>
      <c r="CQ23" s="371" t="str">
        <f t="shared" si="115"/>
        <v/>
      </c>
      <c r="CR23" s="369" t="str">
        <f t="shared" si="116"/>
        <v/>
      </c>
      <c r="CS23" s="371" t="str">
        <f t="shared" si="117"/>
        <v/>
      </c>
      <c r="CT23" s="371" t="str">
        <f t="shared" si="118"/>
        <v/>
      </c>
      <c r="CU23" s="190" t="str">
        <f>details!CJ23</f>
        <v/>
      </c>
      <c r="CV23" s="376" t="str">
        <f>details!CK23</f>
        <v/>
      </c>
      <c r="CW23" s="438" t="str">
        <f t="shared" si="119"/>
        <v/>
      </c>
      <c r="CX23" s="497" t="str">
        <f t="shared" si="120"/>
        <v/>
      </c>
      <c r="CY23" s="372" t="str">
        <f t="shared" si="121"/>
        <v/>
      </c>
      <c r="CZ23" s="372" t="str">
        <f t="shared" si="122"/>
        <v/>
      </c>
      <c r="DA23" s="373" t="str">
        <f t="shared" si="123"/>
        <v/>
      </c>
      <c r="DB23" s="186" t="str">
        <f t="shared" si="124"/>
        <v/>
      </c>
      <c r="DC23" s="421" t="str">
        <f t="shared" si="125"/>
        <v/>
      </c>
      <c r="DD23" s="422" t="str">
        <f t="shared" si="126"/>
        <v/>
      </c>
      <c r="DE23" s="389" t="str">
        <f>IF(details!AK22="","",details!AK22)</f>
        <v/>
      </c>
      <c r="DH23" s="238" t="str">
        <f>H111</f>
        <v>LFkkukarfjr</v>
      </c>
      <c r="DI23" s="239">
        <f>'result aggregate'!P112</f>
        <v>0</v>
      </c>
      <c r="DJ23" s="239">
        <f>'result aggregate'!Q112</f>
        <v>0</v>
      </c>
      <c r="DK23" s="239">
        <f>'result aggregate'!R112</f>
        <v>0</v>
      </c>
      <c r="DL23" s="239">
        <f>'result aggregate'!S112</f>
        <v>0</v>
      </c>
      <c r="DM23" s="239">
        <f>'result aggregate'!T112</f>
        <v>1</v>
      </c>
      <c r="DN23" s="239">
        <f>'result aggregate'!U112</f>
        <v>0</v>
      </c>
      <c r="DO23" s="239">
        <f>'result aggregate'!V112</f>
        <v>0</v>
      </c>
      <c r="DP23" s="239">
        <f>'result aggregate'!W112</f>
        <v>0</v>
      </c>
      <c r="DQ23" s="239">
        <f>'result aggregate'!X112</f>
        <v>0</v>
      </c>
      <c r="DR23" s="239">
        <f>'result aggregate'!Y112</f>
        <v>0</v>
      </c>
      <c r="DS23" s="239">
        <f>'result aggregate'!Z112</f>
        <v>0</v>
      </c>
      <c r="DT23" s="239">
        <f>'result aggregate'!AA112</f>
        <v>1</v>
      </c>
      <c r="DU23" s="240">
        <f>'result aggregate'!AB112</f>
        <v>2</v>
      </c>
    </row>
    <row r="24" spans="1:148" s="20" customFormat="1" ht="14" customHeight="1" thickBot="1">
      <c r="A24" s="388">
        <f>IF(details!A24="","",details!A24)</f>
        <v>18</v>
      </c>
      <c r="B24" s="365" t="str">
        <f>IF(details!B24="","",details!B24)</f>
        <v/>
      </c>
      <c r="C24" s="365" t="str">
        <f>IF(details!C24="","",details!C24)</f>
        <v/>
      </c>
      <c r="D24" s="186" t="str">
        <f>IF(details!D24="","",details!D24)</f>
        <v/>
      </c>
      <c r="E24" s="365" t="str">
        <f>IF(details!E24="","",details!E24)</f>
        <v/>
      </c>
      <c r="F24" s="187" t="str">
        <f>IF(details!G24="","",details!G24)</f>
        <v/>
      </c>
      <c r="G24" s="261" t="str">
        <f>IF(details!H24="","",details!H24)</f>
        <v/>
      </c>
      <c r="H24" s="188" t="str">
        <f>IF(details!I24="","",details!I24)</f>
        <v>v 018</v>
      </c>
      <c r="I24" s="188" t="str">
        <f>IF(details!J24="","",details!J24)</f>
        <v>c 018</v>
      </c>
      <c r="J24" s="188" t="str">
        <f>IF(details!K24="","",details!K24)</f>
        <v>l 018</v>
      </c>
      <c r="K24" s="365" t="str">
        <f>IF(details!Q24="","",details!Q24)</f>
        <v/>
      </c>
      <c r="L24" s="365" t="str">
        <f>IF(details!R24="","",details!R24)</f>
        <v/>
      </c>
      <c r="M24" s="288" t="str">
        <f t="shared" si="77"/>
        <v/>
      </c>
      <c r="N24" s="365" t="str">
        <f>IF(details!S24="","",details!S24)</f>
        <v/>
      </c>
      <c r="O24" s="365" t="str">
        <f>IF(details!T24="","",details!T24)</f>
        <v/>
      </c>
      <c r="P24" s="186" t="str">
        <f t="shared" si="0"/>
        <v/>
      </c>
      <c r="Q24" s="186" t="str">
        <f t="shared" si="78"/>
        <v/>
      </c>
      <c r="R24" s="186" t="str">
        <f t="shared" si="79"/>
        <v/>
      </c>
      <c r="S24" s="186" t="str">
        <f t="shared" si="80"/>
        <v/>
      </c>
      <c r="T24" s="365" t="str">
        <f t="shared" si="81"/>
        <v/>
      </c>
      <c r="U24" s="365" t="str">
        <f t="shared" si="11"/>
        <v/>
      </c>
      <c r="V24" s="189" t="str">
        <f t="shared" si="82"/>
        <v/>
      </c>
      <c r="W24" s="189">
        <f t="shared" si="83"/>
        <v>0</v>
      </c>
      <c r="X24" s="365" t="str">
        <f>IF(details!U24="","",details!U24)</f>
        <v/>
      </c>
      <c r="Y24" s="365" t="str">
        <f>IF(details!V24="","",details!V24)</f>
        <v/>
      </c>
      <c r="Z24" s="288" t="str">
        <f t="shared" si="84"/>
        <v/>
      </c>
      <c r="AA24" s="365" t="str">
        <f>IF(details!W24="","",details!W24)</f>
        <v/>
      </c>
      <c r="AB24" s="365" t="str">
        <f>IF(details!X24="","",details!X24)</f>
        <v/>
      </c>
      <c r="AC24" s="186" t="str">
        <f t="shared" si="2"/>
        <v/>
      </c>
      <c r="AD24" s="186" t="str">
        <f t="shared" si="85"/>
        <v/>
      </c>
      <c r="AE24" s="186" t="str">
        <f t="shared" si="86"/>
        <v/>
      </c>
      <c r="AF24" s="186" t="str">
        <f t="shared" si="17"/>
        <v/>
      </c>
      <c r="AG24" s="365" t="str">
        <f t="shared" si="3"/>
        <v/>
      </c>
      <c r="AH24" s="365" t="str">
        <f t="shared" si="18"/>
        <v/>
      </c>
      <c r="AI24" s="189" t="str">
        <f t="shared" si="19"/>
        <v/>
      </c>
      <c r="AJ24" s="189">
        <f t="shared" si="20"/>
        <v>0</v>
      </c>
      <c r="AK24" s="365" t="str">
        <f>IF(details!Y24="","",details!Y24)</f>
        <v/>
      </c>
      <c r="AL24" s="365" t="str">
        <f>IF(details!Z24="","",details!Z24)</f>
        <v/>
      </c>
      <c r="AM24" s="288" t="str">
        <f t="shared" si="87"/>
        <v/>
      </c>
      <c r="AN24" s="365" t="str">
        <f>IF(details!AA24="","",details!AA24)</f>
        <v/>
      </c>
      <c r="AO24" s="365" t="str">
        <f>IF(details!AB24="","",details!AB24)</f>
        <v/>
      </c>
      <c r="AP24" s="186" t="str">
        <f t="shared" si="4"/>
        <v/>
      </c>
      <c r="AQ24" s="186" t="str">
        <f t="shared" si="88"/>
        <v/>
      </c>
      <c r="AR24" s="186" t="str">
        <f t="shared" si="89"/>
        <v/>
      </c>
      <c r="AS24" s="186" t="str">
        <f t="shared" si="24"/>
        <v/>
      </c>
      <c r="AT24" s="365" t="str">
        <f t="shared" si="5"/>
        <v/>
      </c>
      <c r="AU24" s="365" t="str">
        <f t="shared" si="25"/>
        <v/>
      </c>
      <c r="AV24" s="189" t="str">
        <f t="shared" si="26"/>
        <v/>
      </c>
      <c r="AW24" s="189">
        <f t="shared" si="27"/>
        <v>0</v>
      </c>
      <c r="AX24" s="365" t="str">
        <f>IF(details!AC24="","",details!AC24)</f>
        <v/>
      </c>
      <c r="AY24" s="365" t="str">
        <f>IF(details!AD24="","",details!AD24)</f>
        <v/>
      </c>
      <c r="AZ24" s="186" t="str">
        <f t="shared" si="28"/>
        <v/>
      </c>
      <c r="BA24" s="302" t="str">
        <f t="shared" si="29"/>
        <v/>
      </c>
      <c r="BB24" s="303" t="str">
        <f t="shared" si="30"/>
        <v/>
      </c>
      <c r="BC24" s="189" t="str">
        <f t="shared" si="90"/>
        <v/>
      </c>
      <c r="BD24" s="189">
        <f t="shared" si="91"/>
        <v>0</v>
      </c>
      <c r="BE24" s="365" t="str">
        <f>IF(details!AE24="","",details!AE24)</f>
        <v/>
      </c>
      <c r="BF24" s="365" t="str">
        <f>IF(details!AF24="","",details!AF24)</f>
        <v/>
      </c>
      <c r="BG24" s="186" t="str">
        <f t="shared" si="33"/>
        <v/>
      </c>
      <c r="BH24" s="302" t="str">
        <f t="shared" si="34"/>
        <v/>
      </c>
      <c r="BI24" s="303" t="str">
        <f t="shared" si="35"/>
        <v/>
      </c>
      <c r="BJ24" s="189" t="str">
        <f t="shared" si="92"/>
        <v/>
      </c>
      <c r="BK24" s="189">
        <f t="shared" si="93"/>
        <v>0</v>
      </c>
      <c r="BL24" s="365" t="str">
        <f>IF(details!AG24="","",details!AG24)</f>
        <v/>
      </c>
      <c r="BM24" s="365" t="str">
        <f>IF(details!AH24="","",details!AH24)</f>
        <v/>
      </c>
      <c r="BN24" s="186" t="str">
        <f t="shared" si="38"/>
        <v/>
      </c>
      <c r="BO24" s="302" t="str">
        <f t="shared" si="39"/>
        <v/>
      </c>
      <c r="BP24" s="303" t="str">
        <f t="shared" si="40"/>
        <v/>
      </c>
      <c r="BQ24" s="189" t="str">
        <f t="shared" si="94"/>
        <v/>
      </c>
      <c r="BR24" s="189">
        <f t="shared" si="95"/>
        <v>0</v>
      </c>
      <c r="BS24" s="365" t="str">
        <f>IF(details!AI24="","",details!AI24)</f>
        <v/>
      </c>
      <c r="BT24" s="365" t="str">
        <f>IF(details!AJ24="","",details!AJ24)</f>
        <v/>
      </c>
      <c r="BU24" s="186" t="str">
        <f t="shared" si="43"/>
        <v/>
      </c>
      <c r="BV24" s="302" t="str">
        <f t="shared" si="44"/>
        <v/>
      </c>
      <c r="BW24" s="303" t="str">
        <f t="shared" si="45"/>
        <v/>
      </c>
      <c r="BX24" s="189" t="str">
        <f t="shared" si="96"/>
        <v/>
      </c>
      <c r="BY24" s="189">
        <f t="shared" si="97"/>
        <v>0</v>
      </c>
      <c r="BZ24" s="369" t="str">
        <f t="shared" si="98"/>
        <v/>
      </c>
      <c r="CA24" s="369" t="str">
        <f t="shared" si="99"/>
        <v/>
      </c>
      <c r="CB24" s="369" t="str">
        <f t="shared" si="100"/>
        <v/>
      </c>
      <c r="CC24" s="369" t="str">
        <f t="shared" si="101"/>
        <v/>
      </c>
      <c r="CD24" s="369" t="str">
        <f t="shared" si="102"/>
        <v/>
      </c>
      <c r="CE24" s="369" t="str">
        <f t="shared" si="103"/>
        <v/>
      </c>
      <c r="CF24" s="369" t="str">
        <f t="shared" si="104"/>
        <v/>
      </c>
      <c r="CG24" s="370" t="str">
        <f t="shared" si="105"/>
        <v/>
      </c>
      <c r="CH24" s="370" t="str">
        <f t="shared" si="106"/>
        <v/>
      </c>
      <c r="CI24" s="369" t="str">
        <f t="shared" si="107"/>
        <v/>
      </c>
      <c r="CJ24" s="369" t="str">
        <f t="shared" si="108"/>
        <v/>
      </c>
      <c r="CK24" s="369" t="str">
        <f t="shared" si="109"/>
        <v/>
      </c>
      <c r="CL24" s="369" t="str">
        <f t="shared" si="110"/>
        <v/>
      </c>
      <c r="CM24" s="369" t="str">
        <f t="shared" si="111"/>
        <v/>
      </c>
      <c r="CN24" s="369" t="str">
        <f t="shared" si="112"/>
        <v/>
      </c>
      <c r="CO24" s="369" t="str">
        <f t="shared" si="113"/>
        <v/>
      </c>
      <c r="CP24" s="371" t="str">
        <f t="shared" si="114"/>
        <v/>
      </c>
      <c r="CQ24" s="371" t="str">
        <f t="shared" si="115"/>
        <v/>
      </c>
      <c r="CR24" s="369" t="str">
        <f t="shared" si="116"/>
        <v/>
      </c>
      <c r="CS24" s="371" t="str">
        <f t="shared" si="117"/>
        <v/>
      </c>
      <c r="CT24" s="371" t="str">
        <f t="shared" si="118"/>
        <v/>
      </c>
      <c r="CU24" s="190" t="str">
        <f>details!CJ24</f>
        <v/>
      </c>
      <c r="CV24" s="376" t="str">
        <f>details!CK24</f>
        <v/>
      </c>
      <c r="CW24" s="438" t="str">
        <f t="shared" si="119"/>
        <v/>
      </c>
      <c r="CX24" s="497" t="str">
        <f t="shared" si="120"/>
        <v/>
      </c>
      <c r="CY24" s="372" t="str">
        <f t="shared" si="121"/>
        <v/>
      </c>
      <c r="CZ24" s="372" t="str">
        <f t="shared" si="122"/>
        <v/>
      </c>
      <c r="DA24" s="373" t="str">
        <f t="shared" si="123"/>
        <v/>
      </c>
      <c r="DB24" s="186" t="str">
        <f t="shared" si="124"/>
        <v/>
      </c>
      <c r="DC24" s="421" t="str">
        <f t="shared" si="125"/>
        <v/>
      </c>
      <c r="DD24" s="422" t="str">
        <f t="shared" si="126"/>
        <v/>
      </c>
      <c r="DE24" s="389" t="str">
        <f>IF(details!AK23="","",details!AK23)</f>
        <v/>
      </c>
      <c r="DH24" s="241" t="str">
        <f>H112</f>
        <v>mRrh.kZrk izfr'kr</v>
      </c>
      <c r="DI24" s="348">
        <f>'result aggregate'!P113</f>
        <v>50</v>
      </c>
      <c r="DJ24" s="348" t="str">
        <f>'result aggregate'!Q113</f>
        <v/>
      </c>
      <c r="DK24" s="348">
        <f>'result aggregate'!R113</f>
        <v>100</v>
      </c>
      <c r="DL24" s="348" t="str">
        <f>'result aggregate'!S113</f>
        <v/>
      </c>
      <c r="DM24" s="348" t="str">
        <f>'result aggregate'!T113</f>
        <v/>
      </c>
      <c r="DN24" s="348" t="str">
        <f>'result aggregate'!U113</f>
        <v/>
      </c>
      <c r="DO24" s="348" t="str">
        <f>'result aggregate'!V113</f>
        <v/>
      </c>
      <c r="DP24" s="348">
        <f>'result aggregate'!W113</f>
        <v>100</v>
      </c>
      <c r="DQ24" s="348" t="str">
        <f>'result aggregate'!X113</f>
        <v/>
      </c>
      <c r="DR24" s="348">
        <f>'result aggregate'!Y113</f>
        <v>100</v>
      </c>
      <c r="DS24" s="348">
        <f>'result aggregate'!Z113</f>
        <v>100</v>
      </c>
      <c r="DT24" s="348" t="str">
        <f>'result aggregate'!AA113</f>
        <v/>
      </c>
      <c r="DU24" s="349">
        <f>'result aggregate'!AB113</f>
        <v>83.333333333333343</v>
      </c>
    </row>
    <row r="25" spans="1:148" s="20" customFormat="1" ht="14" customHeight="1">
      <c r="A25" s="388">
        <f>IF(details!A25="","",details!A25)</f>
        <v>19</v>
      </c>
      <c r="B25" s="365" t="str">
        <f>IF(details!B25="","",details!B25)</f>
        <v/>
      </c>
      <c r="C25" s="365" t="str">
        <f>IF(details!C25="","",details!C25)</f>
        <v/>
      </c>
      <c r="D25" s="186" t="str">
        <f>IF(details!D25="","",details!D25)</f>
        <v/>
      </c>
      <c r="E25" s="365" t="str">
        <f>IF(details!E25="","",details!E25)</f>
        <v/>
      </c>
      <c r="F25" s="187" t="str">
        <f>IF(details!G25="","",details!G25)</f>
        <v/>
      </c>
      <c r="G25" s="261" t="str">
        <f>IF(details!H25="","",details!H25)</f>
        <v/>
      </c>
      <c r="H25" s="188" t="str">
        <f>IF(details!I25="","",details!I25)</f>
        <v>v 019</v>
      </c>
      <c r="I25" s="188" t="str">
        <f>IF(details!J25="","",details!J25)</f>
        <v>c 019</v>
      </c>
      <c r="J25" s="188" t="str">
        <f>IF(details!K25="","",details!K25)</f>
        <v>l 019</v>
      </c>
      <c r="K25" s="365" t="str">
        <f>IF(details!Q25="","",details!Q25)</f>
        <v/>
      </c>
      <c r="L25" s="365" t="str">
        <f>IF(details!R25="","",details!R25)</f>
        <v/>
      </c>
      <c r="M25" s="288" t="str">
        <f t="shared" si="77"/>
        <v/>
      </c>
      <c r="N25" s="365" t="str">
        <f>IF(details!S25="","",details!S25)</f>
        <v/>
      </c>
      <c r="O25" s="365" t="str">
        <f>IF(details!T25="","",details!T25)</f>
        <v/>
      </c>
      <c r="P25" s="186" t="str">
        <f t="shared" si="0"/>
        <v/>
      </c>
      <c r="Q25" s="186" t="str">
        <f t="shared" si="78"/>
        <v/>
      </c>
      <c r="R25" s="186" t="str">
        <f t="shared" si="79"/>
        <v/>
      </c>
      <c r="S25" s="186" t="str">
        <f t="shared" si="80"/>
        <v/>
      </c>
      <c r="T25" s="365" t="str">
        <f t="shared" si="81"/>
        <v/>
      </c>
      <c r="U25" s="365" t="str">
        <f t="shared" si="11"/>
        <v/>
      </c>
      <c r="V25" s="189" t="str">
        <f t="shared" si="82"/>
        <v/>
      </c>
      <c r="W25" s="189">
        <f t="shared" si="83"/>
        <v>0</v>
      </c>
      <c r="X25" s="365" t="str">
        <f>IF(details!U25="","",details!U25)</f>
        <v/>
      </c>
      <c r="Y25" s="365" t="str">
        <f>IF(details!V25="","",details!V25)</f>
        <v/>
      </c>
      <c r="Z25" s="288" t="str">
        <f t="shared" si="84"/>
        <v/>
      </c>
      <c r="AA25" s="365" t="str">
        <f>IF(details!W25="","",details!W25)</f>
        <v/>
      </c>
      <c r="AB25" s="365" t="str">
        <f>IF(details!X25="","",details!X25)</f>
        <v/>
      </c>
      <c r="AC25" s="186" t="str">
        <f t="shared" si="2"/>
        <v/>
      </c>
      <c r="AD25" s="186" t="str">
        <f t="shared" si="85"/>
        <v/>
      </c>
      <c r="AE25" s="186" t="str">
        <f t="shared" si="86"/>
        <v/>
      </c>
      <c r="AF25" s="186" t="str">
        <f t="shared" si="17"/>
        <v/>
      </c>
      <c r="AG25" s="365" t="str">
        <f t="shared" si="3"/>
        <v/>
      </c>
      <c r="AH25" s="365" t="str">
        <f t="shared" si="18"/>
        <v/>
      </c>
      <c r="AI25" s="189" t="str">
        <f t="shared" si="19"/>
        <v/>
      </c>
      <c r="AJ25" s="189">
        <f t="shared" si="20"/>
        <v>0</v>
      </c>
      <c r="AK25" s="365" t="str">
        <f>IF(details!Y25="","",details!Y25)</f>
        <v/>
      </c>
      <c r="AL25" s="365" t="str">
        <f>IF(details!Z25="","",details!Z25)</f>
        <v/>
      </c>
      <c r="AM25" s="288" t="str">
        <f t="shared" si="87"/>
        <v/>
      </c>
      <c r="AN25" s="365" t="str">
        <f>IF(details!AA25="","",details!AA25)</f>
        <v/>
      </c>
      <c r="AO25" s="365" t="str">
        <f>IF(details!AB25="","",details!AB25)</f>
        <v/>
      </c>
      <c r="AP25" s="186" t="str">
        <f t="shared" si="4"/>
        <v/>
      </c>
      <c r="AQ25" s="186" t="str">
        <f t="shared" si="88"/>
        <v/>
      </c>
      <c r="AR25" s="186" t="str">
        <f t="shared" si="89"/>
        <v/>
      </c>
      <c r="AS25" s="186" t="str">
        <f t="shared" si="24"/>
        <v/>
      </c>
      <c r="AT25" s="365" t="str">
        <f t="shared" si="5"/>
        <v/>
      </c>
      <c r="AU25" s="365" t="str">
        <f t="shared" si="25"/>
        <v/>
      </c>
      <c r="AV25" s="189" t="str">
        <f t="shared" si="26"/>
        <v/>
      </c>
      <c r="AW25" s="189">
        <f t="shared" si="27"/>
        <v>0</v>
      </c>
      <c r="AX25" s="365" t="str">
        <f>IF(details!AC25="","",details!AC25)</f>
        <v/>
      </c>
      <c r="AY25" s="365" t="str">
        <f>IF(details!AD25="","",details!AD25)</f>
        <v/>
      </c>
      <c r="AZ25" s="186" t="str">
        <f t="shared" si="28"/>
        <v/>
      </c>
      <c r="BA25" s="302" t="str">
        <f t="shared" si="29"/>
        <v/>
      </c>
      <c r="BB25" s="303" t="str">
        <f t="shared" si="30"/>
        <v/>
      </c>
      <c r="BC25" s="189" t="str">
        <f t="shared" si="90"/>
        <v/>
      </c>
      <c r="BD25" s="189">
        <f t="shared" si="91"/>
        <v>0</v>
      </c>
      <c r="BE25" s="365" t="str">
        <f>IF(details!AE25="","",details!AE25)</f>
        <v/>
      </c>
      <c r="BF25" s="365" t="str">
        <f>IF(details!AF25="","",details!AF25)</f>
        <v/>
      </c>
      <c r="BG25" s="186" t="str">
        <f t="shared" si="33"/>
        <v/>
      </c>
      <c r="BH25" s="302" t="str">
        <f t="shared" si="34"/>
        <v/>
      </c>
      <c r="BI25" s="303" t="str">
        <f t="shared" si="35"/>
        <v/>
      </c>
      <c r="BJ25" s="189" t="str">
        <f t="shared" si="92"/>
        <v/>
      </c>
      <c r="BK25" s="189">
        <f t="shared" si="93"/>
        <v>0</v>
      </c>
      <c r="BL25" s="365" t="str">
        <f>IF(details!AG25="","",details!AG25)</f>
        <v/>
      </c>
      <c r="BM25" s="365" t="str">
        <f>IF(details!AH25="","",details!AH25)</f>
        <v/>
      </c>
      <c r="BN25" s="186" t="str">
        <f t="shared" si="38"/>
        <v/>
      </c>
      <c r="BO25" s="302" t="str">
        <f t="shared" si="39"/>
        <v/>
      </c>
      <c r="BP25" s="303" t="str">
        <f t="shared" si="40"/>
        <v/>
      </c>
      <c r="BQ25" s="189" t="str">
        <f t="shared" si="94"/>
        <v/>
      </c>
      <c r="BR25" s="189">
        <f t="shared" si="95"/>
        <v>0</v>
      </c>
      <c r="BS25" s="365" t="str">
        <f>IF(details!AI25="","",details!AI25)</f>
        <v/>
      </c>
      <c r="BT25" s="365" t="str">
        <f>IF(details!AJ25="","",details!AJ25)</f>
        <v/>
      </c>
      <c r="BU25" s="186" t="str">
        <f t="shared" si="43"/>
        <v/>
      </c>
      <c r="BV25" s="302" t="str">
        <f t="shared" si="44"/>
        <v/>
      </c>
      <c r="BW25" s="303" t="str">
        <f t="shared" si="45"/>
        <v/>
      </c>
      <c r="BX25" s="189" t="str">
        <f t="shared" si="96"/>
        <v/>
      </c>
      <c r="BY25" s="189">
        <f t="shared" si="97"/>
        <v>0</v>
      </c>
      <c r="BZ25" s="369" t="str">
        <f t="shared" si="98"/>
        <v/>
      </c>
      <c r="CA25" s="369" t="str">
        <f t="shared" si="99"/>
        <v/>
      </c>
      <c r="CB25" s="369" t="str">
        <f t="shared" si="100"/>
        <v/>
      </c>
      <c r="CC25" s="369" t="str">
        <f t="shared" si="101"/>
        <v/>
      </c>
      <c r="CD25" s="369" t="str">
        <f t="shared" si="102"/>
        <v/>
      </c>
      <c r="CE25" s="369" t="str">
        <f t="shared" si="103"/>
        <v/>
      </c>
      <c r="CF25" s="369" t="str">
        <f t="shared" si="104"/>
        <v/>
      </c>
      <c r="CG25" s="370" t="str">
        <f t="shared" si="105"/>
        <v/>
      </c>
      <c r="CH25" s="370" t="str">
        <f t="shared" si="106"/>
        <v/>
      </c>
      <c r="CI25" s="369" t="str">
        <f t="shared" si="107"/>
        <v/>
      </c>
      <c r="CJ25" s="369" t="str">
        <f t="shared" si="108"/>
        <v/>
      </c>
      <c r="CK25" s="369" t="str">
        <f t="shared" si="109"/>
        <v/>
      </c>
      <c r="CL25" s="369" t="str">
        <f t="shared" si="110"/>
        <v/>
      </c>
      <c r="CM25" s="369" t="str">
        <f t="shared" si="111"/>
        <v/>
      </c>
      <c r="CN25" s="369" t="str">
        <f t="shared" si="112"/>
        <v/>
      </c>
      <c r="CO25" s="369" t="str">
        <f t="shared" si="113"/>
        <v/>
      </c>
      <c r="CP25" s="371" t="str">
        <f t="shared" si="114"/>
        <v/>
      </c>
      <c r="CQ25" s="371" t="str">
        <f t="shared" si="115"/>
        <v/>
      </c>
      <c r="CR25" s="369" t="str">
        <f t="shared" si="116"/>
        <v/>
      </c>
      <c r="CS25" s="371" t="str">
        <f t="shared" si="117"/>
        <v/>
      </c>
      <c r="CT25" s="371" t="str">
        <f t="shared" si="118"/>
        <v/>
      </c>
      <c r="CU25" s="190" t="str">
        <f>details!CJ25</f>
        <v/>
      </c>
      <c r="CV25" s="376" t="str">
        <f>details!CK25</f>
        <v/>
      </c>
      <c r="CW25" s="438" t="str">
        <f t="shared" si="119"/>
        <v/>
      </c>
      <c r="CX25" s="497" t="str">
        <f t="shared" si="120"/>
        <v/>
      </c>
      <c r="CY25" s="372" t="str">
        <f t="shared" si="121"/>
        <v/>
      </c>
      <c r="CZ25" s="372" t="str">
        <f t="shared" si="122"/>
        <v/>
      </c>
      <c r="DA25" s="373" t="str">
        <f t="shared" si="123"/>
        <v/>
      </c>
      <c r="DB25" s="186" t="str">
        <f t="shared" si="124"/>
        <v/>
      </c>
      <c r="DC25" s="421" t="str">
        <f t="shared" si="125"/>
        <v/>
      </c>
      <c r="DD25" s="422" t="str">
        <f t="shared" si="126"/>
        <v/>
      </c>
      <c r="DE25" s="389" t="str">
        <f>IF(details!AK24="","",details!AK24)</f>
        <v/>
      </c>
    </row>
    <row r="26" spans="1:148" s="20" customFormat="1" ht="14" customHeight="1">
      <c r="A26" s="388">
        <f>IF(details!A26="","",details!A26)</f>
        <v>20</v>
      </c>
      <c r="B26" s="365" t="str">
        <f>IF(details!B26="","",details!B26)</f>
        <v/>
      </c>
      <c r="C26" s="365" t="str">
        <f>IF(details!C26="","",details!C26)</f>
        <v/>
      </c>
      <c r="D26" s="186" t="str">
        <f>IF(details!D26="","",details!D26)</f>
        <v/>
      </c>
      <c r="E26" s="365" t="str">
        <f>IF(details!E26="","",details!E26)</f>
        <v/>
      </c>
      <c r="F26" s="187" t="str">
        <f>IF(details!G26="","",details!G26)</f>
        <v/>
      </c>
      <c r="G26" s="261" t="str">
        <f>IF(details!H26="","",details!H26)</f>
        <v/>
      </c>
      <c r="H26" s="188" t="str">
        <f>IF(details!I26="","",details!I26)</f>
        <v>v 020</v>
      </c>
      <c r="I26" s="188" t="str">
        <f>IF(details!J26="","",details!J26)</f>
        <v>c 020</v>
      </c>
      <c r="J26" s="188" t="str">
        <f>IF(details!K26="","",details!K26)</f>
        <v>l 020</v>
      </c>
      <c r="K26" s="365" t="str">
        <f>IF(details!Q26="","",details!Q26)</f>
        <v/>
      </c>
      <c r="L26" s="365" t="str">
        <f>IF(details!R26="","",details!R26)</f>
        <v/>
      </c>
      <c r="M26" s="288" t="str">
        <f t="shared" si="77"/>
        <v/>
      </c>
      <c r="N26" s="365" t="str">
        <f>IF(details!S26="","",details!S26)</f>
        <v/>
      </c>
      <c r="O26" s="365" t="str">
        <f>IF(details!T26="","",details!T26)</f>
        <v/>
      </c>
      <c r="P26" s="186" t="str">
        <f t="shared" si="0"/>
        <v/>
      </c>
      <c r="Q26" s="186" t="str">
        <f t="shared" si="78"/>
        <v/>
      </c>
      <c r="R26" s="186" t="str">
        <f t="shared" si="79"/>
        <v/>
      </c>
      <c r="S26" s="186" t="str">
        <f t="shared" si="80"/>
        <v/>
      </c>
      <c r="T26" s="365" t="str">
        <f t="shared" si="81"/>
        <v/>
      </c>
      <c r="U26" s="365" t="str">
        <f t="shared" si="11"/>
        <v/>
      </c>
      <c r="V26" s="189" t="str">
        <f t="shared" si="82"/>
        <v/>
      </c>
      <c r="W26" s="189">
        <f t="shared" si="83"/>
        <v>0</v>
      </c>
      <c r="X26" s="365" t="str">
        <f>IF(details!U26="","",details!U26)</f>
        <v/>
      </c>
      <c r="Y26" s="365" t="str">
        <f>IF(details!V26="","",details!V26)</f>
        <v/>
      </c>
      <c r="Z26" s="288" t="str">
        <f t="shared" si="84"/>
        <v/>
      </c>
      <c r="AA26" s="365" t="str">
        <f>IF(details!W26="","",details!W26)</f>
        <v/>
      </c>
      <c r="AB26" s="365" t="str">
        <f>IF(details!X26="","",details!X26)</f>
        <v/>
      </c>
      <c r="AC26" s="186" t="str">
        <f t="shared" si="2"/>
        <v/>
      </c>
      <c r="AD26" s="186" t="str">
        <f t="shared" si="85"/>
        <v/>
      </c>
      <c r="AE26" s="186" t="str">
        <f t="shared" si="86"/>
        <v/>
      </c>
      <c r="AF26" s="186" t="str">
        <f t="shared" si="17"/>
        <v/>
      </c>
      <c r="AG26" s="365" t="str">
        <f t="shared" si="3"/>
        <v/>
      </c>
      <c r="AH26" s="365" t="str">
        <f t="shared" si="18"/>
        <v/>
      </c>
      <c r="AI26" s="189" t="str">
        <f t="shared" si="19"/>
        <v/>
      </c>
      <c r="AJ26" s="189">
        <f t="shared" si="20"/>
        <v>0</v>
      </c>
      <c r="AK26" s="365" t="str">
        <f>IF(details!Y26="","",details!Y26)</f>
        <v/>
      </c>
      <c r="AL26" s="365" t="str">
        <f>IF(details!Z26="","",details!Z26)</f>
        <v/>
      </c>
      <c r="AM26" s="288" t="str">
        <f t="shared" si="87"/>
        <v/>
      </c>
      <c r="AN26" s="365" t="str">
        <f>IF(details!AA26="","",details!AA26)</f>
        <v/>
      </c>
      <c r="AO26" s="365" t="str">
        <f>IF(details!AB26="","",details!AB26)</f>
        <v/>
      </c>
      <c r="AP26" s="186" t="str">
        <f t="shared" si="4"/>
        <v/>
      </c>
      <c r="AQ26" s="186" t="str">
        <f t="shared" si="88"/>
        <v/>
      </c>
      <c r="AR26" s="186" t="str">
        <f t="shared" si="89"/>
        <v/>
      </c>
      <c r="AS26" s="186" t="str">
        <f t="shared" si="24"/>
        <v/>
      </c>
      <c r="AT26" s="365" t="str">
        <f t="shared" si="5"/>
        <v/>
      </c>
      <c r="AU26" s="365" t="str">
        <f t="shared" si="25"/>
        <v/>
      </c>
      <c r="AV26" s="189" t="str">
        <f t="shared" si="26"/>
        <v/>
      </c>
      <c r="AW26" s="189">
        <f t="shared" si="27"/>
        <v>0</v>
      </c>
      <c r="AX26" s="365" t="str">
        <f>IF(details!AC26="","",details!AC26)</f>
        <v/>
      </c>
      <c r="AY26" s="365" t="str">
        <f>IF(details!AD26="","",details!AD26)</f>
        <v/>
      </c>
      <c r="AZ26" s="186" t="str">
        <f t="shared" si="28"/>
        <v/>
      </c>
      <c r="BA26" s="302" t="str">
        <f t="shared" si="29"/>
        <v/>
      </c>
      <c r="BB26" s="303" t="str">
        <f t="shared" si="30"/>
        <v/>
      </c>
      <c r="BC26" s="189" t="str">
        <f t="shared" si="90"/>
        <v/>
      </c>
      <c r="BD26" s="189">
        <f t="shared" si="91"/>
        <v>0</v>
      </c>
      <c r="BE26" s="365" t="str">
        <f>IF(details!AE26="","",details!AE26)</f>
        <v/>
      </c>
      <c r="BF26" s="365" t="str">
        <f>IF(details!AF26="","",details!AF26)</f>
        <v/>
      </c>
      <c r="BG26" s="186" t="str">
        <f t="shared" si="33"/>
        <v/>
      </c>
      <c r="BH26" s="302" t="str">
        <f t="shared" si="34"/>
        <v/>
      </c>
      <c r="BI26" s="303" t="str">
        <f t="shared" si="35"/>
        <v/>
      </c>
      <c r="BJ26" s="189" t="str">
        <f t="shared" si="92"/>
        <v/>
      </c>
      <c r="BK26" s="189">
        <f t="shared" si="93"/>
        <v>0</v>
      </c>
      <c r="BL26" s="365" t="str">
        <f>IF(details!AG26="","",details!AG26)</f>
        <v/>
      </c>
      <c r="BM26" s="365" t="str">
        <f>IF(details!AH26="","",details!AH26)</f>
        <v/>
      </c>
      <c r="BN26" s="186" t="str">
        <f t="shared" si="38"/>
        <v/>
      </c>
      <c r="BO26" s="302" t="str">
        <f t="shared" si="39"/>
        <v/>
      </c>
      <c r="BP26" s="303" t="str">
        <f t="shared" si="40"/>
        <v/>
      </c>
      <c r="BQ26" s="189" t="str">
        <f t="shared" si="94"/>
        <v/>
      </c>
      <c r="BR26" s="189">
        <f t="shared" si="95"/>
        <v>0</v>
      </c>
      <c r="BS26" s="365" t="str">
        <f>IF(details!AI26="","",details!AI26)</f>
        <v/>
      </c>
      <c r="BT26" s="365" t="str">
        <f>IF(details!AJ26="","",details!AJ26)</f>
        <v/>
      </c>
      <c r="BU26" s="186" t="str">
        <f t="shared" si="43"/>
        <v/>
      </c>
      <c r="BV26" s="302" t="str">
        <f t="shared" si="44"/>
        <v/>
      </c>
      <c r="BW26" s="303" t="str">
        <f t="shared" si="45"/>
        <v/>
      </c>
      <c r="BX26" s="189" t="str">
        <f t="shared" si="96"/>
        <v/>
      </c>
      <c r="BY26" s="189">
        <f t="shared" si="97"/>
        <v>0</v>
      </c>
      <c r="BZ26" s="369" t="str">
        <f t="shared" si="98"/>
        <v/>
      </c>
      <c r="CA26" s="369" t="str">
        <f t="shared" si="99"/>
        <v/>
      </c>
      <c r="CB26" s="369" t="str">
        <f t="shared" si="100"/>
        <v/>
      </c>
      <c r="CC26" s="369" t="str">
        <f t="shared" si="101"/>
        <v/>
      </c>
      <c r="CD26" s="369" t="str">
        <f t="shared" si="102"/>
        <v/>
      </c>
      <c r="CE26" s="369" t="str">
        <f t="shared" si="103"/>
        <v/>
      </c>
      <c r="CF26" s="369" t="str">
        <f t="shared" si="104"/>
        <v/>
      </c>
      <c r="CG26" s="370" t="str">
        <f t="shared" si="105"/>
        <v/>
      </c>
      <c r="CH26" s="370" t="str">
        <f t="shared" si="106"/>
        <v/>
      </c>
      <c r="CI26" s="369" t="str">
        <f t="shared" si="107"/>
        <v/>
      </c>
      <c r="CJ26" s="369" t="str">
        <f t="shared" si="108"/>
        <v/>
      </c>
      <c r="CK26" s="369" t="str">
        <f t="shared" si="109"/>
        <v/>
      </c>
      <c r="CL26" s="369" t="str">
        <f t="shared" si="110"/>
        <v/>
      </c>
      <c r="CM26" s="369" t="str">
        <f t="shared" si="111"/>
        <v/>
      </c>
      <c r="CN26" s="369" t="str">
        <f t="shared" si="112"/>
        <v/>
      </c>
      <c r="CO26" s="369" t="str">
        <f t="shared" si="113"/>
        <v/>
      </c>
      <c r="CP26" s="371" t="str">
        <f t="shared" si="114"/>
        <v/>
      </c>
      <c r="CQ26" s="371" t="str">
        <f t="shared" si="115"/>
        <v/>
      </c>
      <c r="CR26" s="369" t="str">
        <f t="shared" si="116"/>
        <v/>
      </c>
      <c r="CS26" s="371" t="str">
        <f t="shared" si="117"/>
        <v/>
      </c>
      <c r="CT26" s="371" t="str">
        <f t="shared" si="118"/>
        <v/>
      </c>
      <c r="CU26" s="190" t="str">
        <f>details!CJ26</f>
        <v/>
      </c>
      <c r="CV26" s="376" t="str">
        <f>details!CK26</f>
        <v/>
      </c>
      <c r="CW26" s="438" t="str">
        <f t="shared" si="119"/>
        <v/>
      </c>
      <c r="CX26" s="497" t="str">
        <f t="shared" si="120"/>
        <v/>
      </c>
      <c r="CY26" s="372" t="str">
        <f t="shared" si="121"/>
        <v/>
      </c>
      <c r="CZ26" s="372" t="str">
        <f t="shared" si="122"/>
        <v/>
      </c>
      <c r="DA26" s="373" t="str">
        <f t="shared" si="123"/>
        <v/>
      </c>
      <c r="DB26" s="186" t="str">
        <f t="shared" si="124"/>
        <v/>
      </c>
      <c r="DC26" s="421" t="str">
        <f t="shared" si="125"/>
        <v/>
      </c>
      <c r="DD26" s="422" t="str">
        <f t="shared" si="126"/>
        <v/>
      </c>
      <c r="DE26" s="389" t="str">
        <f>IF(details!AK25="","",details!AK25)</f>
        <v/>
      </c>
    </row>
    <row r="27" spans="1:148" s="20" customFormat="1" ht="14" customHeight="1">
      <c r="A27" s="388">
        <f>IF(details!A27="","",details!A27)</f>
        <v>21</v>
      </c>
      <c r="B27" s="365" t="str">
        <f>IF(details!B27="","",details!B27)</f>
        <v/>
      </c>
      <c r="C27" s="365" t="str">
        <f>IF(details!C27="","",details!C27)</f>
        <v/>
      </c>
      <c r="D27" s="186" t="str">
        <f>IF(details!D27="","",details!D27)</f>
        <v/>
      </c>
      <c r="E27" s="365" t="str">
        <f>IF(details!E27="","",details!E27)</f>
        <v/>
      </c>
      <c r="F27" s="187" t="str">
        <f>IF(details!G27="","",details!G27)</f>
        <v/>
      </c>
      <c r="G27" s="261" t="str">
        <f>IF(details!H27="","",details!H27)</f>
        <v/>
      </c>
      <c r="H27" s="188" t="str">
        <f>IF(details!I27="","",details!I27)</f>
        <v>v 021</v>
      </c>
      <c r="I27" s="188" t="str">
        <f>IF(details!J27="","",details!J27)</f>
        <v>c 021</v>
      </c>
      <c r="J27" s="188" t="str">
        <f>IF(details!K27="","",details!K27)</f>
        <v>l 021</v>
      </c>
      <c r="K27" s="365" t="str">
        <f>IF(details!Q27="","",details!Q27)</f>
        <v/>
      </c>
      <c r="L27" s="365" t="str">
        <f>IF(details!R27="","",details!R27)</f>
        <v/>
      </c>
      <c r="M27" s="288" t="str">
        <f t="shared" si="77"/>
        <v/>
      </c>
      <c r="N27" s="365" t="str">
        <f>IF(details!S27="","",details!S27)</f>
        <v/>
      </c>
      <c r="O27" s="365" t="str">
        <f>IF(details!T27="","",details!T27)</f>
        <v/>
      </c>
      <c r="P27" s="186" t="str">
        <f t="shared" si="0"/>
        <v/>
      </c>
      <c r="Q27" s="186" t="str">
        <f t="shared" si="78"/>
        <v/>
      </c>
      <c r="R27" s="186" t="str">
        <f t="shared" si="79"/>
        <v/>
      </c>
      <c r="S27" s="186" t="str">
        <f t="shared" si="80"/>
        <v/>
      </c>
      <c r="T27" s="365" t="str">
        <f t="shared" si="81"/>
        <v/>
      </c>
      <c r="U27" s="365" t="str">
        <f t="shared" si="11"/>
        <v/>
      </c>
      <c r="V27" s="189" t="str">
        <f t="shared" si="82"/>
        <v/>
      </c>
      <c r="W27" s="189">
        <f t="shared" si="83"/>
        <v>0</v>
      </c>
      <c r="X27" s="365" t="str">
        <f>IF(details!U27="","",details!U27)</f>
        <v/>
      </c>
      <c r="Y27" s="365" t="str">
        <f>IF(details!V27="","",details!V27)</f>
        <v/>
      </c>
      <c r="Z27" s="288" t="str">
        <f t="shared" si="84"/>
        <v/>
      </c>
      <c r="AA27" s="365" t="str">
        <f>IF(details!W27="","",details!W27)</f>
        <v/>
      </c>
      <c r="AB27" s="365" t="str">
        <f>IF(details!X27="","",details!X27)</f>
        <v/>
      </c>
      <c r="AC27" s="186" t="str">
        <f t="shared" si="2"/>
        <v/>
      </c>
      <c r="AD27" s="186" t="str">
        <f t="shared" si="85"/>
        <v/>
      </c>
      <c r="AE27" s="186" t="str">
        <f t="shared" si="86"/>
        <v/>
      </c>
      <c r="AF27" s="186" t="str">
        <f t="shared" si="17"/>
        <v/>
      </c>
      <c r="AG27" s="365" t="str">
        <f t="shared" si="3"/>
        <v/>
      </c>
      <c r="AH27" s="365" t="str">
        <f t="shared" si="18"/>
        <v/>
      </c>
      <c r="AI27" s="189" t="str">
        <f t="shared" si="19"/>
        <v/>
      </c>
      <c r="AJ27" s="189">
        <f t="shared" si="20"/>
        <v>0</v>
      </c>
      <c r="AK27" s="365" t="str">
        <f>IF(details!Y27="","",details!Y27)</f>
        <v/>
      </c>
      <c r="AL27" s="365" t="str">
        <f>IF(details!Z27="","",details!Z27)</f>
        <v/>
      </c>
      <c r="AM27" s="288" t="str">
        <f t="shared" si="87"/>
        <v/>
      </c>
      <c r="AN27" s="365" t="str">
        <f>IF(details!AA27="","",details!AA27)</f>
        <v/>
      </c>
      <c r="AO27" s="365" t="str">
        <f>IF(details!AB27="","",details!AB27)</f>
        <v/>
      </c>
      <c r="AP27" s="186" t="str">
        <f t="shared" si="4"/>
        <v/>
      </c>
      <c r="AQ27" s="186" t="str">
        <f t="shared" si="88"/>
        <v/>
      </c>
      <c r="AR27" s="186" t="str">
        <f t="shared" si="89"/>
        <v/>
      </c>
      <c r="AS27" s="186" t="str">
        <f t="shared" si="24"/>
        <v/>
      </c>
      <c r="AT27" s="365" t="str">
        <f t="shared" si="5"/>
        <v/>
      </c>
      <c r="AU27" s="365" t="str">
        <f t="shared" si="25"/>
        <v/>
      </c>
      <c r="AV27" s="189" t="str">
        <f t="shared" si="26"/>
        <v/>
      </c>
      <c r="AW27" s="189">
        <f t="shared" si="27"/>
        <v>0</v>
      </c>
      <c r="AX27" s="365" t="str">
        <f>IF(details!AC27="","",details!AC27)</f>
        <v/>
      </c>
      <c r="AY27" s="365" t="str">
        <f>IF(details!AD27="","",details!AD27)</f>
        <v/>
      </c>
      <c r="AZ27" s="186" t="str">
        <f t="shared" si="28"/>
        <v/>
      </c>
      <c r="BA27" s="302" t="str">
        <f t="shared" si="29"/>
        <v/>
      </c>
      <c r="BB27" s="303" t="str">
        <f t="shared" si="30"/>
        <v/>
      </c>
      <c r="BC27" s="189" t="str">
        <f t="shared" si="90"/>
        <v/>
      </c>
      <c r="BD27" s="189">
        <f t="shared" si="91"/>
        <v>0</v>
      </c>
      <c r="BE27" s="365" t="str">
        <f>IF(details!AE27="","",details!AE27)</f>
        <v/>
      </c>
      <c r="BF27" s="365" t="str">
        <f>IF(details!AF27="","",details!AF27)</f>
        <v/>
      </c>
      <c r="BG27" s="186" t="str">
        <f t="shared" si="33"/>
        <v/>
      </c>
      <c r="BH27" s="302" t="str">
        <f t="shared" si="34"/>
        <v/>
      </c>
      <c r="BI27" s="303" t="str">
        <f t="shared" si="35"/>
        <v/>
      </c>
      <c r="BJ27" s="189" t="str">
        <f t="shared" si="92"/>
        <v/>
      </c>
      <c r="BK27" s="189">
        <f t="shared" si="93"/>
        <v>0</v>
      </c>
      <c r="BL27" s="365" t="str">
        <f>IF(details!AG27="","",details!AG27)</f>
        <v/>
      </c>
      <c r="BM27" s="365" t="str">
        <f>IF(details!AH27="","",details!AH27)</f>
        <v/>
      </c>
      <c r="BN27" s="186" t="str">
        <f t="shared" si="38"/>
        <v/>
      </c>
      <c r="BO27" s="302" t="str">
        <f t="shared" si="39"/>
        <v/>
      </c>
      <c r="BP27" s="303" t="str">
        <f t="shared" si="40"/>
        <v/>
      </c>
      <c r="BQ27" s="189" t="str">
        <f t="shared" si="94"/>
        <v/>
      </c>
      <c r="BR27" s="189">
        <f t="shared" si="95"/>
        <v>0</v>
      </c>
      <c r="BS27" s="365" t="str">
        <f>IF(details!AI27="","",details!AI27)</f>
        <v/>
      </c>
      <c r="BT27" s="365" t="str">
        <f>IF(details!AJ27="","",details!AJ27)</f>
        <v/>
      </c>
      <c r="BU27" s="186" t="str">
        <f t="shared" si="43"/>
        <v/>
      </c>
      <c r="BV27" s="302" t="str">
        <f t="shared" si="44"/>
        <v/>
      </c>
      <c r="BW27" s="303" t="str">
        <f t="shared" si="45"/>
        <v/>
      </c>
      <c r="BX27" s="189" t="str">
        <f t="shared" si="96"/>
        <v/>
      </c>
      <c r="BY27" s="189">
        <f t="shared" si="97"/>
        <v>0</v>
      </c>
      <c r="BZ27" s="369" t="str">
        <f t="shared" si="98"/>
        <v/>
      </c>
      <c r="CA27" s="369" t="str">
        <f t="shared" si="99"/>
        <v/>
      </c>
      <c r="CB27" s="369" t="str">
        <f t="shared" si="100"/>
        <v/>
      </c>
      <c r="CC27" s="369" t="str">
        <f t="shared" si="101"/>
        <v/>
      </c>
      <c r="CD27" s="369" t="str">
        <f t="shared" si="102"/>
        <v/>
      </c>
      <c r="CE27" s="369" t="str">
        <f t="shared" si="103"/>
        <v/>
      </c>
      <c r="CF27" s="369" t="str">
        <f t="shared" si="104"/>
        <v/>
      </c>
      <c r="CG27" s="370" t="str">
        <f t="shared" si="105"/>
        <v/>
      </c>
      <c r="CH27" s="370" t="str">
        <f t="shared" si="106"/>
        <v/>
      </c>
      <c r="CI27" s="369" t="str">
        <f t="shared" si="107"/>
        <v/>
      </c>
      <c r="CJ27" s="369" t="str">
        <f t="shared" si="108"/>
        <v/>
      </c>
      <c r="CK27" s="369" t="str">
        <f t="shared" si="109"/>
        <v/>
      </c>
      <c r="CL27" s="369" t="str">
        <f t="shared" si="110"/>
        <v/>
      </c>
      <c r="CM27" s="369" t="str">
        <f t="shared" si="111"/>
        <v/>
      </c>
      <c r="CN27" s="369" t="str">
        <f t="shared" si="112"/>
        <v/>
      </c>
      <c r="CO27" s="369" t="str">
        <f t="shared" si="113"/>
        <v/>
      </c>
      <c r="CP27" s="371" t="str">
        <f t="shared" si="114"/>
        <v/>
      </c>
      <c r="CQ27" s="371" t="str">
        <f t="shared" si="115"/>
        <v/>
      </c>
      <c r="CR27" s="369" t="str">
        <f t="shared" si="116"/>
        <v/>
      </c>
      <c r="CS27" s="371" t="str">
        <f t="shared" si="117"/>
        <v/>
      </c>
      <c r="CT27" s="371" t="str">
        <f t="shared" si="118"/>
        <v/>
      </c>
      <c r="CU27" s="190" t="str">
        <f>details!CJ27</f>
        <v/>
      </c>
      <c r="CV27" s="376" t="str">
        <f>details!CK27</f>
        <v/>
      </c>
      <c r="CW27" s="438" t="str">
        <f t="shared" si="119"/>
        <v/>
      </c>
      <c r="CX27" s="497" t="str">
        <f t="shared" si="120"/>
        <v/>
      </c>
      <c r="CY27" s="372" t="str">
        <f t="shared" si="121"/>
        <v/>
      </c>
      <c r="CZ27" s="372" t="str">
        <f t="shared" si="122"/>
        <v/>
      </c>
      <c r="DA27" s="373" t="str">
        <f t="shared" si="123"/>
        <v/>
      </c>
      <c r="DB27" s="186" t="str">
        <f t="shared" si="124"/>
        <v/>
      </c>
      <c r="DC27" s="421" t="str">
        <f t="shared" si="125"/>
        <v/>
      </c>
      <c r="DD27" s="422" t="str">
        <f t="shared" si="126"/>
        <v/>
      </c>
      <c r="DE27" s="389" t="str">
        <f>IF(details!AK26="","",details!AK26)</f>
        <v/>
      </c>
    </row>
    <row r="28" spans="1:148" s="20" customFormat="1" ht="14" customHeight="1">
      <c r="A28" s="388">
        <f>IF(details!A28="","",details!A28)</f>
        <v>22</v>
      </c>
      <c r="B28" s="365" t="str">
        <f>IF(details!B28="","",details!B28)</f>
        <v/>
      </c>
      <c r="C28" s="365" t="str">
        <f>IF(details!C28="","",details!C28)</f>
        <v/>
      </c>
      <c r="D28" s="186" t="str">
        <f>IF(details!D28="","",details!D28)</f>
        <v/>
      </c>
      <c r="E28" s="365" t="str">
        <f>IF(details!E28="","",details!E28)</f>
        <v/>
      </c>
      <c r="F28" s="187" t="str">
        <f>IF(details!G28="","",details!G28)</f>
        <v/>
      </c>
      <c r="G28" s="261" t="str">
        <f>IF(details!H28="","",details!H28)</f>
        <v/>
      </c>
      <c r="H28" s="188" t="str">
        <f>IF(details!I28="","",details!I28)</f>
        <v>v 022</v>
      </c>
      <c r="I28" s="188" t="str">
        <f>IF(details!J28="","",details!J28)</f>
        <v>c 022</v>
      </c>
      <c r="J28" s="188" t="str">
        <f>IF(details!K28="","",details!K28)</f>
        <v>l 022</v>
      </c>
      <c r="K28" s="365" t="str">
        <f>IF(details!Q28="","",details!Q28)</f>
        <v/>
      </c>
      <c r="L28" s="365" t="str">
        <f>IF(details!R28="","",details!R28)</f>
        <v/>
      </c>
      <c r="M28" s="288" t="str">
        <f t="shared" si="77"/>
        <v/>
      </c>
      <c r="N28" s="365" t="str">
        <f>IF(details!S28="","",details!S28)</f>
        <v/>
      </c>
      <c r="O28" s="365" t="str">
        <f>IF(details!T28="","",details!T28)</f>
        <v/>
      </c>
      <c r="P28" s="186" t="str">
        <f t="shared" si="0"/>
        <v/>
      </c>
      <c r="Q28" s="186" t="str">
        <f t="shared" si="78"/>
        <v/>
      </c>
      <c r="R28" s="186" t="str">
        <f t="shared" si="79"/>
        <v/>
      </c>
      <c r="S28" s="186" t="str">
        <f t="shared" si="80"/>
        <v/>
      </c>
      <c r="T28" s="365" t="str">
        <f t="shared" si="81"/>
        <v/>
      </c>
      <c r="U28" s="365" t="str">
        <f t="shared" si="11"/>
        <v/>
      </c>
      <c r="V28" s="189" t="str">
        <f t="shared" si="82"/>
        <v/>
      </c>
      <c r="W28" s="189">
        <f t="shared" si="83"/>
        <v>0</v>
      </c>
      <c r="X28" s="365" t="str">
        <f>IF(details!U28="","",details!U28)</f>
        <v/>
      </c>
      <c r="Y28" s="365" t="str">
        <f>IF(details!V28="","",details!V28)</f>
        <v/>
      </c>
      <c r="Z28" s="288" t="str">
        <f t="shared" si="84"/>
        <v/>
      </c>
      <c r="AA28" s="365" t="str">
        <f>IF(details!W28="","",details!W28)</f>
        <v/>
      </c>
      <c r="AB28" s="365" t="str">
        <f>IF(details!X28="","",details!X28)</f>
        <v/>
      </c>
      <c r="AC28" s="186" t="str">
        <f t="shared" si="2"/>
        <v/>
      </c>
      <c r="AD28" s="186" t="str">
        <f t="shared" si="85"/>
        <v/>
      </c>
      <c r="AE28" s="186" t="str">
        <f t="shared" si="86"/>
        <v/>
      </c>
      <c r="AF28" s="186" t="str">
        <f t="shared" si="17"/>
        <v/>
      </c>
      <c r="AG28" s="365" t="str">
        <f t="shared" si="3"/>
        <v/>
      </c>
      <c r="AH28" s="365" t="str">
        <f t="shared" si="18"/>
        <v/>
      </c>
      <c r="AI28" s="189" t="str">
        <f t="shared" si="19"/>
        <v/>
      </c>
      <c r="AJ28" s="189">
        <f t="shared" si="20"/>
        <v>0</v>
      </c>
      <c r="AK28" s="365" t="str">
        <f>IF(details!Y28="","",details!Y28)</f>
        <v/>
      </c>
      <c r="AL28" s="365" t="str">
        <f>IF(details!Z28="","",details!Z28)</f>
        <v/>
      </c>
      <c r="AM28" s="288" t="str">
        <f t="shared" si="87"/>
        <v/>
      </c>
      <c r="AN28" s="365" t="str">
        <f>IF(details!AA28="","",details!AA28)</f>
        <v/>
      </c>
      <c r="AO28" s="365" t="str">
        <f>IF(details!AB28="","",details!AB28)</f>
        <v/>
      </c>
      <c r="AP28" s="186" t="str">
        <f t="shared" si="4"/>
        <v/>
      </c>
      <c r="AQ28" s="186" t="str">
        <f t="shared" si="88"/>
        <v/>
      </c>
      <c r="AR28" s="186" t="str">
        <f t="shared" si="89"/>
        <v/>
      </c>
      <c r="AS28" s="186" t="str">
        <f t="shared" si="24"/>
        <v/>
      </c>
      <c r="AT28" s="365" t="str">
        <f t="shared" si="5"/>
        <v/>
      </c>
      <c r="AU28" s="365" t="str">
        <f t="shared" si="25"/>
        <v/>
      </c>
      <c r="AV28" s="189" t="str">
        <f t="shared" si="26"/>
        <v/>
      </c>
      <c r="AW28" s="189">
        <f t="shared" si="27"/>
        <v>0</v>
      </c>
      <c r="AX28" s="365" t="str">
        <f>IF(details!AC28="","",details!AC28)</f>
        <v/>
      </c>
      <c r="AY28" s="365" t="str">
        <f>IF(details!AD28="","",details!AD28)</f>
        <v/>
      </c>
      <c r="AZ28" s="186" t="str">
        <f t="shared" si="28"/>
        <v/>
      </c>
      <c r="BA28" s="302" t="str">
        <f t="shared" si="29"/>
        <v/>
      </c>
      <c r="BB28" s="303" t="str">
        <f t="shared" si="30"/>
        <v/>
      </c>
      <c r="BC28" s="189" t="str">
        <f t="shared" si="90"/>
        <v/>
      </c>
      <c r="BD28" s="189">
        <f t="shared" si="91"/>
        <v>0</v>
      </c>
      <c r="BE28" s="365" t="str">
        <f>IF(details!AE28="","",details!AE28)</f>
        <v/>
      </c>
      <c r="BF28" s="365" t="str">
        <f>IF(details!AF28="","",details!AF28)</f>
        <v/>
      </c>
      <c r="BG28" s="186" t="str">
        <f t="shared" si="33"/>
        <v/>
      </c>
      <c r="BH28" s="302" t="str">
        <f t="shared" si="34"/>
        <v/>
      </c>
      <c r="BI28" s="303" t="str">
        <f t="shared" si="35"/>
        <v/>
      </c>
      <c r="BJ28" s="189" t="str">
        <f t="shared" si="92"/>
        <v/>
      </c>
      <c r="BK28" s="189">
        <f t="shared" si="93"/>
        <v>0</v>
      </c>
      <c r="BL28" s="365" t="str">
        <f>IF(details!AG28="","",details!AG28)</f>
        <v/>
      </c>
      <c r="BM28" s="365" t="str">
        <f>IF(details!AH28="","",details!AH28)</f>
        <v/>
      </c>
      <c r="BN28" s="186" t="str">
        <f t="shared" si="38"/>
        <v/>
      </c>
      <c r="BO28" s="302" t="str">
        <f t="shared" si="39"/>
        <v/>
      </c>
      <c r="BP28" s="303" t="str">
        <f t="shared" si="40"/>
        <v/>
      </c>
      <c r="BQ28" s="189" t="str">
        <f t="shared" si="94"/>
        <v/>
      </c>
      <c r="BR28" s="189">
        <f t="shared" si="95"/>
        <v>0</v>
      </c>
      <c r="BS28" s="365" t="str">
        <f>IF(details!AI28="","",details!AI28)</f>
        <v/>
      </c>
      <c r="BT28" s="365" t="str">
        <f>IF(details!AJ28="","",details!AJ28)</f>
        <v/>
      </c>
      <c r="BU28" s="186" t="str">
        <f t="shared" si="43"/>
        <v/>
      </c>
      <c r="BV28" s="302" t="str">
        <f t="shared" si="44"/>
        <v/>
      </c>
      <c r="BW28" s="303" t="str">
        <f t="shared" si="45"/>
        <v/>
      </c>
      <c r="BX28" s="189" t="str">
        <f t="shared" si="96"/>
        <v/>
      </c>
      <c r="BY28" s="189">
        <f t="shared" si="97"/>
        <v>0</v>
      </c>
      <c r="BZ28" s="369" t="str">
        <f t="shared" si="98"/>
        <v/>
      </c>
      <c r="CA28" s="369" t="str">
        <f t="shared" si="99"/>
        <v/>
      </c>
      <c r="CB28" s="369" t="str">
        <f t="shared" si="100"/>
        <v/>
      </c>
      <c r="CC28" s="369" t="str">
        <f t="shared" si="101"/>
        <v/>
      </c>
      <c r="CD28" s="369" t="str">
        <f t="shared" si="102"/>
        <v/>
      </c>
      <c r="CE28" s="369" t="str">
        <f t="shared" si="103"/>
        <v/>
      </c>
      <c r="CF28" s="369" t="str">
        <f t="shared" si="104"/>
        <v/>
      </c>
      <c r="CG28" s="370" t="str">
        <f t="shared" si="105"/>
        <v/>
      </c>
      <c r="CH28" s="370" t="str">
        <f t="shared" si="106"/>
        <v/>
      </c>
      <c r="CI28" s="369" t="str">
        <f t="shared" si="107"/>
        <v/>
      </c>
      <c r="CJ28" s="369" t="str">
        <f t="shared" si="108"/>
        <v/>
      </c>
      <c r="CK28" s="369" t="str">
        <f t="shared" si="109"/>
        <v/>
      </c>
      <c r="CL28" s="369" t="str">
        <f t="shared" si="110"/>
        <v/>
      </c>
      <c r="CM28" s="369" t="str">
        <f t="shared" si="111"/>
        <v/>
      </c>
      <c r="CN28" s="369" t="str">
        <f t="shared" si="112"/>
        <v/>
      </c>
      <c r="CO28" s="369" t="str">
        <f t="shared" si="113"/>
        <v/>
      </c>
      <c r="CP28" s="371" t="str">
        <f t="shared" si="114"/>
        <v/>
      </c>
      <c r="CQ28" s="371" t="str">
        <f t="shared" si="115"/>
        <v/>
      </c>
      <c r="CR28" s="369" t="str">
        <f t="shared" si="116"/>
        <v/>
      </c>
      <c r="CS28" s="371" t="str">
        <f t="shared" si="117"/>
        <v/>
      </c>
      <c r="CT28" s="371" t="str">
        <f t="shared" si="118"/>
        <v/>
      </c>
      <c r="CU28" s="190" t="str">
        <f>details!CJ28</f>
        <v/>
      </c>
      <c r="CV28" s="376" t="str">
        <f>details!CK28</f>
        <v/>
      </c>
      <c r="CW28" s="438" t="str">
        <f t="shared" si="119"/>
        <v/>
      </c>
      <c r="CX28" s="497" t="str">
        <f t="shared" si="120"/>
        <v/>
      </c>
      <c r="CY28" s="372" t="str">
        <f t="shared" si="121"/>
        <v/>
      </c>
      <c r="CZ28" s="372" t="str">
        <f t="shared" si="122"/>
        <v/>
      </c>
      <c r="DA28" s="373" t="str">
        <f t="shared" si="123"/>
        <v/>
      </c>
      <c r="DB28" s="186" t="str">
        <f t="shared" si="124"/>
        <v/>
      </c>
      <c r="DC28" s="421" t="str">
        <f t="shared" si="125"/>
        <v/>
      </c>
      <c r="DD28" s="422" t="str">
        <f t="shared" si="126"/>
        <v/>
      </c>
      <c r="DE28" s="389" t="str">
        <f>IF(details!AK27="","",details!AK27)</f>
        <v/>
      </c>
    </row>
    <row r="29" spans="1:148" s="20" customFormat="1" ht="14" customHeight="1">
      <c r="A29" s="388">
        <f>IF(details!A29="","",details!A29)</f>
        <v>23</v>
      </c>
      <c r="B29" s="365" t="str">
        <f>IF(details!B29="","",details!B29)</f>
        <v/>
      </c>
      <c r="C29" s="365" t="str">
        <f>IF(details!C29="","",details!C29)</f>
        <v/>
      </c>
      <c r="D29" s="186" t="str">
        <f>IF(details!D29="","",details!D29)</f>
        <v/>
      </c>
      <c r="E29" s="365" t="str">
        <f>IF(details!E29="","",details!E29)</f>
        <v/>
      </c>
      <c r="F29" s="187" t="str">
        <f>IF(details!G29="","",details!G29)</f>
        <v/>
      </c>
      <c r="G29" s="261" t="str">
        <f>IF(details!H29="","",details!H29)</f>
        <v/>
      </c>
      <c r="H29" s="188" t="str">
        <f>IF(details!I29="","",details!I29)</f>
        <v>v 023</v>
      </c>
      <c r="I29" s="188" t="str">
        <f>IF(details!J29="","",details!J29)</f>
        <v>c 023</v>
      </c>
      <c r="J29" s="188" t="str">
        <f>IF(details!K29="","",details!K29)</f>
        <v>l 023</v>
      </c>
      <c r="K29" s="365" t="str">
        <f>IF(details!Q29="","",details!Q29)</f>
        <v/>
      </c>
      <c r="L29" s="365" t="str">
        <f>IF(details!R29="","",details!R29)</f>
        <v/>
      </c>
      <c r="M29" s="288" t="str">
        <f t="shared" si="77"/>
        <v/>
      </c>
      <c r="N29" s="365" t="str">
        <f>IF(details!S29="","",details!S29)</f>
        <v/>
      </c>
      <c r="O29" s="365" t="str">
        <f>IF(details!T29="","",details!T29)</f>
        <v/>
      </c>
      <c r="P29" s="186" t="str">
        <f t="shared" si="0"/>
        <v/>
      </c>
      <c r="Q29" s="186" t="str">
        <f t="shared" si="78"/>
        <v/>
      </c>
      <c r="R29" s="186" t="str">
        <f t="shared" si="79"/>
        <v/>
      </c>
      <c r="S29" s="186" t="str">
        <f t="shared" si="80"/>
        <v/>
      </c>
      <c r="T29" s="365" t="str">
        <f t="shared" si="81"/>
        <v/>
      </c>
      <c r="U29" s="365" t="str">
        <f t="shared" si="11"/>
        <v/>
      </c>
      <c r="V29" s="189" t="str">
        <f t="shared" si="82"/>
        <v/>
      </c>
      <c r="W29" s="189">
        <f t="shared" si="83"/>
        <v>0</v>
      </c>
      <c r="X29" s="365" t="str">
        <f>IF(details!U29="","",details!U29)</f>
        <v/>
      </c>
      <c r="Y29" s="365" t="str">
        <f>IF(details!V29="","",details!V29)</f>
        <v/>
      </c>
      <c r="Z29" s="288" t="str">
        <f t="shared" si="84"/>
        <v/>
      </c>
      <c r="AA29" s="365" t="str">
        <f>IF(details!W29="","",details!W29)</f>
        <v/>
      </c>
      <c r="AB29" s="365" t="str">
        <f>IF(details!X29="","",details!X29)</f>
        <v/>
      </c>
      <c r="AC29" s="186" t="str">
        <f t="shared" si="2"/>
        <v/>
      </c>
      <c r="AD29" s="186" t="str">
        <f t="shared" si="85"/>
        <v/>
      </c>
      <c r="AE29" s="186" t="str">
        <f t="shared" si="86"/>
        <v/>
      </c>
      <c r="AF29" s="186" t="str">
        <f t="shared" si="17"/>
        <v/>
      </c>
      <c r="AG29" s="365" t="str">
        <f t="shared" si="3"/>
        <v/>
      </c>
      <c r="AH29" s="365" t="str">
        <f t="shared" si="18"/>
        <v/>
      </c>
      <c r="AI29" s="189" t="str">
        <f t="shared" si="19"/>
        <v/>
      </c>
      <c r="AJ29" s="189">
        <f t="shared" si="20"/>
        <v>0</v>
      </c>
      <c r="AK29" s="365" t="str">
        <f>IF(details!Y29="","",details!Y29)</f>
        <v/>
      </c>
      <c r="AL29" s="365" t="str">
        <f>IF(details!Z29="","",details!Z29)</f>
        <v/>
      </c>
      <c r="AM29" s="288" t="str">
        <f t="shared" si="87"/>
        <v/>
      </c>
      <c r="AN29" s="365" t="str">
        <f>IF(details!AA29="","",details!AA29)</f>
        <v/>
      </c>
      <c r="AO29" s="365" t="str">
        <f>IF(details!AB29="","",details!AB29)</f>
        <v/>
      </c>
      <c r="AP29" s="186" t="str">
        <f t="shared" si="4"/>
        <v/>
      </c>
      <c r="AQ29" s="186" t="str">
        <f t="shared" si="88"/>
        <v/>
      </c>
      <c r="AR29" s="186" t="str">
        <f t="shared" si="89"/>
        <v/>
      </c>
      <c r="AS29" s="186" t="str">
        <f t="shared" si="24"/>
        <v/>
      </c>
      <c r="AT29" s="365" t="str">
        <f t="shared" si="5"/>
        <v/>
      </c>
      <c r="AU29" s="365" t="str">
        <f t="shared" si="25"/>
        <v/>
      </c>
      <c r="AV29" s="189" t="str">
        <f t="shared" si="26"/>
        <v/>
      </c>
      <c r="AW29" s="189">
        <f t="shared" si="27"/>
        <v>0</v>
      </c>
      <c r="AX29" s="365" t="str">
        <f>IF(details!AC29="","",details!AC29)</f>
        <v/>
      </c>
      <c r="AY29" s="365" t="str">
        <f>IF(details!AD29="","",details!AD29)</f>
        <v/>
      </c>
      <c r="AZ29" s="186" t="str">
        <f t="shared" si="28"/>
        <v/>
      </c>
      <c r="BA29" s="302" t="str">
        <f t="shared" si="29"/>
        <v/>
      </c>
      <c r="BB29" s="303" t="str">
        <f t="shared" si="30"/>
        <v/>
      </c>
      <c r="BC29" s="189" t="str">
        <f t="shared" si="90"/>
        <v/>
      </c>
      <c r="BD29" s="189">
        <f t="shared" si="91"/>
        <v>0</v>
      </c>
      <c r="BE29" s="365" t="str">
        <f>IF(details!AE29="","",details!AE29)</f>
        <v/>
      </c>
      <c r="BF29" s="365" t="str">
        <f>IF(details!AF29="","",details!AF29)</f>
        <v/>
      </c>
      <c r="BG29" s="186" t="str">
        <f t="shared" si="33"/>
        <v/>
      </c>
      <c r="BH29" s="302" t="str">
        <f t="shared" si="34"/>
        <v/>
      </c>
      <c r="BI29" s="303" t="str">
        <f t="shared" si="35"/>
        <v/>
      </c>
      <c r="BJ29" s="189" t="str">
        <f t="shared" si="92"/>
        <v/>
      </c>
      <c r="BK29" s="189">
        <f t="shared" si="93"/>
        <v>0</v>
      </c>
      <c r="BL29" s="365" t="str">
        <f>IF(details!AG29="","",details!AG29)</f>
        <v/>
      </c>
      <c r="BM29" s="365" t="str">
        <f>IF(details!AH29="","",details!AH29)</f>
        <v/>
      </c>
      <c r="BN29" s="186" t="str">
        <f t="shared" si="38"/>
        <v/>
      </c>
      <c r="BO29" s="302" t="str">
        <f t="shared" si="39"/>
        <v/>
      </c>
      <c r="BP29" s="303" t="str">
        <f t="shared" si="40"/>
        <v/>
      </c>
      <c r="BQ29" s="189" t="str">
        <f t="shared" si="94"/>
        <v/>
      </c>
      <c r="BR29" s="189">
        <f t="shared" si="95"/>
        <v>0</v>
      </c>
      <c r="BS29" s="365" t="str">
        <f>IF(details!AI29="","",details!AI29)</f>
        <v/>
      </c>
      <c r="BT29" s="365" t="str">
        <f>IF(details!AJ29="","",details!AJ29)</f>
        <v/>
      </c>
      <c r="BU29" s="186" t="str">
        <f t="shared" si="43"/>
        <v/>
      </c>
      <c r="BV29" s="302" t="str">
        <f t="shared" si="44"/>
        <v/>
      </c>
      <c r="BW29" s="303" t="str">
        <f t="shared" si="45"/>
        <v/>
      </c>
      <c r="BX29" s="189" t="str">
        <f t="shared" si="96"/>
        <v/>
      </c>
      <c r="BY29" s="189">
        <f t="shared" si="97"/>
        <v>0</v>
      </c>
      <c r="BZ29" s="369" t="str">
        <f t="shared" si="98"/>
        <v/>
      </c>
      <c r="CA29" s="369" t="str">
        <f t="shared" si="99"/>
        <v/>
      </c>
      <c r="CB29" s="369" t="str">
        <f t="shared" si="100"/>
        <v/>
      </c>
      <c r="CC29" s="369" t="str">
        <f t="shared" si="101"/>
        <v/>
      </c>
      <c r="CD29" s="369" t="str">
        <f t="shared" si="102"/>
        <v/>
      </c>
      <c r="CE29" s="369" t="str">
        <f t="shared" si="103"/>
        <v/>
      </c>
      <c r="CF29" s="369" t="str">
        <f t="shared" si="104"/>
        <v/>
      </c>
      <c r="CG29" s="370" t="str">
        <f t="shared" si="105"/>
        <v/>
      </c>
      <c r="CH29" s="370" t="str">
        <f t="shared" si="106"/>
        <v/>
      </c>
      <c r="CI29" s="369" t="str">
        <f t="shared" si="107"/>
        <v/>
      </c>
      <c r="CJ29" s="369" t="str">
        <f t="shared" si="108"/>
        <v/>
      </c>
      <c r="CK29" s="369" t="str">
        <f t="shared" si="109"/>
        <v/>
      </c>
      <c r="CL29" s="369" t="str">
        <f t="shared" si="110"/>
        <v/>
      </c>
      <c r="CM29" s="369" t="str">
        <f t="shared" si="111"/>
        <v/>
      </c>
      <c r="CN29" s="369" t="str">
        <f t="shared" si="112"/>
        <v/>
      </c>
      <c r="CO29" s="369" t="str">
        <f t="shared" si="113"/>
        <v/>
      </c>
      <c r="CP29" s="371" t="str">
        <f t="shared" si="114"/>
        <v/>
      </c>
      <c r="CQ29" s="371" t="str">
        <f t="shared" si="115"/>
        <v/>
      </c>
      <c r="CR29" s="369" t="str">
        <f t="shared" si="116"/>
        <v/>
      </c>
      <c r="CS29" s="371" t="str">
        <f t="shared" si="117"/>
        <v/>
      </c>
      <c r="CT29" s="371" t="str">
        <f t="shared" si="118"/>
        <v/>
      </c>
      <c r="CU29" s="190" t="str">
        <f>details!CJ29</f>
        <v/>
      </c>
      <c r="CV29" s="376" t="str">
        <f>details!CK29</f>
        <v/>
      </c>
      <c r="CW29" s="438" t="str">
        <f t="shared" si="119"/>
        <v/>
      </c>
      <c r="CX29" s="497" t="str">
        <f t="shared" si="120"/>
        <v/>
      </c>
      <c r="CY29" s="372" t="str">
        <f t="shared" si="121"/>
        <v/>
      </c>
      <c r="CZ29" s="372" t="str">
        <f t="shared" si="122"/>
        <v/>
      </c>
      <c r="DA29" s="373" t="str">
        <f t="shared" si="123"/>
        <v/>
      </c>
      <c r="DB29" s="186" t="str">
        <f t="shared" si="124"/>
        <v/>
      </c>
      <c r="DC29" s="421" t="str">
        <f t="shared" si="125"/>
        <v/>
      </c>
      <c r="DD29" s="422" t="str">
        <f t="shared" si="126"/>
        <v/>
      </c>
      <c r="DE29" s="389" t="str">
        <f>IF(details!AK28="","",details!AK28)</f>
        <v/>
      </c>
    </row>
    <row r="30" spans="1:148" s="20" customFormat="1" ht="14" customHeight="1">
      <c r="A30" s="388">
        <f>IF(details!A30="","",details!A30)</f>
        <v>24</v>
      </c>
      <c r="B30" s="365" t="str">
        <f>IF(details!B30="","",details!B30)</f>
        <v/>
      </c>
      <c r="C30" s="365" t="str">
        <f>IF(details!C30="","",details!C30)</f>
        <v/>
      </c>
      <c r="D30" s="186" t="str">
        <f>IF(details!D30="","",details!D30)</f>
        <v/>
      </c>
      <c r="E30" s="365" t="str">
        <f>IF(details!E30="","",details!E30)</f>
        <v/>
      </c>
      <c r="F30" s="187" t="str">
        <f>IF(details!G30="","",details!G30)</f>
        <v/>
      </c>
      <c r="G30" s="261" t="str">
        <f>IF(details!H30="","",details!H30)</f>
        <v/>
      </c>
      <c r="H30" s="188" t="str">
        <f>IF(details!I30="","",details!I30)</f>
        <v>v 024</v>
      </c>
      <c r="I30" s="188" t="str">
        <f>IF(details!J30="","",details!J30)</f>
        <v>c 024</v>
      </c>
      <c r="J30" s="188" t="str">
        <f>IF(details!K30="","",details!K30)</f>
        <v>l 024</v>
      </c>
      <c r="K30" s="365" t="str">
        <f>IF(details!Q30="","",details!Q30)</f>
        <v/>
      </c>
      <c r="L30" s="365" t="str">
        <f>IF(details!R30="","",details!R30)</f>
        <v/>
      </c>
      <c r="M30" s="288" t="str">
        <f t="shared" si="77"/>
        <v/>
      </c>
      <c r="N30" s="365" t="str">
        <f>IF(details!S30="","",details!S30)</f>
        <v/>
      </c>
      <c r="O30" s="365" t="str">
        <f>IF(details!T30="","",details!T30)</f>
        <v/>
      </c>
      <c r="P30" s="186" t="str">
        <f t="shared" si="0"/>
        <v/>
      </c>
      <c r="Q30" s="186" t="str">
        <f t="shared" si="78"/>
        <v/>
      </c>
      <c r="R30" s="186" t="str">
        <f t="shared" si="79"/>
        <v/>
      </c>
      <c r="S30" s="186" t="str">
        <f t="shared" si="80"/>
        <v/>
      </c>
      <c r="T30" s="365" t="str">
        <f t="shared" si="81"/>
        <v/>
      </c>
      <c r="U30" s="365" t="str">
        <f t="shared" si="11"/>
        <v/>
      </c>
      <c r="V30" s="189" t="str">
        <f t="shared" si="82"/>
        <v/>
      </c>
      <c r="W30" s="189">
        <f t="shared" si="83"/>
        <v>0</v>
      </c>
      <c r="X30" s="365" t="str">
        <f>IF(details!U30="","",details!U30)</f>
        <v/>
      </c>
      <c r="Y30" s="365" t="str">
        <f>IF(details!V30="","",details!V30)</f>
        <v/>
      </c>
      <c r="Z30" s="288" t="str">
        <f t="shared" si="84"/>
        <v/>
      </c>
      <c r="AA30" s="365" t="str">
        <f>IF(details!W30="","",details!W30)</f>
        <v/>
      </c>
      <c r="AB30" s="365" t="str">
        <f>IF(details!X30="","",details!X30)</f>
        <v/>
      </c>
      <c r="AC30" s="186" t="str">
        <f t="shared" si="2"/>
        <v/>
      </c>
      <c r="AD30" s="186" t="str">
        <f t="shared" si="85"/>
        <v/>
      </c>
      <c r="AE30" s="186" t="str">
        <f t="shared" si="86"/>
        <v/>
      </c>
      <c r="AF30" s="186" t="str">
        <f t="shared" si="17"/>
        <v/>
      </c>
      <c r="AG30" s="365" t="str">
        <f t="shared" si="3"/>
        <v/>
      </c>
      <c r="AH30" s="365" t="str">
        <f t="shared" si="18"/>
        <v/>
      </c>
      <c r="AI30" s="189" t="str">
        <f t="shared" si="19"/>
        <v/>
      </c>
      <c r="AJ30" s="189">
        <f t="shared" si="20"/>
        <v>0</v>
      </c>
      <c r="AK30" s="365" t="str">
        <f>IF(details!Y30="","",details!Y30)</f>
        <v/>
      </c>
      <c r="AL30" s="365" t="str">
        <f>IF(details!Z30="","",details!Z30)</f>
        <v/>
      </c>
      <c r="AM30" s="288" t="str">
        <f t="shared" si="87"/>
        <v/>
      </c>
      <c r="AN30" s="365" t="str">
        <f>IF(details!AA30="","",details!AA30)</f>
        <v/>
      </c>
      <c r="AO30" s="365" t="str">
        <f>IF(details!AB30="","",details!AB30)</f>
        <v/>
      </c>
      <c r="AP30" s="186" t="str">
        <f t="shared" si="4"/>
        <v/>
      </c>
      <c r="AQ30" s="186" t="str">
        <f t="shared" si="88"/>
        <v/>
      </c>
      <c r="AR30" s="186" t="str">
        <f t="shared" si="89"/>
        <v/>
      </c>
      <c r="AS30" s="186" t="str">
        <f t="shared" si="24"/>
        <v/>
      </c>
      <c r="AT30" s="365" t="str">
        <f t="shared" si="5"/>
        <v/>
      </c>
      <c r="AU30" s="365" t="str">
        <f t="shared" si="25"/>
        <v/>
      </c>
      <c r="AV30" s="189" t="str">
        <f t="shared" si="26"/>
        <v/>
      </c>
      <c r="AW30" s="189">
        <f t="shared" si="27"/>
        <v>0</v>
      </c>
      <c r="AX30" s="365" t="str">
        <f>IF(details!AC30="","",details!AC30)</f>
        <v/>
      </c>
      <c r="AY30" s="365" t="str">
        <f>IF(details!AD30="","",details!AD30)</f>
        <v/>
      </c>
      <c r="AZ30" s="186" t="str">
        <f t="shared" si="28"/>
        <v/>
      </c>
      <c r="BA30" s="302" t="str">
        <f t="shared" si="29"/>
        <v/>
      </c>
      <c r="BB30" s="303" t="str">
        <f t="shared" si="30"/>
        <v/>
      </c>
      <c r="BC30" s="189" t="str">
        <f t="shared" si="90"/>
        <v/>
      </c>
      <c r="BD30" s="189">
        <f t="shared" si="91"/>
        <v>0</v>
      </c>
      <c r="BE30" s="365" t="str">
        <f>IF(details!AE30="","",details!AE30)</f>
        <v/>
      </c>
      <c r="BF30" s="365" t="str">
        <f>IF(details!AF30="","",details!AF30)</f>
        <v/>
      </c>
      <c r="BG30" s="186" t="str">
        <f t="shared" si="33"/>
        <v/>
      </c>
      <c r="BH30" s="302" t="str">
        <f t="shared" si="34"/>
        <v/>
      </c>
      <c r="BI30" s="303" t="str">
        <f t="shared" si="35"/>
        <v/>
      </c>
      <c r="BJ30" s="189" t="str">
        <f t="shared" si="92"/>
        <v/>
      </c>
      <c r="BK30" s="189">
        <f t="shared" si="93"/>
        <v>0</v>
      </c>
      <c r="BL30" s="365" t="str">
        <f>IF(details!AG30="","",details!AG30)</f>
        <v/>
      </c>
      <c r="BM30" s="365" t="str">
        <f>IF(details!AH30="","",details!AH30)</f>
        <v/>
      </c>
      <c r="BN30" s="186" t="str">
        <f t="shared" si="38"/>
        <v/>
      </c>
      <c r="BO30" s="302" t="str">
        <f t="shared" si="39"/>
        <v/>
      </c>
      <c r="BP30" s="303" t="str">
        <f t="shared" si="40"/>
        <v/>
      </c>
      <c r="BQ30" s="189" t="str">
        <f t="shared" si="94"/>
        <v/>
      </c>
      <c r="BR30" s="189">
        <f t="shared" si="95"/>
        <v>0</v>
      </c>
      <c r="BS30" s="365" t="str">
        <f>IF(details!AI30="","",details!AI30)</f>
        <v/>
      </c>
      <c r="BT30" s="365" t="str">
        <f>IF(details!AJ30="","",details!AJ30)</f>
        <v/>
      </c>
      <c r="BU30" s="186" t="str">
        <f t="shared" si="43"/>
        <v/>
      </c>
      <c r="BV30" s="302" t="str">
        <f t="shared" si="44"/>
        <v/>
      </c>
      <c r="BW30" s="303" t="str">
        <f t="shared" si="45"/>
        <v/>
      </c>
      <c r="BX30" s="189" t="str">
        <f t="shared" si="96"/>
        <v/>
      </c>
      <c r="BY30" s="189">
        <f t="shared" si="97"/>
        <v>0</v>
      </c>
      <c r="BZ30" s="369" t="str">
        <f t="shared" si="98"/>
        <v/>
      </c>
      <c r="CA30" s="369" t="str">
        <f t="shared" si="99"/>
        <v/>
      </c>
      <c r="CB30" s="369" t="str">
        <f t="shared" si="100"/>
        <v/>
      </c>
      <c r="CC30" s="369" t="str">
        <f t="shared" si="101"/>
        <v/>
      </c>
      <c r="CD30" s="369" t="str">
        <f t="shared" si="102"/>
        <v/>
      </c>
      <c r="CE30" s="369" t="str">
        <f t="shared" si="103"/>
        <v/>
      </c>
      <c r="CF30" s="369" t="str">
        <f t="shared" si="104"/>
        <v/>
      </c>
      <c r="CG30" s="370" t="str">
        <f t="shared" si="105"/>
        <v/>
      </c>
      <c r="CH30" s="370" t="str">
        <f t="shared" si="106"/>
        <v/>
      </c>
      <c r="CI30" s="369" t="str">
        <f t="shared" si="107"/>
        <v/>
      </c>
      <c r="CJ30" s="369" t="str">
        <f t="shared" si="108"/>
        <v/>
      </c>
      <c r="CK30" s="369" t="str">
        <f t="shared" si="109"/>
        <v/>
      </c>
      <c r="CL30" s="369" t="str">
        <f t="shared" si="110"/>
        <v/>
      </c>
      <c r="CM30" s="369" t="str">
        <f t="shared" si="111"/>
        <v/>
      </c>
      <c r="CN30" s="369" t="str">
        <f t="shared" si="112"/>
        <v/>
      </c>
      <c r="CO30" s="369" t="str">
        <f t="shared" si="113"/>
        <v/>
      </c>
      <c r="CP30" s="371" t="str">
        <f t="shared" si="114"/>
        <v/>
      </c>
      <c r="CQ30" s="371" t="str">
        <f t="shared" si="115"/>
        <v/>
      </c>
      <c r="CR30" s="369" t="str">
        <f t="shared" si="116"/>
        <v/>
      </c>
      <c r="CS30" s="371" t="str">
        <f t="shared" si="117"/>
        <v/>
      </c>
      <c r="CT30" s="371" t="str">
        <f t="shared" si="118"/>
        <v/>
      </c>
      <c r="CU30" s="190" t="str">
        <f>details!CJ30</f>
        <v/>
      </c>
      <c r="CV30" s="376" t="str">
        <f>details!CK30</f>
        <v/>
      </c>
      <c r="CW30" s="438" t="str">
        <f t="shared" si="119"/>
        <v/>
      </c>
      <c r="CX30" s="497" t="str">
        <f t="shared" si="120"/>
        <v/>
      </c>
      <c r="CY30" s="372" t="str">
        <f t="shared" si="121"/>
        <v/>
      </c>
      <c r="CZ30" s="372" t="str">
        <f t="shared" si="122"/>
        <v/>
      </c>
      <c r="DA30" s="373" t="str">
        <f t="shared" si="123"/>
        <v/>
      </c>
      <c r="DB30" s="186" t="str">
        <f t="shared" si="124"/>
        <v/>
      </c>
      <c r="DC30" s="421" t="str">
        <f t="shared" si="125"/>
        <v/>
      </c>
      <c r="DD30" s="422" t="str">
        <f t="shared" si="126"/>
        <v/>
      </c>
      <c r="DE30" s="389" t="str">
        <f>IF(details!AK29="","",details!AK29)</f>
        <v/>
      </c>
    </row>
    <row r="31" spans="1:148" s="20" customFormat="1" ht="14" customHeight="1">
      <c r="A31" s="388">
        <f>IF(details!A31="","",details!A31)</f>
        <v>25</v>
      </c>
      <c r="B31" s="365" t="str">
        <f>IF(details!B31="","",details!B31)</f>
        <v/>
      </c>
      <c r="C31" s="365" t="str">
        <f>IF(details!C31="","",details!C31)</f>
        <v/>
      </c>
      <c r="D31" s="186" t="str">
        <f>IF(details!D31="","",details!D31)</f>
        <v/>
      </c>
      <c r="E31" s="365" t="str">
        <f>IF(details!E31="","",details!E31)</f>
        <v/>
      </c>
      <c r="F31" s="187" t="str">
        <f>IF(details!G31="","",details!G31)</f>
        <v/>
      </c>
      <c r="G31" s="261" t="str">
        <f>IF(details!H31="","",details!H31)</f>
        <v/>
      </c>
      <c r="H31" s="188" t="str">
        <f>IF(details!I31="","",details!I31)</f>
        <v>v 025</v>
      </c>
      <c r="I31" s="188" t="str">
        <f>IF(details!J31="","",details!J31)</f>
        <v>c 025</v>
      </c>
      <c r="J31" s="188" t="str">
        <f>IF(details!K31="","",details!K31)</f>
        <v>l 025</v>
      </c>
      <c r="K31" s="365" t="str">
        <f>IF(details!Q31="","",details!Q31)</f>
        <v/>
      </c>
      <c r="L31" s="365" t="str">
        <f>IF(details!R31="","",details!R31)</f>
        <v/>
      </c>
      <c r="M31" s="288" t="str">
        <f t="shared" si="77"/>
        <v/>
      </c>
      <c r="N31" s="365" t="str">
        <f>IF(details!S31="","",details!S31)</f>
        <v/>
      </c>
      <c r="O31" s="365" t="str">
        <f>IF(details!T31="","",details!T31)</f>
        <v/>
      </c>
      <c r="P31" s="186" t="str">
        <f t="shared" si="0"/>
        <v/>
      </c>
      <c r="Q31" s="186" t="str">
        <f t="shared" si="78"/>
        <v/>
      </c>
      <c r="R31" s="186" t="str">
        <f t="shared" si="79"/>
        <v/>
      </c>
      <c r="S31" s="186" t="str">
        <f t="shared" si="80"/>
        <v/>
      </c>
      <c r="T31" s="365" t="str">
        <f t="shared" si="81"/>
        <v/>
      </c>
      <c r="U31" s="365" t="str">
        <f t="shared" si="11"/>
        <v/>
      </c>
      <c r="V31" s="189" t="str">
        <f t="shared" si="82"/>
        <v/>
      </c>
      <c r="W31" s="189">
        <f t="shared" si="83"/>
        <v>0</v>
      </c>
      <c r="X31" s="365" t="str">
        <f>IF(details!U31="","",details!U31)</f>
        <v/>
      </c>
      <c r="Y31" s="365" t="str">
        <f>IF(details!V31="","",details!V31)</f>
        <v/>
      </c>
      <c r="Z31" s="288" t="str">
        <f t="shared" si="84"/>
        <v/>
      </c>
      <c r="AA31" s="365" t="str">
        <f>IF(details!W31="","",details!W31)</f>
        <v/>
      </c>
      <c r="AB31" s="365" t="str">
        <f>IF(details!X31="","",details!X31)</f>
        <v/>
      </c>
      <c r="AC31" s="186" t="str">
        <f t="shared" si="2"/>
        <v/>
      </c>
      <c r="AD31" s="186" t="str">
        <f t="shared" si="85"/>
        <v/>
      </c>
      <c r="AE31" s="186" t="str">
        <f t="shared" si="86"/>
        <v/>
      </c>
      <c r="AF31" s="186" t="str">
        <f t="shared" si="17"/>
        <v/>
      </c>
      <c r="AG31" s="365" t="str">
        <f t="shared" si="3"/>
        <v/>
      </c>
      <c r="AH31" s="365" t="str">
        <f t="shared" si="18"/>
        <v/>
      </c>
      <c r="AI31" s="189" t="str">
        <f t="shared" si="19"/>
        <v/>
      </c>
      <c r="AJ31" s="189">
        <f t="shared" si="20"/>
        <v>0</v>
      </c>
      <c r="AK31" s="365" t="str">
        <f>IF(details!Y31="","",details!Y31)</f>
        <v/>
      </c>
      <c r="AL31" s="365" t="str">
        <f>IF(details!Z31="","",details!Z31)</f>
        <v/>
      </c>
      <c r="AM31" s="288" t="str">
        <f t="shared" si="87"/>
        <v/>
      </c>
      <c r="AN31" s="365" t="str">
        <f>IF(details!AA31="","",details!AA31)</f>
        <v/>
      </c>
      <c r="AO31" s="365" t="str">
        <f>IF(details!AB31="","",details!AB31)</f>
        <v/>
      </c>
      <c r="AP31" s="186" t="str">
        <f t="shared" si="4"/>
        <v/>
      </c>
      <c r="AQ31" s="186" t="str">
        <f t="shared" si="88"/>
        <v/>
      </c>
      <c r="AR31" s="186" t="str">
        <f t="shared" si="89"/>
        <v/>
      </c>
      <c r="AS31" s="186" t="str">
        <f t="shared" si="24"/>
        <v/>
      </c>
      <c r="AT31" s="365" t="str">
        <f t="shared" si="5"/>
        <v/>
      </c>
      <c r="AU31" s="365" t="str">
        <f t="shared" si="25"/>
        <v/>
      </c>
      <c r="AV31" s="189" t="str">
        <f t="shared" si="26"/>
        <v/>
      </c>
      <c r="AW31" s="189">
        <f t="shared" si="27"/>
        <v>0</v>
      </c>
      <c r="AX31" s="365" t="str">
        <f>IF(details!AC31="","",details!AC31)</f>
        <v/>
      </c>
      <c r="AY31" s="365" t="str">
        <f>IF(details!AD31="","",details!AD31)</f>
        <v/>
      </c>
      <c r="AZ31" s="186" t="str">
        <f t="shared" si="28"/>
        <v/>
      </c>
      <c r="BA31" s="302" t="str">
        <f t="shared" si="29"/>
        <v/>
      </c>
      <c r="BB31" s="303" t="str">
        <f t="shared" si="30"/>
        <v/>
      </c>
      <c r="BC31" s="189" t="str">
        <f t="shared" si="90"/>
        <v/>
      </c>
      <c r="BD31" s="189">
        <f t="shared" si="91"/>
        <v>0</v>
      </c>
      <c r="BE31" s="365" t="str">
        <f>IF(details!AE31="","",details!AE31)</f>
        <v/>
      </c>
      <c r="BF31" s="365" t="str">
        <f>IF(details!AF31="","",details!AF31)</f>
        <v/>
      </c>
      <c r="BG31" s="186" t="str">
        <f t="shared" si="33"/>
        <v/>
      </c>
      <c r="BH31" s="302" t="str">
        <f t="shared" si="34"/>
        <v/>
      </c>
      <c r="BI31" s="303" t="str">
        <f t="shared" si="35"/>
        <v/>
      </c>
      <c r="BJ31" s="189" t="str">
        <f t="shared" si="92"/>
        <v/>
      </c>
      <c r="BK31" s="189">
        <f t="shared" si="93"/>
        <v>0</v>
      </c>
      <c r="BL31" s="365" t="str">
        <f>IF(details!AG31="","",details!AG31)</f>
        <v/>
      </c>
      <c r="BM31" s="365" t="str">
        <f>IF(details!AH31="","",details!AH31)</f>
        <v/>
      </c>
      <c r="BN31" s="186" t="str">
        <f t="shared" si="38"/>
        <v/>
      </c>
      <c r="BO31" s="302" t="str">
        <f t="shared" si="39"/>
        <v/>
      </c>
      <c r="BP31" s="303" t="str">
        <f t="shared" si="40"/>
        <v/>
      </c>
      <c r="BQ31" s="189" t="str">
        <f t="shared" si="94"/>
        <v/>
      </c>
      <c r="BR31" s="189">
        <f t="shared" si="95"/>
        <v>0</v>
      </c>
      <c r="BS31" s="365" t="str">
        <f>IF(details!AI31="","",details!AI31)</f>
        <v/>
      </c>
      <c r="BT31" s="365" t="str">
        <f>IF(details!AJ31="","",details!AJ31)</f>
        <v/>
      </c>
      <c r="BU31" s="186" t="str">
        <f t="shared" si="43"/>
        <v/>
      </c>
      <c r="BV31" s="302" t="str">
        <f t="shared" si="44"/>
        <v/>
      </c>
      <c r="BW31" s="303" t="str">
        <f t="shared" si="45"/>
        <v/>
      </c>
      <c r="BX31" s="189" t="str">
        <f t="shared" si="96"/>
        <v/>
      </c>
      <c r="BY31" s="189">
        <f t="shared" si="97"/>
        <v>0</v>
      </c>
      <c r="BZ31" s="369" t="str">
        <f t="shared" si="98"/>
        <v/>
      </c>
      <c r="CA31" s="369" t="str">
        <f t="shared" si="99"/>
        <v/>
      </c>
      <c r="CB31" s="369" t="str">
        <f t="shared" si="100"/>
        <v/>
      </c>
      <c r="CC31" s="369" t="str">
        <f t="shared" si="101"/>
        <v/>
      </c>
      <c r="CD31" s="369" t="str">
        <f t="shared" si="102"/>
        <v/>
      </c>
      <c r="CE31" s="369" t="str">
        <f t="shared" si="103"/>
        <v/>
      </c>
      <c r="CF31" s="369" t="str">
        <f t="shared" si="104"/>
        <v/>
      </c>
      <c r="CG31" s="370" t="str">
        <f t="shared" si="105"/>
        <v/>
      </c>
      <c r="CH31" s="370" t="str">
        <f t="shared" si="106"/>
        <v/>
      </c>
      <c r="CI31" s="369" t="str">
        <f t="shared" si="107"/>
        <v/>
      </c>
      <c r="CJ31" s="369" t="str">
        <f t="shared" si="108"/>
        <v/>
      </c>
      <c r="CK31" s="369" t="str">
        <f t="shared" si="109"/>
        <v/>
      </c>
      <c r="CL31" s="369" t="str">
        <f t="shared" si="110"/>
        <v/>
      </c>
      <c r="CM31" s="369" t="str">
        <f t="shared" si="111"/>
        <v/>
      </c>
      <c r="CN31" s="369" t="str">
        <f t="shared" si="112"/>
        <v/>
      </c>
      <c r="CO31" s="369" t="str">
        <f t="shared" si="113"/>
        <v/>
      </c>
      <c r="CP31" s="371" t="str">
        <f t="shared" si="114"/>
        <v/>
      </c>
      <c r="CQ31" s="371" t="str">
        <f t="shared" si="115"/>
        <v/>
      </c>
      <c r="CR31" s="369" t="str">
        <f t="shared" si="116"/>
        <v/>
      </c>
      <c r="CS31" s="371" t="str">
        <f t="shared" si="117"/>
        <v/>
      </c>
      <c r="CT31" s="371" t="str">
        <f t="shared" si="118"/>
        <v/>
      </c>
      <c r="CU31" s="190" t="str">
        <f>details!CJ31</f>
        <v/>
      </c>
      <c r="CV31" s="376" t="str">
        <f>details!CK31</f>
        <v/>
      </c>
      <c r="CW31" s="438" t="str">
        <f t="shared" si="119"/>
        <v/>
      </c>
      <c r="CX31" s="497" t="str">
        <f t="shared" si="120"/>
        <v/>
      </c>
      <c r="CY31" s="372" t="str">
        <f t="shared" si="121"/>
        <v/>
      </c>
      <c r="CZ31" s="372" t="str">
        <f t="shared" si="122"/>
        <v/>
      </c>
      <c r="DA31" s="373" t="str">
        <f t="shared" si="123"/>
        <v/>
      </c>
      <c r="DB31" s="186" t="str">
        <f t="shared" si="124"/>
        <v/>
      </c>
      <c r="DC31" s="421" t="str">
        <f t="shared" si="125"/>
        <v/>
      </c>
      <c r="DD31" s="422" t="str">
        <f t="shared" si="126"/>
        <v/>
      </c>
      <c r="DE31" s="389" t="str">
        <f>IF(details!AK30="","",details!AK30)</f>
        <v/>
      </c>
    </row>
    <row r="32" spans="1:148" s="20" customFormat="1" ht="14" customHeight="1">
      <c r="A32" s="388">
        <f>IF(details!A32="","",details!A32)</f>
        <v>26</v>
      </c>
      <c r="B32" s="365" t="str">
        <f>IF(details!B32="","",details!B32)</f>
        <v/>
      </c>
      <c r="C32" s="365" t="str">
        <f>IF(details!C32="","",details!C32)</f>
        <v/>
      </c>
      <c r="D32" s="186" t="str">
        <f>IF(details!D32="","",details!D32)</f>
        <v/>
      </c>
      <c r="E32" s="365" t="str">
        <f>IF(details!E32="","",details!E32)</f>
        <v/>
      </c>
      <c r="F32" s="187" t="str">
        <f>IF(details!G32="","",details!G32)</f>
        <v/>
      </c>
      <c r="G32" s="261" t="str">
        <f>IF(details!H32="","",details!H32)</f>
        <v/>
      </c>
      <c r="H32" s="188" t="str">
        <f>IF(details!I32="","",details!I32)</f>
        <v>v 026</v>
      </c>
      <c r="I32" s="188" t="str">
        <f>IF(details!J32="","",details!J32)</f>
        <v>c 026</v>
      </c>
      <c r="J32" s="188" t="str">
        <f>IF(details!K32="","",details!K32)</f>
        <v>l 026</v>
      </c>
      <c r="K32" s="365" t="str">
        <f>IF(details!Q32="","",details!Q32)</f>
        <v/>
      </c>
      <c r="L32" s="365" t="str">
        <f>IF(details!R32="","",details!R32)</f>
        <v/>
      </c>
      <c r="M32" s="288" t="str">
        <f t="shared" si="77"/>
        <v/>
      </c>
      <c r="N32" s="365" t="str">
        <f>IF(details!S32="","",details!S32)</f>
        <v/>
      </c>
      <c r="O32" s="365" t="str">
        <f>IF(details!T32="","",details!T32)</f>
        <v/>
      </c>
      <c r="P32" s="186" t="str">
        <f t="shared" si="0"/>
        <v/>
      </c>
      <c r="Q32" s="186" t="str">
        <f t="shared" si="78"/>
        <v/>
      </c>
      <c r="R32" s="186" t="str">
        <f t="shared" si="79"/>
        <v/>
      </c>
      <c r="S32" s="186" t="str">
        <f t="shared" si="80"/>
        <v/>
      </c>
      <c r="T32" s="365" t="str">
        <f t="shared" si="81"/>
        <v/>
      </c>
      <c r="U32" s="365" t="str">
        <f t="shared" si="11"/>
        <v/>
      </c>
      <c r="V32" s="189" t="str">
        <f t="shared" si="82"/>
        <v/>
      </c>
      <c r="W32" s="189">
        <f t="shared" si="83"/>
        <v>0</v>
      </c>
      <c r="X32" s="365" t="str">
        <f>IF(details!U32="","",details!U32)</f>
        <v/>
      </c>
      <c r="Y32" s="365" t="str">
        <f>IF(details!V32="","",details!V32)</f>
        <v/>
      </c>
      <c r="Z32" s="288" t="str">
        <f t="shared" si="84"/>
        <v/>
      </c>
      <c r="AA32" s="365" t="str">
        <f>IF(details!W32="","",details!W32)</f>
        <v/>
      </c>
      <c r="AB32" s="365" t="str">
        <f>IF(details!X32="","",details!X32)</f>
        <v/>
      </c>
      <c r="AC32" s="186" t="str">
        <f t="shared" si="2"/>
        <v/>
      </c>
      <c r="AD32" s="186" t="str">
        <f t="shared" si="85"/>
        <v/>
      </c>
      <c r="AE32" s="186" t="str">
        <f t="shared" si="86"/>
        <v/>
      </c>
      <c r="AF32" s="186" t="str">
        <f t="shared" si="17"/>
        <v/>
      </c>
      <c r="AG32" s="365" t="str">
        <f t="shared" si="3"/>
        <v/>
      </c>
      <c r="AH32" s="365" t="str">
        <f t="shared" si="18"/>
        <v/>
      </c>
      <c r="AI32" s="189" t="str">
        <f t="shared" si="19"/>
        <v/>
      </c>
      <c r="AJ32" s="189">
        <f t="shared" si="20"/>
        <v>0</v>
      </c>
      <c r="AK32" s="365" t="str">
        <f>IF(details!Y32="","",details!Y32)</f>
        <v/>
      </c>
      <c r="AL32" s="365" t="str">
        <f>IF(details!Z32="","",details!Z32)</f>
        <v/>
      </c>
      <c r="AM32" s="288" t="str">
        <f t="shared" si="87"/>
        <v/>
      </c>
      <c r="AN32" s="365" t="str">
        <f>IF(details!AA32="","",details!AA32)</f>
        <v/>
      </c>
      <c r="AO32" s="365" t="str">
        <f>IF(details!AB32="","",details!AB32)</f>
        <v/>
      </c>
      <c r="AP32" s="186" t="str">
        <f t="shared" si="4"/>
        <v/>
      </c>
      <c r="AQ32" s="186" t="str">
        <f t="shared" si="88"/>
        <v/>
      </c>
      <c r="AR32" s="186" t="str">
        <f t="shared" si="89"/>
        <v/>
      </c>
      <c r="AS32" s="186" t="str">
        <f t="shared" si="24"/>
        <v/>
      </c>
      <c r="AT32" s="365" t="str">
        <f t="shared" si="5"/>
        <v/>
      </c>
      <c r="AU32" s="365" t="str">
        <f t="shared" si="25"/>
        <v/>
      </c>
      <c r="AV32" s="189" t="str">
        <f t="shared" si="26"/>
        <v/>
      </c>
      <c r="AW32" s="189">
        <f t="shared" si="27"/>
        <v>0</v>
      </c>
      <c r="AX32" s="365" t="str">
        <f>IF(details!AC32="","",details!AC32)</f>
        <v/>
      </c>
      <c r="AY32" s="365" t="str">
        <f>IF(details!AD32="","",details!AD32)</f>
        <v/>
      </c>
      <c r="AZ32" s="186" t="str">
        <f t="shared" si="28"/>
        <v/>
      </c>
      <c r="BA32" s="302" t="str">
        <f t="shared" si="29"/>
        <v/>
      </c>
      <c r="BB32" s="303" t="str">
        <f t="shared" si="30"/>
        <v/>
      </c>
      <c r="BC32" s="189" t="str">
        <f t="shared" si="90"/>
        <v/>
      </c>
      <c r="BD32" s="189">
        <f t="shared" si="91"/>
        <v>0</v>
      </c>
      <c r="BE32" s="365" t="str">
        <f>IF(details!AE32="","",details!AE32)</f>
        <v/>
      </c>
      <c r="BF32" s="365" t="str">
        <f>IF(details!AF32="","",details!AF32)</f>
        <v/>
      </c>
      <c r="BG32" s="186" t="str">
        <f t="shared" si="33"/>
        <v/>
      </c>
      <c r="BH32" s="302" t="str">
        <f t="shared" si="34"/>
        <v/>
      </c>
      <c r="BI32" s="303" t="str">
        <f t="shared" si="35"/>
        <v/>
      </c>
      <c r="BJ32" s="189" t="str">
        <f t="shared" si="92"/>
        <v/>
      </c>
      <c r="BK32" s="189">
        <f t="shared" si="93"/>
        <v>0</v>
      </c>
      <c r="BL32" s="365" t="str">
        <f>IF(details!AG32="","",details!AG32)</f>
        <v/>
      </c>
      <c r="BM32" s="365" t="str">
        <f>IF(details!AH32="","",details!AH32)</f>
        <v/>
      </c>
      <c r="BN32" s="186" t="str">
        <f t="shared" si="38"/>
        <v/>
      </c>
      <c r="BO32" s="302" t="str">
        <f t="shared" si="39"/>
        <v/>
      </c>
      <c r="BP32" s="303" t="str">
        <f t="shared" si="40"/>
        <v/>
      </c>
      <c r="BQ32" s="189" t="str">
        <f t="shared" si="94"/>
        <v/>
      </c>
      <c r="BR32" s="189">
        <f t="shared" si="95"/>
        <v>0</v>
      </c>
      <c r="BS32" s="365" t="str">
        <f>IF(details!AI32="","",details!AI32)</f>
        <v/>
      </c>
      <c r="BT32" s="365" t="str">
        <f>IF(details!AJ32="","",details!AJ32)</f>
        <v/>
      </c>
      <c r="BU32" s="186" t="str">
        <f t="shared" si="43"/>
        <v/>
      </c>
      <c r="BV32" s="302" t="str">
        <f t="shared" si="44"/>
        <v/>
      </c>
      <c r="BW32" s="303" t="str">
        <f t="shared" si="45"/>
        <v/>
      </c>
      <c r="BX32" s="189" t="str">
        <f t="shared" si="96"/>
        <v/>
      </c>
      <c r="BY32" s="189">
        <f t="shared" si="97"/>
        <v>0</v>
      </c>
      <c r="BZ32" s="369" t="str">
        <f t="shared" si="98"/>
        <v/>
      </c>
      <c r="CA32" s="369" t="str">
        <f t="shared" si="99"/>
        <v/>
      </c>
      <c r="CB32" s="369" t="str">
        <f t="shared" si="100"/>
        <v/>
      </c>
      <c r="CC32" s="369" t="str">
        <f t="shared" si="101"/>
        <v/>
      </c>
      <c r="CD32" s="369" t="str">
        <f t="shared" si="102"/>
        <v/>
      </c>
      <c r="CE32" s="369" t="str">
        <f t="shared" si="103"/>
        <v/>
      </c>
      <c r="CF32" s="369" t="str">
        <f t="shared" si="104"/>
        <v/>
      </c>
      <c r="CG32" s="370" t="str">
        <f t="shared" si="105"/>
        <v/>
      </c>
      <c r="CH32" s="370" t="str">
        <f t="shared" si="106"/>
        <v/>
      </c>
      <c r="CI32" s="369" t="str">
        <f t="shared" si="107"/>
        <v/>
      </c>
      <c r="CJ32" s="369" t="str">
        <f t="shared" si="108"/>
        <v/>
      </c>
      <c r="CK32" s="369" t="str">
        <f t="shared" si="109"/>
        <v/>
      </c>
      <c r="CL32" s="369" t="str">
        <f t="shared" si="110"/>
        <v/>
      </c>
      <c r="CM32" s="369" t="str">
        <f t="shared" si="111"/>
        <v/>
      </c>
      <c r="CN32" s="369" t="str">
        <f t="shared" si="112"/>
        <v/>
      </c>
      <c r="CO32" s="369" t="str">
        <f t="shared" si="113"/>
        <v/>
      </c>
      <c r="CP32" s="371" t="str">
        <f t="shared" si="114"/>
        <v/>
      </c>
      <c r="CQ32" s="371" t="str">
        <f t="shared" si="115"/>
        <v/>
      </c>
      <c r="CR32" s="369" t="str">
        <f t="shared" si="116"/>
        <v/>
      </c>
      <c r="CS32" s="371" t="str">
        <f t="shared" si="117"/>
        <v/>
      </c>
      <c r="CT32" s="371" t="str">
        <f t="shared" si="118"/>
        <v/>
      </c>
      <c r="CU32" s="190" t="str">
        <f>details!CJ32</f>
        <v/>
      </c>
      <c r="CV32" s="376" t="str">
        <f>details!CK32</f>
        <v/>
      </c>
      <c r="CW32" s="438" t="str">
        <f t="shared" si="119"/>
        <v/>
      </c>
      <c r="CX32" s="497" t="str">
        <f t="shared" si="120"/>
        <v/>
      </c>
      <c r="CY32" s="372" t="str">
        <f t="shared" si="121"/>
        <v/>
      </c>
      <c r="CZ32" s="372" t="str">
        <f t="shared" si="122"/>
        <v/>
      </c>
      <c r="DA32" s="373" t="str">
        <f t="shared" si="123"/>
        <v/>
      </c>
      <c r="DB32" s="186" t="str">
        <f t="shared" si="124"/>
        <v/>
      </c>
      <c r="DC32" s="421" t="str">
        <f t="shared" si="125"/>
        <v/>
      </c>
      <c r="DD32" s="422" t="str">
        <f t="shared" si="126"/>
        <v/>
      </c>
      <c r="DE32" s="389" t="str">
        <f>IF(details!AK31="","",details!AK31)</f>
        <v/>
      </c>
    </row>
    <row r="33" spans="1:109" s="20" customFormat="1" ht="14" customHeight="1">
      <c r="A33" s="388">
        <f>IF(details!A33="","",details!A33)</f>
        <v>27</v>
      </c>
      <c r="B33" s="365" t="str">
        <f>IF(details!B33="","",details!B33)</f>
        <v/>
      </c>
      <c r="C33" s="365" t="str">
        <f>IF(details!C33="","",details!C33)</f>
        <v/>
      </c>
      <c r="D33" s="186" t="str">
        <f>IF(details!D33="","",details!D33)</f>
        <v/>
      </c>
      <c r="E33" s="365" t="str">
        <f>IF(details!E33="","",details!E33)</f>
        <v/>
      </c>
      <c r="F33" s="187" t="str">
        <f>IF(details!G33="","",details!G33)</f>
        <v/>
      </c>
      <c r="G33" s="261" t="str">
        <f>IF(details!H33="","",details!H33)</f>
        <v/>
      </c>
      <c r="H33" s="188" t="str">
        <f>IF(details!I33="","",details!I33)</f>
        <v>v 027</v>
      </c>
      <c r="I33" s="188" t="str">
        <f>IF(details!J33="","",details!J33)</f>
        <v>c 027</v>
      </c>
      <c r="J33" s="188" t="str">
        <f>IF(details!K33="","",details!K33)</f>
        <v>l 027</v>
      </c>
      <c r="K33" s="365" t="str">
        <f>IF(details!Q33="","",details!Q33)</f>
        <v/>
      </c>
      <c r="L33" s="365" t="str">
        <f>IF(details!R33="","",details!R33)</f>
        <v/>
      </c>
      <c r="M33" s="288" t="str">
        <f t="shared" si="77"/>
        <v/>
      </c>
      <c r="N33" s="365" t="str">
        <f>IF(details!S33="","",details!S33)</f>
        <v/>
      </c>
      <c r="O33" s="365" t="str">
        <f>IF(details!T33="","",details!T33)</f>
        <v/>
      </c>
      <c r="P33" s="186" t="str">
        <f t="shared" si="0"/>
        <v/>
      </c>
      <c r="Q33" s="186" t="str">
        <f t="shared" si="78"/>
        <v/>
      </c>
      <c r="R33" s="186" t="str">
        <f t="shared" si="79"/>
        <v/>
      </c>
      <c r="S33" s="186" t="str">
        <f t="shared" si="80"/>
        <v/>
      </c>
      <c r="T33" s="365" t="str">
        <f t="shared" si="81"/>
        <v/>
      </c>
      <c r="U33" s="365" t="str">
        <f t="shared" si="11"/>
        <v/>
      </c>
      <c r="V33" s="189" t="str">
        <f t="shared" si="82"/>
        <v/>
      </c>
      <c r="W33" s="189">
        <f t="shared" si="83"/>
        <v>0</v>
      </c>
      <c r="X33" s="365" t="str">
        <f>IF(details!U33="","",details!U33)</f>
        <v/>
      </c>
      <c r="Y33" s="365" t="str">
        <f>IF(details!V33="","",details!V33)</f>
        <v/>
      </c>
      <c r="Z33" s="288" t="str">
        <f t="shared" si="84"/>
        <v/>
      </c>
      <c r="AA33" s="365" t="str">
        <f>IF(details!W33="","",details!W33)</f>
        <v/>
      </c>
      <c r="AB33" s="365" t="str">
        <f>IF(details!X33="","",details!X33)</f>
        <v/>
      </c>
      <c r="AC33" s="186" t="str">
        <f t="shared" si="2"/>
        <v/>
      </c>
      <c r="AD33" s="186" t="str">
        <f t="shared" si="85"/>
        <v/>
      </c>
      <c r="AE33" s="186" t="str">
        <f t="shared" si="86"/>
        <v/>
      </c>
      <c r="AF33" s="186" t="str">
        <f t="shared" si="17"/>
        <v/>
      </c>
      <c r="AG33" s="365" t="str">
        <f t="shared" si="3"/>
        <v/>
      </c>
      <c r="AH33" s="365" t="str">
        <f t="shared" si="18"/>
        <v/>
      </c>
      <c r="AI33" s="189" t="str">
        <f t="shared" si="19"/>
        <v/>
      </c>
      <c r="AJ33" s="189">
        <f t="shared" si="20"/>
        <v>0</v>
      </c>
      <c r="AK33" s="365" t="str">
        <f>IF(details!Y33="","",details!Y33)</f>
        <v/>
      </c>
      <c r="AL33" s="365" t="str">
        <f>IF(details!Z33="","",details!Z33)</f>
        <v/>
      </c>
      <c r="AM33" s="288" t="str">
        <f t="shared" si="87"/>
        <v/>
      </c>
      <c r="AN33" s="365" t="str">
        <f>IF(details!AA33="","",details!AA33)</f>
        <v/>
      </c>
      <c r="AO33" s="365" t="str">
        <f>IF(details!AB33="","",details!AB33)</f>
        <v/>
      </c>
      <c r="AP33" s="186" t="str">
        <f t="shared" si="4"/>
        <v/>
      </c>
      <c r="AQ33" s="186" t="str">
        <f t="shared" si="88"/>
        <v/>
      </c>
      <c r="AR33" s="186" t="str">
        <f t="shared" si="89"/>
        <v/>
      </c>
      <c r="AS33" s="186" t="str">
        <f t="shared" si="24"/>
        <v/>
      </c>
      <c r="AT33" s="365" t="str">
        <f t="shared" si="5"/>
        <v/>
      </c>
      <c r="AU33" s="365" t="str">
        <f t="shared" si="25"/>
        <v/>
      </c>
      <c r="AV33" s="189" t="str">
        <f t="shared" si="26"/>
        <v/>
      </c>
      <c r="AW33" s="189">
        <f t="shared" si="27"/>
        <v>0</v>
      </c>
      <c r="AX33" s="365" t="str">
        <f>IF(details!AC33="","",details!AC33)</f>
        <v/>
      </c>
      <c r="AY33" s="365" t="str">
        <f>IF(details!AD33="","",details!AD33)</f>
        <v/>
      </c>
      <c r="AZ33" s="186" t="str">
        <f t="shared" si="28"/>
        <v/>
      </c>
      <c r="BA33" s="302" t="str">
        <f t="shared" si="29"/>
        <v/>
      </c>
      <c r="BB33" s="303" t="str">
        <f t="shared" si="30"/>
        <v/>
      </c>
      <c r="BC33" s="189" t="str">
        <f t="shared" si="90"/>
        <v/>
      </c>
      <c r="BD33" s="189">
        <f t="shared" si="91"/>
        <v>0</v>
      </c>
      <c r="BE33" s="365" t="str">
        <f>IF(details!AE33="","",details!AE33)</f>
        <v/>
      </c>
      <c r="BF33" s="365" t="str">
        <f>IF(details!AF33="","",details!AF33)</f>
        <v/>
      </c>
      <c r="BG33" s="186" t="str">
        <f t="shared" si="33"/>
        <v/>
      </c>
      <c r="BH33" s="302" t="str">
        <f t="shared" si="34"/>
        <v/>
      </c>
      <c r="BI33" s="303" t="str">
        <f t="shared" si="35"/>
        <v/>
      </c>
      <c r="BJ33" s="189" t="str">
        <f t="shared" si="92"/>
        <v/>
      </c>
      <c r="BK33" s="189">
        <f t="shared" si="93"/>
        <v>0</v>
      </c>
      <c r="BL33" s="365" t="str">
        <f>IF(details!AG33="","",details!AG33)</f>
        <v/>
      </c>
      <c r="BM33" s="365" t="str">
        <f>IF(details!AH33="","",details!AH33)</f>
        <v/>
      </c>
      <c r="BN33" s="186" t="str">
        <f t="shared" si="38"/>
        <v/>
      </c>
      <c r="BO33" s="302" t="str">
        <f t="shared" si="39"/>
        <v/>
      </c>
      <c r="BP33" s="303" t="str">
        <f t="shared" si="40"/>
        <v/>
      </c>
      <c r="BQ33" s="189" t="str">
        <f t="shared" si="94"/>
        <v/>
      </c>
      <c r="BR33" s="189">
        <f t="shared" si="95"/>
        <v>0</v>
      </c>
      <c r="BS33" s="365" t="str">
        <f>IF(details!AI33="","",details!AI33)</f>
        <v/>
      </c>
      <c r="BT33" s="365" t="str">
        <f>IF(details!AJ33="","",details!AJ33)</f>
        <v/>
      </c>
      <c r="BU33" s="186" t="str">
        <f t="shared" si="43"/>
        <v/>
      </c>
      <c r="BV33" s="302" t="str">
        <f t="shared" si="44"/>
        <v/>
      </c>
      <c r="BW33" s="303" t="str">
        <f t="shared" si="45"/>
        <v/>
      </c>
      <c r="BX33" s="189" t="str">
        <f t="shared" si="96"/>
        <v/>
      </c>
      <c r="BY33" s="189">
        <f t="shared" si="97"/>
        <v>0</v>
      </c>
      <c r="BZ33" s="369" t="str">
        <f t="shared" si="98"/>
        <v/>
      </c>
      <c r="CA33" s="369" t="str">
        <f t="shared" si="99"/>
        <v/>
      </c>
      <c r="CB33" s="369" t="str">
        <f t="shared" si="100"/>
        <v/>
      </c>
      <c r="CC33" s="369" t="str">
        <f t="shared" si="101"/>
        <v/>
      </c>
      <c r="CD33" s="369" t="str">
        <f t="shared" si="102"/>
        <v/>
      </c>
      <c r="CE33" s="369" t="str">
        <f t="shared" si="103"/>
        <v/>
      </c>
      <c r="CF33" s="369" t="str">
        <f t="shared" si="104"/>
        <v/>
      </c>
      <c r="CG33" s="370" t="str">
        <f t="shared" si="105"/>
        <v/>
      </c>
      <c r="CH33" s="370" t="str">
        <f t="shared" si="106"/>
        <v/>
      </c>
      <c r="CI33" s="369" t="str">
        <f t="shared" si="107"/>
        <v/>
      </c>
      <c r="CJ33" s="369" t="str">
        <f t="shared" si="108"/>
        <v/>
      </c>
      <c r="CK33" s="369" t="str">
        <f t="shared" si="109"/>
        <v/>
      </c>
      <c r="CL33" s="369" t="str">
        <f t="shared" si="110"/>
        <v/>
      </c>
      <c r="CM33" s="369" t="str">
        <f t="shared" si="111"/>
        <v/>
      </c>
      <c r="CN33" s="369" t="str">
        <f t="shared" si="112"/>
        <v/>
      </c>
      <c r="CO33" s="369" t="str">
        <f t="shared" si="113"/>
        <v/>
      </c>
      <c r="CP33" s="371" t="str">
        <f t="shared" si="114"/>
        <v/>
      </c>
      <c r="CQ33" s="371" t="str">
        <f t="shared" si="115"/>
        <v/>
      </c>
      <c r="CR33" s="369" t="str">
        <f t="shared" si="116"/>
        <v/>
      </c>
      <c r="CS33" s="371" t="str">
        <f t="shared" si="117"/>
        <v/>
      </c>
      <c r="CT33" s="371" t="str">
        <f t="shared" si="118"/>
        <v/>
      </c>
      <c r="CU33" s="190" t="str">
        <f>details!CJ33</f>
        <v/>
      </c>
      <c r="CV33" s="376" t="str">
        <f>details!CK33</f>
        <v/>
      </c>
      <c r="CW33" s="438" t="str">
        <f t="shared" si="119"/>
        <v/>
      </c>
      <c r="CX33" s="497" t="str">
        <f t="shared" si="120"/>
        <v/>
      </c>
      <c r="CY33" s="372" t="str">
        <f t="shared" si="121"/>
        <v/>
      </c>
      <c r="CZ33" s="372" t="str">
        <f t="shared" si="122"/>
        <v/>
      </c>
      <c r="DA33" s="373" t="str">
        <f t="shared" si="123"/>
        <v/>
      </c>
      <c r="DB33" s="186" t="str">
        <f t="shared" si="124"/>
        <v/>
      </c>
      <c r="DC33" s="421" t="str">
        <f t="shared" si="125"/>
        <v/>
      </c>
      <c r="DD33" s="422" t="str">
        <f t="shared" si="126"/>
        <v/>
      </c>
      <c r="DE33" s="389" t="str">
        <f>IF(details!AK32="","",details!AK32)</f>
        <v/>
      </c>
    </row>
    <row r="34" spans="1:109" s="20" customFormat="1" ht="14" customHeight="1">
      <c r="A34" s="388">
        <f>IF(details!A34="","",details!A34)</f>
        <v>28</v>
      </c>
      <c r="B34" s="365" t="str">
        <f>IF(details!B34="","",details!B34)</f>
        <v/>
      </c>
      <c r="C34" s="365" t="str">
        <f>IF(details!C34="","",details!C34)</f>
        <v/>
      </c>
      <c r="D34" s="186" t="str">
        <f>IF(details!D34="","",details!D34)</f>
        <v/>
      </c>
      <c r="E34" s="365" t="str">
        <f>IF(details!E34="","",details!E34)</f>
        <v/>
      </c>
      <c r="F34" s="187" t="str">
        <f>IF(details!G34="","",details!G34)</f>
        <v/>
      </c>
      <c r="G34" s="261" t="str">
        <f>IF(details!H34="","",details!H34)</f>
        <v/>
      </c>
      <c r="H34" s="188" t="str">
        <f>IF(details!I34="","",details!I34)</f>
        <v>v 028</v>
      </c>
      <c r="I34" s="188" t="str">
        <f>IF(details!J34="","",details!J34)</f>
        <v>c 028</v>
      </c>
      <c r="J34" s="188" t="str">
        <f>IF(details!K34="","",details!K34)</f>
        <v>l 028</v>
      </c>
      <c r="K34" s="365" t="str">
        <f>IF(details!Q34="","",details!Q34)</f>
        <v/>
      </c>
      <c r="L34" s="365" t="str">
        <f>IF(details!R34="","",details!R34)</f>
        <v/>
      </c>
      <c r="M34" s="288" t="str">
        <f t="shared" si="77"/>
        <v/>
      </c>
      <c r="N34" s="365" t="str">
        <f>IF(details!S34="","",details!S34)</f>
        <v/>
      </c>
      <c r="O34" s="365" t="str">
        <f>IF(details!T34="","",details!T34)</f>
        <v/>
      </c>
      <c r="P34" s="186" t="str">
        <f t="shared" si="0"/>
        <v/>
      </c>
      <c r="Q34" s="186" t="str">
        <f t="shared" si="78"/>
        <v/>
      </c>
      <c r="R34" s="186" t="str">
        <f t="shared" si="79"/>
        <v/>
      </c>
      <c r="S34" s="186" t="str">
        <f t="shared" si="80"/>
        <v/>
      </c>
      <c r="T34" s="365" t="str">
        <f t="shared" si="81"/>
        <v/>
      </c>
      <c r="U34" s="365" t="str">
        <f t="shared" si="11"/>
        <v/>
      </c>
      <c r="V34" s="189" t="str">
        <f t="shared" si="82"/>
        <v/>
      </c>
      <c r="W34" s="189">
        <f t="shared" si="83"/>
        <v>0</v>
      </c>
      <c r="X34" s="365" t="str">
        <f>IF(details!U34="","",details!U34)</f>
        <v/>
      </c>
      <c r="Y34" s="365" t="str">
        <f>IF(details!V34="","",details!V34)</f>
        <v/>
      </c>
      <c r="Z34" s="288" t="str">
        <f t="shared" si="84"/>
        <v/>
      </c>
      <c r="AA34" s="365" t="str">
        <f>IF(details!W34="","",details!W34)</f>
        <v/>
      </c>
      <c r="AB34" s="365" t="str">
        <f>IF(details!X34="","",details!X34)</f>
        <v/>
      </c>
      <c r="AC34" s="186" t="str">
        <f t="shared" si="2"/>
        <v/>
      </c>
      <c r="AD34" s="186" t="str">
        <f t="shared" si="85"/>
        <v/>
      </c>
      <c r="AE34" s="186" t="str">
        <f t="shared" si="86"/>
        <v/>
      </c>
      <c r="AF34" s="186" t="str">
        <f t="shared" si="17"/>
        <v/>
      </c>
      <c r="AG34" s="365" t="str">
        <f t="shared" si="3"/>
        <v/>
      </c>
      <c r="AH34" s="365" t="str">
        <f t="shared" si="18"/>
        <v/>
      </c>
      <c r="AI34" s="189" t="str">
        <f t="shared" si="19"/>
        <v/>
      </c>
      <c r="AJ34" s="189">
        <f t="shared" si="20"/>
        <v>0</v>
      </c>
      <c r="AK34" s="365" t="str">
        <f>IF(details!Y34="","",details!Y34)</f>
        <v/>
      </c>
      <c r="AL34" s="365" t="str">
        <f>IF(details!Z34="","",details!Z34)</f>
        <v/>
      </c>
      <c r="AM34" s="288" t="str">
        <f t="shared" si="87"/>
        <v/>
      </c>
      <c r="AN34" s="365" t="str">
        <f>IF(details!AA34="","",details!AA34)</f>
        <v/>
      </c>
      <c r="AO34" s="365" t="str">
        <f>IF(details!AB34="","",details!AB34)</f>
        <v/>
      </c>
      <c r="AP34" s="186" t="str">
        <f t="shared" si="4"/>
        <v/>
      </c>
      <c r="AQ34" s="186" t="str">
        <f t="shared" si="88"/>
        <v/>
      </c>
      <c r="AR34" s="186" t="str">
        <f t="shared" si="89"/>
        <v/>
      </c>
      <c r="AS34" s="186" t="str">
        <f t="shared" si="24"/>
        <v/>
      </c>
      <c r="AT34" s="365" t="str">
        <f t="shared" si="5"/>
        <v/>
      </c>
      <c r="AU34" s="365" t="str">
        <f t="shared" si="25"/>
        <v/>
      </c>
      <c r="AV34" s="189" t="str">
        <f t="shared" si="26"/>
        <v/>
      </c>
      <c r="AW34" s="189">
        <f t="shared" si="27"/>
        <v>0</v>
      </c>
      <c r="AX34" s="365" t="str">
        <f>IF(details!AC34="","",details!AC34)</f>
        <v/>
      </c>
      <c r="AY34" s="365" t="str">
        <f>IF(details!AD34="","",details!AD34)</f>
        <v/>
      </c>
      <c r="AZ34" s="186" t="str">
        <f t="shared" si="28"/>
        <v/>
      </c>
      <c r="BA34" s="302" t="str">
        <f t="shared" si="29"/>
        <v/>
      </c>
      <c r="BB34" s="303" t="str">
        <f t="shared" si="30"/>
        <v/>
      </c>
      <c r="BC34" s="189" t="str">
        <f t="shared" si="90"/>
        <v/>
      </c>
      <c r="BD34" s="189">
        <f t="shared" si="91"/>
        <v>0</v>
      </c>
      <c r="BE34" s="365" t="str">
        <f>IF(details!AE34="","",details!AE34)</f>
        <v/>
      </c>
      <c r="BF34" s="365" t="str">
        <f>IF(details!AF34="","",details!AF34)</f>
        <v/>
      </c>
      <c r="BG34" s="186" t="str">
        <f t="shared" si="33"/>
        <v/>
      </c>
      <c r="BH34" s="302" t="str">
        <f t="shared" si="34"/>
        <v/>
      </c>
      <c r="BI34" s="303" t="str">
        <f t="shared" si="35"/>
        <v/>
      </c>
      <c r="BJ34" s="189" t="str">
        <f t="shared" si="92"/>
        <v/>
      </c>
      <c r="BK34" s="189">
        <f t="shared" si="93"/>
        <v>0</v>
      </c>
      <c r="BL34" s="365" t="str">
        <f>IF(details!AG34="","",details!AG34)</f>
        <v/>
      </c>
      <c r="BM34" s="365" t="str">
        <f>IF(details!AH34="","",details!AH34)</f>
        <v/>
      </c>
      <c r="BN34" s="186" t="str">
        <f t="shared" si="38"/>
        <v/>
      </c>
      <c r="BO34" s="302" t="str">
        <f t="shared" si="39"/>
        <v/>
      </c>
      <c r="BP34" s="303" t="str">
        <f t="shared" si="40"/>
        <v/>
      </c>
      <c r="BQ34" s="189" t="str">
        <f t="shared" si="94"/>
        <v/>
      </c>
      <c r="BR34" s="189">
        <f t="shared" si="95"/>
        <v>0</v>
      </c>
      <c r="BS34" s="365" t="str">
        <f>IF(details!AI34="","",details!AI34)</f>
        <v/>
      </c>
      <c r="BT34" s="365" t="str">
        <f>IF(details!AJ34="","",details!AJ34)</f>
        <v/>
      </c>
      <c r="BU34" s="186" t="str">
        <f t="shared" si="43"/>
        <v/>
      </c>
      <c r="BV34" s="302" t="str">
        <f t="shared" si="44"/>
        <v/>
      </c>
      <c r="BW34" s="303" t="str">
        <f t="shared" si="45"/>
        <v/>
      </c>
      <c r="BX34" s="189" t="str">
        <f t="shared" si="96"/>
        <v/>
      </c>
      <c r="BY34" s="189">
        <f t="shared" si="97"/>
        <v>0</v>
      </c>
      <c r="BZ34" s="369" t="str">
        <f t="shared" si="98"/>
        <v/>
      </c>
      <c r="CA34" s="369" t="str">
        <f t="shared" si="99"/>
        <v/>
      </c>
      <c r="CB34" s="369" t="str">
        <f t="shared" si="100"/>
        <v/>
      </c>
      <c r="CC34" s="369" t="str">
        <f t="shared" si="101"/>
        <v/>
      </c>
      <c r="CD34" s="369" t="str">
        <f t="shared" si="102"/>
        <v/>
      </c>
      <c r="CE34" s="369" t="str">
        <f t="shared" si="103"/>
        <v/>
      </c>
      <c r="CF34" s="369" t="str">
        <f t="shared" si="104"/>
        <v/>
      </c>
      <c r="CG34" s="370" t="str">
        <f t="shared" si="105"/>
        <v/>
      </c>
      <c r="CH34" s="370" t="str">
        <f t="shared" si="106"/>
        <v/>
      </c>
      <c r="CI34" s="369" t="str">
        <f t="shared" si="107"/>
        <v/>
      </c>
      <c r="CJ34" s="369" t="str">
        <f t="shared" si="108"/>
        <v/>
      </c>
      <c r="CK34" s="369" t="str">
        <f t="shared" si="109"/>
        <v/>
      </c>
      <c r="CL34" s="369" t="str">
        <f t="shared" si="110"/>
        <v/>
      </c>
      <c r="CM34" s="369" t="str">
        <f t="shared" si="111"/>
        <v/>
      </c>
      <c r="CN34" s="369" t="str">
        <f t="shared" si="112"/>
        <v/>
      </c>
      <c r="CO34" s="369" t="str">
        <f t="shared" si="113"/>
        <v/>
      </c>
      <c r="CP34" s="371" t="str">
        <f t="shared" si="114"/>
        <v/>
      </c>
      <c r="CQ34" s="371" t="str">
        <f t="shared" si="115"/>
        <v/>
      </c>
      <c r="CR34" s="369" t="str">
        <f t="shared" si="116"/>
        <v/>
      </c>
      <c r="CS34" s="371" t="str">
        <f t="shared" si="117"/>
        <v/>
      </c>
      <c r="CT34" s="371" t="str">
        <f t="shared" si="118"/>
        <v/>
      </c>
      <c r="CU34" s="190" t="str">
        <f>details!CJ34</f>
        <v/>
      </c>
      <c r="CV34" s="376" t="str">
        <f>details!CK34</f>
        <v/>
      </c>
      <c r="CW34" s="438" t="str">
        <f t="shared" si="119"/>
        <v/>
      </c>
      <c r="CX34" s="497" t="str">
        <f t="shared" si="120"/>
        <v/>
      </c>
      <c r="CY34" s="372" t="str">
        <f t="shared" si="121"/>
        <v/>
      </c>
      <c r="CZ34" s="372" t="str">
        <f t="shared" si="122"/>
        <v/>
      </c>
      <c r="DA34" s="373" t="str">
        <f t="shared" si="123"/>
        <v/>
      </c>
      <c r="DB34" s="186" t="str">
        <f t="shared" si="124"/>
        <v/>
      </c>
      <c r="DC34" s="421" t="str">
        <f t="shared" si="125"/>
        <v/>
      </c>
      <c r="DD34" s="422" t="str">
        <f t="shared" si="126"/>
        <v/>
      </c>
      <c r="DE34" s="389" t="str">
        <f>IF(details!AK33="","",details!AK33)</f>
        <v/>
      </c>
    </row>
    <row r="35" spans="1:109" s="20" customFormat="1" ht="14" customHeight="1">
      <c r="A35" s="388">
        <f>IF(details!A35="","",details!A35)</f>
        <v>29</v>
      </c>
      <c r="B35" s="365" t="str">
        <f>IF(details!B35="","",details!B35)</f>
        <v/>
      </c>
      <c r="C35" s="365" t="str">
        <f>IF(details!C35="","",details!C35)</f>
        <v/>
      </c>
      <c r="D35" s="186" t="str">
        <f>IF(details!D35="","",details!D35)</f>
        <v/>
      </c>
      <c r="E35" s="365" t="str">
        <f>IF(details!E35="","",details!E35)</f>
        <v/>
      </c>
      <c r="F35" s="187" t="str">
        <f>IF(details!G35="","",details!G35)</f>
        <v/>
      </c>
      <c r="G35" s="261" t="str">
        <f>IF(details!H35="","",details!H35)</f>
        <v/>
      </c>
      <c r="H35" s="188" t="str">
        <f>IF(details!I35="","",details!I35)</f>
        <v>v 029</v>
      </c>
      <c r="I35" s="188" t="str">
        <f>IF(details!J35="","",details!J35)</f>
        <v>c 029</v>
      </c>
      <c r="J35" s="188" t="str">
        <f>IF(details!K35="","",details!K35)</f>
        <v>l 029</v>
      </c>
      <c r="K35" s="365" t="str">
        <f>IF(details!Q35="","",details!Q35)</f>
        <v/>
      </c>
      <c r="L35" s="365" t="str">
        <f>IF(details!R35="","",details!R35)</f>
        <v/>
      </c>
      <c r="M35" s="288" t="str">
        <f t="shared" si="77"/>
        <v/>
      </c>
      <c r="N35" s="365" t="str">
        <f>IF(details!S35="","",details!S35)</f>
        <v/>
      </c>
      <c r="O35" s="365" t="str">
        <f>IF(details!T35="","",details!T35)</f>
        <v/>
      </c>
      <c r="P35" s="186" t="str">
        <f t="shared" si="0"/>
        <v/>
      </c>
      <c r="Q35" s="186" t="str">
        <f t="shared" si="78"/>
        <v/>
      </c>
      <c r="R35" s="186" t="str">
        <f t="shared" si="79"/>
        <v/>
      </c>
      <c r="S35" s="186" t="str">
        <f t="shared" si="80"/>
        <v/>
      </c>
      <c r="T35" s="365" t="str">
        <f t="shared" si="81"/>
        <v/>
      </c>
      <c r="U35" s="365" t="str">
        <f t="shared" si="11"/>
        <v/>
      </c>
      <c r="V35" s="189" t="str">
        <f t="shared" si="82"/>
        <v/>
      </c>
      <c r="W35" s="189">
        <f t="shared" si="83"/>
        <v>0</v>
      </c>
      <c r="X35" s="365" t="str">
        <f>IF(details!U35="","",details!U35)</f>
        <v/>
      </c>
      <c r="Y35" s="365" t="str">
        <f>IF(details!V35="","",details!V35)</f>
        <v/>
      </c>
      <c r="Z35" s="288" t="str">
        <f t="shared" si="84"/>
        <v/>
      </c>
      <c r="AA35" s="365" t="str">
        <f>IF(details!W35="","",details!W35)</f>
        <v/>
      </c>
      <c r="AB35" s="365" t="str">
        <f>IF(details!X35="","",details!X35)</f>
        <v/>
      </c>
      <c r="AC35" s="186" t="str">
        <f t="shared" si="2"/>
        <v/>
      </c>
      <c r="AD35" s="186" t="str">
        <f t="shared" si="85"/>
        <v/>
      </c>
      <c r="AE35" s="186" t="str">
        <f t="shared" si="86"/>
        <v/>
      </c>
      <c r="AF35" s="186" t="str">
        <f t="shared" si="17"/>
        <v/>
      </c>
      <c r="AG35" s="365" t="str">
        <f t="shared" si="3"/>
        <v/>
      </c>
      <c r="AH35" s="365" t="str">
        <f t="shared" si="18"/>
        <v/>
      </c>
      <c r="AI35" s="189" t="str">
        <f t="shared" si="19"/>
        <v/>
      </c>
      <c r="AJ35" s="189">
        <f t="shared" si="20"/>
        <v>0</v>
      </c>
      <c r="AK35" s="365" t="str">
        <f>IF(details!Y35="","",details!Y35)</f>
        <v/>
      </c>
      <c r="AL35" s="365" t="str">
        <f>IF(details!Z35="","",details!Z35)</f>
        <v/>
      </c>
      <c r="AM35" s="288" t="str">
        <f t="shared" si="87"/>
        <v/>
      </c>
      <c r="AN35" s="365" t="str">
        <f>IF(details!AA35="","",details!AA35)</f>
        <v/>
      </c>
      <c r="AO35" s="365" t="str">
        <f>IF(details!AB35="","",details!AB35)</f>
        <v/>
      </c>
      <c r="AP35" s="186" t="str">
        <f t="shared" si="4"/>
        <v/>
      </c>
      <c r="AQ35" s="186" t="str">
        <f t="shared" si="88"/>
        <v/>
      </c>
      <c r="AR35" s="186" t="str">
        <f t="shared" si="89"/>
        <v/>
      </c>
      <c r="AS35" s="186" t="str">
        <f t="shared" si="24"/>
        <v/>
      </c>
      <c r="AT35" s="365" t="str">
        <f t="shared" si="5"/>
        <v/>
      </c>
      <c r="AU35" s="365" t="str">
        <f t="shared" si="25"/>
        <v/>
      </c>
      <c r="AV35" s="189" t="str">
        <f t="shared" si="26"/>
        <v/>
      </c>
      <c r="AW35" s="189">
        <f t="shared" si="27"/>
        <v>0</v>
      </c>
      <c r="AX35" s="365" t="str">
        <f>IF(details!AC35="","",details!AC35)</f>
        <v/>
      </c>
      <c r="AY35" s="365" t="str">
        <f>IF(details!AD35="","",details!AD35)</f>
        <v/>
      </c>
      <c r="AZ35" s="186" t="str">
        <f t="shared" si="28"/>
        <v/>
      </c>
      <c r="BA35" s="302" t="str">
        <f t="shared" si="29"/>
        <v/>
      </c>
      <c r="BB35" s="303" t="str">
        <f t="shared" si="30"/>
        <v/>
      </c>
      <c r="BC35" s="189" t="str">
        <f t="shared" si="90"/>
        <v/>
      </c>
      <c r="BD35" s="189">
        <f t="shared" si="91"/>
        <v>0</v>
      </c>
      <c r="BE35" s="365" t="str">
        <f>IF(details!AE35="","",details!AE35)</f>
        <v/>
      </c>
      <c r="BF35" s="365" t="str">
        <f>IF(details!AF35="","",details!AF35)</f>
        <v/>
      </c>
      <c r="BG35" s="186" t="str">
        <f t="shared" si="33"/>
        <v/>
      </c>
      <c r="BH35" s="302" t="str">
        <f t="shared" si="34"/>
        <v/>
      </c>
      <c r="BI35" s="303" t="str">
        <f t="shared" si="35"/>
        <v/>
      </c>
      <c r="BJ35" s="189" t="str">
        <f t="shared" si="92"/>
        <v/>
      </c>
      <c r="BK35" s="189">
        <f t="shared" si="93"/>
        <v>0</v>
      </c>
      <c r="BL35" s="365" t="str">
        <f>IF(details!AG35="","",details!AG35)</f>
        <v/>
      </c>
      <c r="BM35" s="365" t="str">
        <f>IF(details!AH35="","",details!AH35)</f>
        <v/>
      </c>
      <c r="BN35" s="186" t="str">
        <f t="shared" si="38"/>
        <v/>
      </c>
      <c r="BO35" s="302" t="str">
        <f t="shared" si="39"/>
        <v/>
      </c>
      <c r="BP35" s="303" t="str">
        <f t="shared" si="40"/>
        <v/>
      </c>
      <c r="BQ35" s="189" t="str">
        <f t="shared" si="94"/>
        <v/>
      </c>
      <c r="BR35" s="189">
        <f t="shared" si="95"/>
        <v>0</v>
      </c>
      <c r="BS35" s="365" t="str">
        <f>IF(details!AI35="","",details!AI35)</f>
        <v/>
      </c>
      <c r="BT35" s="365" t="str">
        <f>IF(details!AJ35="","",details!AJ35)</f>
        <v/>
      </c>
      <c r="BU35" s="186" t="str">
        <f t="shared" si="43"/>
        <v/>
      </c>
      <c r="BV35" s="302" t="str">
        <f t="shared" si="44"/>
        <v/>
      </c>
      <c r="BW35" s="303" t="str">
        <f t="shared" si="45"/>
        <v/>
      </c>
      <c r="BX35" s="189" t="str">
        <f t="shared" si="96"/>
        <v/>
      </c>
      <c r="BY35" s="189">
        <f t="shared" si="97"/>
        <v>0</v>
      </c>
      <c r="BZ35" s="369" t="str">
        <f t="shared" si="98"/>
        <v/>
      </c>
      <c r="CA35" s="369" t="str">
        <f t="shared" si="99"/>
        <v/>
      </c>
      <c r="CB35" s="369" t="str">
        <f t="shared" si="100"/>
        <v/>
      </c>
      <c r="CC35" s="369" t="str">
        <f t="shared" si="101"/>
        <v/>
      </c>
      <c r="CD35" s="369" t="str">
        <f t="shared" si="102"/>
        <v/>
      </c>
      <c r="CE35" s="369" t="str">
        <f t="shared" si="103"/>
        <v/>
      </c>
      <c r="CF35" s="369" t="str">
        <f t="shared" si="104"/>
        <v/>
      </c>
      <c r="CG35" s="370" t="str">
        <f t="shared" si="105"/>
        <v/>
      </c>
      <c r="CH35" s="370" t="str">
        <f t="shared" si="106"/>
        <v/>
      </c>
      <c r="CI35" s="369" t="str">
        <f t="shared" si="107"/>
        <v/>
      </c>
      <c r="CJ35" s="369" t="str">
        <f t="shared" si="108"/>
        <v/>
      </c>
      <c r="CK35" s="369" t="str">
        <f t="shared" si="109"/>
        <v/>
      </c>
      <c r="CL35" s="369" t="str">
        <f t="shared" si="110"/>
        <v/>
      </c>
      <c r="CM35" s="369" t="str">
        <f t="shared" si="111"/>
        <v/>
      </c>
      <c r="CN35" s="369" t="str">
        <f t="shared" si="112"/>
        <v/>
      </c>
      <c r="CO35" s="369" t="str">
        <f t="shared" si="113"/>
        <v/>
      </c>
      <c r="CP35" s="371" t="str">
        <f t="shared" si="114"/>
        <v/>
      </c>
      <c r="CQ35" s="371" t="str">
        <f t="shared" si="115"/>
        <v/>
      </c>
      <c r="CR35" s="369" t="str">
        <f t="shared" si="116"/>
        <v/>
      </c>
      <c r="CS35" s="371" t="str">
        <f t="shared" si="117"/>
        <v/>
      </c>
      <c r="CT35" s="371" t="str">
        <f t="shared" si="118"/>
        <v/>
      </c>
      <c r="CU35" s="190" t="str">
        <f>details!CJ35</f>
        <v/>
      </c>
      <c r="CV35" s="376" t="str">
        <f>details!CK35</f>
        <v/>
      </c>
      <c r="CW35" s="438" t="str">
        <f t="shared" si="119"/>
        <v/>
      </c>
      <c r="CX35" s="497" t="str">
        <f t="shared" si="120"/>
        <v/>
      </c>
      <c r="CY35" s="372" t="str">
        <f t="shared" si="121"/>
        <v/>
      </c>
      <c r="CZ35" s="372" t="str">
        <f t="shared" si="122"/>
        <v/>
      </c>
      <c r="DA35" s="373" t="str">
        <f t="shared" si="123"/>
        <v/>
      </c>
      <c r="DB35" s="186" t="str">
        <f t="shared" si="124"/>
        <v/>
      </c>
      <c r="DC35" s="421" t="str">
        <f t="shared" si="125"/>
        <v/>
      </c>
      <c r="DD35" s="422" t="str">
        <f t="shared" si="126"/>
        <v/>
      </c>
      <c r="DE35" s="389" t="str">
        <f>IF(details!AK34="","",details!AK34)</f>
        <v/>
      </c>
    </row>
    <row r="36" spans="1:109" s="20" customFormat="1" ht="14" customHeight="1">
      <c r="A36" s="388">
        <f>IF(details!A36="","",details!A36)</f>
        <v>30</v>
      </c>
      <c r="B36" s="365" t="str">
        <f>IF(details!B36="","",details!B36)</f>
        <v/>
      </c>
      <c r="C36" s="365" t="str">
        <f>IF(details!C36="","",details!C36)</f>
        <v/>
      </c>
      <c r="D36" s="186" t="str">
        <f>IF(details!D36="","",details!D36)</f>
        <v/>
      </c>
      <c r="E36" s="365" t="str">
        <f>IF(details!E36="","",details!E36)</f>
        <v/>
      </c>
      <c r="F36" s="187" t="str">
        <f>IF(details!G36="","",details!G36)</f>
        <v/>
      </c>
      <c r="G36" s="261" t="str">
        <f>IF(details!H36="","",details!H36)</f>
        <v/>
      </c>
      <c r="H36" s="188" t="str">
        <f>IF(details!I36="","",details!I36)</f>
        <v>v 030</v>
      </c>
      <c r="I36" s="188" t="str">
        <f>IF(details!J36="","",details!J36)</f>
        <v>c 030</v>
      </c>
      <c r="J36" s="188" t="str">
        <f>IF(details!K36="","",details!K36)</f>
        <v>l 030</v>
      </c>
      <c r="K36" s="365" t="str">
        <f>IF(details!Q36="","",details!Q36)</f>
        <v/>
      </c>
      <c r="L36" s="365" t="str">
        <f>IF(details!R36="","",details!R36)</f>
        <v/>
      </c>
      <c r="M36" s="288" t="str">
        <f t="shared" si="77"/>
        <v/>
      </c>
      <c r="N36" s="365" t="str">
        <f>IF(details!S36="","",details!S36)</f>
        <v/>
      </c>
      <c r="O36" s="365" t="str">
        <f>IF(details!T36="","",details!T36)</f>
        <v/>
      </c>
      <c r="P36" s="186" t="str">
        <f t="shared" si="0"/>
        <v/>
      </c>
      <c r="Q36" s="186" t="str">
        <f t="shared" si="78"/>
        <v/>
      </c>
      <c r="R36" s="186" t="str">
        <f t="shared" si="79"/>
        <v/>
      </c>
      <c r="S36" s="186" t="str">
        <f t="shared" si="80"/>
        <v/>
      </c>
      <c r="T36" s="365" t="str">
        <f t="shared" si="81"/>
        <v/>
      </c>
      <c r="U36" s="365" t="str">
        <f t="shared" si="11"/>
        <v/>
      </c>
      <c r="V36" s="189" t="str">
        <f t="shared" si="82"/>
        <v/>
      </c>
      <c r="W36" s="189">
        <f t="shared" si="83"/>
        <v>0</v>
      </c>
      <c r="X36" s="365" t="str">
        <f>IF(details!U36="","",details!U36)</f>
        <v/>
      </c>
      <c r="Y36" s="365" t="str">
        <f>IF(details!V36="","",details!V36)</f>
        <v/>
      </c>
      <c r="Z36" s="288" t="str">
        <f t="shared" si="84"/>
        <v/>
      </c>
      <c r="AA36" s="365" t="str">
        <f>IF(details!W36="","",details!W36)</f>
        <v/>
      </c>
      <c r="AB36" s="365" t="str">
        <f>IF(details!X36="","",details!X36)</f>
        <v/>
      </c>
      <c r="AC36" s="186" t="str">
        <f t="shared" si="2"/>
        <v/>
      </c>
      <c r="AD36" s="186" t="str">
        <f t="shared" si="85"/>
        <v/>
      </c>
      <c r="AE36" s="186" t="str">
        <f t="shared" si="86"/>
        <v/>
      </c>
      <c r="AF36" s="186" t="str">
        <f t="shared" si="17"/>
        <v/>
      </c>
      <c r="AG36" s="365" t="str">
        <f t="shared" si="3"/>
        <v/>
      </c>
      <c r="AH36" s="365" t="str">
        <f t="shared" si="18"/>
        <v/>
      </c>
      <c r="AI36" s="189" t="str">
        <f t="shared" si="19"/>
        <v/>
      </c>
      <c r="AJ36" s="189">
        <f t="shared" si="20"/>
        <v>0</v>
      </c>
      <c r="AK36" s="365" t="str">
        <f>IF(details!Y36="","",details!Y36)</f>
        <v/>
      </c>
      <c r="AL36" s="365" t="str">
        <f>IF(details!Z36="","",details!Z36)</f>
        <v/>
      </c>
      <c r="AM36" s="288" t="str">
        <f t="shared" si="87"/>
        <v/>
      </c>
      <c r="AN36" s="365" t="str">
        <f>IF(details!AA36="","",details!AA36)</f>
        <v/>
      </c>
      <c r="AO36" s="365" t="str">
        <f>IF(details!AB36="","",details!AB36)</f>
        <v/>
      </c>
      <c r="AP36" s="186" t="str">
        <f t="shared" si="4"/>
        <v/>
      </c>
      <c r="AQ36" s="186" t="str">
        <f t="shared" si="88"/>
        <v/>
      </c>
      <c r="AR36" s="186" t="str">
        <f t="shared" si="89"/>
        <v/>
      </c>
      <c r="AS36" s="186" t="str">
        <f t="shared" si="24"/>
        <v/>
      </c>
      <c r="AT36" s="365" t="str">
        <f t="shared" si="5"/>
        <v/>
      </c>
      <c r="AU36" s="365" t="str">
        <f t="shared" si="25"/>
        <v/>
      </c>
      <c r="AV36" s="189" t="str">
        <f t="shared" si="26"/>
        <v/>
      </c>
      <c r="AW36" s="189">
        <f t="shared" si="27"/>
        <v>0</v>
      </c>
      <c r="AX36" s="365" t="str">
        <f>IF(details!AC36="","",details!AC36)</f>
        <v/>
      </c>
      <c r="AY36" s="365" t="str">
        <f>IF(details!AD36="","",details!AD36)</f>
        <v/>
      </c>
      <c r="AZ36" s="186" t="str">
        <f t="shared" si="28"/>
        <v/>
      </c>
      <c r="BA36" s="302" t="str">
        <f t="shared" si="29"/>
        <v/>
      </c>
      <c r="BB36" s="303" t="str">
        <f t="shared" si="30"/>
        <v/>
      </c>
      <c r="BC36" s="189" t="str">
        <f t="shared" si="90"/>
        <v/>
      </c>
      <c r="BD36" s="189">
        <f t="shared" si="91"/>
        <v>0</v>
      </c>
      <c r="BE36" s="365" t="str">
        <f>IF(details!AE36="","",details!AE36)</f>
        <v/>
      </c>
      <c r="BF36" s="365" t="str">
        <f>IF(details!AF36="","",details!AF36)</f>
        <v/>
      </c>
      <c r="BG36" s="186" t="str">
        <f t="shared" si="33"/>
        <v/>
      </c>
      <c r="BH36" s="302" t="str">
        <f t="shared" si="34"/>
        <v/>
      </c>
      <c r="BI36" s="303" t="str">
        <f t="shared" si="35"/>
        <v/>
      </c>
      <c r="BJ36" s="189" t="str">
        <f t="shared" si="92"/>
        <v/>
      </c>
      <c r="BK36" s="189">
        <f t="shared" si="93"/>
        <v>0</v>
      </c>
      <c r="BL36" s="365" t="str">
        <f>IF(details!AG36="","",details!AG36)</f>
        <v/>
      </c>
      <c r="BM36" s="365" t="str">
        <f>IF(details!AH36="","",details!AH36)</f>
        <v/>
      </c>
      <c r="BN36" s="186" t="str">
        <f t="shared" si="38"/>
        <v/>
      </c>
      <c r="BO36" s="302" t="str">
        <f t="shared" si="39"/>
        <v/>
      </c>
      <c r="BP36" s="303" t="str">
        <f t="shared" si="40"/>
        <v/>
      </c>
      <c r="BQ36" s="189" t="str">
        <f t="shared" si="94"/>
        <v/>
      </c>
      <c r="BR36" s="189">
        <f t="shared" si="95"/>
        <v>0</v>
      </c>
      <c r="BS36" s="365" t="str">
        <f>IF(details!AI36="","",details!AI36)</f>
        <v/>
      </c>
      <c r="BT36" s="365" t="str">
        <f>IF(details!AJ36="","",details!AJ36)</f>
        <v/>
      </c>
      <c r="BU36" s="186" t="str">
        <f t="shared" si="43"/>
        <v/>
      </c>
      <c r="BV36" s="302" t="str">
        <f t="shared" si="44"/>
        <v/>
      </c>
      <c r="BW36" s="303" t="str">
        <f t="shared" si="45"/>
        <v/>
      </c>
      <c r="BX36" s="189" t="str">
        <f t="shared" si="96"/>
        <v/>
      </c>
      <c r="BY36" s="189">
        <f t="shared" si="97"/>
        <v>0</v>
      </c>
      <c r="BZ36" s="369" t="str">
        <f t="shared" si="98"/>
        <v/>
      </c>
      <c r="CA36" s="369" t="str">
        <f t="shared" si="99"/>
        <v/>
      </c>
      <c r="CB36" s="369" t="str">
        <f t="shared" si="100"/>
        <v/>
      </c>
      <c r="CC36" s="369" t="str">
        <f t="shared" si="101"/>
        <v/>
      </c>
      <c r="CD36" s="369" t="str">
        <f t="shared" si="102"/>
        <v/>
      </c>
      <c r="CE36" s="369" t="str">
        <f t="shared" si="103"/>
        <v/>
      </c>
      <c r="CF36" s="369" t="str">
        <f t="shared" si="104"/>
        <v/>
      </c>
      <c r="CG36" s="370" t="str">
        <f t="shared" si="105"/>
        <v/>
      </c>
      <c r="CH36" s="370" t="str">
        <f t="shared" si="106"/>
        <v/>
      </c>
      <c r="CI36" s="369" t="str">
        <f t="shared" si="107"/>
        <v/>
      </c>
      <c r="CJ36" s="369" t="str">
        <f t="shared" si="108"/>
        <v/>
      </c>
      <c r="CK36" s="369" t="str">
        <f t="shared" si="109"/>
        <v/>
      </c>
      <c r="CL36" s="369" t="str">
        <f t="shared" si="110"/>
        <v/>
      </c>
      <c r="CM36" s="369" t="str">
        <f t="shared" si="111"/>
        <v/>
      </c>
      <c r="CN36" s="369" t="str">
        <f t="shared" si="112"/>
        <v/>
      </c>
      <c r="CO36" s="369" t="str">
        <f t="shared" si="113"/>
        <v/>
      </c>
      <c r="CP36" s="371" t="str">
        <f t="shared" si="114"/>
        <v/>
      </c>
      <c r="CQ36" s="371" t="str">
        <f t="shared" si="115"/>
        <v/>
      </c>
      <c r="CR36" s="369" t="str">
        <f t="shared" si="116"/>
        <v/>
      </c>
      <c r="CS36" s="371" t="str">
        <f t="shared" si="117"/>
        <v/>
      </c>
      <c r="CT36" s="371" t="str">
        <f t="shared" si="118"/>
        <v/>
      </c>
      <c r="CU36" s="190" t="str">
        <f>details!CJ36</f>
        <v/>
      </c>
      <c r="CV36" s="376" t="str">
        <f>details!CK36</f>
        <v/>
      </c>
      <c r="CW36" s="438" t="str">
        <f t="shared" si="119"/>
        <v/>
      </c>
      <c r="CX36" s="497" t="str">
        <f t="shared" si="120"/>
        <v/>
      </c>
      <c r="CY36" s="372" t="str">
        <f t="shared" si="121"/>
        <v/>
      </c>
      <c r="CZ36" s="372" t="str">
        <f t="shared" si="122"/>
        <v/>
      </c>
      <c r="DA36" s="373" t="str">
        <f t="shared" si="123"/>
        <v/>
      </c>
      <c r="DB36" s="186" t="str">
        <f t="shared" si="124"/>
        <v/>
      </c>
      <c r="DC36" s="421" t="str">
        <f t="shared" si="125"/>
        <v/>
      </c>
      <c r="DD36" s="422" t="str">
        <f t="shared" si="126"/>
        <v/>
      </c>
      <c r="DE36" s="389" t="str">
        <f>IF(details!AK35="","",details!AK35)</f>
        <v/>
      </c>
    </row>
    <row r="37" spans="1:109" s="20" customFormat="1" ht="14" customHeight="1">
      <c r="A37" s="388">
        <f>IF(details!A37="","",details!A37)</f>
        <v>31</v>
      </c>
      <c r="B37" s="365" t="str">
        <f>IF(details!B37="","",details!B37)</f>
        <v/>
      </c>
      <c r="C37" s="365" t="str">
        <f>IF(details!C37="","",details!C37)</f>
        <v/>
      </c>
      <c r="D37" s="186" t="str">
        <f>IF(details!D37="","",details!D37)</f>
        <v/>
      </c>
      <c r="E37" s="365" t="str">
        <f>IF(details!E37="","",details!E37)</f>
        <v/>
      </c>
      <c r="F37" s="187" t="str">
        <f>IF(details!G37="","",details!G37)</f>
        <v/>
      </c>
      <c r="G37" s="261" t="str">
        <f>IF(details!H37="","",details!H37)</f>
        <v/>
      </c>
      <c r="H37" s="188" t="str">
        <f>IF(details!I37="","",details!I37)</f>
        <v>v 031</v>
      </c>
      <c r="I37" s="188" t="str">
        <f>IF(details!J37="","",details!J37)</f>
        <v>c 031</v>
      </c>
      <c r="J37" s="188" t="str">
        <f>IF(details!K37="","",details!K37)</f>
        <v>l 031</v>
      </c>
      <c r="K37" s="365" t="str">
        <f>IF(details!Q37="","",details!Q37)</f>
        <v/>
      </c>
      <c r="L37" s="365" t="str">
        <f>IF(details!R37="","",details!R37)</f>
        <v/>
      </c>
      <c r="M37" s="288" t="str">
        <f t="shared" si="77"/>
        <v/>
      </c>
      <c r="N37" s="365" t="str">
        <f>IF(details!S37="","",details!S37)</f>
        <v/>
      </c>
      <c r="O37" s="365" t="str">
        <f>IF(details!T37="","",details!T37)</f>
        <v/>
      </c>
      <c r="P37" s="186" t="str">
        <f t="shared" si="0"/>
        <v/>
      </c>
      <c r="Q37" s="186" t="str">
        <f t="shared" si="78"/>
        <v/>
      </c>
      <c r="R37" s="186" t="str">
        <f t="shared" si="79"/>
        <v/>
      </c>
      <c r="S37" s="186" t="str">
        <f t="shared" si="80"/>
        <v/>
      </c>
      <c r="T37" s="365" t="str">
        <f t="shared" si="81"/>
        <v/>
      </c>
      <c r="U37" s="365" t="str">
        <f t="shared" si="11"/>
        <v/>
      </c>
      <c r="V37" s="189" t="str">
        <f t="shared" si="82"/>
        <v/>
      </c>
      <c r="W37" s="189">
        <f t="shared" si="83"/>
        <v>0</v>
      </c>
      <c r="X37" s="365" t="str">
        <f>IF(details!U37="","",details!U37)</f>
        <v/>
      </c>
      <c r="Y37" s="365" t="str">
        <f>IF(details!V37="","",details!V37)</f>
        <v/>
      </c>
      <c r="Z37" s="288" t="str">
        <f t="shared" si="84"/>
        <v/>
      </c>
      <c r="AA37" s="365" t="str">
        <f>IF(details!W37="","",details!W37)</f>
        <v/>
      </c>
      <c r="AB37" s="365" t="str">
        <f>IF(details!X37="","",details!X37)</f>
        <v/>
      </c>
      <c r="AC37" s="186" t="str">
        <f t="shared" si="2"/>
        <v/>
      </c>
      <c r="AD37" s="186" t="str">
        <f t="shared" si="85"/>
        <v/>
      </c>
      <c r="AE37" s="186" t="str">
        <f t="shared" si="86"/>
        <v/>
      </c>
      <c r="AF37" s="186" t="str">
        <f t="shared" si="17"/>
        <v/>
      </c>
      <c r="AG37" s="365" t="str">
        <f t="shared" si="3"/>
        <v/>
      </c>
      <c r="AH37" s="365" t="str">
        <f t="shared" si="18"/>
        <v/>
      </c>
      <c r="AI37" s="189" t="str">
        <f t="shared" si="19"/>
        <v/>
      </c>
      <c r="AJ37" s="189">
        <f t="shared" si="20"/>
        <v>0</v>
      </c>
      <c r="AK37" s="365" t="str">
        <f>IF(details!Y37="","",details!Y37)</f>
        <v/>
      </c>
      <c r="AL37" s="365" t="str">
        <f>IF(details!Z37="","",details!Z37)</f>
        <v/>
      </c>
      <c r="AM37" s="288" t="str">
        <f t="shared" si="87"/>
        <v/>
      </c>
      <c r="AN37" s="365" t="str">
        <f>IF(details!AA37="","",details!AA37)</f>
        <v/>
      </c>
      <c r="AO37" s="365" t="str">
        <f>IF(details!AB37="","",details!AB37)</f>
        <v/>
      </c>
      <c r="AP37" s="186" t="str">
        <f t="shared" si="4"/>
        <v/>
      </c>
      <c r="AQ37" s="186" t="str">
        <f t="shared" si="88"/>
        <v/>
      </c>
      <c r="AR37" s="186" t="str">
        <f t="shared" si="89"/>
        <v/>
      </c>
      <c r="AS37" s="186" t="str">
        <f t="shared" si="24"/>
        <v/>
      </c>
      <c r="AT37" s="365" t="str">
        <f t="shared" si="5"/>
        <v/>
      </c>
      <c r="AU37" s="365" t="str">
        <f t="shared" si="25"/>
        <v/>
      </c>
      <c r="AV37" s="189" t="str">
        <f t="shared" si="26"/>
        <v/>
      </c>
      <c r="AW37" s="189">
        <f t="shared" si="27"/>
        <v>0</v>
      </c>
      <c r="AX37" s="365" t="str">
        <f>IF(details!AC37="","",details!AC37)</f>
        <v/>
      </c>
      <c r="AY37" s="365" t="str">
        <f>IF(details!AD37="","",details!AD37)</f>
        <v/>
      </c>
      <c r="AZ37" s="186" t="str">
        <f t="shared" si="28"/>
        <v/>
      </c>
      <c r="BA37" s="302" t="str">
        <f t="shared" si="29"/>
        <v/>
      </c>
      <c r="BB37" s="303" t="str">
        <f t="shared" si="30"/>
        <v/>
      </c>
      <c r="BC37" s="189" t="str">
        <f t="shared" si="90"/>
        <v/>
      </c>
      <c r="BD37" s="189">
        <f t="shared" si="91"/>
        <v>0</v>
      </c>
      <c r="BE37" s="365" t="str">
        <f>IF(details!AE37="","",details!AE37)</f>
        <v/>
      </c>
      <c r="BF37" s="365" t="str">
        <f>IF(details!AF37="","",details!AF37)</f>
        <v/>
      </c>
      <c r="BG37" s="186" t="str">
        <f t="shared" si="33"/>
        <v/>
      </c>
      <c r="BH37" s="302" t="str">
        <f t="shared" si="34"/>
        <v/>
      </c>
      <c r="BI37" s="303" t="str">
        <f t="shared" si="35"/>
        <v/>
      </c>
      <c r="BJ37" s="189" t="str">
        <f t="shared" si="92"/>
        <v/>
      </c>
      <c r="BK37" s="189">
        <f t="shared" si="93"/>
        <v>0</v>
      </c>
      <c r="BL37" s="365" t="str">
        <f>IF(details!AG37="","",details!AG37)</f>
        <v/>
      </c>
      <c r="BM37" s="365" t="str">
        <f>IF(details!AH37="","",details!AH37)</f>
        <v/>
      </c>
      <c r="BN37" s="186" t="str">
        <f t="shared" si="38"/>
        <v/>
      </c>
      <c r="BO37" s="302" t="str">
        <f t="shared" si="39"/>
        <v/>
      </c>
      <c r="BP37" s="303" t="str">
        <f t="shared" si="40"/>
        <v/>
      </c>
      <c r="BQ37" s="189" t="str">
        <f t="shared" si="94"/>
        <v/>
      </c>
      <c r="BR37" s="189">
        <f t="shared" si="95"/>
        <v>0</v>
      </c>
      <c r="BS37" s="365" t="str">
        <f>IF(details!AI37="","",details!AI37)</f>
        <v/>
      </c>
      <c r="BT37" s="365" t="str">
        <f>IF(details!AJ37="","",details!AJ37)</f>
        <v/>
      </c>
      <c r="BU37" s="186" t="str">
        <f t="shared" si="43"/>
        <v/>
      </c>
      <c r="BV37" s="302" t="str">
        <f t="shared" si="44"/>
        <v/>
      </c>
      <c r="BW37" s="303" t="str">
        <f t="shared" si="45"/>
        <v/>
      </c>
      <c r="BX37" s="189" t="str">
        <f t="shared" si="96"/>
        <v/>
      </c>
      <c r="BY37" s="189">
        <f t="shared" si="97"/>
        <v>0</v>
      </c>
      <c r="BZ37" s="369" t="str">
        <f t="shared" si="98"/>
        <v/>
      </c>
      <c r="CA37" s="369" t="str">
        <f t="shared" si="99"/>
        <v/>
      </c>
      <c r="CB37" s="369" t="str">
        <f t="shared" si="100"/>
        <v/>
      </c>
      <c r="CC37" s="369" t="str">
        <f t="shared" si="101"/>
        <v/>
      </c>
      <c r="CD37" s="369" t="str">
        <f t="shared" si="102"/>
        <v/>
      </c>
      <c r="CE37" s="369" t="str">
        <f t="shared" si="103"/>
        <v/>
      </c>
      <c r="CF37" s="369" t="str">
        <f t="shared" si="104"/>
        <v/>
      </c>
      <c r="CG37" s="370" t="str">
        <f t="shared" si="105"/>
        <v/>
      </c>
      <c r="CH37" s="370" t="str">
        <f t="shared" si="106"/>
        <v/>
      </c>
      <c r="CI37" s="369" t="str">
        <f t="shared" si="107"/>
        <v/>
      </c>
      <c r="CJ37" s="369" t="str">
        <f t="shared" si="108"/>
        <v/>
      </c>
      <c r="CK37" s="369" t="str">
        <f t="shared" si="109"/>
        <v/>
      </c>
      <c r="CL37" s="369" t="str">
        <f t="shared" si="110"/>
        <v/>
      </c>
      <c r="CM37" s="369" t="str">
        <f t="shared" si="111"/>
        <v/>
      </c>
      <c r="CN37" s="369" t="str">
        <f t="shared" si="112"/>
        <v/>
      </c>
      <c r="CO37" s="369" t="str">
        <f t="shared" si="113"/>
        <v/>
      </c>
      <c r="CP37" s="371" t="str">
        <f t="shared" si="114"/>
        <v/>
      </c>
      <c r="CQ37" s="371" t="str">
        <f t="shared" si="115"/>
        <v/>
      </c>
      <c r="CR37" s="369" t="str">
        <f t="shared" si="116"/>
        <v/>
      </c>
      <c r="CS37" s="371" t="str">
        <f t="shared" si="117"/>
        <v/>
      </c>
      <c r="CT37" s="371" t="str">
        <f t="shared" si="118"/>
        <v/>
      </c>
      <c r="CU37" s="190" t="str">
        <f>details!CJ37</f>
        <v/>
      </c>
      <c r="CV37" s="376" t="str">
        <f>details!CK37</f>
        <v/>
      </c>
      <c r="CW37" s="438" t="str">
        <f t="shared" si="119"/>
        <v/>
      </c>
      <c r="CX37" s="497" t="str">
        <f t="shared" si="120"/>
        <v/>
      </c>
      <c r="CY37" s="372" t="str">
        <f t="shared" si="121"/>
        <v/>
      </c>
      <c r="CZ37" s="372" t="str">
        <f t="shared" si="122"/>
        <v/>
      </c>
      <c r="DA37" s="373" t="str">
        <f t="shared" si="123"/>
        <v/>
      </c>
      <c r="DB37" s="186" t="str">
        <f t="shared" si="124"/>
        <v/>
      </c>
      <c r="DC37" s="421" t="str">
        <f t="shared" si="125"/>
        <v/>
      </c>
      <c r="DD37" s="422" t="str">
        <f t="shared" si="126"/>
        <v/>
      </c>
      <c r="DE37" s="389" t="str">
        <f>IF(details!AK36="","",details!AK36)</f>
        <v/>
      </c>
    </row>
    <row r="38" spans="1:109" s="20" customFormat="1" ht="14" customHeight="1">
      <c r="A38" s="388">
        <f>IF(details!A38="","",details!A38)</f>
        <v>32</v>
      </c>
      <c r="B38" s="365" t="str">
        <f>IF(details!B38="","",details!B38)</f>
        <v/>
      </c>
      <c r="C38" s="365" t="str">
        <f>IF(details!C38="","",details!C38)</f>
        <v/>
      </c>
      <c r="D38" s="186" t="str">
        <f>IF(details!D38="","",details!D38)</f>
        <v/>
      </c>
      <c r="E38" s="365" t="str">
        <f>IF(details!E38="","",details!E38)</f>
        <v/>
      </c>
      <c r="F38" s="187" t="str">
        <f>IF(details!G38="","",details!G38)</f>
        <v/>
      </c>
      <c r="G38" s="261" t="str">
        <f>IF(details!H38="","",details!H38)</f>
        <v/>
      </c>
      <c r="H38" s="188" t="str">
        <f>IF(details!I38="","",details!I38)</f>
        <v>v 032</v>
      </c>
      <c r="I38" s="188" t="str">
        <f>IF(details!J38="","",details!J38)</f>
        <v>c 032</v>
      </c>
      <c r="J38" s="188" t="str">
        <f>IF(details!K38="","",details!K38)</f>
        <v>l 032</v>
      </c>
      <c r="K38" s="365" t="str">
        <f>IF(details!Q38="","",details!Q38)</f>
        <v/>
      </c>
      <c r="L38" s="365" t="str">
        <f>IF(details!R38="","",details!R38)</f>
        <v/>
      </c>
      <c r="M38" s="288" t="str">
        <f t="shared" si="77"/>
        <v/>
      </c>
      <c r="N38" s="365" t="str">
        <f>IF(details!S38="","",details!S38)</f>
        <v/>
      </c>
      <c r="O38" s="365" t="str">
        <f>IF(details!T38="","",details!T38)</f>
        <v/>
      </c>
      <c r="P38" s="186" t="str">
        <f t="shared" ref="P38:P69" si="130">IF(AND(N38="",O38=""),"",IF(OR(N38="ab",O38="ab"),"ab",IF(OR(N38="ml",O38="ml"),"ml",SUM(N38:O38))))</f>
        <v/>
      </c>
      <c r="Q38" s="186" t="str">
        <f t="shared" si="78"/>
        <v/>
      </c>
      <c r="R38" s="186" t="str">
        <f t="shared" si="79"/>
        <v/>
      </c>
      <c r="S38" s="186" t="str">
        <f t="shared" si="80"/>
        <v/>
      </c>
      <c r="T38" s="365" t="str">
        <f t="shared" si="81"/>
        <v/>
      </c>
      <c r="U38" s="365" t="str">
        <f t="shared" si="11"/>
        <v/>
      </c>
      <c r="V38" s="189" t="str">
        <f t="shared" si="82"/>
        <v/>
      </c>
      <c r="W38" s="189">
        <f t="shared" si="83"/>
        <v>0</v>
      </c>
      <c r="X38" s="365" t="str">
        <f>IF(details!U38="","",details!U38)</f>
        <v/>
      </c>
      <c r="Y38" s="365" t="str">
        <f>IF(details!V38="","",details!V38)</f>
        <v/>
      </c>
      <c r="Z38" s="288" t="str">
        <f t="shared" si="84"/>
        <v/>
      </c>
      <c r="AA38" s="365" t="str">
        <f>IF(details!W38="","",details!W38)</f>
        <v/>
      </c>
      <c r="AB38" s="365" t="str">
        <f>IF(details!X38="","",details!X38)</f>
        <v/>
      </c>
      <c r="AC38" s="186" t="str">
        <f t="shared" ref="AC38:AC69" si="131">IF(AND(AA38="",AB38=""),"",IF(OR(AA38="ab",AB38="ab"),"ab",IF(OR(AA38="ml",AB38="ml"),"ml",SUM(AA38:AB38))))</f>
        <v/>
      </c>
      <c r="AD38" s="186" t="str">
        <f t="shared" si="85"/>
        <v/>
      </c>
      <c r="AE38" s="186" t="str">
        <f t="shared" si="86"/>
        <v/>
      </c>
      <c r="AF38" s="186" t="str">
        <f t="shared" si="17"/>
        <v/>
      </c>
      <c r="AG38" s="365" t="str">
        <f t="shared" si="3"/>
        <v/>
      </c>
      <c r="AH38" s="365" t="str">
        <f t="shared" si="18"/>
        <v/>
      </c>
      <c r="AI38" s="189" t="str">
        <f t="shared" si="19"/>
        <v/>
      </c>
      <c r="AJ38" s="189">
        <f t="shared" si="20"/>
        <v>0</v>
      </c>
      <c r="AK38" s="365" t="str">
        <f>IF(details!Y38="","",details!Y38)</f>
        <v/>
      </c>
      <c r="AL38" s="365" t="str">
        <f>IF(details!Z38="","",details!Z38)</f>
        <v/>
      </c>
      <c r="AM38" s="288" t="str">
        <f t="shared" si="87"/>
        <v/>
      </c>
      <c r="AN38" s="365" t="str">
        <f>IF(details!AA38="","",details!AA38)</f>
        <v/>
      </c>
      <c r="AO38" s="365" t="str">
        <f>IF(details!AB38="","",details!AB38)</f>
        <v/>
      </c>
      <c r="AP38" s="186" t="str">
        <f t="shared" ref="AP38:AP69" si="132">IF(AND(AN38="",AO38=""),"",IF(OR(AN38="ab",AO38="ab"),"ab",IF(OR(AN38="ml",AO38="ml"),"ml",SUM(AN38:AO38))))</f>
        <v/>
      </c>
      <c r="AQ38" s="186" t="str">
        <f t="shared" si="88"/>
        <v/>
      </c>
      <c r="AR38" s="186" t="str">
        <f t="shared" si="89"/>
        <v/>
      </c>
      <c r="AS38" s="186" t="str">
        <f t="shared" si="24"/>
        <v/>
      </c>
      <c r="AT38" s="365" t="str">
        <f t="shared" si="5"/>
        <v/>
      </c>
      <c r="AU38" s="365" t="str">
        <f t="shared" si="25"/>
        <v/>
      </c>
      <c r="AV38" s="189" t="str">
        <f t="shared" si="26"/>
        <v/>
      </c>
      <c r="AW38" s="189">
        <f t="shared" si="27"/>
        <v>0</v>
      </c>
      <c r="AX38" s="365" t="str">
        <f>IF(details!AC38="","",details!AC38)</f>
        <v/>
      </c>
      <c r="AY38" s="365" t="str">
        <f>IF(details!AD38="","",details!AD38)</f>
        <v/>
      </c>
      <c r="AZ38" s="186" t="str">
        <f t="shared" si="28"/>
        <v/>
      </c>
      <c r="BA38" s="302" t="str">
        <f t="shared" si="29"/>
        <v/>
      </c>
      <c r="BB38" s="303" t="str">
        <f t="shared" si="30"/>
        <v/>
      </c>
      <c r="BC38" s="189" t="str">
        <f t="shared" si="90"/>
        <v/>
      </c>
      <c r="BD38" s="189">
        <f t="shared" si="91"/>
        <v>0</v>
      </c>
      <c r="BE38" s="365" t="str">
        <f>IF(details!AE38="","",details!AE38)</f>
        <v/>
      </c>
      <c r="BF38" s="365" t="str">
        <f>IF(details!AF38="","",details!AF38)</f>
        <v/>
      </c>
      <c r="BG38" s="186" t="str">
        <f t="shared" si="33"/>
        <v/>
      </c>
      <c r="BH38" s="302" t="str">
        <f t="shared" si="34"/>
        <v/>
      </c>
      <c r="BI38" s="303" t="str">
        <f t="shared" si="35"/>
        <v/>
      </c>
      <c r="BJ38" s="189" t="str">
        <f t="shared" si="92"/>
        <v/>
      </c>
      <c r="BK38" s="189">
        <f t="shared" si="93"/>
        <v>0</v>
      </c>
      <c r="BL38" s="365" t="str">
        <f>IF(details!AG38="","",details!AG38)</f>
        <v/>
      </c>
      <c r="BM38" s="365" t="str">
        <f>IF(details!AH38="","",details!AH38)</f>
        <v/>
      </c>
      <c r="BN38" s="186" t="str">
        <f t="shared" si="38"/>
        <v/>
      </c>
      <c r="BO38" s="302" t="str">
        <f t="shared" si="39"/>
        <v/>
      </c>
      <c r="BP38" s="303" t="str">
        <f t="shared" si="40"/>
        <v/>
      </c>
      <c r="BQ38" s="189" t="str">
        <f t="shared" si="94"/>
        <v/>
      </c>
      <c r="BR38" s="189">
        <f t="shared" si="95"/>
        <v>0</v>
      </c>
      <c r="BS38" s="365" t="str">
        <f>IF(details!AI38="","",details!AI38)</f>
        <v/>
      </c>
      <c r="BT38" s="365" t="str">
        <f>IF(details!AJ38="","",details!AJ38)</f>
        <v/>
      </c>
      <c r="BU38" s="186" t="str">
        <f t="shared" si="43"/>
        <v/>
      </c>
      <c r="BV38" s="302" t="str">
        <f t="shared" si="44"/>
        <v/>
      </c>
      <c r="BW38" s="303" t="str">
        <f t="shared" si="45"/>
        <v/>
      </c>
      <c r="BX38" s="189" t="str">
        <f t="shared" si="96"/>
        <v/>
      </c>
      <c r="BY38" s="189">
        <f t="shared" si="97"/>
        <v>0</v>
      </c>
      <c r="BZ38" s="369" t="str">
        <f t="shared" si="98"/>
        <v/>
      </c>
      <c r="CA38" s="369" t="str">
        <f t="shared" si="99"/>
        <v/>
      </c>
      <c r="CB38" s="369" t="str">
        <f t="shared" si="100"/>
        <v/>
      </c>
      <c r="CC38" s="369" t="str">
        <f t="shared" si="101"/>
        <v/>
      </c>
      <c r="CD38" s="369" t="str">
        <f t="shared" si="102"/>
        <v/>
      </c>
      <c r="CE38" s="369" t="str">
        <f t="shared" si="103"/>
        <v/>
      </c>
      <c r="CF38" s="369" t="str">
        <f t="shared" si="104"/>
        <v/>
      </c>
      <c r="CG38" s="370" t="str">
        <f t="shared" si="105"/>
        <v/>
      </c>
      <c r="CH38" s="370" t="str">
        <f t="shared" si="106"/>
        <v/>
      </c>
      <c r="CI38" s="369" t="str">
        <f t="shared" si="107"/>
        <v/>
      </c>
      <c r="CJ38" s="369" t="str">
        <f t="shared" si="108"/>
        <v/>
      </c>
      <c r="CK38" s="369" t="str">
        <f t="shared" si="109"/>
        <v/>
      </c>
      <c r="CL38" s="369" t="str">
        <f t="shared" si="110"/>
        <v/>
      </c>
      <c r="CM38" s="369" t="str">
        <f t="shared" si="111"/>
        <v/>
      </c>
      <c r="CN38" s="369" t="str">
        <f t="shared" si="112"/>
        <v/>
      </c>
      <c r="CO38" s="369" t="str">
        <f t="shared" si="113"/>
        <v/>
      </c>
      <c r="CP38" s="371" t="str">
        <f t="shared" si="114"/>
        <v/>
      </c>
      <c r="CQ38" s="371" t="str">
        <f t="shared" si="115"/>
        <v/>
      </c>
      <c r="CR38" s="369" t="str">
        <f t="shared" si="116"/>
        <v/>
      </c>
      <c r="CS38" s="371" t="str">
        <f t="shared" si="117"/>
        <v/>
      </c>
      <c r="CT38" s="371" t="str">
        <f t="shared" si="118"/>
        <v/>
      </c>
      <c r="CU38" s="190" t="str">
        <f>details!CJ38</f>
        <v/>
      </c>
      <c r="CV38" s="376" t="str">
        <f>details!CK38</f>
        <v/>
      </c>
      <c r="CW38" s="438" t="str">
        <f t="shared" si="119"/>
        <v/>
      </c>
      <c r="CX38" s="497" t="str">
        <f t="shared" si="120"/>
        <v/>
      </c>
      <c r="CY38" s="372" t="str">
        <f t="shared" si="121"/>
        <v/>
      </c>
      <c r="CZ38" s="372" t="str">
        <f t="shared" si="122"/>
        <v/>
      </c>
      <c r="DA38" s="373" t="str">
        <f t="shared" si="123"/>
        <v/>
      </c>
      <c r="DB38" s="186" t="str">
        <f t="shared" si="124"/>
        <v/>
      </c>
      <c r="DC38" s="421" t="str">
        <f t="shared" si="125"/>
        <v/>
      </c>
      <c r="DD38" s="422" t="str">
        <f t="shared" si="126"/>
        <v/>
      </c>
      <c r="DE38" s="389" t="str">
        <f>IF(details!AK37="","",details!AK37)</f>
        <v/>
      </c>
    </row>
    <row r="39" spans="1:109" s="20" customFormat="1" ht="14" customHeight="1">
      <c r="A39" s="388">
        <f>IF(details!A39="","",details!A39)</f>
        <v>33</v>
      </c>
      <c r="B39" s="365" t="str">
        <f>IF(details!B39="","",details!B39)</f>
        <v/>
      </c>
      <c r="C39" s="365" t="str">
        <f>IF(details!C39="","",details!C39)</f>
        <v/>
      </c>
      <c r="D39" s="186" t="str">
        <f>IF(details!D39="","",details!D39)</f>
        <v/>
      </c>
      <c r="E39" s="365" t="str">
        <f>IF(details!E39="","",details!E39)</f>
        <v/>
      </c>
      <c r="F39" s="187" t="str">
        <f>IF(details!G39="","",details!G39)</f>
        <v/>
      </c>
      <c r="G39" s="261" t="str">
        <f>IF(details!H39="","",details!H39)</f>
        <v/>
      </c>
      <c r="H39" s="188" t="str">
        <f>IF(details!I39="","",details!I39)</f>
        <v>v 033</v>
      </c>
      <c r="I39" s="188" t="str">
        <f>IF(details!J39="","",details!J39)</f>
        <v>c 033</v>
      </c>
      <c r="J39" s="188" t="str">
        <f>IF(details!K39="","",details!K39)</f>
        <v>l 033</v>
      </c>
      <c r="K39" s="365" t="str">
        <f>IF(details!Q39="","",details!Q39)</f>
        <v/>
      </c>
      <c r="L39" s="365" t="str">
        <f>IF(details!R39="","",details!R39)</f>
        <v/>
      </c>
      <c r="M39" s="288" t="str">
        <f t="shared" si="77"/>
        <v/>
      </c>
      <c r="N39" s="365" t="str">
        <f>IF(details!S39="","",details!S39)</f>
        <v/>
      </c>
      <c r="O39" s="365" t="str">
        <f>IF(details!T39="","",details!T39)</f>
        <v/>
      </c>
      <c r="P39" s="186" t="str">
        <f t="shared" si="130"/>
        <v/>
      </c>
      <c r="Q39" s="186" t="str">
        <f t="shared" si="78"/>
        <v/>
      </c>
      <c r="R39" s="186" t="str">
        <f t="shared" si="79"/>
        <v/>
      </c>
      <c r="S39" s="186" t="str">
        <f t="shared" si="80"/>
        <v/>
      </c>
      <c r="T39" s="365" t="str">
        <f t="shared" si="81"/>
        <v/>
      </c>
      <c r="U39" s="365" t="str">
        <f t="shared" si="11"/>
        <v/>
      </c>
      <c r="V39" s="189" t="str">
        <f t="shared" si="82"/>
        <v/>
      </c>
      <c r="W39" s="189">
        <f t="shared" si="83"/>
        <v>0</v>
      </c>
      <c r="X39" s="365" t="str">
        <f>IF(details!U39="","",details!U39)</f>
        <v/>
      </c>
      <c r="Y39" s="365" t="str">
        <f>IF(details!V39="","",details!V39)</f>
        <v/>
      </c>
      <c r="Z39" s="288" t="str">
        <f t="shared" si="84"/>
        <v/>
      </c>
      <c r="AA39" s="365" t="str">
        <f>IF(details!W39="","",details!W39)</f>
        <v/>
      </c>
      <c r="AB39" s="365" t="str">
        <f>IF(details!X39="","",details!X39)</f>
        <v/>
      </c>
      <c r="AC39" s="186" t="str">
        <f t="shared" si="131"/>
        <v/>
      </c>
      <c r="AD39" s="186" t="str">
        <f t="shared" si="85"/>
        <v/>
      </c>
      <c r="AE39" s="186" t="str">
        <f t="shared" si="86"/>
        <v/>
      </c>
      <c r="AF39" s="186" t="str">
        <f t="shared" si="17"/>
        <v/>
      </c>
      <c r="AG39" s="365" t="str">
        <f t="shared" si="3"/>
        <v/>
      </c>
      <c r="AH39" s="365" t="str">
        <f t="shared" si="18"/>
        <v/>
      </c>
      <c r="AI39" s="189" t="str">
        <f t="shared" si="19"/>
        <v/>
      </c>
      <c r="AJ39" s="189">
        <f t="shared" si="20"/>
        <v>0</v>
      </c>
      <c r="AK39" s="365" t="str">
        <f>IF(details!Y39="","",details!Y39)</f>
        <v/>
      </c>
      <c r="AL39" s="365" t="str">
        <f>IF(details!Z39="","",details!Z39)</f>
        <v/>
      </c>
      <c r="AM39" s="288" t="str">
        <f t="shared" si="87"/>
        <v/>
      </c>
      <c r="AN39" s="365" t="str">
        <f>IF(details!AA39="","",details!AA39)</f>
        <v/>
      </c>
      <c r="AO39" s="365" t="str">
        <f>IF(details!AB39="","",details!AB39)</f>
        <v/>
      </c>
      <c r="AP39" s="186" t="str">
        <f t="shared" si="132"/>
        <v/>
      </c>
      <c r="AQ39" s="186" t="str">
        <f t="shared" si="88"/>
        <v/>
      </c>
      <c r="AR39" s="186" t="str">
        <f t="shared" si="89"/>
        <v/>
      </c>
      <c r="AS39" s="186" t="str">
        <f t="shared" si="24"/>
        <v/>
      </c>
      <c r="AT39" s="365" t="str">
        <f t="shared" si="5"/>
        <v/>
      </c>
      <c r="AU39" s="365" t="str">
        <f t="shared" si="25"/>
        <v/>
      </c>
      <c r="AV39" s="189" t="str">
        <f t="shared" si="26"/>
        <v/>
      </c>
      <c r="AW39" s="189">
        <f t="shared" si="27"/>
        <v>0</v>
      </c>
      <c r="AX39" s="365" t="str">
        <f>IF(details!AC39="","",details!AC39)</f>
        <v/>
      </c>
      <c r="AY39" s="365" t="str">
        <f>IF(details!AD39="","",details!AD39)</f>
        <v/>
      </c>
      <c r="AZ39" s="186" t="str">
        <f t="shared" si="28"/>
        <v/>
      </c>
      <c r="BA39" s="302" t="str">
        <f t="shared" si="29"/>
        <v/>
      </c>
      <c r="BB39" s="303" t="str">
        <f t="shared" si="30"/>
        <v/>
      </c>
      <c r="BC39" s="189" t="str">
        <f t="shared" si="90"/>
        <v/>
      </c>
      <c r="BD39" s="189">
        <f t="shared" si="91"/>
        <v>0</v>
      </c>
      <c r="BE39" s="365" t="str">
        <f>IF(details!AE39="","",details!AE39)</f>
        <v/>
      </c>
      <c r="BF39" s="365" t="str">
        <f>IF(details!AF39="","",details!AF39)</f>
        <v/>
      </c>
      <c r="BG39" s="186" t="str">
        <f t="shared" si="33"/>
        <v/>
      </c>
      <c r="BH39" s="302" t="str">
        <f t="shared" si="34"/>
        <v/>
      </c>
      <c r="BI39" s="303" t="str">
        <f t="shared" si="35"/>
        <v/>
      </c>
      <c r="BJ39" s="189" t="str">
        <f t="shared" si="92"/>
        <v/>
      </c>
      <c r="BK39" s="189">
        <f t="shared" si="93"/>
        <v>0</v>
      </c>
      <c r="BL39" s="365" t="str">
        <f>IF(details!AG39="","",details!AG39)</f>
        <v/>
      </c>
      <c r="BM39" s="365" t="str">
        <f>IF(details!AH39="","",details!AH39)</f>
        <v/>
      </c>
      <c r="BN39" s="186" t="str">
        <f t="shared" si="38"/>
        <v/>
      </c>
      <c r="BO39" s="302" t="str">
        <f t="shared" si="39"/>
        <v/>
      </c>
      <c r="BP39" s="303" t="str">
        <f t="shared" si="40"/>
        <v/>
      </c>
      <c r="BQ39" s="189" t="str">
        <f t="shared" si="94"/>
        <v/>
      </c>
      <c r="BR39" s="189">
        <f t="shared" si="95"/>
        <v>0</v>
      </c>
      <c r="BS39" s="365" t="str">
        <f>IF(details!AI39="","",details!AI39)</f>
        <v/>
      </c>
      <c r="BT39" s="365" t="str">
        <f>IF(details!AJ39="","",details!AJ39)</f>
        <v/>
      </c>
      <c r="BU39" s="186" t="str">
        <f t="shared" si="43"/>
        <v/>
      </c>
      <c r="BV39" s="302" t="str">
        <f t="shared" si="44"/>
        <v/>
      </c>
      <c r="BW39" s="303" t="str">
        <f t="shared" si="45"/>
        <v/>
      </c>
      <c r="BX39" s="189" t="str">
        <f t="shared" si="96"/>
        <v/>
      </c>
      <c r="BY39" s="189">
        <f t="shared" si="97"/>
        <v>0</v>
      </c>
      <c r="BZ39" s="369" t="str">
        <f t="shared" si="98"/>
        <v/>
      </c>
      <c r="CA39" s="369" t="str">
        <f t="shared" si="99"/>
        <v/>
      </c>
      <c r="CB39" s="369" t="str">
        <f t="shared" si="100"/>
        <v/>
      </c>
      <c r="CC39" s="369" t="str">
        <f t="shared" si="101"/>
        <v/>
      </c>
      <c r="CD39" s="369" t="str">
        <f t="shared" si="102"/>
        <v/>
      </c>
      <c r="CE39" s="369" t="str">
        <f t="shared" si="103"/>
        <v/>
      </c>
      <c r="CF39" s="369" t="str">
        <f t="shared" si="104"/>
        <v/>
      </c>
      <c r="CG39" s="370" t="str">
        <f t="shared" si="105"/>
        <v/>
      </c>
      <c r="CH39" s="370" t="str">
        <f t="shared" si="106"/>
        <v/>
      </c>
      <c r="CI39" s="369" t="str">
        <f t="shared" si="107"/>
        <v/>
      </c>
      <c r="CJ39" s="369" t="str">
        <f t="shared" si="108"/>
        <v/>
      </c>
      <c r="CK39" s="369" t="str">
        <f t="shared" si="109"/>
        <v/>
      </c>
      <c r="CL39" s="369" t="str">
        <f t="shared" si="110"/>
        <v/>
      </c>
      <c r="CM39" s="369" t="str">
        <f t="shared" si="111"/>
        <v/>
      </c>
      <c r="CN39" s="369" t="str">
        <f t="shared" si="112"/>
        <v/>
      </c>
      <c r="CO39" s="369" t="str">
        <f t="shared" si="113"/>
        <v/>
      </c>
      <c r="CP39" s="371" t="str">
        <f t="shared" si="114"/>
        <v/>
      </c>
      <c r="CQ39" s="371" t="str">
        <f t="shared" si="115"/>
        <v/>
      </c>
      <c r="CR39" s="369" t="str">
        <f t="shared" si="116"/>
        <v/>
      </c>
      <c r="CS39" s="371" t="str">
        <f t="shared" si="117"/>
        <v/>
      </c>
      <c r="CT39" s="371" t="str">
        <f t="shared" si="118"/>
        <v/>
      </c>
      <c r="CU39" s="190" t="str">
        <f>details!CJ39</f>
        <v/>
      </c>
      <c r="CV39" s="376" t="str">
        <f>details!CK39</f>
        <v/>
      </c>
      <c r="CW39" s="438" t="str">
        <f t="shared" si="119"/>
        <v/>
      </c>
      <c r="CX39" s="497" t="str">
        <f t="shared" si="120"/>
        <v/>
      </c>
      <c r="CY39" s="372" t="str">
        <f t="shared" si="121"/>
        <v/>
      </c>
      <c r="CZ39" s="372" t="str">
        <f t="shared" si="122"/>
        <v/>
      </c>
      <c r="DA39" s="373" t="str">
        <f t="shared" si="123"/>
        <v/>
      </c>
      <c r="DB39" s="186" t="str">
        <f t="shared" si="124"/>
        <v/>
      </c>
      <c r="DC39" s="421" t="str">
        <f t="shared" si="125"/>
        <v/>
      </c>
      <c r="DD39" s="422" t="str">
        <f t="shared" si="126"/>
        <v/>
      </c>
      <c r="DE39" s="389" t="str">
        <f>IF(details!AK38="","",details!AK38)</f>
        <v/>
      </c>
    </row>
    <row r="40" spans="1:109" s="20" customFormat="1" ht="14" customHeight="1">
      <c r="A40" s="388">
        <f>IF(details!A40="","",details!A40)</f>
        <v>34</v>
      </c>
      <c r="B40" s="365" t="str">
        <f>IF(details!B40="","",details!B40)</f>
        <v/>
      </c>
      <c r="C40" s="365" t="str">
        <f>IF(details!C40="","",details!C40)</f>
        <v/>
      </c>
      <c r="D40" s="186" t="str">
        <f>IF(details!D40="","",details!D40)</f>
        <v/>
      </c>
      <c r="E40" s="365" t="str">
        <f>IF(details!E40="","",details!E40)</f>
        <v/>
      </c>
      <c r="F40" s="187" t="str">
        <f>IF(details!G40="","",details!G40)</f>
        <v/>
      </c>
      <c r="G40" s="261" t="str">
        <f>IF(details!H40="","",details!H40)</f>
        <v/>
      </c>
      <c r="H40" s="188" t="str">
        <f>IF(details!I40="","",details!I40)</f>
        <v>v 034</v>
      </c>
      <c r="I40" s="188" t="str">
        <f>IF(details!J40="","",details!J40)</f>
        <v>c 034</v>
      </c>
      <c r="J40" s="188" t="str">
        <f>IF(details!K40="","",details!K40)</f>
        <v>l 034</v>
      </c>
      <c r="K40" s="365" t="str">
        <f>IF(details!Q40="","",details!Q40)</f>
        <v/>
      </c>
      <c r="L40" s="365" t="str">
        <f>IF(details!R40="","",details!R40)</f>
        <v/>
      </c>
      <c r="M40" s="288" t="str">
        <f t="shared" si="77"/>
        <v/>
      </c>
      <c r="N40" s="365" t="str">
        <f>IF(details!S40="","",details!S40)</f>
        <v/>
      </c>
      <c r="O40" s="365" t="str">
        <f>IF(details!T40="","",details!T40)</f>
        <v/>
      </c>
      <c r="P40" s="186" t="str">
        <f t="shared" si="130"/>
        <v/>
      </c>
      <c r="Q40" s="186" t="str">
        <f t="shared" si="78"/>
        <v/>
      </c>
      <c r="R40" s="186" t="str">
        <f t="shared" si="79"/>
        <v/>
      </c>
      <c r="S40" s="186" t="str">
        <f t="shared" si="80"/>
        <v/>
      </c>
      <c r="T40" s="365" t="str">
        <f t="shared" si="81"/>
        <v/>
      </c>
      <c r="U40" s="365" t="str">
        <f t="shared" si="11"/>
        <v/>
      </c>
      <c r="V40" s="189" t="str">
        <f t="shared" si="82"/>
        <v/>
      </c>
      <c r="W40" s="189">
        <f t="shared" si="83"/>
        <v>0</v>
      </c>
      <c r="X40" s="365" t="str">
        <f>IF(details!U40="","",details!U40)</f>
        <v/>
      </c>
      <c r="Y40" s="365" t="str">
        <f>IF(details!V40="","",details!V40)</f>
        <v/>
      </c>
      <c r="Z40" s="288" t="str">
        <f t="shared" si="84"/>
        <v/>
      </c>
      <c r="AA40" s="365" t="str">
        <f>IF(details!W40="","",details!W40)</f>
        <v/>
      </c>
      <c r="AB40" s="365" t="str">
        <f>IF(details!X40="","",details!X40)</f>
        <v/>
      </c>
      <c r="AC40" s="186" t="str">
        <f t="shared" si="131"/>
        <v/>
      </c>
      <c r="AD40" s="186" t="str">
        <f t="shared" si="85"/>
        <v/>
      </c>
      <c r="AE40" s="186" t="str">
        <f t="shared" si="86"/>
        <v/>
      </c>
      <c r="AF40" s="186" t="str">
        <f t="shared" si="17"/>
        <v/>
      </c>
      <c r="AG40" s="365" t="str">
        <f t="shared" si="3"/>
        <v/>
      </c>
      <c r="AH40" s="365" t="str">
        <f t="shared" si="18"/>
        <v/>
      </c>
      <c r="AI40" s="189" t="str">
        <f t="shared" si="19"/>
        <v/>
      </c>
      <c r="AJ40" s="189">
        <f t="shared" si="20"/>
        <v>0</v>
      </c>
      <c r="AK40" s="365" t="str">
        <f>IF(details!Y40="","",details!Y40)</f>
        <v/>
      </c>
      <c r="AL40" s="365" t="str">
        <f>IF(details!Z40="","",details!Z40)</f>
        <v/>
      </c>
      <c r="AM40" s="288" t="str">
        <f t="shared" si="87"/>
        <v/>
      </c>
      <c r="AN40" s="365" t="str">
        <f>IF(details!AA40="","",details!AA40)</f>
        <v/>
      </c>
      <c r="AO40" s="365" t="str">
        <f>IF(details!AB40="","",details!AB40)</f>
        <v/>
      </c>
      <c r="AP40" s="186" t="str">
        <f t="shared" si="132"/>
        <v/>
      </c>
      <c r="AQ40" s="186" t="str">
        <f t="shared" si="88"/>
        <v/>
      </c>
      <c r="AR40" s="186" t="str">
        <f t="shared" si="89"/>
        <v/>
      </c>
      <c r="AS40" s="186" t="str">
        <f t="shared" si="24"/>
        <v/>
      </c>
      <c r="AT40" s="365" t="str">
        <f t="shared" si="5"/>
        <v/>
      </c>
      <c r="AU40" s="365" t="str">
        <f t="shared" si="25"/>
        <v/>
      </c>
      <c r="AV40" s="189" t="str">
        <f t="shared" si="26"/>
        <v/>
      </c>
      <c r="AW40" s="189">
        <f t="shared" si="27"/>
        <v>0</v>
      </c>
      <c r="AX40" s="365" t="str">
        <f>IF(details!AC40="","",details!AC40)</f>
        <v/>
      </c>
      <c r="AY40" s="365" t="str">
        <f>IF(details!AD40="","",details!AD40)</f>
        <v/>
      </c>
      <c r="AZ40" s="186" t="str">
        <f t="shared" si="28"/>
        <v/>
      </c>
      <c r="BA40" s="302" t="str">
        <f t="shared" si="29"/>
        <v/>
      </c>
      <c r="BB40" s="303" t="str">
        <f t="shared" si="30"/>
        <v/>
      </c>
      <c r="BC40" s="189" t="str">
        <f t="shared" si="90"/>
        <v/>
      </c>
      <c r="BD40" s="189">
        <f t="shared" si="91"/>
        <v>0</v>
      </c>
      <c r="BE40" s="365" t="str">
        <f>IF(details!AE40="","",details!AE40)</f>
        <v/>
      </c>
      <c r="BF40" s="365" t="str">
        <f>IF(details!AF40="","",details!AF40)</f>
        <v/>
      </c>
      <c r="BG40" s="186" t="str">
        <f t="shared" si="33"/>
        <v/>
      </c>
      <c r="BH40" s="302" t="str">
        <f t="shared" si="34"/>
        <v/>
      </c>
      <c r="BI40" s="303" t="str">
        <f t="shared" si="35"/>
        <v/>
      </c>
      <c r="BJ40" s="189" t="str">
        <f t="shared" si="92"/>
        <v/>
      </c>
      <c r="BK40" s="189">
        <f t="shared" si="93"/>
        <v>0</v>
      </c>
      <c r="BL40" s="365" t="str">
        <f>IF(details!AG40="","",details!AG40)</f>
        <v/>
      </c>
      <c r="BM40" s="365" t="str">
        <f>IF(details!AH40="","",details!AH40)</f>
        <v/>
      </c>
      <c r="BN40" s="186" t="str">
        <f t="shared" si="38"/>
        <v/>
      </c>
      <c r="BO40" s="302" t="str">
        <f t="shared" si="39"/>
        <v/>
      </c>
      <c r="BP40" s="303" t="str">
        <f t="shared" si="40"/>
        <v/>
      </c>
      <c r="BQ40" s="189" t="str">
        <f t="shared" si="94"/>
        <v/>
      </c>
      <c r="BR40" s="189">
        <f t="shared" si="95"/>
        <v>0</v>
      </c>
      <c r="BS40" s="365" t="str">
        <f>IF(details!AI40="","",details!AI40)</f>
        <v/>
      </c>
      <c r="BT40" s="365" t="str">
        <f>IF(details!AJ40="","",details!AJ40)</f>
        <v/>
      </c>
      <c r="BU40" s="186" t="str">
        <f t="shared" si="43"/>
        <v/>
      </c>
      <c r="BV40" s="302" t="str">
        <f t="shared" si="44"/>
        <v/>
      </c>
      <c r="BW40" s="303" t="str">
        <f t="shared" si="45"/>
        <v/>
      </c>
      <c r="BX40" s="189" t="str">
        <f t="shared" si="96"/>
        <v/>
      </c>
      <c r="BY40" s="189">
        <f t="shared" si="97"/>
        <v>0</v>
      </c>
      <c r="BZ40" s="369" t="str">
        <f t="shared" si="98"/>
        <v/>
      </c>
      <c r="CA40" s="369" t="str">
        <f t="shared" si="99"/>
        <v/>
      </c>
      <c r="CB40" s="369" t="str">
        <f t="shared" si="100"/>
        <v/>
      </c>
      <c r="CC40" s="369" t="str">
        <f t="shared" si="101"/>
        <v/>
      </c>
      <c r="CD40" s="369" t="str">
        <f t="shared" si="102"/>
        <v/>
      </c>
      <c r="CE40" s="369" t="str">
        <f t="shared" si="103"/>
        <v/>
      </c>
      <c r="CF40" s="369" t="str">
        <f t="shared" si="104"/>
        <v/>
      </c>
      <c r="CG40" s="370" t="str">
        <f t="shared" si="105"/>
        <v/>
      </c>
      <c r="CH40" s="370" t="str">
        <f t="shared" si="106"/>
        <v/>
      </c>
      <c r="CI40" s="369" t="str">
        <f t="shared" si="107"/>
        <v/>
      </c>
      <c r="CJ40" s="369" t="str">
        <f t="shared" si="108"/>
        <v/>
      </c>
      <c r="CK40" s="369" t="str">
        <f t="shared" si="109"/>
        <v/>
      </c>
      <c r="CL40" s="369" t="str">
        <f t="shared" si="110"/>
        <v/>
      </c>
      <c r="CM40" s="369" t="str">
        <f t="shared" si="111"/>
        <v/>
      </c>
      <c r="CN40" s="369" t="str">
        <f t="shared" si="112"/>
        <v/>
      </c>
      <c r="CO40" s="369" t="str">
        <f t="shared" si="113"/>
        <v/>
      </c>
      <c r="CP40" s="371" t="str">
        <f t="shared" si="114"/>
        <v/>
      </c>
      <c r="CQ40" s="371" t="str">
        <f t="shared" si="115"/>
        <v/>
      </c>
      <c r="CR40" s="369" t="str">
        <f t="shared" si="116"/>
        <v/>
      </c>
      <c r="CS40" s="371" t="str">
        <f t="shared" si="117"/>
        <v/>
      </c>
      <c r="CT40" s="371" t="str">
        <f t="shared" si="118"/>
        <v/>
      </c>
      <c r="CU40" s="190" t="str">
        <f>details!CJ40</f>
        <v/>
      </c>
      <c r="CV40" s="376" t="str">
        <f>details!CK40</f>
        <v/>
      </c>
      <c r="CW40" s="438" t="str">
        <f t="shared" si="119"/>
        <v/>
      </c>
      <c r="CX40" s="497" t="str">
        <f t="shared" si="120"/>
        <v/>
      </c>
      <c r="CY40" s="372" t="str">
        <f t="shared" si="121"/>
        <v/>
      </c>
      <c r="CZ40" s="372" t="str">
        <f t="shared" si="122"/>
        <v/>
      </c>
      <c r="DA40" s="373" t="str">
        <f t="shared" si="123"/>
        <v/>
      </c>
      <c r="DB40" s="186" t="str">
        <f t="shared" si="124"/>
        <v/>
      </c>
      <c r="DC40" s="421" t="str">
        <f t="shared" si="125"/>
        <v/>
      </c>
      <c r="DD40" s="422" t="str">
        <f t="shared" si="126"/>
        <v/>
      </c>
      <c r="DE40" s="389" t="str">
        <f>IF(details!AK39="","",details!AK39)</f>
        <v/>
      </c>
    </row>
    <row r="41" spans="1:109" s="20" customFormat="1" ht="14" customHeight="1">
      <c r="A41" s="388">
        <f>IF(details!A41="","",details!A41)</f>
        <v>35</v>
      </c>
      <c r="B41" s="365" t="str">
        <f>IF(details!B41="","",details!B41)</f>
        <v/>
      </c>
      <c r="C41" s="365" t="str">
        <f>IF(details!C41="","",details!C41)</f>
        <v/>
      </c>
      <c r="D41" s="186" t="str">
        <f>IF(details!D41="","",details!D41)</f>
        <v/>
      </c>
      <c r="E41" s="365" t="str">
        <f>IF(details!E41="","",details!E41)</f>
        <v/>
      </c>
      <c r="F41" s="187" t="str">
        <f>IF(details!G41="","",details!G41)</f>
        <v/>
      </c>
      <c r="G41" s="261" t="str">
        <f>IF(details!H41="","",details!H41)</f>
        <v/>
      </c>
      <c r="H41" s="188" t="str">
        <f>IF(details!I41="","",details!I41)</f>
        <v>v 035</v>
      </c>
      <c r="I41" s="188" t="str">
        <f>IF(details!J41="","",details!J41)</f>
        <v>c 035</v>
      </c>
      <c r="J41" s="188" t="str">
        <f>IF(details!K41="","",details!K41)</f>
        <v>l 035</v>
      </c>
      <c r="K41" s="365" t="str">
        <f>IF(details!Q41="","",details!Q41)</f>
        <v/>
      </c>
      <c r="L41" s="365" t="str">
        <f>IF(details!R41="","",details!R41)</f>
        <v/>
      </c>
      <c r="M41" s="288" t="str">
        <f t="shared" si="77"/>
        <v/>
      </c>
      <c r="N41" s="365" t="str">
        <f>IF(details!S41="","",details!S41)</f>
        <v/>
      </c>
      <c r="O41" s="365" t="str">
        <f>IF(details!T41="","",details!T41)</f>
        <v/>
      </c>
      <c r="P41" s="186" t="str">
        <f t="shared" si="130"/>
        <v/>
      </c>
      <c r="Q41" s="186" t="str">
        <f t="shared" si="78"/>
        <v/>
      </c>
      <c r="R41" s="186" t="str">
        <f t="shared" si="79"/>
        <v/>
      </c>
      <c r="S41" s="186" t="str">
        <f t="shared" si="80"/>
        <v/>
      </c>
      <c r="T41" s="365" t="str">
        <f t="shared" si="81"/>
        <v/>
      </c>
      <c r="U41" s="365" t="str">
        <f t="shared" si="11"/>
        <v/>
      </c>
      <c r="V41" s="189" t="str">
        <f t="shared" si="82"/>
        <v/>
      </c>
      <c r="W41" s="189">
        <f t="shared" si="83"/>
        <v>0</v>
      </c>
      <c r="X41" s="365" t="str">
        <f>IF(details!U41="","",details!U41)</f>
        <v/>
      </c>
      <c r="Y41" s="365" t="str">
        <f>IF(details!V41="","",details!V41)</f>
        <v/>
      </c>
      <c r="Z41" s="288" t="str">
        <f t="shared" si="84"/>
        <v/>
      </c>
      <c r="AA41" s="365" t="str">
        <f>IF(details!W41="","",details!W41)</f>
        <v/>
      </c>
      <c r="AB41" s="365" t="str">
        <f>IF(details!X41="","",details!X41)</f>
        <v/>
      </c>
      <c r="AC41" s="186" t="str">
        <f t="shared" si="131"/>
        <v/>
      </c>
      <c r="AD41" s="186" t="str">
        <f t="shared" si="85"/>
        <v/>
      </c>
      <c r="AE41" s="186" t="str">
        <f t="shared" si="86"/>
        <v/>
      </c>
      <c r="AF41" s="186" t="str">
        <f t="shared" si="17"/>
        <v/>
      </c>
      <c r="AG41" s="365" t="str">
        <f t="shared" si="3"/>
        <v/>
      </c>
      <c r="AH41" s="365" t="str">
        <f t="shared" si="18"/>
        <v/>
      </c>
      <c r="AI41" s="189" t="str">
        <f t="shared" si="19"/>
        <v/>
      </c>
      <c r="AJ41" s="189">
        <f t="shared" si="20"/>
        <v>0</v>
      </c>
      <c r="AK41" s="365" t="str">
        <f>IF(details!Y41="","",details!Y41)</f>
        <v/>
      </c>
      <c r="AL41" s="365" t="str">
        <f>IF(details!Z41="","",details!Z41)</f>
        <v/>
      </c>
      <c r="AM41" s="288" t="str">
        <f t="shared" si="87"/>
        <v/>
      </c>
      <c r="AN41" s="365" t="str">
        <f>IF(details!AA41="","",details!AA41)</f>
        <v/>
      </c>
      <c r="AO41" s="365" t="str">
        <f>IF(details!AB41="","",details!AB41)</f>
        <v/>
      </c>
      <c r="AP41" s="186" t="str">
        <f t="shared" si="132"/>
        <v/>
      </c>
      <c r="AQ41" s="186" t="str">
        <f t="shared" si="88"/>
        <v/>
      </c>
      <c r="AR41" s="186" t="str">
        <f t="shared" si="89"/>
        <v/>
      </c>
      <c r="AS41" s="186" t="str">
        <f t="shared" si="24"/>
        <v/>
      </c>
      <c r="AT41" s="365" t="str">
        <f t="shared" si="5"/>
        <v/>
      </c>
      <c r="AU41" s="365" t="str">
        <f t="shared" si="25"/>
        <v/>
      </c>
      <c r="AV41" s="189" t="str">
        <f t="shared" si="26"/>
        <v/>
      </c>
      <c r="AW41" s="189">
        <f t="shared" si="27"/>
        <v>0</v>
      </c>
      <c r="AX41" s="365" t="str">
        <f>IF(details!AC41="","",details!AC41)</f>
        <v/>
      </c>
      <c r="AY41" s="365" t="str">
        <f>IF(details!AD41="","",details!AD41)</f>
        <v/>
      </c>
      <c r="AZ41" s="186" t="str">
        <f t="shared" si="28"/>
        <v/>
      </c>
      <c r="BA41" s="302" t="str">
        <f t="shared" si="29"/>
        <v/>
      </c>
      <c r="BB41" s="303" t="str">
        <f t="shared" si="30"/>
        <v/>
      </c>
      <c r="BC41" s="189" t="str">
        <f t="shared" si="90"/>
        <v/>
      </c>
      <c r="BD41" s="189">
        <f t="shared" si="91"/>
        <v>0</v>
      </c>
      <c r="BE41" s="365" t="str">
        <f>IF(details!AE41="","",details!AE41)</f>
        <v/>
      </c>
      <c r="BF41" s="365" t="str">
        <f>IF(details!AF41="","",details!AF41)</f>
        <v/>
      </c>
      <c r="BG41" s="186" t="str">
        <f t="shared" si="33"/>
        <v/>
      </c>
      <c r="BH41" s="302" t="str">
        <f t="shared" si="34"/>
        <v/>
      </c>
      <c r="BI41" s="303" t="str">
        <f t="shared" si="35"/>
        <v/>
      </c>
      <c r="BJ41" s="189" t="str">
        <f t="shared" si="92"/>
        <v/>
      </c>
      <c r="BK41" s="189">
        <f t="shared" si="93"/>
        <v>0</v>
      </c>
      <c r="BL41" s="365" t="str">
        <f>IF(details!AG41="","",details!AG41)</f>
        <v/>
      </c>
      <c r="BM41" s="365" t="str">
        <f>IF(details!AH41="","",details!AH41)</f>
        <v/>
      </c>
      <c r="BN41" s="186" t="str">
        <f t="shared" si="38"/>
        <v/>
      </c>
      <c r="BO41" s="302" t="str">
        <f t="shared" si="39"/>
        <v/>
      </c>
      <c r="BP41" s="303" t="str">
        <f t="shared" si="40"/>
        <v/>
      </c>
      <c r="BQ41" s="189" t="str">
        <f t="shared" si="94"/>
        <v/>
      </c>
      <c r="BR41" s="189">
        <f t="shared" si="95"/>
        <v>0</v>
      </c>
      <c r="BS41" s="365" t="str">
        <f>IF(details!AI41="","",details!AI41)</f>
        <v/>
      </c>
      <c r="BT41" s="365" t="str">
        <f>IF(details!AJ41="","",details!AJ41)</f>
        <v/>
      </c>
      <c r="BU41" s="186" t="str">
        <f t="shared" si="43"/>
        <v/>
      </c>
      <c r="BV41" s="302" t="str">
        <f t="shared" si="44"/>
        <v/>
      </c>
      <c r="BW41" s="303" t="str">
        <f t="shared" si="45"/>
        <v/>
      </c>
      <c r="BX41" s="189" t="str">
        <f t="shared" si="96"/>
        <v/>
      </c>
      <c r="BY41" s="189">
        <f t="shared" si="97"/>
        <v>0</v>
      </c>
      <c r="BZ41" s="369" t="str">
        <f t="shared" si="98"/>
        <v/>
      </c>
      <c r="CA41" s="369" t="str">
        <f t="shared" si="99"/>
        <v/>
      </c>
      <c r="CB41" s="369" t="str">
        <f t="shared" si="100"/>
        <v/>
      </c>
      <c r="CC41" s="369" t="str">
        <f t="shared" si="101"/>
        <v/>
      </c>
      <c r="CD41" s="369" t="str">
        <f t="shared" si="102"/>
        <v/>
      </c>
      <c r="CE41" s="369" t="str">
        <f t="shared" si="103"/>
        <v/>
      </c>
      <c r="CF41" s="369" t="str">
        <f t="shared" si="104"/>
        <v/>
      </c>
      <c r="CG41" s="370" t="str">
        <f t="shared" si="105"/>
        <v/>
      </c>
      <c r="CH41" s="370" t="str">
        <f t="shared" si="106"/>
        <v/>
      </c>
      <c r="CI41" s="369" t="str">
        <f t="shared" si="107"/>
        <v/>
      </c>
      <c r="CJ41" s="369" t="str">
        <f t="shared" si="108"/>
        <v/>
      </c>
      <c r="CK41" s="369" t="str">
        <f t="shared" si="109"/>
        <v/>
      </c>
      <c r="CL41" s="369" t="str">
        <f t="shared" si="110"/>
        <v/>
      </c>
      <c r="CM41" s="369" t="str">
        <f t="shared" si="111"/>
        <v/>
      </c>
      <c r="CN41" s="369" t="str">
        <f t="shared" si="112"/>
        <v/>
      </c>
      <c r="CO41" s="369" t="str">
        <f t="shared" si="113"/>
        <v/>
      </c>
      <c r="CP41" s="371" t="str">
        <f t="shared" si="114"/>
        <v/>
      </c>
      <c r="CQ41" s="371" t="str">
        <f t="shared" si="115"/>
        <v/>
      </c>
      <c r="CR41" s="369" t="str">
        <f t="shared" si="116"/>
        <v/>
      </c>
      <c r="CS41" s="371" t="str">
        <f t="shared" si="117"/>
        <v/>
      </c>
      <c r="CT41" s="371" t="str">
        <f t="shared" si="118"/>
        <v/>
      </c>
      <c r="CU41" s="190" t="str">
        <f>details!CJ41</f>
        <v/>
      </c>
      <c r="CV41" s="376" t="str">
        <f>details!CK41</f>
        <v/>
      </c>
      <c r="CW41" s="438" t="str">
        <f t="shared" si="119"/>
        <v/>
      </c>
      <c r="CX41" s="497" t="str">
        <f t="shared" si="120"/>
        <v/>
      </c>
      <c r="CY41" s="372" t="str">
        <f t="shared" si="121"/>
        <v/>
      </c>
      <c r="CZ41" s="372" t="str">
        <f t="shared" si="122"/>
        <v/>
      </c>
      <c r="DA41" s="373" t="str">
        <f t="shared" si="123"/>
        <v/>
      </c>
      <c r="DB41" s="186" t="str">
        <f t="shared" si="124"/>
        <v/>
      </c>
      <c r="DC41" s="421" t="str">
        <f t="shared" si="125"/>
        <v/>
      </c>
      <c r="DD41" s="422" t="str">
        <f t="shared" si="126"/>
        <v/>
      </c>
      <c r="DE41" s="389" t="str">
        <f>IF(details!AK40="","",details!AK40)</f>
        <v/>
      </c>
    </row>
    <row r="42" spans="1:109" s="20" customFormat="1" ht="14" customHeight="1">
      <c r="A42" s="388">
        <f>IF(details!A42="","",details!A42)</f>
        <v>36</v>
      </c>
      <c r="B42" s="365" t="str">
        <f>IF(details!B42="","",details!B42)</f>
        <v/>
      </c>
      <c r="C42" s="365" t="str">
        <f>IF(details!C42="","",details!C42)</f>
        <v/>
      </c>
      <c r="D42" s="186" t="str">
        <f>IF(details!D42="","",details!D42)</f>
        <v/>
      </c>
      <c r="E42" s="365" t="str">
        <f>IF(details!E42="","",details!E42)</f>
        <v/>
      </c>
      <c r="F42" s="187" t="str">
        <f>IF(details!G42="","",details!G42)</f>
        <v/>
      </c>
      <c r="G42" s="261" t="str">
        <f>IF(details!H42="","",details!H42)</f>
        <v/>
      </c>
      <c r="H42" s="188" t="str">
        <f>IF(details!I42="","",details!I42)</f>
        <v>v 036</v>
      </c>
      <c r="I42" s="188" t="str">
        <f>IF(details!J42="","",details!J42)</f>
        <v>c 036</v>
      </c>
      <c r="J42" s="188" t="str">
        <f>IF(details!K42="","",details!K42)</f>
        <v>l 036</v>
      </c>
      <c r="K42" s="365" t="str">
        <f>IF(details!Q42="","",details!Q42)</f>
        <v/>
      </c>
      <c r="L42" s="365" t="str">
        <f>IF(details!R42="","",details!R42)</f>
        <v/>
      </c>
      <c r="M42" s="288" t="str">
        <f t="shared" si="77"/>
        <v/>
      </c>
      <c r="N42" s="365" t="str">
        <f>IF(details!S42="","",details!S42)</f>
        <v/>
      </c>
      <c r="O42" s="365" t="str">
        <f>IF(details!T42="","",details!T42)</f>
        <v/>
      </c>
      <c r="P42" s="186" t="str">
        <f t="shared" si="130"/>
        <v/>
      </c>
      <c r="Q42" s="186" t="str">
        <f t="shared" si="78"/>
        <v/>
      </c>
      <c r="R42" s="186" t="str">
        <f t="shared" si="79"/>
        <v/>
      </c>
      <c r="S42" s="186" t="str">
        <f t="shared" si="80"/>
        <v/>
      </c>
      <c r="T42" s="365" t="str">
        <f t="shared" si="81"/>
        <v/>
      </c>
      <c r="U42" s="365" t="str">
        <f t="shared" si="11"/>
        <v/>
      </c>
      <c r="V42" s="189" t="str">
        <f t="shared" si="82"/>
        <v/>
      </c>
      <c r="W42" s="189">
        <f t="shared" si="83"/>
        <v>0</v>
      </c>
      <c r="X42" s="365" t="str">
        <f>IF(details!U42="","",details!U42)</f>
        <v/>
      </c>
      <c r="Y42" s="365" t="str">
        <f>IF(details!V42="","",details!V42)</f>
        <v/>
      </c>
      <c r="Z42" s="288" t="str">
        <f t="shared" si="84"/>
        <v/>
      </c>
      <c r="AA42" s="365" t="str">
        <f>IF(details!W42="","",details!W42)</f>
        <v/>
      </c>
      <c r="AB42" s="365" t="str">
        <f>IF(details!X42="","",details!X42)</f>
        <v/>
      </c>
      <c r="AC42" s="186" t="str">
        <f t="shared" si="131"/>
        <v/>
      </c>
      <c r="AD42" s="186" t="str">
        <f t="shared" si="85"/>
        <v/>
      </c>
      <c r="AE42" s="186" t="str">
        <f t="shared" si="86"/>
        <v/>
      </c>
      <c r="AF42" s="186" t="str">
        <f t="shared" si="17"/>
        <v/>
      </c>
      <c r="AG42" s="365" t="str">
        <f t="shared" si="3"/>
        <v/>
      </c>
      <c r="AH42" s="365" t="str">
        <f t="shared" si="18"/>
        <v/>
      </c>
      <c r="AI42" s="189" t="str">
        <f t="shared" si="19"/>
        <v/>
      </c>
      <c r="AJ42" s="189">
        <f t="shared" si="20"/>
        <v>0</v>
      </c>
      <c r="AK42" s="365" t="str">
        <f>IF(details!Y42="","",details!Y42)</f>
        <v/>
      </c>
      <c r="AL42" s="365" t="str">
        <f>IF(details!Z42="","",details!Z42)</f>
        <v/>
      </c>
      <c r="AM42" s="288" t="str">
        <f t="shared" si="87"/>
        <v/>
      </c>
      <c r="AN42" s="365" t="str">
        <f>IF(details!AA42="","",details!AA42)</f>
        <v/>
      </c>
      <c r="AO42" s="365" t="str">
        <f>IF(details!AB42="","",details!AB42)</f>
        <v/>
      </c>
      <c r="AP42" s="186" t="str">
        <f t="shared" si="132"/>
        <v/>
      </c>
      <c r="AQ42" s="186" t="str">
        <f t="shared" si="88"/>
        <v/>
      </c>
      <c r="AR42" s="186" t="str">
        <f t="shared" si="89"/>
        <v/>
      </c>
      <c r="AS42" s="186" t="str">
        <f t="shared" si="24"/>
        <v/>
      </c>
      <c r="AT42" s="365" t="str">
        <f t="shared" si="5"/>
        <v/>
      </c>
      <c r="AU42" s="365" t="str">
        <f t="shared" si="25"/>
        <v/>
      </c>
      <c r="AV42" s="189" t="str">
        <f t="shared" si="26"/>
        <v/>
      </c>
      <c r="AW42" s="189">
        <f t="shared" si="27"/>
        <v>0</v>
      </c>
      <c r="AX42" s="365" t="str">
        <f>IF(details!AC42="","",details!AC42)</f>
        <v/>
      </c>
      <c r="AY42" s="365" t="str">
        <f>IF(details!AD42="","",details!AD42)</f>
        <v/>
      </c>
      <c r="AZ42" s="186" t="str">
        <f t="shared" si="28"/>
        <v/>
      </c>
      <c r="BA42" s="302" t="str">
        <f t="shared" si="29"/>
        <v/>
      </c>
      <c r="BB42" s="303" t="str">
        <f t="shared" si="30"/>
        <v/>
      </c>
      <c r="BC42" s="189" t="str">
        <f t="shared" si="90"/>
        <v/>
      </c>
      <c r="BD42" s="189">
        <f t="shared" si="91"/>
        <v>0</v>
      </c>
      <c r="BE42" s="365" t="str">
        <f>IF(details!AE42="","",details!AE42)</f>
        <v/>
      </c>
      <c r="BF42" s="365" t="str">
        <f>IF(details!AF42="","",details!AF42)</f>
        <v/>
      </c>
      <c r="BG42" s="186" t="str">
        <f t="shared" si="33"/>
        <v/>
      </c>
      <c r="BH42" s="302" t="str">
        <f t="shared" si="34"/>
        <v/>
      </c>
      <c r="BI42" s="303" t="str">
        <f t="shared" si="35"/>
        <v/>
      </c>
      <c r="BJ42" s="189" t="str">
        <f t="shared" si="92"/>
        <v/>
      </c>
      <c r="BK42" s="189">
        <f t="shared" si="93"/>
        <v>0</v>
      </c>
      <c r="BL42" s="365" t="str">
        <f>IF(details!AG42="","",details!AG42)</f>
        <v/>
      </c>
      <c r="BM42" s="365" t="str">
        <f>IF(details!AH42="","",details!AH42)</f>
        <v/>
      </c>
      <c r="BN42" s="186" t="str">
        <f t="shared" si="38"/>
        <v/>
      </c>
      <c r="BO42" s="302" t="str">
        <f t="shared" si="39"/>
        <v/>
      </c>
      <c r="BP42" s="303" t="str">
        <f t="shared" si="40"/>
        <v/>
      </c>
      <c r="BQ42" s="189" t="str">
        <f t="shared" si="94"/>
        <v/>
      </c>
      <c r="BR42" s="189">
        <f t="shared" si="95"/>
        <v>0</v>
      </c>
      <c r="BS42" s="365" t="str">
        <f>IF(details!AI42="","",details!AI42)</f>
        <v/>
      </c>
      <c r="BT42" s="365" t="str">
        <f>IF(details!AJ42="","",details!AJ42)</f>
        <v/>
      </c>
      <c r="BU42" s="186" t="str">
        <f t="shared" si="43"/>
        <v/>
      </c>
      <c r="BV42" s="302" t="str">
        <f t="shared" si="44"/>
        <v/>
      </c>
      <c r="BW42" s="303" t="str">
        <f t="shared" si="45"/>
        <v/>
      </c>
      <c r="BX42" s="189" t="str">
        <f t="shared" si="96"/>
        <v/>
      </c>
      <c r="BY42" s="189">
        <f t="shared" si="97"/>
        <v>0</v>
      </c>
      <c r="BZ42" s="369" t="str">
        <f t="shared" si="98"/>
        <v/>
      </c>
      <c r="CA42" s="369" t="str">
        <f t="shared" si="99"/>
        <v/>
      </c>
      <c r="CB42" s="369" t="str">
        <f t="shared" si="100"/>
        <v/>
      </c>
      <c r="CC42" s="369" t="str">
        <f t="shared" si="101"/>
        <v/>
      </c>
      <c r="CD42" s="369" t="str">
        <f t="shared" si="102"/>
        <v/>
      </c>
      <c r="CE42" s="369" t="str">
        <f t="shared" si="103"/>
        <v/>
      </c>
      <c r="CF42" s="369" t="str">
        <f t="shared" si="104"/>
        <v/>
      </c>
      <c r="CG42" s="370" t="str">
        <f t="shared" si="105"/>
        <v/>
      </c>
      <c r="CH42" s="370" t="str">
        <f t="shared" si="106"/>
        <v/>
      </c>
      <c r="CI42" s="369" t="str">
        <f t="shared" si="107"/>
        <v/>
      </c>
      <c r="CJ42" s="369" t="str">
        <f t="shared" si="108"/>
        <v/>
      </c>
      <c r="CK42" s="369" t="str">
        <f t="shared" si="109"/>
        <v/>
      </c>
      <c r="CL42" s="369" t="str">
        <f t="shared" si="110"/>
        <v/>
      </c>
      <c r="CM42" s="369" t="str">
        <f t="shared" si="111"/>
        <v/>
      </c>
      <c r="CN42" s="369" t="str">
        <f t="shared" si="112"/>
        <v/>
      </c>
      <c r="CO42" s="369" t="str">
        <f t="shared" si="113"/>
        <v/>
      </c>
      <c r="CP42" s="371" t="str">
        <f t="shared" si="114"/>
        <v/>
      </c>
      <c r="CQ42" s="371" t="str">
        <f t="shared" si="115"/>
        <v/>
      </c>
      <c r="CR42" s="369" t="str">
        <f t="shared" si="116"/>
        <v/>
      </c>
      <c r="CS42" s="371" t="str">
        <f t="shared" si="117"/>
        <v/>
      </c>
      <c r="CT42" s="371" t="str">
        <f t="shared" si="118"/>
        <v/>
      </c>
      <c r="CU42" s="190" t="str">
        <f>details!CJ42</f>
        <v/>
      </c>
      <c r="CV42" s="376" t="str">
        <f>details!CK42</f>
        <v/>
      </c>
      <c r="CW42" s="438" t="str">
        <f t="shared" si="119"/>
        <v/>
      </c>
      <c r="CX42" s="497" t="str">
        <f t="shared" si="120"/>
        <v/>
      </c>
      <c r="CY42" s="372" t="str">
        <f t="shared" si="121"/>
        <v/>
      </c>
      <c r="CZ42" s="372" t="str">
        <f t="shared" si="122"/>
        <v/>
      </c>
      <c r="DA42" s="373" t="str">
        <f t="shared" si="123"/>
        <v/>
      </c>
      <c r="DB42" s="186" t="str">
        <f t="shared" si="124"/>
        <v/>
      </c>
      <c r="DC42" s="421" t="str">
        <f t="shared" si="125"/>
        <v/>
      </c>
      <c r="DD42" s="422" t="str">
        <f t="shared" si="126"/>
        <v/>
      </c>
      <c r="DE42" s="389" t="str">
        <f>IF(details!AK41="","",details!AK41)</f>
        <v/>
      </c>
    </row>
    <row r="43" spans="1:109" s="20" customFormat="1" ht="14" customHeight="1">
      <c r="A43" s="388">
        <f>IF(details!A43="","",details!A43)</f>
        <v>37</v>
      </c>
      <c r="B43" s="365" t="str">
        <f>IF(details!B43="","",details!B43)</f>
        <v/>
      </c>
      <c r="C43" s="365" t="str">
        <f>IF(details!C43="","",details!C43)</f>
        <v/>
      </c>
      <c r="D43" s="186" t="str">
        <f>IF(details!D43="","",details!D43)</f>
        <v/>
      </c>
      <c r="E43" s="365" t="str">
        <f>IF(details!E43="","",details!E43)</f>
        <v/>
      </c>
      <c r="F43" s="187" t="str">
        <f>IF(details!G43="","",details!G43)</f>
        <v/>
      </c>
      <c r="G43" s="261" t="str">
        <f>IF(details!H43="","",details!H43)</f>
        <v/>
      </c>
      <c r="H43" s="188" t="str">
        <f>IF(details!I43="","",details!I43)</f>
        <v>v 037</v>
      </c>
      <c r="I43" s="188" t="str">
        <f>IF(details!J43="","",details!J43)</f>
        <v>c 037</v>
      </c>
      <c r="J43" s="188" t="str">
        <f>IF(details!K43="","",details!K43)</f>
        <v>l 037</v>
      </c>
      <c r="K43" s="365" t="str">
        <f>IF(details!Q43="","",details!Q43)</f>
        <v/>
      </c>
      <c r="L43" s="365" t="str">
        <f>IF(details!R43="","",details!R43)</f>
        <v/>
      </c>
      <c r="M43" s="288" t="str">
        <f t="shared" si="77"/>
        <v/>
      </c>
      <c r="N43" s="365" t="str">
        <f>IF(details!S43="","",details!S43)</f>
        <v/>
      </c>
      <c r="O43" s="365" t="str">
        <f>IF(details!T43="","",details!T43)</f>
        <v/>
      </c>
      <c r="P43" s="186" t="str">
        <f t="shared" si="130"/>
        <v/>
      </c>
      <c r="Q43" s="186" t="str">
        <f t="shared" si="78"/>
        <v/>
      </c>
      <c r="R43" s="186" t="str">
        <f t="shared" si="79"/>
        <v/>
      </c>
      <c r="S43" s="186" t="str">
        <f t="shared" si="80"/>
        <v/>
      </c>
      <c r="T43" s="365" t="str">
        <f t="shared" si="81"/>
        <v/>
      </c>
      <c r="U43" s="365" t="str">
        <f t="shared" si="11"/>
        <v/>
      </c>
      <c r="V43" s="189" t="str">
        <f t="shared" si="82"/>
        <v/>
      </c>
      <c r="W43" s="189">
        <f t="shared" si="83"/>
        <v>0</v>
      </c>
      <c r="X43" s="365" t="str">
        <f>IF(details!U43="","",details!U43)</f>
        <v/>
      </c>
      <c r="Y43" s="365" t="str">
        <f>IF(details!V43="","",details!V43)</f>
        <v/>
      </c>
      <c r="Z43" s="288" t="str">
        <f t="shared" si="84"/>
        <v/>
      </c>
      <c r="AA43" s="365" t="str">
        <f>IF(details!W43="","",details!W43)</f>
        <v/>
      </c>
      <c r="AB43" s="365" t="str">
        <f>IF(details!X43="","",details!X43)</f>
        <v/>
      </c>
      <c r="AC43" s="186" t="str">
        <f t="shared" si="131"/>
        <v/>
      </c>
      <c r="AD43" s="186" t="str">
        <f t="shared" si="85"/>
        <v/>
      </c>
      <c r="AE43" s="186" t="str">
        <f t="shared" si="86"/>
        <v/>
      </c>
      <c r="AF43" s="186" t="str">
        <f t="shared" si="17"/>
        <v/>
      </c>
      <c r="AG43" s="365" t="str">
        <f t="shared" si="3"/>
        <v/>
      </c>
      <c r="AH43" s="365" t="str">
        <f t="shared" si="18"/>
        <v/>
      </c>
      <c r="AI43" s="189" t="str">
        <f t="shared" si="19"/>
        <v/>
      </c>
      <c r="AJ43" s="189">
        <f t="shared" si="20"/>
        <v>0</v>
      </c>
      <c r="AK43" s="365" t="str">
        <f>IF(details!Y43="","",details!Y43)</f>
        <v/>
      </c>
      <c r="AL43" s="365" t="str">
        <f>IF(details!Z43="","",details!Z43)</f>
        <v/>
      </c>
      <c r="AM43" s="288" t="str">
        <f t="shared" si="87"/>
        <v/>
      </c>
      <c r="AN43" s="365" t="str">
        <f>IF(details!AA43="","",details!AA43)</f>
        <v/>
      </c>
      <c r="AO43" s="365" t="str">
        <f>IF(details!AB43="","",details!AB43)</f>
        <v/>
      </c>
      <c r="AP43" s="186" t="str">
        <f t="shared" si="132"/>
        <v/>
      </c>
      <c r="AQ43" s="186" t="str">
        <f t="shared" si="88"/>
        <v/>
      </c>
      <c r="AR43" s="186" t="str">
        <f t="shared" si="89"/>
        <v/>
      </c>
      <c r="AS43" s="186" t="str">
        <f t="shared" si="24"/>
        <v/>
      </c>
      <c r="AT43" s="365" t="str">
        <f t="shared" si="5"/>
        <v/>
      </c>
      <c r="AU43" s="365" t="str">
        <f t="shared" si="25"/>
        <v/>
      </c>
      <c r="AV43" s="189" t="str">
        <f t="shared" si="26"/>
        <v/>
      </c>
      <c r="AW43" s="189">
        <f t="shared" si="27"/>
        <v>0</v>
      </c>
      <c r="AX43" s="365" t="str">
        <f>IF(details!AC43="","",details!AC43)</f>
        <v/>
      </c>
      <c r="AY43" s="365" t="str">
        <f>IF(details!AD43="","",details!AD43)</f>
        <v/>
      </c>
      <c r="AZ43" s="186" t="str">
        <f t="shared" si="28"/>
        <v/>
      </c>
      <c r="BA43" s="302" t="str">
        <f t="shared" si="29"/>
        <v/>
      </c>
      <c r="BB43" s="303" t="str">
        <f t="shared" si="30"/>
        <v/>
      </c>
      <c r="BC43" s="189" t="str">
        <f t="shared" si="90"/>
        <v/>
      </c>
      <c r="BD43" s="189">
        <f t="shared" si="91"/>
        <v>0</v>
      </c>
      <c r="BE43" s="365" t="str">
        <f>IF(details!AE43="","",details!AE43)</f>
        <v/>
      </c>
      <c r="BF43" s="365" t="str">
        <f>IF(details!AF43="","",details!AF43)</f>
        <v/>
      </c>
      <c r="BG43" s="186" t="str">
        <f t="shared" si="33"/>
        <v/>
      </c>
      <c r="BH43" s="302" t="str">
        <f t="shared" si="34"/>
        <v/>
      </c>
      <c r="BI43" s="303" t="str">
        <f t="shared" si="35"/>
        <v/>
      </c>
      <c r="BJ43" s="189" t="str">
        <f t="shared" si="92"/>
        <v/>
      </c>
      <c r="BK43" s="189">
        <f t="shared" si="93"/>
        <v>0</v>
      </c>
      <c r="BL43" s="365" t="str">
        <f>IF(details!AG43="","",details!AG43)</f>
        <v/>
      </c>
      <c r="BM43" s="365" t="str">
        <f>IF(details!AH43="","",details!AH43)</f>
        <v/>
      </c>
      <c r="BN43" s="186" t="str">
        <f t="shared" si="38"/>
        <v/>
      </c>
      <c r="BO43" s="302" t="str">
        <f t="shared" si="39"/>
        <v/>
      </c>
      <c r="BP43" s="303" t="str">
        <f t="shared" si="40"/>
        <v/>
      </c>
      <c r="BQ43" s="189" t="str">
        <f t="shared" si="94"/>
        <v/>
      </c>
      <c r="BR43" s="189">
        <f t="shared" si="95"/>
        <v>0</v>
      </c>
      <c r="BS43" s="365" t="str">
        <f>IF(details!AI43="","",details!AI43)</f>
        <v/>
      </c>
      <c r="BT43" s="365" t="str">
        <f>IF(details!AJ43="","",details!AJ43)</f>
        <v/>
      </c>
      <c r="BU43" s="186" t="str">
        <f t="shared" si="43"/>
        <v/>
      </c>
      <c r="BV43" s="302" t="str">
        <f t="shared" si="44"/>
        <v/>
      </c>
      <c r="BW43" s="303" t="str">
        <f t="shared" si="45"/>
        <v/>
      </c>
      <c r="BX43" s="189" t="str">
        <f t="shared" si="96"/>
        <v/>
      </c>
      <c r="BY43" s="189">
        <f t="shared" si="97"/>
        <v>0</v>
      </c>
      <c r="BZ43" s="369" t="str">
        <f t="shared" si="98"/>
        <v/>
      </c>
      <c r="CA43" s="369" t="str">
        <f t="shared" si="99"/>
        <v/>
      </c>
      <c r="CB43" s="369" t="str">
        <f t="shared" si="100"/>
        <v/>
      </c>
      <c r="CC43" s="369" t="str">
        <f t="shared" si="101"/>
        <v/>
      </c>
      <c r="CD43" s="369" t="str">
        <f t="shared" si="102"/>
        <v/>
      </c>
      <c r="CE43" s="369" t="str">
        <f t="shared" si="103"/>
        <v/>
      </c>
      <c r="CF43" s="369" t="str">
        <f t="shared" si="104"/>
        <v/>
      </c>
      <c r="CG43" s="370" t="str">
        <f t="shared" si="105"/>
        <v/>
      </c>
      <c r="CH43" s="370" t="str">
        <f t="shared" si="106"/>
        <v/>
      </c>
      <c r="CI43" s="369" t="str">
        <f t="shared" si="107"/>
        <v/>
      </c>
      <c r="CJ43" s="369" t="str">
        <f t="shared" si="108"/>
        <v/>
      </c>
      <c r="CK43" s="369" t="str">
        <f t="shared" si="109"/>
        <v/>
      </c>
      <c r="CL43" s="369" t="str">
        <f t="shared" si="110"/>
        <v/>
      </c>
      <c r="CM43" s="369" t="str">
        <f t="shared" si="111"/>
        <v/>
      </c>
      <c r="CN43" s="369" t="str">
        <f t="shared" si="112"/>
        <v/>
      </c>
      <c r="CO43" s="369" t="str">
        <f t="shared" si="113"/>
        <v/>
      </c>
      <c r="CP43" s="371" t="str">
        <f t="shared" si="114"/>
        <v/>
      </c>
      <c r="CQ43" s="371" t="str">
        <f t="shared" si="115"/>
        <v/>
      </c>
      <c r="CR43" s="369" t="str">
        <f t="shared" si="116"/>
        <v/>
      </c>
      <c r="CS43" s="371" t="str">
        <f t="shared" si="117"/>
        <v/>
      </c>
      <c r="CT43" s="371" t="str">
        <f t="shared" si="118"/>
        <v/>
      </c>
      <c r="CU43" s="190" t="str">
        <f>details!CJ43</f>
        <v/>
      </c>
      <c r="CV43" s="376" t="str">
        <f>details!CK43</f>
        <v/>
      </c>
      <c r="CW43" s="438" t="str">
        <f t="shared" si="119"/>
        <v/>
      </c>
      <c r="CX43" s="497" t="str">
        <f t="shared" si="120"/>
        <v/>
      </c>
      <c r="CY43" s="372" t="str">
        <f t="shared" si="121"/>
        <v/>
      </c>
      <c r="CZ43" s="372" t="str">
        <f t="shared" si="122"/>
        <v/>
      </c>
      <c r="DA43" s="373" t="str">
        <f t="shared" si="123"/>
        <v/>
      </c>
      <c r="DB43" s="186" t="str">
        <f t="shared" si="124"/>
        <v/>
      </c>
      <c r="DC43" s="421" t="str">
        <f t="shared" si="125"/>
        <v/>
      </c>
      <c r="DD43" s="422" t="str">
        <f t="shared" si="126"/>
        <v/>
      </c>
      <c r="DE43" s="389" t="str">
        <f>IF(details!AK42="","",details!AK42)</f>
        <v/>
      </c>
    </row>
    <row r="44" spans="1:109" s="20" customFormat="1" ht="14" customHeight="1">
      <c r="A44" s="388">
        <f>IF(details!A44="","",details!A44)</f>
        <v>38</v>
      </c>
      <c r="B44" s="365" t="str">
        <f>IF(details!B44="","",details!B44)</f>
        <v/>
      </c>
      <c r="C44" s="365" t="str">
        <f>IF(details!C44="","",details!C44)</f>
        <v/>
      </c>
      <c r="D44" s="186" t="str">
        <f>IF(details!D44="","",details!D44)</f>
        <v/>
      </c>
      <c r="E44" s="365" t="str">
        <f>IF(details!E44="","",details!E44)</f>
        <v/>
      </c>
      <c r="F44" s="187" t="str">
        <f>IF(details!G44="","",details!G44)</f>
        <v/>
      </c>
      <c r="G44" s="261" t="str">
        <f>IF(details!H44="","",details!H44)</f>
        <v/>
      </c>
      <c r="H44" s="188" t="str">
        <f>IF(details!I44="","",details!I44)</f>
        <v>v 038</v>
      </c>
      <c r="I44" s="188" t="str">
        <f>IF(details!J44="","",details!J44)</f>
        <v>c 038</v>
      </c>
      <c r="J44" s="188" t="str">
        <f>IF(details!K44="","",details!K44)</f>
        <v>l 038</v>
      </c>
      <c r="K44" s="365" t="str">
        <f>IF(details!Q44="","",details!Q44)</f>
        <v/>
      </c>
      <c r="L44" s="365" t="str">
        <f>IF(details!R44="","",details!R44)</f>
        <v/>
      </c>
      <c r="M44" s="288" t="str">
        <f t="shared" si="77"/>
        <v/>
      </c>
      <c r="N44" s="365" t="str">
        <f>IF(details!S44="","",details!S44)</f>
        <v/>
      </c>
      <c r="O44" s="365" t="str">
        <f>IF(details!T44="","",details!T44)</f>
        <v/>
      </c>
      <c r="P44" s="186" t="str">
        <f t="shared" si="130"/>
        <v/>
      </c>
      <c r="Q44" s="186" t="str">
        <f t="shared" si="78"/>
        <v/>
      </c>
      <c r="R44" s="186" t="str">
        <f t="shared" si="79"/>
        <v/>
      </c>
      <c r="S44" s="186" t="str">
        <f t="shared" si="80"/>
        <v/>
      </c>
      <c r="T44" s="365" t="str">
        <f t="shared" si="81"/>
        <v/>
      </c>
      <c r="U44" s="365" t="str">
        <f t="shared" si="11"/>
        <v/>
      </c>
      <c r="V44" s="189" t="str">
        <f t="shared" si="82"/>
        <v/>
      </c>
      <c r="W44" s="189">
        <f t="shared" si="83"/>
        <v>0</v>
      </c>
      <c r="X44" s="365" t="str">
        <f>IF(details!U44="","",details!U44)</f>
        <v/>
      </c>
      <c r="Y44" s="365" t="str">
        <f>IF(details!V44="","",details!V44)</f>
        <v/>
      </c>
      <c r="Z44" s="288" t="str">
        <f t="shared" si="84"/>
        <v/>
      </c>
      <c r="AA44" s="365" t="str">
        <f>IF(details!W44="","",details!W44)</f>
        <v/>
      </c>
      <c r="AB44" s="365" t="str">
        <f>IF(details!X44="","",details!X44)</f>
        <v/>
      </c>
      <c r="AC44" s="186" t="str">
        <f t="shared" si="131"/>
        <v/>
      </c>
      <c r="AD44" s="186" t="str">
        <f t="shared" si="85"/>
        <v/>
      </c>
      <c r="AE44" s="186" t="str">
        <f t="shared" si="86"/>
        <v/>
      </c>
      <c r="AF44" s="186" t="str">
        <f t="shared" si="17"/>
        <v/>
      </c>
      <c r="AG44" s="365" t="str">
        <f t="shared" si="3"/>
        <v/>
      </c>
      <c r="AH44" s="365" t="str">
        <f t="shared" si="18"/>
        <v/>
      </c>
      <c r="AI44" s="189" t="str">
        <f t="shared" si="19"/>
        <v/>
      </c>
      <c r="AJ44" s="189">
        <f t="shared" si="20"/>
        <v>0</v>
      </c>
      <c r="AK44" s="365" t="str">
        <f>IF(details!Y44="","",details!Y44)</f>
        <v/>
      </c>
      <c r="AL44" s="365" t="str">
        <f>IF(details!Z44="","",details!Z44)</f>
        <v/>
      </c>
      <c r="AM44" s="288" t="str">
        <f t="shared" si="87"/>
        <v/>
      </c>
      <c r="AN44" s="365" t="str">
        <f>IF(details!AA44="","",details!AA44)</f>
        <v/>
      </c>
      <c r="AO44" s="365" t="str">
        <f>IF(details!AB44="","",details!AB44)</f>
        <v/>
      </c>
      <c r="AP44" s="186" t="str">
        <f t="shared" si="132"/>
        <v/>
      </c>
      <c r="AQ44" s="186" t="str">
        <f t="shared" si="88"/>
        <v/>
      </c>
      <c r="AR44" s="186" t="str">
        <f t="shared" si="89"/>
        <v/>
      </c>
      <c r="AS44" s="186" t="str">
        <f t="shared" si="24"/>
        <v/>
      </c>
      <c r="AT44" s="365" t="str">
        <f t="shared" si="5"/>
        <v/>
      </c>
      <c r="AU44" s="365" t="str">
        <f t="shared" si="25"/>
        <v/>
      </c>
      <c r="AV44" s="189" t="str">
        <f t="shared" si="26"/>
        <v/>
      </c>
      <c r="AW44" s="189">
        <f t="shared" si="27"/>
        <v>0</v>
      </c>
      <c r="AX44" s="365" t="str">
        <f>IF(details!AC44="","",details!AC44)</f>
        <v/>
      </c>
      <c r="AY44" s="365" t="str">
        <f>IF(details!AD44="","",details!AD44)</f>
        <v/>
      </c>
      <c r="AZ44" s="186" t="str">
        <f t="shared" si="28"/>
        <v/>
      </c>
      <c r="BA44" s="302" t="str">
        <f t="shared" si="29"/>
        <v/>
      </c>
      <c r="BB44" s="303" t="str">
        <f t="shared" si="30"/>
        <v/>
      </c>
      <c r="BC44" s="189" t="str">
        <f t="shared" si="90"/>
        <v/>
      </c>
      <c r="BD44" s="189">
        <f t="shared" si="91"/>
        <v>0</v>
      </c>
      <c r="BE44" s="365" t="str">
        <f>IF(details!AE44="","",details!AE44)</f>
        <v/>
      </c>
      <c r="BF44" s="365" t="str">
        <f>IF(details!AF44="","",details!AF44)</f>
        <v/>
      </c>
      <c r="BG44" s="186" t="str">
        <f t="shared" si="33"/>
        <v/>
      </c>
      <c r="BH44" s="302" t="str">
        <f t="shared" si="34"/>
        <v/>
      </c>
      <c r="BI44" s="303" t="str">
        <f t="shared" si="35"/>
        <v/>
      </c>
      <c r="BJ44" s="189" t="str">
        <f t="shared" si="92"/>
        <v/>
      </c>
      <c r="BK44" s="189">
        <f t="shared" si="93"/>
        <v>0</v>
      </c>
      <c r="BL44" s="365" t="str">
        <f>IF(details!AG44="","",details!AG44)</f>
        <v/>
      </c>
      <c r="BM44" s="365" t="str">
        <f>IF(details!AH44="","",details!AH44)</f>
        <v/>
      </c>
      <c r="BN44" s="186" t="str">
        <f t="shared" si="38"/>
        <v/>
      </c>
      <c r="BO44" s="302" t="str">
        <f t="shared" si="39"/>
        <v/>
      </c>
      <c r="BP44" s="303" t="str">
        <f t="shared" si="40"/>
        <v/>
      </c>
      <c r="BQ44" s="189" t="str">
        <f t="shared" si="94"/>
        <v/>
      </c>
      <c r="BR44" s="189">
        <f t="shared" si="95"/>
        <v>0</v>
      </c>
      <c r="BS44" s="365" t="str">
        <f>IF(details!AI44="","",details!AI44)</f>
        <v/>
      </c>
      <c r="BT44" s="365" t="str">
        <f>IF(details!AJ44="","",details!AJ44)</f>
        <v/>
      </c>
      <c r="BU44" s="186" t="str">
        <f t="shared" si="43"/>
        <v/>
      </c>
      <c r="BV44" s="302" t="str">
        <f t="shared" si="44"/>
        <v/>
      </c>
      <c r="BW44" s="303" t="str">
        <f t="shared" si="45"/>
        <v/>
      </c>
      <c r="BX44" s="189" t="str">
        <f t="shared" si="96"/>
        <v/>
      </c>
      <c r="BY44" s="189">
        <f t="shared" si="97"/>
        <v>0</v>
      </c>
      <c r="BZ44" s="369" t="str">
        <f t="shared" si="98"/>
        <v/>
      </c>
      <c r="CA44" s="369" t="str">
        <f t="shared" si="99"/>
        <v/>
      </c>
      <c r="CB44" s="369" t="str">
        <f t="shared" si="100"/>
        <v/>
      </c>
      <c r="CC44" s="369" t="str">
        <f t="shared" si="101"/>
        <v/>
      </c>
      <c r="CD44" s="369" t="str">
        <f t="shared" si="102"/>
        <v/>
      </c>
      <c r="CE44" s="369" t="str">
        <f t="shared" si="103"/>
        <v/>
      </c>
      <c r="CF44" s="369" t="str">
        <f t="shared" si="104"/>
        <v/>
      </c>
      <c r="CG44" s="370" t="str">
        <f t="shared" si="105"/>
        <v/>
      </c>
      <c r="CH44" s="370" t="str">
        <f t="shared" si="106"/>
        <v/>
      </c>
      <c r="CI44" s="369" t="str">
        <f t="shared" si="107"/>
        <v/>
      </c>
      <c r="CJ44" s="369" t="str">
        <f t="shared" si="108"/>
        <v/>
      </c>
      <c r="CK44" s="369" t="str">
        <f t="shared" si="109"/>
        <v/>
      </c>
      <c r="CL44" s="369" t="str">
        <f t="shared" si="110"/>
        <v/>
      </c>
      <c r="CM44" s="369" t="str">
        <f t="shared" si="111"/>
        <v/>
      </c>
      <c r="CN44" s="369" t="str">
        <f t="shared" si="112"/>
        <v/>
      </c>
      <c r="CO44" s="369" t="str">
        <f t="shared" si="113"/>
        <v/>
      </c>
      <c r="CP44" s="371" t="str">
        <f t="shared" si="114"/>
        <v/>
      </c>
      <c r="CQ44" s="371" t="str">
        <f t="shared" si="115"/>
        <v/>
      </c>
      <c r="CR44" s="369" t="str">
        <f t="shared" si="116"/>
        <v/>
      </c>
      <c r="CS44" s="371" t="str">
        <f t="shared" si="117"/>
        <v/>
      </c>
      <c r="CT44" s="371" t="str">
        <f t="shared" si="118"/>
        <v/>
      </c>
      <c r="CU44" s="190" t="str">
        <f>details!CJ44</f>
        <v/>
      </c>
      <c r="CV44" s="376" t="str">
        <f>details!CK44</f>
        <v/>
      </c>
      <c r="CW44" s="438" t="str">
        <f t="shared" si="119"/>
        <v/>
      </c>
      <c r="CX44" s="497" t="str">
        <f t="shared" si="120"/>
        <v/>
      </c>
      <c r="CY44" s="372" t="str">
        <f t="shared" si="121"/>
        <v/>
      </c>
      <c r="CZ44" s="372" t="str">
        <f t="shared" si="122"/>
        <v/>
      </c>
      <c r="DA44" s="373" t="str">
        <f t="shared" si="123"/>
        <v/>
      </c>
      <c r="DB44" s="186" t="str">
        <f t="shared" si="124"/>
        <v/>
      </c>
      <c r="DC44" s="421" t="str">
        <f t="shared" si="125"/>
        <v/>
      </c>
      <c r="DD44" s="422" t="str">
        <f t="shared" si="126"/>
        <v/>
      </c>
      <c r="DE44" s="389" t="str">
        <f>IF(details!AK43="","",details!AK43)</f>
        <v/>
      </c>
    </row>
    <row r="45" spans="1:109" s="20" customFormat="1" ht="14" customHeight="1">
      <c r="A45" s="388">
        <f>IF(details!A45="","",details!A45)</f>
        <v>39</v>
      </c>
      <c r="B45" s="365" t="str">
        <f>IF(details!B45="","",details!B45)</f>
        <v/>
      </c>
      <c r="C45" s="365" t="str">
        <f>IF(details!C45="","",details!C45)</f>
        <v/>
      </c>
      <c r="D45" s="186" t="str">
        <f>IF(details!D45="","",details!D45)</f>
        <v/>
      </c>
      <c r="E45" s="365" t="str">
        <f>IF(details!E45="","",details!E45)</f>
        <v/>
      </c>
      <c r="F45" s="187" t="str">
        <f>IF(details!G45="","",details!G45)</f>
        <v/>
      </c>
      <c r="G45" s="261" t="str">
        <f>IF(details!H45="","",details!H45)</f>
        <v/>
      </c>
      <c r="H45" s="188" t="str">
        <f>IF(details!I45="","",details!I45)</f>
        <v>v 039</v>
      </c>
      <c r="I45" s="188" t="str">
        <f>IF(details!J45="","",details!J45)</f>
        <v>c 039</v>
      </c>
      <c r="J45" s="188" t="str">
        <f>IF(details!K45="","",details!K45)</f>
        <v>l 039</v>
      </c>
      <c r="K45" s="365" t="str">
        <f>IF(details!Q45="","",details!Q45)</f>
        <v/>
      </c>
      <c r="L45" s="365" t="str">
        <f>IF(details!R45="","",details!R45)</f>
        <v/>
      </c>
      <c r="M45" s="288" t="str">
        <f t="shared" si="77"/>
        <v/>
      </c>
      <c r="N45" s="365" t="str">
        <f>IF(details!S45="","",details!S45)</f>
        <v/>
      </c>
      <c r="O45" s="365" t="str">
        <f>IF(details!T45="","",details!T45)</f>
        <v/>
      </c>
      <c r="P45" s="186" t="str">
        <f t="shared" si="130"/>
        <v/>
      </c>
      <c r="Q45" s="186" t="str">
        <f t="shared" si="78"/>
        <v/>
      </c>
      <c r="R45" s="186" t="str">
        <f t="shared" si="79"/>
        <v/>
      </c>
      <c r="S45" s="186" t="str">
        <f t="shared" si="80"/>
        <v/>
      </c>
      <c r="T45" s="365" t="str">
        <f t="shared" si="81"/>
        <v/>
      </c>
      <c r="U45" s="365" t="str">
        <f t="shared" si="11"/>
        <v/>
      </c>
      <c r="V45" s="189" t="str">
        <f t="shared" si="82"/>
        <v/>
      </c>
      <c r="W45" s="189">
        <f t="shared" si="83"/>
        <v>0</v>
      </c>
      <c r="X45" s="365" t="str">
        <f>IF(details!U45="","",details!U45)</f>
        <v/>
      </c>
      <c r="Y45" s="365" t="str">
        <f>IF(details!V45="","",details!V45)</f>
        <v/>
      </c>
      <c r="Z45" s="288" t="str">
        <f t="shared" si="84"/>
        <v/>
      </c>
      <c r="AA45" s="365" t="str">
        <f>IF(details!W45="","",details!W45)</f>
        <v/>
      </c>
      <c r="AB45" s="365" t="str">
        <f>IF(details!X45="","",details!X45)</f>
        <v/>
      </c>
      <c r="AC45" s="186" t="str">
        <f t="shared" si="131"/>
        <v/>
      </c>
      <c r="AD45" s="186" t="str">
        <f t="shared" si="85"/>
        <v/>
      </c>
      <c r="AE45" s="186" t="str">
        <f t="shared" si="86"/>
        <v/>
      </c>
      <c r="AF45" s="186" t="str">
        <f t="shared" si="17"/>
        <v/>
      </c>
      <c r="AG45" s="365" t="str">
        <f t="shared" si="3"/>
        <v/>
      </c>
      <c r="AH45" s="365" t="str">
        <f t="shared" si="18"/>
        <v/>
      </c>
      <c r="AI45" s="189" t="str">
        <f t="shared" si="19"/>
        <v/>
      </c>
      <c r="AJ45" s="189">
        <f t="shared" si="20"/>
        <v>0</v>
      </c>
      <c r="AK45" s="365" t="str">
        <f>IF(details!Y45="","",details!Y45)</f>
        <v/>
      </c>
      <c r="AL45" s="365" t="str">
        <f>IF(details!Z45="","",details!Z45)</f>
        <v/>
      </c>
      <c r="AM45" s="288" t="str">
        <f t="shared" si="87"/>
        <v/>
      </c>
      <c r="AN45" s="365" t="str">
        <f>IF(details!AA45="","",details!AA45)</f>
        <v/>
      </c>
      <c r="AO45" s="365" t="str">
        <f>IF(details!AB45="","",details!AB45)</f>
        <v/>
      </c>
      <c r="AP45" s="186" t="str">
        <f t="shared" si="132"/>
        <v/>
      </c>
      <c r="AQ45" s="186" t="str">
        <f t="shared" si="88"/>
        <v/>
      </c>
      <c r="AR45" s="186" t="str">
        <f t="shared" si="89"/>
        <v/>
      </c>
      <c r="AS45" s="186" t="str">
        <f t="shared" si="24"/>
        <v/>
      </c>
      <c r="AT45" s="365" t="str">
        <f t="shared" si="5"/>
        <v/>
      </c>
      <c r="AU45" s="365" t="str">
        <f t="shared" si="25"/>
        <v/>
      </c>
      <c r="AV45" s="189" t="str">
        <f t="shared" si="26"/>
        <v/>
      </c>
      <c r="AW45" s="189">
        <f t="shared" si="27"/>
        <v>0</v>
      </c>
      <c r="AX45" s="365" t="str">
        <f>IF(details!AC45="","",details!AC45)</f>
        <v/>
      </c>
      <c r="AY45" s="365" t="str">
        <f>IF(details!AD45="","",details!AD45)</f>
        <v/>
      </c>
      <c r="AZ45" s="186" t="str">
        <f t="shared" si="28"/>
        <v/>
      </c>
      <c r="BA45" s="302" t="str">
        <f t="shared" si="29"/>
        <v/>
      </c>
      <c r="BB45" s="303" t="str">
        <f t="shared" si="30"/>
        <v/>
      </c>
      <c r="BC45" s="189" t="str">
        <f t="shared" si="90"/>
        <v/>
      </c>
      <c r="BD45" s="189">
        <f t="shared" si="91"/>
        <v>0</v>
      </c>
      <c r="BE45" s="365" t="str">
        <f>IF(details!AE45="","",details!AE45)</f>
        <v/>
      </c>
      <c r="BF45" s="365" t="str">
        <f>IF(details!AF45="","",details!AF45)</f>
        <v/>
      </c>
      <c r="BG45" s="186" t="str">
        <f t="shared" si="33"/>
        <v/>
      </c>
      <c r="BH45" s="302" t="str">
        <f t="shared" si="34"/>
        <v/>
      </c>
      <c r="BI45" s="303" t="str">
        <f t="shared" si="35"/>
        <v/>
      </c>
      <c r="BJ45" s="189" t="str">
        <f t="shared" si="92"/>
        <v/>
      </c>
      <c r="BK45" s="189">
        <f t="shared" si="93"/>
        <v>0</v>
      </c>
      <c r="BL45" s="365" t="str">
        <f>IF(details!AG45="","",details!AG45)</f>
        <v/>
      </c>
      <c r="BM45" s="365" t="str">
        <f>IF(details!AH45="","",details!AH45)</f>
        <v/>
      </c>
      <c r="BN45" s="186" t="str">
        <f t="shared" si="38"/>
        <v/>
      </c>
      <c r="BO45" s="302" t="str">
        <f t="shared" si="39"/>
        <v/>
      </c>
      <c r="BP45" s="303" t="str">
        <f t="shared" si="40"/>
        <v/>
      </c>
      <c r="BQ45" s="189" t="str">
        <f t="shared" si="94"/>
        <v/>
      </c>
      <c r="BR45" s="189">
        <f t="shared" si="95"/>
        <v>0</v>
      </c>
      <c r="BS45" s="365" t="str">
        <f>IF(details!AI45="","",details!AI45)</f>
        <v/>
      </c>
      <c r="BT45" s="365" t="str">
        <f>IF(details!AJ45="","",details!AJ45)</f>
        <v/>
      </c>
      <c r="BU45" s="186" t="str">
        <f t="shared" si="43"/>
        <v/>
      </c>
      <c r="BV45" s="302" t="str">
        <f t="shared" si="44"/>
        <v/>
      </c>
      <c r="BW45" s="303" t="str">
        <f t="shared" si="45"/>
        <v/>
      </c>
      <c r="BX45" s="189" t="str">
        <f t="shared" si="96"/>
        <v/>
      </c>
      <c r="BY45" s="189">
        <f t="shared" si="97"/>
        <v>0</v>
      </c>
      <c r="BZ45" s="369" t="str">
        <f t="shared" si="98"/>
        <v/>
      </c>
      <c r="CA45" s="369" t="str">
        <f t="shared" si="99"/>
        <v/>
      </c>
      <c r="CB45" s="369" t="str">
        <f t="shared" si="100"/>
        <v/>
      </c>
      <c r="CC45" s="369" t="str">
        <f t="shared" si="101"/>
        <v/>
      </c>
      <c r="CD45" s="369" t="str">
        <f t="shared" si="102"/>
        <v/>
      </c>
      <c r="CE45" s="369" t="str">
        <f t="shared" si="103"/>
        <v/>
      </c>
      <c r="CF45" s="369" t="str">
        <f t="shared" si="104"/>
        <v/>
      </c>
      <c r="CG45" s="370" t="str">
        <f t="shared" si="105"/>
        <v/>
      </c>
      <c r="CH45" s="370" t="str">
        <f t="shared" si="106"/>
        <v/>
      </c>
      <c r="CI45" s="369" t="str">
        <f t="shared" si="107"/>
        <v/>
      </c>
      <c r="CJ45" s="369" t="str">
        <f t="shared" si="108"/>
        <v/>
      </c>
      <c r="CK45" s="369" t="str">
        <f t="shared" si="109"/>
        <v/>
      </c>
      <c r="CL45" s="369" t="str">
        <f t="shared" si="110"/>
        <v/>
      </c>
      <c r="CM45" s="369" t="str">
        <f t="shared" si="111"/>
        <v/>
      </c>
      <c r="CN45" s="369" t="str">
        <f t="shared" si="112"/>
        <v/>
      </c>
      <c r="CO45" s="369" t="str">
        <f t="shared" si="113"/>
        <v/>
      </c>
      <c r="CP45" s="371" t="str">
        <f t="shared" si="114"/>
        <v/>
      </c>
      <c r="CQ45" s="371" t="str">
        <f t="shared" si="115"/>
        <v/>
      </c>
      <c r="CR45" s="369" t="str">
        <f t="shared" si="116"/>
        <v/>
      </c>
      <c r="CS45" s="371" t="str">
        <f t="shared" si="117"/>
        <v/>
      </c>
      <c r="CT45" s="371" t="str">
        <f t="shared" si="118"/>
        <v/>
      </c>
      <c r="CU45" s="190" t="str">
        <f>details!CJ45</f>
        <v/>
      </c>
      <c r="CV45" s="376" t="str">
        <f>details!CK45</f>
        <v/>
      </c>
      <c r="CW45" s="438" t="str">
        <f t="shared" si="119"/>
        <v/>
      </c>
      <c r="CX45" s="497" t="str">
        <f t="shared" si="120"/>
        <v/>
      </c>
      <c r="CY45" s="372" t="str">
        <f t="shared" si="121"/>
        <v/>
      </c>
      <c r="CZ45" s="372" t="str">
        <f t="shared" si="122"/>
        <v/>
      </c>
      <c r="DA45" s="373" t="str">
        <f t="shared" si="123"/>
        <v/>
      </c>
      <c r="DB45" s="186" t="str">
        <f t="shared" si="124"/>
        <v/>
      </c>
      <c r="DC45" s="421" t="str">
        <f t="shared" si="125"/>
        <v/>
      </c>
      <c r="DD45" s="422" t="str">
        <f t="shared" si="126"/>
        <v/>
      </c>
      <c r="DE45" s="389" t="str">
        <f>IF(details!AK44="","",details!AK44)</f>
        <v/>
      </c>
    </row>
    <row r="46" spans="1:109" s="20" customFormat="1" ht="14" customHeight="1">
      <c r="A46" s="388">
        <f>IF(details!A46="","",details!A46)</f>
        <v>40</v>
      </c>
      <c r="B46" s="365" t="str">
        <f>IF(details!B46="","",details!B46)</f>
        <v/>
      </c>
      <c r="C46" s="365" t="str">
        <f>IF(details!C46="","",details!C46)</f>
        <v/>
      </c>
      <c r="D46" s="186" t="str">
        <f>IF(details!D46="","",details!D46)</f>
        <v/>
      </c>
      <c r="E46" s="365" t="str">
        <f>IF(details!E46="","",details!E46)</f>
        <v/>
      </c>
      <c r="F46" s="187" t="str">
        <f>IF(details!G46="","",details!G46)</f>
        <v/>
      </c>
      <c r="G46" s="261" t="str">
        <f>IF(details!H46="","",details!H46)</f>
        <v/>
      </c>
      <c r="H46" s="188" t="str">
        <f>IF(details!I46="","",details!I46)</f>
        <v>v 040</v>
      </c>
      <c r="I46" s="188" t="str">
        <f>IF(details!J46="","",details!J46)</f>
        <v>c 040</v>
      </c>
      <c r="J46" s="188" t="str">
        <f>IF(details!K46="","",details!K46)</f>
        <v>l 040</v>
      </c>
      <c r="K46" s="365" t="str">
        <f>IF(details!Q46="","",details!Q46)</f>
        <v/>
      </c>
      <c r="L46" s="365" t="str">
        <f>IF(details!R46="","",details!R46)</f>
        <v/>
      </c>
      <c r="M46" s="288" t="str">
        <f t="shared" si="77"/>
        <v/>
      </c>
      <c r="N46" s="365" t="str">
        <f>IF(details!S46="","",details!S46)</f>
        <v/>
      </c>
      <c r="O46" s="365" t="str">
        <f>IF(details!T46="","",details!T46)</f>
        <v/>
      </c>
      <c r="P46" s="186" t="str">
        <f t="shared" si="130"/>
        <v/>
      </c>
      <c r="Q46" s="186" t="str">
        <f t="shared" si="78"/>
        <v/>
      </c>
      <c r="R46" s="186" t="str">
        <f t="shared" si="79"/>
        <v/>
      </c>
      <c r="S46" s="186" t="str">
        <f t="shared" si="80"/>
        <v/>
      </c>
      <c r="T46" s="365" t="str">
        <f t="shared" si="81"/>
        <v/>
      </c>
      <c r="U46" s="365" t="str">
        <f t="shared" si="11"/>
        <v/>
      </c>
      <c r="V46" s="189" t="str">
        <f t="shared" si="82"/>
        <v/>
      </c>
      <c r="W46" s="189">
        <f t="shared" si="83"/>
        <v>0</v>
      </c>
      <c r="X46" s="365" t="str">
        <f>IF(details!U46="","",details!U46)</f>
        <v/>
      </c>
      <c r="Y46" s="365" t="str">
        <f>IF(details!V46="","",details!V46)</f>
        <v/>
      </c>
      <c r="Z46" s="288" t="str">
        <f t="shared" si="84"/>
        <v/>
      </c>
      <c r="AA46" s="365" t="str">
        <f>IF(details!W46="","",details!W46)</f>
        <v/>
      </c>
      <c r="AB46" s="365" t="str">
        <f>IF(details!X46="","",details!X46)</f>
        <v/>
      </c>
      <c r="AC46" s="186" t="str">
        <f t="shared" si="131"/>
        <v/>
      </c>
      <c r="AD46" s="186" t="str">
        <f t="shared" si="85"/>
        <v/>
      </c>
      <c r="AE46" s="186" t="str">
        <f t="shared" si="86"/>
        <v/>
      </c>
      <c r="AF46" s="186" t="str">
        <f t="shared" si="17"/>
        <v/>
      </c>
      <c r="AG46" s="365" t="str">
        <f t="shared" si="3"/>
        <v/>
      </c>
      <c r="AH46" s="365" t="str">
        <f t="shared" si="18"/>
        <v/>
      </c>
      <c r="AI46" s="189" t="str">
        <f t="shared" si="19"/>
        <v/>
      </c>
      <c r="AJ46" s="189">
        <f t="shared" si="20"/>
        <v>0</v>
      </c>
      <c r="AK46" s="365" t="str">
        <f>IF(details!Y46="","",details!Y46)</f>
        <v/>
      </c>
      <c r="AL46" s="365" t="str">
        <f>IF(details!Z46="","",details!Z46)</f>
        <v/>
      </c>
      <c r="AM46" s="288" t="str">
        <f t="shared" si="87"/>
        <v/>
      </c>
      <c r="AN46" s="365" t="str">
        <f>IF(details!AA46="","",details!AA46)</f>
        <v/>
      </c>
      <c r="AO46" s="365" t="str">
        <f>IF(details!AB46="","",details!AB46)</f>
        <v/>
      </c>
      <c r="AP46" s="186" t="str">
        <f t="shared" si="132"/>
        <v/>
      </c>
      <c r="AQ46" s="186" t="str">
        <f t="shared" si="88"/>
        <v/>
      </c>
      <c r="AR46" s="186" t="str">
        <f t="shared" si="89"/>
        <v/>
      </c>
      <c r="AS46" s="186" t="str">
        <f t="shared" si="24"/>
        <v/>
      </c>
      <c r="AT46" s="365" t="str">
        <f t="shared" si="5"/>
        <v/>
      </c>
      <c r="AU46" s="365" t="str">
        <f t="shared" si="25"/>
        <v/>
      </c>
      <c r="AV46" s="189" t="str">
        <f t="shared" si="26"/>
        <v/>
      </c>
      <c r="AW46" s="189">
        <f t="shared" si="27"/>
        <v>0</v>
      </c>
      <c r="AX46" s="365" t="str">
        <f>IF(details!AC46="","",details!AC46)</f>
        <v/>
      </c>
      <c r="AY46" s="365" t="str">
        <f>IF(details!AD46="","",details!AD46)</f>
        <v/>
      </c>
      <c r="AZ46" s="186" t="str">
        <f t="shared" si="28"/>
        <v/>
      </c>
      <c r="BA46" s="302" t="str">
        <f t="shared" si="29"/>
        <v/>
      </c>
      <c r="BB46" s="303" t="str">
        <f t="shared" si="30"/>
        <v/>
      </c>
      <c r="BC46" s="189" t="str">
        <f t="shared" si="90"/>
        <v/>
      </c>
      <c r="BD46" s="189">
        <f t="shared" si="91"/>
        <v>0</v>
      </c>
      <c r="BE46" s="365" t="str">
        <f>IF(details!AE46="","",details!AE46)</f>
        <v/>
      </c>
      <c r="BF46" s="365" t="str">
        <f>IF(details!AF46="","",details!AF46)</f>
        <v/>
      </c>
      <c r="BG46" s="186" t="str">
        <f t="shared" si="33"/>
        <v/>
      </c>
      <c r="BH46" s="302" t="str">
        <f t="shared" si="34"/>
        <v/>
      </c>
      <c r="BI46" s="303" t="str">
        <f t="shared" si="35"/>
        <v/>
      </c>
      <c r="BJ46" s="189" t="str">
        <f t="shared" si="92"/>
        <v/>
      </c>
      <c r="BK46" s="189">
        <f t="shared" si="93"/>
        <v>0</v>
      </c>
      <c r="BL46" s="365" t="str">
        <f>IF(details!AG46="","",details!AG46)</f>
        <v/>
      </c>
      <c r="BM46" s="365" t="str">
        <f>IF(details!AH46="","",details!AH46)</f>
        <v/>
      </c>
      <c r="BN46" s="186" t="str">
        <f t="shared" si="38"/>
        <v/>
      </c>
      <c r="BO46" s="302" t="str">
        <f t="shared" si="39"/>
        <v/>
      </c>
      <c r="BP46" s="303" t="str">
        <f t="shared" si="40"/>
        <v/>
      </c>
      <c r="BQ46" s="189" t="str">
        <f t="shared" si="94"/>
        <v/>
      </c>
      <c r="BR46" s="189">
        <f t="shared" si="95"/>
        <v>0</v>
      </c>
      <c r="BS46" s="365" t="str">
        <f>IF(details!AI46="","",details!AI46)</f>
        <v/>
      </c>
      <c r="BT46" s="365" t="str">
        <f>IF(details!AJ46="","",details!AJ46)</f>
        <v/>
      </c>
      <c r="BU46" s="186" t="str">
        <f t="shared" si="43"/>
        <v/>
      </c>
      <c r="BV46" s="302" t="str">
        <f t="shared" si="44"/>
        <v/>
      </c>
      <c r="BW46" s="303" t="str">
        <f t="shared" si="45"/>
        <v/>
      </c>
      <c r="BX46" s="189" t="str">
        <f t="shared" si="96"/>
        <v/>
      </c>
      <c r="BY46" s="189">
        <f t="shared" si="97"/>
        <v>0</v>
      </c>
      <c r="BZ46" s="369" t="str">
        <f t="shared" si="98"/>
        <v/>
      </c>
      <c r="CA46" s="369" t="str">
        <f t="shared" si="99"/>
        <v/>
      </c>
      <c r="CB46" s="369" t="str">
        <f t="shared" si="100"/>
        <v/>
      </c>
      <c r="CC46" s="369" t="str">
        <f t="shared" si="101"/>
        <v/>
      </c>
      <c r="CD46" s="369" t="str">
        <f t="shared" si="102"/>
        <v/>
      </c>
      <c r="CE46" s="369" t="str">
        <f t="shared" si="103"/>
        <v/>
      </c>
      <c r="CF46" s="369" t="str">
        <f t="shared" si="104"/>
        <v/>
      </c>
      <c r="CG46" s="370" t="str">
        <f t="shared" si="105"/>
        <v/>
      </c>
      <c r="CH46" s="370" t="str">
        <f t="shared" si="106"/>
        <v/>
      </c>
      <c r="CI46" s="369" t="str">
        <f t="shared" si="107"/>
        <v/>
      </c>
      <c r="CJ46" s="369" t="str">
        <f t="shared" si="108"/>
        <v/>
      </c>
      <c r="CK46" s="369" t="str">
        <f t="shared" si="109"/>
        <v/>
      </c>
      <c r="CL46" s="369" t="str">
        <f t="shared" si="110"/>
        <v/>
      </c>
      <c r="CM46" s="369" t="str">
        <f t="shared" si="111"/>
        <v/>
      </c>
      <c r="CN46" s="369" t="str">
        <f t="shared" si="112"/>
        <v/>
      </c>
      <c r="CO46" s="369" t="str">
        <f t="shared" si="113"/>
        <v/>
      </c>
      <c r="CP46" s="371" t="str">
        <f t="shared" si="114"/>
        <v/>
      </c>
      <c r="CQ46" s="371" t="str">
        <f t="shared" si="115"/>
        <v/>
      </c>
      <c r="CR46" s="369" t="str">
        <f t="shared" si="116"/>
        <v/>
      </c>
      <c r="CS46" s="371" t="str">
        <f t="shared" si="117"/>
        <v/>
      </c>
      <c r="CT46" s="371" t="str">
        <f t="shared" si="118"/>
        <v/>
      </c>
      <c r="CU46" s="190" t="str">
        <f>details!CJ46</f>
        <v/>
      </c>
      <c r="CV46" s="376" t="str">
        <f>details!CK46</f>
        <v/>
      </c>
      <c r="CW46" s="438" t="str">
        <f t="shared" si="119"/>
        <v/>
      </c>
      <c r="CX46" s="497" t="str">
        <f t="shared" si="120"/>
        <v/>
      </c>
      <c r="CY46" s="372" t="str">
        <f t="shared" si="121"/>
        <v/>
      </c>
      <c r="CZ46" s="372" t="str">
        <f t="shared" si="122"/>
        <v/>
      </c>
      <c r="DA46" s="373" t="str">
        <f t="shared" si="123"/>
        <v/>
      </c>
      <c r="DB46" s="186" t="str">
        <f t="shared" si="124"/>
        <v/>
      </c>
      <c r="DC46" s="421" t="str">
        <f t="shared" si="125"/>
        <v/>
      </c>
      <c r="DD46" s="422" t="str">
        <f t="shared" si="126"/>
        <v/>
      </c>
      <c r="DE46" s="389" t="str">
        <f>IF(details!AK45="","",details!AK45)</f>
        <v/>
      </c>
    </row>
    <row r="47" spans="1:109" s="20" customFormat="1" ht="14" customHeight="1">
      <c r="A47" s="388">
        <f>IF(details!A47="","",details!A47)</f>
        <v>41</v>
      </c>
      <c r="B47" s="365" t="str">
        <f>IF(details!B47="","",details!B47)</f>
        <v/>
      </c>
      <c r="C47" s="365" t="str">
        <f>IF(details!C47="","",details!C47)</f>
        <v/>
      </c>
      <c r="D47" s="186" t="str">
        <f>IF(details!D47="","",details!D47)</f>
        <v/>
      </c>
      <c r="E47" s="365" t="str">
        <f>IF(details!E47="","",details!E47)</f>
        <v/>
      </c>
      <c r="F47" s="187" t="str">
        <f>IF(details!G47="","",details!G47)</f>
        <v/>
      </c>
      <c r="G47" s="261" t="str">
        <f>IF(details!H47="","",details!H47)</f>
        <v/>
      </c>
      <c r="H47" s="188" t="str">
        <f>IF(details!I47="","",details!I47)</f>
        <v>v 041</v>
      </c>
      <c r="I47" s="188" t="str">
        <f>IF(details!J47="","",details!J47)</f>
        <v>c 041</v>
      </c>
      <c r="J47" s="188" t="str">
        <f>IF(details!K47="","",details!K47)</f>
        <v>l 041</v>
      </c>
      <c r="K47" s="365" t="str">
        <f>IF(details!Q47="","",details!Q47)</f>
        <v/>
      </c>
      <c r="L47" s="365" t="str">
        <f>IF(details!R47="","",details!R47)</f>
        <v/>
      </c>
      <c r="M47" s="288" t="str">
        <f t="shared" si="77"/>
        <v/>
      </c>
      <c r="N47" s="365" t="str">
        <f>IF(details!S47="","",details!S47)</f>
        <v/>
      </c>
      <c r="O47" s="365" t="str">
        <f>IF(details!T47="","",details!T47)</f>
        <v/>
      </c>
      <c r="P47" s="186" t="str">
        <f t="shared" si="130"/>
        <v/>
      </c>
      <c r="Q47" s="186" t="str">
        <f t="shared" si="78"/>
        <v/>
      </c>
      <c r="R47" s="186" t="str">
        <f t="shared" si="79"/>
        <v/>
      </c>
      <c r="S47" s="186" t="str">
        <f t="shared" si="80"/>
        <v/>
      </c>
      <c r="T47" s="365" t="str">
        <f t="shared" si="81"/>
        <v/>
      </c>
      <c r="U47" s="365" t="str">
        <f t="shared" si="11"/>
        <v/>
      </c>
      <c r="V47" s="189" t="str">
        <f t="shared" si="82"/>
        <v/>
      </c>
      <c r="W47" s="189">
        <f t="shared" si="83"/>
        <v>0</v>
      </c>
      <c r="X47" s="365" t="str">
        <f>IF(details!U47="","",details!U47)</f>
        <v/>
      </c>
      <c r="Y47" s="365" t="str">
        <f>IF(details!V47="","",details!V47)</f>
        <v/>
      </c>
      <c r="Z47" s="288" t="str">
        <f t="shared" si="84"/>
        <v/>
      </c>
      <c r="AA47" s="365" t="str">
        <f>IF(details!W47="","",details!W47)</f>
        <v/>
      </c>
      <c r="AB47" s="365" t="str">
        <f>IF(details!X47="","",details!X47)</f>
        <v/>
      </c>
      <c r="AC47" s="186" t="str">
        <f t="shared" si="131"/>
        <v/>
      </c>
      <c r="AD47" s="186" t="str">
        <f t="shared" si="85"/>
        <v/>
      </c>
      <c r="AE47" s="186" t="str">
        <f t="shared" si="86"/>
        <v/>
      </c>
      <c r="AF47" s="186" t="str">
        <f t="shared" si="17"/>
        <v/>
      </c>
      <c r="AG47" s="365" t="str">
        <f t="shared" si="3"/>
        <v/>
      </c>
      <c r="AH47" s="365" t="str">
        <f t="shared" si="18"/>
        <v/>
      </c>
      <c r="AI47" s="189" t="str">
        <f t="shared" si="19"/>
        <v/>
      </c>
      <c r="AJ47" s="189">
        <f t="shared" si="20"/>
        <v>0</v>
      </c>
      <c r="AK47" s="365" t="str">
        <f>IF(details!Y47="","",details!Y47)</f>
        <v/>
      </c>
      <c r="AL47" s="365" t="str">
        <f>IF(details!Z47="","",details!Z47)</f>
        <v/>
      </c>
      <c r="AM47" s="288" t="str">
        <f t="shared" si="87"/>
        <v/>
      </c>
      <c r="AN47" s="365" t="str">
        <f>IF(details!AA47="","",details!AA47)</f>
        <v/>
      </c>
      <c r="AO47" s="365" t="str">
        <f>IF(details!AB47="","",details!AB47)</f>
        <v/>
      </c>
      <c r="AP47" s="186" t="str">
        <f t="shared" si="132"/>
        <v/>
      </c>
      <c r="AQ47" s="186" t="str">
        <f t="shared" si="88"/>
        <v/>
      </c>
      <c r="AR47" s="186" t="str">
        <f t="shared" si="89"/>
        <v/>
      </c>
      <c r="AS47" s="186" t="str">
        <f t="shared" si="24"/>
        <v/>
      </c>
      <c r="AT47" s="365" t="str">
        <f t="shared" si="5"/>
        <v/>
      </c>
      <c r="AU47" s="365" t="str">
        <f t="shared" si="25"/>
        <v/>
      </c>
      <c r="AV47" s="189" t="str">
        <f t="shared" si="26"/>
        <v/>
      </c>
      <c r="AW47" s="189">
        <f t="shared" si="27"/>
        <v>0</v>
      </c>
      <c r="AX47" s="365" t="str">
        <f>IF(details!AC47="","",details!AC47)</f>
        <v/>
      </c>
      <c r="AY47" s="365" t="str">
        <f>IF(details!AD47="","",details!AD47)</f>
        <v/>
      </c>
      <c r="AZ47" s="186" t="str">
        <f t="shared" si="28"/>
        <v/>
      </c>
      <c r="BA47" s="302" t="str">
        <f t="shared" si="29"/>
        <v/>
      </c>
      <c r="BB47" s="303" t="str">
        <f t="shared" si="30"/>
        <v/>
      </c>
      <c r="BC47" s="189" t="str">
        <f t="shared" si="90"/>
        <v/>
      </c>
      <c r="BD47" s="189">
        <f t="shared" si="91"/>
        <v>0</v>
      </c>
      <c r="BE47" s="365" t="str">
        <f>IF(details!AE47="","",details!AE47)</f>
        <v/>
      </c>
      <c r="BF47" s="365" t="str">
        <f>IF(details!AF47="","",details!AF47)</f>
        <v/>
      </c>
      <c r="BG47" s="186" t="str">
        <f t="shared" si="33"/>
        <v/>
      </c>
      <c r="BH47" s="302" t="str">
        <f t="shared" si="34"/>
        <v/>
      </c>
      <c r="BI47" s="303" t="str">
        <f t="shared" si="35"/>
        <v/>
      </c>
      <c r="BJ47" s="189" t="str">
        <f t="shared" si="92"/>
        <v/>
      </c>
      <c r="BK47" s="189">
        <f t="shared" si="93"/>
        <v>0</v>
      </c>
      <c r="BL47" s="365" t="str">
        <f>IF(details!AG47="","",details!AG47)</f>
        <v/>
      </c>
      <c r="BM47" s="365" t="str">
        <f>IF(details!AH47="","",details!AH47)</f>
        <v/>
      </c>
      <c r="BN47" s="186" t="str">
        <f t="shared" si="38"/>
        <v/>
      </c>
      <c r="BO47" s="302" t="str">
        <f t="shared" si="39"/>
        <v/>
      </c>
      <c r="BP47" s="303" t="str">
        <f t="shared" si="40"/>
        <v/>
      </c>
      <c r="BQ47" s="189" t="str">
        <f t="shared" si="94"/>
        <v/>
      </c>
      <c r="BR47" s="189">
        <f t="shared" si="95"/>
        <v>0</v>
      </c>
      <c r="BS47" s="365" t="str">
        <f>IF(details!AI47="","",details!AI47)</f>
        <v/>
      </c>
      <c r="BT47" s="365" t="str">
        <f>IF(details!AJ47="","",details!AJ47)</f>
        <v/>
      </c>
      <c r="BU47" s="186" t="str">
        <f t="shared" si="43"/>
        <v/>
      </c>
      <c r="BV47" s="302" t="str">
        <f t="shared" si="44"/>
        <v/>
      </c>
      <c r="BW47" s="303" t="str">
        <f t="shared" si="45"/>
        <v/>
      </c>
      <c r="BX47" s="189" t="str">
        <f t="shared" si="96"/>
        <v/>
      </c>
      <c r="BY47" s="189">
        <f t="shared" si="97"/>
        <v>0</v>
      </c>
      <c r="BZ47" s="369" t="str">
        <f t="shared" si="98"/>
        <v/>
      </c>
      <c r="CA47" s="369" t="str">
        <f t="shared" si="99"/>
        <v/>
      </c>
      <c r="CB47" s="369" t="str">
        <f t="shared" si="100"/>
        <v/>
      </c>
      <c r="CC47" s="369" t="str">
        <f t="shared" si="101"/>
        <v/>
      </c>
      <c r="CD47" s="369" t="str">
        <f t="shared" si="102"/>
        <v/>
      </c>
      <c r="CE47" s="369" t="str">
        <f t="shared" si="103"/>
        <v/>
      </c>
      <c r="CF47" s="369" t="str">
        <f t="shared" si="104"/>
        <v/>
      </c>
      <c r="CG47" s="370" t="str">
        <f t="shared" si="105"/>
        <v/>
      </c>
      <c r="CH47" s="370" t="str">
        <f t="shared" si="106"/>
        <v/>
      </c>
      <c r="CI47" s="369" t="str">
        <f t="shared" si="107"/>
        <v/>
      </c>
      <c r="CJ47" s="369" t="str">
        <f t="shared" si="108"/>
        <v/>
      </c>
      <c r="CK47" s="369" t="str">
        <f t="shared" si="109"/>
        <v/>
      </c>
      <c r="CL47" s="369" t="str">
        <f t="shared" si="110"/>
        <v/>
      </c>
      <c r="CM47" s="369" t="str">
        <f t="shared" si="111"/>
        <v/>
      </c>
      <c r="CN47" s="369" t="str">
        <f t="shared" si="112"/>
        <v/>
      </c>
      <c r="CO47" s="369" t="str">
        <f t="shared" si="113"/>
        <v/>
      </c>
      <c r="CP47" s="371" t="str">
        <f t="shared" si="114"/>
        <v/>
      </c>
      <c r="CQ47" s="371" t="str">
        <f t="shared" si="115"/>
        <v/>
      </c>
      <c r="CR47" s="369" t="str">
        <f t="shared" si="116"/>
        <v/>
      </c>
      <c r="CS47" s="371" t="str">
        <f t="shared" si="117"/>
        <v/>
      </c>
      <c r="CT47" s="371" t="str">
        <f t="shared" si="118"/>
        <v/>
      </c>
      <c r="CU47" s="190" t="str">
        <f>details!CJ47</f>
        <v/>
      </c>
      <c r="CV47" s="376" t="str">
        <f>details!CK47</f>
        <v/>
      </c>
      <c r="CW47" s="438" t="str">
        <f t="shared" si="119"/>
        <v/>
      </c>
      <c r="CX47" s="497" t="str">
        <f t="shared" si="120"/>
        <v/>
      </c>
      <c r="CY47" s="372" t="str">
        <f t="shared" si="121"/>
        <v/>
      </c>
      <c r="CZ47" s="372" t="str">
        <f t="shared" si="122"/>
        <v/>
      </c>
      <c r="DA47" s="373" t="str">
        <f t="shared" si="123"/>
        <v/>
      </c>
      <c r="DB47" s="186" t="str">
        <f t="shared" si="124"/>
        <v/>
      </c>
      <c r="DC47" s="421" t="str">
        <f t="shared" si="125"/>
        <v/>
      </c>
      <c r="DD47" s="422" t="str">
        <f t="shared" si="126"/>
        <v/>
      </c>
      <c r="DE47" s="389" t="str">
        <f>IF(details!AK46="","",details!AK46)</f>
        <v/>
      </c>
    </row>
    <row r="48" spans="1:109" s="20" customFormat="1" ht="14" customHeight="1">
      <c r="A48" s="388">
        <f>IF(details!A48="","",details!A48)</f>
        <v>42</v>
      </c>
      <c r="B48" s="365" t="str">
        <f>IF(details!B48="","",details!B48)</f>
        <v/>
      </c>
      <c r="C48" s="365" t="str">
        <f>IF(details!C48="","",details!C48)</f>
        <v/>
      </c>
      <c r="D48" s="186" t="str">
        <f>IF(details!D48="","",details!D48)</f>
        <v/>
      </c>
      <c r="E48" s="365" t="str">
        <f>IF(details!E48="","",details!E48)</f>
        <v/>
      </c>
      <c r="F48" s="187" t="str">
        <f>IF(details!G48="","",details!G48)</f>
        <v/>
      </c>
      <c r="G48" s="261" t="str">
        <f>IF(details!H48="","",details!H48)</f>
        <v/>
      </c>
      <c r="H48" s="188" t="str">
        <f>IF(details!I48="","",details!I48)</f>
        <v>v 042</v>
      </c>
      <c r="I48" s="188" t="str">
        <f>IF(details!J48="","",details!J48)</f>
        <v>c 042</v>
      </c>
      <c r="J48" s="188" t="str">
        <f>IF(details!K48="","",details!K48)</f>
        <v>l 042</v>
      </c>
      <c r="K48" s="365" t="str">
        <f>IF(details!Q48="","",details!Q48)</f>
        <v/>
      </c>
      <c r="L48" s="365" t="str">
        <f>IF(details!R48="","",details!R48)</f>
        <v/>
      </c>
      <c r="M48" s="288" t="str">
        <f t="shared" si="77"/>
        <v/>
      </c>
      <c r="N48" s="365" t="str">
        <f>IF(details!S48="","",details!S48)</f>
        <v/>
      </c>
      <c r="O48" s="365" t="str">
        <f>IF(details!T48="","",details!T48)</f>
        <v/>
      </c>
      <c r="P48" s="186" t="str">
        <f t="shared" si="130"/>
        <v/>
      </c>
      <c r="Q48" s="186" t="str">
        <f t="shared" si="78"/>
        <v/>
      </c>
      <c r="R48" s="186" t="str">
        <f t="shared" si="79"/>
        <v/>
      </c>
      <c r="S48" s="186" t="str">
        <f t="shared" si="80"/>
        <v/>
      </c>
      <c r="T48" s="365" t="str">
        <f t="shared" si="81"/>
        <v/>
      </c>
      <c r="U48" s="365" t="str">
        <f t="shared" si="11"/>
        <v/>
      </c>
      <c r="V48" s="189" t="str">
        <f t="shared" si="82"/>
        <v/>
      </c>
      <c r="W48" s="189">
        <f t="shared" si="83"/>
        <v>0</v>
      </c>
      <c r="X48" s="365" t="str">
        <f>IF(details!U48="","",details!U48)</f>
        <v/>
      </c>
      <c r="Y48" s="365" t="str">
        <f>IF(details!V48="","",details!V48)</f>
        <v/>
      </c>
      <c r="Z48" s="288" t="str">
        <f t="shared" si="84"/>
        <v/>
      </c>
      <c r="AA48" s="365" t="str">
        <f>IF(details!W48="","",details!W48)</f>
        <v/>
      </c>
      <c r="AB48" s="365" t="str">
        <f>IF(details!X48="","",details!X48)</f>
        <v/>
      </c>
      <c r="AC48" s="186" t="str">
        <f t="shared" si="131"/>
        <v/>
      </c>
      <c r="AD48" s="186" t="str">
        <f t="shared" si="85"/>
        <v/>
      </c>
      <c r="AE48" s="186" t="str">
        <f t="shared" si="86"/>
        <v/>
      </c>
      <c r="AF48" s="186" t="str">
        <f t="shared" si="17"/>
        <v/>
      </c>
      <c r="AG48" s="365" t="str">
        <f t="shared" si="3"/>
        <v/>
      </c>
      <c r="AH48" s="365" t="str">
        <f t="shared" si="18"/>
        <v/>
      </c>
      <c r="AI48" s="189" t="str">
        <f t="shared" si="19"/>
        <v/>
      </c>
      <c r="AJ48" s="189">
        <f t="shared" si="20"/>
        <v>0</v>
      </c>
      <c r="AK48" s="365" t="str">
        <f>IF(details!Y48="","",details!Y48)</f>
        <v/>
      </c>
      <c r="AL48" s="365" t="str">
        <f>IF(details!Z48="","",details!Z48)</f>
        <v/>
      </c>
      <c r="AM48" s="288" t="str">
        <f t="shared" si="87"/>
        <v/>
      </c>
      <c r="AN48" s="365" t="str">
        <f>IF(details!AA48="","",details!AA48)</f>
        <v/>
      </c>
      <c r="AO48" s="365" t="str">
        <f>IF(details!AB48="","",details!AB48)</f>
        <v/>
      </c>
      <c r="AP48" s="186" t="str">
        <f t="shared" si="132"/>
        <v/>
      </c>
      <c r="AQ48" s="186" t="str">
        <f t="shared" si="88"/>
        <v/>
      </c>
      <c r="AR48" s="186" t="str">
        <f t="shared" si="89"/>
        <v/>
      </c>
      <c r="AS48" s="186" t="str">
        <f t="shared" si="24"/>
        <v/>
      </c>
      <c r="AT48" s="365" t="str">
        <f t="shared" si="5"/>
        <v/>
      </c>
      <c r="AU48" s="365" t="str">
        <f t="shared" si="25"/>
        <v/>
      </c>
      <c r="AV48" s="189" t="str">
        <f t="shared" si="26"/>
        <v/>
      </c>
      <c r="AW48" s="189">
        <f t="shared" si="27"/>
        <v>0</v>
      </c>
      <c r="AX48" s="365" t="str">
        <f>IF(details!AC48="","",details!AC48)</f>
        <v/>
      </c>
      <c r="AY48" s="365" t="str">
        <f>IF(details!AD48="","",details!AD48)</f>
        <v/>
      </c>
      <c r="AZ48" s="186" t="str">
        <f t="shared" si="28"/>
        <v/>
      </c>
      <c r="BA48" s="302" t="str">
        <f t="shared" si="29"/>
        <v/>
      </c>
      <c r="BB48" s="303" t="str">
        <f t="shared" si="30"/>
        <v/>
      </c>
      <c r="BC48" s="189" t="str">
        <f t="shared" si="90"/>
        <v/>
      </c>
      <c r="BD48" s="189">
        <f t="shared" si="91"/>
        <v>0</v>
      </c>
      <c r="BE48" s="365" t="str">
        <f>IF(details!AE48="","",details!AE48)</f>
        <v/>
      </c>
      <c r="BF48" s="365" t="str">
        <f>IF(details!AF48="","",details!AF48)</f>
        <v/>
      </c>
      <c r="BG48" s="186" t="str">
        <f t="shared" si="33"/>
        <v/>
      </c>
      <c r="BH48" s="302" t="str">
        <f t="shared" si="34"/>
        <v/>
      </c>
      <c r="BI48" s="303" t="str">
        <f t="shared" si="35"/>
        <v/>
      </c>
      <c r="BJ48" s="189" t="str">
        <f t="shared" si="92"/>
        <v/>
      </c>
      <c r="BK48" s="189">
        <f t="shared" si="93"/>
        <v>0</v>
      </c>
      <c r="BL48" s="365" t="str">
        <f>IF(details!AG48="","",details!AG48)</f>
        <v/>
      </c>
      <c r="BM48" s="365" t="str">
        <f>IF(details!AH48="","",details!AH48)</f>
        <v/>
      </c>
      <c r="BN48" s="186" t="str">
        <f t="shared" si="38"/>
        <v/>
      </c>
      <c r="BO48" s="302" t="str">
        <f t="shared" si="39"/>
        <v/>
      </c>
      <c r="BP48" s="303" t="str">
        <f t="shared" si="40"/>
        <v/>
      </c>
      <c r="BQ48" s="189" t="str">
        <f t="shared" si="94"/>
        <v/>
      </c>
      <c r="BR48" s="189">
        <f t="shared" si="95"/>
        <v>0</v>
      </c>
      <c r="BS48" s="365" t="str">
        <f>IF(details!AI48="","",details!AI48)</f>
        <v/>
      </c>
      <c r="BT48" s="365" t="str">
        <f>IF(details!AJ48="","",details!AJ48)</f>
        <v/>
      </c>
      <c r="BU48" s="186" t="str">
        <f t="shared" si="43"/>
        <v/>
      </c>
      <c r="BV48" s="302" t="str">
        <f t="shared" si="44"/>
        <v/>
      </c>
      <c r="BW48" s="303" t="str">
        <f t="shared" si="45"/>
        <v/>
      </c>
      <c r="BX48" s="189" t="str">
        <f t="shared" si="96"/>
        <v/>
      </c>
      <c r="BY48" s="189">
        <f t="shared" si="97"/>
        <v>0</v>
      </c>
      <c r="BZ48" s="369" t="str">
        <f t="shared" si="98"/>
        <v/>
      </c>
      <c r="CA48" s="369" t="str">
        <f t="shared" si="99"/>
        <v/>
      </c>
      <c r="CB48" s="369" t="str">
        <f t="shared" si="100"/>
        <v/>
      </c>
      <c r="CC48" s="369" t="str">
        <f t="shared" si="101"/>
        <v/>
      </c>
      <c r="CD48" s="369" t="str">
        <f t="shared" si="102"/>
        <v/>
      </c>
      <c r="CE48" s="369" t="str">
        <f t="shared" si="103"/>
        <v/>
      </c>
      <c r="CF48" s="369" t="str">
        <f t="shared" si="104"/>
        <v/>
      </c>
      <c r="CG48" s="370" t="str">
        <f t="shared" si="105"/>
        <v/>
      </c>
      <c r="CH48" s="370" t="str">
        <f t="shared" si="106"/>
        <v/>
      </c>
      <c r="CI48" s="369" t="str">
        <f t="shared" si="107"/>
        <v/>
      </c>
      <c r="CJ48" s="369" t="str">
        <f t="shared" si="108"/>
        <v/>
      </c>
      <c r="CK48" s="369" t="str">
        <f t="shared" si="109"/>
        <v/>
      </c>
      <c r="CL48" s="369" t="str">
        <f t="shared" si="110"/>
        <v/>
      </c>
      <c r="CM48" s="369" t="str">
        <f t="shared" si="111"/>
        <v/>
      </c>
      <c r="CN48" s="369" t="str">
        <f t="shared" si="112"/>
        <v/>
      </c>
      <c r="CO48" s="369" t="str">
        <f t="shared" si="113"/>
        <v/>
      </c>
      <c r="CP48" s="371" t="str">
        <f t="shared" si="114"/>
        <v/>
      </c>
      <c r="CQ48" s="371" t="str">
        <f t="shared" si="115"/>
        <v/>
      </c>
      <c r="CR48" s="369" t="str">
        <f t="shared" si="116"/>
        <v/>
      </c>
      <c r="CS48" s="371" t="str">
        <f t="shared" si="117"/>
        <v/>
      </c>
      <c r="CT48" s="371" t="str">
        <f t="shared" si="118"/>
        <v/>
      </c>
      <c r="CU48" s="190" t="str">
        <f>details!CJ48</f>
        <v/>
      </c>
      <c r="CV48" s="376" t="str">
        <f>details!CK48</f>
        <v/>
      </c>
      <c r="CW48" s="438" t="str">
        <f t="shared" si="119"/>
        <v/>
      </c>
      <c r="CX48" s="497" t="str">
        <f t="shared" si="120"/>
        <v/>
      </c>
      <c r="CY48" s="372" t="str">
        <f t="shared" si="121"/>
        <v/>
      </c>
      <c r="CZ48" s="372" t="str">
        <f t="shared" si="122"/>
        <v/>
      </c>
      <c r="DA48" s="373" t="str">
        <f t="shared" si="123"/>
        <v/>
      </c>
      <c r="DB48" s="186" t="str">
        <f t="shared" si="124"/>
        <v/>
      </c>
      <c r="DC48" s="421" t="str">
        <f t="shared" si="125"/>
        <v/>
      </c>
      <c r="DD48" s="422" t="str">
        <f t="shared" si="126"/>
        <v/>
      </c>
      <c r="DE48" s="389" t="str">
        <f>IF(details!AK47="","",details!AK47)</f>
        <v/>
      </c>
    </row>
    <row r="49" spans="1:109" s="20" customFormat="1" ht="14" customHeight="1">
      <c r="A49" s="388">
        <f>IF(details!A49="","",details!A49)</f>
        <v>43</v>
      </c>
      <c r="B49" s="365" t="str">
        <f>IF(details!B49="","",details!B49)</f>
        <v/>
      </c>
      <c r="C49" s="365" t="str">
        <f>IF(details!C49="","",details!C49)</f>
        <v/>
      </c>
      <c r="D49" s="186" t="str">
        <f>IF(details!D49="","",details!D49)</f>
        <v/>
      </c>
      <c r="E49" s="365" t="str">
        <f>IF(details!E49="","",details!E49)</f>
        <v/>
      </c>
      <c r="F49" s="187" t="str">
        <f>IF(details!G49="","",details!G49)</f>
        <v/>
      </c>
      <c r="G49" s="261" t="str">
        <f>IF(details!H49="","",details!H49)</f>
        <v/>
      </c>
      <c r="H49" s="188" t="str">
        <f>IF(details!I49="","",details!I49)</f>
        <v>v 043</v>
      </c>
      <c r="I49" s="188" t="str">
        <f>IF(details!J49="","",details!J49)</f>
        <v>c 043</v>
      </c>
      <c r="J49" s="188" t="str">
        <f>IF(details!K49="","",details!K49)</f>
        <v>l 043</v>
      </c>
      <c r="K49" s="365" t="str">
        <f>IF(details!Q49="","",details!Q49)</f>
        <v/>
      </c>
      <c r="L49" s="365" t="str">
        <f>IF(details!R49="","",details!R49)</f>
        <v/>
      </c>
      <c r="M49" s="288" t="str">
        <f t="shared" si="77"/>
        <v/>
      </c>
      <c r="N49" s="365" t="str">
        <f>IF(details!S49="","",details!S49)</f>
        <v/>
      </c>
      <c r="O49" s="365" t="str">
        <f>IF(details!T49="","",details!T49)</f>
        <v/>
      </c>
      <c r="P49" s="186" t="str">
        <f t="shared" si="130"/>
        <v/>
      </c>
      <c r="Q49" s="186" t="str">
        <f t="shared" si="78"/>
        <v/>
      </c>
      <c r="R49" s="186" t="str">
        <f t="shared" si="79"/>
        <v/>
      </c>
      <c r="S49" s="186" t="str">
        <f t="shared" si="80"/>
        <v/>
      </c>
      <c r="T49" s="365" t="str">
        <f t="shared" si="81"/>
        <v/>
      </c>
      <c r="U49" s="365" t="str">
        <f t="shared" si="11"/>
        <v/>
      </c>
      <c r="V49" s="189" t="str">
        <f t="shared" si="82"/>
        <v/>
      </c>
      <c r="W49" s="189">
        <f t="shared" si="83"/>
        <v>0</v>
      </c>
      <c r="X49" s="365" t="str">
        <f>IF(details!U49="","",details!U49)</f>
        <v/>
      </c>
      <c r="Y49" s="365" t="str">
        <f>IF(details!V49="","",details!V49)</f>
        <v/>
      </c>
      <c r="Z49" s="288" t="str">
        <f t="shared" si="84"/>
        <v/>
      </c>
      <c r="AA49" s="365" t="str">
        <f>IF(details!W49="","",details!W49)</f>
        <v/>
      </c>
      <c r="AB49" s="365" t="str">
        <f>IF(details!X49="","",details!X49)</f>
        <v/>
      </c>
      <c r="AC49" s="186" t="str">
        <f t="shared" si="131"/>
        <v/>
      </c>
      <c r="AD49" s="186" t="str">
        <f t="shared" si="85"/>
        <v/>
      </c>
      <c r="AE49" s="186" t="str">
        <f t="shared" si="86"/>
        <v/>
      </c>
      <c r="AF49" s="186" t="str">
        <f t="shared" si="17"/>
        <v/>
      </c>
      <c r="AG49" s="365" t="str">
        <f t="shared" si="3"/>
        <v/>
      </c>
      <c r="AH49" s="365" t="str">
        <f t="shared" si="18"/>
        <v/>
      </c>
      <c r="AI49" s="189" t="str">
        <f t="shared" si="19"/>
        <v/>
      </c>
      <c r="AJ49" s="189">
        <f t="shared" si="20"/>
        <v>0</v>
      </c>
      <c r="AK49" s="365" t="str">
        <f>IF(details!Y49="","",details!Y49)</f>
        <v/>
      </c>
      <c r="AL49" s="365" t="str">
        <f>IF(details!Z49="","",details!Z49)</f>
        <v/>
      </c>
      <c r="AM49" s="288" t="str">
        <f t="shared" si="87"/>
        <v/>
      </c>
      <c r="AN49" s="365" t="str">
        <f>IF(details!AA49="","",details!AA49)</f>
        <v/>
      </c>
      <c r="AO49" s="365" t="str">
        <f>IF(details!AB49="","",details!AB49)</f>
        <v/>
      </c>
      <c r="AP49" s="186" t="str">
        <f t="shared" si="132"/>
        <v/>
      </c>
      <c r="AQ49" s="186" t="str">
        <f t="shared" si="88"/>
        <v/>
      </c>
      <c r="AR49" s="186" t="str">
        <f t="shared" si="89"/>
        <v/>
      </c>
      <c r="AS49" s="186" t="str">
        <f t="shared" si="24"/>
        <v/>
      </c>
      <c r="AT49" s="365" t="str">
        <f t="shared" si="5"/>
        <v/>
      </c>
      <c r="AU49" s="365" t="str">
        <f t="shared" si="25"/>
        <v/>
      </c>
      <c r="AV49" s="189" t="str">
        <f t="shared" si="26"/>
        <v/>
      </c>
      <c r="AW49" s="189">
        <f t="shared" si="27"/>
        <v>0</v>
      </c>
      <c r="AX49" s="365" t="str">
        <f>IF(details!AC49="","",details!AC49)</f>
        <v/>
      </c>
      <c r="AY49" s="365" t="str">
        <f>IF(details!AD49="","",details!AD49)</f>
        <v/>
      </c>
      <c r="AZ49" s="186" t="str">
        <f t="shared" si="28"/>
        <v/>
      </c>
      <c r="BA49" s="302" t="str">
        <f t="shared" si="29"/>
        <v/>
      </c>
      <c r="BB49" s="303" t="str">
        <f t="shared" si="30"/>
        <v/>
      </c>
      <c r="BC49" s="189" t="str">
        <f t="shared" si="90"/>
        <v/>
      </c>
      <c r="BD49" s="189">
        <f t="shared" si="91"/>
        <v>0</v>
      </c>
      <c r="BE49" s="365" t="str">
        <f>IF(details!AE49="","",details!AE49)</f>
        <v/>
      </c>
      <c r="BF49" s="365" t="str">
        <f>IF(details!AF49="","",details!AF49)</f>
        <v/>
      </c>
      <c r="BG49" s="186" t="str">
        <f t="shared" si="33"/>
        <v/>
      </c>
      <c r="BH49" s="302" t="str">
        <f t="shared" si="34"/>
        <v/>
      </c>
      <c r="BI49" s="303" t="str">
        <f t="shared" si="35"/>
        <v/>
      </c>
      <c r="BJ49" s="189" t="str">
        <f t="shared" si="92"/>
        <v/>
      </c>
      <c r="BK49" s="189">
        <f t="shared" si="93"/>
        <v>0</v>
      </c>
      <c r="BL49" s="365" t="str">
        <f>IF(details!AG49="","",details!AG49)</f>
        <v/>
      </c>
      <c r="BM49" s="365" t="str">
        <f>IF(details!AH49="","",details!AH49)</f>
        <v/>
      </c>
      <c r="BN49" s="186" t="str">
        <f t="shared" si="38"/>
        <v/>
      </c>
      <c r="BO49" s="302" t="str">
        <f t="shared" si="39"/>
        <v/>
      </c>
      <c r="BP49" s="303" t="str">
        <f t="shared" si="40"/>
        <v/>
      </c>
      <c r="BQ49" s="189" t="str">
        <f t="shared" si="94"/>
        <v/>
      </c>
      <c r="BR49" s="189">
        <f t="shared" si="95"/>
        <v>0</v>
      </c>
      <c r="BS49" s="365" t="str">
        <f>IF(details!AI49="","",details!AI49)</f>
        <v/>
      </c>
      <c r="BT49" s="365" t="str">
        <f>IF(details!AJ49="","",details!AJ49)</f>
        <v/>
      </c>
      <c r="BU49" s="186" t="str">
        <f t="shared" si="43"/>
        <v/>
      </c>
      <c r="BV49" s="302" t="str">
        <f t="shared" si="44"/>
        <v/>
      </c>
      <c r="BW49" s="303" t="str">
        <f t="shared" si="45"/>
        <v/>
      </c>
      <c r="BX49" s="189" t="str">
        <f t="shared" si="96"/>
        <v/>
      </c>
      <c r="BY49" s="189">
        <f t="shared" si="97"/>
        <v>0</v>
      </c>
      <c r="BZ49" s="369" t="str">
        <f t="shared" si="98"/>
        <v/>
      </c>
      <c r="CA49" s="369" t="str">
        <f t="shared" si="99"/>
        <v/>
      </c>
      <c r="CB49" s="369" t="str">
        <f t="shared" si="100"/>
        <v/>
      </c>
      <c r="CC49" s="369" t="str">
        <f t="shared" si="101"/>
        <v/>
      </c>
      <c r="CD49" s="369" t="str">
        <f t="shared" si="102"/>
        <v/>
      </c>
      <c r="CE49" s="369" t="str">
        <f t="shared" si="103"/>
        <v/>
      </c>
      <c r="CF49" s="369" t="str">
        <f t="shared" si="104"/>
        <v/>
      </c>
      <c r="CG49" s="370" t="str">
        <f t="shared" si="105"/>
        <v/>
      </c>
      <c r="CH49" s="370" t="str">
        <f t="shared" si="106"/>
        <v/>
      </c>
      <c r="CI49" s="369" t="str">
        <f t="shared" si="107"/>
        <v/>
      </c>
      <c r="CJ49" s="369" t="str">
        <f t="shared" si="108"/>
        <v/>
      </c>
      <c r="CK49" s="369" t="str">
        <f t="shared" si="109"/>
        <v/>
      </c>
      <c r="CL49" s="369" t="str">
        <f t="shared" si="110"/>
        <v/>
      </c>
      <c r="CM49" s="369" t="str">
        <f t="shared" si="111"/>
        <v/>
      </c>
      <c r="CN49" s="369" t="str">
        <f t="shared" si="112"/>
        <v/>
      </c>
      <c r="CO49" s="369" t="str">
        <f t="shared" si="113"/>
        <v/>
      </c>
      <c r="CP49" s="371" t="str">
        <f t="shared" si="114"/>
        <v/>
      </c>
      <c r="CQ49" s="371" t="str">
        <f t="shared" si="115"/>
        <v/>
      </c>
      <c r="CR49" s="369" t="str">
        <f t="shared" si="116"/>
        <v/>
      </c>
      <c r="CS49" s="371" t="str">
        <f t="shared" si="117"/>
        <v/>
      </c>
      <c r="CT49" s="371" t="str">
        <f t="shared" si="118"/>
        <v/>
      </c>
      <c r="CU49" s="190" t="str">
        <f>details!CJ49</f>
        <v/>
      </c>
      <c r="CV49" s="376" t="str">
        <f>details!CK49</f>
        <v/>
      </c>
      <c r="CW49" s="438" t="str">
        <f t="shared" si="119"/>
        <v/>
      </c>
      <c r="CX49" s="497" t="str">
        <f t="shared" si="120"/>
        <v/>
      </c>
      <c r="CY49" s="372" t="str">
        <f t="shared" si="121"/>
        <v/>
      </c>
      <c r="CZ49" s="372" t="str">
        <f t="shared" si="122"/>
        <v/>
      </c>
      <c r="DA49" s="373" t="str">
        <f t="shared" si="123"/>
        <v/>
      </c>
      <c r="DB49" s="186" t="str">
        <f t="shared" si="124"/>
        <v/>
      </c>
      <c r="DC49" s="421" t="str">
        <f t="shared" si="125"/>
        <v/>
      </c>
      <c r="DD49" s="422" t="str">
        <f t="shared" si="126"/>
        <v/>
      </c>
      <c r="DE49" s="389" t="str">
        <f>IF(details!AK48="","",details!AK48)</f>
        <v/>
      </c>
    </row>
    <row r="50" spans="1:109" s="20" customFormat="1" ht="14" customHeight="1">
      <c r="A50" s="388">
        <f>IF(details!A50="","",details!A50)</f>
        <v>44</v>
      </c>
      <c r="B50" s="365" t="str">
        <f>IF(details!B50="","",details!B50)</f>
        <v/>
      </c>
      <c r="C50" s="365" t="str">
        <f>IF(details!C50="","",details!C50)</f>
        <v/>
      </c>
      <c r="D50" s="186" t="str">
        <f>IF(details!D50="","",details!D50)</f>
        <v/>
      </c>
      <c r="E50" s="365" t="str">
        <f>IF(details!E50="","",details!E50)</f>
        <v/>
      </c>
      <c r="F50" s="187" t="str">
        <f>IF(details!G50="","",details!G50)</f>
        <v/>
      </c>
      <c r="G50" s="261" t="str">
        <f>IF(details!H50="","",details!H50)</f>
        <v/>
      </c>
      <c r="H50" s="188" t="str">
        <f>IF(details!I50="","",details!I50)</f>
        <v>v 044</v>
      </c>
      <c r="I50" s="188" t="str">
        <f>IF(details!J50="","",details!J50)</f>
        <v>c 044</v>
      </c>
      <c r="J50" s="188" t="str">
        <f>IF(details!K50="","",details!K50)</f>
        <v>l 044</v>
      </c>
      <c r="K50" s="365" t="str">
        <f>IF(details!Q50="","",details!Q50)</f>
        <v/>
      </c>
      <c r="L50" s="365" t="str">
        <f>IF(details!R50="","",details!R50)</f>
        <v/>
      </c>
      <c r="M50" s="288" t="str">
        <f t="shared" si="77"/>
        <v/>
      </c>
      <c r="N50" s="365" t="str">
        <f>IF(details!S50="","",details!S50)</f>
        <v/>
      </c>
      <c r="O50" s="365" t="str">
        <f>IF(details!T50="","",details!T50)</f>
        <v/>
      </c>
      <c r="P50" s="186" t="str">
        <f t="shared" si="130"/>
        <v/>
      </c>
      <c r="Q50" s="186" t="str">
        <f t="shared" si="78"/>
        <v/>
      </c>
      <c r="R50" s="186" t="str">
        <f t="shared" si="79"/>
        <v/>
      </c>
      <c r="S50" s="186" t="str">
        <f t="shared" si="80"/>
        <v/>
      </c>
      <c r="T50" s="365" t="str">
        <f t="shared" si="81"/>
        <v/>
      </c>
      <c r="U50" s="365" t="str">
        <f t="shared" si="11"/>
        <v/>
      </c>
      <c r="V50" s="189" t="str">
        <f t="shared" si="82"/>
        <v/>
      </c>
      <c r="W50" s="189">
        <f t="shared" si="83"/>
        <v>0</v>
      </c>
      <c r="X50" s="365" t="str">
        <f>IF(details!U50="","",details!U50)</f>
        <v/>
      </c>
      <c r="Y50" s="365" t="str">
        <f>IF(details!V50="","",details!V50)</f>
        <v/>
      </c>
      <c r="Z50" s="288" t="str">
        <f t="shared" si="84"/>
        <v/>
      </c>
      <c r="AA50" s="365" t="str">
        <f>IF(details!W50="","",details!W50)</f>
        <v/>
      </c>
      <c r="AB50" s="365" t="str">
        <f>IF(details!X50="","",details!X50)</f>
        <v/>
      </c>
      <c r="AC50" s="186" t="str">
        <f t="shared" si="131"/>
        <v/>
      </c>
      <c r="AD50" s="186" t="str">
        <f t="shared" si="85"/>
        <v/>
      </c>
      <c r="AE50" s="186" t="str">
        <f t="shared" si="86"/>
        <v/>
      </c>
      <c r="AF50" s="186" t="str">
        <f t="shared" si="17"/>
        <v/>
      </c>
      <c r="AG50" s="365" t="str">
        <f t="shared" si="3"/>
        <v/>
      </c>
      <c r="AH50" s="365" t="str">
        <f t="shared" si="18"/>
        <v/>
      </c>
      <c r="AI50" s="189" t="str">
        <f t="shared" si="19"/>
        <v/>
      </c>
      <c r="AJ50" s="189">
        <f t="shared" si="20"/>
        <v>0</v>
      </c>
      <c r="AK50" s="365" t="str">
        <f>IF(details!Y50="","",details!Y50)</f>
        <v/>
      </c>
      <c r="AL50" s="365" t="str">
        <f>IF(details!Z50="","",details!Z50)</f>
        <v/>
      </c>
      <c r="AM50" s="288" t="str">
        <f t="shared" si="87"/>
        <v/>
      </c>
      <c r="AN50" s="365" t="str">
        <f>IF(details!AA50="","",details!AA50)</f>
        <v/>
      </c>
      <c r="AO50" s="365" t="str">
        <f>IF(details!AB50="","",details!AB50)</f>
        <v/>
      </c>
      <c r="AP50" s="186" t="str">
        <f t="shared" si="132"/>
        <v/>
      </c>
      <c r="AQ50" s="186" t="str">
        <f t="shared" si="88"/>
        <v/>
      </c>
      <c r="AR50" s="186" t="str">
        <f t="shared" si="89"/>
        <v/>
      </c>
      <c r="AS50" s="186" t="str">
        <f t="shared" si="24"/>
        <v/>
      </c>
      <c r="AT50" s="365" t="str">
        <f t="shared" si="5"/>
        <v/>
      </c>
      <c r="AU50" s="365" t="str">
        <f t="shared" si="25"/>
        <v/>
      </c>
      <c r="AV50" s="189" t="str">
        <f t="shared" si="26"/>
        <v/>
      </c>
      <c r="AW50" s="189">
        <f t="shared" si="27"/>
        <v>0</v>
      </c>
      <c r="AX50" s="365" t="str">
        <f>IF(details!AC50="","",details!AC50)</f>
        <v/>
      </c>
      <c r="AY50" s="365" t="str">
        <f>IF(details!AD50="","",details!AD50)</f>
        <v/>
      </c>
      <c r="AZ50" s="186" t="str">
        <f t="shared" si="28"/>
        <v/>
      </c>
      <c r="BA50" s="302" t="str">
        <f t="shared" si="29"/>
        <v/>
      </c>
      <c r="BB50" s="303" t="str">
        <f t="shared" si="30"/>
        <v/>
      </c>
      <c r="BC50" s="189" t="str">
        <f t="shared" si="90"/>
        <v/>
      </c>
      <c r="BD50" s="189">
        <f t="shared" si="91"/>
        <v>0</v>
      </c>
      <c r="BE50" s="365" t="str">
        <f>IF(details!AE50="","",details!AE50)</f>
        <v/>
      </c>
      <c r="BF50" s="365" t="str">
        <f>IF(details!AF50="","",details!AF50)</f>
        <v/>
      </c>
      <c r="BG50" s="186" t="str">
        <f t="shared" si="33"/>
        <v/>
      </c>
      <c r="BH50" s="302" t="str">
        <f t="shared" si="34"/>
        <v/>
      </c>
      <c r="BI50" s="303" t="str">
        <f t="shared" si="35"/>
        <v/>
      </c>
      <c r="BJ50" s="189" t="str">
        <f t="shared" si="92"/>
        <v/>
      </c>
      <c r="BK50" s="189">
        <f t="shared" si="93"/>
        <v>0</v>
      </c>
      <c r="BL50" s="365" t="str">
        <f>IF(details!AG50="","",details!AG50)</f>
        <v/>
      </c>
      <c r="BM50" s="365" t="str">
        <f>IF(details!AH50="","",details!AH50)</f>
        <v/>
      </c>
      <c r="BN50" s="186" t="str">
        <f t="shared" si="38"/>
        <v/>
      </c>
      <c r="BO50" s="302" t="str">
        <f t="shared" si="39"/>
        <v/>
      </c>
      <c r="BP50" s="303" t="str">
        <f t="shared" si="40"/>
        <v/>
      </c>
      <c r="BQ50" s="189" t="str">
        <f t="shared" si="94"/>
        <v/>
      </c>
      <c r="BR50" s="189">
        <f t="shared" si="95"/>
        <v>0</v>
      </c>
      <c r="BS50" s="365" t="str">
        <f>IF(details!AI50="","",details!AI50)</f>
        <v/>
      </c>
      <c r="BT50" s="365" t="str">
        <f>IF(details!AJ50="","",details!AJ50)</f>
        <v/>
      </c>
      <c r="BU50" s="186" t="str">
        <f t="shared" si="43"/>
        <v/>
      </c>
      <c r="BV50" s="302" t="str">
        <f t="shared" si="44"/>
        <v/>
      </c>
      <c r="BW50" s="303" t="str">
        <f t="shared" si="45"/>
        <v/>
      </c>
      <c r="BX50" s="189" t="str">
        <f t="shared" si="96"/>
        <v/>
      </c>
      <c r="BY50" s="189">
        <f t="shared" si="97"/>
        <v>0</v>
      </c>
      <c r="BZ50" s="369" t="str">
        <f t="shared" si="98"/>
        <v/>
      </c>
      <c r="CA50" s="369" t="str">
        <f t="shared" si="99"/>
        <v/>
      </c>
      <c r="CB50" s="369" t="str">
        <f t="shared" si="100"/>
        <v/>
      </c>
      <c r="CC50" s="369" t="str">
        <f t="shared" si="101"/>
        <v/>
      </c>
      <c r="CD50" s="369" t="str">
        <f t="shared" si="102"/>
        <v/>
      </c>
      <c r="CE50" s="369" t="str">
        <f t="shared" si="103"/>
        <v/>
      </c>
      <c r="CF50" s="369" t="str">
        <f t="shared" si="104"/>
        <v/>
      </c>
      <c r="CG50" s="370" t="str">
        <f t="shared" si="105"/>
        <v/>
      </c>
      <c r="CH50" s="370" t="str">
        <f t="shared" si="106"/>
        <v/>
      </c>
      <c r="CI50" s="369" t="str">
        <f t="shared" si="107"/>
        <v/>
      </c>
      <c r="CJ50" s="369" t="str">
        <f t="shared" si="108"/>
        <v/>
      </c>
      <c r="CK50" s="369" t="str">
        <f t="shared" si="109"/>
        <v/>
      </c>
      <c r="CL50" s="369" t="str">
        <f t="shared" si="110"/>
        <v/>
      </c>
      <c r="CM50" s="369" t="str">
        <f t="shared" si="111"/>
        <v/>
      </c>
      <c r="CN50" s="369" t="str">
        <f t="shared" si="112"/>
        <v/>
      </c>
      <c r="CO50" s="369" t="str">
        <f t="shared" si="113"/>
        <v/>
      </c>
      <c r="CP50" s="371" t="str">
        <f t="shared" si="114"/>
        <v/>
      </c>
      <c r="CQ50" s="371" t="str">
        <f t="shared" si="115"/>
        <v/>
      </c>
      <c r="CR50" s="369" t="str">
        <f t="shared" si="116"/>
        <v/>
      </c>
      <c r="CS50" s="371" t="str">
        <f t="shared" si="117"/>
        <v/>
      </c>
      <c r="CT50" s="371" t="str">
        <f t="shared" si="118"/>
        <v/>
      </c>
      <c r="CU50" s="190" t="str">
        <f>details!CJ50</f>
        <v/>
      </c>
      <c r="CV50" s="376" t="str">
        <f>details!CK50</f>
        <v/>
      </c>
      <c r="CW50" s="438" t="str">
        <f t="shared" si="119"/>
        <v/>
      </c>
      <c r="CX50" s="497" t="str">
        <f t="shared" si="120"/>
        <v/>
      </c>
      <c r="CY50" s="372" t="str">
        <f t="shared" si="121"/>
        <v/>
      </c>
      <c r="CZ50" s="372" t="str">
        <f t="shared" si="122"/>
        <v/>
      </c>
      <c r="DA50" s="373" t="str">
        <f t="shared" si="123"/>
        <v/>
      </c>
      <c r="DB50" s="186" t="str">
        <f t="shared" si="124"/>
        <v/>
      </c>
      <c r="DC50" s="421" t="str">
        <f t="shared" si="125"/>
        <v/>
      </c>
      <c r="DD50" s="422" t="str">
        <f t="shared" si="126"/>
        <v/>
      </c>
      <c r="DE50" s="389" t="str">
        <f>IF(details!AK49="","",details!AK49)</f>
        <v/>
      </c>
    </row>
    <row r="51" spans="1:109" s="20" customFormat="1" ht="14" customHeight="1">
      <c r="A51" s="388">
        <f>IF(details!A51="","",details!A51)</f>
        <v>45</v>
      </c>
      <c r="B51" s="365" t="str">
        <f>IF(details!B51="","",details!B51)</f>
        <v/>
      </c>
      <c r="C51" s="365" t="str">
        <f>IF(details!C51="","",details!C51)</f>
        <v/>
      </c>
      <c r="D51" s="186" t="str">
        <f>IF(details!D51="","",details!D51)</f>
        <v/>
      </c>
      <c r="E51" s="365" t="str">
        <f>IF(details!E51="","",details!E51)</f>
        <v/>
      </c>
      <c r="F51" s="187" t="str">
        <f>IF(details!G51="","",details!G51)</f>
        <v/>
      </c>
      <c r="G51" s="261" t="str">
        <f>IF(details!H51="","",details!H51)</f>
        <v/>
      </c>
      <c r="H51" s="188" t="str">
        <f>IF(details!I51="","",details!I51)</f>
        <v>v 045</v>
      </c>
      <c r="I51" s="188" t="str">
        <f>IF(details!J51="","",details!J51)</f>
        <v>c 045</v>
      </c>
      <c r="J51" s="188" t="str">
        <f>IF(details!K51="","",details!K51)</f>
        <v>l 045</v>
      </c>
      <c r="K51" s="365" t="str">
        <f>IF(details!Q51="","",details!Q51)</f>
        <v/>
      </c>
      <c r="L51" s="365" t="str">
        <f>IF(details!R51="","",details!R51)</f>
        <v/>
      </c>
      <c r="M51" s="288" t="str">
        <f t="shared" si="77"/>
        <v/>
      </c>
      <c r="N51" s="365" t="str">
        <f>IF(details!S51="","",details!S51)</f>
        <v/>
      </c>
      <c r="O51" s="365" t="str">
        <f>IF(details!T51="","",details!T51)</f>
        <v/>
      </c>
      <c r="P51" s="186" t="str">
        <f t="shared" si="130"/>
        <v/>
      </c>
      <c r="Q51" s="186" t="str">
        <f t="shared" si="78"/>
        <v/>
      </c>
      <c r="R51" s="186" t="str">
        <f t="shared" si="79"/>
        <v/>
      </c>
      <c r="S51" s="186" t="str">
        <f t="shared" si="80"/>
        <v/>
      </c>
      <c r="T51" s="365" t="str">
        <f t="shared" si="81"/>
        <v/>
      </c>
      <c r="U51" s="365" t="str">
        <f t="shared" si="11"/>
        <v/>
      </c>
      <c r="V51" s="189" t="str">
        <f t="shared" si="82"/>
        <v/>
      </c>
      <c r="W51" s="189">
        <f t="shared" si="83"/>
        <v>0</v>
      </c>
      <c r="X51" s="365" t="str">
        <f>IF(details!U51="","",details!U51)</f>
        <v/>
      </c>
      <c r="Y51" s="365" t="str">
        <f>IF(details!V51="","",details!V51)</f>
        <v/>
      </c>
      <c r="Z51" s="288" t="str">
        <f t="shared" si="84"/>
        <v/>
      </c>
      <c r="AA51" s="365" t="str">
        <f>IF(details!W51="","",details!W51)</f>
        <v/>
      </c>
      <c r="AB51" s="365" t="str">
        <f>IF(details!X51="","",details!X51)</f>
        <v/>
      </c>
      <c r="AC51" s="186" t="str">
        <f t="shared" si="131"/>
        <v/>
      </c>
      <c r="AD51" s="186" t="str">
        <f t="shared" si="85"/>
        <v/>
      </c>
      <c r="AE51" s="186" t="str">
        <f t="shared" si="86"/>
        <v/>
      </c>
      <c r="AF51" s="186" t="str">
        <f t="shared" si="17"/>
        <v/>
      </c>
      <c r="AG51" s="365" t="str">
        <f t="shared" si="3"/>
        <v/>
      </c>
      <c r="AH51" s="365" t="str">
        <f t="shared" si="18"/>
        <v/>
      </c>
      <c r="AI51" s="189" t="str">
        <f t="shared" si="19"/>
        <v/>
      </c>
      <c r="AJ51" s="189">
        <f t="shared" si="20"/>
        <v>0</v>
      </c>
      <c r="AK51" s="365" t="str">
        <f>IF(details!Y51="","",details!Y51)</f>
        <v/>
      </c>
      <c r="AL51" s="365" t="str">
        <f>IF(details!Z51="","",details!Z51)</f>
        <v/>
      </c>
      <c r="AM51" s="288" t="str">
        <f t="shared" si="87"/>
        <v/>
      </c>
      <c r="AN51" s="365" t="str">
        <f>IF(details!AA51="","",details!AA51)</f>
        <v/>
      </c>
      <c r="AO51" s="365" t="str">
        <f>IF(details!AB51="","",details!AB51)</f>
        <v/>
      </c>
      <c r="AP51" s="186" t="str">
        <f t="shared" si="132"/>
        <v/>
      </c>
      <c r="AQ51" s="186" t="str">
        <f t="shared" si="88"/>
        <v/>
      </c>
      <c r="AR51" s="186" t="str">
        <f t="shared" si="89"/>
        <v/>
      </c>
      <c r="AS51" s="186" t="str">
        <f t="shared" si="24"/>
        <v/>
      </c>
      <c r="AT51" s="365" t="str">
        <f t="shared" si="5"/>
        <v/>
      </c>
      <c r="AU51" s="365" t="str">
        <f t="shared" si="25"/>
        <v/>
      </c>
      <c r="AV51" s="189" t="str">
        <f t="shared" si="26"/>
        <v/>
      </c>
      <c r="AW51" s="189">
        <f t="shared" si="27"/>
        <v>0</v>
      </c>
      <c r="AX51" s="365" t="str">
        <f>IF(details!AC51="","",details!AC51)</f>
        <v/>
      </c>
      <c r="AY51" s="365" t="str">
        <f>IF(details!AD51="","",details!AD51)</f>
        <v/>
      </c>
      <c r="AZ51" s="186" t="str">
        <f t="shared" si="28"/>
        <v/>
      </c>
      <c r="BA51" s="302" t="str">
        <f t="shared" si="29"/>
        <v/>
      </c>
      <c r="BB51" s="303" t="str">
        <f t="shared" si="30"/>
        <v/>
      </c>
      <c r="BC51" s="189" t="str">
        <f t="shared" si="90"/>
        <v/>
      </c>
      <c r="BD51" s="189">
        <f t="shared" si="91"/>
        <v>0</v>
      </c>
      <c r="BE51" s="365" t="str">
        <f>IF(details!AE51="","",details!AE51)</f>
        <v/>
      </c>
      <c r="BF51" s="365" t="str">
        <f>IF(details!AF51="","",details!AF51)</f>
        <v/>
      </c>
      <c r="BG51" s="186" t="str">
        <f t="shared" si="33"/>
        <v/>
      </c>
      <c r="BH51" s="302" t="str">
        <f t="shared" si="34"/>
        <v/>
      </c>
      <c r="BI51" s="303" t="str">
        <f t="shared" si="35"/>
        <v/>
      </c>
      <c r="BJ51" s="189" t="str">
        <f t="shared" si="92"/>
        <v/>
      </c>
      <c r="BK51" s="189">
        <f t="shared" si="93"/>
        <v>0</v>
      </c>
      <c r="BL51" s="365" t="str">
        <f>IF(details!AG51="","",details!AG51)</f>
        <v/>
      </c>
      <c r="BM51" s="365" t="str">
        <f>IF(details!AH51="","",details!AH51)</f>
        <v/>
      </c>
      <c r="BN51" s="186" t="str">
        <f t="shared" si="38"/>
        <v/>
      </c>
      <c r="BO51" s="302" t="str">
        <f t="shared" si="39"/>
        <v/>
      </c>
      <c r="BP51" s="303" t="str">
        <f t="shared" si="40"/>
        <v/>
      </c>
      <c r="BQ51" s="189" t="str">
        <f t="shared" si="94"/>
        <v/>
      </c>
      <c r="BR51" s="189">
        <f t="shared" si="95"/>
        <v>0</v>
      </c>
      <c r="BS51" s="365" t="str">
        <f>IF(details!AI51="","",details!AI51)</f>
        <v/>
      </c>
      <c r="BT51" s="365" t="str">
        <f>IF(details!AJ51="","",details!AJ51)</f>
        <v/>
      </c>
      <c r="BU51" s="186" t="str">
        <f t="shared" si="43"/>
        <v/>
      </c>
      <c r="BV51" s="302" t="str">
        <f t="shared" si="44"/>
        <v/>
      </c>
      <c r="BW51" s="303" t="str">
        <f t="shared" si="45"/>
        <v/>
      </c>
      <c r="BX51" s="189" t="str">
        <f t="shared" si="96"/>
        <v/>
      </c>
      <c r="BY51" s="189">
        <f t="shared" si="97"/>
        <v>0</v>
      </c>
      <c r="BZ51" s="369" t="str">
        <f t="shared" si="98"/>
        <v/>
      </c>
      <c r="CA51" s="369" t="str">
        <f t="shared" si="99"/>
        <v/>
      </c>
      <c r="CB51" s="369" t="str">
        <f t="shared" si="100"/>
        <v/>
      </c>
      <c r="CC51" s="369" t="str">
        <f t="shared" si="101"/>
        <v/>
      </c>
      <c r="CD51" s="369" t="str">
        <f t="shared" si="102"/>
        <v/>
      </c>
      <c r="CE51" s="369" t="str">
        <f t="shared" si="103"/>
        <v/>
      </c>
      <c r="CF51" s="369" t="str">
        <f t="shared" si="104"/>
        <v/>
      </c>
      <c r="CG51" s="370" t="str">
        <f t="shared" si="105"/>
        <v/>
      </c>
      <c r="CH51" s="370" t="str">
        <f t="shared" si="106"/>
        <v/>
      </c>
      <c r="CI51" s="369" t="str">
        <f t="shared" si="107"/>
        <v/>
      </c>
      <c r="CJ51" s="369" t="str">
        <f t="shared" si="108"/>
        <v/>
      </c>
      <c r="CK51" s="369" t="str">
        <f t="shared" si="109"/>
        <v/>
      </c>
      <c r="CL51" s="369" t="str">
        <f t="shared" si="110"/>
        <v/>
      </c>
      <c r="CM51" s="369" t="str">
        <f t="shared" si="111"/>
        <v/>
      </c>
      <c r="CN51" s="369" t="str">
        <f t="shared" si="112"/>
        <v/>
      </c>
      <c r="CO51" s="369" t="str">
        <f t="shared" si="113"/>
        <v/>
      </c>
      <c r="CP51" s="371" t="str">
        <f t="shared" si="114"/>
        <v/>
      </c>
      <c r="CQ51" s="371" t="str">
        <f t="shared" si="115"/>
        <v/>
      </c>
      <c r="CR51" s="369" t="str">
        <f t="shared" si="116"/>
        <v/>
      </c>
      <c r="CS51" s="371" t="str">
        <f t="shared" si="117"/>
        <v/>
      </c>
      <c r="CT51" s="371" t="str">
        <f t="shared" si="118"/>
        <v/>
      </c>
      <c r="CU51" s="190" t="str">
        <f>details!CJ51</f>
        <v/>
      </c>
      <c r="CV51" s="376" t="str">
        <f>details!CK51</f>
        <v/>
      </c>
      <c r="CW51" s="438" t="str">
        <f t="shared" si="119"/>
        <v/>
      </c>
      <c r="CX51" s="497" t="str">
        <f t="shared" si="120"/>
        <v/>
      </c>
      <c r="CY51" s="372" t="str">
        <f t="shared" si="121"/>
        <v/>
      </c>
      <c r="CZ51" s="372" t="str">
        <f t="shared" si="122"/>
        <v/>
      </c>
      <c r="DA51" s="373" t="str">
        <f t="shared" si="123"/>
        <v/>
      </c>
      <c r="DB51" s="186" t="str">
        <f t="shared" si="124"/>
        <v/>
      </c>
      <c r="DC51" s="421" t="str">
        <f t="shared" si="125"/>
        <v/>
      </c>
      <c r="DD51" s="422" t="str">
        <f t="shared" si="126"/>
        <v/>
      </c>
      <c r="DE51" s="389" t="str">
        <f>IF(details!AK50="","",details!AK50)</f>
        <v/>
      </c>
    </row>
    <row r="52" spans="1:109" s="20" customFormat="1" ht="14" customHeight="1">
      <c r="A52" s="388">
        <f>IF(details!A52="","",details!A52)</f>
        <v>46</v>
      </c>
      <c r="B52" s="365" t="str">
        <f>IF(details!B52="","",details!B52)</f>
        <v/>
      </c>
      <c r="C52" s="365" t="str">
        <f>IF(details!C52="","",details!C52)</f>
        <v/>
      </c>
      <c r="D52" s="186" t="str">
        <f>IF(details!D52="","",details!D52)</f>
        <v/>
      </c>
      <c r="E52" s="365" t="str">
        <f>IF(details!E52="","",details!E52)</f>
        <v/>
      </c>
      <c r="F52" s="187" t="str">
        <f>IF(details!G52="","",details!G52)</f>
        <v/>
      </c>
      <c r="G52" s="261" t="str">
        <f>IF(details!H52="","",details!H52)</f>
        <v/>
      </c>
      <c r="H52" s="188" t="str">
        <f>IF(details!I52="","",details!I52)</f>
        <v>v 046</v>
      </c>
      <c r="I52" s="188" t="str">
        <f>IF(details!J52="","",details!J52)</f>
        <v>c 046</v>
      </c>
      <c r="J52" s="188" t="str">
        <f>IF(details!K52="","",details!K52)</f>
        <v>l 046</v>
      </c>
      <c r="K52" s="365" t="str">
        <f>IF(details!Q52="","",details!Q52)</f>
        <v/>
      </c>
      <c r="L52" s="365" t="str">
        <f>IF(details!R52="","",details!R52)</f>
        <v/>
      </c>
      <c r="M52" s="288" t="str">
        <f t="shared" si="77"/>
        <v/>
      </c>
      <c r="N52" s="365" t="str">
        <f>IF(details!S52="","",details!S52)</f>
        <v/>
      </c>
      <c r="O52" s="365" t="str">
        <f>IF(details!T52="","",details!T52)</f>
        <v/>
      </c>
      <c r="P52" s="186" t="str">
        <f t="shared" si="130"/>
        <v/>
      </c>
      <c r="Q52" s="186" t="str">
        <f t="shared" si="78"/>
        <v/>
      </c>
      <c r="R52" s="186" t="str">
        <f t="shared" si="79"/>
        <v/>
      </c>
      <c r="S52" s="186" t="str">
        <f t="shared" si="80"/>
        <v/>
      </c>
      <c r="T52" s="365" t="str">
        <f t="shared" si="81"/>
        <v/>
      </c>
      <c r="U52" s="365" t="str">
        <f t="shared" si="11"/>
        <v/>
      </c>
      <c r="V52" s="189" t="str">
        <f t="shared" si="82"/>
        <v/>
      </c>
      <c r="W52" s="189">
        <f t="shared" si="83"/>
        <v>0</v>
      </c>
      <c r="X52" s="365" t="str">
        <f>IF(details!U52="","",details!U52)</f>
        <v/>
      </c>
      <c r="Y52" s="365" t="str">
        <f>IF(details!V52="","",details!V52)</f>
        <v/>
      </c>
      <c r="Z52" s="288" t="str">
        <f t="shared" si="84"/>
        <v/>
      </c>
      <c r="AA52" s="365" t="str">
        <f>IF(details!W52="","",details!W52)</f>
        <v/>
      </c>
      <c r="AB52" s="365" t="str">
        <f>IF(details!X52="","",details!X52)</f>
        <v/>
      </c>
      <c r="AC52" s="186" t="str">
        <f t="shared" si="131"/>
        <v/>
      </c>
      <c r="AD52" s="186" t="str">
        <f t="shared" si="85"/>
        <v/>
      </c>
      <c r="AE52" s="186" t="str">
        <f t="shared" si="86"/>
        <v/>
      </c>
      <c r="AF52" s="186" t="str">
        <f t="shared" si="17"/>
        <v/>
      </c>
      <c r="AG52" s="365" t="str">
        <f t="shared" si="3"/>
        <v/>
      </c>
      <c r="AH52" s="365" t="str">
        <f t="shared" si="18"/>
        <v/>
      </c>
      <c r="AI52" s="189" t="str">
        <f t="shared" si="19"/>
        <v/>
      </c>
      <c r="AJ52" s="189">
        <f t="shared" si="20"/>
        <v>0</v>
      </c>
      <c r="AK52" s="365" t="str">
        <f>IF(details!Y52="","",details!Y52)</f>
        <v/>
      </c>
      <c r="AL52" s="365" t="str">
        <f>IF(details!Z52="","",details!Z52)</f>
        <v/>
      </c>
      <c r="AM52" s="288" t="str">
        <f t="shared" si="87"/>
        <v/>
      </c>
      <c r="AN52" s="365" t="str">
        <f>IF(details!AA52="","",details!AA52)</f>
        <v/>
      </c>
      <c r="AO52" s="365" t="str">
        <f>IF(details!AB52="","",details!AB52)</f>
        <v/>
      </c>
      <c r="AP52" s="186" t="str">
        <f t="shared" si="132"/>
        <v/>
      </c>
      <c r="AQ52" s="186" t="str">
        <f t="shared" si="88"/>
        <v/>
      </c>
      <c r="AR52" s="186" t="str">
        <f t="shared" si="89"/>
        <v/>
      </c>
      <c r="AS52" s="186" t="str">
        <f t="shared" si="24"/>
        <v/>
      </c>
      <c r="AT52" s="365" t="str">
        <f t="shared" si="5"/>
        <v/>
      </c>
      <c r="AU52" s="365" t="str">
        <f t="shared" si="25"/>
        <v/>
      </c>
      <c r="AV52" s="189" t="str">
        <f t="shared" si="26"/>
        <v/>
      </c>
      <c r="AW52" s="189">
        <f t="shared" si="27"/>
        <v>0</v>
      </c>
      <c r="AX52" s="365" t="str">
        <f>IF(details!AC52="","",details!AC52)</f>
        <v/>
      </c>
      <c r="AY52" s="365" t="str">
        <f>IF(details!AD52="","",details!AD52)</f>
        <v/>
      </c>
      <c r="AZ52" s="186" t="str">
        <f t="shared" si="28"/>
        <v/>
      </c>
      <c r="BA52" s="302" t="str">
        <f t="shared" si="29"/>
        <v/>
      </c>
      <c r="BB52" s="303" t="str">
        <f t="shared" si="30"/>
        <v/>
      </c>
      <c r="BC52" s="189" t="str">
        <f t="shared" si="90"/>
        <v/>
      </c>
      <c r="BD52" s="189">
        <f t="shared" si="91"/>
        <v>0</v>
      </c>
      <c r="BE52" s="365" t="str">
        <f>IF(details!AE52="","",details!AE52)</f>
        <v/>
      </c>
      <c r="BF52" s="365" t="str">
        <f>IF(details!AF52="","",details!AF52)</f>
        <v/>
      </c>
      <c r="BG52" s="186" t="str">
        <f t="shared" si="33"/>
        <v/>
      </c>
      <c r="BH52" s="302" t="str">
        <f t="shared" si="34"/>
        <v/>
      </c>
      <c r="BI52" s="303" t="str">
        <f t="shared" si="35"/>
        <v/>
      </c>
      <c r="BJ52" s="189" t="str">
        <f t="shared" si="92"/>
        <v/>
      </c>
      <c r="BK52" s="189">
        <f t="shared" si="93"/>
        <v>0</v>
      </c>
      <c r="BL52" s="365" t="str">
        <f>IF(details!AG52="","",details!AG52)</f>
        <v/>
      </c>
      <c r="BM52" s="365" t="str">
        <f>IF(details!AH52="","",details!AH52)</f>
        <v/>
      </c>
      <c r="BN52" s="186" t="str">
        <f t="shared" si="38"/>
        <v/>
      </c>
      <c r="BO52" s="302" t="str">
        <f t="shared" si="39"/>
        <v/>
      </c>
      <c r="BP52" s="303" t="str">
        <f t="shared" si="40"/>
        <v/>
      </c>
      <c r="BQ52" s="189" t="str">
        <f t="shared" si="94"/>
        <v/>
      </c>
      <c r="BR52" s="189">
        <f t="shared" si="95"/>
        <v>0</v>
      </c>
      <c r="BS52" s="365" t="str">
        <f>IF(details!AI52="","",details!AI52)</f>
        <v/>
      </c>
      <c r="BT52" s="365" t="str">
        <f>IF(details!AJ52="","",details!AJ52)</f>
        <v/>
      </c>
      <c r="BU52" s="186" t="str">
        <f t="shared" si="43"/>
        <v/>
      </c>
      <c r="BV52" s="302" t="str">
        <f t="shared" si="44"/>
        <v/>
      </c>
      <c r="BW52" s="303" t="str">
        <f t="shared" si="45"/>
        <v/>
      </c>
      <c r="BX52" s="189" t="str">
        <f t="shared" si="96"/>
        <v/>
      </c>
      <c r="BY52" s="189">
        <f t="shared" si="97"/>
        <v>0</v>
      </c>
      <c r="BZ52" s="369" t="str">
        <f t="shared" si="98"/>
        <v/>
      </c>
      <c r="CA52" s="369" t="str">
        <f t="shared" si="99"/>
        <v/>
      </c>
      <c r="CB52" s="369" t="str">
        <f t="shared" si="100"/>
        <v/>
      </c>
      <c r="CC52" s="369" t="str">
        <f t="shared" si="101"/>
        <v/>
      </c>
      <c r="CD52" s="369" t="str">
        <f t="shared" si="102"/>
        <v/>
      </c>
      <c r="CE52" s="369" t="str">
        <f t="shared" si="103"/>
        <v/>
      </c>
      <c r="CF52" s="369" t="str">
        <f t="shared" si="104"/>
        <v/>
      </c>
      <c r="CG52" s="370" t="str">
        <f t="shared" si="105"/>
        <v/>
      </c>
      <c r="CH52" s="370" t="str">
        <f t="shared" si="106"/>
        <v/>
      </c>
      <c r="CI52" s="369" t="str">
        <f t="shared" si="107"/>
        <v/>
      </c>
      <c r="CJ52" s="369" t="str">
        <f t="shared" si="108"/>
        <v/>
      </c>
      <c r="CK52" s="369" t="str">
        <f t="shared" si="109"/>
        <v/>
      </c>
      <c r="CL52" s="369" t="str">
        <f t="shared" si="110"/>
        <v/>
      </c>
      <c r="CM52" s="369" t="str">
        <f t="shared" si="111"/>
        <v/>
      </c>
      <c r="CN52" s="369" t="str">
        <f t="shared" si="112"/>
        <v/>
      </c>
      <c r="CO52" s="369" t="str">
        <f t="shared" si="113"/>
        <v/>
      </c>
      <c r="CP52" s="371" t="str">
        <f t="shared" si="114"/>
        <v/>
      </c>
      <c r="CQ52" s="371" t="str">
        <f t="shared" si="115"/>
        <v/>
      </c>
      <c r="CR52" s="369" t="str">
        <f t="shared" si="116"/>
        <v/>
      </c>
      <c r="CS52" s="371" t="str">
        <f t="shared" si="117"/>
        <v/>
      </c>
      <c r="CT52" s="371" t="str">
        <f t="shared" si="118"/>
        <v/>
      </c>
      <c r="CU52" s="190" t="str">
        <f>details!CJ52</f>
        <v/>
      </c>
      <c r="CV52" s="376" t="str">
        <f>details!CK52</f>
        <v/>
      </c>
      <c r="CW52" s="438" t="str">
        <f t="shared" si="119"/>
        <v/>
      </c>
      <c r="CX52" s="497" t="str">
        <f t="shared" si="120"/>
        <v/>
      </c>
      <c r="CY52" s="372" t="str">
        <f t="shared" si="121"/>
        <v/>
      </c>
      <c r="CZ52" s="372" t="str">
        <f t="shared" si="122"/>
        <v/>
      </c>
      <c r="DA52" s="373" t="str">
        <f t="shared" si="123"/>
        <v/>
      </c>
      <c r="DB52" s="186" t="str">
        <f t="shared" si="124"/>
        <v/>
      </c>
      <c r="DC52" s="421" t="str">
        <f t="shared" si="125"/>
        <v/>
      </c>
      <c r="DD52" s="422" t="str">
        <f t="shared" si="126"/>
        <v/>
      </c>
      <c r="DE52" s="389" t="str">
        <f>IF(details!AK51="","",details!AK51)</f>
        <v/>
      </c>
    </row>
    <row r="53" spans="1:109" s="20" customFormat="1" ht="14" customHeight="1">
      <c r="A53" s="388">
        <f>IF(details!A53="","",details!A53)</f>
        <v>47</v>
      </c>
      <c r="B53" s="365" t="str">
        <f>IF(details!B53="","",details!B53)</f>
        <v/>
      </c>
      <c r="C53" s="365" t="str">
        <f>IF(details!C53="","",details!C53)</f>
        <v/>
      </c>
      <c r="D53" s="186" t="str">
        <f>IF(details!D53="","",details!D53)</f>
        <v/>
      </c>
      <c r="E53" s="365" t="str">
        <f>IF(details!E53="","",details!E53)</f>
        <v/>
      </c>
      <c r="F53" s="187" t="str">
        <f>IF(details!G53="","",details!G53)</f>
        <v/>
      </c>
      <c r="G53" s="261" t="str">
        <f>IF(details!H53="","",details!H53)</f>
        <v/>
      </c>
      <c r="H53" s="188" t="str">
        <f>IF(details!I53="","",details!I53)</f>
        <v>v 047</v>
      </c>
      <c r="I53" s="188" t="str">
        <f>IF(details!J53="","",details!J53)</f>
        <v>c 047</v>
      </c>
      <c r="J53" s="188" t="str">
        <f>IF(details!K53="","",details!K53)</f>
        <v>l 047</v>
      </c>
      <c r="K53" s="365" t="str">
        <f>IF(details!Q53="","",details!Q53)</f>
        <v/>
      </c>
      <c r="L53" s="365" t="str">
        <f>IF(details!R53="","",details!R53)</f>
        <v/>
      </c>
      <c r="M53" s="288" t="str">
        <f t="shared" si="77"/>
        <v/>
      </c>
      <c r="N53" s="365" t="str">
        <f>IF(details!S53="","",details!S53)</f>
        <v/>
      </c>
      <c r="O53" s="365" t="str">
        <f>IF(details!T53="","",details!T53)</f>
        <v/>
      </c>
      <c r="P53" s="186" t="str">
        <f t="shared" si="130"/>
        <v/>
      </c>
      <c r="Q53" s="186" t="str">
        <f t="shared" si="78"/>
        <v/>
      </c>
      <c r="R53" s="186" t="str">
        <f t="shared" si="79"/>
        <v/>
      </c>
      <c r="S53" s="186" t="str">
        <f t="shared" si="80"/>
        <v/>
      </c>
      <c r="T53" s="365" t="str">
        <f t="shared" si="81"/>
        <v/>
      </c>
      <c r="U53" s="365" t="str">
        <f t="shared" si="11"/>
        <v/>
      </c>
      <c r="V53" s="189" t="str">
        <f t="shared" si="82"/>
        <v/>
      </c>
      <c r="W53" s="189">
        <f t="shared" si="83"/>
        <v>0</v>
      </c>
      <c r="X53" s="365" t="str">
        <f>IF(details!U53="","",details!U53)</f>
        <v/>
      </c>
      <c r="Y53" s="365" t="str">
        <f>IF(details!V53="","",details!V53)</f>
        <v/>
      </c>
      <c r="Z53" s="288" t="str">
        <f t="shared" si="84"/>
        <v/>
      </c>
      <c r="AA53" s="365" t="str">
        <f>IF(details!W53="","",details!W53)</f>
        <v/>
      </c>
      <c r="AB53" s="365" t="str">
        <f>IF(details!X53="","",details!X53)</f>
        <v/>
      </c>
      <c r="AC53" s="186" t="str">
        <f t="shared" si="131"/>
        <v/>
      </c>
      <c r="AD53" s="186" t="str">
        <f t="shared" si="85"/>
        <v/>
      </c>
      <c r="AE53" s="186" t="str">
        <f t="shared" si="86"/>
        <v/>
      </c>
      <c r="AF53" s="186" t="str">
        <f t="shared" si="17"/>
        <v/>
      </c>
      <c r="AG53" s="365" t="str">
        <f t="shared" si="3"/>
        <v/>
      </c>
      <c r="AH53" s="365" t="str">
        <f t="shared" si="18"/>
        <v/>
      </c>
      <c r="AI53" s="189" t="str">
        <f t="shared" si="19"/>
        <v/>
      </c>
      <c r="AJ53" s="189">
        <f t="shared" si="20"/>
        <v>0</v>
      </c>
      <c r="AK53" s="365" t="str">
        <f>IF(details!Y53="","",details!Y53)</f>
        <v/>
      </c>
      <c r="AL53" s="365" t="str">
        <f>IF(details!Z53="","",details!Z53)</f>
        <v/>
      </c>
      <c r="AM53" s="288" t="str">
        <f t="shared" si="87"/>
        <v/>
      </c>
      <c r="AN53" s="365" t="str">
        <f>IF(details!AA53="","",details!AA53)</f>
        <v/>
      </c>
      <c r="AO53" s="365" t="str">
        <f>IF(details!AB53="","",details!AB53)</f>
        <v/>
      </c>
      <c r="AP53" s="186" t="str">
        <f t="shared" si="132"/>
        <v/>
      </c>
      <c r="AQ53" s="186" t="str">
        <f t="shared" si="88"/>
        <v/>
      </c>
      <c r="AR53" s="186" t="str">
        <f t="shared" si="89"/>
        <v/>
      </c>
      <c r="AS53" s="186" t="str">
        <f t="shared" si="24"/>
        <v/>
      </c>
      <c r="AT53" s="365" t="str">
        <f t="shared" si="5"/>
        <v/>
      </c>
      <c r="AU53" s="365" t="str">
        <f t="shared" si="25"/>
        <v/>
      </c>
      <c r="AV53" s="189" t="str">
        <f t="shared" si="26"/>
        <v/>
      </c>
      <c r="AW53" s="189">
        <f t="shared" si="27"/>
        <v>0</v>
      </c>
      <c r="AX53" s="365" t="str">
        <f>IF(details!AC53="","",details!AC53)</f>
        <v/>
      </c>
      <c r="AY53" s="365" t="str">
        <f>IF(details!AD53="","",details!AD53)</f>
        <v/>
      </c>
      <c r="AZ53" s="186" t="str">
        <f t="shared" si="28"/>
        <v/>
      </c>
      <c r="BA53" s="302" t="str">
        <f t="shared" si="29"/>
        <v/>
      </c>
      <c r="BB53" s="303" t="str">
        <f t="shared" si="30"/>
        <v/>
      </c>
      <c r="BC53" s="189" t="str">
        <f t="shared" si="90"/>
        <v/>
      </c>
      <c r="BD53" s="189">
        <f t="shared" si="91"/>
        <v>0</v>
      </c>
      <c r="BE53" s="365" t="str">
        <f>IF(details!AE53="","",details!AE53)</f>
        <v/>
      </c>
      <c r="BF53" s="365" t="str">
        <f>IF(details!AF53="","",details!AF53)</f>
        <v/>
      </c>
      <c r="BG53" s="186" t="str">
        <f t="shared" si="33"/>
        <v/>
      </c>
      <c r="BH53" s="302" t="str">
        <f t="shared" si="34"/>
        <v/>
      </c>
      <c r="BI53" s="303" t="str">
        <f t="shared" si="35"/>
        <v/>
      </c>
      <c r="BJ53" s="189" t="str">
        <f t="shared" si="92"/>
        <v/>
      </c>
      <c r="BK53" s="189">
        <f t="shared" si="93"/>
        <v>0</v>
      </c>
      <c r="BL53" s="365" t="str">
        <f>IF(details!AG53="","",details!AG53)</f>
        <v/>
      </c>
      <c r="BM53" s="365" t="str">
        <f>IF(details!AH53="","",details!AH53)</f>
        <v/>
      </c>
      <c r="BN53" s="186" t="str">
        <f t="shared" si="38"/>
        <v/>
      </c>
      <c r="BO53" s="302" t="str">
        <f t="shared" si="39"/>
        <v/>
      </c>
      <c r="BP53" s="303" t="str">
        <f t="shared" si="40"/>
        <v/>
      </c>
      <c r="BQ53" s="189" t="str">
        <f t="shared" si="94"/>
        <v/>
      </c>
      <c r="BR53" s="189">
        <f t="shared" si="95"/>
        <v>0</v>
      </c>
      <c r="BS53" s="365" t="str">
        <f>IF(details!AI53="","",details!AI53)</f>
        <v/>
      </c>
      <c r="BT53" s="365" t="str">
        <f>IF(details!AJ53="","",details!AJ53)</f>
        <v/>
      </c>
      <c r="BU53" s="186" t="str">
        <f t="shared" si="43"/>
        <v/>
      </c>
      <c r="BV53" s="302" t="str">
        <f t="shared" si="44"/>
        <v/>
      </c>
      <c r="BW53" s="303" t="str">
        <f t="shared" si="45"/>
        <v/>
      </c>
      <c r="BX53" s="189" t="str">
        <f t="shared" si="96"/>
        <v/>
      </c>
      <c r="BY53" s="189">
        <f t="shared" si="97"/>
        <v>0</v>
      </c>
      <c r="BZ53" s="369" t="str">
        <f t="shared" si="98"/>
        <v/>
      </c>
      <c r="CA53" s="369" t="str">
        <f t="shared" si="99"/>
        <v/>
      </c>
      <c r="CB53" s="369" t="str">
        <f t="shared" si="100"/>
        <v/>
      </c>
      <c r="CC53" s="369" t="str">
        <f t="shared" si="101"/>
        <v/>
      </c>
      <c r="CD53" s="369" t="str">
        <f t="shared" si="102"/>
        <v/>
      </c>
      <c r="CE53" s="369" t="str">
        <f t="shared" si="103"/>
        <v/>
      </c>
      <c r="CF53" s="369" t="str">
        <f t="shared" si="104"/>
        <v/>
      </c>
      <c r="CG53" s="370" t="str">
        <f t="shared" si="105"/>
        <v/>
      </c>
      <c r="CH53" s="370" t="str">
        <f t="shared" si="106"/>
        <v/>
      </c>
      <c r="CI53" s="369" t="str">
        <f t="shared" si="107"/>
        <v/>
      </c>
      <c r="CJ53" s="369" t="str">
        <f t="shared" si="108"/>
        <v/>
      </c>
      <c r="CK53" s="369" t="str">
        <f t="shared" si="109"/>
        <v/>
      </c>
      <c r="CL53" s="369" t="str">
        <f t="shared" si="110"/>
        <v/>
      </c>
      <c r="CM53" s="369" t="str">
        <f t="shared" si="111"/>
        <v/>
      </c>
      <c r="CN53" s="369" t="str">
        <f t="shared" si="112"/>
        <v/>
      </c>
      <c r="CO53" s="369" t="str">
        <f t="shared" si="113"/>
        <v/>
      </c>
      <c r="CP53" s="371" t="str">
        <f t="shared" si="114"/>
        <v/>
      </c>
      <c r="CQ53" s="371" t="str">
        <f t="shared" si="115"/>
        <v/>
      </c>
      <c r="CR53" s="369" t="str">
        <f t="shared" si="116"/>
        <v/>
      </c>
      <c r="CS53" s="371" t="str">
        <f t="shared" si="117"/>
        <v/>
      </c>
      <c r="CT53" s="371" t="str">
        <f t="shared" si="118"/>
        <v/>
      </c>
      <c r="CU53" s="190" t="str">
        <f>details!CJ53</f>
        <v/>
      </c>
      <c r="CV53" s="376" t="str">
        <f>details!CK53</f>
        <v/>
      </c>
      <c r="CW53" s="438" t="str">
        <f t="shared" si="119"/>
        <v/>
      </c>
      <c r="CX53" s="497" t="str">
        <f t="shared" si="120"/>
        <v/>
      </c>
      <c r="CY53" s="372" t="str">
        <f t="shared" si="121"/>
        <v/>
      </c>
      <c r="CZ53" s="372" t="str">
        <f t="shared" si="122"/>
        <v/>
      </c>
      <c r="DA53" s="373" t="str">
        <f t="shared" si="123"/>
        <v/>
      </c>
      <c r="DB53" s="186" t="str">
        <f t="shared" si="124"/>
        <v/>
      </c>
      <c r="DC53" s="421" t="str">
        <f t="shared" si="125"/>
        <v/>
      </c>
      <c r="DD53" s="422" t="str">
        <f t="shared" si="126"/>
        <v/>
      </c>
      <c r="DE53" s="389" t="str">
        <f>IF(details!AK52="","",details!AK52)</f>
        <v/>
      </c>
    </row>
    <row r="54" spans="1:109" s="20" customFormat="1" ht="14" customHeight="1">
      <c r="A54" s="388">
        <f>IF(details!A54="","",details!A54)</f>
        <v>48</v>
      </c>
      <c r="B54" s="365" t="str">
        <f>IF(details!B54="","",details!B54)</f>
        <v/>
      </c>
      <c r="C54" s="365" t="str">
        <f>IF(details!C54="","",details!C54)</f>
        <v/>
      </c>
      <c r="D54" s="186" t="str">
        <f>IF(details!D54="","",details!D54)</f>
        <v/>
      </c>
      <c r="E54" s="365" t="str">
        <f>IF(details!E54="","",details!E54)</f>
        <v/>
      </c>
      <c r="F54" s="187" t="str">
        <f>IF(details!G54="","",details!G54)</f>
        <v/>
      </c>
      <c r="G54" s="261" t="str">
        <f>IF(details!H54="","",details!H54)</f>
        <v/>
      </c>
      <c r="H54" s="188" t="str">
        <f>IF(details!I54="","",details!I54)</f>
        <v>v 048</v>
      </c>
      <c r="I54" s="188" t="str">
        <f>IF(details!J54="","",details!J54)</f>
        <v>c 048</v>
      </c>
      <c r="J54" s="188" t="str">
        <f>IF(details!K54="","",details!K54)</f>
        <v>l 048</v>
      </c>
      <c r="K54" s="365" t="str">
        <f>IF(details!Q54="","",details!Q54)</f>
        <v/>
      </c>
      <c r="L54" s="365" t="str">
        <f>IF(details!R54="","",details!R54)</f>
        <v/>
      </c>
      <c r="M54" s="288" t="str">
        <f t="shared" si="77"/>
        <v/>
      </c>
      <c r="N54" s="365" t="str">
        <f>IF(details!S54="","",details!S54)</f>
        <v/>
      </c>
      <c r="O54" s="365" t="str">
        <f>IF(details!T54="","",details!T54)</f>
        <v/>
      </c>
      <c r="P54" s="186" t="str">
        <f t="shared" si="130"/>
        <v/>
      </c>
      <c r="Q54" s="186" t="str">
        <f t="shared" si="78"/>
        <v/>
      </c>
      <c r="R54" s="186" t="str">
        <f t="shared" si="79"/>
        <v/>
      </c>
      <c r="S54" s="186" t="str">
        <f t="shared" si="80"/>
        <v/>
      </c>
      <c r="T54" s="365" t="str">
        <f t="shared" si="81"/>
        <v/>
      </c>
      <c r="U54" s="365" t="str">
        <f t="shared" si="11"/>
        <v/>
      </c>
      <c r="V54" s="189" t="str">
        <f t="shared" si="82"/>
        <v/>
      </c>
      <c r="W54" s="189">
        <f t="shared" si="83"/>
        <v>0</v>
      </c>
      <c r="X54" s="365" t="str">
        <f>IF(details!U54="","",details!U54)</f>
        <v/>
      </c>
      <c r="Y54" s="365" t="str">
        <f>IF(details!V54="","",details!V54)</f>
        <v/>
      </c>
      <c r="Z54" s="288" t="str">
        <f t="shared" si="84"/>
        <v/>
      </c>
      <c r="AA54" s="365" t="str">
        <f>IF(details!W54="","",details!W54)</f>
        <v/>
      </c>
      <c r="AB54" s="365" t="str">
        <f>IF(details!X54="","",details!X54)</f>
        <v/>
      </c>
      <c r="AC54" s="186" t="str">
        <f t="shared" si="131"/>
        <v/>
      </c>
      <c r="AD54" s="186" t="str">
        <f t="shared" si="85"/>
        <v/>
      </c>
      <c r="AE54" s="186" t="str">
        <f t="shared" si="86"/>
        <v/>
      </c>
      <c r="AF54" s="186" t="str">
        <f t="shared" si="17"/>
        <v/>
      </c>
      <c r="AG54" s="365" t="str">
        <f t="shared" si="3"/>
        <v/>
      </c>
      <c r="AH54" s="365" t="str">
        <f t="shared" si="18"/>
        <v/>
      </c>
      <c r="AI54" s="189" t="str">
        <f t="shared" si="19"/>
        <v/>
      </c>
      <c r="AJ54" s="189">
        <f t="shared" si="20"/>
        <v>0</v>
      </c>
      <c r="AK54" s="365" t="str">
        <f>IF(details!Y54="","",details!Y54)</f>
        <v/>
      </c>
      <c r="AL54" s="365" t="str">
        <f>IF(details!Z54="","",details!Z54)</f>
        <v/>
      </c>
      <c r="AM54" s="288" t="str">
        <f t="shared" si="87"/>
        <v/>
      </c>
      <c r="AN54" s="365" t="str">
        <f>IF(details!AA54="","",details!AA54)</f>
        <v/>
      </c>
      <c r="AO54" s="365" t="str">
        <f>IF(details!AB54="","",details!AB54)</f>
        <v/>
      </c>
      <c r="AP54" s="186" t="str">
        <f t="shared" si="132"/>
        <v/>
      </c>
      <c r="AQ54" s="186" t="str">
        <f t="shared" si="88"/>
        <v/>
      </c>
      <c r="AR54" s="186" t="str">
        <f t="shared" si="89"/>
        <v/>
      </c>
      <c r="AS54" s="186" t="str">
        <f t="shared" si="24"/>
        <v/>
      </c>
      <c r="AT54" s="365" t="str">
        <f t="shared" si="5"/>
        <v/>
      </c>
      <c r="AU54" s="365" t="str">
        <f t="shared" si="25"/>
        <v/>
      </c>
      <c r="AV54" s="189" t="str">
        <f t="shared" si="26"/>
        <v/>
      </c>
      <c r="AW54" s="189">
        <f t="shared" si="27"/>
        <v>0</v>
      </c>
      <c r="AX54" s="365" t="str">
        <f>IF(details!AC54="","",details!AC54)</f>
        <v/>
      </c>
      <c r="AY54" s="365" t="str">
        <f>IF(details!AD54="","",details!AD54)</f>
        <v/>
      </c>
      <c r="AZ54" s="186" t="str">
        <f t="shared" si="28"/>
        <v/>
      </c>
      <c r="BA54" s="302" t="str">
        <f t="shared" si="29"/>
        <v/>
      </c>
      <c r="BB54" s="303" t="str">
        <f t="shared" si="30"/>
        <v/>
      </c>
      <c r="BC54" s="189" t="str">
        <f t="shared" si="90"/>
        <v/>
      </c>
      <c r="BD54" s="189">
        <f t="shared" si="91"/>
        <v>0</v>
      </c>
      <c r="BE54" s="365" t="str">
        <f>IF(details!AE54="","",details!AE54)</f>
        <v/>
      </c>
      <c r="BF54" s="365" t="str">
        <f>IF(details!AF54="","",details!AF54)</f>
        <v/>
      </c>
      <c r="BG54" s="186" t="str">
        <f t="shared" si="33"/>
        <v/>
      </c>
      <c r="BH54" s="302" t="str">
        <f t="shared" si="34"/>
        <v/>
      </c>
      <c r="BI54" s="303" t="str">
        <f t="shared" si="35"/>
        <v/>
      </c>
      <c r="BJ54" s="189" t="str">
        <f t="shared" si="92"/>
        <v/>
      </c>
      <c r="BK54" s="189">
        <f t="shared" si="93"/>
        <v>0</v>
      </c>
      <c r="BL54" s="365" t="str">
        <f>IF(details!AG54="","",details!AG54)</f>
        <v/>
      </c>
      <c r="BM54" s="365" t="str">
        <f>IF(details!AH54="","",details!AH54)</f>
        <v/>
      </c>
      <c r="BN54" s="186" t="str">
        <f t="shared" si="38"/>
        <v/>
      </c>
      <c r="BO54" s="302" t="str">
        <f t="shared" si="39"/>
        <v/>
      </c>
      <c r="BP54" s="303" t="str">
        <f t="shared" si="40"/>
        <v/>
      </c>
      <c r="BQ54" s="189" t="str">
        <f t="shared" si="94"/>
        <v/>
      </c>
      <c r="BR54" s="189">
        <f t="shared" si="95"/>
        <v>0</v>
      </c>
      <c r="BS54" s="365" t="str">
        <f>IF(details!AI54="","",details!AI54)</f>
        <v/>
      </c>
      <c r="BT54" s="365" t="str">
        <f>IF(details!AJ54="","",details!AJ54)</f>
        <v/>
      </c>
      <c r="BU54" s="186" t="str">
        <f t="shared" si="43"/>
        <v/>
      </c>
      <c r="BV54" s="302" t="str">
        <f t="shared" si="44"/>
        <v/>
      </c>
      <c r="BW54" s="303" t="str">
        <f t="shared" si="45"/>
        <v/>
      </c>
      <c r="BX54" s="189" t="str">
        <f t="shared" si="96"/>
        <v/>
      </c>
      <c r="BY54" s="189">
        <f t="shared" si="97"/>
        <v>0</v>
      </c>
      <c r="BZ54" s="369" t="str">
        <f t="shared" si="98"/>
        <v/>
      </c>
      <c r="CA54" s="369" t="str">
        <f t="shared" si="99"/>
        <v/>
      </c>
      <c r="CB54" s="369" t="str">
        <f t="shared" si="100"/>
        <v/>
      </c>
      <c r="CC54" s="369" t="str">
        <f t="shared" si="101"/>
        <v/>
      </c>
      <c r="CD54" s="369" t="str">
        <f t="shared" si="102"/>
        <v/>
      </c>
      <c r="CE54" s="369" t="str">
        <f t="shared" si="103"/>
        <v/>
      </c>
      <c r="CF54" s="369" t="str">
        <f t="shared" si="104"/>
        <v/>
      </c>
      <c r="CG54" s="370" t="str">
        <f t="shared" si="105"/>
        <v/>
      </c>
      <c r="CH54" s="370" t="str">
        <f t="shared" si="106"/>
        <v/>
      </c>
      <c r="CI54" s="369" t="str">
        <f t="shared" si="107"/>
        <v/>
      </c>
      <c r="CJ54" s="369" t="str">
        <f t="shared" si="108"/>
        <v/>
      </c>
      <c r="CK54" s="369" t="str">
        <f t="shared" si="109"/>
        <v/>
      </c>
      <c r="CL54" s="369" t="str">
        <f t="shared" si="110"/>
        <v/>
      </c>
      <c r="CM54" s="369" t="str">
        <f t="shared" si="111"/>
        <v/>
      </c>
      <c r="CN54" s="369" t="str">
        <f t="shared" si="112"/>
        <v/>
      </c>
      <c r="CO54" s="369" t="str">
        <f t="shared" si="113"/>
        <v/>
      </c>
      <c r="CP54" s="371" t="str">
        <f t="shared" si="114"/>
        <v/>
      </c>
      <c r="CQ54" s="371" t="str">
        <f t="shared" si="115"/>
        <v/>
      </c>
      <c r="CR54" s="369" t="str">
        <f t="shared" si="116"/>
        <v/>
      </c>
      <c r="CS54" s="371" t="str">
        <f t="shared" si="117"/>
        <v/>
      </c>
      <c r="CT54" s="371" t="str">
        <f t="shared" si="118"/>
        <v/>
      </c>
      <c r="CU54" s="190" t="str">
        <f>details!CJ54</f>
        <v/>
      </c>
      <c r="CV54" s="376" t="str">
        <f>details!CK54</f>
        <v/>
      </c>
      <c r="CW54" s="438" t="str">
        <f t="shared" si="119"/>
        <v/>
      </c>
      <c r="CX54" s="497" t="str">
        <f t="shared" si="120"/>
        <v/>
      </c>
      <c r="CY54" s="372" t="str">
        <f t="shared" si="121"/>
        <v/>
      </c>
      <c r="CZ54" s="372" t="str">
        <f t="shared" si="122"/>
        <v/>
      </c>
      <c r="DA54" s="373" t="str">
        <f t="shared" si="123"/>
        <v/>
      </c>
      <c r="DB54" s="186" t="str">
        <f t="shared" si="124"/>
        <v/>
      </c>
      <c r="DC54" s="421" t="str">
        <f t="shared" si="125"/>
        <v/>
      </c>
      <c r="DD54" s="422" t="str">
        <f t="shared" si="126"/>
        <v/>
      </c>
      <c r="DE54" s="389" t="str">
        <f>IF(details!AK53="","",details!AK53)</f>
        <v/>
      </c>
    </row>
    <row r="55" spans="1:109" s="20" customFormat="1" ht="14" customHeight="1">
      <c r="A55" s="388">
        <f>IF(details!A55="","",details!A55)</f>
        <v>49</v>
      </c>
      <c r="B55" s="365" t="str">
        <f>IF(details!B55="","",details!B55)</f>
        <v/>
      </c>
      <c r="C55" s="365" t="str">
        <f>IF(details!C55="","",details!C55)</f>
        <v/>
      </c>
      <c r="D55" s="186" t="str">
        <f>IF(details!D55="","",details!D55)</f>
        <v/>
      </c>
      <c r="E55" s="365" t="str">
        <f>IF(details!E55="","",details!E55)</f>
        <v/>
      </c>
      <c r="F55" s="187" t="str">
        <f>IF(details!G55="","",details!G55)</f>
        <v/>
      </c>
      <c r="G55" s="261" t="str">
        <f>IF(details!H55="","",details!H55)</f>
        <v/>
      </c>
      <c r="H55" s="188" t="str">
        <f>IF(details!I55="","",details!I55)</f>
        <v>v 049</v>
      </c>
      <c r="I55" s="188" t="str">
        <f>IF(details!J55="","",details!J55)</f>
        <v>c 049</v>
      </c>
      <c r="J55" s="188" t="str">
        <f>IF(details!K55="","",details!K55)</f>
        <v>l 049</v>
      </c>
      <c r="K55" s="365" t="str">
        <f>IF(details!Q55="","",details!Q55)</f>
        <v/>
      </c>
      <c r="L55" s="365" t="str">
        <f>IF(details!R55="","",details!R55)</f>
        <v/>
      </c>
      <c r="M55" s="288" t="str">
        <f t="shared" si="77"/>
        <v/>
      </c>
      <c r="N55" s="365" t="str">
        <f>IF(details!S55="","",details!S55)</f>
        <v/>
      </c>
      <c r="O55" s="365" t="str">
        <f>IF(details!T55="","",details!T55)</f>
        <v/>
      </c>
      <c r="P55" s="186" t="str">
        <f t="shared" si="130"/>
        <v/>
      </c>
      <c r="Q55" s="186" t="str">
        <f t="shared" si="78"/>
        <v/>
      </c>
      <c r="R55" s="186" t="str">
        <f t="shared" si="79"/>
        <v/>
      </c>
      <c r="S55" s="186" t="str">
        <f t="shared" si="80"/>
        <v/>
      </c>
      <c r="T55" s="365" t="str">
        <f t="shared" si="81"/>
        <v/>
      </c>
      <c r="U55" s="365" t="str">
        <f t="shared" si="11"/>
        <v/>
      </c>
      <c r="V55" s="189" t="str">
        <f t="shared" si="82"/>
        <v/>
      </c>
      <c r="W55" s="189">
        <f t="shared" si="83"/>
        <v>0</v>
      </c>
      <c r="X55" s="365" t="str">
        <f>IF(details!U55="","",details!U55)</f>
        <v/>
      </c>
      <c r="Y55" s="365" t="str">
        <f>IF(details!V55="","",details!V55)</f>
        <v/>
      </c>
      <c r="Z55" s="288" t="str">
        <f t="shared" si="84"/>
        <v/>
      </c>
      <c r="AA55" s="365" t="str">
        <f>IF(details!W55="","",details!W55)</f>
        <v/>
      </c>
      <c r="AB55" s="365" t="str">
        <f>IF(details!X55="","",details!X55)</f>
        <v/>
      </c>
      <c r="AC55" s="186" t="str">
        <f t="shared" si="131"/>
        <v/>
      </c>
      <c r="AD55" s="186" t="str">
        <f t="shared" si="85"/>
        <v/>
      </c>
      <c r="AE55" s="186" t="str">
        <f t="shared" si="86"/>
        <v/>
      </c>
      <c r="AF55" s="186" t="str">
        <f t="shared" si="17"/>
        <v/>
      </c>
      <c r="AG55" s="365" t="str">
        <f t="shared" si="3"/>
        <v/>
      </c>
      <c r="AH55" s="365" t="str">
        <f t="shared" si="18"/>
        <v/>
      </c>
      <c r="AI55" s="189" t="str">
        <f t="shared" si="19"/>
        <v/>
      </c>
      <c r="AJ55" s="189">
        <f t="shared" si="20"/>
        <v>0</v>
      </c>
      <c r="AK55" s="365" t="str">
        <f>IF(details!Y55="","",details!Y55)</f>
        <v/>
      </c>
      <c r="AL55" s="365" t="str">
        <f>IF(details!Z55="","",details!Z55)</f>
        <v/>
      </c>
      <c r="AM55" s="288" t="str">
        <f t="shared" si="87"/>
        <v/>
      </c>
      <c r="AN55" s="365" t="str">
        <f>IF(details!AA55="","",details!AA55)</f>
        <v/>
      </c>
      <c r="AO55" s="365" t="str">
        <f>IF(details!AB55="","",details!AB55)</f>
        <v/>
      </c>
      <c r="AP55" s="186" t="str">
        <f t="shared" si="132"/>
        <v/>
      </c>
      <c r="AQ55" s="186" t="str">
        <f t="shared" si="88"/>
        <v/>
      </c>
      <c r="AR55" s="186" t="str">
        <f t="shared" si="89"/>
        <v/>
      </c>
      <c r="AS55" s="186" t="str">
        <f t="shared" si="24"/>
        <v/>
      </c>
      <c r="AT55" s="365" t="str">
        <f t="shared" si="5"/>
        <v/>
      </c>
      <c r="AU55" s="365" t="str">
        <f t="shared" si="25"/>
        <v/>
      </c>
      <c r="AV55" s="189" t="str">
        <f t="shared" si="26"/>
        <v/>
      </c>
      <c r="AW55" s="189">
        <f t="shared" si="27"/>
        <v>0</v>
      </c>
      <c r="AX55" s="365" t="str">
        <f>IF(details!AC55="","",details!AC55)</f>
        <v/>
      </c>
      <c r="AY55" s="365" t="str">
        <f>IF(details!AD55="","",details!AD55)</f>
        <v/>
      </c>
      <c r="AZ55" s="186" t="str">
        <f t="shared" si="28"/>
        <v/>
      </c>
      <c r="BA55" s="302" t="str">
        <f t="shared" si="29"/>
        <v/>
      </c>
      <c r="BB55" s="303" t="str">
        <f t="shared" si="30"/>
        <v/>
      </c>
      <c r="BC55" s="189" t="str">
        <f t="shared" si="90"/>
        <v/>
      </c>
      <c r="BD55" s="189">
        <f t="shared" si="91"/>
        <v>0</v>
      </c>
      <c r="BE55" s="365" t="str">
        <f>IF(details!AE55="","",details!AE55)</f>
        <v/>
      </c>
      <c r="BF55" s="365" t="str">
        <f>IF(details!AF55="","",details!AF55)</f>
        <v/>
      </c>
      <c r="BG55" s="186" t="str">
        <f t="shared" si="33"/>
        <v/>
      </c>
      <c r="BH55" s="302" t="str">
        <f t="shared" si="34"/>
        <v/>
      </c>
      <c r="BI55" s="303" t="str">
        <f t="shared" si="35"/>
        <v/>
      </c>
      <c r="BJ55" s="189" t="str">
        <f t="shared" si="92"/>
        <v/>
      </c>
      <c r="BK55" s="189">
        <f t="shared" si="93"/>
        <v>0</v>
      </c>
      <c r="BL55" s="365" t="str">
        <f>IF(details!AG55="","",details!AG55)</f>
        <v/>
      </c>
      <c r="BM55" s="365" t="str">
        <f>IF(details!AH55="","",details!AH55)</f>
        <v/>
      </c>
      <c r="BN55" s="186" t="str">
        <f t="shared" si="38"/>
        <v/>
      </c>
      <c r="BO55" s="302" t="str">
        <f t="shared" si="39"/>
        <v/>
      </c>
      <c r="BP55" s="303" t="str">
        <f t="shared" si="40"/>
        <v/>
      </c>
      <c r="BQ55" s="189" t="str">
        <f t="shared" si="94"/>
        <v/>
      </c>
      <c r="BR55" s="189">
        <f t="shared" si="95"/>
        <v>0</v>
      </c>
      <c r="BS55" s="365" t="str">
        <f>IF(details!AI55="","",details!AI55)</f>
        <v/>
      </c>
      <c r="BT55" s="365" t="str">
        <f>IF(details!AJ55="","",details!AJ55)</f>
        <v/>
      </c>
      <c r="BU55" s="186" t="str">
        <f t="shared" si="43"/>
        <v/>
      </c>
      <c r="BV55" s="302" t="str">
        <f t="shared" si="44"/>
        <v/>
      </c>
      <c r="BW55" s="303" t="str">
        <f t="shared" si="45"/>
        <v/>
      </c>
      <c r="BX55" s="189" t="str">
        <f t="shared" si="96"/>
        <v/>
      </c>
      <c r="BY55" s="189">
        <f t="shared" si="97"/>
        <v>0</v>
      </c>
      <c r="BZ55" s="369" t="str">
        <f t="shared" si="98"/>
        <v/>
      </c>
      <c r="CA55" s="369" t="str">
        <f t="shared" si="99"/>
        <v/>
      </c>
      <c r="CB55" s="369" t="str">
        <f t="shared" si="100"/>
        <v/>
      </c>
      <c r="CC55" s="369" t="str">
        <f t="shared" si="101"/>
        <v/>
      </c>
      <c r="CD55" s="369" t="str">
        <f t="shared" si="102"/>
        <v/>
      </c>
      <c r="CE55" s="369" t="str">
        <f t="shared" si="103"/>
        <v/>
      </c>
      <c r="CF55" s="369" t="str">
        <f t="shared" si="104"/>
        <v/>
      </c>
      <c r="CG55" s="370" t="str">
        <f t="shared" si="105"/>
        <v/>
      </c>
      <c r="CH55" s="370" t="str">
        <f t="shared" si="106"/>
        <v/>
      </c>
      <c r="CI55" s="369" t="str">
        <f t="shared" si="107"/>
        <v/>
      </c>
      <c r="CJ55" s="369" t="str">
        <f t="shared" si="108"/>
        <v/>
      </c>
      <c r="CK55" s="369" t="str">
        <f t="shared" si="109"/>
        <v/>
      </c>
      <c r="CL55" s="369" t="str">
        <f t="shared" si="110"/>
        <v/>
      </c>
      <c r="CM55" s="369" t="str">
        <f t="shared" si="111"/>
        <v/>
      </c>
      <c r="CN55" s="369" t="str">
        <f t="shared" si="112"/>
        <v/>
      </c>
      <c r="CO55" s="369" t="str">
        <f t="shared" si="113"/>
        <v/>
      </c>
      <c r="CP55" s="371" t="str">
        <f t="shared" si="114"/>
        <v/>
      </c>
      <c r="CQ55" s="371" t="str">
        <f t="shared" si="115"/>
        <v/>
      </c>
      <c r="CR55" s="369" t="str">
        <f t="shared" si="116"/>
        <v/>
      </c>
      <c r="CS55" s="371" t="str">
        <f t="shared" si="117"/>
        <v/>
      </c>
      <c r="CT55" s="371" t="str">
        <f t="shared" si="118"/>
        <v/>
      </c>
      <c r="CU55" s="190" t="str">
        <f>details!CJ55</f>
        <v/>
      </c>
      <c r="CV55" s="376" t="str">
        <f>details!CK55</f>
        <v/>
      </c>
      <c r="CW55" s="438" t="str">
        <f t="shared" si="119"/>
        <v/>
      </c>
      <c r="CX55" s="497" t="str">
        <f t="shared" si="120"/>
        <v/>
      </c>
      <c r="CY55" s="372" t="str">
        <f t="shared" si="121"/>
        <v/>
      </c>
      <c r="CZ55" s="372" t="str">
        <f t="shared" si="122"/>
        <v/>
      </c>
      <c r="DA55" s="373" t="str">
        <f t="shared" si="123"/>
        <v/>
      </c>
      <c r="DB55" s="186" t="str">
        <f t="shared" si="124"/>
        <v/>
      </c>
      <c r="DC55" s="421" t="str">
        <f t="shared" si="125"/>
        <v/>
      </c>
      <c r="DD55" s="422" t="str">
        <f t="shared" si="126"/>
        <v/>
      </c>
      <c r="DE55" s="389" t="str">
        <f>IF(details!AK54="","",details!AK54)</f>
        <v/>
      </c>
    </row>
    <row r="56" spans="1:109" s="20" customFormat="1" ht="14" customHeight="1">
      <c r="A56" s="388">
        <f>IF(details!A56="","",details!A56)</f>
        <v>50</v>
      </c>
      <c r="B56" s="365" t="str">
        <f>IF(details!B56="","",details!B56)</f>
        <v/>
      </c>
      <c r="C56" s="365" t="str">
        <f>IF(details!C56="","",details!C56)</f>
        <v/>
      </c>
      <c r="D56" s="186" t="str">
        <f>IF(details!D56="","",details!D56)</f>
        <v/>
      </c>
      <c r="E56" s="365" t="str">
        <f>IF(details!E56="","",details!E56)</f>
        <v/>
      </c>
      <c r="F56" s="187" t="str">
        <f>IF(details!G56="","",details!G56)</f>
        <v/>
      </c>
      <c r="G56" s="261" t="str">
        <f>IF(details!H56="","",details!H56)</f>
        <v/>
      </c>
      <c r="H56" s="188" t="str">
        <f>IF(details!I56="","",details!I56)</f>
        <v>v 050</v>
      </c>
      <c r="I56" s="188" t="str">
        <f>IF(details!J56="","",details!J56)</f>
        <v>c 050</v>
      </c>
      <c r="J56" s="188" t="str">
        <f>IF(details!K56="","",details!K56)</f>
        <v>l 050</v>
      </c>
      <c r="K56" s="365" t="str">
        <f>IF(details!Q56="","",details!Q56)</f>
        <v/>
      </c>
      <c r="L56" s="365" t="str">
        <f>IF(details!R56="","",details!R56)</f>
        <v/>
      </c>
      <c r="M56" s="288" t="str">
        <f t="shared" si="77"/>
        <v/>
      </c>
      <c r="N56" s="365" t="str">
        <f>IF(details!S56="","",details!S56)</f>
        <v/>
      </c>
      <c r="O56" s="365" t="str">
        <f>IF(details!T56="","",details!T56)</f>
        <v/>
      </c>
      <c r="P56" s="186" t="str">
        <f t="shared" si="130"/>
        <v/>
      </c>
      <c r="Q56" s="186" t="str">
        <f t="shared" si="78"/>
        <v/>
      </c>
      <c r="R56" s="186" t="str">
        <f t="shared" si="79"/>
        <v/>
      </c>
      <c r="S56" s="186" t="str">
        <f t="shared" si="80"/>
        <v/>
      </c>
      <c r="T56" s="365" t="str">
        <f t="shared" si="81"/>
        <v/>
      </c>
      <c r="U56" s="365" t="str">
        <f t="shared" si="11"/>
        <v/>
      </c>
      <c r="V56" s="189" t="str">
        <f t="shared" si="82"/>
        <v/>
      </c>
      <c r="W56" s="189">
        <f t="shared" si="83"/>
        <v>0</v>
      </c>
      <c r="X56" s="365" t="str">
        <f>IF(details!U56="","",details!U56)</f>
        <v/>
      </c>
      <c r="Y56" s="365" t="str">
        <f>IF(details!V56="","",details!V56)</f>
        <v/>
      </c>
      <c r="Z56" s="288" t="str">
        <f t="shared" si="84"/>
        <v/>
      </c>
      <c r="AA56" s="365" t="str">
        <f>IF(details!W56="","",details!W56)</f>
        <v/>
      </c>
      <c r="AB56" s="365" t="str">
        <f>IF(details!X56="","",details!X56)</f>
        <v/>
      </c>
      <c r="AC56" s="186" t="str">
        <f t="shared" si="131"/>
        <v/>
      </c>
      <c r="AD56" s="186" t="str">
        <f t="shared" si="85"/>
        <v/>
      </c>
      <c r="AE56" s="186" t="str">
        <f t="shared" si="86"/>
        <v/>
      </c>
      <c r="AF56" s="186" t="str">
        <f t="shared" si="17"/>
        <v/>
      </c>
      <c r="AG56" s="365" t="str">
        <f t="shared" si="3"/>
        <v/>
      </c>
      <c r="AH56" s="365" t="str">
        <f t="shared" si="18"/>
        <v/>
      </c>
      <c r="AI56" s="189" t="str">
        <f t="shared" si="19"/>
        <v/>
      </c>
      <c r="AJ56" s="189">
        <f t="shared" si="20"/>
        <v>0</v>
      </c>
      <c r="AK56" s="365" t="str">
        <f>IF(details!Y56="","",details!Y56)</f>
        <v/>
      </c>
      <c r="AL56" s="365" t="str">
        <f>IF(details!Z56="","",details!Z56)</f>
        <v/>
      </c>
      <c r="AM56" s="288" t="str">
        <f t="shared" si="87"/>
        <v/>
      </c>
      <c r="AN56" s="365" t="str">
        <f>IF(details!AA56="","",details!AA56)</f>
        <v/>
      </c>
      <c r="AO56" s="365" t="str">
        <f>IF(details!AB56="","",details!AB56)</f>
        <v/>
      </c>
      <c r="AP56" s="186" t="str">
        <f t="shared" si="132"/>
        <v/>
      </c>
      <c r="AQ56" s="186" t="str">
        <f t="shared" si="88"/>
        <v/>
      </c>
      <c r="AR56" s="186" t="str">
        <f t="shared" si="89"/>
        <v/>
      </c>
      <c r="AS56" s="186" t="str">
        <f t="shared" si="24"/>
        <v/>
      </c>
      <c r="AT56" s="365" t="str">
        <f t="shared" si="5"/>
        <v/>
      </c>
      <c r="AU56" s="365" t="str">
        <f t="shared" si="25"/>
        <v/>
      </c>
      <c r="AV56" s="189" t="str">
        <f t="shared" si="26"/>
        <v/>
      </c>
      <c r="AW56" s="189">
        <f t="shared" si="27"/>
        <v>0</v>
      </c>
      <c r="AX56" s="365" t="str">
        <f>IF(details!AC56="","",details!AC56)</f>
        <v/>
      </c>
      <c r="AY56" s="365" t="str">
        <f>IF(details!AD56="","",details!AD56)</f>
        <v/>
      </c>
      <c r="AZ56" s="186" t="str">
        <f t="shared" si="28"/>
        <v/>
      </c>
      <c r="BA56" s="302" t="str">
        <f t="shared" si="29"/>
        <v/>
      </c>
      <c r="BB56" s="303" t="str">
        <f t="shared" si="30"/>
        <v/>
      </c>
      <c r="BC56" s="189" t="str">
        <f t="shared" si="90"/>
        <v/>
      </c>
      <c r="BD56" s="189">
        <f t="shared" si="91"/>
        <v>0</v>
      </c>
      <c r="BE56" s="365" t="str">
        <f>IF(details!AE56="","",details!AE56)</f>
        <v/>
      </c>
      <c r="BF56" s="365" t="str">
        <f>IF(details!AF56="","",details!AF56)</f>
        <v/>
      </c>
      <c r="BG56" s="186" t="str">
        <f t="shared" si="33"/>
        <v/>
      </c>
      <c r="BH56" s="302" t="str">
        <f t="shared" si="34"/>
        <v/>
      </c>
      <c r="BI56" s="303" t="str">
        <f t="shared" si="35"/>
        <v/>
      </c>
      <c r="BJ56" s="189" t="str">
        <f t="shared" si="92"/>
        <v/>
      </c>
      <c r="BK56" s="189">
        <f t="shared" si="93"/>
        <v>0</v>
      </c>
      <c r="BL56" s="365" t="str">
        <f>IF(details!AG56="","",details!AG56)</f>
        <v/>
      </c>
      <c r="BM56" s="365" t="str">
        <f>IF(details!AH56="","",details!AH56)</f>
        <v/>
      </c>
      <c r="BN56" s="186" t="str">
        <f t="shared" si="38"/>
        <v/>
      </c>
      <c r="BO56" s="302" t="str">
        <f t="shared" si="39"/>
        <v/>
      </c>
      <c r="BP56" s="303" t="str">
        <f t="shared" si="40"/>
        <v/>
      </c>
      <c r="BQ56" s="189" t="str">
        <f t="shared" si="94"/>
        <v/>
      </c>
      <c r="BR56" s="189">
        <f t="shared" si="95"/>
        <v>0</v>
      </c>
      <c r="BS56" s="365" t="str">
        <f>IF(details!AI56="","",details!AI56)</f>
        <v/>
      </c>
      <c r="BT56" s="365" t="str">
        <f>IF(details!AJ56="","",details!AJ56)</f>
        <v/>
      </c>
      <c r="BU56" s="186" t="str">
        <f t="shared" si="43"/>
        <v/>
      </c>
      <c r="BV56" s="302" t="str">
        <f t="shared" si="44"/>
        <v/>
      </c>
      <c r="BW56" s="303" t="str">
        <f t="shared" si="45"/>
        <v/>
      </c>
      <c r="BX56" s="189" t="str">
        <f t="shared" si="96"/>
        <v/>
      </c>
      <c r="BY56" s="189">
        <f t="shared" si="97"/>
        <v>0</v>
      </c>
      <c r="BZ56" s="369" t="str">
        <f t="shared" si="98"/>
        <v/>
      </c>
      <c r="CA56" s="369" t="str">
        <f t="shared" si="99"/>
        <v/>
      </c>
      <c r="CB56" s="369" t="str">
        <f t="shared" si="100"/>
        <v/>
      </c>
      <c r="CC56" s="369" t="str">
        <f t="shared" si="101"/>
        <v/>
      </c>
      <c r="CD56" s="369" t="str">
        <f t="shared" si="102"/>
        <v/>
      </c>
      <c r="CE56" s="369" t="str">
        <f t="shared" si="103"/>
        <v/>
      </c>
      <c r="CF56" s="369" t="str">
        <f t="shared" si="104"/>
        <v/>
      </c>
      <c r="CG56" s="370" t="str">
        <f t="shared" si="105"/>
        <v/>
      </c>
      <c r="CH56" s="370" t="str">
        <f t="shared" si="106"/>
        <v/>
      </c>
      <c r="CI56" s="369" t="str">
        <f t="shared" si="107"/>
        <v/>
      </c>
      <c r="CJ56" s="369" t="str">
        <f t="shared" si="108"/>
        <v/>
      </c>
      <c r="CK56" s="369" t="str">
        <f t="shared" si="109"/>
        <v/>
      </c>
      <c r="CL56" s="369" t="str">
        <f t="shared" si="110"/>
        <v/>
      </c>
      <c r="CM56" s="369" t="str">
        <f t="shared" si="111"/>
        <v/>
      </c>
      <c r="CN56" s="369" t="str">
        <f t="shared" si="112"/>
        <v/>
      </c>
      <c r="CO56" s="369" t="str">
        <f t="shared" si="113"/>
        <v/>
      </c>
      <c r="CP56" s="371" t="str">
        <f t="shared" si="114"/>
        <v/>
      </c>
      <c r="CQ56" s="371" t="str">
        <f t="shared" si="115"/>
        <v/>
      </c>
      <c r="CR56" s="369" t="str">
        <f t="shared" si="116"/>
        <v/>
      </c>
      <c r="CS56" s="371" t="str">
        <f t="shared" si="117"/>
        <v/>
      </c>
      <c r="CT56" s="371" t="str">
        <f t="shared" si="118"/>
        <v/>
      </c>
      <c r="CU56" s="190" t="str">
        <f>details!CJ56</f>
        <v/>
      </c>
      <c r="CV56" s="376" t="str">
        <f>details!CK56</f>
        <v/>
      </c>
      <c r="CW56" s="438" t="str">
        <f t="shared" si="119"/>
        <v/>
      </c>
      <c r="CX56" s="497" t="str">
        <f t="shared" si="120"/>
        <v/>
      </c>
      <c r="CY56" s="372" t="str">
        <f t="shared" si="121"/>
        <v/>
      </c>
      <c r="CZ56" s="372" t="str">
        <f t="shared" si="122"/>
        <v/>
      </c>
      <c r="DA56" s="373" t="str">
        <f t="shared" si="123"/>
        <v/>
      </c>
      <c r="DB56" s="186" t="str">
        <f t="shared" si="124"/>
        <v/>
      </c>
      <c r="DC56" s="421" t="str">
        <f t="shared" si="125"/>
        <v/>
      </c>
      <c r="DD56" s="422" t="str">
        <f t="shared" si="126"/>
        <v/>
      </c>
      <c r="DE56" s="389" t="str">
        <f>IF(details!AK55="","",details!AK55)</f>
        <v/>
      </c>
    </row>
    <row r="57" spans="1:109" s="20" customFormat="1" ht="14" customHeight="1">
      <c r="A57" s="388">
        <f>IF(details!A57="","",details!A57)</f>
        <v>51</v>
      </c>
      <c r="B57" s="365" t="str">
        <f>IF(details!B57="","",details!B57)</f>
        <v/>
      </c>
      <c r="C57" s="365" t="str">
        <f>IF(details!C57="","",details!C57)</f>
        <v/>
      </c>
      <c r="D57" s="186" t="str">
        <f>IF(details!D57="","",details!D57)</f>
        <v/>
      </c>
      <c r="E57" s="365" t="str">
        <f>IF(details!E57="","",details!E57)</f>
        <v/>
      </c>
      <c r="F57" s="187" t="str">
        <f>IF(details!G57="","",details!G57)</f>
        <v/>
      </c>
      <c r="G57" s="261" t="str">
        <f>IF(details!H57="","",details!H57)</f>
        <v/>
      </c>
      <c r="H57" s="188" t="str">
        <f>IF(details!I57="","",details!I57)</f>
        <v>v 051</v>
      </c>
      <c r="I57" s="188" t="str">
        <f>IF(details!J57="","",details!J57)</f>
        <v>c 051</v>
      </c>
      <c r="J57" s="188" t="str">
        <f>IF(details!K57="","",details!K57)</f>
        <v>l 051</v>
      </c>
      <c r="K57" s="365" t="str">
        <f>IF(details!Q57="","",details!Q57)</f>
        <v/>
      </c>
      <c r="L57" s="365" t="str">
        <f>IF(details!R57="","",details!R57)</f>
        <v/>
      </c>
      <c r="M57" s="288" t="str">
        <f t="shared" si="77"/>
        <v/>
      </c>
      <c r="N57" s="365" t="str">
        <f>IF(details!S57="","",details!S57)</f>
        <v/>
      </c>
      <c r="O57" s="365" t="str">
        <f>IF(details!T57="","",details!T57)</f>
        <v/>
      </c>
      <c r="P57" s="186" t="str">
        <f t="shared" si="130"/>
        <v/>
      </c>
      <c r="Q57" s="186" t="str">
        <f t="shared" si="78"/>
        <v/>
      </c>
      <c r="R57" s="186" t="str">
        <f t="shared" si="79"/>
        <v/>
      </c>
      <c r="S57" s="186" t="str">
        <f t="shared" si="80"/>
        <v/>
      </c>
      <c r="T57" s="365" t="str">
        <f t="shared" si="81"/>
        <v/>
      </c>
      <c r="U57" s="365" t="str">
        <f t="shared" si="11"/>
        <v/>
      </c>
      <c r="V57" s="189" t="str">
        <f t="shared" si="82"/>
        <v/>
      </c>
      <c r="W57" s="189">
        <f t="shared" si="83"/>
        <v>0</v>
      </c>
      <c r="X57" s="365" t="str">
        <f>IF(details!U57="","",details!U57)</f>
        <v/>
      </c>
      <c r="Y57" s="365" t="str">
        <f>IF(details!V57="","",details!V57)</f>
        <v/>
      </c>
      <c r="Z57" s="288" t="str">
        <f t="shared" si="84"/>
        <v/>
      </c>
      <c r="AA57" s="365" t="str">
        <f>IF(details!W57="","",details!W57)</f>
        <v/>
      </c>
      <c r="AB57" s="365" t="str">
        <f>IF(details!X57="","",details!X57)</f>
        <v/>
      </c>
      <c r="AC57" s="186" t="str">
        <f t="shared" si="131"/>
        <v/>
      </c>
      <c r="AD57" s="186" t="str">
        <f t="shared" si="85"/>
        <v/>
      </c>
      <c r="AE57" s="186" t="str">
        <f t="shared" si="86"/>
        <v/>
      </c>
      <c r="AF57" s="186" t="str">
        <f t="shared" si="17"/>
        <v/>
      </c>
      <c r="AG57" s="365" t="str">
        <f t="shared" si="3"/>
        <v/>
      </c>
      <c r="AH57" s="365" t="str">
        <f t="shared" si="18"/>
        <v/>
      </c>
      <c r="AI57" s="189" t="str">
        <f t="shared" si="19"/>
        <v/>
      </c>
      <c r="AJ57" s="189">
        <f t="shared" si="20"/>
        <v>0</v>
      </c>
      <c r="AK57" s="365" t="str">
        <f>IF(details!Y57="","",details!Y57)</f>
        <v/>
      </c>
      <c r="AL57" s="365" t="str">
        <f>IF(details!Z57="","",details!Z57)</f>
        <v/>
      </c>
      <c r="AM57" s="288" t="str">
        <f t="shared" si="87"/>
        <v/>
      </c>
      <c r="AN57" s="365" t="str">
        <f>IF(details!AA57="","",details!AA57)</f>
        <v/>
      </c>
      <c r="AO57" s="365" t="str">
        <f>IF(details!AB57="","",details!AB57)</f>
        <v/>
      </c>
      <c r="AP57" s="186" t="str">
        <f t="shared" si="132"/>
        <v/>
      </c>
      <c r="AQ57" s="186" t="str">
        <f t="shared" si="88"/>
        <v/>
      </c>
      <c r="AR57" s="186" t="str">
        <f t="shared" si="89"/>
        <v/>
      </c>
      <c r="AS57" s="186" t="str">
        <f t="shared" si="24"/>
        <v/>
      </c>
      <c r="AT57" s="365" t="str">
        <f t="shared" si="5"/>
        <v/>
      </c>
      <c r="AU57" s="365" t="str">
        <f t="shared" si="25"/>
        <v/>
      </c>
      <c r="AV57" s="189" t="str">
        <f t="shared" si="26"/>
        <v/>
      </c>
      <c r="AW57" s="189">
        <f t="shared" si="27"/>
        <v>0</v>
      </c>
      <c r="AX57" s="365" t="str">
        <f>IF(details!AC57="","",details!AC57)</f>
        <v/>
      </c>
      <c r="AY57" s="365" t="str">
        <f>IF(details!AD57="","",details!AD57)</f>
        <v/>
      </c>
      <c r="AZ57" s="186" t="str">
        <f t="shared" si="28"/>
        <v/>
      </c>
      <c r="BA57" s="302" t="str">
        <f t="shared" si="29"/>
        <v/>
      </c>
      <c r="BB57" s="303" t="str">
        <f t="shared" si="30"/>
        <v/>
      </c>
      <c r="BC57" s="189" t="str">
        <f t="shared" si="90"/>
        <v/>
      </c>
      <c r="BD57" s="189">
        <f t="shared" si="91"/>
        <v>0</v>
      </c>
      <c r="BE57" s="365" t="str">
        <f>IF(details!AE57="","",details!AE57)</f>
        <v/>
      </c>
      <c r="BF57" s="365" t="str">
        <f>IF(details!AF57="","",details!AF57)</f>
        <v/>
      </c>
      <c r="BG57" s="186" t="str">
        <f t="shared" si="33"/>
        <v/>
      </c>
      <c r="BH57" s="302" t="str">
        <f t="shared" si="34"/>
        <v/>
      </c>
      <c r="BI57" s="303" t="str">
        <f t="shared" si="35"/>
        <v/>
      </c>
      <c r="BJ57" s="189" t="str">
        <f t="shared" si="92"/>
        <v/>
      </c>
      <c r="BK57" s="189">
        <f t="shared" si="93"/>
        <v>0</v>
      </c>
      <c r="BL57" s="365" t="str">
        <f>IF(details!AG57="","",details!AG57)</f>
        <v/>
      </c>
      <c r="BM57" s="365" t="str">
        <f>IF(details!AH57="","",details!AH57)</f>
        <v/>
      </c>
      <c r="BN57" s="186" t="str">
        <f t="shared" si="38"/>
        <v/>
      </c>
      <c r="BO57" s="302" t="str">
        <f t="shared" si="39"/>
        <v/>
      </c>
      <c r="BP57" s="303" t="str">
        <f t="shared" si="40"/>
        <v/>
      </c>
      <c r="BQ57" s="189" t="str">
        <f t="shared" si="94"/>
        <v/>
      </c>
      <c r="BR57" s="189">
        <f t="shared" si="95"/>
        <v>0</v>
      </c>
      <c r="BS57" s="365" t="str">
        <f>IF(details!AI57="","",details!AI57)</f>
        <v/>
      </c>
      <c r="BT57" s="365" t="str">
        <f>IF(details!AJ57="","",details!AJ57)</f>
        <v/>
      </c>
      <c r="BU57" s="186" t="str">
        <f t="shared" si="43"/>
        <v/>
      </c>
      <c r="BV57" s="302" t="str">
        <f t="shared" si="44"/>
        <v/>
      </c>
      <c r="BW57" s="303" t="str">
        <f t="shared" si="45"/>
        <v/>
      </c>
      <c r="BX57" s="189" t="str">
        <f t="shared" si="96"/>
        <v/>
      </c>
      <c r="BY57" s="189">
        <f t="shared" si="97"/>
        <v>0</v>
      </c>
      <c r="BZ57" s="369" t="str">
        <f t="shared" si="98"/>
        <v/>
      </c>
      <c r="CA57" s="369" t="str">
        <f t="shared" si="99"/>
        <v/>
      </c>
      <c r="CB57" s="369" t="str">
        <f t="shared" si="100"/>
        <v/>
      </c>
      <c r="CC57" s="369" t="str">
        <f t="shared" si="101"/>
        <v/>
      </c>
      <c r="CD57" s="369" t="str">
        <f t="shared" si="102"/>
        <v/>
      </c>
      <c r="CE57" s="369" t="str">
        <f t="shared" si="103"/>
        <v/>
      </c>
      <c r="CF57" s="369" t="str">
        <f t="shared" si="104"/>
        <v/>
      </c>
      <c r="CG57" s="370" t="str">
        <f t="shared" si="105"/>
        <v/>
      </c>
      <c r="CH57" s="370" t="str">
        <f t="shared" si="106"/>
        <v/>
      </c>
      <c r="CI57" s="369" t="str">
        <f t="shared" si="107"/>
        <v/>
      </c>
      <c r="CJ57" s="369" t="str">
        <f t="shared" si="108"/>
        <v/>
      </c>
      <c r="CK57" s="369" t="str">
        <f t="shared" si="109"/>
        <v/>
      </c>
      <c r="CL57" s="369" t="str">
        <f t="shared" si="110"/>
        <v/>
      </c>
      <c r="CM57" s="369" t="str">
        <f t="shared" si="111"/>
        <v/>
      </c>
      <c r="CN57" s="369" t="str">
        <f t="shared" si="112"/>
        <v/>
      </c>
      <c r="CO57" s="369" t="str">
        <f t="shared" si="113"/>
        <v/>
      </c>
      <c r="CP57" s="371" t="str">
        <f t="shared" si="114"/>
        <v/>
      </c>
      <c r="CQ57" s="371" t="str">
        <f t="shared" si="115"/>
        <v/>
      </c>
      <c r="CR57" s="369" t="str">
        <f t="shared" si="116"/>
        <v/>
      </c>
      <c r="CS57" s="371" t="str">
        <f t="shared" si="117"/>
        <v/>
      </c>
      <c r="CT57" s="371" t="str">
        <f t="shared" si="118"/>
        <v/>
      </c>
      <c r="CU57" s="190" t="str">
        <f>details!CJ57</f>
        <v/>
      </c>
      <c r="CV57" s="376" t="str">
        <f>details!CK57</f>
        <v/>
      </c>
      <c r="CW57" s="438" t="str">
        <f t="shared" si="119"/>
        <v/>
      </c>
      <c r="CX57" s="497" t="str">
        <f t="shared" si="120"/>
        <v/>
      </c>
      <c r="CY57" s="372" t="str">
        <f t="shared" si="121"/>
        <v/>
      </c>
      <c r="CZ57" s="372" t="str">
        <f t="shared" si="122"/>
        <v/>
      </c>
      <c r="DA57" s="373" t="str">
        <f t="shared" si="123"/>
        <v/>
      </c>
      <c r="DB57" s="186" t="str">
        <f t="shared" si="124"/>
        <v/>
      </c>
      <c r="DC57" s="421" t="str">
        <f t="shared" si="125"/>
        <v/>
      </c>
      <c r="DD57" s="422" t="str">
        <f t="shared" si="126"/>
        <v/>
      </c>
      <c r="DE57" s="389" t="str">
        <f>IF(details!AK56="","",details!AK56)</f>
        <v/>
      </c>
    </row>
    <row r="58" spans="1:109" s="20" customFormat="1" ht="14" customHeight="1">
      <c r="A58" s="388">
        <f>IF(details!A58="","",details!A58)</f>
        <v>52</v>
      </c>
      <c r="B58" s="365" t="str">
        <f>IF(details!B58="","",details!B58)</f>
        <v/>
      </c>
      <c r="C58" s="365" t="str">
        <f>IF(details!C58="","",details!C58)</f>
        <v/>
      </c>
      <c r="D58" s="186" t="str">
        <f>IF(details!D58="","",details!D58)</f>
        <v/>
      </c>
      <c r="E58" s="365" t="str">
        <f>IF(details!E58="","",details!E58)</f>
        <v/>
      </c>
      <c r="F58" s="187" t="str">
        <f>IF(details!G58="","",details!G58)</f>
        <v/>
      </c>
      <c r="G58" s="261" t="str">
        <f>IF(details!H58="","",details!H58)</f>
        <v/>
      </c>
      <c r="H58" s="188" t="str">
        <f>IF(details!I58="","",details!I58)</f>
        <v>v 052</v>
      </c>
      <c r="I58" s="188" t="str">
        <f>IF(details!J58="","",details!J58)</f>
        <v>c 052</v>
      </c>
      <c r="J58" s="188" t="str">
        <f>IF(details!K58="","",details!K58)</f>
        <v>l 052</v>
      </c>
      <c r="K58" s="365" t="str">
        <f>IF(details!Q58="","",details!Q58)</f>
        <v/>
      </c>
      <c r="L58" s="365" t="str">
        <f>IF(details!R58="","",details!R58)</f>
        <v/>
      </c>
      <c r="M58" s="288" t="str">
        <f t="shared" si="77"/>
        <v/>
      </c>
      <c r="N58" s="365" t="str">
        <f>IF(details!S58="","",details!S58)</f>
        <v/>
      </c>
      <c r="O58" s="365" t="str">
        <f>IF(details!T58="","",details!T58)</f>
        <v/>
      </c>
      <c r="P58" s="186" t="str">
        <f t="shared" si="130"/>
        <v/>
      </c>
      <c r="Q58" s="186" t="str">
        <f t="shared" si="78"/>
        <v/>
      </c>
      <c r="R58" s="186" t="str">
        <f t="shared" si="79"/>
        <v/>
      </c>
      <c r="S58" s="186" t="str">
        <f t="shared" si="80"/>
        <v/>
      </c>
      <c r="T58" s="365" t="str">
        <f t="shared" si="81"/>
        <v/>
      </c>
      <c r="U58" s="365" t="str">
        <f t="shared" si="11"/>
        <v/>
      </c>
      <c r="V58" s="189" t="str">
        <f t="shared" si="82"/>
        <v/>
      </c>
      <c r="W58" s="189">
        <f t="shared" si="83"/>
        <v>0</v>
      </c>
      <c r="X58" s="365" t="str">
        <f>IF(details!U58="","",details!U58)</f>
        <v/>
      </c>
      <c r="Y58" s="365" t="str">
        <f>IF(details!V58="","",details!V58)</f>
        <v/>
      </c>
      <c r="Z58" s="288" t="str">
        <f t="shared" si="84"/>
        <v/>
      </c>
      <c r="AA58" s="365" t="str">
        <f>IF(details!W58="","",details!W58)</f>
        <v/>
      </c>
      <c r="AB58" s="365" t="str">
        <f>IF(details!X58="","",details!X58)</f>
        <v/>
      </c>
      <c r="AC58" s="186" t="str">
        <f t="shared" si="131"/>
        <v/>
      </c>
      <c r="AD58" s="186" t="str">
        <f t="shared" si="85"/>
        <v/>
      </c>
      <c r="AE58" s="186" t="str">
        <f t="shared" si="86"/>
        <v/>
      </c>
      <c r="AF58" s="186" t="str">
        <f t="shared" si="17"/>
        <v/>
      </c>
      <c r="AG58" s="365" t="str">
        <f t="shared" si="3"/>
        <v/>
      </c>
      <c r="AH58" s="365" t="str">
        <f t="shared" si="18"/>
        <v/>
      </c>
      <c r="AI58" s="189" t="str">
        <f t="shared" si="19"/>
        <v/>
      </c>
      <c r="AJ58" s="189">
        <f t="shared" si="20"/>
        <v>0</v>
      </c>
      <c r="AK58" s="365" t="str">
        <f>IF(details!Y58="","",details!Y58)</f>
        <v/>
      </c>
      <c r="AL58" s="365" t="str">
        <f>IF(details!Z58="","",details!Z58)</f>
        <v/>
      </c>
      <c r="AM58" s="288" t="str">
        <f t="shared" si="87"/>
        <v/>
      </c>
      <c r="AN58" s="365" t="str">
        <f>IF(details!AA58="","",details!AA58)</f>
        <v/>
      </c>
      <c r="AO58" s="365" t="str">
        <f>IF(details!AB58="","",details!AB58)</f>
        <v/>
      </c>
      <c r="AP58" s="186" t="str">
        <f t="shared" si="132"/>
        <v/>
      </c>
      <c r="AQ58" s="186" t="str">
        <f t="shared" si="88"/>
        <v/>
      </c>
      <c r="AR58" s="186" t="str">
        <f t="shared" si="89"/>
        <v/>
      </c>
      <c r="AS58" s="186" t="str">
        <f t="shared" si="24"/>
        <v/>
      </c>
      <c r="AT58" s="365" t="str">
        <f t="shared" si="5"/>
        <v/>
      </c>
      <c r="AU58" s="365" t="str">
        <f t="shared" si="25"/>
        <v/>
      </c>
      <c r="AV58" s="189" t="str">
        <f t="shared" si="26"/>
        <v/>
      </c>
      <c r="AW58" s="189">
        <f t="shared" si="27"/>
        <v>0</v>
      </c>
      <c r="AX58" s="365" t="str">
        <f>IF(details!AC58="","",details!AC58)</f>
        <v/>
      </c>
      <c r="AY58" s="365" t="str">
        <f>IF(details!AD58="","",details!AD58)</f>
        <v/>
      </c>
      <c r="AZ58" s="186" t="str">
        <f t="shared" si="28"/>
        <v/>
      </c>
      <c r="BA58" s="302" t="str">
        <f t="shared" si="29"/>
        <v/>
      </c>
      <c r="BB58" s="303" t="str">
        <f t="shared" si="30"/>
        <v/>
      </c>
      <c r="BC58" s="189" t="str">
        <f t="shared" si="90"/>
        <v/>
      </c>
      <c r="BD58" s="189">
        <f t="shared" si="91"/>
        <v>0</v>
      </c>
      <c r="BE58" s="365" t="str">
        <f>IF(details!AE58="","",details!AE58)</f>
        <v/>
      </c>
      <c r="BF58" s="365" t="str">
        <f>IF(details!AF58="","",details!AF58)</f>
        <v/>
      </c>
      <c r="BG58" s="186" t="str">
        <f t="shared" si="33"/>
        <v/>
      </c>
      <c r="BH58" s="302" t="str">
        <f t="shared" si="34"/>
        <v/>
      </c>
      <c r="BI58" s="303" t="str">
        <f t="shared" si="35"/>
        <v/>
      </c>
      <c r="BJ58" s="189" t="str">
        <f t="shared" si="92"/>
        <v/>
      </c>
      <c r="BK58" s="189">
        <f t="shared" si="93"/>
        <v>0</v>
      </c>
      <c r="BL58" s="365" t="str">
        <f>IF(details!AG58="","",details!AG58)</f>
        <v/>
      </c>
      <c r="BM58" s="365" t="str">
        <f>IF(details!AH58="","",details!AH58)</f>
        <v/>
      </c>
      <c r="BN58" s="186" t="str">
        <f t="shared" si="38"/>
        <v/>
      </c>
      <c r="BO58" s="302" t="str">
        <f t="shared" si="39"/>
        <v/>
      </c>
      <c r="BP58" s="303" t="str">
        <f t="shared" si="40"/>
        <v/>
      </c>
      <c r="BQ58" s="189" t="str">
        <f t="shared" si="94"/>
        <v/>
      </c>
      <c r="BR58" s="189">
        <f t="shared" si="95"/>
        <v>0</v>
      </c>
      <c r="BS58" s="365" t="str">
        <f>IF(details!AI58="","",details!AI58)</f>
        <v/>
      </c>
      <c r="BT58" s="365" t="str">
        <f>IF(details!AJ58="","",details!AJ58)</f>
        <v/>
      </c>
      <c r="BU58" s="186" t="str">
        <f t="shared" si="43"/>
        <v/>
      </c>
      <c r="BV58" s="302" t="str">
        <f t="shared" si="44"/>
        <v/>
      </c>
      <c r="BW58" s="303" t="str">
        <f t="shared" si="45"/>
        <v/>
      </c>
      <c r="BX58" s="189" t="str">
        <f t="shared" si="96"/>
        <v/>
      </c>
      <c r="BY58" s="189">
        <f t="shared" si="97"/>
        <v>0</v>
      </c>
      <c r="BZ58" s="369" t="str">
        <f t="shared" si="98"/>
        <v/>
      </c>
      <c r="CA58" s="369" t="str">
        <f t="shared" si="99"/>
        <v/>
      </c>
      <c r="CB58" s="369" t="str">
        <f t="shared" si="100"/>
        <v/>
      </c>
      <c r="CC58" s="369" t="str">
        <f t="shared" si="101"/>
        <v/>
      </c>
      <c r="CD58" s="369" t="str">
        <f t="shared" si="102"/>
        <v/>
      </c>
      <c r="CE58" s="369" t="str">
        <f t="shared" si="103"/>
        <v/>
      </c>
      <c r="CF58" s="369" t="str">
        <f t="shared" si="104"/>
        <v/>
      </c>
      <c r="CG58" s="370" t="str">
        <f t="shared" si="105"/>
        <v/>
      </c>
      <c r="CH58" s="370" t="str">
        <f t="shared" si="106"/>
        <v/>
      </c>
      <c r="CI58" s="369" t="str">
        <f t="shared" si="107"/>
        <v/>
      </c>
      <c r="CJ58" s="369" t="str">
        <f t="shared" si="108"/>
        <v/>
      </c>
      <c r="CK58" s="369" t="str">
        <f t="shared" si="109"/>
        <v/>
      </c>
      <c r="CL58" s="369" t="str">
        <f t="shared" si="110"/>
        <v/>
      </c>
      <c r="CM58" s="369" t="str">
        <f t="shared" si="111"/>
        <v/>
      </c>
      <c r="CN58" s="369" t="str">
        <f t="shared" si="112"/>
        <v/>
      </c>
      <c r="CO58" s="369" t="str">
        <f t="shared" si="113"/>
        <v/>
      </c>
      <c r="CP58" s="371" t="str">
        <f t="shared" si="114"/>
        <v/>
      </c>
      <c r="CQ58" s="371" t="str">
        <f t="shared" si="115"/>
        <v/>
      </c>
      <c r="CR58" s="369" t="str">
        <f t="shared" si="116"/>
        <v/>
      </c>
      <c r="CS58" s="371" t="str">
        <f t="shared" si="117"/>
        <v/>
      </c>
      <c r="CT58" s="371" t="str">
        <f t="shared" si="118"/>
        <v/>
      </c>
      <c r="CU58" s="190" t="str">
        <f>details!CJ58</f>
        <v/>
      </c>
      <c r="CV58" s="376" t="str">
        <f>details!CK58</f>
        <v/>
      </c>
      <c r="CW58" s="438" t="str">
        <f t="shared" si="119"/>
        <v/>
      </c>
      <c r="CX58" s="497" t="str">
        <f t="shared" si="120"/>
        <v/>
      </c>
      <c r="CY58" s="372" t="str">
        <f t="shared" si="121"/>
        <v/>
      </c>
      <c r="CZ58" s="372" t="str">
        <f t="shared" si="122"/>
        <v/>
      </c>
      <c r="DA58" s="373" t="str">
        <f t="shared" si="123"/>
        <v/>
      </c>
      <c r="DB58" s="186" t="str">
        <f t="shared" si="124"/>
        <v/>
      </c>
      <c r="DC58" s="421" t="str">
        <f t="shared" si="125"/>
        <v/>
      </c>
      <c r="DD58" s="422" t="str">
        <f t="shared" si="126"/>
        <v/>
      </c>
      <c r="DE58" s="389" t="str">
        <f>IF(details!AK57="","",details!AK57)</f>
        <v/>
      </c>
    </row>
    <row r="59" spans="1:109" s="20" customFormat="1" ht="14" customHeight="1">
      <c r="A59" s="388">
        <f>IF(details!A59="","",details!A59)</f>
        <v>53</v>
      </c>
      <c r="B59" s="365" t="str">
        <f>IF(details!B59="","",details!B59)</f>
        <v/>
      </c>
      <c r="C59" s="365" t="str">
        <f>IF(details!C59="","",details!C59)</f>
        <v/>
      </c>
      <c r="D59" s="186" t="str">
        <f>IF(details!D59="","",details!D59)</f>
        <v/>
      </c>
      <c r="E59" s="365" t="str">
        <f>IF(details!E59="","",details!E59)</f>
        <v/>
      </c>
      <c r="F59" s="187" t="str">
        <f>IF(details!G59="","",details!G59)</f>
        <v/>
      </c>
      <c r="G59" s="261" t="str">
        <f>IF(details!H59="","",details!H59)</f>
        <v/>
      </c>
      <c r="H59" s="188" t="str">
        <f>IF(details!I59="","",details!I59)</f>
        <v>v 053</v>
      </c>
      <c r="I59" s="188" t="str">
        <f>IF(details!J59="","",details!J59)</f>
        <v>c 053</v>
      </c>
      <c r="J59" s="188" t="str">
        <f>IF(details!K59="","",details!K59)</f>
        <v>l 053</v>
      </c>
      <c r="K59" s="365" t="str">
        <f>IF(details!Q59="","",details!Q59)</f>
        <v/>
      </c>
      <c r="L59" s="365" t="str">
        <f>IF(details!R59="","",details!R59)</f>
        <v/>
      </c>
      <c r="M59" s="288" t="str">
        <f t="shared" si="77"/>
        <v/>
      </c>
      <c r="N59" s="365" t="str">
        <f>IF(details!S59="","",details!S59)</f>
        <v/>
      </c>
      <c r="O59" s="365" t="str">
        <f>IF(details!T59="","",details!T59)</f>
        <v/>
      </c>
      <c r="P59" s="186" t="str">
        <f t="shared" si="130"/>
        <v/>
      </c>
      <c r="Q59" s="186" t="str">
        <f t="shared" si="78"/>
        <v/>
      </c>
      <c r="R59" s="186" t="str">
        <f t="shared" si="79"/>
        <v/>
      </c>
      <c r="S59" s="186" t="str">
        <f t="shared" si="80"/>
        <v/>
      </c>
      <c r="T59" s="365" t="str">
        <f t="shared" si="81"/>
        <v/>
      </c>
      <c r="U59" s="365" t="str">
        <f t="shared" si="11"/>
        <v/>
      </c>
      <c r="V59" s="189" t="str">
        <f t="shared" si="82"/>
        <v/>
      </c>
      <c r="W59" s="189">
        <f t="shared" si="83"/>
        <v>0</v>
      </c>
      <c r="X59" s="365" t="str">
        <f>IF(details!U59="","",details!U59)</f>
        <v/>
      </c>
      <c r="Y59" s="365" t="str">
        <f>IF(details!V59="","",details!V59)</f>
        <v/>
      </c>
      <c r="Z59" s="288" t="str">
        <f t="shared" si="84"/>
        <v/>
      </c>
      <c r="AA59" s="365" t="str">
        <f>IF(details!W59="","",details!W59)</f>
        <v/>
      </c>
      <c r="AB59" s="365" t="str">
        <f>IF(details!X59="","",details!X59)</f>
        <v/>
      </c>
      <c r="AC59" s="186" t="str">
        <f t="shared" si="131"/>
        <v/>
      </c>
      <c r="AD59" s="186" t="str">
        <f t="shared" si="85"/>
        <v/>
      </c>
      <c r="AE59" s="186" t="str">
        <f t="shared" si="86"/>
        <v/>
      </c>
      <c r="AF59" s="186" t="str">
        <f t="shared" si="17"/>
        <v/>
      </c>
      <c r="AG59" s="365" t="str">
        <f t="shared" si="3"/>
        <v/>
      </c>
      <c r="AH59" s="365" t="str">
        <f t="shared" si="18"/>
        <v/>
      </c>
      <c r="AI59" s="189" t="str">
        <f t="shared" si="19"/>
        <v/>
      </c>
      <c r="AJ59" s="189">
        <f t="shared" si="20"/>
        <v>0</v>
      </c>
      <c r="AK59" s="365" t="str">
        <f>IF(details!Y59="","",details!Y59)</f>
        <v/>
      </c>
      <c r="AL59" s="365" t="str">
        <f>IF(details!Z59="","",details!Z59)</f>
        <v/>
      </c>
      <c r="AM59" s="288" t="str">
        <f t="shared" si="87"/>
        <v/>
      </c>
      <c r="AN59" s="365" t="str">
        <f>IF(details!AA59="","",details!AA59)</f>
        <v/>
      </c>
      <c r="AO59" s="365" t="str">
        <f>IF(details!AB59="","",details!AB59)</f>
        <v/>
      </c>
      <c r="AP59" s="186" t="str">
        <f t="shared" si="132"/>
        <v/>
      </c>
      <c r="AQ59" s="186" t="str">
        <f t="shared" si="88"/>
        <v/>
      </c>
      <c r="AR59" s="186" t="str">
        <f t="shared" si="89"/>
        <v/>
      </c>
      <c r="AS59" s="186" t="str">
        <f t="shared" si="24"/>
        <v/>
      </c>
      <c r="AT59" s="365" t="str">
        <f t="shared" si="5"/>
        <v/>
      </c>
      <c r="AU59" s="365" t="str">
        <f t="shared" si="25"/>
        <v/>
      </c>
      <c r="AV59" s="189" t="str">
        <f t="shared" si="26"/>
        <v/>
      </c>
      <c r="AW59" s="189">
        <f t="shared" si="27"/>
        <v>0</v>
      </c>
      <c r="AX59" s="365" t="str">
        <f>IF(details!AC59="","",details!AC59)</f>
        <v/>
      </c>
      <c r="AY59" s="365" t="str">
        <f>IF(details!AD59="","",details!AD59)</f>
        <v/>
      </c>
      <c r="AZ59" s="186" t="str">
        <f t="shared" si="28"/>
        <v/>
      </c>
      <c r="BA59" s="302" t="str">
        <f t="shared" si="29"/>
        <v/>
      </c>
      <c r="BB59" s="303" t="str">
        <f t="shared" si="30"/>
        <v/>
      </c>
      <c r="BC59" s="189" t="str">
        <f t="shared" si="90"/>
        <v/>
      </c>
      <c r="BD59" s="189">
        <f t="shared" si="91"/>
        <v>0</v>
      </c>
      <c r="BE59" s="365" t="str">
        <f>IF(details!AE59="","",details!AE59)</f>
        <v/>
      </c>
      <c r="BF59" s="365" t="str">
        <f>IF(details!AF59="","",details!AF59)</f>
        <v/>
      </c>
      <c r="BG59" s="186" t="str">
        <f t="shared" si="33"/>
        <v/>
      </c>
      <c r="BH59" s="302" t="str">
        <f t="shared" si="34"/>
        <v/>
      </c>
      <c r="BI59" s="303" t="str">
        <f t="shared" si="35"/>
        <v/>
      </c>
      <c r="BJ59" s="189" t="str">
        <f t="shared" si="92"/>
        <v/>
      </c>
      <c r="BK59" s="189">
        <f t="shared" si="93"/>
        <v>0</v>
      </c>
      <c r="BL59" s="365" t="str">
        <f>IF(details!AG59="","",details!AG59)</f>
        <v/>
      </c>
      <c r="BM59" s="365" t="str">
        <f>IF(details!AH59="","",details!AH59)</f>
        <v/>
      </c>
      <c r="BN59" s="186" t="str">
        <f t="shared" si="38"/>
        <v/>
      </c>
      <c r="BO59" s="302" t="str">
        <f t="shared" si="39"/>
        <v/>
      </c>
      <c r="BP59" s="303" t="str">
        <f t="shared" si="40"/>
        <v/>
      </c>
      <c r="BQ59" s="189" t="str">
        <f t="shared" si="94"/>
        <v/>
      </c>
      <c r="BR59" s="189">
        <f t="shared" si="95"/>
        <v>0</v>
      </c>
      <c r="BS59" s="365" t="str">
        <f>IF(details!AI59="","",details!AI59)</f>
        <v/>
      </c>
      <c r="BT59" s="365" t="str">
        <f>IF(details!AJ59="","",details!AJ59)</f>
        <v/>
      </c>
      <c r="BU59" s="186" t="str">
        <f t="shared" si="43"/>
        <v/>
      </c>
      <c r="BV59" s="302" t="str">
        <f t="shared" si="44"/>
        <v/>
      </c>
      <c r="BW59" s="303" t="str">
        <f t="shared" si="45"/>
        <v/>
      </c>
      <c r="BX59" s="189" t="str">
        <f t="shared" si="96"/>
        <v/>
      </c>
      <c r="BY59" s="189">
        <f t="shared" si="97"/>
        <v>0</v>
      </c>
      <c r="BZ59" s="369" t="str">
        <f t="shared" si="98"/>
        <v/>
      </c>
      <c r="CA59" s="369" t="str">
        <f t="shared" si="99"/>
        <v/>
      </c>
      <c r="CB59" s="369" t="str">
        <f t="shared" si="100"/>
        <v/>
      </c>
      <c r="CC59" s="369" t="str">
        <f t="shared" si="101"/>
        <v/>
      </c>
      <c r="CD59" s="369" t="str">
        <f t="shared" si="102"/>
        <v/>
      </c>
      <c r="CE59" s="369" t="str">
        <f t="shared" si="103"/>
        <v/>
      </c>
      <c r="CF59" s="369" t="str">
        <f t="shared" si="104"/>
        <v/>
      </c>
      <c r="CG59" s="370" t="str">
        <f t="shared" si="105"/>
        <v/>
      </c>
      <c r="CH59" s="370" t="str">
        <f t="shared" si="106"/>
        <v/>
      </c>
      <c r="CI59" s="369" t="str">
        <f t="shared" si="107"/>
        <v/>
      </c>
      <c r="CJ59" s="369" t="str">
        <f t="shared" si="108"/>
        <v/>
      </c>
      <c r="CK59" s="369" t="str">
        <f t="shared" si="109"/>
        <v/>
      </c>
      <c r="CL59" s="369" t="str">
        <f t="shared" si="110"/>
        <v/>
      </c>
      <c r="CM59" s="369" t="str">
        <f t="shared" si="111"/>
        <v/>
      </c>
      <c r="CN59" s="369" t="str">
        <f t="shared" si="112"/>
        <v/>
      </c>
      <c r="CO59" s="369" t="str">
        <f t="shared" si="113"/>
        <v/>
      </c>
      <c r="CP59" s="371" t="str">
        <f t="shared" si="114"/>
        <v/>
      </c>
      <c r="CQ59" s="371" t="str">
        <f t="shared" si="115"/>
        <v/>
      </c>
      <c r="CR59" s="369" t="str">
        <f t="shared" si="116"/>
        <v/>
      </c>
      <c r="CS59" s="371" t="str">
        <f t="shared" si="117"/>
        <v/>
      </c>
      <c r="CT59" s="371" t="str">
        <f t="shared" si="118"/>
        <v/>
      </c>
      <c r="CU59" s="190" t="str">
        <f>details!CJ59</f>
        <v/>
      </c>
      <c r="CV59" s="376" t="str">
        <f>details!CK59</f>
        <v/>
      </c>
      <c r="CW59" s="438" t="str">
        <f t="shared" si="119"/>
        <v/>
      </c>
      <c r="CX59" s="497" t="str">
        <f t="shared" si="120"/>
        <v/>
      </c>
      <c r="CY59" s="372" t="str">
        <f t="shared" si="121"/>
        <v/>
      </c>
      <c r="CZ59" s="372" t="str">
        <f t="shared" si="122"/>
        <v/>
      </c>
      <c r="DA59" s="373" t="str">
        <f t="shared" si="123"/>
        <v/>
      </c>
      <c r="DB59" s="186" t="str">
        <f t="shared" si="124"/>
        <v/>
      </c>
      <c r="DC59" s="421" t="str">
        <f t="shared" si="125"/>
        <v/>
      </c>
      <c r="DD59" s="422" t="str">
        <f t="shared" si="126"/>
        <v/>
      </c>
      <c r="DE59" s="389" t="str">
        <f>IF(details!AK58="","",details!AK58)</f>
        <v/>
      </c>
    </row>
    <row r="60" spans="1:109" s="20" customFormat="1" ht="14" customHeight="1">
      <c r="A60" s="388">
        <f>IF(details!A60="","",details!A60)</f>
        <v>54</v>
      </c>
      <c r="B60" s="365" t="str">
        <f>IF(details!B60="","",details!B60)</f>
        <v/>
      </c>
      <c r="C60" s="365" t="str">
        <f>IF(details!C60="","",details!C60)</f>
        <v/>
      </c>
      <c r="D60" s="186" t="str">
        <f>IF(details!D60="","",details!D60)</f>
        <v/>
      </c>
      <c r="E60" s="365" t="str">
        <f>IF(details!E60="","",details!E60)</f>
        <v/>
      </c>
      <c r="F60" s="187" t="str">
        <f>IF(details!G60="","",details!G60)</f>
        <v/>
      </c>
      <c r="G60" s="261" t="str">
        <f>IF(details!H60="","",details!H60)</f>
        <v/>
      </c>
      <c r="H60" s="188" t="str">
        <f>IF(details!I60="","",details!I60)</f>
        <v>v 054</v>
      </c>
      <c r="I60" s="188" t="str">
        <f>IF(details!J60="","",details!J60)</f>
        <v>c 054</v>
      </c>
      <c r="J60" s="188" t="str">
        <f>IF(details!K60="","",details!K60)</f>
        <v>l 054</v>
      </c>
      <c r="K60" s="365" t="str">
        <f>IF(details!Q60="","",details!Q60)</f>
        <v/>
      </c>
      <c r="L60" s="365" t="str">
        <f>IF(details!R60="","",details!R60)</f>
        <v/>
      </c>
      <c r="M60" s="288" t="str">
        <f t="shared" si="77"/>
        <v/>
      </c>
      <c r="N60" s="365" t="str">
        <f>IF(details!S60="","",details!S60)</f>
        <v/>
      </c>
      <c r="O60" s="365" t="str">
        <f>IF(details!T60="","",details!T60)</f>
        <v/>
      </c>
      <c r="P60" s="186" t="str">
        <f t="shared" si="130"/>
        <v/>
      </c>
      <c r="Q60" s="186" t="str">
        <f t="shared" si="78"/>
        <v/>
      </c>
      <c r="R60" s="186" t="str">
        <f t="shared" si="79"/>
        <v/>
      </c>
      <c r="S60" s="186" t="str">
        <f t="shared" si="80"/>
        <v/>
      </c>
      <c r="T60" s="365" t="str">
        <f t="shared" si="81"/>
        <v/>
      </c>
      <c r="U60" s="365" t="str">
        <f t="shared" si="11"/>
        <v/>
      </c>
      <c r="V60" s="189" t="str">
        <f t="shared" si="82"/>
        <v/>
      </c>
      <c r="W60" s="189">
        <f t="shared" si="83"/>
        <v>0</v>
      </c>
      <c r="X60" s="365" t="str">
        <f>IF(details!U60="","",details!U60)</f>
        <v/>
      </c>
      <c r="Y60" s="365" t="str">
        <f>IF(details!V60="","",details!V60)</f>
        <v/>
      </c>
      <c r="Z60" s="288" t="str">
        <f t="shared" si="84"/>
        <v/>
      </c>
      <c r="AA60" s="365" t="str">
        <f>IF(details!W60="","",details!W60)</f>
        <v/>
      </c>
      <c r="AB60" s="365" t="str">
        <f>IF(details!X60="","",details!X60)</f>
        <v/>
      </c>
      <c r="AC60" s="186" t="str">
        <f t="shared" si="131"/>
        <v/>
      </c>
      <c r="AD60" s="186" t="str">
        <f t="shared" si="85"/>
        <v/>
      </c>
      <c r="AE60" s="186" t="str">
        <f t="shared" si="86"/>
        <v/>
      </c>
      <c r="AF60" s="186" t="str">
        <f t="shared" si="17"/>
        <v/>
      </c>
      <c r="AG60" s="365" t="str">
        <f t="shared" si="3"/>
        <v/>
      </c>
      <c r="AH60" s="365" t="str">
        <f t="shared" si="18"/>
        <v/>
      </c>
      <c r="AI60" s="189" t="str">
        <f t="shared" si="19"/>
        <v/>
      </c>
      <c r="AJ60" s="189">
        <f t="shared" si="20"/>
        <v>0</v>
      </c>
      <c r="AK60" s="365" t="str">
        <f>IF(details!Y60="","",details!Y60)</f>
        <v/>
      </c>
      <c r="AL60" s="365" t="str">
        <f>IF(details!Z60="","",details!Z60)</f>
        <v/>
      </c>
      <c r="AM60" s="288" t="str">
        <f t="shared" si="87"/>
        <v/>
      </c>
      <c r="AN60" s="365" t="str">
        <f>IF(details!AA60="","",details!AA60)</f>
        <v/>
      </c>
      <c r="AO60" s="365" t="str">
        <f>IF(details!AB60="","",details!AB60)</f>
        <v/>
      </c>
      <c r="AP60" s="186" t="str">
        <f t="shared" si="132"/>
        <v/>
      </c>
      <c r="AQ60" s="186" t="str">
        <f t="shared" si="88"/>
        <v/>
      </c>
      <c r="AR60" s="186" t="str">
        <f t="shared" si="89"/>
        <v/>
      </c>
      <c r="AS60" s="186" t="str">
        <f t="shared" si="24"/>
        <v/>
      </c>
      <c r="AT60" s="365" t="str">
        <f t="shared" si="5"/>
        <v/>
      </c>
      <c r="AU60" s="365" t="str">
        <f t="shared" si="25"/>
        <v/>
      </c>
      <c r="AV60" s="189" t="str">
        <f t="shared" si="26"/>
        <v/>
      </c>
      <c r="AW60" s="189">
        <f t="shared" si="27"/>
        <v>0</v>
      </c>
      <c r="AX60" s="365" t="str">
        <f>IF(details!AC60="","",details!AC60)</f>
        <v/>
      </c>
      <c r="AY60" s="365" t="str">
        <f>IF(details!AD60="","",details!AD60)</f>
        <v/>
      </c>
      <c r="AZ60" s="186" t="str">
        <f t="shared" si="28"/>
        <v/>
      </c>
      <c r="BA60" s="302" t="str">
        <f t="shared" si="29"/>
        <v/>
      </c>
      <c r="BB60" s="303" t="str">
        <f t="shared" si="30"/>
        <v/>
      </c>
      <c r="BC60" s="189" t="str">
        <f t="shared" si="90"/>
        <v/>
      </c>
      <c r="BD60" s="189">
        <f t="shared" si="91"/>
        <v>0</v>
      </c>
      <c r="BE60" s="365" t="str">
        <f>IF(details!AE60="","",details!AE60)</f>
        <v/>
      </c>
      <c r="BF60" s="365" t="str">
        <f>IF(details!AF60="","",details!AF60)</f>
        <v/>
      </c>
      <c r="BG60" s="186" t="str">
        <f t="shared" si="33"/>
        <v/>
      </c>
      <c r="BH60" s="302" t="str">
        <f t="shared" si="34"/>
        <v/>
      </c>
      <c r="BI60" s="303" t="str">
        <f t="shared" si="35"/>
        <v/>
      </c>
      <c r="BJ60" s="189" t="str">
        <f t="shared" si="92"/>
        <v/>
      </c>
      <c r="BK60" s="189">
        <f t="shared" si="93"/>
        <v>0</v>
      </c>
      <c r="BL60" s="365" t="str">
        <f>IF(details!AG60="","",details!AG60)</f>
        <v/>
      </c>
      <c r="BM60" s="365" t="str">
        <f>IF(details!AH60="","",details!AH60)</f>
        <v/>
      </c>
      <c r="BN60" s="186" t="str">
        <f t="shared" si="38"/>
        <v/>
      </c>
      <c r="BO60" s="302" t="str">
        <f t="shared" si="39"/>
        <v/>
      </c>
      <c r="BP60" s="303" t="str">
        <f t="shared" si="40"/>
        <v/>
      </c>
      <c r="BQ60" s="189" t="str">
        <f t="shared" si="94"/>
        <v/>
      </c>
      <c r="BR60" s="189">
        <f t="shared" si="95"/>
        <v>0</v>
      </c>
      <c r="BS60" s="365" t="str">
        <f>IF(details!AI60="","",details!AI60)</f>
        <v/>
      </c>
      <c r="BT60" s="365" t="str">
        <f>IF(details!AJ60="","",details!AJ60)</f>
        <v/>
      </c>
      <c r="BU60" s="186" t="str">
        <f t="shared" si="43"/>
        <v/>
      </c>
      <c r="BV60" s="302" t="str">
        <f t="shared" si="44"/>
        <v/>
      </c>
      <c r="BW60" s="303" t="str">
        <f t="shared" si="45"/>
        <v/>
      </c>
      <c r="BX60" s="189" t="str">
        <f t="shared" si="96"/>
        <v/>
      </c>
      <c r="BY60" s="189">
        <f t="shared" si="97"/>
        <v>0</v>
      </c>
      <c r="BZ60" s="369" t="str">
        <f t="shared" si="98"/>
        <v/>
      </c>
      <c r="CA60" s="369" t="str">
        <f t="shared" si="99"/>
        <v/>
      </c>
      <c r="CB60" s="369" t="str">
        <f t="shared" si="100"/>
        <v/>
      </c>
      <c r="CC60" s="369" t="str">
        <f t="shared" si="101"/>
        <v/>
      </c>
      <c r="CD60" s="369" t="str">
        <f t="shared" si="102"/>
        <v/>
      </c>
      <c r="CE60" s="369" t="str">
        <f t="shared" si="103"/>
        <v/>
      </c>
      <c r="CF60" s="369" t="str">
        <f t="shared" si="104"/>
        <v/>
      </c>
      <c r="CG60" s="370" t="str">
        <f t="shared" si="105"/>
        <v/>
      </c>
      <c r="CH60" s="370" t="str">
        <f t="shared" si="106"/>
        <v/>
      </c>
      <c r="CI60" s="369" t="str">
        <f t="shared" si="107"/>
        <v/>
      </c>
      <c r="CJ60" s="369" t="str">
        <f t="shared" si="108"/>
        <v/>
      </c>
      <c r="CK60" s="369" t="str">
        <f t="shared" si="109"/>
        <v/>
      </c>
      <c r="CL60" s="369" t="str">
        <f t="shared" si="110"/>
        <v/>
      </c>
      <c r="CM60" s="369" t="str">
        <f t="shared" si="111"/>
        <v/>
      </c>
      <c r="CN60" s="369" t="str">
        <f t="shared" si="112"/>
        <v/>
      </c>
      <c r="CO60" s="369" t="str">
        <f t="shared" si="113"/>
        <v/>
      </c>
      <c r="CP60" s="371" t="str">
        <f t="shared" si="114"/>
        <v/>
      </c>
      <c r="CQ60" s="371" t="str">
        <f t="shared" si="115"/>
        <v/>
      </c>
      <c r="CR60" s="369" t="str">
        <f t="shared" si="116"/>
        <v/>
      </c>
      <c r="CS60" s="371" t="str">
        <f t="shared" si="117"/>
        <v/>
      </c>
      <c r="CT60" s="371" t="str">
        <f t="shared" si="118"/>
        <v/>
      </c>
      <c r="CU60" s="190" t="str">
        <f>details!CJ60</f>
        <v/>
      </c>
      <c r="CV60" s="376" t="str">
        <f>details!CK60</f>
        <v/>
      </c>
      <c r="CW60" s="438" t="str">
        <f t="shared" si="119"/>
        <v/>
      </c>
      <c r="CX60" s="497" t="str">
        <f t="shared" si="120"/>
        <v/>
      </c>
      <c r="CY60" s="372" t="str">
        <f t="shared" si="121"/>
        <v/>
      </c>
      <c r="CZ60" s="372" t="str">
        <f t="shared" si="122"/>
        <v/>
      </c>
      <c r="DA60" s="373" t="str">
        <f t="shared" si="123"/>
        <v/>
      </c>
      <c r="DB60" s="186" t="str">
        <f t="shared" si="124"/>
        <v/>
      </c>
      <c r="DC60" s="421" t="str">
        <f t="shared" si="125"/>
        <v/>
      </c>
      <c r="DD60" s="422" t="str">
        <f t="shared" si="126"/>
        <v/>
      </c>
      <c r="DE60" s="389" t="str">
        <f>IF(details!AK59="","",details!AK59)</f>
        <v/>
      </c>
    </row>
    <row r="61" spans="1:109" s="20" customFormat="1" ht="14" customHeight="1">
      <c r="A61" s="388">
        <f>IF(details!A61="","",details!A61)</f>
        <v>55</v>
      </c>
      <c r="B61" s="365" t="str">
        <f>IF(details!B61="","",details!B61)</f>
        <v/>
      </c>
      <c r="C61" s="365" t="str">
        <f>IF(details!C61="","",details!C61)</f>
        <v/>
      </c>
      <c r="D61" s="186" t="str">
        <f>IF(details!D61="","",details!D61)</f>
        <v/>
      </c>
      <c r="E61" s="365" t="str">
        <f>IF(details!E61="","",details!E61)</f>
        <v/>
      </c>
      <c r="F61" s="187" t="str">
        <f>IF(details!G61="","",details!G61)</f>
        <v/>
      </c>
      <c r="G61" s="261" t="str">
        <f>IF(details!H61="","",details!H61)</f>
        <v/>
      </c>
      <c r="H61" s="188" t="str">
        <f>IF(details!I61="","",details!I61)</f>
        <v>v 055</v>
      </c>
      <c r="I61" s="188" t="str">
        <f>IF(details!J61="","",details!J61)</f>
        <v>c 055</v>
      </c>
      <c r="J61" s="188" t="str">
        <f>IF(details!K61="","",details!K61)</f>
        <v>l 055</v>
      </c>
      <c r="K61" s="365" t="str">
        <f>IF(details!Q61="","",details!Q61)</f>
        <v/>
      </c>
      <c r="L61" s="365" t="str">
        <f>IF(details!R61="","",details!R61)</f>
        <v/>
      </c>
      <c r="M61" s="288" t="str">
        <f t="shared" si="77"/>
        <v/>
      </c>
      <c r="N61" s="365" t="str">
        <f>IF(details!S61="","",details!S61)</f>
        <v/>
      </c>
      <c r="O61" s="365" t="str">
        <f>IF(details!T61="","",details!T61)</f>
        <v/>
      </c>
      <c r="P61" s="186" t="str">
        <f t="shared" si="130"/>
        <v/>
      </c>
      <c r="Q61" s="186" t="str">
        <f t="shared" si="78"/>
        <v/>
      </c>
      <c r="R61" s="186" t="str">
        <f t="shared" si="79"/>
        <v/>
      </c>
      <c r="S61" s="186" t="str">
        <f t="shared" si="80"/>
        <v/>
      </c>
      <c r="T61" s="365" t="str">
        <f t="shared" si="81"/>
        <v/>
      </c>
      <c r="U61" s="365" t="str">
        <f t="shared" si="11"/>
        <v/>
      </c>
      <c r="V61" s="189" t="str">
        <f t="shared" si="82"/>
        <v/>
      </c>
      <c r="W61" s="189">
        <f t="shared" si="83"/>
        <v>0</v>
      </c>
      <c r="X61" s="365" t="str">
        <f>IF(details!U61="","",details!U61)</f>
        <v/>
      </c>
      <c r="Y61" s="365" t="str">
        <f>IF(details!V61="","",details!V61)</f>
        <v/>
      </c>
      <c r="Z61" s="288" t="str">
        <f t="shared" si="84"/>
        <v/>
      </c>
      <c r="AA61" s="365" t="str">
        <f>IF(details!W61="","",details!W61)</f>
        <v/>
      </c>
      <c r="AB61" s="365" t="str">
        <f>IF(details!X61="","",details!X61)</f>
        <v/>
      </c>
      <c r="AC61" s="186" t="str">
        <f t="shared" si="131"/>
        <v/>
      </c>
      <c r="AD61" s="186" t="str">
        <f t="shared" si="85"/>
        <v/>
      </c>
      <c r="AE61" s="186" t="str">
        <f t="shared" si="86"/>
        <v/>
      </c>
      <c r="AF61" s="186" t="str">
        <f t="shared" si="17"/>
        <v/>
      </c>
      <c r="AG61" s="365" t="str">
        <f t="shared" si="3"/>
        <v/>
      </c>
      <c r="AH61" s="365" t="str">
        <f t="shared" si="18"/>
        <v/>
      </c>
      <c r="AI61" s="189" t="str">
        <f t="shared" si="19"/>
        <v/>
      </c>
      <c r="AJ61" s="189">
        <f t="shared" si="20"/>
        <v>0</v>
      </c>
      <c r="AK61" s="365" t="str">
        <f>IF(details!Y61="","",details!Y61)</f>
        <v/>
      </c>
      <c r="AL61" s="365" t="str">
        <f>IF(details!Z61="","",details!Z61)</f>
        <v/>
      </c>
      <c r="AM61" s="288" t="str">
        <f t="shared" si="87"/>
        <v/>
      </c>
      <c r="AN61" s="365" t="str">
        <f>IF(details!AA61="","",details!AA61)</f>
        <v/>
      </c>
      <c r="AO61" s="365" t="str">
        <f>IF(details!AB61="","",details!AB61)</f>
        <v/>
      </c>
      <c r="AP61" s="186" t="str">
        <f t="shared" si="132"/>
        <v/>
      </c>
      <c r="AQ61" s="186" t="str">
        <f t="shared" si="88"/>
        <v/>
      </c>
      <c r="AR61" s="186" t="str">
        <f t="shared" si="89"/>
        <v/>
      </c>
      <c r="AS61" s="186" t="str">
        <f t="shared" si="24"/>
        <v/>
      </c>
      <c r="AT61" s="365" t="str">
        <f t="shared" si="5"/>
        <v/>
      </c>
      <c r="AU61" s="365" t="str">
        <f t="shared" si="25"/>
        <v/>
      </c>
      <c r="AV61" s="189" t="str">
        <f t="shared" si="26"/>
        <v/>
      </c>
      <c r="AW61" s="189">
        <f t="shared" si="27"/>
        <v>0</v>
      </c>
      <c r="AX61" s="365" t="str">
        <f>IF(details!AC61="","",details!AC61)</f>
        <v/>
      </c>
      <c r="AY61" s="365" t="str">
        <f>IF(details!AD61="","",details!AD61)</f>
        <v/>
      </c>
      <c r="AZ61" s="186" t="str">
        <f t="shared" si="28"/>
        <v/>
      </c>
      <c r="BA61" s="302" t="str">
        <f t="shared" si="29"/>
        <v/>
      </c>
      <c r="BB61" s="303" t="str">
        <f t="shared" si="30"/>
        <v/>
      </c>
      <c r="BC61" s="189" t="str">
        <f t="shared" si="90"/>
        <v/>
      </c>
      <c r="BD61" s="189">
        <f t="shared" si="91"/>
        <v>0</v>
      </c>
      <c r="BE61" s="365" t="str">
        <f>IF(details!AE61="","",details!AE61)</f>
        <v/>
      </c>
      <c r="BF61" s="365" t="str">
        <f>IF(details!AF61="","",details!AF61)</f>
        <v/>
      </c>
      <c r="BG61" s="186" t="str">
        <f t="shared" si="33"/>
        <v/>
      </c>
      <c r="BH61" s="302" t="str">
        <f t="shared" si="34"/>
        <v/>
      </c>
      <c r="BI61" s="303" t="str">
        <f t="shared" si="35"/>
        <v/>
      </c>
      <c r="BJ61" s="189" t="str">
        <f t="shared" si="92"/>
        <v/>
      </c>
      <c r="BK61" s="189">
        <f t="shared" si="93"/>
        <v>0</v>
      </c>
      <c r="BL61" s="365" t="str">
        <f>IF(details!AG61="","",details!AG61)</f>
        <v/>
      </c>
      <c r="BM61" s="365" t="str">
        <f>IF(details!AH61="","",details!AH61)</f>
        <v/>
      </c>
      <c r="BN61" s="186" t="str">
        <f t="shared" si="38"/>
        <v/>
      </c>
      <c r="BO61" s="302" t="str">
        <f t="shared" si="39"/>
        <v/>
      </c>
      <c r="BP61" s="303" t="str">
        <f t="shared" si="40"/>
        <v/>
      </c>
      <c r="BQ61" s="189" t="str">
        <f t="shared" si="94"/>
        <v/>
      </c>
      <c r="BR61" s="189">
        <f t="shared" si="95"/>
        <v>0</v>
      </c>
      <c r="BS61" s="365" t="str">
        <f>IF(details!AI61="","",details!AI61)</f>
        <v/>
      </c>
      <c r="BT61" s="365" t="str">
        <f>IF(details!AJ61="","",details!AJ61)</f>
        <v/>
      </c>
      <c r="BU61" s="186" t="str">
        <f t="shared" si="43"/>
        <v/>
      </c>
      <c r="BV61" s="302" t="str">
        <f t="shared" si="44"/>
        <v/>
      </c>
      <c r="BW61" s="303" t="str">
        <f t="shared" si="45"/>
        <v/>
      </c>
      <c r="BX61" s="189" t="str">
        <f t="shared" si="96"/>
        <v/>
      </c>
      <c r="BY61" s="189">
        <f t="shared" si="97"/>
        <v>0</v>
      </c>
      <c r="BZ61" s="369" t="str">
        <f t="shared" si="98"/>
        <v/>
      </c>
      <c r="CA61" s="369" t="str">
        <f t="shared" si="99"/>
        <v/>
      </c>
      <c r="CB61" s="369" t="str">
        <f t="shared" si="100"/>
        <v/>
      </c>
      <c r="CC61" s="369" t="str">
        <f t="shared" si="101"/>
        <v/>
      </c>
      <c r="CD61" s="369" t="str">
        <f t="shared" si="102"/>
        <v/>
      </c>
      <c r="CE61" s="369" t="str">
        <f t="shared" si="103"/>
        <v/>
      </c>
      <c r="CF61" s="369" t="str">
        <f t="shared" si="104"/>
        <v/>
      </c>
      <c r="CG61" s="370" t="str">
        <f t="shared" si="105"/>
        <v/>
      </c>
      <c r="CH61" s="370" t="str">
        <f t="shared" si="106"/>
        <v/>
      </c>
      <c r="CI61" s="369" t="str">
        <f t="shared" si="107"/>
        <v/>
      </c>
      <c r="CJ61" s="369" t="str">
        <f t="shared" si="108"/>
        <v/>
      </c>
      <c r="CK61" s="369" t="str">
        <f t="shared" si="109"/>
        <v/>
      </c>
      <c r="CL61" s="369" t="str">
        <f t="shared" si="110"/>
        <v/>
      </c>
      <c r="CM61" s="369" t="str">
        <f t="shared" si="111"/>
        <v/>
      </c>
      <c r="CN61" s="369" t="str">
        <f t="shared" si="112"/>
        <v/>
      </c>
      <c r="CO61" s="369" t="str">
        <f t="shared" si="113"/>
        <v/>
      </c>
      <c r="CP61" s="371" t="str">
        <f t="shared" si="114"/>
        <v/>
      </c>
      <c r="CQ61" s="371" t="str">
        <f t="shared" si="115"/>
        <v/>
      </c>
      <c r="CR61" s="369" t="str">
        <f t="shared" si="116"/>
        <v/>
      </c>
      <c r="CS61" s="371" t="str">
        <f t="shared" si="117"/>
        <v/>
      </c>
      <c r="CT61" s="371" t="str">
        <f t="shared" si="118"/>
        <v/>
      </c>
      <c r="CU61" s="190" t="str">
        <f>details!CJ61</f>
        <v/>
      </c>
      <c r="CV61" s="376" t="str">
        <f>details!CK61</f>
        <v/>
      </c>
      <c r="CW61" s="438" t="str">
        <f t="shared" si="119"/>
        <v/>
      </c>
      <c r="CX61" s="497" t="str">
        <f t="shared" si="120"/>
        <v/>
      </c>
      <c r="CY61" s="372" t="str">
        <f t="shared" si="121"/>
        <v/>
      </c>
      <c r="CZ61" s="372" t="str">
        <f t="shared" si="122"/>
        <v/>
      </c>
      <c r="DA61" s="373" t="str">
        <f t="shared" si="123"/>
        <v/>
      </c>
      <c r="DB61" s="186" t="str">
        <f t="shared" si="124"/>
        <v/>
      </c>
      <c r="DC61" s="421" t="str">
        <f t="shared" si="125"/>
        <v/>
      </c>
      <c r="DD61" s="422" t="str">
        <f t="shared" si="126"/>
        <v/>
      </c>
      <c r="DE61" s="389" t="str">
        <f>IF(details!AK60="","",details!AK60)</f>
        <v/>
      </c>
    </row>
    <row r="62" spans="1:109" s="20" customFormat="1" ht="14" customHeight="1">
      <c r="A62" s="388">
        <f>IF(details!A62="","",details!A62)</f>
        <v>56</v>
      </c>
      <c r="B62" s="365" t="str">
        <f>IF(details!B62="","",details!B62)</f>
        <v/>
      </c>
      <c r="C62" s="365" t="str">
        <f>IF(details!C62="","",details!C62)</f>
        <v/>
      </c>
      <c r="D62" s="186" t="str">
        <f>IF(details!D62="","",details!D62)</f>
        <v/>
      </c>
      <c r="E62" s="365" t="str">
        <f>IF(details!E62="","",details!E62)</f>
        <v/>
      </c>
      <c r="F62" s="187" t="str">
        <f>IF(details!G62="","",details!G62)</f>
        <v/>
      </c>
      <c r="G62" s="261" t="str">
        <f>IF(details!H62="","",details!H62)</f>
        <v/>
      </c>
      <c r="H62" s="188" t="str">
        <f>IF(details!I62="","",details!I62)</f>
        <v>v 056</v>
      </c>
      <c r="I62" s="188" t="str">
        <f>IF(details!J62="","",details!J62)</f>
        <v>c 056</v>
      </c>
      <c r="J62" s="188" t="str">
        <f>IF(details!K62="","",details!K62)</f>
        <v>l 056</v>
      </c>
      <c r="K62" s="365" t="str">
        <f>IF(details!Q62="","",details!Q62)</f>
        <v/>
      </c>
      <c r="L62" s="365" t="str">
        <f>IF(details!R62="","",details!R62)</f>
        <v/>
      </c>
      <c r="M62" s="288" t="str">
        <f t="shared" si="77"/>
        <v/>
      </c>
      <c r="N62" s="365" t="str">
        <f>IF(details!S62="","",details!S62)</f>
        <v/>
      </c>
      <c r="O62" s="365" t="str">
        <f>IF(details!T62="","",details!T62)</f>
        <v/>
      </c>
      <c r="P62" s="186" t="str">
        <f t="shared" si="130"/>
        <v/>
      </c>
      <c r="Q62" s="186" t="str">
        <f t="shared" si="78"/>
        <v/>
      </c>
      <c r="R62" s="186" t="str">
        <f t="shared" si="79"/>
        <v/>
      </c>
      <c r="S62" s="186" t="str">
        <f t="shared" si="80"/>
        <v/>
      </c>
      <c r="T62" s="365" t="str">
        <f t="shared" si="81"/>
        <v/>
      </c>
      <c r="U62" s="365" t="str">
        <f t="shared" si="11"/>
        <v/>
      </c>
      <c r="V62" s="189" t="str">
        <f t="shared" si="82"/>
        <v/>
      </c>
      <c r="W62" s="189">
        <f t="shared" si="83"/>
        <v>0</v>
      </c>
      <c r="X62" s="365" t="str">
        <f>IF(details!U62="","",details!U62)</f>
        <v/>
      </c>
      <c r="Y62" s="365" t="str">
        <f>IF(details!V62="","",details!V62)</f>
        <v/>
      </c>
      <c r="Z62" s="288" t="str">
        <f t="shared" si="84"/>
        <v/>
      </c>
      <c r="AA62" s="365" t="str">
        <f>IF(details!W62="","",details!W62)</f>
        <v/>
      </c>
      <c r="AB62" s="365" t="str">
        <f>IF(details!X62="","",details!X62)</f>
        <v/>
      </c>
      <c r="AC62" s="186" t="str">
        <f t="shared" si="131"/>
        <v/>
      </c>
      <c r="AD62" s="186" t="str">
        <f t="shared" si="85"/>
        <v/>
      </c>
      <c r="AE62" s="186" t="str">
        <f t="shared" si="86"/>
        <v/>
      </c>
      <c r="AF62" s="186" t="str">
        <f t="shared" si="17"/>
        <v/>
      </c>
      <c r="AG62" s="365" t="str">
        <f t="shared" si="3"/>
        <v/>
      </c>
      <c r="AH62" s="365" t="str">
        <f t="shared" si="18"/>
        <v/>
      </c>
      <c r="AI62" s="189" t="str">
        <f t="shared" si="19"/>
        <v/>
      </c>
      <c r="AJ62" s="189">
        <f t="shared" si="20"/>
        <v>0</v>
      </c>
      <c r="AK62" s="365" t="str">
        <f>IF(details!Y62="","",details!Y62)</f>
        <v/>
      </c>
      <c r="AL62" s="365" t="str">
        <f>IF(details!Z62="","",details!Z62)</f>
        <v/>
      </c>
      <c r="AM62" s="288" t="str">
        <f t="shared" si="87"/>
        <v/>
      </c>
      <c r="AN62" s="365" t="str">
        <f>IF(details!AA62="","",details!AA62)</f>
        <v/>
      </c>
      <c r="AO62" s="365" t="str">
        <f>IF(details!AB62="","",details!AB62)</f>
        <v/>
      </c>
      <c r="AP62" s="186" t="str">
        <f t="shared" si="132"/>
        <v/>
      </c>
      <c r="AQ62" s="186" t="str">
        <f t="shared" si="88"/>
        <v/>
      </c>
      <c r="AR62" s="186" t="str">
        <f t="shared" si="89"/>
        <v/>
      </c>
      <c r="AS62" s="186" t="str">
        <f t="shared" si="24"/>
        <v/>
      </c>
      <c r="AT62" s="365" t="str">
        <f t="shared" si="5"/>
        <v/>
      </c>
      <c r="AU62" s="365" t="str">
        <f t="shared" si="25"/>
        <v/>
      </c>
      <c r="AV62" s="189" t="str">
        <f t="shared" si="26"/>
        <v/>
      </c>
      <c r="AW62" s="189">
        <f t="shared" si="27"/>
        <v>0</v>
      </c>
      <c r="AX62" s="365" t="str">
        <f>IF(details!AC62="","",details!AC62)</f>
        <v/>
      </c>
      <c r="AY62" s="365" t="str">
        <f>IF(details!AD62="","",details!AD62)</f>
        <v/>
      </c>
      <c r="AZ62" s="186" t="str">
        <f t="shared" si="28"/>
        <v/>
      </c>
      <c r="BA62" s="302" t="str">
        <f t="shared" si="29"/>
        <v/>
      </c>
      <c r="BB62" s="303" t="str">
        <f t="shared" si="30"/>
        <v/>
      </c>
      <c r="BC62" s="189" t="str">
        <f t="shared" si="90"/>
        <v/>
      </c>
      <c r="BD62" s="189">
        <f t="shared" si="91"/>
        <v>0</v>
      </c>
      <c r="BE62" s="365" t="str">
        <f>IF(details!AE62="","",details!AE62)</f>
        <v/>
      </c>
      <c r="BF62" s="365" t="str">
        <f>IF(details!AF62="","",details!AF62)</f>
        <v/>
      </c>
      <c r="BG62" s="186" t="str">
        <f t="shared" si="33"/>
        <v/>
      </c>
      <c r="BH62" s="302" t="str">
        <f t="shared" si="34"/>
        <v/>
      </c>
      <c r="BI62" s="303" t="str">
        <f t="shared" si="35"/>
        <v/>
      </c>
      <c r="BJ62" s="189" t="str">
        <f t="shared" si="92"/>
        <v/>
      </c>
      <c r="BK62" s="189">
        <f t="shared" si="93"/>
        <v>0</v>
      </c>
      <c r="BL62" s="365" t="str">
        <f>IF(details!AG62="","",details!AG62)</f>
        <v/>
      </c>
      <c r="BM62" s="365" t="str">
        <f>IF(details!AH62="","",details!AH62)</f>
        <v/>
      </c>
      <c r="BN62" s="186" t="str">
        <f t="shared" si="38"/>
        <v/>
      </c>
      <c r="BO62" s="302" t="str">
        <f t="shared" si="39"/>
        <v/>
      </c>
      <c r="BP62" s="303" t="str">
        <f t="shared" si="40"/>
        <v/>
      </c>
      <c r="BQ62" s="189" t="str">
        <f t="shared" si="94"/>
        <v/>
      </c>
      <c r="BR62" s="189">
        <f t="shared" si="95"/>
        <v>0</v>
      </c>
      <c r="BS62" s="365" t="str">
        <f>IF(details!AI62="","",details!AI62)</f>
        <v/>
      </c>
      <c r="BT62" s="365" t="str">
        <f>IF(details!AJ62="","",details!AJ62)</f>
        <v/>
      </c>
      <c r="BU62" s="186" t="str">
        <f t="shared" si="43"/>
        <v/>
      </c>
      <c r="BV62" s="302" t="str">
        <f t="shared" si="44"/>
        <v/>
      </c>
      <c r="BW62" s="303" t="str">
        <f t="shared" si="45"/>
        <v/>
      </c>
      <c r="BX62" s="189" t="str">
        <f t="shared" si="96"/>
        <v/>
      </c>
      <c r="BY62" s="189">
        <f t="shared" si="97"/>
        <v>0</v>
      </c>
      <c r="BZ62" s="369" t="str">
        <f t="shared" si="98"/>
        <v/>
      </c>
      <c r="CA62" s="369" t="str">
        <f t="shared" si="99"/>
        <v/>
      </c>
      <c r="CB62" s="369" t="str">
        <f t="shared" si="100"/>
        <v/>
      </c>
      <c r="CC62" s="369" t="str">
        <f t="shared" si="101"/>
        <v/>
      </c>
      <c r="CD62" s="369" t="str">
        <f t="shared" si="102"/>
        <v/>
      </c>
      <c r="CE62" s="369" t="str">
        <f t="shared" si="103"/>
        <v/>
      </c>
      <c r="CF62" s="369" t="str">
        <f t="shared" si="104"/>
        <v/>
      </c>
      <c r="CG62" s="370" t="str">
        <f t="shared" si="105"/>
        <v/>
      </c>
      <c r="CH62" s="370" t="str">
        <f t="shared" si="106"/>
        <v/>
      </c>
      <c r="CI62" s="369" t="str">
        <f t="shared" si="107"/>
        <v/>
      </c>
      <c r="CJ62" s="369" t="str">
        <f t="shared" si="108"/>
        <v/>
      </c>
      <c r="CK62" s="369" t="str">
        <f t="shared" si="109"/>
        <v/>
      </c>
      <c r="CL62" s="369" t="str">
        <f t="shared" si="110"/>
        <v/>
      </c>
      <c r="CM62" s="369" t="str">
        <f t="shared" si="111"/>
        <v/>
      </c>
      <c r="CN62" s="369" t="str">
        <f t="shared" si="112"/>
        <v/>
      </c>
      <c r="CO62" s="369" t="str">
        <f t="shared" si="113"/>
        <v/>
      </c>
      <c r="CP62" s="371" t="str">
        <f t="shared" si="114"/>
        <v/>
      </c>
      <c r="CQ62" s="371" t="str">
        <f t="shared" si="115"/>
        <v/>
      </c>
      <c r="CR62" s="369" t="str">
        <f t="shared" si="116"/>
        <v/>
      </c>
      <c r="CS62" s="371" t="str">
        <f t="shared" si="117"/>
        <v/>
      </c>
      <c r="CT62" s="371" t="str">
        <f t="shared" si="118"/>
        <v/>
      </c>
      <c r="CU62" s="190" t="str">
        <f>details!CJ62</f>
        <v/>
      </c>
      <c r="CV62" s="376" t="str">
        <f>details!CK62</f>
        <v/>
      </c>
      <c r="CW62" s="438" t="str">
        <f t="shared" si="119"/>
        <v/>
      </c>
      <c r="CX62" s="497" t="str">
        <f t="shared" si="120"/>
        <v/>
      </c>
      <c r="CY62" s="372" t="str">
        <f t="shared" si="121"/>
        <v/>
      </c>
      <c r="CZ62" s="372" t="str">
        <f t="shared" si="122"/>
        <v/>
      </c>
      <c r="DA62" s="373" t="str">
        <f t="shared" si="123"/>
        <v/>
      </c>
      <c r="DB62" s="186" t="str">
        <f t="shared" si="124"/>
        <v/>
      </c>
      <c r="DC62" s="421" t="str">
        <f t="shared" si="125"/>
        <v/>
      </c>
      <c r="DD62" s="422" t="str">
        <f t="shared" si="126"/>
        <v/>
      </c>
      <c r="DE62" s="389" t="str">
        <f>IF(details!AK61="","",details!AK61)</f>
        <v/>
      </c>
    </row>
    <row r="63" spans="1:109" s="20" customFormat="1" ht="14" customHeight="1">
      <c r="A63" s="388">
        <f>IF(details!A63="","",details!A63)</f>
        <v>57</v>
      </c>
      <c r="B63" s="365" t="str">
        <f>IF(details!B63="","",details!B63)</f>
        <v/>
      </c>
      <c r="C63" s="365" t="str">
        <f>IF(details!C63="","",details!C63)</f>
        <v/>
      </c>
      <c r="D63" s="186" t="str">
        <f>IF(details!D63="","",details!D63)</f>
        <v/>
      </c>
      <c r="E63" s="365" t="str">
        <f>IF(details!E63="","",details!E63)</f>
        <v/>
      </c>
      <c r="F63" s="187" t="str">
        <f>IF(details!G63="","",details!G63)</f>
        <v/>
      </c>
      <c r="G63" s="261" t="str">
        <f>IF(details!H63="","",details!H63)</f>
        <v/>
      </c>
      <c r="H63" s="188" t="str">
        <f>IF(details!I63="","",details!I63)</f>
        <v>v 057</v>
      </c>
      <c r="I63" s="188" t="str">
        <f>IF(details!J63="","",details!J63)</f>
        <v>c 057</v>
      </c>
      <c r="J63" s="188" t="str">
        <f>IF(details!K63="","",details!K63)</f>
        <v>l 057</v>
      </c>
      <c r="K63" s="365" t="str">
        <f>IF(details!Q63="","",details!Q63)</f>
        <v/>
      </c>
      <c r="L63" s="365" t="str">
        <f>IF(details!R63="","",details!R63)</f>
        <v/>
      </c>
      <c r="M63" s="288" t="str">
        <f t="shared" si="77"/>
        <v/>
      </c>
      <c r="N63" s="365" t="str">
        <f>IF(details!S63="","",details!S63)</f>
        <v/>
      </c>
      <c r="O63" s="365" t="str">
        <f>IF(details!T63="","",details!T63)</f>
        <v/>
      </c>
      <c r="P63" s="186" t="str">
        <f t="shared" si="130"/>
        <v/>
      </c>
      <c r="Q63" s="186" t="str">
        <f t="shared" si="78"/>
        <v/>
      </c>
      <c r="R63" s="186" t="str">
        <f t="shared" si="79"/>
        <v/>
      </c>
      <c r="S63" s="186" t="str">
        <f t="shared" si="80"/>
        <v/>
      </c>
      <c r="T63" s="365" t="str">
        <f t="shared" si="81"/>
        <v/>
      </c>
      <c r="U63" s="365" t="str">
        <f t="shared" si="11"/>
        <v/>
      </c>
      <c r="V63" s="189" t="str">
        <f t="shared" si="82"/>
        <v/>
      </c>
      <c r="W63" s="189">
        <f t="shared" si="83"/>
        <v>0</v>
      </c>
      <c r="X63" s="365" t="str">
        <f>IF(details!U63="","",details!U63)</f>
        <v/>
      </c>
      <c r="Y63" s="365" t="str">
        <f>IF(details!V63="","",details!V63)</f>
        <v/>
      </c>
      <c r="Z63" s="288" t="str">
        <f t="shared" si="84"/>
        <v/>
      </c>
      <c r="AA63" s="365" t="str">
        <f>IF(details!W63="","",details!W63)</f>
        <v/>
      </c>
      <c r="AB63" s="365" t="str">
        <f>IF(details!X63="","",details!X63)</f>
        <v/>
      </c>
      <c r="AC63" s="186" t="str">
        <f t="shared" si="131"/>
        <v/>
      </c>
      <c r="AD63" s="186" t="str">
        <f t="shared" si="85"/>
        <v/>
      </c>
      <c r="AE63" s="186" t="str">
        <f t="shared" si="86"/>
        <v/>
      </c>
      <c r="AF63" s="186" t="str">
        <f t="shared" si="17"/>
        <v/>
      </c>
      <c r="AG63" s="365" t="str">
        <f t="shared" si="3"/>
        <v/>
      </c>
      <c r="AH63" s="365" t="str">
        <f t="shared" si="18"/>
        <v/>
      </c>
      <c r="AI63" s="189" t="str">
        <f t="shared" si="19"/>
        <v/>
      </c>
      <c r="AJ63" s="189">
        <f t="shared" si="20"/>
        <v>0</v>
      </c>
      <c r="AK63" s="365" t="str">
        <f>IF(details!Y63="","",details!Y63)</f>
        <v/>
      </c>
      <c r="AL63" s="365" t="str">
        <f>IF(details!Z63="","",details!Z63)</f>
        <v/>
      </c>
      <c r="AM63" s="288" t="str">
        <f t="shared" si="87"/>
        <v/>
      </c>
      <c r="AN63" s="365" t="str">
        <f>IF(details!AA63="","",details!AA63)</f>
        <v/>
      </c>
      <c r="AO63" s="365" t="str">
        <f>IF(details!AB63="","",details!AB63)</f>
        <v/>
      </c>
      <c r="AP63" s="186" t="str">
        <f t="shared" si="132"/>
        <v/>
      </c>
      <c r="AQ63" s="186" t="str">
        <f t="shared" si="88"/>
        <v/>
      </c>
      <c r="AR63" s="186" t="str">
        <f t="shared" si="89"/>
        <v/>
      </c>
      <c r="AS63" s="186" t="str">
        <f t="shared" si="24"/>
        <v/>
      </c>
      <c r="AT63" s="365" t="str">
        <f t="shared" si="5"/>
        <v/>
      </c>
      <c r="AU63" s="365" t="str">
        <f t="shared" si="25"/>
        <v/>
      </c>
      <c r="AV63" s="189" t="str">
        <f t="shared" si="26"/>
        <v/>
      </c>
      <c r="AW63" s="189">
        <f t="shared" si="27"/>
        <v>0</v>
      </c>
      <c r="AX63" s="365" t="str">
        <f>IF(details!AC63="","",details!AC63)</f>
        <v/>
      </c>
      <c r="AY63" s="365" t="str">
        <f>IF(details!AD63="","",details!AD63)</f>
        <v/>
      </c>
      <c r="AZ63" s="186" t="str">
        <f t="shared" si="28"/>
        <v/>
      </c>
      <c r="BA63" s="302" t="str">
        <f t="shared" si="29"/>
        <v/>
      </c>
      <c r="BB63" s="303" t="str">
        <f t="shared" si="30"/>
        <v/>
      </c>
      <c r="BC63" s="189" t="str">
        <f t="shared" si="90"/>
        <v/>
      </c>
      <c r="BD63" s="189">
        <f t="shared" si="91"/>
        <v>0</v>
      </c>
      <c r="BE63" s="365" t="str">
        <f>IF(details!AE63="","",details!AE63)</f>
        <v/>
      </c>
      <c r="BF63" s="365" t="str">
        <f>IF(details!AF63="","",details!AF63)</f>
        <v/>
      </c>
      <c r="BG63" s="186" t="str">
        <f t="shared" si="33"/>
        <v/>
      </c>
      <c r="BH63" s="302" t="str">
        <f t="shared" si="34"/>
        <v/>
      </c>
      <c r="BI63" s="303" t="str">
        <f t="shared" si="35"/>
        <v/>
      </c>
      <c r="BJ63" s="189" t="str">
        <f t="shared" si="92"/>
        <v/>
      </c>
      <c r="BK63" s="189">
        <f t="shared" si="93"/>
        <v>0</v>
      </c>
      <c r="BL63" s="365" t="str">
        <f>IF(details!AG63="","",details!AG63)</f>
        <v/>
      </c>
      <c r="BM63" s="365" t="str">
        <f>IF(details!AH63="","",details!AH63)</f>
        <v/>
      </c>
      <c r="BN63" s="186" t="str">
        <f t="shared" si="38"/>
        <v/>
      </c>
      <c r="BO63" s="302" t="str">
        <f t="shared" si="39"/>
        <v/>
      </c>
      <c r="BP63" s="303" t="str">
        <f t="shared" si="40"/>
        <v/>
      </c>
      <c r="BQ63" s="189" t="str">
        <f t="shared" si="94"/>
        <v/>
      </c>
      <c r="BR63" s="189">
        <f t="shared" si="95"/>
        <v>0</v>
      </c>
      <c r="BS63" s="365" t="str">
        <f>IF(details!AI63="","",details!AI63)</f>
        <v/>
      </c>
      <c r="BT63" s="365" t="str">
        <f>IF(details!AJ63="","",details!AJ63)</f>
        <v/>
      </c>
      <c r="BU63" s="186" t="str">
        <f t="shared" si="43"/>
        <v/>
      </c>
      <c r="BV63" s="302" t="str">
        <f t="shared" si="44"/>
        <v/>
      </c>
      <c r="BW63" s="303" t="str">
        <f t="shared" si="45"/>
        <v/>
      </c>
      <c r="BX63" s="189" t="str">
        <f t="shared" si="96"/>
        <v/>
      </c>
      <c r="BY63" s="189">
        <f t="shared" si="97"/>
        <v>0</v>
      </c>
      <c r="BZ63" s="369" t="str">
        <f t="shared" si="98"/>
        <v/>
      </c>
      <c r="CA63" s="369" t="str">
        <f t="shared" si="99"/>
        <v/>
      </c>
      <c r="CB63" s="369" t="str">
        <f t="shared" si="100"/>
        <v/>
      </c>
      <c r="CC63" s="369" t="str">
        <f t="shared" si="101"/>
        <v/>
      </c>
      <c r="CD63" s="369" t="str">
        <f t="shared" si="102"/>
        <v/>
      </c>
      <c r="CE63" s="369" t="str">
        <f t="shared" si="103"/>
        <v/>
      </c>
      <c r="CF63" s="369" t="str">
        <f t="shared" si="104"/>
        <v/>
      </c>
      <c r="CG63" s="370" t="str">
        <f t="shared" si="105"/>
        <v/>
      </c>
      <c r="CH63" s="370" t="str">
        <f t="shared" si="106"/>
        <v/>
      </c>
      <c r="CI63" s="369" t="str">
        <f t="shared" si="107"/>
        <v/>
      </c>
      <c r="CJ63" s="369" t="str">
        <f t="shared" si="108"/>
        <v/>
      </c>
      <c r="CK63" s="369" t="str">
        <f t="shared" si="109"/>
        <v/>
      </c>
      <c r="CL63" s="369" t="str">
        <f t="shared" si="110"/>
        <v/>
      </c>
      <c r="CM63" s="369" t="str">
        <f t="shared" si="111"/>
        <v/>
      </c>
      <c r="CN63" s="369" t="str">
        <f t="shared" si="112"/>
        <v/>
      </c>
      <c r="CO63" s="369" t="str">
        <f t="shared" si="113"/>
        <v/>
      </c>
      <c r="CP63" s="371" t="str">
        <f t="shared" si="114"/>
        <v/>
      </c>
      <c r="CQ63" s="371" t="str">
        <f t="shared" si="115"/>
        <v/>
      </c>
      <c r="CR63" s="369" t="str">
        <f t="shared" si="116"/>
        <v/>
      </c>
      <c r="CS63" s="371" t="str">
        <f t="shared" si="117"/>
        <v/>
      </c>
      <c r="CT63" s="371" t="str">
        <f t="shared" si="118"/>
        <v/>
      </c>
      <c r="CU63" s="190" t="str">
        <f>details!CJ63</f>
        <v/>
      </c>
      <c r="CV63" s="376" t="str">
        <f>details!CK63</f>
        <v/>
      </c>
      <c r="CW63" s="438" t="str">
        <f t="shared" si="119"/>
        <v/>
      </c>
      <c r="CX63" s="497" t="str">
        <f t="shared" si="120"/>
        <v/>
      </c>
      <c r="CY63" s="372" t="str">
        <f t="shared" si="121"/>
        <v/>
      </c>
      <c r="CZ63" s="372" t="str">
        <f t="shared" si="122"/>
        <v/>
      </c>
      <c r="DA63" s="373" t="str">
        <f t="shared" si="123"/>
        <v/>
      </c>
      <c r="DB63" s="186" t="str">
        <f t="shared" si="124"/>
        <v/>
      </c>
      <c r="DC63" s="421" t="str">
        <f t="shared" si="125"/>
        <v/>
      </c>
      <c r="DD63" s="422" t="str">
        <f t="shared" si="126"/>
        <v/>
      </c>
      <c r="DE63" s="389" t="str">
        <f>IF(details!AK62="","",details!AK62)</f>
        <v/>
      </c>
    </row>
    <row r="64" spans="1:109" s="20" customFormat="1" ht="14" customHeight="1">
      <c r="A64" s="388">
        <f>IF(details!A64="","",details!A64)</f>
        <v>58</v>
      </c>
      <c r="B64" s="365" t="str">
        <f>IF(details!B64="","",details!B64)</f>
        <v/>
      </c>
      <c r="C64" s="365" t="str">
        <f>IF(details!C64="","",details!C64)</f>
        <v/>
      </c>
      <c r="D64" s="186" t="str">
        <f>IF(details!D64="","",details!D64)</f>
        <v/>
      </c>
      <c r="E64" s="365" t="str">
        <f>IF(details!E64="","",details!E64)</f>
        <v/>
      </c>
      <c r="F64" s="187" t="str">
        <f>IF(details!G64="","",details!G64)</f>
        <v/>
      </c>
      <c r="G64" s="261" t="str">
        <f>IF(details!H64="","",details!H64)</f>
        <v/>
      </c>
      <c r="H64" s="188" t="str">
        <f>IF(details!I64="","",details!I64)</f>
        <v>v 058</v>
      </c>
      <c r="I64" s="188" t="str">
        <f>IF(details!J64="","",details!J64)</f>
        <v>c 058</v>
      </c>
      <c r="J64" s="188" t="str">
        <f>IF(details!K64="","",details!K64)</f>
        <v>l 058</v>
      </c>
      <c r="K64" s="365" t="str">
        <f>IF(details!Q64="","",details!Q64)</f>
        <v/>
      </c>
      <c r="L64" s="365" t="str">
        <f>IF(details!R64="","",details!R64)</f>
        <v/>
      </c>
      <c r="M64" s="288" t="str">
        <f t="shared" si="77"/>
        <v/>
      </c>
      <c r="N64" s="365" t="str">
        <f>IF(details!S64="","",details!S64)</f>
        <v/>
      </c>
      <c r="O64" s="365" t="str">
        <f>IF(details!T64="","",details!T64)</f>
        <v/>
      </c>
      <c r="P64" s="186" t="str">
        <f t="shared" si="130"/>
        <v/>
      </c>
      <c r="Q64" s="186" t="str">
        <f t="shared" si="78"/>
        <v/>
      </c>
      <c r="R64" s="186" t="str">
        <f t="shared" si="79"/>
        <v/>
      </c>
      <c r="S64" s="186" t="str">
        <f t="shared" si="80"/>
        <v/>
      </c>
      <c r="T64" s="365" t="str">
        <f t="shared" si="81"/>
        <v/>
      </c>
      <c r="U64" s="365" t="str">
        <f t="shared" si="11"/>
        <v/>
      </c>
      <c r="V64" s="189" t="str">
        <f t="shared" si="82"/>
        <v/>
      </c>
      <c r="W64" s="189">
        <f t="shared" si="83"/>
        <v>0</v>
      </c>
      <c r="X64" s="365" t="str">
        <f>IF(details!U64="","",details!U64)</f>
        <v/>
      </c>
      <c r="Y64" s="365" t="str">
        <f>IF(details!V64="","",details!V64)</f>
        <v/>
      </c>
      <c r="Z64" s="288" t="str">
        <f t="shared" si="84"/>
        <v/>
      </c>
      <c r="AA64" s="365" t="str">
        <f>IF(details!W64="","",details!W64)</f>
        <v/>
      </c>
      <c r="AB64" s="365" t="str">
        <f>IF(details!X64="","",details!X64)</f>
        <v/>
      </c>
      <c r="AC64" s="186" t="str">
        <f t="shared" si="131"/>
        <v/>
      </c>
      <c r="AD64" s="186" t="str">
        <f t="shared" si="85"/>
        <v/>
      </c>
      <c r="AE64" s="186" t="str">
        <f t="shared" si="86"/>
        <v/>
      </c>
      <c r="AF64" s="186" t="str">
        <f t="shared" si="17"/>
        <v/>
      </c>
      <c r="AG64" s="365" t="str">
        <f t="shared" si="3"/>
        <v/>
      </c>
      <c r="AH64" s="365" t="str">
        <f t="shared" si="18"/>
        <v/>
      </c>
      <c r="AI64" s="189" t="str">
        <f t="shared" si="19"/>
        <v/>
      </c>
      <c r="AJ64" s="189">
        <f t="shared" si="20"/>
        <v>0</v>
      </c>
      <c r="AK64" s="365" t="str">
        <f>IF(details!Y64="","",details!Y64)</f>
        <v/>
      </c>
      <c r="AL64" s="365" t="str">
        <f>IF(details!Z64="","",details!Z64)</f>
        <v/>
      </c>
      <c r="AM64" s="288" t="str">
        <f t="shared" si="87"/>
        <v/>
      </c>
      <c r="AN64" s="365" t="str">
        <f>IF(details!AA64="","",details!AA64)</f>
        <v/>
      </c>
      <c r="AO64" s="365" t="str">
        <f>IF(details!AB64="","",details!AB64)</f>
        <v/>
      </c>
      <c r="AP64" s="186" t="str">
        <f t="shared" si="132"/>
        <v/>
      </c>
      <c r="AQ64" s="186" t="str">
        <f t="shared" si="88"/>
        <v/>
      </c>
      <c r="AR64" s="186" t="str">
        <f t="shared" si="89"/>
        <v/>
      </c>
      <c r="AS64" s="186" t="str">
        <f t="shared" si="24"/>
        <v/>
      </c>
      <c r="AT64" s="365" t="str">
        <f t="shared" si="5"/>
        <v/>
      </c>
      <c r="AU64" s="365" t="str">
        <f t="shared" si="25"/>
        <v/>
      </c>
      <c r="AV64" s="189" t="str">
        <f t="shared" si="26"/>
        <v/>
      </c>
      <c r="AW64" s="189">
        <f t="shared" si="27"/>
        <v>0</v>
      </c>
      <c r="AX64" s="365" t="str">
        <f>IF(details!AC64="","",details!AC64)</f>
        <v/>
      </c>
      <c r="AY64" s="365" t="str">
        <f>IF(details!AD64="","",details!AD64)</f>
        <v/>
      </c>
      <c r="AZ64" s="186" t="str">
        <f t="shared" si="28"/>
        <v/>
      </c>
      <c r="BA64" s="302" t="str">
        <f t="shared" si="29"/>
        <v/>
      </c>
      <c r="BB64" s="303" t="str">
        <f t="shared" si="30"/>
        <v/>
      </c>
      <c r="BC64" s="189" t="str">
        <f t="shared" si="90"/>
        <v/>
      </c>
      <c r="BD64" s="189">
        <f t="shared" si="91"/>
        <v>0</v>
      </c>
      <c r="BE64" s="365" t="str">
        <f>IF(details!AE64="","",details!AE64)</f>
        <v/>
      </c>
      <c r="BF64" s="365" t="str">
        <f>IF(details!AF64="","",details!AF64)</f>
        <v/>
      </c>
      <c r="BG64" s="186" t="str">
        <f t="shared" si="33"/>
        <v/>
      </c>
      <c r="BH64" s="302" t="str">
        <f t="shared" si="34"/>
        <v/>
      </c>
      <c r="BI64" s="303" t="str">
        <f t="shared" si="35"/>
        <v/>
      </c>
      <c r="BJ64" s="189" t="str">
        <f t="shared" si="92"/>
        <v/>
      </c>
      <c r="BK64" s="189">
        <f t="shared" si="93"/>
        <v>0</v>
      </c>
      <c r="BL64" s="365" t="str">
        <f>IF(details!AG64="","",details!AG64)</f>
        <v/>
      </c>
      <c r="BM64" s="365" t="str">
        <f>IF(details!AH64="","",details!AH64)</f>
        <v/>
      </c>
      <c r="BN64" s="186" t="str">
        <f t="shared" si="38"/>
        <v/>
      </c>
      <c r="BO64" s="302" t="str">
        <f t="shared" si="39"/>
        <v/>
      </c>
      <c r="BP64" s="303" t="str">
        <f t="shared" si="40"/>
        <v/>
      </c>
      <c r="BQ64" s="189" t="str">
        <f t="shared" si="94"/>
        <v/>
      </c>
      <c r="BR64" s="189">
        <f t="shared" si="95"/>
        <v>0</v>
      </c>
      <c r="BS64" s="365" t="str">
        <f>IF(details!AI64="","",details!AI64)</f>
        <v/>
      </c>
      <c r="BT64" s="365" t="str">
        <f>IF(details!AJ64="","",details!AJ64)</f>
        <v/>
      </c>
      <c r="BU64" s="186" t="str">
        <f t="shared" si="43"/>
        <v/>
      </c>
      <c r="BV64" s="302" t="str">
        <f t="shared" si="44"/>
        <v/>
      </c>
      <c r="BW64" s="303" t="str">
        <f t="shared" si="45"/>
        <v/>
      </c>
      <c r="BX64" s="189" t="str">
        <f t="shared" si="96"/>
        <v/>
      </c>
      <c r="BY64" s="189">
        <f t="shared" si="97"/>
        <v>0</v>
      </c>
      <c r="BZ64" s="369" t="str">
        <f t="shared" si="98"/>
        <v/>
      </c>
      <c r="CA64" s="369" t="str">
        <f t="shared" si="99"/>
        <v/>
      </c>
      <c r="CB64" s="369" t="str">
        <f t="shared" si="100"/>
        <v/>
      </c>
      <c r="CC64" s="369" t="str">
        <f t="shared" si="101"/>
        <v/>
      </c>
      <c r="CD64" s="369" t="str">
        <f t="shared" si="102"/>
        <v/>
      </c>
      <c r="CE64" s="369" t="str">
        <f t="shared" si="103"/>
        <v/>
      </c>
      <c r="CF64" s="369" t="str">
        <f t="shared" si="104"/>
        <v/>
      </c>
      <c r="CG64" s="370" t="str">
        <f t="shared" si="105"/>
        <v/>
      </c>
      <c r="CH64" s="370" t="str">
        <f t="shared" si="106"/>
        <v/>
      </c>
      <c r="CI64" s="369" t="str">
        <f t="shared" si="107"/>
        <v/>
      </c>
      <c r="CJ64" s="369" t="str">
        <f t="shared" si="108"/>
        <v/>
      </c>
      <c r="CK64" s="369" t="str">
        <f t="shared" si="109"/>
        <v/>
      </c>
      <c r="CL64" s="369" t="str">
        <f t="shared" si="110"/>
        <v/>
      </c>
      <c r="CM64" s="369" t="str">
        <f t="shared" si="111"/>
        <v/>
      </c>
      <c r="CN64" s="369" t="str">
        <f t="shared" si="112"/>
        <v/>
      </c>
      <c r="CO64" s="369" t="str">
        <f t="shared" si="113"/>
        <v/>
      </c>
      <c r="CP64" s="371" t="str">
        <f t="shared" si="114"/>
        <v/>
      </c>
      <c r="CQ64" s="371" t="str">
        <f t="shared" si="115"/>
        <v/>
      </c>
      <c r="CR64" s="369" t="str">
        <f t="shared" si="116"/>
        <v/>
      </c>
      <c r="CS64" s="371" t="str">
        <f t="shared" si="117"/>
        <v/>
      </c>
      <c r="CT64" s="371" t="str">
        <f t="shared" si="118"/>
        <v/>
      </c>
      <c r="CU64" s="190" t="str">
        <f>details!CJ64</f>
        <v/>
      </c>
      <c r="CV64" s="376" t="str">
        <f>details!CK64</f>
        <v/>
      </c>
      <c r="CW64" s="438" t="str">
        <f t="shared" si="119"/>
        <v/>
      </c>
      <c r="CX64" s="497" t="str">
        <f t="shared" si="120"/>
        <v/>
      </c>
      <c r="CY64" s="372" t="str">
        <f t="shared" si="121"/>
        <v/>
      </c>
      <c r="CZ64" s="372" t="str">
        <f t="shared" si="122"/>
        <v/>
      </c>
      <c r="DA64" s="373" t="str">
        <f t="shared" si="123"/>
        <v/>
      </c>
      <c r="DB64" s="186" t="str">
        <f t="shared" si="124"/>
        <v/>
      </c>
      <c r="DC64" s="421" t="str">
        <f t="shared" si="125"/>
        <v/>
      </c>
      <c r="DD64" s="422" t="str">
        <f t="shared" si="126"/>
        <v/>
      </c>
      <c r="DE64" s="389" t="str">
        <f>IF(details!AK63="","",details!AK63)</f>
        <v/>
      </c>
    </row>
    <row r="65" spans="1:109" s="20" customFormat="1" ht="14" customHeight="1">
      <c r="A65" s="388">
        <f>IF(details!A65="","",details!A65)</f>
        <v>59</v>
      </c>
      <c r="B65" s="365" t="str">
        <f>IF(details!B65="","",details!B65)</f>
        <v/>
      </c>
      <c r="C65" s="365" t="str">
        <f>IF(details!C65="","",details!C65)</f>
        <v/>
      </c>
      <c r="D65" s="186" t="str">
        <f>IF(details!D65="","",details!D65)</f>
        <v/>
      </c>
      <c r="E65" s="365" t="str">
        <f>IF(details!E65="","",details!E65)</f>
        <v/>
      </c>
      <c r="F65" s="187" t="str">
        <f>IF(details!G65="","",details!G65)</f>
        <v/>
      </c>
      <c r="G65" s="261" t="str">
        <f>IF(details!H65="","",details!H65)</f>
        <v/>
      </c>
      <c r="H65" s="188" t="str">
        <f>IF(details!I65="","",details!I65)</f>
        <v>v 059</v>
      </c>
      <c r="I65" s="188" t="str">
        <f>IF(details!J65="","",details!J65)</f>
        <v>c 059</v>
      </c>
      <c r="J65" s="188" t="str">
        <f>IF(details!K65="","",details!K65)</f>
        <v>l 059</v>
      </c>
      <c r="K65" s="365" t="str">
        <f>IF(details!Q65="","",details!Q65)</f>
        <v/>
      </c>
      <c r="L65" s="365" t="str">
        <f>IF(details!R65="","",details!R65)</f>
        <v/>
      </c>
      <c r="M65" s="288" t="str">
        <f t="shared" si="77"/>
        <v/>
      </c>
      <c r="N65" s="365" t="str">
        <f>IF(details!S65="","",details!S65)</f>
        <v/>
      </c>
      <c r="O65" s="365" t="str">
        <f>IF(details!T65="","",details!T65)</f>
        <v/>
      </c>
      <c r="P65" s="186" t="str">
        <f t="shared" si="130"/>
        <v/>
      </c>
      <c r="Q65" s="186" t="str">
        <f t="shared" si="78"/>
        <v/>
      </c>
      <c r="R65" s="186" t="str">
        <f t="shared" si="79"/>
        <v/>
      </c>
      <c r="S65" s="186" t="str">
        <f t="shared" si="80"/>
        <v/>
      </c>
      <c r="T65" s="365" t="str">
        <f t="shared" si="81"/>
        <v/>
      </c>
      <c r="U65" s="365" t="str">
        <f t="shared" si="11"/>
        <v/>
      </c>
      <c r="V65" s="189" t="str">
        <f t="shared" si="82"/>
        <v/>
      </c>
      <c r="W65" s="189">
        <f t="shared" si="83"/>
        <v>0</v>
      </c>
      <c r="X65" s="365" t="str">
        <f>IF(details!U65="","",details!U65)</f>
        <v/>
      </c>
      <c r="Y65" s="365" t="str">
        <f>IF(details!V65="","",details!V65)</f>
        <v/>
      </c>
      <c r="Z65" s="288" t="str">
        <f t="shared" si="84"/>
        <v/>
      </c>
      <c r="AA65" s="365" t="str">
        <f>IF(details!W65="","",details!W65)</f>
        <v/>
      </c>
      <c r="AB65" s="365" t="str">
        <f>IF(details!X65="","",details!X65)</f>
        <v/>
      </c>
      <c r="AC65" s="186" t="str">
        <f t="shared" si="131"/>
        <v/>
      </c>
      <c r="AD65" s="186" t="str">
        <f t="shared" si="85"/>
        <v/>
      </c>
      <c r="AE65" s="186" t="str">
        <f t="shared" si="86"/>
        <v/>
      </c>
      <c r="AF65" s="186" t="str">
        <f t="shared" si="17"/>
        <v/>
      </c>
      <c r="AG65" s="365" t="str">
        <f t="shared" si="3"/>
        <v/>
      </c>
      <c r="AH65" s="365" t="str">
        <f t="shared" si="18"/>
        <v/>
      </c>
      <c r="AI65" s="189" t="str">
        <f t="shared" si="19"/>
        <v/>
      </c>
      <c r="AJ65" s="189">
        <f t="shared" si="20"/>
        <v>0</v>
      </c>
      <c r="AK65" s="365" t="str">
        <f>IF(details!Y65="","",details!Y65)</f>
        <v/>
      </c>
      <c r="AL65" s="365" t="str">
        <f>IF(details!Z65="","",details!Z65)</f>
        <v/>
      </c>
      <c r="AM65" s="288" t="str">
        <f t="shared" si="87"/>
        <v/>
      </c>
      <c r="AN65" s="365" t="str">
        <f>IF(details!AA65="","",details!AA65)</f>
        <v/>
      </c>
      <c r="AO65" s="365" t="str">
        <f>IF(details!AB65="","",details!AB65)</f>
        <v/>
      </c>
      <c r="AP65" s="186" t="str">
        <f t="shared" si="132"/>
        <v/>
      </c>
      <c r="AQ65" s="186" t="str">
        <f t="shared" si="88"/>
        <v/>
      </c>
      <c r="AR65" s="186" t="str">
        <f t="shared" si="89"/>
        <v/>
      </c>
      <c r="AS65" s="186" t="str">
        <f t="shared" si="24"/>
        <v/>
      </c>
      <c r="AT65" s="365" t="str">
        <f t="shared" si="5"/>
        <v/>
      </c>
      <c r="AU65" s="365" t="str">
        <f t="shared" si="25"/>
        <v/>
      </c>
      <c r="AV65" s="189" t="str">
        <f t="shared" si="26"/>
        <v/>
      </c>
      <c r="AW65" s="189">
        <f t="shared" si="27"/>
        <v>0</v>
      </c>
      <c r="AX65" s="365" t="str">
        <f>IF(details!AC65="","",details!AC65)</f>
        <v/>
      </c>
      <c r="AY65" s="365" t="str">
        <f>IF(details!AD65="","",details!AD65)</f>
        <v/>
      </c>
      <c r="AZ65" s="186" t="str">
        <f t="shared" si="28"/>
        <v/>
      </c>
      <c r="BA65" s="302" t="str">
        <f t="shared" si="29"/>
        <v/>
      </c>
      <c r="BB65" s="303" t="str">
        <f t="shared" si="30"/>
        <v/>
      </c>
      <c r="BC65" s="189" t="str">
        <f t="shared" si="90"/>
        <v/>
      </c>
      <c r="BD65" s="189">
        <f t="shared" si="91"/>
        <v>0</v>
      </c>
      <c r="BE65" s="365" t="str">
        <f>IF(details!AE65="","",details!AE65)</f>
        <v/>
      </c>
      <c r="BF65" s="365" t="str">
        <f>IF(details!AF65="","",details!AF65)</f>
        <v/>
      </c>
      <c r="BG65" s="186" t="str">
        <f t="shared" si="33"/>
        <v/>
      </c>
      <c r="BH65" s="302" t="str">
        <f t="shared" si="34"/>
        <v/>
      </c>
      <c r="BI65" s="303" t="str">
        <f t="shared" si="35"/>
        <v/>
      </c>
      <c r="BJ65" s="189" t="str">
        <f t="shared" si="92"/>
        <v/>
      </c>
      <c r="BK65" s="189">
        <f t="shared" si="93"/>
        <v>0</v>
      </c>
      <c r="BL65" s="365" t="str">
        <f>IF(details!AG65="","",details!AG65)</f>
        <v/>
      </c>
      <c r="BM65" s="365" t="str">
        <f>IF(details!AH65="","",details!AH65)</f>
        <v/>
      </c>
      <c r="BN65" s="186" t="str">
        <f t="shared" si="38"/>
        <v/>
      </c>
      <c r="BO65" s="302" t="str">
        <f t="shared" si="39"/>
        <v/>
      </c>
      <c r="BP65" s="303" t="str">
        <f t="shared" si="40"/>
        <v/>
      </c>
      <c r="BQ65" s="189" t="str">
        <f t="shared" si="94"/>
        <v/>
      </c>
      <c r="BR65" s="189">
        <f t="shared" si="95"/>
        <v>0</v>
      </c>
      <c r="BS65" s="365" t="str">
        <f>IF(details!AI65="","",details!AI65)</f>
        <v/>
      </c>
      <c r="BT65" s="365" t="str">
        <f>IF(details!AJ65="","",details!AJ65)</f>
        <v/>
      </c>
      <c r="BU65" s="186" t="str">
        <f t="shared" si="43"/>
        <v/>
      </c>
      <c r="BV65" s="302" t="str">
        <f t="shared" si="44"/>
        <v/>
      </c>
      <c r="BW65" s="303" t="str">
        <f t="shared" si="45"/>
        <v/>
      </c>
      <c r="BX65" s="189" t="str">
        <f t="shared" si="96"/>
        <v/>
      </c>
      <c r="BY65" s="189">
        <f t="shared" si="97"/>
        <v>0</v>
      </c>
      <c r="BZ65" s="369" t="str">
        <f t="shared" si="98"/>
        <v/>
      </c>
      <c r="CA65" s="369" t="str">
        <f t="shared" si="99"/>
        <v/>
      </c>
      <c r="CB65" s="369" t="str">
        <f t="shared" si="100"/>
        <v/>
      </c>
      <c r="CC65" s="369" t="str">
        <f t="shared" si="101"/>
        <v/>
      </c>
      <c r="CD65" s="369" t="str">
        <f t="shared" si="102"/>
        <v/>
      </c>
      <c r="CE65" s="369" t="str">
        <f t="shared" si="103"/>
        <v/>
      </c>
      <c r="CF65" s="369" t="str">
        <f t="shared" si="104"/>
        <v/>
      </c>
      <c r="CG65" s="370" t="str">
        <f t="shared" si="105"/>
        <v/>
      </c>
      <c r="CH65" s="370" t="str">
        <f t="shared" si="106"/>
        <v/>
      </c>
      <c r="CI65" s="369" t="str">
        <f t="shared" si="107"/>
        <v/>
      </c>
      <c r="CJ65" s="369" t="str">
        <f t="shared" si="108"/>
        <v/>
      </c>
      <c r="CK65" s="369" t="str">
        <f t="shared" si="109"/>
        <v/>
      </c>
      <c r="CL65" s="369" t="str">
        <f t="shared" si="110"/>
        <v/>
      </c>
      <c r="CM65" s="369" t="str">
        <f t="shared" si="111"/>
        <v/>
      </c>
      <c r="CN65" s="369" t="str">
        <f t="shared" si="112"/>
        <v/>
      </c>
      <c r="CO65" s="369" t="str">
        <f t="shared" si="113"/>
        <v/>
      </c>
      <c r="CP65" s="371" t="str">
        <f t="shared" si="114"/>
        <v/>
      </c>
      <c r="CQ65" s="371" t="str">
        <f t="shared" si="115"/>
        <v/>
      </c>
      <c r="CR65" s="369" t="str">
        <f t="shared" si="116"/>
        <v/>
      </c>
      <c r="CS65" s="371" t="str">
        <f t="shared" si="117"/>
        <v/>
      </c>
      <c r="CT65" s="371" t="str">
        <f t="shared" si="118"/>
        <v/>
      </c>
      <c r="CU65" s="190" t="str">
        <f>details!CJ65</f>
        <v/>
      </c>
      <c r="CV65" s="376" t="str">
        <f>details!CK65</f>
        <v/>
      </c>
      <c r="CW65" s="438" t="str">
        <f t="shared" si="119"/>
        <v/>
      </c>
      <c r="CX65" s="497" t="str">
        <f t="shared" si="120"/>
        <v/>
      </c>
      <c r="CY65" s="372" t="str">
        <f t="shared" si="121"/>
        <v/>
      </c>
      <c r="CZ65" s="372" t="str">
        <f t="shared" si="122"/>
        <v/>
      </c>
      <c r="DA65" s="373" t="str">
        <f t="shared" si="123"/>
        <v/>
      </c>
      <c r="DB65" s="186" t="str">
        <f t="shared" si="124"/>
        <v/>
      </c>
      <c r="DC65" s="421" t="str">
        <f t="shared" si="125"/>
        <v/>
      </c>
      <c r="DD65" s="422" t="str">
        <f t="shared" si="126"/>
        <v/>
      </c>
      <c r="DE65" s="389" t="str">
        <f>IF(details!AK64="","",details!AK64)</f>
        <v/>
      </c>
    </row>
    <row r="66" spans="1:109" s="20" customFormat="1" ht="14" customHeight="1">
      <c r="A66" s="388">
        <f>IF(details!A66="","",details!A66)</f>
        <v>60</v>
      </c>
      <c r="B66" s="365" t="str">
        <f>IF(details!B66="","",details!B66)</f>
        <v/>
      </c>
      <c r="C66" s="365" t="str">
        <f>IF(details!C66="","",details!C66)</f>
        <v/>
      </c>
      <c r="D66" s="186" t="str">
        <f>IF(details!D66="","",details!D66)</f>
        <v/>
      </c>
      <c r="E66" s="365" t="str">
        <f>IF(details!E66="","",details!E66)</f>
        <v/>
      </c>
      <c r="F66" s="187" t="str">
        <f>IF(details!G66="","",details!G66)</f>
        <v/>
      </c>
      <c r="G66" s="261" t="str">
        <f>IF(details!H66="","",details!H66)</f>
        <v/>
      </c>
      <c r="H66" s="188" t="str">
        <f>IF(details!I66="","",details!I66)</f>
        <v>v 060</v>
      </c>
      <c r="I66" s="188" t="str">
        <f>IF(details!J66="","",details!J66)</f>
        <v>c 060</v>
      </c>
      <c r="J66" s="188" t="str">
        <f>IF(details!K66="","",details!K66)</f>
        <v>l 060</v>
      </c>
      <c r="K66" s="365" t="str">
        <f>IF(details!Q66="","",details!Q66)</f>
        <v/>
      </c>
      <c r="L66" s="365" t="str">
        <f>IF(details!R66="","",details!R66)</f>
        <v/>
      </c>
      <c r="M66" s="288" t="str">
        <f t="shared" si="77"/>
        <v/>
      </c>
      <c r="N66" s="365" t="str">
        <f>IF(details!S66="","",details!S66)</f>
        <v/>
      </c>
      <c r="O66" s="365" t="str">
        <f>IF(details!T66="","",details!T66)</f>
        <v/>
      </c>
      <c r="P66" s="186" t="str">
        <f t="shared" si="130"/>
        <v/>
      </c>
      <c r="Q66" s="186" t="str">
        <f t="shared" si="78"/>
        <v/>
      </c>
      <c r="R66" s="186" t="str">
        <f t="shared" si="79"/>
        <v/>
      </c>
      <c r="S66" s="186" t="str">
        <f t="shared" si="80"/>
        <v/>
      </c>
      <c r="T66" s="365" t="str">
        <f t="shared" si="81"/>
        <v/>
      </c>
      <c r="U66" s="365" t="str">
        <f t="shared" si="11"/>
        <v/>
      </c>
      <c r="V66" s="189" t="str">
        <f t="shared" si="82"/>
        <v/>
      </c>
      <c r="W66" s="189">
        <f t="shared" si="83"/>
        <v>0</v>
      </c>
      <c r="X66" s="365" t="str">
        <f>IF(details!U66="","",details!U66)</f>
        <v/>
      </c>
      <c r="Y66" s="365" t="str">
        <f>IF(details!V66="","",details!V66)</f>
        <v/>
      </c>
      <c r="Z66" s="288" t="str">
        <f t="shared" si="84"/>
        <v/>
      </c>
      <c r="AA66" s="365" t="str">
        <f>IF(details!W66="","",details!W66)</f>
        <v/>
      </c>
      <c r="AB66" s="365" t="str">
        <f>IF(details!X66="","",details!X66)</f>
        <v/>
      </c>
      <c r="AC66" s="186" t="str">
        <f t="shared" si="131"/>
        <v/>
      </c>
      <c r="AD66" s="186" t="str">
        <f t="shared" si="85"/>
        <v/>
      </c>
      <c r="AE66" s="186" t="str">
        <f t="shared" si="86"/>
        <v/>
      </c>
      <c r="AF66" s="186" t="str">
        <f t="shared" si="17"/>
        <v/>
      </c>
      <c r="AG66" s="365" t="str">
        <f t="shared" si="3"/>
        <v/>
      </c>
      <c r="AH66" s="365" t="str">
        <f t="shared" si="18"/>
        <v/>
      </c>
      <c r="AI66" s="189" t="str">
        <f t="shared" si="19"/>
        <v/>
      </c>
      <c r="AJ66" s="189">
        <f t="shared" si="20"/>
        <v>0</v>
      </c>
      <c r="AK66" s="365" t="str">
        <f>IF(details!Y66="","",details!Y66)</f>
        <v/>
      </c>
      <c r="AL66" s="365" t="str">
        <f>IF(details!Z66="","",details!Z66)</f>
        <v/>
      </c>
      <c r="AM66" s="288" t="str">
        <f t="shared" si="87"/>
        <v/>
      </c>
      <c r="AN66" s="365" t="str">
        <f>IF(details!AA66="","",details!AA66)</f>
        <v/>
      </c>
      <c r="AO66" s="365" t="str">
        <f>IF(details!AB66="","",details!AB66)</f>
        <v/>
      </c>
      <c r="AP66" s="186" t="str">
        <f t="shared" si="132"/>
        <v/>
      </c>
      <c r="AQ66" s="186" t="str">
        <f t="shared" si="88"/>
        <v/>
      </c>
      <c r="AR66" s="186" t="str">
        <f t="shared" si="89"/>
        <v/>
      </c>
      <c r="AS66" s="186" t="str">
        <f t="shared" si="24"/>
        <v/>
      </c>
      <c r="AT66" s="365" t="str">
        <f t="shared" si="5"/>
        <v/>
      </c>
      <c r="AU66" s="365" t="str">
        <f t="shared" si="25"/>
        <v/>
      </c>
      <c r="AV66" s="189" t="str">
        <f t="shared" si="26"/>
        <v/>
      </c>
      <c r="AW66" s="189">
        <f t="shared" si="27"/>
        <v>0</v>
      </c>
      <c r="AX66" s="365" t="str">
        <f>IF(details!AC66="","",details!AC66)</f>
        <v/>
      </c>
      <c r="AY66" s="365" t="str">
        <f>IF(details!AD66="","",details!AD66)</f>
        <v/>
      </c>
      <c r="AZ66" s="186" t="str">
        <f t="shared" si="28"/>
        <v/>
      </c>
      <c r="BA66" s="302" t="str">
        <f t="shared" si="29"/>
        <v/>
      </c>
      <c r="BB66" s="303" t="str">
        <f t="shared" si="30"/>
        <v/>
      </c>
      <c r="BC66" s="189" t="str">
        <f t="shared" si="90"/>
        <v/>
      </c>
      <c r="BD66" s="189">
        <f t="shared" si="91"/>
        <v>0</v>
      </c>
      <c r="BE66" s="365" t="str">
        <f>IF(details!AE66="","",details!AE66)</f>
        <v/>
      </c>
      <c r="BF66" s="365" t="str">
        <f>IF(details!AF66="","",details!AF66)</f>
        <v/>
      </c>
      <c r="BG66" s="186" t="str">
        <f t="shared" si="33"/>
        <v/>
      </c>
      <c r="BH66" s="302" t="str">
        <f t="shared" si="34"/>
        <v/>
      </c>
      <c r="BI66" s="303" t="str">
        <f t="shared" si="35"/>
        <v/>
      </c>
      <c r="BJ66" s="189" t="str">
        <f t="shared" si="92"/>
        <v/>
      </c>
      <c r="BK66" s="189">
        <f t="shared" si="93"/>
        <v>0</v>
      </c>
      <c r="BL66" s="365" t="str">
        <f>IF(details!AG66="","",details!AG66)</f>
        <v/>
      </c>
      <c r="BM66" s="365" t="str">
        <f>IF(details!AH66="","",details!AH66)</f>
        <v/>
      </c>
      <c r="BN66" s="186" t="str">
        <f t="shared" si="38"/>
        <v/>
      </c>
      <c r="BO66" s="302" t="str">
        <f t="shared" si="39"/>
        <v/>
      </c>
      <c r="BP66" s="303" t="str">
        <f t="shared" si="40"/>
        <v/>
      </c>
      <c r="BQ66" s="189" t="str">
        <f t="shared" si="94"/>
        <v/>
      </c>
      <c r="BR66" s="189">
        <f t="shared" si="95"/>
        <v>0</v>
      </c>
      <c r="BS66" s="365" t="str">
        <f>IF(details!AI66="","",details!AI66)</f>
        <v/>
      </c>
      <c r="BT66" s="365" t="str">
        <f>IF(details!AJ66="","",details!AJ66)</f>
        <v/>
      </c>
      <c r="BU66" s="186" t="str">
        <f t="shared" si="43"/>
        <v/>
      </c>
      <c r="BV66" s="302" t="str">
        <f t="shared" si="44"/>
        <v/>
      </c>
      <c r="BW66" s="303" t="str">
        <f t="shared" si="45"/>
        <v/>
      </c>
      <c r="BX66" s="189" t="str">
        <f t="shared" si="96"/>
        <v/>
      </c>
      <c r="BY66" s="189">
        <f t="shared" si="97"/>
        <v>0</v>
      </c>
      <c r="BZ66" s="369" t="str">
        <f t="shared" si="98"/>
        <v/>
      </c>
      <c r="CA66" s="369" t="str">
        <f t="shared" si="99"/>
        <v/>
      </c>
      <c r="CB66" s="369" t="str">
        <f t="shared" si="100"/>
        <v/>
      </c>
      <c r="CC66" s="369" t="str">
        <f t="shared" si="101"/>
        <v/>
      </c>
      <c r="CD66" s="369" t="str">
        <f t="shared" si="102"/>
        <v/>
      </c>
      <c r="CE66" s="369" t="str">
        <f t="shared" si="103"/>
        <v/>
      </c>
      <c r="CF66" s="369" t="str">
        <f t="shared" si="104"/>
        <v/>
      </c>
      <c r="CG66" s="370" t="str">
        <f t="shared" si="105"/>
        <v/>
      </c>
      <c r="CH66" s="370" t="str">
        <f t="shared" si="106"/>
        <v/>
      </c>
      <c r="CI66" s="369" t="str">
        <f t="shared" si="107"/>
        <v/>
      </c>
      <c r="CJ66" s="369" t="str">
        <f t="shared" si="108"/>
        <v/>
      </c>
      <c r="CK66" s="369" t="str">
        <f t="shared" si="109"/>
        <v/>
      </c>
      <c r="CL66" s="369" t="str">
        <f t="shared" si="110"/>
        <v/>
      </c>
      <c r="CM66" s="369" t="str">
        <f t="shared" si="111"/>
        <v/>
      </c>
      <c r="CN66" s="369" t="str">
        <f t="shared" si="112"/>
        <v/>
      </c>
      <c r="CO66" s="369" t="str">
        <f t="shared" si="113"/>
        <v/>
      </c>
      <c r="CP66" s="371" t="str">
        <f t="shared" si="114"/>
        <v/>
      </c>
      <c r="CQ66" s="371" t="str">
        <f t="shared" si="115"/>
        <v/>
      </c>
      <c r="CR66" s="369" t="str">
        <f t="shared" si="116"/>
        <v/>
      </c>
      <c r="CS66" s="371" t="str">
        <f t="shared" si="117"/>
        <v/>
      </c>
      <c r="CT66" s="371" t="str">
        <f t="shared" si="118"/>
        <v/>
      </c>
      <c r="CU66" s="190" t="str">
        <f>details!CJ66</f>
        <v/>
      </c>
      <c r="CV66" s="376" t="str">
        <f>details!CK66</f>
        <v/>
      </c>
      <c r="CW66" s="438" t="str">
        <f t="shared" si="119"/>
        <v/>
      </c>
      <c r="CX66" s="497" t="str">
        <f t="shared" si="120"/>
        <v/>
      </c>
      <c r="CY66" s="372" t="str">
        <f t="shared" si="121"/>
        <v/>
      </c>
      <c r="CZ66" s="372" t="str">
        <f t="shared" si="122"/>
        <v/>
      </c>
      <c r="DA66" s="373" t="str">
        <f t="shared" si="123"/>
        <v/>
      </c>
      <c r="DB66" s="186" t="str">
        <f t="shared" si="124"/>
        <v/>
      </c>
      <c r="DC66" s="421" t="str">
        <f t="shared" si="125"/>
        <v/>
      </c>
      <c r="DD66" s="422" t="str">
        <f t="shared" si="126"/>
        <v/>
      </c>
      <c r="DE66" s="389" t="str">
        <f>IF(details!AK65="","",details!AK65)</f>
        <v/>
      </c>
    </row>
    <row r="67" spans="1:109" s="20" customFormat="1" ht="14" customHeight="1">
      <c r="A67" s="388">
        <f>IF(details!A67="","",details!A67)</f>
        <v>61</v>
      </c>
      <c r="B67" s="365" t="str">
        <f>IF(details!B67="","",details!B67)</f>
        <v/>
      </c>
      <c r="C67" s="365" t="str">
        <f>IF(details!C67="","",details!C67)</f>
        <v/>
      </c>
      <c r="D67" s="186" t="str">
        <f>IF(details!D67="","",details!D67)</f>
        <v/>
      </c>
      <c r="E67" s="365" t="str">
        <f>IF(details!E67="","",details!E67)</f>
        <v/>
      </c>
      <c r="F67" s="187" t="str">
        <f>IF(details!G67="","",details!G67)</f>
        <v/>
      </c>
      <c r="G67" s="261" t="str">
        <f>IF(details!H67="","",details!H67)</f>
        <v/>
      </c>
      <c r="H67" s="188" t="str">
        <f>IF(details!I67="","",details!I67)</f>
        <v>v 061</v>
      </c>
      <c r="I67" s="188" t="str">
        <f>IF(details!J67="","",details!J67)</f>
        <v>c 061</v>
      </c>
      <c r="J67" s="188" t="str">
        <f>IF(details!K67="","",details!K67)</f>
        <v>l 061</v>
      </c>
      <c r="K67" s="365" t="str">
        <f>IF(details!Q67="","",details!Q67)</f>
        <v/>
      </c>
      <c r="L67" s="365" t="str">
        <f>IF(details!R67="","",details!R67)</f>
        <v/>
      </c>
      <c r="M67" s="288" t="str">
        <f t="shared" si="77"/>
        <v/>
      </c>
      <c r="N67" s="365" t="str">
        <f>IF(details!S67="","",details!S67)</f>
        <v/>
      </c>
      <c r="O67" s="365" t="str">
        <f>IF(details!T67="","",details!T67)</f>
        <v/>
      </c>
      <c r="P67" s="186" t="str">
        <f t="shared" si="130"/>
        <v/>
      </c>
      <c r="Q67" s="186" t="str">
        <f t="shared" si="78"/>
        <v/>
      </c>
      <c r="R67" s="186" t="str">
        <f t="shared" si="79"/>
        <v/>
      </c>
      <c r="S67" s="186" t="str">
        <f t="shared" si="80"/>
        <v/>
      </c>
      <c r="T67" s="365" t="str">
        <f t="shared" si="81"/>
        <v/>
      </c>
      <c r="U67" s="365" t="str">
        <f t="shared" si="11"/>
        <v/>
      </c>
      <c r="V67" s="189" t="str">
        <f t="shared" si="82"/>
        <v/>
      </c>
      <c r="W67" s="189">
        <f t="shared" si="83"/>
        <v>0</v>
      </c>
      <c r="X67" s="365" t="str">
        <f>IF(details!U67="","",details!U67)</f>
        <v/>
      </c>
      <c r="Y67" s="365" t="str">
        <f>IF(details!V67="","",details!V67)</f>
        <v/>
      </c>
      <c r="Z67" s="288" t="str">
        <f t="shared" si="84"/>
        <v/>
      </c>
      <c r="AA67" s="365" t="str">
        <f>IF(details!W67="","",details!W67)</f>
        <v/>
      </c>
      <c r="AB67" s="365" t="str">
        <f>IF(details!X67="","",details!X67)</f>
        <v/>
      </c>
      <c r="AC67" s="186" t="str">
        <f t="shared" si="131"/>
        <v/>
      </c>
      <c r="AD67" s="186" t="str">
        <f t="shared" si="85"/>
        <v/>
      </c>
      <c r="AE67" s="186" t="str">
        <f t="shared" si="86"/>
        <v/>
      </c>
      <c r="AF67" s="186" t="str">
        <f t="shared" si="17"/>
        <v/>
      </c>
      <c r="AG67" s="365" t="str">
        <f t="shared" si="3"/>
        <v/>
      </c>
      <c r="AH67" s="365" t="str">
        <f t="shared" si="18"/>
        <v/>
      </c>
      <c r="AI67" s="189" t="str">
        <f t="shared" si="19"/>
        <v/>
      </c>
      <c r="AJ67" s="189">
        <f t="shared" si="20"/>
        <v>0</v>
      </c>
      <c r="AK67" s="365" t="str">
        <f>IF(details!Y67="","",details!Y67)</f>
        <v/>
      </c>
      <c r="AL67" s="365" t="str">
        <f>IF(details!Z67="","",details!Z67)</f>
        <v/>
      </c>
      <c r="AM67" s="288" t="str">
        <f t="shared" si="87"/>
        <v/>
      </c>
      <c r="AN67" s="365" t="str">
        <f>IF(details!AA67="","",details!AA67)</f>
        <v/>
      </c>
      <c r="AO67" s="365" t="str">
        <f>IF(details!AB67="","",details!AB67)</f>
        <v/>
      </c>
      <c r="AP67" s="186" t="str">
        <f t="shared" si="132"/>
        <v/>
      </c>
      <c r="AQ67" s="186" t="str">
        <f t="shared" si="88"/>
        <v/>
      </c>
      <c r="AR67" s="186" t="str">
        <f t="shared" si="89"/>
        <v/>
      </c>
      <c r="AS67" s="186" t="str">
        <f t="shared" si="24"/>
        <v/>
      </c>
      <c r="AT67" s="365" t="str">
        <f t="shared" si="5"/>
        <v/>
      </c>
      <c r="AU67" s="365" t="str">
        <f t="shared" si="25"/>
        <v/>
      </c>
      <c r="AV67" s="189" t="str">
        <f t="shared" si="26"/>
        <v/>
      </c>
      <c r="AW67" s="189">
        <f t="shared" si="27"/>
        <v>0</v>
      </c>
      <c r="AX67" s="365" t="str">
        <f>IF(details!AC67="","",details!AC67)</f>
        <v/>
      </c>
      <c r="AY67" s="365" t="str">
        <f>IF(details!AD67="","",details!AD67)</f>
        <v/>
      </c>
      <c r="AZ67" s="186" t="str">
        <f t="shared" si="28"/>
        <v/>
      </c>
      <c r="BA67" s="302" t="str">
        <f t="shared" si="29"/>
        <v/>
      </c>
      <c r="BB67" s="303" t="str">
        <f t="shared" si="30"/>
        <v/>
      </c>
      <c r="BC67" s="189" t="str">
        <f t="shared" si="90"/>
        <v/>
      </c>
      <c r="BD67" s="189">
        <f t="shared" si="91"/>
        <v>0</v>
      </c>
      <c r="BE67" s="365" t="str">
        <f>IF(details!AE67="","",details!AE67)</f>
        <v/>
      </c>
      <c r="BF67" s="365" t="str">
        <f>IF(details!AF67="","",details!AF67)</f>
        <v/>
      </c>
      <c r="BG67" s="186" t="str">
        <f t="shared" si="33"/>
        <v/>
      </c>
      <c r="BH67" s="302" t="str">
        <f t="shared" si="34"/>
        <v/>
      </c>
      <c r="BI67" s="303" t="str">
        <f t="shared" si="35"/>
        <v/>
      </c>
      <c r="BJ67" s="189" t="str">
        <f t="shared" si="92"/>
        <v/>
      </c>
      <c r="BK67" s="189">
        <f t="shared" si="93"/>
        <v>0</v>
      </c>
      <c r="BL67" s="365" t="str">
        <f>IF(details!AG67="","",details!AG67)</f>
        <v/>
      </c>
      <c r="BM67" s="365" t="str">
        <f>IF(details!AH67="","",details!AH67)</f>
        <v/>
      </c>
      <c r="BN67" s="186" t="str">
        <f t="shared" si="38"/>
        <v/>
      </c>
      <c r="BO67" s="302" t="str">
        <f t="shared" si="39"/>
        <v/>
      </c>
      <c r="BP67" s="303" t="str">
        <f t="shared" si="40"/>
        <v/>
      </c>
      <c r="BQ67" s="189" t="str">
        <f t="shared" si="94"/>
        <v/>
      </c>
      <c r="BR67" s="189">
        <f t="shared" si="95"/>
        <v>0</v>
      </c>
      <c r="BS67" s="365" t="str">
        <f>IF(details!AI67="","",details!AI67)</f>
        <v/>
      </c>
      <c r="BT67" s="365" t="str">
        <f>IF(details!AJ67="","",details!AJ67)</f>
        <v/>
      </c>
      <c r="BU67" s="186" t="str">
        <f t="shared" si="43"/>
        <v/>
      </c>
      <c r="BV67" s="302" t="str">
        <f t="shared" si="44"/>
        <v/>
      </c>
      <c r="BW67" s="303" t="str">
        <f t="shared" si="45"/>
        <v/>
      </c>
      <c r="BX67" s="189" t="str">
        <f t="shared" si="96"/>
        <v/>
      </c>
      <c r="BY67" s="189">
        <f t="shared" si="97"/>
        <v>0</v>
      </c>
      <c r="BZ67" s="369" t="str">
        <f t="shared" si="98"/>
        <v/>
      </c>
      <c r="CA67" s="369" t="str">
        <f t="shared" si="99"/>
        <v/>
      </c>
      <c r="CB67" s="369" t="str">
        <f t="shared" si="100"/>
        <v/>
      </c>
      <c r="CC67" s="369" t="str">
        <f t="shared" si="101"/>
        <v/>
      </c>
      <c r="CD67" s="369" t="str">
        <f t="shared" si="102"/>
        <v/>
      </c>
      <c r="CE67" s="369" t="str">
        <f t="shared" si="103"/>
        <v/>
      </c>
      <c r="CF67" s="369" t="str">
        <f t="shared" si="104"/>
        <v/>
      </c>
      <c r="CG67" s="370" t="str">
        <f t="shared" si="105"/>
        <v/>
      </c>
      <c r="CH67" s="370" t="str">
        <f t="shared" si="106"/>
        <v/>
      </c>
      <c r="CI67" s="369" t="str">
        <f t="shared" si="107"/>
        <v/>
      </c>
      <c r="CJ67" s="369" t="str">
        <f t="shared" si="108"/>
        <v/>
      </c>
      <c r="CK67" s="369" t="str">
        <f t="shared" si="109"/>
        <v/>
      </c>
      <c r="CL67" s="369" t="str">
        <f t="shared" si="110"/>
        <v/>
      </c>
      <c r="CM67" s="369" t="str">
        <f t="shared" si="111"/>
        <v/>
      </c>
      <c r="CN67" s="369" t="str">
        <f t="shared" si="112"/>
        <v/>
      </c>
      <c r="CO67" s="369" t="str">
        <f t="shared" si="113"/>
        <v/>
      </c>
      <c r="CP67" s="371" t="str">
        <f t="shared" si="114"/>
        <v/>
      </c>
      <c r="CQ67" s="371" t="str">
        <f t="shared" si="115"/>
        <v/>
      </c>
      <c r="CR67" s="369" t="str">
        <f t="shared" si="116"/>
        <v/>
      </c>
      <c r="CS67" s="371" t="str">
        <f t="shared" si="117"/>
        <v/>
      </c>
      <c r="CT67" s="371" t="str">
        <f t="shared" si="118"/>
        <v/>
      </c>
      <c r="CU67" s="190" t="str">
        <f>details!CJ67</f>
        <v/>
      </c>
      <c r="CV67" s="376" t="str">
        <f>details!CK67</f>
        <v/>
      </c>
      <c r="CW67" s="438" t="str">
        <f t="shared" si="119"/>
        <v/>
      </c>
      <c r="CX67" s="497" t="str">
        <f t="shared" si="120"/>
        <v/>
      </c>
      <c r="CY67" s="372" t="str">
        <f t="shared" si="121"/>
        <v/>
      </c>
      <c r="CZ67" s="372" t="str">
        <f t="shared" si="122"/>
        <v/>
      </c>
      <c r="DA67" s="373" t="str">
        <f t="shared" si="123"/>
        <v/>
      </c>
      <c r="DB67" s="186" t="str">
        <f t="shared" si="124"/>
        <v/>
      </c>
      <c r="DC67" s="421" t="str">
        <f t="shared" si="125"/>
        <v/>
      </c>
      <c r="DD67" s="422" t="str">
        <f t="shared" si="126"/>
        <v/>
      </c>
      <c r="DE67" s="389" t="str">
        <f>IF(details!AK66="","",details!AK66)</f>
        <v/>
      </c>
    </row>
    <row r="68" spans="1:109" s="20" customFormat="1" ht="14" customHeight="1">
      <c r="A68" s="388">
        <f>IF(details!A68="","",details!A68)</f>
        <v>62</v>
      </c>
      <c r="B68" s="365" t="str">
        <f>IF(details!B68="","",details!B68)</f>
        <v/>
      </c>
      <c r="C68" s="365" t="str">
        <f>IF(details!C68="","",details!C68)</f>
        <v/>
      </c>
      <c r="D68" s="186" t="str">
        <f>IF(details!D68="","",details!D68)</f>
        <v/>
      </c>
      <c r="E68" s="365" t="str">
        <f>IF(details!E68="","",details!E68)</f>
        <v/>
      </c>
      <c r="F68" s="187" t="str">
        <f>IF(details!G68="","",details!G68)</f>
        <v/>
      </c>
      <c r="G68" s="261" t="str">
        <f>IF(details!H68="","",details!H68)</f>
        <v/>
      </c>
      <c r="H68" s="188" t="str">
        <f>IF(details!I68="","",details!I68)</f>
        <v>v 062</v>
      </c>
      <c r="I68" s="188" t="str">
        <f>IF(details!J68="","",details!J68)</f>
        <v>c 062</v>
      </c>
      <c r="J68" s="188" t="str">
        <f>IF(details!K68="","",details!K68)</f>
        <v>l 062</v>
      </c>
      <c r="K68" s="365" t="str">
        <f>IF(details!Q68="","",details!Q68)</f>
        <v/>
      </c>
      <c r="L68" s="365" t="str">
        <f>IF(details!R68="","",details!R68)</f>
        <v/>
      </c>
      <c r="M68" s="288" t="str">
        <f t="shared" si="77"/>
        <v/>
      </c>
      <c r="N68" s="365" t="str">
        <f>IF(details!S68="","",details!S68)</f>
        <v/>
      </c>
      <c r="O68" s="365" t="str">
        <f>IF(details!T68="","",details!T68)</f>
        <v/>
      </c>
      <c r="P68" s="186" t="str">
        <f t="shared" si="130"/>
        <v/>
      </c>
      <c r="Q68" s="186" t="str">
        <f t="shared" si="78"/>
        <v/>
      </c>
      <c r="R68" s="186" t="str">
        <f t="shared" si="79"/>
        <v/>
      </c>
      <c r="S68" s="186" t="str">
        <f t="shared" si="80"/>
        <v/>
      </c>
      <c r="T68" s="365" t="str">
        <f t="shared" si="81"/>
        <v/>
      </c>
      <c r="U68" s="365" t="str">
        <f t="shared" si="11"/>
        <v/>
      </c>
      <c r="V68" s="189" t="str">
        <f t="shared" si="82"/>
        <v/>
      </c>
      <c r="W68" s="189">
        <f t="shared" si="83"/>
        <v>0</v>
      </c>
      <c r="X68" s="365" t="str">
        <f>IF(details!U68="","",details!U68)</f>
        <v/>
      </c>
      <c r="Y68" s="365" t="str">
        <f>IF(details!V68="","",details!V68)</f>
        <v/>
      </c>
      <c r="Z68" s="288" t="str">
        <f t="shared" si="84"/>
        <v/>
      </c>
      <c r="AA68" s="365" t="str">
        <f>IF(details!W68="","",details!W68)</f>
        <v/>
      </c>
      <c r="AB68" s="365" t="str">
        <f>IF(details!X68="","",details!X68)</f>
        <v/>
      </c>
      <c r="AC68" s="186" t="str">
        <f t="shared" si="131"/>
        <v/>
      </c>
      <c r="AD68" s="186" t="str">
        <f t="shared" si="85"/>
        <v/>
      </c>
      <c r="AE68" s="186" t="str">
        <f t="shared" si="86"/>
        <v/>
      </c>
      <c r="AF68" s="186" t="str">
        <f t="shared" si="17"/>
        <v/>
      </c>
      <c r="AG68" s="365" t="str">
        <f t="shared" si="3"/>
        <v/>
      </c>
      <c r="AH68" s="365" t="str">
        <f t="shared" si="18"/>
        <v/>
      </c>
      <c r="AI68" s="189" t="str">
        <f t="shared" si="19"/>
        <v/>
      </c>
      <c r="AJ68" s="189">
        <f t="shared" si="20"/>
        <v>0</v>
      </c>
      <c r="AK68" s="365" t="str">
        <f>IF(details!Y68="","",details!Y68)</f>
        <v/>
      </c>
      <c r="AL68" s="365" t="str">
        <f>IF(details!Z68="","",details!Z68)</f>
        <v/>
      </c>
      <c r="AM68" s="288" t="str">
        <f t="shared" si="87"/>
        <v/>
      </c>
      <c r="AN68" s="365" t="str">
        <f>IF(details!AA68="","",details!AA68)</f>
        <v/>
      </c>
      <c r="AO68" s="365" t="str">
        <f>IF(details!AB68="","",details!AB68)</f>
        <v/>
      </c>
      <c r="AP68" s="186" t="str">
        <f t="shared" si="132"/>
        <v/>
      </c>
      <c r="AQ68" s="186" t="str">
        <f t="shared" si="88"/>
        <v/>
      </c>
      <c r="AR68" s="186" t="str">
        <f t="shared" si="89"/>
        <v/>
      </c>
      <c r="AS68" s="186" t="str">
        <f t="shared" si="24"/>
        <v/>
      </c>
      <c r="AT68" s="365" t="str">
        <f t="shared" si="5"/>
        <v/>
      </c>
      <c r="AU68" s="365" t="str">
        <f t="shared" si="25"/>
        <v/>
      </c>
      <c r="AV68" s="189" t="str">
        <f t="shared" si="26"/>
        <v/>
      </c>
      <c r="AW68" s="189">
        <f t="shared" si="27"/>
        <v>0</v>
      </c>
      <c r="AX68" s="365" t="str">
        <f>IF(details!AC68="","",details!AC68)</f>
        <v/>
      </c>
      <c r="AY68" s="365" t="str">
        <f>IF(details!AD68="","",details!AD68)</f>
        <v/>
      </c>
      <c r="AZ68" s="186" t="str">
        <f t="shared" si="28"/>
        <v/>
      </c>
      <c r="BA68" s="302" t="str">
        <f t="shared" si="29"/>
        <v/>
      </c>
      <c r="BB68" s="303" t="str">
        <f t="shared" si="30"/>
        <v/>
      </c>
      <c r="BC68" s="189" t="str">
        <f t="shared" si="90"/>
        <v/>
      </c>
      <c r="BD68" s="189">
        <f t="shared" si="91"/>
        <v>0</v>
      </c>
      <c r="BE68" s="365" t="str">
        <f>IF(details!AE68="","",details!AE68)</f>
        <v/>
      </c>
      <c r="BF68" s="365" t="str">
        <f>IF(details!AF68="","",details!AF68)</f>
        <v/>
      </c>
      <c r="BG68" s="186" t="str">
        <f t="shared" si="33"/>
        <v/>
      </c>
      <c r="BH68" s="302" t="str">
        <f t="shared" si="34"/>
        <v/>
      </c>
      <c r="BI68" s="303" t="str">
        <f t="shared" si="35"/>
        <v/>
      </c>
      <c r="BJ68" s="189" t="str">
        <f t="shared" si="92"/>
        <v/>
      </c>
      <c r="BK68" s="189">
        <f t="shared" si="93"/>
        <v>0</v>
      </c>
      <c r="BL68" s="365" t="str">
        <f>IF(details!AG68="","",details!AG68)</f>
        <v/>
      </c>
      <c r="BM68" s="365" t="str">
        <f>IF(details!AH68="","",details!AH68)</f>
        <v/>
      </c>
      <c r="BN68" s="186" t="str">
        <f t="shared" si="38"/>
        <v/>
      </c>
      <c r="BO68" s="302" t="str">
        <f t="shared" si="39"/>
        <v/>
      </c>
      <c r="BP68" s="303" t="str">
        <f t="shared" si="40"/>
        <v/>
      </c>
      <c r="BQ68" s="189" t="str">
        <f t="shared" si="94"/>
        <v/>
      </c>
      <c r="BR68" s="189">
        <f t="shared" si="95"/>
        <v>0</v>
      </c>
      <c r="BS68" s="365" t="str">
        <f>IF(details!AI68="","",details!AI68)</f>
        <v/>
      </c>
      <c r="BT68" s="365" t="str">
        <f>IF(details!AJ68="","",details!AJ68)</f>
        <v/>
      </c>
      <c r="BU68" s="186" t="str">
        <f t="shared" si="43"/>
        <v/>
      </c>
      <c r="BV68" s="302" t="str">
        <f t="shared" si="44"/>
        <v/>
      </c>
      <c r="BW68" s="303" t="str">
        <f t="shared" si="45"/>
        <v/>
      </c>
      <c r="BX68" s="189" t="str">
        <f t="shared" si="96"/>
        <v/>
      </c>
      <c r="BY68" s="189">
        <f t="shared" si="97"/>
        <v>0</v>
      </c>
      <c r="BZ68" s="369" t="str">
        <f t="shared" si="98"/>
        <v/>
      </c>
      <c r="CA68" s="369" t="str">
        <f t="shared" si="99"/>
        <v/>
      </c>
      <c r="CB68" s="369" t="str">
        <f t="shared" si="100"/>
        <v/>
      </c>
      <c r="CC68" s="369" t="str">
        <f t="shared" si="101"/>
        <v/>
      </c>
      <c r="CD68" s="369" t="str">
        <f t="shared" si="102"/>
        <v/>
      </c>
      <c r="CE68" s="369" t="str">
        <f t="shared" si="103"/>
        <v/>
      </c>
      <c r="CF68" s="369" t="str">
        <f t="shared" si="104"/>
        <v/>
      </c>
      <c r="CG68" s="370" t="str">
        <f t="shared" si="105"/>
        <v/>
      </c>
      <c r="CH68" s="370" t="str">
        <f t="shared" si="106"/>
        <v/>
      </c>
      <c r="CI68" s="369" t="str">
        <f t="shared" si="107"/>
        <v/>
      </c>
      <c r="CJ68" s="369" t="str">
        <f t="shared" si="108"/>
        <v/>
      </c>
      <c r="CK68" s="369" t="str">
        <f t="shared" si="109"/>
        <v/>
      </c>
      <c r="CL68" s="369" t="str">
        <f t="shared" si="110"/>
        <v/>
      </c>
      <c r="CM68" s="369" t="str">
        <f t="shared" si="111"/>
        <v/>
      </c>
      <c r="CN68" s="369" t="str">
        <f t="shared" si="112"/>
        <v/>
      </c>
      <c r="CO68" s="369" t="str">
        <f t="shared" si="113"/>
        <v/>
      </c>
      <c r="CP68" s="371" t="str">
        <f t="shared" si="114"/>
        <v/>
      </c>
      <c r="CQ68" s="371" t="str">
        <f t="shared" si="115"/>
        <v/>
      </c>
      <c r="CR68" s="369" t="str">
        <f t="shared" si="116"/>
        <v/>
      </c>
      <c r="CS68" s="371" t="str">
        <f t="shared" si="117"/>
        <v/>
      </c>
      <c r="CT68" s="371" t="str">
        <f t="shared" si="118"/>
        <v/>
      </c>
      <c r="CU68" s="190" t="str">
        <f>details!CJ68</f>
        <v/>
      </c>
      <c r="CV68" s="376" t="str">
        <f>details!CK68</f>
        <v/>
      </c>
      <c r="CW68" s="438" t="str">
        <f t="shared" si="119"/>
        <v/>
      </c>
      <c r="CX68" s="497" t="str">
        <f t="shared" si="120"/>
        <v/>
      </c>
      <c r="CY68" s="372" t="str">
        <f t="shared" si="121"/>
        <v/>
      </c>
      <c r="CZ68" s="372" t="str">
        <f t="shared" si="122"/>
        <v/>
      </c>
      <c r="DA68" s="373" t="str">
        <f t="shared" si="123"/>
        <v/>
      </c>
      <c r="DB68" s="186" t="str">
        <f t="shared" si="124"/>
        <v/>
      </c>
      <c r="DC68" s="421" t="str">
        <f t="shared" si="125"/>
        <v/>
      </c>
      <c r="DD68" s="422" t="str">
        <f t="shared" si="126"/>
        <v/>
      </c>
      <c r="DE68" s="389" t="str">
        <f>IF(details!AK67="","",details!AK67)</f>
        <v/>
      </c>
    </row>
    <row r="69" spans="1:109" s="20" customFormat="1" ht="14" customHeight="1">
      <c r="A69" s="388">
        <f>IF(details!A69="","",details!A69)</f>
        <v>63</v>
      </c>
      <c r="B69" s="365" t="str">
        <f>IF(details!B69="","",details!B69)</f>
        <v/>
      </c>
      <c r="C69" s="365" t="str">
        <f>IF(details!C69="","",details!C69)</f>
        <v/>
      </c>
      <c r="D69" s="186" t="str">
        <f>IF(details!D69="","",details!D69)</f>
        <v/>
      </c>
      <c r="E69" s="365" t="str">
        <f>IF(details!E69="","",details!E69)</f>
        <v/>
      </c>
      <c r="F69" s="187" t="str">
        <f>IF(details!G69="","",details!G69)</f>
        <v/>
      </c>
      <c r="G69" s="261" t="str">
        <f>IF(details!H69="","",details!H69)</f>
        <v/>
      </c>
      <c r="H69" s="188" t="str">
        <f>IF(details!I69="","",details!I69)</f>
        <v>v 063</v>
      </c>
      <c r="I69" s="188" t="str">
        <f>IF(details!J69="","",details!J69)</f>
        <v>c 063</v>
      </c>
      <c r="J69" s="188" t="str">
        <f>IF(details!K69="","",details!K69)</f>
        <v>l 063</v>
      </c>
      <c r="K69" s="365" t="str">
        <f>IF(details!Q69="","",details!Q69)</f>
        <v/>
      </c>
      <c r="L69" s="365" t="str">
        <f>IF(details!R69="","",details!R69)</f>
        <v/>
      </c>
      <c r="M69" s="288" t="str">
        <f t="shared" si="77"/>
        <v/>
      </c>
      <c r="N69" s="365" t="str">
        <f>IF(details!S69="","",details!S69)</f>
        <v/>
      </c>
      <c r="O69" s="365" t="str">
        <f>IF(details!T69="","",details!T69)</f>
        <v/>
      </c>
      <c r="P69" s="186" t="str">
        <f t="shared" si="130"/>
        <v/>
      </c>
      <c r="Q69" s="186" t="str">
        <f t="shared" si="78"/>
        <v/>
      </c>
      <c r="R69" s="186" t="str">
        <f t="shared" si="79"/>
        <v/>
      </c>
      <c r="S69" s="186" t="str">
        <f t="shared" si="80"/>
        <v/>
      </c>
      <c r="T69" s="365" t="str">
        <f t="shared" si="81"/>
        <v/>
      </c>
      <c r="U69" s="365" t="str">
        <f t="shared" si="11"/>
        <v/>
      </c>
      <c r="V69" s="189" t="str">
        <f t="shared" si="82"/>
        <v/>
      </c>
      <c r="W69" s="189">
        <f t="shared" si="83"/>
        <v>0</v>
      </c>
      <c r="X69" s="365" t="str">
        <f>IF(details!U69="","",details!U69)</f>
        <v/>
      </c>
      <c r="Y69" s="365" t="str">
        <f>IF(details!V69="","",details!V69)</f>
        <v/>
      </c>
      <c r="Z69" s="288" t="str">
        <f t="shared" si="84"/>
        <v/>
      </c>
      <c r="AA69" s="365" t="str">
        <f>IF(details!W69="","",details!W69)</f>
        <v/>
      </c>
      <c r="AB69" s="365" t="str">
        <f>IF(details!X69="","",details!X69)</f>
        <v/>
      </c>
      <c r="AC69" s="186" t="str">
        <f t="shared" si="131"/>
        <v/>
      </c>
      <c r="AD69" s="186" t="str">
        <f t="shared" si="85"/>
        <v/>
      </c>
      <c r="AE69" s="186" t="str">
        <f t="shared" si="86"/>
        <v/>
      </c>
      <c r="AF69" s="186" t="str">
        <f t="shared" si="17"/>
        <v/>
      </c>
      <c r="AG69" s="365" t="str">
        <f t="shared" si="3"/>
        <v/>
      </c>
      <c r="AH69" s="365" t="str">
        <f t="shared" si="18"/>
        <v/>
      </c>
      <c r="AI69" s="189" t="str">
        <f t="shared" si="19"/>
        <v/>
      </c>
      <c r="AJ69" s="189">
        <f t="shared" si="20"/>
        <v>0</v>
      </c>
      <c r="AK69" s="365" t="str">
        <f>IF(details!Y69="","",details!Y69)</f>
        <v/>
      </c>
      <c r="AL69" s="365" t="str">
        <f>IF(details!Z69="","",details!Z69)</f>
        <v/>
      </c>
      <c r="AM69" s="288" t="str">
        <f t="shared" si="87"/>
        <v/>
      </c>
      <c r="AN69" s="365" t="str">
        <f>IF(details!AA69="","",details!AA69)</f>
        <v/>
      </c>
      <c r="AO69" s="365" t="str">
        <f>IF(details!AB69="","",details!AB69)</f>
        <v/>
      </c>
      <c r="AP69" s="186" t="str">
        <f t="shared" si="132"/>
        <v/>
      </c>
      <c r="AQ69" s="186" t="str">
        <f t="shared" si="88"/>
        <v/>
      </c>
      <c r="AR69" s="186" t="str">
        <f t="shared" si="89"/>
        <v/>
      </c>
      <c r="AS69" s="186" t="str">
        <f t="shared" si="24"/>
        <v/>
      </c>
      <c r="AT69" s="365" t="str">
        <f t="shared" si="5"/>
        <v/>
      </c>
      <c r="AU69" s="365" t="str">
        <f t="shared" si="25"/>
        <v/>
      </c>
      <c r="AV69" s="189" t="str">
        <f t="shared" si="26"/>
        <v/>
      </c>
      <c r="AW69" s="189">
        <f t="shared" si="27"/>
        <v>0</v>
      </c>
      <c r="AX69" s="365" t="str">
        <f>IF(details!AC69="","",details!AC69)</f>
        <v/>
      </c>
      <c r="AY69" s="365" t="str">
        <f>IF(details!AD69="","",details!AD69)</f>
        <v/>
      </c>
      <c r="AZ69" s="186" t="str">
        <f t="shared" si="28"/>
        <v/>
      </c>
      <c r="BA69" s="302" t="str">
        <f t="shared" si="29"/>
        <v/>
      </c>
      <c r="BB69" s="303" t="str">
        <f t="shared" si="30"/>
        <v/>
      </c>
      <c r="BC69" s="189" t="str">
        <f t="shared" si="90"/>
        <v/>
      </c>
      <c r="BD69" s="189">
        <f t="shared" si="91"/>
        <v>0</v>
      </c>
      <c r="BE69" s="365" t="str">
        <f>IF(details!AE69="","",details!AE69)</f>
        <v/>
      </c>
      <c r="BF69" s="365" t="str">
        <f>IF(details!AF69="","",details!AF69)</f>
        <v/>
      </c>
      <c r="BG69" s="186" t="str">
        <f t="shared" si="33"/>
        <v/>
      </c>
      <c r="BH69" s="302" t="str">
        <f t="shared" si="34"/>
        <v/>
      </c>
      <c r="BI69" s="303" t="str">
        <f t="shared" si="35"/>
        <v/>
      </c>
      <c r="BJ69" s="189" t="str">
        <f t="shared" si="92"/>
        <v/>
      </c>
      <c r="BK69" s="189">
        <f t="shared" si="93"/>
        <v>0</v>
      </c>
      <c r="BL69" s="365" t="str">
        <f>IF(details!AG69="","",details!AG69)</f>
        <v/>
      </c>
      <c r="BM69" s="365" t="str">
        <f>IF(details!AH69="","",details!AH69)</f>
        <v/>
      </c>
      <c r="BN69" s="186" t="str">
        <f t="shared" si="38"/>
        <v/>
      </c>
      <c r="BO69" s="302" t="str">
        <f t="shared" si="39"/>
        <v/>
      </c>
      <c r="BP69" s="303" t="str">
        <f t="shared" si="40"/>
        <v/>
      </c>
      <c r="BQ69" s="189" t="str">
        <f t="shared" si="94"/>
        <v/>
      </c>
      <c r="BR69" s="189">
        <f t="shared" si="95"/>
        <v>0</v>
      </c>
      <c r="BS69" s="365" t="str">
        <f>IF(details!AI69="","",details!AI69)</f>
        <v/>
      </c>
      <c r="BT69" s="365" t="str">
        <f>IF(details!AJ69="","",details!AJ69)</f>
        <v/>
      </c>
      <c r="BU69" s="186" t="str">
        <f t="shared" si="43"/>
        <v/>
      </c>
      <c r="BV69" s="302" t="str">
        <f t="shared" si="44"/>
        <v/>
      </c>
      <c r="BW69" s="303" t="str">
        <f t="shared" si="45"/>
        <v/>
      </c>
      <c r="BX69" s="189" t="str">
        <f t="shared" si="96"/>
        <v/>
      </c>
      <c r="BY69" s="189">
        <f t="shared" si="97"/>
        <v>0</v>
      </c>
      <c r="BZ69" s="369" t="str">
        <f t="shared" si="98"/>
        <v/>
      </c>
      <c r="CA69" s="369" t="str">
        <f t="shared" si="99"/>
        <v/>
      </c>
      <c r="CB69" s="369" t="str">
        <f t="shared" si="100"/>
        <v/>
      </c>
      <c r="CC69" s="369" t="str">
        <f t="shared" si="101"/>
        <v/>
      </c>
      <c r="CD69" s="369" t="str">
        <f t="shared" si="102"/>
        <v/>
      </c>
      <c r="CE69" s="369" t="str">
        <f t="shared" si="103"/>
        <v/>
      </c>
      <c r="CF69" s="369" t="str">
        <f t="shared" si="104"/>
        <v/>
      </c>
      <c r="CG69" s="370" t="str">
        <f t="shared" si="105"/>
        <v/>
      </c>
      <c r="CH69" s="370" t="str">
        <f t="shared" si="106"/>
        <v/>
      </c>
      <c r="CI69" s="369" t="str">
        <f t="shared" si="107"/>
        <v/>
      </c>
      <c r="CJ69" s="369" t="str">
        <f t="shared" si="108"/>
        <v/>
      </c>
      <c r="CK69" s="369" t="str">
        <f t="shared" si="109"/>
        <v/>
      </c>
      <c r="CL69" s="369" t="str">
        <f t="shared" si="110"/>
        <v/>
      </c>
      <c r="CM69" s="369" t="str">
        <f t="shared" si="111"/>
        <v/>
      </c>
      <c r="CN69" s="369" t="str">
        <f t="shared" si="112"/>
        <v/>
      </c>
      <c r="CO69" s="369" t="str">
        <f t="shared" si="113"/>
        <v/>
      </c>
      <c r="CP69" s="371" t="str">
        <f t="shared" si="114"/>
        <v/>
      </c>
      <c r="CQ69" s="371" t="str">
        <f t="shared" si="115"/>
        <v/>
      </c>
      <c r="CR69" s="369" t="str">
        <f t="shared" si="116"/>
        <v/>
      </c>
      <c r="CS69" s="371" t="str">
        <f t="shared" si="117"/>
        <v/>
      </c>
      <c r="CT69" s="371" t="str">
        <f t="shared" si="118"/>
        <v/>
      </c>
      <c r="CU69" s="190" t="str">
        <f>details!CJ69</f>
        <v/>
      </c>
      <c r="CV69" s="376" t="str">
        <f>details!CK69</f>
        <v/>
      </c>
      <c r="CW69" s="438" t="str">
        <f t="shared" si="119"/>
        <v/>
      </c>
      <c r="CX69" s="497" t="str">
        <f t="shared" si="120"/>
        <v/>
      </c>
      <c r="CY69" s="372" t="str">
        <f t="shared" si="121"/>
        <v/>
      </c>
      <c r="CZ69" s="372" t="str">
        <f t="shared" si="122"/>
        <v/>
      </c>
      <c r="DA69" s="373" t="str">
        <f t="shared" si="123"/>
        <v/>
      </c>
      <c r="DB69" s="186" t="str">
        <f t="shared" si="124"/>
        <v/>
      </c>
      <c r="DC69" s="421" t="str">
        <f t="shared" si="125"/>
        <v/>
      </c>
      <c r="DD69" s="422" t="str">
        <f t="shared" si="126"/>
        <v/>
      </c>
      <c r="DE69" s="389" t="str">
        <f>IF(details!AK68="","",details!AK68)</f>
        <v/>
      </c>
    </row>
    <row r="70" spans="1:109" s="20" customFormat="1" ht="14" customHeight="1">
      <c r="A70" s="388">
        <f>IF(details!A70="","",details!A70)</f>
        <v>64</v>
      </c>
      <c r="B70" s="365" t="str">
        <f>IF(details!B70="","",details!B70)</f>
        <v/>
      </c>
      <c r="C70" s="365" t="str">
        <f>IF(details!C70="","",details!C70)</f>
        <v/>
      </c>
      <c r="D70" s="186" t="str">
        <f>IF(details!D70="","",details!D70)</f>
        <v/>
      </c>
      <c r="E70" s="365" t="str">
        <f>IF(details!E70="","",details!E70)</f>
        <v/>
      </c>
      <c r="F70" s="187" t="str">
        <f>IF(details!G70="","",details!G70)</f>
        <v/>
      </c>
      <c r="G70" s="261" t="str">
        <f>IF(details!H70="","",details!H70)</f>
        <v/>
      </c>
      <c r="H70" s="188" t="str">
        <f>IF(details!I70="","",details!I70)</f>
        <v>v 064</v>
      </c>
      <c r="I70" s="188" t="str">
        <f>IF(details!J70="","",details!J70)</f>
        <v>c 064</v>
      </c>
      <c r="J70" s="188" t="str">
        <f>IF(details!K70="","",details!K70)</f>
        <v>l 064</v>
      </c>
      <c r="K70" s="365" t="str">
        <f>IF(details!Q70="","",details!Q70)</f>
        <v/>
      </c>
      <c r="L70" s="365" t="str">
        <f>IF(details!R70="","",details!R70)</f>
        <v/>
      </c>
      <c r="M70" s="288" t="str">
        <f t="shared" si="77"/>
        <v/>
      </c>
      <c r="N70" s="365" t="str">
        <f>IF(details!S70="","",details!S70)</f>
        <v/>
      </c>
      <c r="O70" s="365" t="str">
        <f>IF(details!T70="","",details!T70)</f>
        <v/>
      </c>
      <c r="P70" s="186" t="str">
        <f t="shared" ref="P70:P101" si="133">IF(AND(N70="",O70=""),"",IF(OR(N70="ab",O70="ab"),"ab",IF(OR(N70="ml",O70="ml"),"ml",SUM(N70:O70))))</f>
        <v/>
      </c>
      <c r="Q70" s="186" t="str">
        <f t="shared" si="78"/>
        <v/>
      </c>
      <c r="R70" s="186" t="str">
        <f t="shared" si="79"/>
        <v/>
      </c>
      <c r="S70" s="186" t="str">
        <f t="shared" si="80"/>
        <v/>
      </c>
      <c r="T70" s="365" t="str">
        <f t="shared" si="81"/>
        <v/>
      </c>
      <c r="U70" s="365" t="str">
        <f t="shared" si="11"/>
        <v/>
      </c>
      <c r="V70" s="189" t="str">
        <f t="shared" si="82"/>
        <v/>
      </c>
      <c r="W70" s="189">
        <f t="shared" si="83"/>
        <v>0</v>
      </c>
      <c r="X70" s="365" t="str">
        <f>IF(details!U70="","",details!U70)</f>
        <v/>
      </c>
      <c r="Y70" s="365" t="str">
        <f>IF(details!V70="","",details!V70)</f>
        <v/>
      </c>
      <c r="Z70" s="288" t="str">
        <f t="shared" si="84"/>
        <v/>
      </c>
      <c r="AA70" s="365" t="str">
        <f>IF(details!W70="","",details!W70)</f>
        <v/>
      </c>
      <c r="AB70" s="365" t="str">
        <f>IF(details!X70="","",details!X70)</f>
        <v/>
      </c>
      <c r="AC70" s="186" t="str">
        <f t="shared" ref="AC70:AC101" si="134">IF(AND(AA70="",AB70=""),"",IF(OR(AA70="ab",AB70="ab"),"ab",IF(OR(AA70="ml",AB70="ml"),"ml",SUM(AA70:AB70))))</f>
        <v/>
      </c>
      <c r="AD70" s="186" t="str">
        <f t="shared" si="85"/>
        <v/>
      </c>
      <c r="AE70" s="186" t="str">
        <f t="shared" si="86"/>
        <v/>
      </c>
      <c r="AF70" s="186" t="str">
        <f t="shared" si="17"/>
        <v/>
      </c>
      <c r="AG70" s="365" t="str">
        <f t="shared" ref="AG70:AG106" si="135">IF(OR(AF70="",AI70=""),"",ROUNDUP(AF70/AI70*100,0))</f>
        <v/>
      </c>
      <c r="AH70" s="365" t="str">
        <f t="shared" si="18"/>
        <v/>
      </c>
      <c r="AI70" s="189" t="str">
        <f t="shared" si="19"/>
        <v/>
      </c>
      <c r="AJ70" s="189">
        <f t="shared" si="20"/>
        <v>0</v>
      </c>
      <c r="AK70" s="365" t="str">
        <f>IF(details!Y70="","",details!Y70)</f>
        <v/>
      </c>
      <c r="AL70" s="365" t="str">
        <f>IF(details!Z70="","",details!Z70)</f>
        <v/>
      </c>
      <c r="AM70" s="288" t="str">
        <f t="shared" si="87"/>
        <v/>
      </c>
      <c r="AN70" s="365" t="str">
        <f>IF(details!AA70="","",details!AA70)</f>
        <v/>
      </c>
      <c r="AO70" s="365" t="str">
        <f>IF(details!AB70="","",details!AB70)</f>
        <v/>
      </c>
      <c r="AP70" s="186" t="str">
        <f t="shared" ref="AP70:AP101" si="136">IF(AND(AN70="",AO70=""),"",IF(OR(AN70="ab",AO70="ab"),"ab",IF(OR(AN70="ml",AO70="ml"),"ml",SUM(AN70:AO70))))</f>
        <v/>
      </c>
      <c r="AQ70" s="186" t="str">
        <f t="shared" si="88"/>
        <v/>
      </c>
      <c r="AR70" s="186" t="str">
        <f t="shared" si="89"/>
        <v/>
      </c>
      <c r="AS70" s="186" t="str">
        <f t="shared" si="24"/>
        <v/>
      </c>
      <c r="AT70" s="365" t="str">
        <f t="shared" ref="AT70:AT106" si="137">IF(OR(AS70="",AV70=""),"",ROUNDUP(AS70/AV70*100,0))</f>
        <v/>
      </c>
      <c r="AU70" s="365" t="str">
        <f t="shared" si="25"/>
        <v/>
      </c>
      <c r="AV70" s="189" t="str">
        <f t="shared" si="26"/>
        <v/>
      </c>
      <c r="AW70" s="189">
        <f t="shared" si="27"/>
        <v>0</v>
      </c>
      <c r="AX70" s="365" t="str">
        <f>IF(details!AC70="","",details!AC70)</f>
        <v/>
      </c>
      <c r="AY70" s="365" t="str">
        <f>IF(details!AD70="","",details!AD70)</f>
        <v/>
      </c>
      <c r="AZ70" s="186" t="str">
        <f t="shared" si="28"/>
        <v/>
      </c>
      <c r="BA70" s="302" t="str">
        <f t="shared" si="29"/>
        <v/>
      </c>
      <c r="BB70" s="303" t="str">
        <f t="shared" si="30"/>
        <v/>
      </c>
      <c r="BC70" s="189" t="str">
        <f t="shared" si="90"/>
        <v/>
      </c>
      <c r="BD70" s="189">
        <f t="shared" si="91"/>
        <v>0</v>
      </c>
      <c r="BE70" s="365" t="str">
        <f>IF(details!AE70="","",details!AE70)</f>
        <v/>
      </c>
      <c r="BF70" s="365" t="str">
        <f>IF(details!AF70="","",details!AF70)</f>
        <v/>
      </c>
      <c r="BG70" s="186" t="str">
        <f t="shared" si="33"/>
        <v/>
      </c>
      <c r="BH70" s="302" t="str">
        <f t="shared" si="34"/>
        <v/>
      </c>
      <c r="BI70" s="303" t="str">
        <f t="shared" si="35"/>
        <v/>
      </c>
      <c r="BJ70" s="189" t="str">
        <f t="shared" si="92"/>
        <v/>
      </c>
      <c r="BK70" s="189">
        <f t="shared" si="93"/>
        <v>0</v>
      </c>
      <c r="BL70" s="365" t="str">
        <f>IF(details!AG70="","",details!AG70)</f>
        <v/>
      </c>
      <c r="BM70" s="365" t="str">
        <f>IF(details!AH70="","",details!AH70)</f>
        <v/>
      </c>
      <c r="BN70" s="186" t="str">
        <f t="shared" si="38"/>
        <v/>
      </c>
      <c r="BO70" s="302" t="str">
        <f t="shared" si="39"/>
        <v/>
      </c>
      <c r="BP70" s="303" t="str">
        <f t="shared" si="40"/>
        <v/>
      </c>
      <c r="BQ70" s="189" t="str">
        <f t="shared" si="94"/>
        <v/>
      </c>
      <c r="BR70" s="189">
        <f t="shared" si="95"/>
        <v>0</v>
      </c>
      <c r="BS70" s="365" t="str">
        <f>IF(details!AI70="","",details!AI70)</f>
        <v/>
      </c>
      <c r="BT70" s="365" t="str">
        <f>IF(details!AJ70="","",details!AJ70)</f>
        <v/>
      </c>
      <c r="BU70" s="186" t="str">
        <f t="shared" si="43"/>
        <v/>
      </c>
      <c r="BV70" s="302" t="str">
        <f t="shared" si="44"/>
        <v/>
      </c>
      <c r="BW70" s="303" t="str">
        <f t="shared" si="45"/>
        <v/>
      </c>
      <c r="BX70" s="189" t="str">
        <f t="shared" si="96"/>
        <v/>
      </c>
      <c r="BY70" s="189">
        <f t="shared" si="97"/>
        <v>0</v>
      </c>
      <c r="BZ70" s="369" t="str">
        <f t="shared" si="98"/>
        <v/>
      </c>
      <c r="CA70" s="369" t="str">
        <f t="shared" si="99"/>
        <v/>
      </c>
      <c r="CB70" s="369" t="str">
        <f t="shared" si="100"/>
        <v/>
      </c>
      <c r="CC70" s="369" t="str">
        <f t="shared" si="101"/>
        <v/>
      </c>
      <c r="CD70" s="369" t="str">
        <f t="shared" si="102"/>
        <v/>
      </c>
      <c r="CE70" s="369" t="str">
        <f t="shared" si="103"/>
        <v/>
      </c>
      <c r="CF70" s="369" t="str">
        <f t="shared" si="104"/>
        <v/>
      </c>
      <c r="CG70" s="370" t="str">
        <f t="shared" si="105"/>
        <v/>
      </c>
      <c r="CH70" s="370" t="str">
        <f t="shared" si="106"/>
        <v/>
      </c>
      <c r="CI70" s="369" t="str">
        <f t="shared" si="107"/>
        <v/>
      </c>
      <c r="CJ70" s="369" t="str">
        <f t="shared" si="108"/>
        <v/>
      </c>
      <c r="CK70" s="369" t="str">
        <f t="shared" si="109"/>
        <v/>
      </c>
      <c r="CL70" s="369" t="str">
        <f t="shared" si="110"/>
        <v/>
      </c>
      <c r="CM70" s="369" t="str">
        <f t="shared" si="111"/>
        <v/>
      </c>
      <c r="CN70" s="369" t="str">
        <f t="shared" si="112"/>
        <v/>
      </c>
      <c r="CO70" s="369" t="str">
        <f t="shared" si="113"/>
        <v/>
      </c>
      <c r="CP70" s="371" t="str">
        <f t="shared" si="114"/>
        <v/>
      </c>
      <c r="CQ70" s="371" t="str">
        <f t="shared" si="115"/>
        <v/>
      </c>
      <c r="CR70" s="369" t="str">
        <f t="shared" si="116"/>
        <v/>
      </c>
      <c r="CS70" s="371" t="str">
        <f t="shared" si="117"/>
        <v/>
      </c>
      <c r="CT70" s="371" t="str">
        <f t="shared" si="118"/>
        <v/>
      </c>
      <c r="CU70" s="190" t="str">
        <f>details!CJ70</f>
        <v/>
      </c>
      <c r="CV70" s="376" t="str">
        <f>details!CK70</f>
        <v/>
      </c>
      <c r="CW70" s="438" t="str">
        <f t="shared" si="119"/>
        <v/>
      </c>
      <c r="CX70" s="497" t="str">
        <f t="shared" si="120"/>
        <v/>
      </c>
      <c r="CY70" s="372" t="str">
        <f t="shared" si="121"/>
        <v/>
      </c>
      <c r="CZ70" s="372" t="str">
        <f t="shared" si="122"/>
        <v/>
      </c>
      <c r="DA70" s="373" t="str">
        <f t="shared" si="123"/>
        <v/>
      </c>
      <c r="DB70" s="186" t="str">
        <f t="shared" si="124"/>
        <v/>
      </c>
      <c r="DC70" s="421" t="str">
        <f t="shared" si="125"/>
        <v/>
      </c>
      <c r="DD70" s="422" t="str">
        <f t="shared" si="126"/>
        <v/>
      </c>
      <c r="DE70" s="389" t="str">
        <f>IF(details!AK69="","",details!AK69)</f>
        <v/>
      </c>
    </row>
    <row r="71" spans="1:109" s="20" customFormat="1" ht="14" customHeight="1">
      <c r="A71" s="388">
        <f>IF(details!A71="","",details!A71)</f>
        <v>65</v>
      </c>
      <c r="B71" s="365" t="str">
        <f>IF(details!B71="","",details!B71)</f>
        <v/>
      </c>
      <c r="C71" s="365" t="str">
        <f>IF(details!C71="","",details!C71)</f>
        <v/>
      </c>
      <c r="D71" s="186" t="str">
        <f>IF(details!D71="","",details!D71)</f>
        <v/>
      </c>
      <c r="E71" s="365" t="str">
        <f>IF(details!E71="","",details!E71)</f>
        <v/>
      </c>
      <c r="F71" s="187" t="str">
        <f>IF(details!G71="","",details!G71)</f>
        <v/>
      </c>
      <c r="G71" s="261" t="str">
        <f>IF(details!H71="","",details!H71)</f>
        <v/>
      </c>
      <c r="H71" s="188" t="str">
        <f>IF(details!I71="","",details!I71)</f>
        <v>v 065</v>
      </c>
      <c r="I71" s="188" t="str">
        <f>IF(details!J71="","",details!J71)</f>
        <v>c 065</v>
      </c>
      <c r="J71" s="188" t="str">
        <f>IF(details!K71="","",details!K71)</f>
        <v>l 065</v>
      </c>
      <c r="K71" s="365" t="str">
        <f>IF(details!Q71="","",details!Q71)</f>
        <v/>
      </c>
      <c r="L71" s="365" t="str">
        <f>IF(details!R71="","",details!R71)</f>
        <v/>
      </c>
      <c r="M71" s="288" t="str">
        <f t="shared" si="77"/>
        <v/>
      </c>
      <c r="N71" s="365" t="str">
        <f>IF(details!S71="","",details!S71)</f>
        <v/>
      </c>
      <c r="O71" s="365" t="str">
        <f>IF(details!T71="","",details!T71)</f>
        <v/>
      </c>
      <c r="P71" s="186" t="str">
        <f t="shared" si="133"/>
        <v/>
      </c>
      <c r="Q71" s="186" t="str">
        <f t="shared" si="78"/>
        <v/>
      </c>
      <c r="R71" s="186" t="str">
        <f t="shared" si="79"/>
        <v/>
      </c>
      <c r="S71" s="186" t="str">
        <f t="shared" si="80"/>
        <v/>
      </c>
      <c r="T71" s="365" t="str">
        <f t="shared" si="81"/>
        <v/>
      </c>
      <c r="U71" s="365" t="str">
        <f t="shared" ref="U71:U106" si="138">IF(OR(T71="",P71="",P71="ab",P71="ml"),"",IF(T71&gt;85,"A",IF(T71&gt;70,"B",IF(T71&gt;50,"C",IF(T71&gt;30,"D","E")))))</f>
        <v/>
      </c>
      <c r="V71" s="189" t="str">
        <f t="shared" si="82"/>
        <v/>
      </c>
      <c r="W71" s="189">
        <f t="shared" si="83"/>
        <v>0</v>
      </c>
      <c r="X71" s="365" t="str">
        <f>IF(details!U71="","",details!U71)</f>
        <v/>
      </c>
      <c r="Y71" s="365" t="str">
        <f>IF(details!V71="","",details!V71)</f>
        <v/>
      </c>
      <c r="Z71" s="288" t="str">
        <f t="shared" si="84"/>
        <v/>
      </c>
      <c r="AA71" s="365" t="str">
        <f>IF(details!W71="","",details!W71)</f>
        <v/>
      </c>
      <c r="AB71" s="365" t="str">
        <f>IF(details!X71="","",details!X71)</f>
        <v/>
      </c>
      <c r="AC71" s="186" t="str">
        <f t="shared" si="134"/>
        <v/>
      </c>
      <c r="AD71" s="186" t="str">
        <f t="shared" si="85"/>
        <v/>
      </c>
      <c r="AE71" s="186" t="str">
        <f t="shared" si="86"/>
        <v/>
      </c>
      <c r="AF71" s="186" t="str">
        <f t="shared" ref="AF71:AF106" si="139">IF(AND(AD71="",AE71=""),"",SUM(AD71:AE71))</f>
        <v/>
      </c>
      <c r="AG71" s="365" t="str">
        <f t="shared" si="135"/>
        <v/>
      </c>
      <c r="AH71" s="365" t="str">
        <f t="shared" ref="AH71:AH106" si="140">IF(OR(AG71="",AC71="",AC71="ab",AC71="ml"),"",IF(AG71&gt;85,"A",IF(AG71&gt;70,"B",IF(AG71&gt;50,"C",IF(AG71&gt;30,"D","E")))))</f>
        <v/>
      </c>
      <c r="AI71" s="189" t="str">
        <f t="shared" ref="AI71:AI106" si="141">IF(OR($D71="TC",$D71=""),"",AF$6-AJ71)</f>
        <v/>
      </c>
      <c r="AJ71" s="189">
        <f t="shared" ref="AJ71:AJ106" si="142">(COUNTIF(X71,"NA")*X$6)+(COUNTIF(Y71,"NA")*Y$6+(COUNTIF(AA71,"NA")*AA$6+(COUNTIF(AB71,"NA")*AB$6)))</f>
        <v>0</v>
      </c>
      <c r="AK71" s="365" t="str">
        <f>IF(details!Y71="","",details!Y71)</f>
        <v/>
      </c>
      <c r="AL71" s="365" t="str">
        <f>IF(details!Z71="","",details!Z71)</f>
        <v/>
      </c>
      <c r="AM71" s="288" t="str">
        <f t="shared" si="87"/>
        <v/>
      </c>
      <c r="AN71" s="365" t="str">
        <f>IF(details!AA71="","",details!AA71)</f>
        <v/>
      </c>
      <c r="AO71" s="365" t="str">
        <f>IF(details!AB71="","",details!AB71)</f>
        <v/>
      </c>
      <c r="AP71" s="186" t="str">
        <f t="shared" si="136"/>
        <v/>
      </c>
      <c r="AQ71" s="186" t="str">
        <f t="shared" si="88"/>
        <v/>
      </c>
      <c r="AR71" s="186" t="str">
        <f t="shared" si="89"/>
        <v/>
      </c>
      <c r="AS71" s="186" t="str">
        <f t="shared" ref="AS71:AS106" si="143">IF(AND(AQ71="",AR71=""),"",SUM(AQ71:AR71))</f>
        <v/>
      </c>
      <c r="AT71" s="365" t="str">
        <f t="shared" si="137"/>
        <v/>
      </c>
      <c r="AU71" s="365" t="str">
        <f t="shared" ref="AU71:AU106" si="144">IF(OR(AT71="",AP71="",AP71="ab",AP71="ml"),"",IF(AT71&gt;85,"A",IF(AT71&gt;70,"B",IF(AT71&gt;50,"C",IF(AT71&gt;30,"D","E")))))</f>
        <v/>
      </c>
      <c r="AV71" s="189" t="str">
        <f t="shared" ref="AV71:AV106" si="145">IF(OR($D71="TC",$D71=""),"",AS$6-AW71)</f>
        <v/>
      </c>
      <c r="AW71" s="189">
        <f t="shared" ref="AW71:AW106" si="146">(COUNTIF(AK71,"NA")*AK$6)+(COUNTIF(AL71,"NA")*AL$6+(COUNTIF(AN71,"NA")*AN$6+(COUNTIF(AO71,"NA")*AO$6)))</f>
        <v>0</v>
      </c>
      <c r="AX71" s="365" t="str">
        <f>IF(details!AC71="","",details!AC71)</f>
        <v/>
      </c>
      <c r="AY71" s="365" t="str">
        <f>IF(details!AD71="","",details!AD71)</f>
        <v/>
      </c>
      <c r="AZ71" s="186" t="str">
        <f t="shared" ref="AZ71:AZ106" si="147">IF(OR(AY71="",AY71="ab",AY71="ml"),AY71,SUM(AX71:AY71))</f>
        <v/>
      </c>
      <c r="BA71" s="302" t="str">
        <f t="shared" ref="BA71:BA106" si="148">IF(OR(AZ71="",AZ71="ab",AZ71="ml",BC71=""),"",ROUNDUP(AZ71/BC71*100,0))</f>
        <v/>
      </c>
      <c r="BB71" s="303" t="str">
        <f t="shared" ref="BB71:BB106" si="149">IF(OR(BA71="",AY71="",AY71="ab",AY71="ml"),"",IF(BA71&gt;85,"A",IF(BA71&gt;70,"B",IF(BA71&gt;50,"C",IF(BA71&gt;30,"D","E")))))</f>
        <v/>
      </c>
      <c r="BC71" s="189" t="str">
        <f t="shared" si="90"/>
        <v/>
      </c>
      <c r="BD71" s="189">
        <f t="shared" si="91"/>
        <v>0</v>
      </c>
      <c r="BE71" s="365" t="str">
        <f>IF(details!AE71="","",details!AE71)</f>
        <v/>
      </c>
      <c r="BF71" s="365" t="str">
        <f>IF(details!AF71="","",details!AF71)</f>
        <v/>
      </c>
      <c r="BG71" s="186" t="str">
        <f t="shared" ref="BG71:BG106" si="150">IF(OR(BF71="",BF71="ab",BF71="ml"),BF71,SUM(BE71:BF71))</f>
        <v/>
      </c>
      <c r="BH71" s="302" t="str">
        <f t="shared" ref="BH71:BH106" si="151">IF(OR(BG71="",BG71="ab",BG71="ml",BJ71=""),"",ROUNDUP(BG71/BJ71*100,0))</f>
        <v/>
      </c>
      <c r="BI71" s="303" t="str">
        <f t="shared" ref="BI71:BI106" si="152">IF(OR(BH71="",BF71="",BF71="ab",BF71="ml"),"",IF(BH71&gt;85,"A",IF(BH71&gt;70,"B",IF(BH71&gt;50,"C",IF(BH71&gt;30,"D","E")))))</f>
        <v/>
      </c>
      <c r="BJ71" s="189" t="str">
        <f t="shared" si="92"/>
        <v/>
      </c>
      <c r="BK71" s="189">
        <f t="shared" si="93"/>
        <v>0</v>
      </c>
      <c r="BL71" s="365" t="str">
        <f>IF(details!AG71="","",details!AG71)</f>
        <v/>
      </c>
      <c r="BM71" s="365" t="str">
        <f>IF(details!AH71="","",details!AH71)</f>
        <v/>
      </c>
      <c r="BN71" s="186" t="str">
        <f t="shared" ref="BN71:BN106" si="153">IF(OR(BM71="",BM71="ab",BM71="ml"),BM71,SUM(BL71:BM71))</f>
        <v/>
      </c>
      <c r="BO71" s="302" t="str">
        <f t="shared" ref="BO71:BO106" si="154">IF(OR(BN71="",BN71="ab",BN71="ml",BQ71=""),"",ROUNDUP(BN71/BQ71*100,0))</f>
        <v/>
      </c>
      <c r="BP71" s="303" t="str">
        <f t="shared" ref="BP71:BP106" si="155">IF(OR(BO71="",BM71="",BM71="ab",BM71="ml"),"",IF(BO71&gt;85,"A",IF(BO71&gt;70,"B",IF(BO71&gt;50,"C",IF(BO71&gt;30,"D","E")))))</f>
        <v/>
      </c>
      <c r="BQ71" s="189" t="str">
        <f t="shared" si="94"/>
        <v/>
      </c>
      <c r="BR71" s="189">
        <f t="shared" si="95"/>
        <v>0</v>
      </c>
      <c r="BS71" s="365" t="str">
        <f>IF(details!AI71="","",details!AI71)</f>
        <v/>
      </c>
      <c r="BT71" s="365" t="str">
        <f>IF(details!AJ71="","",details!AJ71)</f>
        <v/>
      </c>
      <c r="BU71" s="186" t="str">
        <f t="shared" ref="BU71:BU106" si="156">IF(OR(BT71="",BT71="ab",BT71="ml"),BT71,SUM(BS71:BT71))</f>
        <v/>
      </c>
      <c r="BV71" s="302" t="str">
        <f t="shared" ref="BV71:BV106" si="157">IF(OR(BU71="",BU71="ab",BU71="ml",BX71=""),"",ROUNDUP(BU71/BX71*100,0))</f>
        <v/>
      </c>
      <c r="BW71" s="303" t="str">
        <f t="shared" ref="BW71:BW106" si="158">IF(OR(BV71="",BT71="",BT71="ab",BT71="ml"),"",IF(BV71&gt;85,"A",IF(BV71&gt;70,"B",IF(BV71&gt;50,"C",IF(BV71&gt;30,"D","E")))))</f>
        <v/>
      </c>
      <c r="BX71" s="189" t="str">
        <f t="shared" si="96"/>
        <v/>
      </c>
      <c r="BY71" s="189">
        <f t="shared" si="97"/>
        <v>0</v>
      </c>
      <c r="BZ71" s="369" t="str">
        <f t="shared" si="98"/>
        <v/>
      </c>
      <c r="CA71" s="369" t="str">
        <f t="shared" si="99"/>
        <v/>
      </c>
      <c r="CB71" s="369" t="str">
        <f t="shared" si="100"/>
        <v/>
      </c>
      <c r="CC71" s="369" t="str">
        <f t="shared" si="101"/>
        <v/>
      </c>
      <c r="CD71" s="369" t="str">
        <f t="shared" si="102"/>
        <v/>
      </c>
      <c r="CE71" s="369" t="str">
        <f t="shared" si="103"/>
        <v/>
      </c>
      <c r="CF71" s="369" t="str">
        <f t="shared" si="104"/>
        <v/>
      </c>
      <c r="CG71" s="370" t="str">
        <f t="shared" si="105"/>
        <v/>
      </c>
      <c r="CH71" s="370" t="str">
        <f t="shared" si="106"/>
        <v/>
      </c>
      <c r="CI71" s="369" t="str">
        <f t="shared" si="107"/>
        <v/>
      </c>
      <c r="CJ71" s="369" t="str">
        <f t="shared" si="108"/>
        <v/>
      </c>
      <c r="CK71" s="369" t="str">
        <f t="shared" si="109"/>
        <v/>
      </c>
      <c r="CL71" s="369" t="str">
        <f t="shared" si="110"/>
        <v/>
      </c>
      <c r="CM71" s="369" t="str">
        <f t="shared" si="111"/>
        <v/>
      </c>
      <c r="CN71" s="369" t="str">
        <f t="shared" si="112"/>
        <v/>
      </c>
      <c r="CO71" s="369" t="str">
        <f t="shared" si="113"/>
        <v/>
      </c>
      <c r="CP71" s="371" t="str">
        <f t="shared" si="114"/>
        <v/>
      </c>
      <c r="CQ71" s="371" t="str">
        <f t="shared" si="115"/>
        <v/>
      </c>
      <c r="CR71" s="369" t="str">
        <f t="shared" si="116"/>
        <v/>
      </c>
      <c r="CS71" s="371" t="str">
        <f t="shared" si="117"/>
        <v/>
      </c>
      <c r="CT71" s="371" t="str">
        <f t="shared" si="118"/>
        <v/>
      </c>
      <c r="CU71" s="190" t="str">
        <f>details!CJ71</f>
        <v/>
      </c>
      <c r="CV71" s="376" t="str">
        <f>details!CK71</f>
        <v/>
      </c>
      <c r="CW71" s="438" t="str">
        <f t="shared" si="119"/>
        <v/>
      </c>
      <c r="CX71" s="497" t="str">
        <f t="shared" si="120"/>
        <v/>
      </c>
      <c r="CY71" s="372" t="str">
        <f t="shared" si="121"/>
        <v/>
      </c>
      <c r="CZ71" s="372" t="str">
        <f t="shared" si="122"/>
        <v/>
      </c>
      <c r="DA71" s="373" t="str">
        <f t="shared" si="123"/>
        <v/>
      </c>
      <c r="DB71" s="186" t="str">
        <f t="shared" si="124"/>
        <v/>
      </c>
      <c r="DC71" s="421" t="str">
        <f t="shared" si="125"/>
        <v/>
      </c>
      <c r="DD71" s="422" t="str">
        <f t="shared" si="126"/>
        <v/>
      </c>
      <c r="DE71" s="389" t="str">
        <f>IF(details!AK70="","",details!AK70)</f>
        <v/>
      </c>
    </row>
    <row r="72" spans="1:109" s="20" customFormat="1" ht="14" customHeight="1">
      <c r="A72" s="388">
        <f>IF(details!A72="","",details!A72)</f>
        <v>66</v>
      </c>
      <c r="B72" s="365" t="str">
        <f>IF(details!B72="","",details!B72)</f>
        <v/>
      </c>
      <c r="C72" s="365" t="str">
        <f>IF(details!C72="","",details!C72)</f>
        <v/>
      </c>
      <c r="D72" s="186" t="str">
        <f>IF(details!D72="","",details!D72)</f>
        <v/>
      </c>
      <c r="E72" s="365" t="str">
        <f>IF(details!E72="","",details!E72)</f>
        <v/>
      </c>
      <c r="F72" s="187" t="str">
        <f>IF(details!G72="","",details!G72)</f>
        <v/>
      </c>
      <c r="G72" s="261" t="str">
        <f>IF(details!H72="","",details!H72)</f>
        <v/>
      </c>
      <c r="H72" s="188" t="str">
        <f>IF(details!I72="","",details!I72)</f>
        <v>v 066</v>
      </c>
      <c r="I72" s="188" t="str">
        <f>IF(details!J72="","",details!J72)</f>
        <v>c 066</v>
      </c>
      <c r="J72" s="188" t="str">
        <f>IF(details!K72="","",details!K72)</f>
        <v>l 066</v>
      </c>
      <c r="K72" s="365" t="str">
        <f>IF(details!Q72="","",details!Q72)</f>
        <v/>
      </c>
      <c r="L72" s="365" t="str">
        <f>IF(details!R72="","",details!R72)</f>
        <v/>
      </c>
      <c r="M72" s="288" t="str">
        <f t="shared" ref="M72:M106" si="159">IF(AND(K72="",L72=""),"",IF(AND(K72="NA",L72="NA"),"NA",SUM(K72:L72)))</f>
        <v/>
      </c>
      <c r="N72" s="365" t="str">
        <f>IF(details!S72="","",details!S72)</f>
        <v/>
      </c>
      <c r="O72" s="365" t="str">
        <f>IF(details!T72="","",details!T72)</f>
        <v/>
      </c>
      <c r="P72" s="186" t="str">
        <f t="shared" si="133"/>
        <v/>
      </c>
      <c r="Q72" s="186" t="str">
        <f t="shared" ref="Q72:Q106" si="160">IF(AND(K72="",N72=""),"",SUM(K72,N72))</f>
        <v/>
      </c>
      <c r="R72" s="186" t="str">
        <f t="shared" ref="R72:R106" si="161">IF(AND(L72="",O72=""),"",SUM(L72,O72))</f>
        <v/>
      </c>
      <c r="S72" s="186" t="str">
        <f t="shared" ref="S72:S106" si="162">IF(AND(Q72="",R72=""),"",SUM(Q72:R72))</f>
        <v/>
      </c>
      <c r="T72" s="365" t="str">
        <f t="shared" ref="T72:T106" si="163">IF(OR(S72="",V72=""),"",ROUNDUP(S72/V72*100,0))</f>
        <v/>
      </c>
      <c r="U72" s="365" t="str">
        <f t="shared" si="138"/>
        <v/>
      </c>
      <c r="V72" s="189" t="str">
        <f t="shared" ref="V72:V106" si="164">IF(OR($D72="TC",$D72=""),"",S$6-W72)</f>
        <v/>
      </c>
      <c r="W72" s="189">
        <f t="shared" ref="W72:W106" si="165">(COUNTIF(K72,"NA")*K$6)+(COUNTIF(L72,"NA")*L$6+(COUNTIF(N72,"NA")*N$6+(COUNTIF(O72,"NA")*O$6)))</f>
        <v>0</v>
      </c>
      <c r="X72" s="365" t="str">
        <f>IF(details!U72="","",details!U72)</f>
        <v/>
      </c>
      <c r="Y72" s="365" t="str">
        <f>IF(details!V72="","",details!V72)</f>
        <v/>
      </c>
      <c r="Z72" s="288" t="str">
        <f t="shared" ref="Z72:Z106" si="166">IF(AND(X72="",Y72=""),"",IF(AND(X72="NA",Y72="NA"),"NA",SUM(X72:Y72)))</f>
        <v/>
      </c>
      <c r="AA72" s="365" t="str">
        <f>IF(details!W72="","",details!W72)</f>
        <v/>
      </c>
      <c r="AB72" s="365" t="str">
        <f>IF(details!X72="","",details!X72)</f>
        <v/>
      </c>
      <c r="AC72" s="186" t="str">
        <f t="shared" si="134"/>
        <v/>
      </c>
      <c r="AD72" s="186" t="str">
        <f t="shared" ref="AD72:AD106" si="167">IF(AND(X72="",AA72=""),"",SUM(X72,AA72))</f>
        <v/>
      </c>
      <c r="AE72" s="186" t="str">
        <f t="shared" ref="AE72:AE106" si="168">IF(AND(Y72="",AB72=""),"",SUM(Y72,AB72))</f>
        <v/>
      </c>
      <c r="AF72" s="186" t="str">
        <f t="shared" si="139"/>
        <v/>
      </c>
      <c r="AG72" s="365" t="str">
        <f t="shared" si="135"/>
        <v/>
      </c>
      <c r="AH72" s="365" t="str">
        <f t="shared" si="140"/>
        <v/>
      </c>
      <c r="AI72" s="189" t="str">
        <f t="shared" si="141"/>
        <v/>
      </c>
      <c r="AJ72" s="189">
        <f t="shared" si="142"/>
        <v>0</v>
      </c>
      <c r="AK72" s="365" t="str">
        <f>IF(details!Y72="","",details!Y72)</f>
        <v/>
      </c>
      <c r="AL72" s="365" t="str">
        <f>IF(details!Z72="","",details!Z72)</f>
        <v/>
      </c>
      <c r="AM72" s="288" t="str">
        <f t="shared" ref="AM72:AM106" si="169">IF(AND(AK72="",AL72=""),"",IF(AND(AK72="NA",AL72="NA"),"NA",SUM(AK72:AL72)))</f>
        <v/>
      </c>
      <c r="AN72" s="365" t="str">
        <f>IF(details!AA72="","",details!AA72)</f>
        <v/>
      </c>
      <c r="AO72" s="365" t="str">
        <f>IF(details!AB72="","",details!AB72)</f>
        <v/>
      </c>
      <c r="AP72" s="186" t="str">
        <f t="shared" si="136"/>
        <v/>
      </c>
      <c r="AQ72" s="186" t="str">
        <f t="shared" ref="AQ72:AQ106" si="170">IF(AND(AK72="",AN72=""),"",SUM(AK72,AN72))</f>
        <v/>
      </c>
      <c r="AR72" s="186" t="str">
        <f t="shared" ref="AR72:AR106" si="171">IF(AND(AL72="",AO72=""),"",SUM(AL72,AO72))</f>
        <v/>
      </c>
      <c r="AS72" s="186" t="str">
        <f t="shared" si="143"/>
        <v/>
      </c>
      <c r="AT72" s="365" t="str">
        <f t="shared" si="137"/>
        <v/>
      </c>
      <c r="AU72" s="365" t="str">
        <f t="shared" si="144"/>
        <v/>
      </c>
      <c r="AV72" s="189" t="str">
        <f t="shared" si="145"/>
        <v/>
      </c>
      <c r="AW72" s="189">
        <f t="shared" si="146"/>
        <v>0</v>
      </c>
      <c r="AX72" s="365" t="str">
        <f>IF(details!AC72="","",details!AC72)</f>
        <v/>
      </c>
      <c r="AY72" s="365" t="str">
        <f>IF(details!AD72="","",details!AD72)</f>
        <v/>
      </c>
      <c r="AZ72" s="186" t="str">
        <f t="shared" si="147"/>
        <v/>
      </c>
      <c r="BA72" s="302" t="str">
        <f t="shared" si="148"/>
        <v/>
      </c>
      <c r="BB72" s="303" t="str">
        <f t="shared" si="149"/>
        <v/>
      </c>
      <c r="BC72" s="189" t="str">
        <f t="shared" ref="BC72:BC106" si="172">IF(OR($D72="TC",$D72=""),"",AZ$6-BD72)</f>
        <v/>
      </c>
      <c r="BD72" s="189">
        <f t="shared" ref="BD72:BD106" si="173">COUNTIF(AX72,"NA")*AX$6+(COUNTIF(AY72,"NA")*AY$6)</f>
        <v>0</v>
      </c>
      <c r="BE72" s="365" t="str">
        <f>IF(details!AE72="","",details!AE72)</f>
        <v/>
      </c>
      <c r="BF72" s="365" t="str">
        <f>IF(details!AF72="","",details!AF72)</f>
        <v/>
      </c>
      <c r="BG72" s="186" t="str">
        <f t="shared" si="150"/>
        <v/>
      </c>
      <c r="BH72" s="302" t="str">
        <f t="shared" si="151"/>
        <v/>
      </c>
      <c r="BI72" s="303" t="str">
        <f t="shared" si="152"/>
        <v/>
      </c>
      <c r="BJ72" s="189" t="str">
        <f t="shared" ref="BJ72:BJ106" si="174">IF(OR($D72="TC",$D72=""),"",BG$6-BK72)</f>
        <v/>
      </c>
      <c r="BK72" s="189">
        <f t="shared" ref="BK72:BK106" si="175">COUNTIF(BE72,"NA")*BE$6+(COUNTIF(BF72,"NA")*BF$6)</f>
        <v>0</v>
      </c>
      <c r="BL72" s="365" t="str">
        <f>IF(details!AG72="","",details!AG72)</f>
        <v/>
      </c>
      <c r="BM72" s="365" t="str">
        <f>IF(details!AH72="","",details!AH72)</f>
        <v/>
      </c>
      <c r="BN72" s="186" t="str">
        <f t="shared" si="153"/>
        <v/>
      </c>
      <c r="BO72" s="302" t="str">
        <f t="shared" si="154"/>
        <v/>
      </c>
      <c r="BP72" s="303" t="str">
        <f t="shared" si="155"/>
        <v/>
      </c>
      <c r="BQ72" s="189" t="str">
        <f t="shared" ref="BQ72:BQ106" si="176">IF(OR($D72="TC",$D72=""),"",BN$6-BR72)</f>
        <v/>
      </c>
      <c r="BR72" s="189">
        <f t="shared" ref="BR72:BR106" si="177">COUNTIF(BL72,"NA")*BL$6+(COUNTIF(BM72,"NA")*BM$6)</f>
        <v>0</v>
      </c>
      <c r="BS72" s="365" t="str">
        <f>IF(details!AI72="","",details!AI72)</f>
        <v/>
      </c>
      <c r="BT72" s="365" t="str">
        <f>IF(details!AJ72="","",details!AJ72)</f>
        <v/>
      </c>
      <c r="BU72" s="186" t="str">
        <f t="shared" si="156"/>
        <v/>
      </c>
      <c r="BV72" s="302" t="str">
        <f t="shared" si="157"/>
        <v/>
      </c>
      <c r="BW72" s="303" t="str">
        <f t="shared" si="158"/>
        <v/>
      </c>
      <c r="BX72" s="189" t="str">
        <f t="shared" ref="BX72:BX106" si="178">IF(OR($D72="TC",$D72=""),"",BU$6-BY72)</f>
        <v/>
      </c>
      <c r="BY72" s="189">
        <f t="shared" ref="BY72:BY106" si="179">COUNTIF(BS72,"NA")*BS$6+(COUNTIF(BT72,"NA")*BT$6)</f>
        <v>0</v>
      </c>
      <c r="BZ72" s="369" t="str">
        <f t="shared" ref="BZ72:BZ106" si="180">V72</f>
        <v/>
      </c>
      <c r="CA72" s="369" t="str">
        <f t="shared" ref="CA72:CA106" si="181">S72</f>
        <v/>
      </c>
      <c r="CB72" s="369" t="str">
        <f t="shared" ref="CB72:CB106" si="182">U72</f>
        <v/>
      </c>
      <c r="CC72" s="369" t="str">
        <f t="shared" ref="CC72:CC106" si="183">AI72</f>
        <v/>
      </c>
      <c r="CD72" s="369" t="str">
        <f t="shared" ref="CD72:CD106" si="184">AF72</f>
        <v/>
      </c>
      <c r="CE72" s="369" t="str">
        <f t="shared" ref="CE72:CE106" si="185">AH72</f>
        <v/>
      </c>
      <c r="CF72" s="369" t="str">
        <f t="shared" ref="CF72:CF106" si="186">AV72</f>
        <v/>
      </c>
      <c r="CG72" s="370" t="str">
        <f t="shared" ref="CG72:CG106" si="187">AS72</f>
        <v/>
      </c>
      <c r="CH72" s="370" t="str">
        <f t="shared" ref="CH72:CH106" si="188">AU72</f>
        <v/>
      </c>
      <c r="CI72" s="369" t="str">
        <f t="shared" ref="CI72:CI106" si="189">BC72</f>
        <v/>
      </c>
      <c r="CJ72" s="369" t="str">
        <f t="shared" ref="CJ72:CJ106" si="190">AZ72</f>
        <v/>
      </c>
      <c r="CK72" s="369" t="str">
        <f t="shared" ref="CK72:CK106" si="191">BB72</f>
        <v/>
      </c>
      <c r="CL72" s="369" t="str">
        <f t="shared" ref="CL72:CL106" si="192">BJ72</f>
        <v/>
      </c>
      <c r="CM72" s="369" t="str">
        <f t="shared" ref="CM72:CM106" si="193">BG72</f>
        <v/>
      </c>
      <c r="CN72" s="369" t="str">
        <f t="shared" ref="CN72:CN106" si="194">BI72</f>
        <v/>
      </c>
      <c r="CO72" s="369" t="str">
        <f t="shared" ref="CO72:CO106" si="195">BQ72</f>
        <v/>
      </c>
      <c r="CP72" s="371" t="str">
        <f t="shared" ref="CP72:CP106" si="196">BN72</f>
        <v/>
      </c>
      <c r="CQ72" s="371" t="str">
        <f t="shared" ref="CQ72:CQ106" si="197">BP72</f>
        <v/>
      </c>
      <c r="CR72" s="369" t="str">
        <f t="shared" ref="CR72:CR106" si="198">BX72</f>
        <v/>
      </c>
      <c r="CS72" s="371" t="str">
        <f t="shared" ref="CS72:CS106" si="199">BU72</f>
        <v/>
      </c>
      <c r="CT72" s="371" t="str">
        <f t="shared" ref="CT72:CT106" si="200">BW72</f>
        <v/>
      </c>
      <c r="CU72" s="190" t="str">
        <f>details!CJ72</f>
        <v/>
      </c>
      <c r="CV72" s="376" t="str">
        <f>details!CK72</f>
        <v/>
      </c>
      <c r="CW72" s="438" t="str">
        <f t="shared" ref="CW72:CW106" si="201">IF(OR(CU72="",CV72=""),"",CV72/CU72*100)</f>
        <v/>
      </c>
      <c r="CX72" s="497" t="str">
        <f t="shared" ref="CX72:CX106" si="202">IF(D72="TC","LFkkukarfjr",IF(OR(D72="DROP",D72="",CB72="",CE72="",CH72="",CK72="",CN72="",CQ72="",CT72=""),"",IF(OR(CB72="E",CE72="E",CH72="E",CK72="E",CN72="E",CQ72="E",CT72="E"),"d{kksUur","mRrh.kZ")))</f>
        <v/>
      </c>
      <c r="CY72" s="372" t="str">
        <f t="shared" ref="CY72:CY106" si="203">IF(OR(BZ72="",CC72="",CF72=""),"",SUM(BZ72,CC72,CF72))</f>
        <v/>
      </c>
      <c r="CZ72" s="372" t="str">
        <f t="shared" ref="CZ72:CZ106" si="204">IF(OR(CA72="",CD72="",CG72=""),"",SUM(CA72,CD72,CG72))</f>
        <v/>
      </c>
      <c r="DA72" s="373" t="str">
        <f t="shared" ref="DA72:DA106" si="205">IF(OR(CZ72="",CY72=""),"",CZ72/CY72*100)</f>
        <v/>
      </c>
      <c r="DB72" s="186" t="str">
        <f t="shared" ref="DB72:DB106" si="206">IF(OR(DA72="",CX72="",CX72="d{kksUur",CX72="Lfkukarfjr"),"",IF(DA72&gt;85,"A",IF(DA72&gt;70,"B",IF(DA72&gt;50,"C",IF(DA72&gt;30,"D","E")))))</f>
        <v/>
      </c>
      <c r="DC72" s="421" t="str">
        <f t="shared" ref="DC72:DC106" si="207">IF(CX72="mRrh.kZ",DA72,"")</f>
        <v/>
      </c>
      <c r="DD72" s="422" t="str">
        <f t="shared" ref="DD72:DD106" si="208">IF(DC72="","",SUMPRODUCT((DC72&lt;DC$7:DC$106)/COUNTIF(DC$7:DC$106,DC$7:DC$106)))</f>
        <v/>
      </c>
      <c r="DE72" s="389" t="str">
        <f>IF(details!AK71="","",details!AK71)</f>
        <v/>
      </c>
    </row>
    <row r="73" spans="1:109" s="20" customFormat="1" ht="14" customHeight="1">
      <c r="A73" s="388">
        <f>IF(details!A73="","",details!A73)</f>
        <v>67</v>
      </c>
      <c r="B73" s="365" t="str">
        <f>IF(details!B73="","",details!B73)</f>
        <v/>
      </c>
      <c r="C73" s="365" t="str">
        <f>IF(details!C73="","",details!C73)</f>
        <v/>
      </c>
      <c r="D73" s="186" t="str">
        <f>IF(details!D73="","",details!D73)</f>
        <v/>
      </c>
      <c r="E73" s="365" t="str">
        <f>IF(details!E73="","",details!E73)</f>
        <v/>
      </c>
      <c r="F73" s="187" t="str">
        <f>IF(details!G73="","",details!G73)</f>
        <v/>
      </c>
      <c r="G73" s="261" t="str">
        <f>IF(details!H73="","",details!H73)</f>
        <v/>
      </c>
      <c r="H73" s="188" t="str">
        <f>IF(details!I73="","",details!I73)</f>
        <v>v 067</v>
      </c>
      <c r="I73" s="188" t="str">
        <f>IF(details!J73="","",details!J73)</f>
        <v>c 067</v>
      </c>
      <c r="J73" s="188" t="str">
        <f>IF(details!K73="","",details!K73)</f>
        <v>l 067</v>
      </c>
      <c r="K73" s="365" t="str">
        <f>IF(details!Q73="","",details!Q73)</f>
        <v/>
      </c>
      <c r="L73" s="365" t="str">
        <f>IF(details!R73="","",details!R73)</f>
        <v/>
      </c>
      <c r="M73" s="288" t="str">
        <f t="shared" si="159"/>
        <v/>
      </c>
      <c r="N73" s="365" t="str">
        <f>IF(details!S73="","",details!S73)</f>
        <v/>
      </c>
      <c r="O73" s="365" t="str">
        <f>IF(details!T73="","",details!T73)</f>
        <v/>
      </c>
      <c r="P73" s="186" t="str">
        <f t="shared" si="133"/>
        <v/>
      </c>
      <c r="Q73" s="186" t="str">
        <f t="shared" si="160"/>
        <v/>
      </c>
      <c r="R73" s="186" t="str">
        <f t="shared" si="161"/>
        <v/>
      </c>
      <c r="S73" s="186" t="str">
        <f t="shared" si="162"/>
        <v/>
      </c>
      <c r="T73" s="365" t="str">
        <f t="shared" si="163"/>
        <v/>
      </c>
      <c r="U73" s="365" t="str">
        <f t="shared" si="138"/>
        <v/>
      </c>
      <c r="V73" s="189" t="str">
        <f t="shared" si="164"/>
        <v/>
      </c>
      <c r="W73" s="189">
        <f t="shared" si="165"/>
        <v>0</v>
      </c>
      <c r="X73" s="365" t="str">
        <f>IF(details!U73="","",details!U73)</f>
        <v/>
      </c>
      <c r="Y73" s="365" t="str">
        <f>IF(details!V73="","",details!V73)</f>
        <v/>
      </c>
      <c r="Z73" s="288" t="str">
        <f t="shared" si="166"/>
        <v/>
      </c>
      <c r="AA73" s="365" t="str">
        <f>IF(details!W73="","",details!W73)</f>
        <v/>
      </c>
      <c r="AB73" s="365" t="str">
        <f>IF(details!X73="","",details!X73)</f>
        <v/>
      </c>
      <c r="AC73" s="186" t="str">
        <f t="shared" si="134"/>
        <v/>
      </c>
      <c r="AD73" s="186" t="str">
        <f t="shared" si="167"/>
        <v/>
      </c>
      <c r="AE73" s="186" t="str">
        <f t="shared" si="168"/>
        <v/>
      </c>
      <c r="AF73" s="186" t="str">
        <f t="shared" si="139"/>
        <v/>
      </c>
      <c r="AG73" s="365" t="str">
        <f t="shared" si="135"/>
        <v/>
      </c>
      <c r="AH73" s="365" t="str">
        <f t="shared" si="140"/>
        <v/>
      </c>
      <c r="AI73" s="189" t="str">
        <f t="shared" si="141"/>
        <v/>
      </c>
      <c r="AJ73" s="189">
        <f t="shared" si="142"/>
        <v>0</v>
      </c>
      <c r="AK73" s="365" t="str">
        <f>IF(details!Y73="","",details!Y73)</f>
        <v/>
      </c>
      <c r="AL73" s="365" t="str">
        <f>IF(details!Z73="","",details!Z73)</f>
        <v/>
      </c>
      <c r="AM73" s="288" t="str">
        <f t="shared" si="169"/>
        <v/>
      </c>
      <c r="AN73" s="365" t="str">
        <f>IF(details!AA73="","",details!AA73)</f>
        <v/>
      </c>
      <c r="AO73" s="365" t="str">
        <f>IF(details!AB73="","",details!AB73)</f>
        <v/>
      </c>
      <c r="AP73" s="186" t="str">
        <f t="shared" si="136"/>
        <v/>
      </c>
      <c r="AQ73" s="186" t="str">
        <f t="shared" si="170"/>
        <v/>
      </c>
      <c r="AR73" s="186" t="str">
        <f t="shared" si="171"/>
        <v/>
      </c>
      <c r="AS73" s="186" t="str">
        <f t="shared" si="143"/>
        <v/>
      </c>
      <c r="AT73" s="365" t="str">
        <f t="shared" si="137"/>
        <v/>
      </c>
      <c r="AU73" s="365" t="str">
        <f t="shared" si="144"/>
        <v/>
      </c>
      <c r="AV73" s="189" t="str">
        <f t="shared" si="145"/>
        <v/>
      </c>
      <c r="AW73" s="189">
        <f t="shared" si="146"/>
        <v>0</v>
      </c>
      <c r="AX73" s="365" t="str">
        <f>IF(details!AC73="","",details!AC73)</f>
        <v/>
      </c>
      <c r="AY73" s="365" t="str">
        <f>IF(details!AD73="","",details!AD73)</f>
        <v/>
      </c>
      <c r="AZ73" s="186" t="str">
        <f t="shared" si="147"/>
        <v/>
      </c>
      <c r="BA73" s="302" t="str">
        <f t="shared" si="148"/>
        <v/>
      </c>
      <c r="BB73" s="303" t="str">
        <f t="shared" si="149"/>
        <v/>
      </c>
      <c r="BC73" s="189" t="str">
        <f t="shared" si="172"/>
        <v/>
      </c>
      <c r="BD73" s="189">
        <f t="shared" si="173"/>
        <v>0</v>
      </c>
      <c r="BE73" s="365" t="str">
        <f>IF(details!AE73="","",details!AE73)</f>
        <v/>
      </c>
      <c r="BF73" s="365" t="str">
        <f>IF(details!AF73="","",details!AF73)</f>
        <v/>
      </c>
      <c r="BG73" s="186" t="str">
        <f t="shared" si="150"/>
        <v/>
      </c>
      <c r="BH73" s="302" t="str">
        <f t="shared" si="151"/>
        <v/>
      </c>
      <c r="BI73" s="303" t="str">
        <f t="shared" si="152"/>
        <v/>
      </c>
      <c r="BJ73" s="189" t="str">
        <f t="shared" si="174"/>
        <v/>
      </c>
      <c r="BK73" s="189">
        <f t="shared" si="175"/>
        <v>0</v>
      </c>
      <c r="BL73" s="365" t="str">
        <f>IF(details!AG73="","",details!AG73)</f>
        <v/>
      </c>
      <c r="BM73" s="365" t="str">
        <f>IF(details!AH73="","",details!AH73)</f>
        <v/>
      </c>
      <c r="BN73" s="186" t="str">
        <f t="shared" si="153"/>
        <v/>
      </c>
      <c r="BO73" s="302" t="str">
        <f t="shared" si="154"/>
        <v/>
      </c>
      <c r="BP73" s="303" t="str">
        <f t="shared" si="155"/>
        <v/>
      </c>
      <c r="BQ73" s="189" t="str">
        <f t="shared" si="176"/>
        <v/>
      </c>
      <c r="BR73" s="189">
        <f t="shared" si="177"/>
        <v>0</v>
      </c>
      <c r="BS73" s="365" t="str">
        <f>IF(details!AI73="","",details!AI73)</f>
        <v/>
      </c>
      <c r="BT73" s="365" t="str">
        <f>IF(details!AJ73="","",details!AJ73)</f>
        <v/>
      </c>
      <c r="BU73" s="186" t="str">
        <f t="shared" si="156"/>
        <v/>
      </c>
      <c r="BV73" s="302" t="str">
        <f t="shared" si="157"/>
        <v/>
      </c>
      <c r="BW73" s="303" t="str">
        <f t="shared" si="158"/>
        <v/>
      </c>
      <c r="BX73" s="189" t="str">
        <f t="shared" si="178"/>
        <v/>
      </c>
      <c r="BY73" s="189">
        <f t="shared" si="179"/>
        <v>0</v>
      </c>
      <c r="BZ73" s="369" t="str">
        <f t="shared" si="180"/>
        <v/>
      </c>
      <c r="CA73" s="369" t="str">
        <f t="shared" si="181"/>
        <v/>
      </c>
      <c r="CB73" s="369" t="str">
        <f t="shared" si="182"/>
        <v/>
      </c>
      <c r="CC73" s="369" t="str">
        <f t="shared" si="183"/>
        <v/>
      </c>
      <c r="CD73" s="369" t="str">
        <f t="shared" si="184"/>
        <v/>
      </c>
      <c r="CE73" s="369" t="str">
        <f t="shared" si="185"/>
        <v/>
      </c>
      <c r="CF73" s="369" t="str">
        <f t="shared" si="186"/>
        <v/>
      </c>
      <c r="CG73" s="370" t="str">
        <f t="shared" si="187"/>
        <v/>
      </c>
      <c r="CH73" s="370" t="str">
        <f t="shared" si="188"/>
        <v/>
      </c>
      <c r="CI73" s="369" t="str">
        <f t="shared" si="189"/>
        <v/>
      </c>
      <c r="CJ73" s="369" t="str">
        <f t="shared" si="190"/>
        <v/>
      </c>
      <c r="CK73" s="369" t="str">
        <f t="shared" si="191"/>
        <v/>
      </c>
      <c r="CL73" s="369" t="str">
        <f t="shared" si="192"/>
        <v/>
      </c>
      <c r="CM73" s="369" t="str">
        <f t="shared" si="193"/>
        <v/>
      </c>
      <c r="CN73" s="369" t="str">
        <f t="shared" si="194"/>
        <v/>
      </c>
      <c r="CO73" s="369" t="str">
        <f t="shared" si="195"/>
        <v/>
      </c>
      <c r="CP73" s="371" t="str">
        <f t="shared" si="196"/>
        <v/>
      </c>
      <c r="CQ73" s="371" t="str">
        <f t="shared" si="197"/>
        <v/>
      </c>
      <c r="CR73" s="369" t="str">
        <f t="shared" si="198"/>
        <v/>
      </c>
      <c r="CS73" s="371" t="str">
        <f t="shared" si="199"/>
        <v/>
      </c>
      <c r="CT73" s="371" t="str">
        <f t="shared" si="200"/>
        <v/>
      </c>
      <c r="CU73" s="190" t="str">
        <f>details!CJ73</f>
        <v/>
      </c>
      <c r="CV73" s="376" t="str">
        <f>details!CK73</f>
        <v/>
      </c>
      <c r="CW73" s="438" t="str">
        <f t="shared" si="201"/>
        <v/>
      </c>
      <c r="CX73" s="497" t="str">
        <f t="shared" si="202"/>
        <v/>
      </c>
      <c r="CY73" s="372" t="str">
        <f t="shared" si="203"/>
        <v/>
      </c>
      <c r="CZ73" s="372" t="str">
        <f t="shared" si="204"/>
        <v/>
      </c>
      <c r="DA73" s="373" t="str">
        <f t="shared" si="205"/>
        <v/>
      </c>
      <c r="DB73" s="186" t="str">
        <f t="shared" si="206"/>
        <v/>
      </c>
      <c r="DC73" s="421" t="str">
        <f t="shared" si="207"/>
        <v/>
      </c>
      <c r="DD73" s="422" t="str">
        <f t="shared" si="208"/>
        <v/>
      </c>
      <c r="DE73" s="389" t="str">
        <f>IF(details!AK72="","",details!AK72)</f>
        <v/>
      </c>
    </row>
    <row r="74" spans="1:109" s="20" customFormat="1" ht="14" customHeight="1">
      <c r="A74" s="388">
        <f>IF(details!A74="","",details!A74)</f>
        <v>68</v>
      </c>
      <c r="B74" s="365" t="str">
        <f>IF(details!B74="","",details!B74)</f>
        <v/>
      </c>
      <c r="C74" s="365" t="str">
        <f>IF(details!C74="","",details!C74)</f>
        <v/>
      </c>
      <c r="D74" s="186" t="str">
        <f>IF(details!D74="","",details!D74)</f>
        <v/>
      </c>
      <c r="E74" s="365" t="str">
        <f>IF(details!E74="","",details!E74)</f>
        <v/>
      </c>
      <c r="F74" s="187" t="str">
        <f>IF(details!G74="","",details!G74)</f>
        <v/>
      </c>
      <c r="G74" s="261" t="str">
        <f>IF(details!H74="","",details!H74)</f>
        <v/>
      </c>
      <c r="H74" s="188" t="str">
        <f>IF(details!I74="","",details!I74)</f>
        <v>v 068</v>
      </c>
      <c r="I74" s="188" t="str">
        <f>IF(details!J74="","",details!J74)</f>
        <v>c 068</v>
      </c>
      <c r="J74" s="188" t="str">
        <f>IF(details!K74="","",details!K74)</f>
        <v>l 068</v>
      </c>
      <c r="K74" s="365" t="str">
        <f>IF(details!Q74="","",details!Q74)</f>
        <v/>
      </c>
      <c r="L74" s="365" t="str">
        <f>IF(details!R74="","",details!R74)</f>
        <v/>
      </c>
      <c r="M74" s="288" t="str">
        <f t="shared" si="159"/>
        <v/>
      </c>
      <c r="N74" s="365" t="str">
        <f>IF(details!S74="","",details!S74)</f>
        <v/>
      </c>
      <c r="O74" s="365" t="str">
        <f>IF(details!T74="","",details!T74)</f>
        <v/>
      </c>
      <c r="P74" s="186" t="str">
        <f t="shared" si="133"/>
        <v/>
      </c>
      <c r="Q74" s="186" t="str">
        <f t="shared" si="160"/>
        <v/>
      </c>
      <c r="R74" s="186" t="str">
        <f t="shared" si="161"/>
        <v/>
      </c>
      <c r="S74" s="186" t="str">
        <f t="shared" si="162"/>
        <v/>
      </c>
      <c r="T74" s="365" t="str">
        <f t="shared" si="163"/>
        <v/>
      </c>
      <c r="U74" s="365" t="str">
        <f t="shared" si="138"/>
        <v/>
      </c>
      <c r="V74" s="189" t="str">
        <f t="shared" si="164"/>
        <v/>
      </c>
      <c r="W74" s="189">
        <f t="shared" si="165"/>
        <v>0</v>
      </c>
      <c r="X74" s="365" t="str">
        <f>IF(details!U74="","",details!U74)</f>
        <v/>
      </c>
      <c r="Y74" s="365" t="str">
        <f>IF(details!V74="","",details!V74)</f>
        <v/>
      </c>
      <c r="Z74" s="288" t="str">
        <f t="shared" si="166"/>
        <v/>
      </c>
      <c r="AA74" s="365" t="str">
        <f>IF(details!W74="","",details!W74)</f>
        <v/>
      </c>
      <c r="AB74" s="365" t="str">
        <f>IF(details!X74="","",details!X74)</f>
        <v/>
      </c>
      <c r="AC74" s="186" t="str">
        <f t="shared" si="134"/>
        <v/>
      </c>
      <c r="AD74" s="186" t="str">
        <f t="shared" si="167"/>
        <v/>
      </c>
      <c r="AE74" s="186" t="str">
        <f t="shared" si="168"/>
        <v/>
      </c>
      <c r="AF74" s="186" t="str">
        <f t="shared" si="139"/>
        <v/>
      </c>
      <c r="AG74" s="365" t="str">
        <f t="shared" si="135"/>
        <v/>
      </c>
      <c r="AH74" s="365" t="str">
        <f t="shared" si="140"/>
        <v/>
      </c>
      <c r="AI74" s="189" t="str">
        <f t="shared" si="141"/>
        <v/>
      </c>
      <c r="AJ74" s="189">
        <f t="shared" si="142"/>
        <v>0</v>
      </c>
      <c r="AK74" s="365" t="str">
        <f>IF(details!Y74="","",details!Y74)</f>
        <v/>
      </c>
      <c r="AL74" s="365" t="str">
        <f>IF(details!Z74="","",details!Z74)</f>
        <v/>
      </c>
      <c r="AM74" s="288" t="str">
        <f t="shared" si="169"/>
        <v/>
      </c>
      <c r="AN74" s="365" t="str">
        <f>IF(details!AA74="","",details!AA74)</f>
        <v/>
      </c>
      <c r="AO74" s="365" t="str">
        <f>IF(details!AB74="","",details!AB74)</f>
        <v/>
      </c>
      <c r="AP74" s="186" t="str">
        <f t="shared" si="136"/>
        <v/>
      </c>
      <c r="AQ74" s="186" t="str">
        <f t="shared" si="170"/>
        <v/>
      </c>
      <c r="AR74" s="186" t="str">
        <f t="shared" si="171"/>
        <v/>
      </c>
      <c r="AS74" s="186" t="str">
        <f t="shared" si="143"/>
        <v/>
      </c>
      <c r="AT74" s="365" t="str">
        <f t="shared" si="137"/>
        <v/>
      </c>
      <c r="AU74" s="365" t="str">
        <f t="shared" si="144"/>
        <v/>
      </c>
      <c r="AV74" s="189" t="str">
        <f t="shared" si="145"/>
        <v/>
      </c>
      <c r="AW74" s="189">
        <f t="shared" si="146"/>
        <v>0</v>
      </c>
      <c r="AX74" s="365" t="str">
        <f>IF(details!AC74="","",details!AC74)</f>
        <v/>
      </c>
      <c r="AY74" s="365" t="str">
        <f>IF(details!AD74="","",details!AD74)</f>
        <v/>
      </c>
      <c r="AZ74" s="186" t="str">
        <f t="shared" si="147"/>
        <v/>
      </c>
      <c r="BA74" s="302" t="str">
        <f t="shared" si="148"/>
        <v/>
      </c>
      <c r="BB74" s="303" t="str">
        <f t="shared" si="149"/>
        <v/>
      </c>
      <c r="BC74" s="189" t="str">
        <f t="shared" si="172"/>
        <v/>
      </c>
      <c r="BD74" s="189">
        <f t="shared" si="173"/>
        <v>0</v>
      </c>
      <c r="BE74" s="365" t="str">
        <f>IF(details!AE74="","",details!AE74)</f>
        <v/>
      </c>
      <c r="BF74" s="365" t="str">
        <f>IF(details!AF74="","",details!AF74)</f>
        <v/>
      </c>
      <c r="BG74" s="186" t="str">
        <f t="shared" si="150"/>
        <v/>
      </c>
      <c r="BH74" s="302" t="str">
        <f t="shared" si="151"/>
        <v/>
      </c>
      <c r="BI74" s="303" t="str">
        <f t="shared" si="152"/>
        <v/>
      </c>
      <c r="BJ74" s="189" t="str">
        <f t="shared" si="174"/>
        <v/>
      </c>
      <c r="BK74" s="189">
        <f t="shared" si="175"/>
        <v>0</v>
      </c>
      <c r="BL74" s="365" t="str">
        <f>IF(details!AG74="","",details!AG74)</f>
        <v/>
      </c>
      <c r="BM74" s="365" t="str">
        <f>IF(details!AH74="","",details!AH74)</f>
        <v/>
      </c>
      <c r="BN74" s="186" t="str">
        <f t="shared" si="153"/>
        <v/>
      </c>
      <c r="BO74" s="302" t="str">
        <f t="shared" si="154"/>
        <v/>
      </c>
      <c r="BP74" s="303" t="str">
        <f t="shared" si="155"/>
        <v/>
      </c>
      <c r="BQ74" s="189" t="str">
        <f t="shared" si="176"/>
        <v/>
      </c>
      <c r="BR74" s="189">
        <f t="shared" si="177"/>
        <v>0</v>
      </c>
      <c r="BS74" s="365" t="str">
        <f>IF(details!AI74="","",details!AI74)</f>
        <v/>
      </c>
      <c r="BT74" s="365" t="str">
        <f>IF(details!AJ74="","",details!AJ74)</f>
        <v/>
      </c>
      <c r="BU74" s="186" t="str">
        <f t="shared" si="156"/>
        <v/>
      </c>
      <c r="BV74" s="302" t="str">
        <f t="shared" si="157"/>
        <v/>
      </c>
      <c r="BW74" s="303" t="str">
        <f t="shared" si="158"/>
        <v/>
      </c>
      <c r="BX74" s="189" t="str">
        <f t="shared" si="178"/>
        <v/>
      </c>
      <c r="BY74" s="189">
        <f t="shared" si="179"/>
        <v>0</v>
      </c>
      <c r="BZ74" s="369" t="str">
        <f t="shared" si="180"/>
        <v/>
      </c>
      <c r="CA74" s="369" t="str">
        <f t="shared" si="181"/>
        <v/>
      </c>
      <c r="CB74" s="369" t="str">
        <f t="shared" si="182"/>
        <v/>
      </c>
      <c r="CC74" s="369" t="str">
        <f t="shared" si="183"/>
        <v/>
      </c>
      <c r="CD74" s="369" t="str">
        <f t="shared" si="184"/>
        <v/>
      </c>
      <c r="CE74" s="369" t="str">
        <f t="shared" si="185"/>
        <v/>
      </c>
      <c r="CF74" s="369" t="str">
        <f t="shared" si="186"/>
        <v/>
      </c>
      <c r="CG74" s="370" t="str">
        <f t="shared" si="187"/>
        <v/>
      </c>
      <c r="CH74" s="370" t="str">
        <f t="shared" si="188"/>
        <v/>
      </c>
      <c r="CI74" s="369" t="str">
        <f t="shared" si="189"/>
        <v/>
      </c>
      <c r="CJ74" s="369" t="str">
        <f t="shared" si="190"/>
        <v/>
      </c>
      <c r="CK74" s="369" t="str">
        <f t="shared" si="191"/>
        <v/>
      </c>
      <c r="CL74" s="369" t="str">
        <f t="shared" si="192"/>
        <v/>
      </c>
      <c r="CM74" s="369" t="str">
        <f t="shared" si="193"/>
        <v/>
      </c>
      <c r="CN74" s="369" t="str">
        <f t="shared" si="194"/>
        <v/>
      </c>
      <c r="CO74" s="369" t="str">
        <f t="shared" si="195"/>
        <v/>
      </c>
      <c r="CP74" s="371" t="str">
        <f t="shared" si="196"/>
        <v/>
      </c>
      <c r="CQ74" s="371" t="str">
        <f t="shared" si="197"/>
        <v/>
      </c>
      <c r="CR74" s="369" t="str">
        <f t="shared" si="198"/>
        <v/>
      </c>
      <c r="CS74" s="371" t="str">
        <f t="shared" si="199"/>
        <v/>
      </c>
      <c r="CT74" s="371" t="str">
        <f t="shared" si="200"/>
        <v/>
      </c>
      <c r="CU74" s="190" t="str">
        <f>details!CJ74</f>
        <v/>
      </c>
      <c r="CV74" s="376" t="str">
        <f>details!CK74</f>
        <v/>
      </c>
      <c r="CW74" s="438" t="str">
        <f t="shared" si="201"/>
        <v/>
      </c>
      <c r="CX74" s="497" t="str">
        <f t="shared" si="202"/>
        <v/>
      </c>
      <c r="CY74" s="372" t="str">
        <f t="shared" si="203"/>
        <v/>
      </c>
      <c r="CZ74" s="372" t="str">
        <f t="shared" si="204"/>
        <v/>
      </c>
      <c r="DA74" s="373" t="str">
        <f t="shared" si="205"/>
        <v/>
      </c>
      <c r="DB74" s="186" t="str">
        <f t="shared" si="206"/>
        <v/>
      </c>
      <c r="DC74" s="421" t="str">
        <f t="shared" si="207"/>
        <v/>
      </c>
      <c r="DD74" s="422" t="str">
        <f t="shared" si="208"/>
        <v/>
      </c>
      <c r="DE74" s="389" t="str">
        <f>IF(details!AK73="","",details!AK73)</f>
        <v/>
      </c>
    </row>
    <row r="75" spans="1:109" s="20" customFormat="1" ht="14" customHeight="1">
      <c r="A75" s="388">
        <f>IF(details!A75="","",details!A75)</f>
        <v>69</v>
      </c>
      <c r="B75" s="365" t="str">
        <f>IF(details!B75="","",details!B75)</f>
        <v/>
      </c>
      <c r="C75" s="365" t="str">
        <f>IF(details!C75="","",details!C75)</f>
        <v/>
      </c>
      <c r="D75" s="186" t="str">
        <f>IF(details!D75="","",details!D75)</f>
        <v/>
      </c>
      <c r="E75" s="365" t="str">
        <f>IF(details!E75="","",details!E75)</f>
        <v/>
      </c>
      <c r="F75" s="187" t="str">
        <f>IF(details!G75="","",details!G75)</f>
        <v/>
      </c>
      <c r="G75" s="261" t="str">
        <f>IF(details!H75="","",details!H75)</f>
        <v/>
      </c>
      <c r="H75" s="188" t="str">
        <f>IF(details!I75="","",details!I75)</f>
        <v>v 069</v>
      </c>
      <c r="I75" s="188" t="str">
        <f>IF(details!J75="","",details!J75)</f>
        <v>c 069</v>
      </c>
      <c r="J75" s="188" t="str">
        <f>IF(details!K75="","",details!K75)</f>
        <v>l 069</v>
      </c>
      <c r="K75" s="365" t="str">
        <f>IF(details!Q75="","",details!Q75)</f>
        <v/>
      </c>
      <c r="L75" s="365" t="str">
        <f>IF(details!R75="","",details!R75)</f>
        <v/>
      </c>
      <c r="M75" s="288" t="str">
        <f t="shared" si="159"/>
        <v/>
      </c>
      <c r="N75" s="365" t="str">
        <f>IF(details!S75="","",details!S75)</f>
        <v/>
      </c>
      <c r="O75" s="365" t="str">
        <f>IF(details!T75="","",details!T75)</f>
        <v/>
      </c>
      <c r="P75" s="186" t="str">
        <f t="shared" si="133"/>
        <v/>
      </c>
      <c r="Q75" s="186" t="str">
        <f t="shared" si="160"/>
        <v/>
      </c>
      <c r="R75" s="186" t="str">
        <f t="shared" si="161"/>
        <v/>
      </c>
      <c r="S75" s="186" t="str">
        <f t="shared" si="162"/>
        <v/>
      </c>
      <c r="T75" s="365" t="str">
        <f t="shared" si="163"/>
        <v/>
      </c>
      <c r="U75" s="365" t="str">
        <f t="shared" si="138"/>
        <v/>
      </c>
      <c r="V75" s="189" t="str">
        <f t="shared" si="164"/>
        <v/>
      </c>
      <c r="W75" s="189">
        <f t="shared" si="165"/>
        <v>0</v>
      </c>
      <c r="X75" s="365" t="str">
        <f>IF(details!U75="","",details!U75)</f>
        <v/>
      </c>
      <c r="Y75" s="365" t="str">
        <f>IF(details!V75="","",details!V75)</f>
        <v/>
      </c>
      <c r="Z75" s="288" t="str">
        <f t="shared" si="166"/>
        <v/>
      </c>
      <c r="AA75" s="365" t="str">
        <f>IF(details!W75="","",details!W75)</f>
        <v/>
      </c>
      <c r="AB75" s="365" t="str">
        <f>IF(details!X75="","",details!X75)</f>
        <v/>
      </c>
      <c r="AC75" s="186" t="str">
        <f t="shared" si="134"/>
        <v/>
      </c>
      <c r="AD75" s="186" t="str">
        <f t="shared" si="167"/>
        <v/>
      </c>
      <c r="AE75" s="186" t="str">
        <f t="shared" si="168"/>
        <v/>
      </c>
      <c r="AF75" s="186" t="str">
        <f t="shared" si="139"/>
        <v/>
      </c>
      <c r="AG75" s="365" t="str">
        <f t="shared" si="135"/>
        <v/>
      </c>
      <c r="AH75" s="365" t="str">
        <f t="shared" si="140"/>
        <v/>
      </c>
      <c r="AI75" s="189" t="str">
        <f t="shared" si="141"/>
        <v/>
      </c>
      <c r="AJ75" s="189">
        <f t="shared" si="142"/>
        <v>0</v>
      </c>
      <c r="AK75" s="365" t="str">
        <f>IF(details!Y75="","",details!Y75)</f>
        <v/>
      </c>
      <c r="AL75" s="365" t="str">
        <f>IF(details!Z75="","",details!Z75)</f>
        <v/>
      </c>
      <c r="AM75" s="288" t="str">
        <f t="shared" si="169"/>
        <v/>
      </c>
      <c r="AN75" s="365" t="str">
        <f>IF(details!AA75="","",details!AA75)</f>
        <v/>
      </c>
      <c r="AO75" s="365" t="str">
        <f>IF(details!AB75="","",details!AB75)</f>
        <v/>
      </c>
      <c r="AP75" s="186" t="str">
        <f t="shared" si="136"/>
        <v/>
      </c>
      <c r="AQ75" s="186" t="str">
        <f t="shared" si="170"/>
        <v/>
      </c>
      <c r="AR75" s="186" t="str">
        <f t="shared" si="171"/>
        <v/>
      </c>
      <c r="AS75" s="186" t="str">
        <f t="shared" si="143"/>
        <v/>
      </c>
      <c r="AT75" s="365" t="str">
        <f t="shared" si="137"/>
        <v/>
      </c>
      <c r="AU75" s="365" t="str">
        <f t="shared" si="144"/>
        <v/>
      </c>
      <c r="AV75" s="189" t="str">
        <f t="shared" si="145"/>
        <v/>
      </c>
      <c r="AW75" s="189">
        <f t="shared" si="146"/>
        <v>0</v>
      </c>
      <c r="AX75" s="365" t="str">
        <f>IF(details!AC75="","",details!AC75)</f>
        <v/>
      </c>
      <c r="AY75" s="365" t="str">
        <f>IF(details!AD75="","",details!AD75)</f>
        <v/>
      </c>
      <c r="AZ75" s="186" t="str">
        <f t="shared" si="147"/>
        <v/>
      </c>
      <c r="BA75" s="302" t="str">
        <f t="shared" si="148"/>
        <v/>
      </c>
      <c r="BB75" s="303" t="str">
        <f t="shared" si="149"/>
        <v/>
      </c>
      <c r="BC75" s="189" t="str">
        <f t="shared" si="172"/>
        <v/>
      </c>
      <c r="BD75" s="189">
        <f t="shared" si="173"/>
        <v>0</v>
      </c>
      <c r="BE75" s="365" t="str">
        <f>IF(details!AE75="","",details!AE75)</f>
        <v/>
      </c>
      <c r="BF75" s="365" t="str">
        <f>IF(details!AF75="","",details!AF75)</f>
        <v/>
      </c>
      <c r="BG75" s="186" t="str">
        <f t="shared" si="150"/>
        <v/>
      </c>
      <c r="BH75" s="302" t="str">
        <f t="shared" si="151"/>
        <v/>
      </c>
      <c r="BI75" s="303" t="str">
        <f t="shared" si="152"/>
        <v/>
      </c>
      <c r="BJ75" s="189" t="str">
        <f t="shared" si="174"/>
        <v/>
      </c>
      <c r="BK75" s="189">
        <f t="shared" si="175"/>
        <v>0</v>
      </c>
      <c r="BL75" s="365" t="str">
        <f>IF(details!AG75="","",details!AG75)</f>
        <v/>
      </c>
      <c r="BM75" s="365" t="str">
        <f>IF(details!AH75="","",details!AH75)</f>
        <v/>
      </c>
      <c r="BN75" s="186" t="str">
        <f t="shared" si="153"/>
        <v/>
      </c>
      <c r="BO75" s="302" t="str">
        <f t="shared" si="154"/>
        <v/>
      </c>
      <c r="BP75" s="303" t="str">
        <f t="shared" si="155"/>
        <v/>
      </c>
      <c r="BQ75" s="189" t="str">
        <f t="shared" si="176"/>
        <v/>
      </c>
      <c r="BR75" s="189">
        <f t="shared" si="177"/>
        <v>0</v>
      </c>
      <c r="BS75" s="365" t="str">
        <f>IF(details!AI75="","",details!AI75)</f>
        <v/>
      </c>
      <c r="BT75" s="365" t="str">
        <f>IF(details!AJ75="","",details!AJ75)</f>
        <v/>
      </c>
      <c r="BU75" s="186" t="str">
        <f t="shared" si="156"/>
        <v/>
      </c>
      <c r="BV75" s="302" t="str">
        <f t="shared" si="157"/>
        <v/>
      </c>
      <c r="BW75" s="303" t="str">
        <f t="shared" si="158"/>
        <v/>
      </c>
      <c r="BX75" s="189" t="str">
        <f t="shared" si="178"/>
        <v/>
      </c>
      <c r="BY75" s="189">
        <f t="shared" si="179"/>
        <v>0</v>
      </c>
      <c r="BZ75" s="369" t="str">
        <f t="shared" si="180"/>
        <v/>
      </c>
      <c r="CA75" s="369" t="str">
        <f t="shared" si="181"/>
        <v/>
      </c>
      <c r="CB75" s="369" t="str">
        <f t="shared" si="182"/>
        <v/>
      </c>
      <c r="CC75" s="369" t="str">
        <f t="shared" si="183"/>
        <v/>
      </c>
      <c r="CD75" s="369" t="str">
        <f t="shared" si="184"/>
        <v/>
      </c>
      <c r="CE75" s="369" t="str">
        <f t="shared" si="185"/>
        <v/>
      </c>
      <c r="CF75" s="369" t="str">
        <f t="shared" si="186"/>
        <v/>
      </c>
      <c r="CG75" s="370" t="str">
        <f t="shared" si="187"/>
        <v/>
      </c>
      <c r="CH75" s="370" t="str">
        <f t="shared" si="188"/>
        <v/>
      </c>
      <c r="CI75" s="369" t="str">
        <f t="shared" si="189"/>
        <v/>
      </c>
      <c r="CJ75" s="369" t="str">
        <f t="shared" si="190"/>
        <v/>
      </c>
      <c r="CK75" s="369" t="str">
        <f t="shared" si="191"/>
        <v/>
      </c>
      <c r="CL75" s="369" t="str">
        <f t="shared" si="192"/>
        <v/>
      </c>
      <c r="CM75" s="369" t="str">
        <f t="shared" si="193"/>
        <v/>
      </c>
      <c r="CN75" s="369" t="str">
        <f t="shared" si="194"/>
        <v/>
      </c>
      <c r="CO75" s="369" t="str">
        <f t="shared" si="195"/>
        <v/>
      </c>
      <c r="CP75" s="371" t="str">
        <f t="shared" si="196"/>
        <v/>
      </c>
      <c r="CQ75" s="371" t="str">
        <f t="shared" si="197"/>
        <v/>
      </c>
      <c r="CR75" s="369" t="str">
        <f t="shared" si="198"/>
        <v/>
      </c>
      <c r="CS75" s="371" t="str">
        <f t="shared" si="199"/>
        <v/>
      </c>
      <c r="CT75" s="371" t="str">
        <f t="shared" si="200"/>
        <v/>
      </c>
      <c r="CU75" s="190" t="str">
        <f>details!CJ75</f>
        <v/>
      </c>
      <c r="CV75" s="376" t="str">
        <f>details!CK75</f>
        <v/>
      </c>
      <c r="CW75" s="438" t="str">
        <f t="shared" si="201"/>
        <v/>
      </c>
      <c r="CX75" s="497" t="str">
        <f t="shared" si="202"/>
        <v/>
      </c>
      <c r="CY75" s="372" t="str">
        <f t="shared" si="203"/>
        <v/>
      </c>
      <c r="CZ75" s="372" t="str">
        <f t="shared" si="204"/>
        <v/>
      </c>
      <c r="DA75" s="373" t="str">
        <f t="shared" si="205"/>
        <v/>
      </c>
      <c r="DB75" s="186" t="str">
        <f t="shared" si="206"/>
        <v/>
      </c>
      <c r="DC75" s="421" t="str">
        <f t="shared" si="207"/>
        <v/>
      </c>
      <c r="DD75" s="422" t="str">
        <f t="shared" si="208"/>
        <v/>
      </c>
      <c r="DE75" s="389" t="str">
        <f>IF(details!AK74="","",details!AK74)</f>
        <v/>
      </c>
    </row>
    <row r="76" spans="1:109" s="20" customFormat="1" ht="14" customHeight="1">
      <c r="A76" s="388">
        <f>IF(details!A76="","",details!A76)</f>
        <v>70</v>
      </c>
      <c r="B76" s="365" t="str">
        <f>IF(details!B76="","",details!B76)</f>
        <v/>
      </c>
      <c r="C76" s="365" t="str">
        <f>IF(details!C76="","",details!C76)</f>
        <v/>
      </c>
      <c r="D76" s="186" t="str">
        <f>IF(details!D76="","",details!D76)</f>
        <v/>
      </c>
      <c r="E76" s="365" t="str">
        <f>IF(details!E76="","",details!E76)</f>
        <v/>
      </c>
      <c r="F76" s="187" t="str">
        <f>IF(details!G76="","",details!G76)</f>
        <v/>
      </c>
      <c r="G76" s="261" t="str">
        <f>IF(details!H76="","",details!H76)</f>
        <v/>
      </c>
      <c r="H76" s="188" t="str">
        <f>IF(details!I76="","",details!I76)</f>
        <v>v 070</v>
      </c>
      <c r="I76" s="188" t="str">
        <f>IF(details!J76="","",details!J76)</f>
        <v>c 070</v>
      </c>
      <c r="J76" s="188" t="str">
        <f>IF(details!K76="","",details!K76)</f>
        <v>l 070</v>
      </c>
      <c r="K76" s="365" t="str">
        <f>IF(details!Q76="","",details!Q76)</f>
        <v/>
      </c>
      <c r="L76" s="365" t="str">
        <f>IF(details!R76="","",details!R76)</f>
        <v/>
      </c>
      <c r="M76" s="288" t="str">
        <f t="shared" si="159"/>
        <v/>
      </c>
      <c r="N76" s="365" t="str">
        <f>IF(details!S76="","",details!S76)</f>
        <v/>
      </c>
      <c r="O76" s="365" t="str">
        <f>IF(details!T76="","",details!T76)</f>
        <v/>
      </c>
      <c r="P76" s="186" t="str">
        <f t="shared" si="133"/>
        <v/>
      </c>
      <c r="Q76" s="186" t="str">
        <f t="shared" si="160"/>
        <v/>
      </c>
      <c r="R76" s="186" t="str">
        <f t="shared" si="161"/>
        <v/>
      </c>
      <c r="S76" s="186" t="str">
        <f t="shared" si="162"/>
        <v/>
      </c>
      <c r="T76" s="365" t="str">
        <f t="shared" si="163"/>
        <v/>
      </c>
      <c r="U76" s="365" t="str">
        <f t="shared" si="138"/>
        <v/>
      </c>
      <c r="V76" s="189" t="str">
        <f t="shared" si="164"/>
        <v/>
      </c>
      <c r="W76" s="189">
        <f t="shared" si="165"/>
        <v>0</v>
      </c>
      <c r="X76" s="365" t="str">
        <f>IF(details!U76="","",details!U76)</f>
        <v/>
      </c>
      <c r="Y76" s="365" t="str">
        <f>IF(details!V76="","",details!V76)</f>
        <v/>
      </c>
      <c r="Z76" s="288" t="str">
        <f t="shared" si="166"/>
        <v/>
      </c>
      <c r="AA76" s="365" t="str">
        <f>IF(details!W76="","",details!W76)</f>
        <v/>
      </c>
      <c r="AB76" s="365" t="str">
        <f>IF(details!X76="","",details!X76)</f>
        <v/>
      </c>
      <c r="AC76" s="186" t="str">
        <f t="shared" si="134"/>
        <v/>
      </c>
      <c r="AD76" s="186" t="str">
        <f t="shared" si="167"/>
        <v/>
      </c>
      <c r="AE76" s="186" t="str">
        <f t="shared" si="168"/>
        <v/>
      </c>
      <c r="AF76" s="186" t="str">
        <f t="shared" si="139"/>
        <v/>
      </c>
      <c r="AG76" s="365" t="str">
        <f t="shared" si="135"/>
        <v/>
      </c>
      <c r="AH76" s="365" t="str">
        <f t="shared" si="140"/>
        <v/>
      </c>
      <c r="AI76" s="189" t="str">
        <f t="shared" si="141"/>
        <v/>
      </c>
      <c r="AJ76" s="189">
        <f t="shared" si="142"/>
        <v>0</v>
      </c>
      <c r="AK76" s="365" t="str">
        <f>IF(details!Y76="","",details!Y76)</f>
        <v/>
      </c>
      <c r="AL76" s="365" t="str">
        <f>IF(details!Z76="","",details!Z76)</f>
        <v/>
      </c>
      <c r="AM76" s="288" t="str">
        <f t="shared" si="169"/>
        <v/>
      </c>
      <c r="AN76" s="365" t="str">
        <f>IF(details!AA76="","",details!AA76)</f>
        <v/>
      </c>
      <c r="AO76" s="365" t="str">
        <f>IF(details!AB76="","",details!AB76)</f>
        <v/>
      </c>
      <c r="AP76" s="186" t="str">
        <f t="shared" si="136"/>
        <v/>
      </c>
      <c r="AQ76" s="186" t="str">
        <f t="shared" si="170"/>
        <v/>
      </c>
      <c r="AR76" s="186" t="str">
        <f t="shared" si="171"/>
        <v/>
      </c>
      <c r="AS76" s="186" t="str">
        <f t="shared" si="143"/>
        <v/>
      </c>
      <c r="AT76" s="365" t="str">
        <f t="shared" si="137"/>
        <v/>
      </c>
      <c r="AU76" s="365" t="str">
        <f t="shared" si="144"/>
        <v/>
      </c>
      <c r="AV76" s="189" t="str">
        <f t="shared" si="145"/>
        <v/>
      </c>
      <c r="AW76" s="189">
        <f t="shared" si="146"/>
        <v>0</v>
      </c>
      <c r="AX76" s="365" t="str">
        <f>IF(details!AC76="","",details!AC76)</f>
        <v/>
      </c>
      <c r="AY76" s="365" t="str">
        <f>IF(details!AD76="","",details!AD76)</f>
        <v/>
      </c>
      <c r="AZ76" s="186" t="str">
        <f t="shared" si="147"/>
        <v/>
      </c>
      <c r="BA76" s="302" t="str">
        <f t="shared" si="148"/>
        <v/>
      </c>
      <c r="BB76" s="303" t="str">
        <f t="shared" si="149"/>
        <v/>
      </c>
      <c r="BC76" s="189" t="str">
        <f t="shared" si="172"/>
        <v/>
      </c>
      <c r="BD76" s="189">
        <f t="shared" si="173"/>
        <v>0</v>
      </c>
      <c r="BE76" s="365" t="str">
        <f>IF(details!AE76="","",details!AE76)</f>
        <v/>
      </c>
      <c r="BF76" s="365" t="str">
        <f>IF(details!AF76="","",details!AF76)</f>
        <v/>
      </c>
      <c r="BG76" s="186" t="str">
        <f t="shared" si="150"/>
        <v/>
      </c>
      <c r="BH76" s="302" t="str">
        <f t="shared" si="151"/>
        <v/>
      </c>
      <c r="BI76" s="303" t="str">
        <f t="shared" si="152"/>
        <v/>
      </c>
      <c r="BJ76" s="189" t="str">
        <f t="shared" si="174"/>
        <v/>
      </c>
      <c r="BK76" s="189">
        <f t="shared" si="175"/>
        <v>0</v>
      </c>
      <c r="BL76" s="365" t="str">
        <f>IF(details!AG76="","",details!AG76)</f>
        <v/>
      </c>
      <c r="BM76" s="365" t="str">
        <f>IF(details!AH76="","",details!AH76)</f>
        <v/>
      </c>
      <c r="BN76" s="186" t="str">
        <f t="shared" si="153"/>
        <v/>
      </c>
      <c r="BO76" s="302" t="str">
        <f t="shared" si="154"/>
        <v/>
      </c>
      <c r="BP76" s="303" t="str">
        <f t="shared" si="155"/>
        <v/>
      </c>
      <c r="BQ76" s="189" t="str">
        <f t="shared" si="176"/>
        <v/>
      </c>
      <c r="BR76" s="189">
        <f t="shared" si="177"/>
        <v>0</v>
      </c>
      <c r="BS76" s="365" t="str">
        <f>IF(details!AI76="","",details!AI76)</f>
        <v/>
      </c>
      <c r="BT76" s="365" t="str">
        <f>IF(details!AJ76="","",details!AJ76)</f>
        <v/>
      </c>
      <c r="BU76" s="186" t="str">
        <f t="shared" si="156"/>
        <v/>
      </c>
      <c r="BV76" s="302" t="str">
        <f t="shared" si="157"/>
        <v/>
      </c>
      <c r="BW76" s="303" t="str">
        <f t="shared" si="158"/>
        <v/>
      </c>
      <c r="BX76" s="189" t="str">
        <f t="shared" si="178"/>
        <v/>
      </c>
      <c r="BY76" s="189">
        <f t="shared" si="179"/>
        <v>0</v>
      </c>
      <c r="BZ76" s="369" t="str">
        <f t="shared" si="180"/>
        <v/>
      </c>
      <c r="CA76" s="369" t="str">
        <f t="shared" si="181"/>
        <v/>
      </c>
      <c r="CB76" s="369" t="str">
        <f t="shared" si="182"/>
        <v/>
      </c>
      <c r="CC76" s="369" t="str">
        <f t="shared" si="183"/>
        <v/>
      </c>
      <c r="CD76" s="369" t="str">
        <f t="shared" si="184"/>
        <v/>
      </c>
      <c r="CE76" s="369" t="str">
        <f t="shared" si="185"/>
        <v/>
      </c>
      <c r="CF76" s="369" t="str">
        <f t="shared" si="186"/>
        <v/>
      </c>
      <c r="CG76" s="370" t="str">
        <f t="shared" si="187"/>
        <v/>
      </c>
      <c r="CH76" s="370" t="str">
        <f t="shared" si="188"/>
        <v/>
      </c>
      <c r="CI76" s="369" t="str">
        <f t="shared" si="189"/>
        <v/>
      </c>
      <c r="CJ76" s="369" t="str">
        <f t="shared" si="190"/>
        <v/>
      </c>
      <c r="CK76" s="369" t="str">
        <f t="shared" si="191"/>
        <v/>
      </c>
      <c r="CL76" s="369" t="str">
        <f t="shared" si="192"/>
        <v/>
      </c>
      <c r="CM76" s="369" t="str">
        <f t="shared" si="193"/>
        <v/>
      </c>
      <c r="CN76" s="369" t="str">
        <f t="shared" si="194"/>
        <v/>
      </c>
      <c r="CO76" s="369" t="str">
        <f t="shared" si="195"/>
        <v/>
      </c>
      <c r="CP76" s="371" t="str">
        <f t="shared" si="196"/>
        <v/>
      </c>
      <c r="CQ76" s="371" t="str">
        <f t="shared" si="197"/>
        <v/>
      </c>
      <c r="CR76" s="369" t="str">
        <f t="shared" si="198"/>
        <v/>
      </c>
      <c r="CS76" s="371" t="str">
        <f t="shared" si="199"/>
        <v/>
      </c>
      <c r="CT76" s="371" t="str">
        <f t="shared" si="200"/>
        <v/>
      </c>
      <c r="CU76" s="190" t="str">
        <f>details!CJ76</f>
        <v/>
      </c>
      <c r="CV76" s="376" t="str">
        <f>details!CK76</f>
        <v/>
      </c>
      <c r="CW76" s="438" t="str">
        <f t="shared" si="201"/>
        <v/>
      </c>
      <c r="CX76" s="497" t="str">
        <f t="shared" si="202"/>
        <v/>
      </c>
      <c r="CY76" s="372" t="str">
        <f t="shared" si="203"/>
        <v/>
      </c>
      <c r="CZ76" s="372" t="str">
        <f t="shared" si="204"/>
        <v/>
      </c>
      <c r="DA76" s="373" t="str">
        <f t="shared" si="205"/>
        <v/>
      </c>
      <c r="DB76" s="186" t="str">
        <f t="shared" si="206"/>
        <v/>
      </c>
      <c r="DC76" s="421" t="str">
        <f t="shared" si="207"/>
        <v/>
      </c>
      <c r="DD76" s="422" t="str">
        <f t="shared" si="208"/>
        <v/>
      </c>
      <c r="DE76" s="389" t="str">
        <f>IF(details!AK75="","",details!AK75)</f>
        <v/>
      </c>
    </row>
    <row r="77" spans="1:109" s="20" customFormat="1" ht="14" customHeight="1">
      <c r="A77" s="388">
        <f>IF(details!A77="","",details!A77)</f>
        <v>71</v>
      </c>
      <c r="B77" s="365" t="str">
        <f>IF(details!B77="","",details!B77)</f>
        <v/>
      </c>
      <c r="C77" s="365" t="str">
        <f>IF(details!C77="","",details!C77)</f>
        <v/>
      </c>
      <c r="D77" s="186" t="str">
        <f>IF(details!D77="","",details!D77)</f>
        <v/>
      </c>
      <c r="E77" s="365" t="str">
        <f>IF(details!E77="","",details!E77)</f>
        <v/>
      </c>
      <c r="F77" s="187" t="str">
        <f>IF(details!G77="","",details!G77)</f>
        <v/>
      </c>
      <c r="G77" s="261" t="str">
        <f>IF(details!H77="","",details!H77)</f>
        <v/>
      </c>
      <c r="H77" s="188" t="str">
        <f>IF(details!I77="","",details!I77)</f>
        <v>v 071</v>
      </c>
      <c r="I77" s="188" t="str">
        <f>IF(details!J77="","",details!J77)</f>
        <v>c 071</v>
      </c>
      <c r="J77" s="188" t="str">
        <f>IF(details!K77="","",details!K77)</f>
        <v>l 071</v>
      </c>
      <c r="K77" s="365" t="str">
        <f>IF(details!Q77="","",details!Q77)</f>
        <v/>
      </c>
      <c r="L77" s="365" t="str">
        <f>IF(details!R77="","",details!R77)</f>
        <v/>
      </c>
      <c r="M77" s="288" t="str">
        <f t="shared" si="159"/>
        <v/>
      </c>
      <c r="N77" s="365" t="str">
        <f>IF(details!S77="","",details!S77)</f>
        <v/>
      </c>
      <c r="O77" s="365" t="str">
        <f>IF(details!T77="","",details!T77)</f>
        <v/>
      </c>
      <c r="P77" s="186" t="str">
        <f t="shared" si="133"/>
        <v/>
      </c>
      <c r="Q77" s="186" t="str">
        <f t="shared" si="160"/>
        <v/>
      </c>
      <c r="R77" s="186" t="str">
        <f t="shared" si="161"/>
        <v/>
      </c>
      <c r="S77" s="186" t="str">
        <f t="shared" si="162"/>
        <v/>
      </c>
      <c r="T77" s="365" t="str">
        <f t="shared" si="163"/>
        <v/>
      </c>
      <c r="U77" s="365" t="str">
        <f t="shared" si="138"/>
        <v/>
      </c>
      <c r="V77" s="189" t="str">
        <f t="shared" si="164"/>
        <v/>
      </c>
      <c r="W77" s="189">
        <f t="shared" si="165"/>
        <v>0</v>
      </c>
      <c r="X77" s="365" t="str">
        <f>IF(details!U77="","",details!U77)</f>
        <v/>
      </c>
      <c r="Y77" s="365" t="str">
        <f>IF(details!V77="","",details!V77)</f>
        <v/>
      </c>
      <c r="Z77" s="288" t="str">
        <f t="shared" si="166"/>
        <v/>
      </c>
      <c r="AA77" s="365" t="str">
        <f>IF(details!W77="","",details!W77)</f>
        <v/>
      </c>
      <c r="AB77" s="365" t="str">
        <f>IF(details!X77="","",details!X77)</f>
        <v/>
      </c>
      <c r="AC77" s="186" t="str">
        <f t="shared" si="134"/>
        <v/>
      </c>
      <c r="AD77" s="186" t="str">
        <f t="shared" si="167"/>
        <v/>
      </c>
      <c r="AE77" s="186" t="str">
        <f t="shared" si="168"/>
        <v/>
      </c>
      <c r="AF77" s="186" t="str">
        <f t="shared" si="139"/>
        <v/>
      </c>
      <c r="AG77" s="365" t="str">
        <f t="shared" si="135"/>
        <v/>
      </c>
      <c r="AH77" s="365" t="str">
        <f t="shared" si="140"/>
        <v/>
      </c>
      <c r="AI77" s="189" t="str">
        <f t="shared" si="141"/>
        <v/>
      </c>
      <c r="AJ77" s="189">
        <f t="shared" si="142"/>
        <v>0</v>
      </c>
      <c r="AK77" s="365" t="str">
        <f>IF(details!Y77="","",details!Y77)</f>
        <v/>
      </c>
      <c r="AL77" s="365" t="str">
        <f>IF(details!Z77="","",details!Z77)</f>
        <v/>
      </c>
      <c r="AM77" s="288" t="str">
        <f t="shared" si="169"/>
        <v/>
      </c>
      <c r="AN77" s="365" t="str">
        <f>IF(details!AA77="","",details!AA77)</f>
        <v/>
      </c>
      <c r="AO77" s="365" t="str">
        <f>IF(details!AB77="","",details!AB77)</f>
        <v/>
      </c>
      <c r="AP77" s="186" t="str">
        <f t="shared" si="136"/>
        <v/>
      </c>
      <c r="AQ77" s="186" t="str">
        <f t="shared" si="170"/>
        <v/>
      </c>
      <c r="AR77" s="186" t="str">
        <f t="shared" si="171"/>
        <v/>
      </c>
      <c r="AS77" s="186" t="str">
        <f t="shared" si="143"/>
        <v/>
      </c>
      <c r="AT77" s="365" t="str">
        <f t="shared" si="137"/>
        <v/>
      </c>
      <c r="AU77" s="365" t="str">
        <f t="shared" si="144"/>
        <v/>
      </c>
      <c r="AV77" s="189" t="str">
        <f t="shared" si="145"/>
        <v/>
      </c>
      <c r="AW77" s="189">
        <f t="shared" si="146"/>
        <v>0</v>
      </c>
      <c r="AX77" s="365" t="str">
        <f>IF(details!AC77="","",details!AC77)</f>
        <v/>
      </c>
      <c r="AY77" s="365" t="str">
        <f>IF(details!AD77="","",details!AD77)</f>
        <v/>
      </c>
      <c r="AZ77" s="186" t="str">
        <f t="shared" si="147"/>
        <v/>
      </c>
      <c r="BA77" s="302" t="str">
        <f t="shared" si="148"/>
        <v/>
      </c>
      <c r="BB77" s="303" t="str">
        <f t="shared" si="149"/>
        <v/>
      </c>
      <c r="BC77" s="189" t="str">
        <f t="shared" si="172"/>
        <v/>
      </c>
      <c r="BD77" s="189">
        <f t="shared" si="173"/>
        <v>0</v>
      </c>
      <c r="BE77" s="365" t="str">
        <f>IF(details!AE77="","",details!AE77)</f>
        <v/>
      </c>
      <c r="BF77" s="365" t="str">
        <f>IF(details!AF77="","",details!AF77)</f>
        <v/>
      </c>
      <c r="BG77" s="186" t="str">
        <f t="shared" si="150"/>
        <v/>
      </c>
      <c r="BH77" s="302" t="str">
        <f t="shared" si="151"/>
        <v/>
      </c>
      <c r="BI77" s="303" t="str">
        <f t="shared" si="152"/>
        <v/>
      </c>
      <c r="BJ77" s="189" t="str">
        <f t="shared" si="174"/>
        <v/>
      </c>
      <c r="BK77" s="189">
        <f t="shared" si="175"/>
        <v>0</v>
      </c>
      <c r="BL77" s="365" t="str">
        <f>IF(details!AG77="","",details!AG77)</f>
        <v/>
      </c>
      <c r="BM77" s="365" t="str">
        <f>IF(details!AH77="","",details!AH77)</f>
        <v/>
      </c>
      <c r="BN77" s="186" t="str">
        <f t="shared" si="153"/>
        <v/>
      </c>
      <c r="BO77" s="302" t="str">
        <f t="shared" si="154"/>
        <v/>
      </c>
      <c r="BP77" s="303" t="str">
        <f t="shared" si="155"/>
        <v/>
      </c>
      <c r="BQ77" s="189" t="str">
        <f t="shared" si="176"/>
        <v/>
      </c>
      <c r="BR77" s="189">
        <f t="shared" si="177"/>
        <v>0</v>
      </c>
      <c r="BS77" s="365" t="str">
        <f>IF(details!AI77="","",details!AI77)</f>
        <v/>
      </c>
      <c r="BT77" s="365" t="str">
        <f>IF(details!AJ77="","",details!AJ77)</f>
        <v/>
      </c>
      <c r="BU77" s="186" t="str">
        <f t="shared" si="156"/>
        <v/>
      </c>
      <c r="BV77" s="302" t="str">
        <f t="shared" si="157"/>
        <v/>
      </c>
      <c r="BW77" s="303" t="str">
        <f t="shared" si="158"/>
        <v/>
      </c>
      <c r="BX77" s="189" t="str">
        <f t="shared" si="178"/>
        <v/>
      </c>
      <c r="BY77" s="189">
        <f t="shared" si="179"/>
        <v>0</v>
      </c>
      <c r="BZ77" s="369" t="str">
        <f t="shared" si="180"/>
        <v/>
      </c>
      <c r="CA77" s="369" t="str">
        <f t="shared" si="181"/>
        <v/>
      </c>
      <c r="CB77" s="369" t="str">
        <f t="shared" si="182"/>
        <v/>
      </c>
      <c r="CC77" s="369" t="str">
        <f t="shared" si="183"/>
        <v/>
      </c>
      <c r="CD77" s="369" t="str">
        <f t="shared" si="184"/>
        <v/>
      </c>
      <c r="CE77" s="369" t="str">
        <f t="shared" si="185"/>
        <v/>
      </c>
      <c r="CF77" s="369" t="str">
        <f t="shared" si="186"/>
        <v/>
      </c>
      <c r="CG77" s="370" t="str">
        <f t="shared" si="187"/>
        <v/>
      </c>
      <c r="CH77" s="370" t="str">
        <f t="shared" si="188"/>
        <v/>
      </c>
      <c r="CI77" s="369" t="str">
        <f t="shared" si="189"/>
        <v/>
      </c>
      <c r="CJ77" s="369" t="str">
        <f t="shared" si="190"/>
        <v/>
      </c>
      <c r="CK77" s="369" t="str">
        <f t="shared" si="191"/>
        <v/>
      </c>
      <c r="CL77" s="369" t="str">
        <f t="shared" si="192"/>
        <v/>
      </c>
      <c r="CM77" s="369" t="str">
        <f t="shared" si="193"/>
        <v/>
      </c>
      <c r="CN77" s="369" t="str">
        <f t="shared" si="194"/>
        <v/>
      </c>
      <c r="CO77" s="369" t="str">
        <f t="shared" si="195"/>
        <v/>
      </c>
      <c r="CP77" s="371" t="str">
        <f t="shared" si="196"/>
        <v/>
      </c>
      <c r="CQ77" s="371" t="str">
        <f t="shared" si="197"/>
        <v/>
      </c>
      <c r="CR77" s="369" t="str">
        <f t="shared" si="198"/>
        <v/>
      </c>
      <c r="CS77" s="371" t="str">
        <f t="shared" si="199"/>
        <v/>
      </c>
      <c r="CT77" s="371" t="str">
        <f t="shared" si="200"/>
        <v/>
      </c>
      <c r="CU77" s="190" t="str">
        <f>details!CJ77</f>
        <v/>
      </c>
      <c r="CV77" s="376" t="str">
        <f>details!CK77</f>
        <v/>
      </c>
      <c r="CW77" s="438" t="str">
        <f t="shared" si="201"/>
        <v/>
      </c>
      <c r="CX77" s="497" t="str">
        <f t="shared" si="202"/>
        <v/>
      </c>
      <c r="CY77" s="372" t="str">
        <f t="shared" si="203"/>
        <v/>
      </c>
      <c r="CZ77" s="372" t="str">
        <f t="shared" si="204"/>
        <v/>
      </c>
      <c r="DA77" s="373" t="str">
        <f t="shared" si="205"/>
        <v/>
      </c>
      <c r="DB77" s="186" t="str">
        <f t="shared" si="206"/>
        <v/>
      </c>
      <c r="DC77" s="421" t="str">
        <f t="shared" si="207"/>
        <v/>
      </c>
      <c r="DD77" s="422" t="str">
        <f t="shared" si="208"/>
        <v/>
      </c>
      <c r="DE77" s="389" t="str">
        <f>IF(details!AK76="","",details!AK76)</f>
        <v/>
      </c>
    </row>
    <row r="78" spans="1:109" s="20" customFormat="1" ht="14" customHeight="1">
      <c r="A78" s="388">
        <f>IF(details!A78="","",details!A78)</f>
        <v>72</v>
      </c>
      <c r="B78" s="365" t="str">
        <f>IF(details!B78="","",details!B78)</f>
        <v/>
      </c>
      <c r="C78" s="365" t="str">
        <f>IF(details!C78="","",details!C78)</f>
        <v/>
      </c>
      <c r="D78" s="186" t="str">
        <f>IF(details!D78="","",details!D78)</f>
        <v/>
      </c>
      <c r="E78" s="365" t="str">
        <f>IF(details!E78="","",details!E78)</f>
        <v/>
      </c>
      <c r="F78" s="187" t="str">
        <f>IF(details!G78="","",details!G78)</f>
        <v/>
      </c>
      <c r="G78" s="261" t="str">
        <f>IF(details!H78="","",details!H78)</f>
        <v/>
      </c>
      <c r="H78" s="188" t="str">
        <f>IF(details!I78="","",details!I78)</f>
        <v>v 072</v>
      </c>
      <c r="I78" s="188" t="str">
        <f>IF(details!J78="","",details!J78)</f>
        <v>c 072</v>
      </c>
      <c r="J78" s="188" t="str">
        <f>IF(details!K78="","",details!K78)</f>
        <v>l 072</v>
      </c>
      <c r="K78" s="365" t="str">
        <f>IF(details!Q78="","",details!Q78)</f>
        <v/>
      </c>
      <c r="L78" s="365" t="str">
        <f>IF(details!R78="","",details!R78)</f>
        <v/>
      </c>
      <c r="M78" s="288" t="str">
        <f t="shared" si="159"/>
        <v/>
      </c>
      <c r="N78" s="365" t="str">
        <f>IF(details!S78="","",details!S78)</f>
        <v/>
      </c>
      <c r="O78" s="365" t="str">
        <f>IF(details!T78="","",details!T78)</f>
        <v/>
      </c>
      <c r="P78" s="186" t="str">
        <f t="shared" si="133"/>
        <v/>
      </c>
      <c r="Q78" s="186" t="str">
        <f t="shared" si="160"/>
        <v/>
      </c>
      <c r="R78" s="186" t="str">
        <f t="shared" si="161"/>
        <v/>
      </c>
      <c r="S78" s="186" t="str">
        <f t="shared" si="162"/>
        <v/>
      </c>
      <c r="T78" s="365" t="str">
        <f t="shared" si="163"/>
        <v/>
      </c>
      <c r="U78" s="365" t="str">
        <f t="shared" si="138"/>
        <v/>
      </c>
      <c r="V78" s="189" t="str">
        <f t="shared" si="164"/>
        <v/>
      </c>
      <c r="W78" s="189">
        <f t="shared" si="165"/>
        <v>0</v>
      </c>
      <c r="X78" s="365" t="str">
        <f>IF(details!U78="","",details!U78)</f>
        <v/>
      </c>
      <c r="Y78" s="365" t="str">
        <f>IF(details!V78="","",details!V78)</f>
        <v/>
      </c>
      <c r="Z78" s="288" t="str">
        <f t="shared" si="166"/>
        <v/>
      </c>
      <c r="AA78" s="365" t="str">
        <f>IF(details!W78="","",details!W78)</f>
        <v/>
      </c>
      <c r="AB78" s="365" t="str">
        <f>IF(details!X78="","",details!X78)</f>
        <v/>
      </c>
      <c r="AC78" s="186" t="str">
        <f t="shared" si="134"/>
        <v/>
      </c>
      <c r="AD78" s="186" t="str">
        <f t="shared" si="167"/>
        <v/>
      </c>
      <c r="AE78" s="186" t="str">
        <f t="shared" si="168"/>
        <v/>
      </c>
      <c r="AF78" s="186" t="str">
        <f t="shared" si="139"/>
        <v/>
      </c>
      <c r="AG78" s="365" t="str">
        <f t="shared" si="135"/>
        <v/>
      </c>
      <c r="AH78" s="365" t="str">
        <f t="shared" si="140"/>
        <v/>
      </c>
      <c r="AI78" s="189" t="str">
        <f t="shared" si="141"/>
        <v/>
      </c>
      <c r="AJ78" s="189">
        <f t="shared" si="142"/>
        <v>0</v>
      </c>
      <c r="AK78" s="365" t="str">
        <f>IF(details!Y78="","",details!Y78)</f>
        <v/>
      </c>
      <c r="AL78" s="365" t="str">
        <f>IF(details!Z78="","",details!Z78)</f>
        <v/>
      </c>
      <c r="AM78" s="288" t="str">
        <f t="shared" si="169"/>
        <v/>
      </c>
      <c r="AN78" s="365" t="str">
        <f>IF(details!AA78="","",details!AA78)</f>
        <v/>
      </c>
      <c r="AO78" s="365" t="str">
        <f>IF(details!AB78="","",details!AB78)</f>
        <v/>
      </c>
      <c r="AP78" s="186" t="str">
        <f t="shared" si="136"/>
        <v/>
      </c>
      <c r="AQ78" s="186" t="str">
        <f t="shared" si="170"/>
        <v/>
      </c>
      <c r="AR78" s="186" t="str">
        <f t="shared" si="171"/>
        <v/>
      </c>
      <c r="AS78" s="186" t="str">
        <f t="shared" si="143"/>
        <v/>
      </c>
      <c r="AT78" s="365" t="str">
        <f t="shared" si="137"/>
        <v/>
      </c>
      <c r="AU78" s="365" t="str">
        <f t="shared" si="144"/>
        <v/>
      </c>
      <c r="AV78" s="189" t="str">
        <f t="shared" si="145"/>
        <v/>
      </c>
      <c r="AW78" s="189">
        <f t="shared" si="146"/>
        <v>0</v>
      </c>
      <c r="AX78" s="365" t="str">
        <f>IF(details!AC78="","",details!AC78)</f>
        <v/>
      </c>
      <c r="AY78" s="365" t="str">
        <f>IF(details!AD78="","",details!AD78)</f>
        <v/>
      </c>
      <c r="AZ78" s="186" t="str">
        <f t="shared" si="147"/>
        <v/>
      </c>
      <c r="BA78" s="302" t="str">
        <f t="shared" si="148"/>
        <v/>
      </c>
      <c r="BB78" s="303" t="str">
        <f t="shared" si="149"/>
        <v/>
      </c>
      <c r="BC78" s="189" t="str">
        <f t="shared" si="172"/>
        <v/>
      </c>
      <c r="BD78" s="189">
        <f t="shared" si="173"/>
        <v>0</v>
      </c>
      <c r="BE78" s="365" t="str">
        <f>IF(details!AE78="","",details!AE78)</f>
        <v/>
      </c>
      <c r="BF78" s="365" t="str">
        <f>IF(details!AF78="","",details!AF78)</f>
        <v/>
      </c>
      <c r="BG78" s="186" t="str">
        <f t="shared" si="150"/>
        <v/>
      </c>
      <c r="BH78" s="302" t="str">
        <f t="shared" si="151"/>
        <v/>
      </c>
      <c r="BI78" s="303" t="str">
        <f t="shared" si="152"/>
        <v/>
      </c>
      <c r="BJ78" s="189" t="str">
        <f t="shared" si="174"/>
        <v/>
      </c>
      <c r="BK78" s="189">
        <f t="shared" si="175"/>
        <v>0</v>
      </c>
      <c r="BL78" s="365" t="str">
        <f>IF(details!AG78="","",details!AG78)</f>
        <v/>
      </c>
      <c r="BM78" s="365" t="str">
        <f>IF(details!AH78="","",details!AH78)</f>
        <v/>
      </c>
      <c r="BN78" s="186" t="str">
        <f t="shared" si="153"/>
        <v/>
      </c>
      <c r="BO78" s="302" t="str">
        <f t="shared" si="154"/>
        <v/>
      </c>
      <c r="BP78" s="303" t="str">
        <f t="shared" si="155"/>
        <v/>
      </c>
      <c r="BQ78" s="189" t="str">
        <f t="shared" si="176"/>
        <v/>
      </c>
      <c r="BR78" s="189">
        <f t="shared" si="177"/>
        <v>0</v>
      </c>
      <c r="BS78" s="365" t="str">
        <f>IF(details!AI78="","",details!AI78)</f>
        <v/>
      </c>
      <c r="BT78" s="365" t="str">
        <f>IF(details!AJ78="","",details!AJ78)</f>
        <v/>
      </c>
      <c r="BU78" s="186" t="str">
        <f t="shared" si="156"/>
        <v/>
      </c>
      <c r="BV78" s="302" t="str">
        <f t="shared" si="157"/>
        <v/>
      </c>
      <c r="BW78" s="303" t="str">
        <f t="shared" si="158"/>
        <v/>
      </c>
      <c r="BX78" s="189" t="str">
        <f t="shared" si="178"/>
        <v/>
      </c>
      <c r="BY78" s="189">
        <f t="shared" si="179"/>
        <v>0</v>
      </c>
      <c r="BZ78" s="369" t="str">
        <f t="shared" si="180"/>
        <v/>
      </c>
      <c r="CA78" s="369" t="str">
        <f t="shared" si="181"/>
        <v/>
      </c>
      <c r="CB78" s="369" t="str">
        <f t="shared" si="182"/>
        <v/>
      </c>
      <c r="CC78" s="369" t="str">
        <f t="shared" si="183"/>
        <v/>
      </c>
      <c r="CD78" s="369" t="str">
        <f t="shared" si="184"/>
        <v/>
      </c>
      <c r="CE78" s="369" t="str">
        <f t="shared" si="185"/>
        <v/>
      </c>
      <c r="CF78" s="369" t="str">
        <f t="shared" si="186"/>
        <v/>
      </c>
      <c r="CG78" s="370" t="str">
        <f t="shared" si="187"/>
        <v/>
      </c>
      <c r="CH78" s="370" t="str">
        <f t="shared" si="188"/>
        <v/>
      </c>
      <c r="CI78" s="369" t="str">
        <f t="shared" si="189"/>
        <v/>
      </c>
      <c r="CJ78" s="369" t="str">
        <f t="shared" si="190"/>
        <v/>
      </c>
      <c r="CK78" s="369" t="str">
        <f t="shared" si="191"/>
        <v/>
      </c>
      <c r="CL78" s="369" t="str">
        <f t="shared" si="192"/>
        <v/>
      </c>
      <c r="CM78" s="369" t="str">
        <f t="shared" si="193"/>
        <v/>
      </c>
      <c r="CN78" s="369" t="str">
        <f t="shared" si="194"/>
        <v/>
      </c>
      <c r="CO78" s="369" t="str">
        <f t="shared" si="195"/>
        <v/>
      </c>
      <c r="CP78" s="371" t="str">
        <f t="shared" si="196"/>
        <v/>
      </c>
      <c r="CQ78" s="371" t="str">
        <f t="shared" si="197"/>
        <v/>
      </c>
      <c r="CR78" s="369" t="str">
        <f t="shared" si="198"/>
        <v/>
      </c>
      <c r="CS78" s="371" t="str">
        <f t="shared" si="199"/>
        <v/>
      </c>
      <c r="CT78" s="371" t="str">
        <f t="shared" si="200"/>
        <v/>
      </c>
      <c r="CU78" s="190" t="str">
        <f>details!CJ78</f>
        <v/>
      </c>
      <c r="CV78" s="376" t="str">
        <f>details!CK78</f>
        <v/>
      </c>
      <c r="CW78" s="438" t="str">
        <f t="shared" si="201"/>
        <v/>
      </c>
      <c r="CX78" s="497" t="str">
        <f t="shared" si="202"/>
        <v/>
      </c>
      <c r="CY78" s="372" t="str">
        <f t="shared" si="203"/>
        <v/>
      </c>
      <c r="CZ78" s="372" t="str">
        <f t="shared" si="204"/>
        <v/>
      </c>
      <c r="DA78" s="373" t="str">
        <f t="shared" si="205"/>
        <v/>
      </c>
      <c r="DB78" s="186" t="str">
        <f t="shared" si="206"/>
        <v/>
      </c>
      <c r="DC78" s="421" t="str">
        <f t="shared" si="207"/>
        <v/>
      </c>
      <c r="DD78" s="422" t="str">
        <f t="shared" si="208"/>
        <v/>
      </c>
      <c r="DE78" s="389" t="str">
        <f>IF(details!AK77="","",details!AK77)</f>
        <v/>
      </c>
    </row>
    <row r="79" spans="1:109" s="20" customFormat="1" ht="14" customHeight="1">
      <c r="A79" s="388">
        <f>IF(details!A79="","",details!A79)</f>
        <v>73</v>
      </c>
      <c r="B79" s="365" t="str">
        <f>IF(details!B79="","",details!B79)</f>
        <v/>
      </c>
      <c r="C79" s="365" t="str">
        <f>IF(details!C79="","",details!C79)</f>
        <v/>
      </c>
      <c r="D79" s="186" t="str">
        <f>IF(details!D79="","",details!D79)</f>
        <v/>
      </c>
      <c r="E79" s="365" t="str">
        <f>IF(details!E79="","",details!E79)</f>
        <v/>
      </c>
      <c r="F79" s="187" t="str">
        <f>IF(details!G79="","",details!G79)</f>
        <v/>
      </c>
      <c r="G79" s="261" t="str">
        <f>IF(details!H79="","",details!H79)</f>
        <v/>
      </c>
      <c r="H79" s="188" t="str">
        <f>IF(details!I79="","",details!I79)</f>
        <v>v 073</v>
      </c>
      <c r="I79" s="188" t="str">
        <f>IF(details!J79="","",details!J79)</f>
        <v>c 073</v>
      </c>
      <c r="J79" s="188" t="str">
        <f>IF(details!K79="","",details!K79)</f>
        <v>l 073</v>
      </c>
      <c r="K79" s="365" t="str">
        <f>IF(details!Q79="","",details!Q79)</f>
        <v/>
      </c>
      <c r="L79" s="365" t="str">
        <f>IF(details!R79="","",details!R79)</f>
        <v/>
      </c>
      <c r="M79" s="288" t="str">
        <f t="shared" si="159"/>
        <v/>
      </c>
      <c r="N79" s="365" t="str">
        <f>IF(details!S79="","",details!S79)</f>
        <v/>
      </c>
      <c r="O79" s="365" t="str">
        <f>IF(details!T79="","",details!T79)</f>
        <v/>
      </c>
      <c r="P79" s="186" t="str">
        <f t="shared" si="133"/>
        <v/>
      </c>
      <c r="Q79" s="186" t="str">
        <f t="shared" si="160"/>
        <v/>
      </c>
      <c r="R79" s="186" t="str">
        <f t="shared" si="161"/>
        <v/>
      </c>
      <c r="S79" s="186" t="str">
        <f t="shared" si="162"/>
        <v/>
      </c>
      <c r="T79" s="365" t="str">
        <f t="shared" si="163"/>
        <v/>
      </c>
      <c r="U79" s="365" t="str">
        <f t="shared" si="138"/>
        <v/>
      </c>
      <c r="V79" s="189" t="str">
        <f t="shared" si="164"/>
        <v/>
      </c>
      <c r="W79" s="189">
        <f t="shared" si="165"/>
        <v>0</v>
      </c>
      <c r="X79" s="365" t="str">
        <f>IF(details!U79="","",details!U79)</f>
        <v/>
      </c>
      <c r="Y79" s="365" t="str">
        <f>IF(details!V79="","",details!V79)</f>
        <v/>
      </c>
      <c r="Z79" s="288" t="str">
        <f t="shared" si="166"/>
        <v/>
      </c>
      <c r="AA79" s="365" t="str">
        <f>IF(details!W79="","",details!W79)</f>
        <v/>
      </c>
      <c r="AB79" s="365" t="str">
        <f>IF(details!X79="","",details!X79)</f>
        <v/>
      </c>
      <c r="AC79" s="186" t="str">
        <f t="shared" si="134"/>
        <v/>
      </c>
      <c r="AD79" s="186" t="str">
        <f t="shared" si="167"/>
        <v/>
      </c>
      <c r="AE79" s="186" t="str">
        <f t="shared" si="168"/>
        <v/>
      </c>
      <c r="AF79" s="186" t="str">
        <f t="shared" si="139"/>
        <v/>
      </c>
      <c r="AG79" s="365" t="str">
        <f t="shared" si="135"/>
        <v/>
      </c>
      <c r="AH79" s="365" t="str">
        <f t="shared" si="140"/>
        <v/>
      </c>
      <c r="AI79" s="189" t="str">
        <f t="shared" si="141"/>
        <v/>
      </c>
      <c r="AJ79" s="189">
        <f t="shared" si="142"/>
        <v>0</v>
      </c>
      <c r="AK79" s="365" t="str">
        <f>IF(details!Y79="","",details!Y79)</f>
        <v/>
      </c>
      <c r="AL79" s="365" t="str">
        <f>IF(details!Z79="","",details!Z79)</f>
        <v/>
      </c>
      <c r="AM79" s="288" t="str">
        <f t="shared" si="169"/>
        <v/>
      </c>
      <c r="AN79" s="365" t="str">
        <f>IF(details!AA79="","",details!AA79)</f>
        <v/>
      </c>
      <c r="AO79" s="365" t="str">
        <f>IF(details!AB79="","",details!AB79)</f>
        <v/>
      </c>
      <c r="AP79" s="186" t="str">
        <f t="shared" si="136"/>
        <v/>
      </c>
      <c r="AQ79" s="186" t="str">
        <f t="shared" si="170"/>
        <v/>
      </c>
      <c r="AR79" s="186" t="str">
        <f t="shared" si="171"/>
        <v/>
      </c>
      <c r="AS79" s="186" t="str">
        <f t="shared" si="143"/>
        <v/>
      </c>
      <c r="AT79" s="365" t="str">
        <f t="shared" si="137"/>
        <v/>
      </c>
      <c r="AU79" s="365" t="str">
        <f t="shared" si="144"/>
        <v/>
      </c>
      <c r="AV79" s="189" t="str">
        <f t="shared" si="145"/>
        <v/>
      </c>
      <c r="AW79" s="189">
        <f t="shared" si="146"/>
        <v>0</v>
      </c>
      <c r="AX79" s="365" t="str">
        <f>IF(details!AC79="","",details!AC79)</f>
        <v/>
      </c>
      <c r="AY79" s="365" t="str">
        <f>IF(details!AD79="","",details!AD79)</f>
        <v/>
      </c>
      <c r="AZ79" s="186" t="str">
        <f t="shared" si="147"/>
        <v/>
      </c>
      <c r="BA79" s="302" t="str">
        <f t="shared" si="148"/>
        <v/>
      </c>
      <c r="BB79" s="303" t="str">
        <f t="shared" si="149"/>
        <v/>
      </c>
      <c r="BC79" s="189" t="str">
        <f t="shared" si="172"/>
        <v/>
      </c>
      <c r="BD79" s="189">
        <f t="shared" si="173"/>
        <v>0</v>
      </c>
      <c r="BE79" s="365" t="str">
        <f>IF(details!AE79="","",details!AE79)</f>
        <v/>
      </c>
      <c r="BF79" s="365" t="str">
        <f>IF(details!AF79="","",details!AF79)</f>
        <v/>
      </c>
      <c r="BG79" s="186" t="str">
        <f t="shared" si="150"/>
        <v/>
      </c>
      <c r="BH79" s="302" t="str">
        <f t="shared" si="151"/>
        <v/>
      </c>
      <c r="BI79" s="303" t="str">
        <f t="shared" si="152"/>
        <v/>
      </c>
      <c r="BJ79" s="189" t="str">
        <f t="shared" si="174"/>
        <v/>
      </c>
      <c r="BK79" s="189">
        <f t="shared" si="175"/>
        <v>0</v>
      </c>
      <c r="BL79" s="365" t="str">
        <f>IF(details!AG79="","",details!AG79)</f>
        <v/>
      </c>
      <c r="BM79" s="365" t="str">
        <f>IF(details!AH79="","",details!AH79)</f>
        <v/>
      </c>
      <c r="BN79" s="186" t="str">
        <f t="shared" si="153"/>
        <v/>
      </c>
      <c r="BO79" s="302" t="str">
        <f t="shared" si="154"/>
        <v/>
      </c>
      <c r="BP79" s="303" t="str">
        <f t="shared" si="155"/>
        <v/>
      </c>
      <c r="BQ79" s="189" t="str">
        <f t="shared" si="176"/>
        <v/>
      </c>
      <c r="BR79" s="189">
        <f t="shared" si="177"/>
        <v>0</v>
      </c>
      <c r="BS79" s="365" t="str">
        <f>IF(details!AI79="","",details!AI79)</f>
        <v/>
      </c>
      <c r="BT79" s="365" t="str">
        <f>IF(details!AJ79="","",details!AJ79)</f>
        <v/>
      </c>
      <c r="BU79" s="186" t="str">
        <f t="shared" si="156"/>
        <v/>
      </c>
      <c r="BV79" s="302" t="str">
        <f t="shared" si="157"/>
        <v/>
      </c>
      <c r="BW79" s="303" t="str">
        <f t="shared" si="158"/>
        <v/>
      </c>
      <c r="BX79" s="189" t="str">
        <f t="shared" si="178"/>
        <v/>
      </c>
      <c r="BY79" s="189">
        <f t="shared" si="179"/>
        <v>0</v>
      </c>
      <c r="BZ79" s="369" t="str">
        <f t="shared" si="180"/>
        <v/>
      </c>
      <c r="CA79" s="369" t="str">
        <f t="shared" si="181"/>
        <v/>
      </c>
      <c r="CB79" s="369" t="str">
        <f t="shared" si="182"/>
        <v/>
      </c>
      <c r="CC79" s="369" t="str">
        <f t="shared" si="183"/>
        <v/>
      </c>
      <c r="CD79" s="369" t="str">
        <f t="shared" si="184"/>
        <v/>
      </c>
      <c r="CE79" s="369" t="str">
        <f t="shared" si="185"/>
        <v/>
      </c>
      <c r="CF79" s="369" t="str">
        <f t="shared" si="186"/>
        <v/>
      </c>
      <c r="CG79" s="370" t="str">
        <f t="shared" si="187"/>
        <v/>
      </c>
      <c r="CH79" s="370" t="str">
        <f t="shared" si="188"/>
        <v/>
      </c>
      <c r="CI79" s="369" t="str">
        <f t="shared" si="189"/>
        <v/>
      </c>
      <c r="CJ79" s="369" t="str">
        <f t="shared" si="190"/>
        <v/>
      </c>
      <c r="CK79" s="369" t="str">
        <f t="shared" si="191"/>
        <v/>
      </c>
      <c r="CL79" s="369" t="str">
        <f t="shared" si="192"/>
        <v/>
      </c>
      <c r="CM79" s="369" t="str">
        <f t="shared" si="193"/>
        <v/>
      </c>
      <c r="CN79" s="369" t="str">
        <f t="shared" si="194"/>
        <v/>
      </c>
      <c r="CO79" s="369" t="str">
        <f t="shared" si="195"/>
        <v/>
      </c>
      <c r="CP79" s="371" t="str">
        <f t="shared" si="196"/>
        <v/>
      </c>
      <c r="CQ79" s="371" t="str">
        <f t="shared" si="197"/>
        <v/>
      </c>
      <c r="CR79" s="369" t="str">
        <f t="shared" si="198"/>
        <v/>
      </c>
      <c r="CS79" s="371" t="str">
        <f t="shared" si="199"/>
        <v/>
      </c>
      <c r="CT79" s="371" t="str">
        <f t="shared" si="200"/>
        <v/>
      </c>
      <c r="CU79" s="190" t="str">
        <f>details!CJ79</f>
        <v/>
      </c>
      <c r="CV79" s="376" t="str">
        <f>details!CK79</f>
        <v/>
      </c>
      <c r="CW79" s="438" t="str">
        <f t="shared" si="201"/>
        <v/>
      </c>
      <c r="CX79" s="497" t="str">
        <f t="shared" si="202"/>
        <v/>
      </c>
      <c r="CY79" s="372" t="str">
        <f t="shared" si="203"/>
        <v/>
      </c>
      <c r="CZ79" s="372" t="str">
        <f t="shared" si="204"/>
        <v/>
      </c>
      <c r="DA79" s="373" t="str">
        <f t="shared" si="205"/>
        <v/>
      </c>
      <c r="DB79" s="186" t="str">
        <f t="shared" si="206"/>
        <v/>
      </c>
      <c r="DC79" s="421" t="str">
        <f t="shared" si="207"/>
        <v/>
      </c>
      <c r="DD79" s="422" t="str">
        <f t="shared" si="208"/>
        <v/>
      </c>
      <c r="DE79" s="389" t="str">
        <f>IF(details!AK78="","",details!AK78)</f>
        <v/>
      </c>
    </row>
    <row r="80" spans="1:109" s="20" customFormat="1" ht="14" customHeight="1">
      <c r="A80" s="388">
        <f>IF(details!A80="","",details!A80)</f>
        <v>74</v>
      </c>
      <c r="B80" s="365" t="str">
        <f>IF(details!B80="","",details!B80)</f>
        <v/>
      </c>
      <c r="C80" s="365" t="str">
        <f>IF(details!C80="","",details!C80)</f>
        <v/>
      </c>
      <c r="D80" s="186" t="str">
        <f>IF(details!D80="","",details!D80)</f>
        <v/>
      </c>
      <c r="E80" s="365" t="str">
        <f>IF(details!E80="","",details!E80)</f>
        <v/>
      </c>
      <c r="F80" s="187" t="str">
        <f>IF(details!G80="","",details!G80)</f>
        <v/>
      </c>
      <c r="G80" s="261" t="str">
        <f>IF(details!H80="","",details!H80)</f>
        <v/>
      </c>
      <c r="H80" s="188" t="str">
        <f>IF(details!I80="","",details!I80)</f>
        <v>v 074</v>
      </c>
      <c r="I80" s="188" t="str">
        <f>IF(details!J80="","",details!J80)</f>
        <v>c 074</v>
      </c>
      <c r="J80" s="188" t="str">
        <f>IF(details!K80="","",details!K80)</f>
        <v>l 074</v>
      </c>
      <c r="K80" s="365" t="str">
        <f>IF(details!Q80="","",details!Q80)</f>
        <v/>
      </c>
      <c r="L80" s="365" t="str">
        <f>IF(details!R80="","",details!R80)</f>
        <v/>
      </c>
      <c r="M80" s="288" t="str">
        <f t="shared" si="159"/>
        <v/>
      </c>
      <c r="N80" s="365" t="str">
        <f>IF(details!S80="","",details!S80)</f>
        <v/>
      </c>
      <c r="O80" s="365" t="str">
        <f>IF(details!T80="","",details!T80)</f>
        <v/>
      </c>
      <c r="P80" s="186" t="str">
        <f t="shared" si="133"/>
        <v/>
      </c>
      <c r="Q80" s="186" t="str">
        <f t="shared" si="160"/>
        <v/>
      </c>
      <c r="R80" s="186" t="str">
        <f t="shared" si="161"/>
        <v/>
      </c>
      <c r="S80" s="186" t="str">
        <f t="shared" si="162"/>
        <v/>
      </c>
      <c r="T80" s="365" t="str">
        <f t="shared" si="163"/>
        <v/>
      </c>
      <c r="U80" s="365" t="str">
        <f t="shared" si="138"/>
        <v/>
      </c>
      <c r="V80" s="189" t="str">
        <f t="shared" si="164"/>
        <v/>
      </c>
      <c r="W80" s="189">
        <f t="shared" si="165"/>
        <v>0</v>
      </c>
      <c r="X80" s="365" t="str">
        <f>IF(details!U80="","",details!U80)</f>
        <v/>
      </c>
      <c r="Y80" s="365" t="str">
        <f>IF(details!V80="","",details!V80)</f>
        <v/>
      </c>
      <c r="Z80" s="288" t="str">
        <f t="shared" si="166"/>
        <v/>
      </c>
      <c r="AA80" s="365" t="str">
        <f>IF(details!W80="","",details!W80)</f>
        <v/>
      </c>
      <c r="AB80" s="365" t="str">
        <f>IF(details!X80="","",details!X80)</f>
        <v/>
      </c>
      <c r="AC80" s="186" t="str">
        <f t="shared" si="134"/>
        <v/>
      </c>
      <c r="AD80" s="186" t="str">
        <f t="shared" si="167"/>
        <v/>
      </c>
      <c r="AE80" s="186" t="str">
        <f t="shared" si="168"/>
        <v/>
      </c>
      <c r="AF80" s="186" t="str">
        <f t="shared" si="139"/>
        <v/>
      </c>
      <c r="AG80" s="365" t="str">
        <f t="shared" si="135"/>
        <v/>
      </c>
      <c r="AH80" s="365" t="str">
        <f t="shared" si="140"/>
        <v/>
      </c>
      <c r="AI80" s="189" t="str">
        <f t="shared" si="141"/>
        <v/>
      </c>
      <c r="AJ80" s="189">
        <f t="shared" si="142"/>
        <v>0</v>
      </c>
      <c r="AK80" s="365" t="str">
        <f>IF(details!Y80="","",details!Y80)</f>
        <v/>
      </c>
      <c r="AL80" s="365" t="str">
        <f>IF(details!Z80="","",details!Z80)</f>
        <v/>
      </c>
      <c r="AM80" s="288" t="str">
        <f t="shared" si="169"/>
        <v/>
      </c>
      <c r="AN80" s="365" t="str">
        <f>IF(details!AA80="","",details!AA80)</f>
        <v/>
      </c>
      <c r="AO80" s="365" t="str">
        <f>IF(details!AB80="","",details!AB80)</f>
        <v/>
      </c>
      <c r="AP80" s="186" t="str">
        <f t="shared" si="136"/>
        <v/>
      </c>
      <c r="AQ80" s="186" t="str">
        <f t="shared" si="170"/>
        <v/>
      </c>
      <c r="AR80" s="186" t="str">
        <f t="shared" si="171"/>
        <v/>
      </c>
      <c r="AS80" s="186" t="str">
        <f t="shared" si="143"/>
        <v/>
      </c>
      <c r="AT80" s="365" t="str">
        <f t="shared" si="137"/>
        <v/>
      </c>
      <c r="AU80" s="365" t="str">
        <f t="shared" si="144"/>
        <v/>
      </c>
      <c r="AV80" s="189" t="str">
        <f t="shared" si="145"/>
        <v/>
      </c>
      <c r="AW80" s="189">
        <f t="shared" si="146"/>
        <v>0</v>
      </c>
      <c r="AX80" s="365" t="str">
        <f>IF(details!AC80="","",details!AC80)</f>
        <v/>
      </c>
      <c r="AY80" s="365" t="str">
        <f>IF(details!AD80="","",details!AD80)</f>
        <v/>
      </c>
      <c r="AZ80" s="186" t="str">
        <f t="shared" si="147"/>
        <v/>
      </c>
      <c r="BA80" s="302" t="str">
        <f t="shared" si="148"/>
        <v/>
      </c>
      <c r="BB80" s="303" t="str">
        <f t="shared" si="149"/>
        <v/>
      </c>
      <c r="BC80" s="189" t="str">
        <f t="shared" si="172"/>
        <v/>
      </c>
      <c r="BD80" s="189">
        <f t="shared" si="173"/>
        <v>0</v>
      </c>
      <c r="BE80" s="365" t="str">
        <f>IF(details!AE80="","",details!AE80)</f>
        <v/>
      </c>
      <c r="BF80" s="365" t="str">
        <f>IF(details!AF80="","",details!AF80)</f>
        <v/>
      </c>
      <c r="BG80" s="186" t="str">
        <f t="shared" si="150"/>
        <v/>
      </c>
      <c r="BH80" s="302" t="str">
        <f t="shared" si="151"/>
        <v/>
      </c>
      <c r="BI80" s="303" t="str">
        <f t="shared" si="152"/>
        <v/>
      </c>
      <c r="BJ80" s="189" t="str">
        <f t="shared" si="174"/>
        <v/>
      </c>
      <c r="BK80" s="189">
        <f t="shared" si="175"/>
        <v>0</v>
      </c>
      <c r="BL80" s="365" t="str">
        <f>IF(details!AG80="","",details!AG80)</f>
        <v/>
      </c>
      <c r="BM80" s="365" t="str">
        <f>IF(details!AH80="","",details!AH80)</f>
        <v/>
      </c>
      <c r="BN80" s="186" t="str">
        <f t="shared" si="153"/>
        <v/>
      </c>
      <c r="BO80" s="302" t="str">
        <f t="shared" si="154"/>
        <v/>
      </c>
      <c r="BP80" s="303" t="str">
        <f t="shared" si="155"/>
        <v/>
      </c>
      <c r="BQ80" s="189" t="str">
        <f t="shared" si="176"/>
        <v/>
      </c>
      <c r="BR80" s="189">
        <f t="shared" si="177"/>
        <v>0</v>
      </c>
      <c r="BS80" s="365" t="str">
        <f>IF(details!AI80="","",details!AI80)</f>
        <v/>
      </c>
      <c r="BT80" s="365" t="str">
        <f>IF(details!AJ80="","",details!AJ80)</f>
        <v/>
      </c>
      <c r="BU80" s="186" t="str">
        <f t="shared" si="156"/>
        <v/>
      </c>
      <c r="BV80" s="302" t="str">
        <f t="shared" si="157"/>
        <v/>
      </c>
      <c r="BW80" s="303" t="str">
        <f t="shared" si="158"/>
        <v/>
      </c>
      <c r="BX80" s="189" t="str">
        <f t="shared" si="178"/>
        <v/>
      </c>
      <c r="BY80" s="189">
        <f t="shared" si="179"/>
        <v>0</v>
      </c>
      <c r="BZ80" s="369" t="str">
        <f t="shared" si="180"/>
        <v/>
      </c>
      <c r="CA80" s="369" t="str">
        <f t="shared" si="181"/>
        <v/>
      </c>
      <c r="CB80" s="369" t="str">
        <f t="shared" si="182"/>
        <v/>
      </c>
      <c r="CC80" s="369" t="str">
        <f t="shared" si="183"/>
        <v/>
      </c>
      <c r="CD80" s="369" t="str">
        <f t="shared" si="184"/>
        <v/>
      </c>
      <c r="CE80" s="369" t="str">
        <f t="shared" si="185"/>
        <v/>
      </c>
      <c r="CF80" s="369" t="str">
        <f t="shared" si="186"/>
        <v/>
      </c>
      <c r="CG80" s="370" t="str">
        <f t="shared" si="187"/>
        <v/>
      </c>
      <c r="CH80" s="370" t="str">
        <f t="shared" si="188"/>
        <v/>
      </c>
      <c r="CI80" s="369" t="str">
        <f t="shared" si="189"/>
        <v/>
      </c>
      <c r="CJ80" s="369" t="str">
        <f t="shared" si="190"/>
        <v/>
      </c>
      <c r="CK80" s="369" t="str">
        <f t="shared" si="191"/>
        <v/>
      </c>
      <c r="CL80" s="369" t="str">
        <f t="shared" si="192"/>
        <v/>
      </c>
      <c r="CM80" s="369" t="str">
        <f t="shared" si="193"/>
        <v/>
      </c>
      <c r="CN80" s="369" t="str">
        <f t="shared" si="194"/>
        <v/>
      </c>
      <c r="CO80" s="369" t="str">
        <f t="shared" si="195"/>
        <v/>
      </c>
      <c r="CP80" s="371" t="str">
        <f t="shared" si="196"/>
        <v/>
      </c>
      <c r="CQ80" s="371" t="str">
        <f t="shared" si="197"/>
        <v/>
      </c>
      <c r="CR80" s="369" t="str">
        <f t="shared" si="198"/>
        <v/>
      </c>
      <c r="CS80" s="371" t="str">
        <f t="shared" si="199"/>
        <v/>
      </c>
      <c r="CT80" s="371" t="str">
        <f t="shared" si="200"/>
        <v/>
      </c>
      <c r="CU80" s="190" t="str">
        <f>details!CJ80</f>
        <v/>
      </c>
      <c r="CV80" s="376" t="str">
        <f>details!CK80</f>
        <v/>
      </c>
      <c r="CW80" s="438" t="str">
        <f t="shared" si="201"/>
        <v/>
      </c>
      <c r="CX80" s="497" t="str">
        <f t="shared" si="202"/>
        <v/>
      </c>
      <c r="CY80" s="372" t="str">
        <f t="shared" si="203"/>
        <v/>
      </c>
      <c r="CZ80" s="372" t="str">
        <f t="shared" si="204"/>
        <v/>
      </c>
      <c r="DA80" s="373" t="str">
        <f t="shared" si="205"/>
        <v/>
      </c>
      <c r="DB80" s="186" t="str">
        <f t="shared" si="206"/>
        <v/>
      </c>
      <c r="DC80" s="421" t="str">
        <f t="shared" si="207"/>
        <v/>
      </c>
      <c r="DD80" s="422" t="str">
        <f t="shared" si="208"/>
        <v/>
      </c>
      <c r="DE80" s="389" t="str">
        <f>IF(details!AK79="","",details!AK79)</f>
        <v/>
      </c>
    </row>
    <row r="81" spans="1:109" s="20" customFormat="1" ht="14" customHeight="1">
      <c r="A81" s="388">
        <f>IF(details!A81="","",details!A81)</f>
        <v>75</v>
      </c>
      <c r="B81" s="365" t="str">
        <f>IF(details!B81="","",details!B81)</f>
        <v/>
      </c>
      <c r="C81" s="365" t="str">
        <f>IF(details!C81="","",details!C81)</f>
        <v/>
      </c>
      <c r="D81" s="186" t="str">
        <f>IF(details!D81="","",details!D81)</f>
        <v/>
      </c>
      <c r="E81" s="365" t="str">
        <f>IF(details!E81="","",details!E81)</f>
        <v/>
      </c>
      <c r="F81" s="187" t="str">
        <f>IF(details!G81="","",details!G81)</f>
        <v/>
      </c>
      <c r="G81" s="261" t="str">
        <f>IF(details!H81="","",details!H81)</f>
        <v/>
      </c>
      <c r="H81" s="188" t="str">
        <f>IF(details!I81="","",details!I81)</f>
        <v>v 075</v>
      </c>
      <c r="I81" s="188" t="str">
        <f>IF(details!J81="","",details!J81)</f>
        <v>c 075</v>
      </c>
      <c r="J81" s="188" t="str">
        <f>IF(details!K81="","",details!K81)</f>
        <v>l 075</v>
      </c>
      <c r="K81" s="365" t="str">
        <f>IF(details!Q81="","",details!Q81)</f>
        <v/>
      </c>
      <c r="L81" s="365" t="str">
        <f>IF(details!R81="","",details!R81)</f>
        <v/>
      </c>
      <c r="M81" s="288" t="str">
        <f t="shared" si="159"/>
        <v/>
      </c>
      <c r="N81" s="365" t="str">
        <f>IF(details!S81="","",details!S81)</f>
        <v/>
      </c>
      <c r="O81" s="365" t="str">
        <f>IF(details!T81="","",details!T81)</f>
        <v/>
      </c>
      <c r="P81" s="186" t="str">
        <f t="shared" si="133"/>
        <v/>
      </c>
      <c r="Q81" s="186" t="str">
        <f t="shared" si="160"/>
        <v/>
      </c>
      <c r="R81" s="186" t="str">
        <f t="shared" si="161"/>
        <v/>
      </c>
      <c r="S81" s="186" t="str">
        <f t="shared" si="162"/>
        <v/>
      </c>
      <c r="T81" s="365" t="str">
        <f t="shared" si="163"/>
        <v/>
      </c>
      <c r="U81" s="365" t="str">
        <f t="shared" si="138"/>
        <v/>
      </c>
      <c r="V81" s="189" t="str">
        <f t="shared" si="164"/>
        <v/>
      </c>
      <c r="W81" s="189">
        <f t="shared" si="165"/>
        <v>0</v>
      </c>
      <c r="X81" s="365" t="str">
        <f>IF(details!U81="","",details!U81)</f>
        <v/>
      </c>
      <c r="Y81" s="365" t="str">
        <f>IF(details!V81="","",details!V81)</f>
        <v/>
      </c>
      <c r="Z81" s="288" t="str">
        <f t="shared" si="166"/>
        <v/>
      </c>
      <c r="AA81" s="365" t="str">
        <f>IF(details!W81="","",details!W81)</f>
        <v/>
      </c>
      <c r="AB81" s="365" t="str">
        <f>IF(details!X81="","",details!X81)</f>
        <v/>
      </c>
      <c r="AC81" s="186" t="str">
        <f t="shared" si="134"/>
        <v/>
      </c>
      <c r="AD81" s="186" t="str">
        <f t="shared" si="167"/>
        <v/>
      </c>
      <c r="AE81" s="186" t="str">
        <f t="shared" si="168"/>
        <v/>
      </c>
      <c r="AF81" s="186" t="str">
        <f t="shared" si="139"/>
        <v/>
      </c>
      <c r="AG81" s="365" t="str">
        <f t="shared" si="135"/>
        <v/>
      </c>
      <c r="AH81" s="365" t="str">
        <f t="shared" si="140"/>
        <v/>
      </c>
      <c r="AI81" s="189" t="str">
        <f t="shared" si="141"/>
        <v/>
      </c>
      <c r="AJ81" s="189">
        <f t="shared" si="142"/>
        <v>0</v>
      </c>
      <c r="AK81" s="365" t="str">
        <f>IF(details!Y81="","",details!Y81)</f>
        <v/>
      </c>
      <c r="AL81" s="365" t="str">
        <f>IF(details!Z81="","",details!Z81)</f>
        <v/>
      </c>
      <c r="AM81" s="288" t="str">
        <f t="shared" si="169"/>
        <v/>
      </c>
      <c r="AN81" s="365" t="str">
        <f>IF(details!AA81="","",details!AA81)</f>
        <v/>
      </c>
      <c r="AO81" s="365" t="str">
        <f>IF(details!AB81="","",details!AB81)</f>
        <v/>
      </c>
      <c r="AP81" s="186" t="str">
        <f t="shared" si="136"/>
        <v/>
      </c>
      <c r="AQ81" s="186" t="str">
        <f t="shared" si="170"/>
        <v/>
      </c>
      <c r="AR81" s="186" t="str">
        <f t="shared" si="171"/>
        <v/>
      </c>
      <c r="AS81" s="186" t="str">
        <f t="shared" si="143"/>
        <v/>
      </c>
      <c r="AT81" s="365" t="str">
        <f t="shared" si="137"/>
        <v/>
      </c>
      <c r="AU81" s="365" t="str">
        <f t="shared" si="144"/>
        <v/>
      </c>
      <c r="AV81" s="189" t="str">
        <f t="shared" si="145"/>
        <v/>
      </c>
      <c r="AW81" s="189">
        <f t="shared" si="146"/>
        <v>0</v>
      </c>
      <c r="AX81" s="365" t="str">
        <f>IF(details!AC81="","",details!AC81)</f>
        <v/>
      </c>
      <c r="AY81" s="365" t="str">
        <f>IF(details!AD81="","",details!AD81)</f>
        <v/>
      </c>
      <c r="AZ81" s="186" t="str">
        <f t="shared" si="147"/>
        <v/>
      </c>
      <c r="BA81" s="302" t="str">
        <f t="shared" si="148"/>
        <v/>
      </c>
      <c r="BB81" s="303" t="str">
        <f t="shared" si="149"/>
        <v/>
      </c>
      <c r="BC81" s="189" t="str">
        <f t="shared" si="172"/>
        <v/>
      </c>
      <c r="BD81" s="189">
        <f t="shared" si="173"/>
        <v>0</v>
      </c>
      <c r="BE81" s="365" t="str">
        <f>IF(details!AE81="","",details!AE81)</f>
        <v/>
      </c>
      <c r="BF81" s="365" t="str">
        <f>IF(details!AF81="","",details!AF81)</f>
        <v/>
      </c>
      <c r="BG81" s="186" t="str">
        <f t="shared" si="150"/>
        <v/>
      </c>
      <c r="BH81" s="302" t="str">
        <f t="shared" si="151"/>
        <v/>
      </c>
      <c r="BI81" s="303" t="str">
        <f t="shared" si="152"/>
        <v/>
      </c>
      <c r="BJ81" s="189" t="str">
        <f t="shared" si="174"/>
        <v/>
      </c>
      <c r="BK81" s="189">
        <f t="shared" si="175"/>
        <v>0</v>
      </c>
      <c r="BL81" s="365" t="str">
        <f>IF(details!AG81="","",details!AG81)</f>
        <v/>
      </c>
      <c r="BM81" s="365" t="str">
        <f>IF(details!AH81="","",details!AH81)</f>
        <v/>
      </c>
      <c r="BN81" s="186" t="str">
        <f t="shared" si="153"/>
        <v/>
      </c>
      <c r="BO81" s="302" t="str">
        <f t="shared" si="154"/>
        <v/>
      </c>
      <c r="BP81" s="303" t="str">
        <f t="shared" si="155"/>
        <v/>
      </c>
      <c r="BQ81" s="189" t="str">
        <f t="shared" si="176"/>
        <v/>
      </c>
      <c r="BR81" s="189">
        <f t="shared" si="177"/>
        <v>0</v>
      </c>
      <c r="BS81" s="365" t="str">
        <f>IF(details!AI81="","",details!AI81)</f>
        <v/>
      </c>
      <c r="BT81" s="365" t="str">
        <f>IF(details!AJ81="","",details!AJ81)</f>
        <v/>
      </c>
      <c r="BU81" s="186" t="str">
        <f t="shared" si="156"/>
        <v/>
      </c>
      <c r="BV81" s="302" t="str">
        <f t="shared" si="157"/>
        <v/>
      </c>
      <c r="BW81" s="303" t="str">
        <f t="shared" si="158"/>
        <v/>
      </c>
      <c r="BX81" s="189" t="str">
        <f t="shared" si="178"/>
        <v/>
      </c>
      <c r="BY81" s="189">
        <f t="shared" si="179"/>
        <v>0</v>
      </c>
      <c r="BZ81" s="369" t="str">
        <f t="shared" si="180"/>
        <v/>
      </c>
      <c r="CA81" s="369" t="str">
        <f t="shared" si="181"/>
        <v/>
      </c>
      <c r="CB81" s="369" t="str">
        <f t="shared" si="182"/>
        <v/>
      </c>
      <c r="CC81" s="369" t="str">
        <f t="shared" si="183"/>
        <v/>
      </c>
      <c r="CD81" s="369" t="str">
        <f t="shared" si="184"/>
        <v/>
      </c>
      <c r="CE81" s="369" t="str">
        <f t="shared" si="185"/>
        <v/>
      </c>
      <c r="CF81" s="369" t="str">
        <f t="shared" si="186"/>
        <v/>
      </c>
      <c r="CG81" s="370" t="str">
        <f t="shared" si="187"/>
        <v/>
      </c>
      <c r="CH81" s="370" t="str">
        <f t="shared" si="188"/>
        <v/>
      </c>
      <c r="CI81" s="369" t="str">
        <f t="shared" si="189"/>
        <v/>
      </c>
      <c r="CJ81" s="369" t="str">
        <f t="shared" si="190"/>
        <v/>
      </c>
      <c r="CK81" s="369" t="str">
        <f t="shared" si="191"/>
        <v/>
      </c>
      <c r="CL81" s="369" t="str">
        <f t="shared" si="192"/>
        <v/>
      </c>
      <c r="CM81" s="369" t="str">
        <f t="shared" si="193"/>
        <v/>
      </c>
      <c r="CN81" s="369" t="str">
        <f t="shared" si="194"/>
        <v/>
      </c>
      <c r="CO81" s="369" t="str">
        <f t="shared" si="195"/>
        <v/>
      </c>
      <c r="CP81" s="371" t="str">
        <f t="shared" si="196"/>
        <v/>
      </c>
      <c r="CQ81" s="371" t="str">
        <f t="shared" si="197"/>
        <v/>
      </c>
      <c r="CR81" s="369" t="str">
        <f t="shared" si="198"/>
        <v/>
      </c>
      <c r="CS81" s="371" t="str">
        <f t="shared" si="199"/>
        <v/>
      </c>
      <c r="CT81" s="371" t="str">
        <f t="shared" si="200"/>
        <v/>
      </c>
      <c r="CU81" s="190" t="str">
        <f>details!CJ81</f>
        <v/>
      </c>
      <c r="CV81" s="376" t="str">
        <f>details!CK81</f>
        <v/>
      </c>
      <c r="CW81" s="438" t="str">
        <f t="shared" si="201"/>
        <v/>
      </c>
      <c r="CX81" s="497" t="str">
        <f t="shared" si="202"/>
        <v/>
      </c>
      <c r="CY81" s="372" t="str">
        <f t="shared" si="203"/>
        <v/>
      </c>
      <c r="CZ81" s="372" t="str">
        <f t="shared" si="204"/>
        <v/>
      </c>
      <c r="DA81" s="373" t="str">
        <f t="shared" si="205"/>
        <v/>
      </c>
      <c r="DB81" s="186" t="str">
        <f t="shared" si="206"/>
        <v/>
      </c>
      <c r="DC81" s="421" t="str">
        <f t="shared" si="207"/>
        <v/>
      </c>
      <c r="DD81" s="422" t="str">
        <f t="shared" si="208"/>
        <v/>
      </c>
      <c r="DE81" s="389" t="str">
        <f>IF(details!AK80="","",details!AK80)</f>
        <v/>
      </c>
    </row>
    <row r="82" spans="1:109" s="20" customFormat="1" ht="14" customHeight="1">
      <c r="A82" s="388">
        <f>IF(details!A82="","",details!A82)</f>
        <v>76</v>
      </c>
      <c r="B82" s="365" t="str">
        <f>IF(details!B82="","",details!B82)</f>
        <v/>
      </c>
      <c r="C82" s="365" t="str">
        <f>IF(details!C82="","",details!C82)</f>
        <v/>
      </c>
      <c r="D82" s="186" t="str">
        <f>IF(details!D82="","",details!D82)</f>
        <v/>
      </c>
      <c r="E82" s="365" t="str">
        <f>IF(details!E82="","",details!E82)</f>
        <v/>
      </c>
      <c r="F82" s="187" t="str">
        <f>IF(details!G82="","",details!G82)</f>
        <v/>
      </c>
      <c r="G82" s="261" t="str">
        <f>IF(details!H82="","",details!H82)</f>
        <v/>
      </c>
      <c r="H82" s="188" t="str">
        <f>IF(details!I82="","",details!I82)</f>
        <v>v 076</v>
      </c>
      <c r="I82" s="188" t="str">
        <f>IF(details!J82="","",details!J82)</f>
        <v>c 076</v>
      </c>
      <c r="J82" s="188" t="str">
        <f>IF(details!K82="","",details!K82)</f>
        <v>l 076</v>
      </c>
      <c r="K82" s="365" t="str">
        <f>IF(details!Q82="","",details!Q82)</f>
        <v/>
      </c>
      <c r="L82" s="365" t="str">
        <f>IF(details!R82="","",details!R82)</f>
        <v/>
      </c>
      <c r="M82" s="288" t="str">
        <f t="shared" si="159"/>
        <v/>
      </c>
      <c r="N82" s="365" t="str">
        <f>IF(details!S82="","",details!S82)</f>
        <v/>
      </c>
      <c r="O82" s="365" t="str">
        <f>IF(details!T82="","",details!T82)</f>
        <v/>
      </c>
      <c r="P82" s="186" t="str">
        <f t="shared" si="133"/>
        <v/>
      </c>
      <c r="Q82" s="186" t="str">
        <f t="shared" si="160"/>
        <v/>
      </c>
      <c r="R82" s="186" t="str">
        <f t="shared" si="161"/>
        <v/>
      </c>
      <c r="S82" s="186" t="str">
        <f t="shared" si="162"/>
        <v/>
      </c>
      <c r="T82" s="365" t="str">
        <f t="shared" si="163"/>
        <v/>
      </c>
      <c r="U82" s="365" t="str">
        <f t="shared" si="138"/>
        <v/>
      </c>
      <c r="V82" s="189" t="str">
        <f t="shared" si="164"/>
        <v/>
      </c>
      <c r="W82" s="189">
        <f t="shared" si="165"/>
        <v>0</v>
      </c>
      <c r="X82" s="365" t="str">
        <f>IF(details!U82="","",details!U82)</f>
        <v/>
      </c>
      <c r="Y82" s="365" t="str">
        <f>IF(details!V82="","",details!V82)</f>
        <v/>
      </c>
      <c r="Z82" s="288" t="str">
        <f t="shared" si="166"/>
        <v/>
      </c>
      <c r="AA82" s="365" t="str">
        <f>IF(details!W82="","",details!W82)</f>
        <v/>
      </c>
      <c r="AB82" s="365" t="str">
        <f>IF(details!X82="","",details!X82)</f>
        <v/>
      </c>
      <c r="AC82" s="186" t="str">
        <f t="shared" si="134"/>
        <v/>
      </c>
      <c r="AD82" s="186" t="str">
        <f t="shared" si="167"/>
        <v/>
      </c>
      <c r="AE82" s="186" t="str">
        <f t="shared" si="168"/>
        <v/>
      </c>
      <c r="AF82" s="186" t="str">
        <f t="shared" si="139"/>
        <v/>
      </c>
      <c r="AG82" s="365" t="str">
        <f t="shared" si="135"/>
        <v/>
      </c>
      <c r="AH82" s="365" t="str">
        <f t="shared" si="140"/>
        <v/>
      </c>
      <c r="AI82" s="189" t="str">
        <f t="shared" si="141"/>
        <v/>
      </c>
      <c r="AJ82" s="189">
        <f t="shared" si="142"/>
        <v>0</v>
      </c>
      <c r="AK82" s="365" t="str">
        <f>IF(details!Y82="","",details!Y82)</f>
        <v/>
      </c>
      <c r="AL82" s="365" t="str">
        <f>IF(details!Z82="","",details!Z82)</f>
        <v/>
      </c>
      <c r="AM82" s="288" t="str">
        <f t="shared" si="169"/>
        <v/>
      </c>
      <c r="AN82" s="365" t="str">
        <f>IF(details!AA82="","",details!AA82)</f>
        <v/>
      </c>
      <c r="AO82" s="365" t="str">
        <f>IF(details!AB82="","",details!AB82)</f>
        <v/>
      </c>
      <c r="AP82" s="186" t="str">
        <f t="shared" si="136"/>
        <v/>
      </c>
      <c r="AQ82" s="186" t="str">
        <f t="shared" si="170"/>
        <v/>
      </c>
      <c r="AR82" s="186" t="str">
        <f t="shared" si="171"/>
        <v/>
      </c>
      <c r="AS82" s="186" t="str">
        <f t="shared" si="143"/>
        <v/>
      </c>
      <c r="AT82" s="365" t="str">
        <f t="shared" si="137"/>
        <v/>
      </c>
      <c r="AU82" s="365" t="str">
        <f t="shared" si="144"/>
        <v/>
      </c>
      <c r="AV82" s="189" t="str">
        <f t="shared" si="145"/>
        <v/>
      </c>
      <c r="AW82" s="189">
        <f t="shared" si="146"/>
        <v>0</v>
      </c>
      <c r="AX82" s="365" t="str">
        <f>IF(details!AC82="","",details!AC82)</f>
        <v/>
      </c>
      <c r="AY82" s="365" t="str">
        <f>IF(details!AD82="","",details!AD82)</f>
        <v/>
      </c>
      <c r="AZ82" s="186" t="str">
        <f t="shared" si="147"/>
        <v/>
      </c>
      <c r="BA82" s="302" t="str">
        <f t="shared" si="148"/>
        <v/>
      </c>
      <c r="BB82" s="303" t="str">
        <f t="shared" si="149"/>
        <v/>
      </c>
      <c r="BC82" s="189" t="str">
        <f t="shared" si="172"/>
        <v/>
      </c>
      <c r="BD82" s="189">
        <f t="shared" si="173"/>
        <v>0</v>
      </c>
      <c r="BE82" s="365" t="str">
        <f>IF(details!AE82="","",details!AE82)</f>
        <v/>
      </c>
      <c r="BF82" s="365" t="str">
        <f>IF(details!AF82="","",details!AF82)</f>
        <v/>
      </c>
      <c r="BG82" s="186" t="str">
        <f t="shared" si="150"/>
        <v/>
      </c>
      <c r="BH82" s="302" t="str">
        <f t="shared" si="151"/>
        <v/>
      </c>
      <c r="BI82" s="303" t="str">
        <f t="shared" si="152"/>
        <v/>
      </c>
      <c r="BJ82" s="189" t="str">
        <f t="shared" si="174"/>
        <v/>
      </c>
      <c r="BK82" s="189">
        <f t="shared" si="175"/>
        <v>0</v>
      </c>
      <c r="BL82" s="365" t="str">
        <f>IF(details!AG82="","",details!AG82)</f>
        <v/>
      </c>
      <c r="BM82" s="365" t="str">
        <f>IF(details!AH82="","",details!AH82)</f>
        <v/>
      </c>
      <c r="BN82" s="186" t="str">
        <f t="shared" si="153"/>
        <v/>
      </c>
      <c r="BO82" s="302" t="str">
        <f t="shared" si="154"/>
        <v/>
      </c>
      <c r="BP82" s="303" t="str">
        <f t="shared" si="155"/>
        <v/>
      </c>
      <c r="BQ82" s="189" t="str">
        <f t="shared" si="176"/>
        <v/>
      </c>
      <c r="BR82" s="189">
        <f t="shared" si="177"/>
        <v>0</v>
      </c>
      <c r="BS82" s="365" t="str">
        <f>IF(details!AI82="","",details!AI82)</f>
        <v/>
      </c>
      <c r="BT82" s="365" t="str">
        <f>IF(details!AJ82="","",details!AJ82)</f>
        <v/>
      </c>
      <c r="BU82" s="186" t="str">
        <f t="shared" si="156"/>
        <v/>
      </c>
      <c r="BV82" s="302" t="str">
        <f t="shared" si="157"/>
        <v/>
      </c>
      <c r="BW82" s="303" t="str">
        <f t="shared" si="158"/>
        <v/>
      </c>
      <c r="BX82" s="189" t="str">
        <f t="shared" si="178"/>
        <v/>
      </c>
      <c r="BY82" s="189">
        <f t="shared" si="179"/>
        <v>0</v>
      </c>
      <c r="BZ82" s="369" t="str">
        <f t="shared" si="180"/>
        <v/>
      </c>
      <c r="CA82" s="369" t="str">
        <f t="shared" si="181"/>
        <v/>
      </c>
      <c r="CB82" s="369" t="str">
        <f t="shared" si="182"/>
        <v/>
      </c>
      <c r="CC82" s="369" t="str">
        <f t="shared" si="183"/>
        <v/>
      </c>
      <c r="CD82" s="369" t="str">
        <f t="shared" si="184"/>
        <v/>
      </c>
      <c r="CE82" s="369" t="str">
        <f t="shared" si="185"/>
        <v/>
      </c>
      <c r="CF82" s="369" t="str">
        <f t="shared" si="186"/>
        <v/>
      </c>
      <c r="CG82" s="370" t="str">
        <f t="shared" si="187"/>
        <v/>
      </c>
      <c r="CH82" s="370" t="str">
        <f t="shared" si="188"/>
        <v/>
      </c>
      <c r="CI82" s="369" t="str">
        <f t="shared" si="189"/>
        <v/>
      </c>
      <c r="CJ82" s="369" t="str">
        <f t="shared" si="190"/>
        <v/>
      </c>
      <c r="CK82" s="369" t="str">
        <f t="shared" si="191"/>
        <v/>
      </c>
      <c r="CL82" s="369" t="str">
        <f t="shared" si="192"/>
        <v/>
      </c>
      <c r="CM82" s="369" t="str">
        <f t="shared" si="193"/>
        <v/>
      </c>
      <c r="CN82" s="369" t="str">
        <f t="shared" si="194"/>
        <v/>
      </c>
      <c r="CO82" s="369" t="str">
        <f t="shared" si="195"/>
        <v/>
      </c>
      <c r="CP82" s="371" t="str">
        <f t="shared" si="196"/>
        <v/>
      </c>
      <c r="CQ82" s="371" t="str">
        <f t="shared" si="197"/>
        <v/>
      </c>
      <c r="CR82" s="369" t="str">
        <f t="shared" si="198"/>
        <v/>
      </c>
      <c r="CS82" s="371" t="str">
        <f t="shared" si="199"/>
        <v/>
      </c>
      <c r="CT82" s="371" t="str">
        <f t="shared" si="200"/>
        <v/>
      </c>
      <c r="CU82" s="190" t="str">
        <f>details!CJ82</f>
        <v/>
      </c>
      <c r="CV82" s="376" t="str">
        <f>details!CK82</f>
        <v/>
      </c>
      <c r="CW82" s="438" t="str">
        <f t="shared" si="201"/>
        <v/>
      </c>
      <c r="CX82" s="497" t="str">
        <f t="shared" si="202"/>
        <v/>
      </c>
      <c r="CY82" s="372" t="str">
        <f t="shared" si="203"/>
        <v/>
      </c>
      <c r="CZ82" s="372" t="str">
        <f t="shared" si="204"/>
        <v/>
      </c>
      <c r="DA82" s="373" t="str">
        <f t="shared" si="205"/>
        <v/>
      </c>
      <c r="DB82" s="186" t="str">
        <f t="shared" si="206"/>
        <v/>
      </c>
      <c r="DC82" s="421" t="str">
        <f t="shared" si="207"/>
        <v/>
      </c>
      <c r="DD82" s="422" t="str">
        <f t="shared" si="208"/>
        <v/>
      </c>
      <c r="DE82" s="389" t="str">
        <f>IF(details!AK81="","",details!AK81)</f>
        <v/>
      </c>
    </row>
    <row r="83" spans="1:109" s="20" customFormat="1" ht="14" customHeight="1">
      <c r="A83" s="388">
        <f>IF(details!A83="","",details!A83)</f>
        <v>77</v>
      </c>
      <c r="B83" s="365" t="str">
        <f>IF(details!B83="","",details!B83)</f>
        <v/>
      </c>
      <c r="C83" s="365" t="str">
        <f>IF(details!C83="","",details!C83)</f>
        <v/>
      </c>
      <c r="D83" s="186" t="str">
        <f>IF(details!D83="","",details!D83)</f>
        <v/>
      </c>
      <c r="E83" s="365" t="str">
        <f>IF(details!E83="","",details!E83)</f>
        <v/>
      </c>
      <c r="F83" s="187" t="str">
        <f>IF(details!G83="","",details!G83)</f>
        <v/>
      </c>
      <c r="G83" s="261" t="str">
        <f>IF(details!H83="","",details!H83)</f>
        <v/>
      </c>
      <c r="H83" s="188" t="str">
        <f>IF(details!I83="","",details!I83)</f>
        <v>v 077</v>
      </c>
      <c r="I83" s="188" t="str">
        <f>IF(details!J83="","",details!J83)</f>
        <v>c 077</v>
      </c>
      <c r="J83" s="188" t="str">
        <f>IF(details!K83="","",details!K83)</f>
        <v>l 077</v>
      </c>
      <c r="K83" s="365" t="str">
        <f>IF(details!Q83="","",details!Q83)</f>
        <v/>
      </c>
      <c r="L83" s="365" t="str">
        <f>IF(details!R83="","",details!R83)</f>
        <v/>
      </c>
      <c r="M83" s="288" t="str">
        <f t="shared" si="159"/>
        <v/>
      </c>
      <c r="N83" s="365" t="str">
        <f>IF(details!S83="","",details!S83)</f>
        <v/>
      </c>
      <c r="O83" s="365" t="str">
        <f>IF(details!T83="","",details!T83)</f>
        <v/>
      </c>
      <c r="P83" s="186" t="str">
        <f t="shared" si="133"/>
        <v/>
      </c>
      <c r="Q83" s="186" t="str">
        <f t="shared" si="160"/>
        <v/>
      </c>
      <c r="R83" s="186" t="str">
        <f t="shared" si="161"/>
        <v/>
      </c>
      <c r="S83" s="186" t="str">
        <f t="shared" si="162"/>
        <v/>
      </c>
      <c r="T83" s="365" t="str">
        <f t="shared" si="163"/>
        <v/>
      </c>
      <c r="U83" s="365" t="str">
        <f t="shared" si="138"/>
        <v/>
      </c>
      <c r="V83" s="189" t="str">
        <f t="shared" si="164"/>
        <v/>
      </c>
      <c r="W83" s="189">
        <f t="shared" si="165"/>
        <v>0</v>
      </c>
      <c r="X83" s="365" t="str">
        <f>IF(details!U83="","",details!U83)</f>
        <v/>
      </c>
      <c r="Y83" s="365" t="str">
        <f>IF(details!V83="","",details!V83)</f>
        <v/>
      </c>
      <c r="Z83" s="288" t="str">
        <f t="shared" si="166"/>
        <v/>
      </c>
      <c r="AA83" s="365" t="str">
        <f>IF(details!W83="","",details!W83)</f>
        <v/>
      </c>
      <c r="AB83" s="365" t="str">
        <f>IF(details!X83="","",details!X83)</f>
        <v/>
      </c>
      <c r="AC83" s="186" t="str">
        <f t="shared" si="134"/>
        <v/>
      </c>
      <c r="AD83" s="186" t="str">
        <f t="shared" si="167"/>
        <v/>
      </c>
      <c r="AE83" s="186" t="str">
        <f t="shared" si="168"/>
        <v/>
      </c>
      <c r="AF83" s="186" t="str">
        <f t="shared" si="139"/>
        <v/>
      </c>
      <c r="AG83" s="365" t="str">
        <f t="shared" si="135"/>
        <v/>
      </c>
      <c r="AH83" s="365" t="str">
        <f t="shared" si="140"/>
        <v/>
      </c>
      <c r="AI83" s="189" t="str">
        <f t="shared" si="141"/>
        <v/>
      </c>
      <c r="AJ83" s="189">
        <f t="shared" si="142"/>
        <v>0</v>
      </c>
      <c r="AK83" s="365" t="str">
        <f>IF(details!Y83="","",details!Y83)</f>
        <v/>
      </c>
      <c r="AL83" s="365" t="str">
        <f>IF(details!Z83="","",details!Z83)</f>
        <v/>
      </c>
      <c r="AM83" s="288" t="str">
        <f t="shared" si="169"/>
        <v/>
      </c>
      <c r="AN83" s="365" t="str">
        <f>IF(details!AA83="","",details!AA83)</f>
        <v/>
      </c>
      <c r="AO83" s="365" t="str">
        <f>IF(details!AB83="","",details!AB83)</f>
        <v/>
      </c>
      <c r="AP83" s="186" t="str">
        <f t="shared" si="136"/>
        <v/>
      </c>
      <c r="AQ83" s="186" t="str">
        <f t="shared" si="170"/>
        <v/>
      </c>
      <c r="AR83" s="186" t="str">
        <f t="shared" si="171"/>
        <v/>
      </c>
      <c r="AS83" s="186" t="str">
        <f t="shared" si="143"/>
        <v/>
      </c>
      <c r="AT83" s="365" t="str">
        <f t="shared" si="137"/>
        <v/>
      </c>
      <c r="AU83" s="365" t="str">
        <f t="shared" si="144"/>
        <v/>
      </c>
      <c r="AV83" s="189" t="str">
        <f t="shared" si="145"/>
        <v/>
      </c>
      <c r="AW83" s="189">
        <f t="shared" si="146"/>
        <v>0</v>
      </c>
      <c r="AX83" s="365" t="str">
        <f>IF(details!AC83="","",details!AC83)</f>
        <v/>
      </c>
      <c r="AY83" s="365" t="str">
        <f>IF(details!AD83="","",details!AD83)</f>
        <v/>
      </c>
      <c r="AZ83" s="186" t="str">
        <f t="shared" si="147"/>
        <v/>
      </c>
      <c r="BA83" s="302" t="str">
        <f t="shared" si="148"/>
        <v/>
      </c>
      <c r="BB83" s="303" t="str">
        <f t="shared" si="149"/>
        <v/>
      </c>
      <c r="BC83" s="189" t="str">
        <f t="shared" si="172"/>
        <v/>
      </c>
      <c r="BD83" s="189">
        <f t="shared" si="173"/>
        <v>0</v>
      </c>
      <c r="BE83" s="365" t="str">
        <f>IF(details!AE83="","",details!AE83)</f>
        <v/>
      </c>
      <c r="BF83" s="365" t="str">
        <f>IF(details!AF83="","",details!AF83)</f>
        <v/>
      </c>
      <c r="BG83" s="186" t="str">
        <f t="shared" si="150"/>
        <v/>
      </c>
      <c r="BH83" s="302" t="str">
        <f t="shared" si="151"/>
        <v/>
      </c>
      <c r="BI83" s="303" t="str">
        <f t="shared" si="152"/>
        <v/>
      </c>
      <c r="BJ83" s="189" t="str">
        <f t="shared" si="174"/>
        <v/>
      </c>
      <c r="BK83" s="189">
        <f t="shared" si="175"/>
        <v>0</v>
      </c>
      <c r="BL83" s="365" t="str">
        <f>IF(details!AG83="","",details!AG83)</f>
        <v/>
      </c>
      <c r="BM83" s="365" t="str">
        <f>IF(details!AH83="","",details!AH83)</f>
        <v/>
      </c>
      <c r="BN83" s="186" t="str">
        <f t="shared" si="153"/>
        <v/>
      </c>
      <c r="BO83" s="302" t="str">
        <f t="shared" si="154"/>
        <v/>
      </c>
      <c r="BP83" s="303" t="str">
        <f t="shared" si="155"/>
        <v/>
      </c>
      <c r="BQ83" s="189" t="str">
        <f t="shared" si="176"/>
        <v/>
      </c>
      <c r="BR83" s="189">
        <f t="shared" si="177"/>
        <v>0</v>
      </c>
      <c r="BS83" s="365" t="str">
        <f>IF(details!AI83="","",details!AI83)</f>
        <v/>
      </c>
      <c r="BT83" s="365" t="str">
        <f>IF(details!AJ83="","",details!AJ83)</f>
        <v/>
      </c>
      <c r="BU83" s="186" t="str">
        <f t="shared" si="156"/>
        <v/>
      </c>
      <c r="BV83" s="302" t="str">
        <f t="shared" si="157"/>
        <v/>
      </c>
      <c r="BW83" s="303" t="str">
        <f t="shared" si="158"/>
        <v/>
      </c>
      <c r="BX83" s="189" t="str">
        <f t="shared" si="178"/>
        <v/>
      </c>
      <c r="BY83" s="189">
        <f t="shared" si="179"/>
        <v>0</v>
      </c>
      <c r="BZ83" s="369" t="str">
        <f t="shared" si="180"/>
        <v/>
      </c>
      <c r="CA83" s="369" t="str">
        <f t="shared" si="181"/>
        <v/>
      </c>
      <c r="CB83" s="369" t="str">
        <f t="shared" si="182"/>
        <v/>
      </c>
      <c r="CC83" s="369" t="str">
        <f t="shared" si="183"/>
        <v/>
      </c>
      <c r="CD83" s="369" t="str">
        <f t="shared" si="184"/>
        <v/>
      </c>
      <c r="CE83" s="369" t="str">
        <f t="shared" si="185"/>
        <v/>
      </c>
      <c r="CF83" s="369" t="str">
        <f t="shared" si="186"/>
        <v/>
      </c>
      <c r="CG83" s="370" t="str">
        <f t="shared" si="187"/>
        <v/>
      </c>
      <c r="CH83" s="370" t="str">
        <f t="shared" si="188"/>
        <v/>
      </c>
      <c r="CI83" s="369" t="str">
        <f t="shared" si="189"/>
        <v/>
      </c>
      <c r="CJ83" s="369" t="str">
        <f t="shared" si="190"/>
        <v/>
      </c>
      <c r="CK83" s="369" t="str">
        <f t="shared" si="191"/>
        <v/>
      </c>
      <c r="CL83" s="369" t="str">
        <f t="shared" si="192"/>
        <v/>
      </c>
      <c r="CM83" s="369" t="str">
        <f t="shared" si="193"/>
        <v/>
      </c>
      <c r="CN83" s="369" t="str">
        <f t="shared" si="194"/>
        <v/>
      </c>
      <c r="CO83" s="369" t="str">
        <f t="shared" si="195"/>
        <v/>
      </c>
      <c r="CP83" s="371" t="str">
        <f t="shared" si="196"/>
        <v/>
      </c>
      <c r="CQ83" s="371" t="str">
        <f t="shared" si="197"/>
        <v/>
      </c>
      <c r="CR83" s="369" t="str">
        <f t="shared" si="198"/>
        <v/>
      </c>
      <c r="CS83" s="371" t="str">
        <f t="shared" si="199"/>
        <v/>
      </c>
      <c r="CT83" s="371" t="str">
        <f t="shared" si="200"/>
        <v/>
      </c>
      <c r="CU83" s="190" t="str">
        <f>details!CJ83</f>
        <v/>
      </c>
      <c r="CV83" s="376" t="str">
        <f>details!CK83</f>
        <v/>
      </c>
      <c r="CW83" s="438" t="str">
        <f t="shared" si="201"/>
        <v/>
      </c>
      <c r="CX83" s="497" t="str">
        <f t="shared" si="202"/>
        <v/>
      </c>
      <c r="CY83" s="372" t="str">
        <f t="shared" si="203"/>
        <v/>
      </c>
      <c r="CZ83" s="372" t="str">
        <f t="shared" si="204"/>
        <v/>
      </c>
      <c r="DA83" s="373" t="str">
        <f t="shared" si="205"/>
        <v/>
      </c>
      <c r="DB83" s="186" t="str">
        <f t="shared" si="206"/>
        <v/>
      </c>
      <c r="DC83" s="421" t="str">
        <f t="shared" si="207"/>
        <v/>
      </c>
      <c r="DD83" s="422" t="str">
        <f t="shared" si="208"/>
        <v/>
      </c>
      <c r="DE83" s="389" t="str">
        <f>IF(details!AK82="","",details!AK82)</f>
        <v/>
      </c>
    </row>
    <row r="84" spans="1:109" s="20" customFormat="1" ht="14" customHeight="1">
      <c r="A84" s="388">
        <f>IF(details!A84="","",details!A84)</f>
        <v>78</v>
      </c>
      <c r="B84" s="365" t="str">
        <f>IF(details!B84="","",details!B84)</f>
        <v/>
      </c>
      <c r="C84" s="365" t="str">
        <f>IF(details!C84="","",details!C84)</f>
        <v/>
      </c>
      <c r="D84" s="186" t="str">
        <f>IF(details!D84="","",details!D84)</f>
        <v/>
      </c>
      <c r="E84" s="365" t="str">
        <f>IF(details!E84="","",details!E84)</f>
        <v/>
      </c>
      <c r="F84" s="187" t="str">
        <f>IF(details!G84="","",details!G84)</f>
        <v/>
      </c>
      <c r="G84" s="261" t="str">
        <f>IF(details!H84="","",details!H84)</f>
        <v/>
      </c>
      <c r="H84" s="188" t="str">
        <f>IF(details!I84="","",details!I84)</f>
        <v>v 078</v>
      </c>
      <c r="I84" s="188" t="str">
        <f>IF(details!J84="","",details!J84)</f>
        <v>c 078</v>
      </c>
      <c r="J84" s="188" t="str">
        <f>IF(details!K84="","",details!K84)</f>
        <v>l 078</v>
      </c>
      <c r="K84" s="365" t="str">
        <f>IF(details!Q84="","",details!Q84)</f>
        <v/>
      </c>
      <c r="L84" s="365" t="str">
        <f>IF(details!R84="","",details!R84)</f>
        <v/>
      </c>
      <c r="M84" s="288" t="str">
        <f t="shared" si="159"/>
        <v/>
      </c>
      <c r="N84" s="365" t="str">
        <f>IF(details!S84="","",details!S84)</f>
        <v/>
      </c>
      <c r="O84" s="365" t="str">
        <f>IF(details!T84="","",details!T84)</f>
        <v/>
      </c>
      <c r="P84" s="186" t="str">
        <f t="shared" si="133"/>
        <v/>
      </c>
      <c r="Q84" s="186" t="str">
        <f t="shared" si="160"/>
        <v/>
      </c>
      <c r="R84" s="186" t="str">
        <f t="shared" si="161"/>
        <v/>
      </c>
      <c r="S84" s="186" t="str">
        <f t="shared" si="162"/>
        <v/>
      </c>
      <c r="T84" s="365" t="str">
        <f t="shared" si="163"/>
        <v/>
      </c>
      <c r="U84" s="365" t="str">
        <f t="shared" si="138"/>
        <v/>
      </c>
      <c r="V84" s="189" t="str">
        <f t="shared" si="164"/>
        <v/>
      </c>
      <c r="W84" s="189">
        <f t="shared" si="165"/>
        <v>0</v>
      </c>
      <c r="X84" s="365" t="str">
        <f>IF(details!U84="","",details!U84)</f>
        <v/>
      </c>
      <c r="Y84" s="365" t="str">
        <f>IF(details!V84="","",details!V84)</f>
        <v/>
      </c>
      <c r="Z84" s="288" t="str">
        <f t="shared" si="166"/>
        <v/>
      </c>
      <c r="AA84" s="365" t="str">
        <f>IF(details!W84="","",details!W84)</f>
        <v/>
      </c>
      <c r="AB84" s="365" t="str">
        <f>IF(details!X84="","",details!X84)</f>
        <v/>
      </c>
      <c r="AC84" s="186" t="str">
        <f t="shared" si="134"/>
        <v/>
      </c>
      <c r="AD84" s="186" t="str">
        <f t="shared" si="167"/>
        <v/>
      </c>
      <c r="AE84" s="186" t="str">
        <f t="shared" si="168"/>
        <v/>
      </c>
      <c r="AF84" s="186" t="str">
        <f t="shared" si="139"/>
        <v/>
      </c>
      <c r="AG84" s="365" t="str">
        <f t="shared" si="135"/>
        <v/>
      </c>
      <c r="AH84" s="365" t="str">
        <f t="shared" si="140"/>
        <v/>
      </c>
      <c r="AI84" s="189" t="str">
        <f t="shared" si="141"/>
        <v/>
      </c>
      <c r="AJ84" s="189">
        <f t="shared" si="142"/>
        <v>0</v>
      </c>
      <c r="AK84" s="365" t="str">
        <f>IF(details!Y84="","",details!Y84)</f>
        <v/>
      </c>
      <c r="AL84" s="365" t="str">
        <f>IF(details!Z84="","",details!Z84)</f>
        <v/>
      </c>
      <c r="AM84" s="288" t="str">
        <f t="shared" si="169"/>
        <v/>
      </c>
      <c r="AN84" s="365" t="str">
        <f>IF(details!AA84="","",details!AA84)</f>
        <v/>
      </c>
      <c r="AO84" s="365" t="str">
        <f>IF(details!AB84="","",details!AB84)</f>
        <v/>
      </c>
      <c r="AP84" s="186" t="str">
        <f t="shared" si="136"/>
        <v/>
      </c>
      <c r="AQ84" s="186" t="str">
        <f t="shared" si="170"/>
        <v/>
      </c>
      <c r="AR84" s="186" t="str">
        <f t="shared" si="171"/>
        <v/>
      </c>
      <c r="AS84" s="186" t="str">
        <f t="shared" si="143"/>
        <v/>
      </c>
      <c r="AT84" s="365" t="str">
        <f t="shared" si="137"/>
        <v/>
      </c>
      <c r="AU84" s="365" t="str">
        <f t="shared" si="144"/>
        <v/>
      </c>
      <c r="AV84" s="189" t="str">
        <f t="shared" si="145"/>
        <v/>
      </c>
      <c r="AW84" s="189">
        <f t="shared" si="146"/>
        <v>0</v>
      </c>
      <c r="AX84" s="365" t="str">
        <f>IF(details!AC84="","",details!AC84)</f>
        <v/>
      </c>
      <c r="AY84" s="365" t="str">
        <f>IF(details!AD84="","",details!AD84)</f>
        <v/>
      </c>
      <c r="AZ84" s="186" t="str">
        <f t="shared" si="147"/>
        <v/>
      </c>
      <c r="BA84" s="302" t="str">
        <f t="shared" si="148"/>
        <v/>
      </c>
      <c r="BB84" s="303" t="str">
        <f t="shared" si="149"/>
        <v/>
      </c>
      <c r="BC84" s="189" t="str">
        <f t="shared" si="172"/>
        <v/>
      </c>
      <c r="BD84" s="189">
        <f t="shared" si="173"/>
        <v>0</v>
      </c>
      <c r="BE84" s="365" t="str">
        <f>IF(details!AE84="","",details!AE84)</f>
        <v/>
      </c>
      <c r="BF84" s="365" t="str">
        <f>IF(details!AF84="","",details!AF84)</f>
        <v/>
      </c>
      <c r="BG84" s="186" t="str">
        <f t="shared" si="150"/>
        <v/>
      </c>
      <c r="BH84" s="302" t="str">
        <f t="shared" si="151"/>
        <v/>
      </c>
      <c r="BI84" s="303" t="str">
        <f t="shared" si="152"/>
        <v/>
      </c>
      <c r="BJ84" s="189" t="str">
        <f t="shared" si="174"/>
        <v/>
      </c>
      <c r="BK84" s="189">
        <f t="shared" si="175"/>
        <v>0</v>
      </c>
      <c r="BL84" s="365" t="str">
        <f>IF(details!AG84="","",details!AG84)</f>
        <v/>
      </c>
      <c r="BM84" s="365" t="str">
        <f>IF(details!AH84="","",details!AH84)</f>
        <v/>
      </c>
      <c r="BN84" s="186" t="str">
        <f t="shared" si="153"/>
        <v/>
      </c>
      <c r="BO84" s="302" t="str">
        <f t="shared" si="154"/>
        <v/>
      </c>
      <c r="BP84" s="303" t="str">
        <f t="shared" si="155"/>
        <v/>
      </c>
      <c r="BQ84" s="189" t="str">
        <f t="shared" si="176"/>
        <v/>
      </c>
      <c r="BR84" s="189">
        <f t="shared" si="177"/>
        <v>0</v>
      </c>
      <c r="BS84" s="365" t="str">
        <f>IF(details!AI84="","",details!AI84)</f>
        <v/>
      </c>
      <c r="BT84" s="365" t="str">
        <f>IF(details!AJ84="","",details!AJ84)</f>
        <v/>
      </c>
      <c r="BU84" s="186" t="str">
        <f t="shared" si="156"/>
        <v/>
      </c>
      <c r="BV84" s="302" t="str">
        <f t="shared" si="157"/>
        <v/>
      </c>
      <c r="BW84" s="303" t="str">
        <f t="shared" si="158"/>
        <v/>
      </c>
      <c r="BX84" s="189" t="str">
        <f t="shared" si="178"/>
        <v/>
      </c>
      <c r="BY84" s="189">
        <f t="shared" si="179"/>
        <v>0</v>
      </c>
      <c r="BZ84" s="369" t="str">
        <f t="shared" si="180"/>
        <v/>
      </c>
      <c r="CA84" s="369" t="str">
        <f t="shared" si="181"/>
        <v/>
      </c>
      <c r="CB84" s="369" t="str">
        <f t="shared" si="182"/>
        <v/>
      </c>
      <c r="CC84" s="369" t="str">
        <f t="shared" si="183"/>
        <v/>
      </c>
      <c r="CD84" s="369" t="str">
        <f t="shared" si="184"/>
        <v/>
      </c>
      <c r="CE84" s="369" t="str">
        <f t="shared" si="185"/>
        <v/>
      </c>
      <c r="CF84" s="369" t="str">
        <f t="shared" si="186"/>
        <v/>
      </c>
      <c r="CG84" s="370" t="str">
        <f t="shared" si="187"/>
        <v/>
      </c>
      <c r="CH84" s="370" t="str">
        <f t="shared" si="188"/>
        <v/>
      </c>
      <c r="CI84" s="369" t="str">
        <f t="shared" si="189"/>
        <v/>
      </c>
      <c r="CJ84" s="369" t="str">
        <f t="shared" si="190"/>
        <v/>
      </c>
      <c r="CK84" s="369" t="str">
        <f t="shared" si="191"/>
        <v/>
      </c>
      <c r="CL84" s="369" t="str">
        <f t="shared" si="192"/>
        <v/>
      </c>
      <c r="CM84" s="369" t="str">
        <f t="shared" si="193"/>
        <v/>
      </c>
      <c r="CN84" s="369" t="str">
        <f t="shared" si="194"/>
        <v/>
      </c>
      <c r="CO84" s="369" t="str">
        <f t="shared" si="195"/>
        <v/>
      </c>
      <c r="CP84" s="371" t="str">
        <f t="shared" si="196"/>
        <v/>
      </c>
      <c r="CQ84" s="371" t="str">
        <f t="shared" si="197"/>
        <v/>
      </c>
      <c r="CR84" s="369" t="str">
        <f t="shared" si="198"/>
        <v/>
      </c>
      <c r="CS84" s="371" t="str">
        <f t="shared" si="199"/>
        <v/>
      </c>
      <c r="CT84" s="371" t="str">
        <f t="shared" si="200"/>
        <v/>
      </c>
      <c r="CU84" s="190" t="str">
        <f>details!CJ84</f>
        <v/>
      </c>
      <c r="CV84" s="376" t="str">
        <f>details!CK84</f>
        <v/>
      </c>
      <c r="CW84" s="438" t="str">
        <f t="shared" si="201"/>
        <v/>
      </c>
      <c r="CX84" s="497" t="str">
        <f t="shared" si="202"/>
        <v/>
      </c>
      <c r="CY84" s="372" t="str">
        <f t="shared" si="203"/>
        <v/>
      </c>
      <c r="CZ84" s="372" t="str">
        <f t="shared" si="204"/>
        <v/>
      </c>
      <c r="DA84" s="373" t="str">
        <f t="shared" si="205"/>
        <v/>
      </c>
      <c r="DB84" s="186" t="str">
        <f t="shared" si="206"/>
        <v/>
      </c>
      <c r="DC84" s="421" t="str">
        <f t="shared" si="207"/>
        <v/>
      </c>
      <c r="DD84" s="422" t="str">
        <f t="shared" si="208"/>
        <v/>
      </c>
      <c r="DE84" s="389" t="str">
        <f>IF(details!AK83="","",details!AK83)</f>
        <v/>
      </c>
    </row>
    <row r="85" spans="1:109" s="20" customFormat="1" ht="14" customHeight="1">
      <c r="A85" s="388">
        <f>IF(details!A85="","",details!A85)</f>
        <v>79</v>
      </c>
      <c r="B85" s="365" t="str">
        <f>IF(details!B85="","",details!B85)</f>
        <v/>
      </c>
      <c r="C85" s="365" t="str">
        <f>IF(details!C85="","",details!C85)</f>
        <v/>
      </c>
      <c r="D85" s="186" t="str">
        <f>IF(details!D85="","",details!D85)</f>
        <v/>
      </c>
      <c r="E85" s="365" t="str">
        <f>IF(details!E85="","",details!E85)</f>
        <v/>
      </c>
      <c r="F85" s="187" t="str">
        <f>IF(details!G85="","",details!G85)</f>
        <v/>
      </c>
      <c r="G85" s="261" t="str">
        <f>IF(details!H85="","",details!H85)</f>
        <v/>
      </c>
      <c r="H85" s="188" t="str">
        <f>IF(details!I85="","",details!I85)</f>
        <v>v 079</v>
      </c>
      <c r="I85" s="188" t="str">
        <f>IF(details!J85="","",details!J85)</f>
        <v>c 079</v>
      </c>
      <c r="J85" s="188" t="str">
        <f>IF(details!K85="","",details!K85)</f>
        <v>l 079</v>
      </c>
      <c r="K85" s="365" t="str">
        <f>IF(details!Q85="","",details!Q85)</f>
        <v/>
      </c>
      <c r="L85" s="365" t="str">
        <f>IF(details!R85="","",details!R85)</f>
        <v/>
      </c>
      <c r="M85" s="288" t="str">
        <f t="shared" si="159"/>
        <v/>
      </c>
      <c r="N85" s="365" t="str">
        <f>IF(details!S85="","",details!S85)</f>
        <v/>
      </c>
      <c r="O85" s="365" t="str">
        <f>IF(details!T85="","",details!T85)</f>
        <v/>
      </c>
      <c r="P85" s="186" t="str">
        <f t="shared" si="133"/>
        <v/>
      </c>
      <c r="Q85" s="186" t="str">
        <f t="shared" si="160"/>
        <v/>
      </c>
      <c r="R85" s="186" t="str">
        <f t="shared" si="161"/>
        <v/>
      </c>
      <c r="S85" s="186" t="str">
        <f t="shared" si="162"/>
        <v/>
      </c>
      <c r="T85" s="365" t="str">
        <f t="shared" si="163"/>
        <v/>
      </c>
      <c r="U85" s="365" t="str">
        <f t="shared" si="138"/>
        <v/>
      </c>
      <c r="V85" s="189" t="str">
        <f t="shared" si="164"/>
        <v/>
      </c>
      <c r="W85" s="189">
        <f t="shared" si="165"/>
        <v>0</v>
      </c>
      <c r="X85" s="365" t="str">
        <f>IF(details!U85="","",details!U85)</f>
        <v/>
      </c>
      <c r="Y85" s="365" t="str">
        <f>IF(details!V85="","",details!V85)</f>
        <v/>
      </c>
      <c r="Z85" s="288" t="str">
        <f t="shared" si="166"/>
        <v/>
      </c>
      <c r="AA85" s="365" t="str">
        <f>IF(details!W85="","",details!W85)</f>
        <v/>
      </c>
      <c r="AB85" s="365" t="str">
        <f>IF(details!X85="","",details!X85)</f>
        <v/>
      </c>
      <c r="AC85" s="186" t="str">
        <f t="shared" si="134"/>
        <v/>
      </c>
      <c r="AD85" s="186" t="str">
        <f t="shared" si="167"/>
        <v/>
      </c>
      <c r="AE85" s="186" t="str">
        <f t="shared" si="168"/>
        <v/>
      </c>
      <c r="AF85" s="186" t="str">
        <f t="shared" si="139"/>
        <v/>
      </c>
      <c r="AG85" s="365" t="str">
        <f t="shared" si="135"/>
        <v/>
      </c>
      <c r="AH85" s="365" t="str">
        <f t="shared" si="140"/>
        <v/>
      </c>
      <c r="AI85" s="189" t="str">
        <f t="shared" si="141"/>
        <v/>
      </c>
      <c r="AJ85" s="189">
        <f t="shared" si="142"/>
        <v>0</v>
      </c>
      <c r="AK85" s="365" t="str">
        <f>IF(details!Y85="","",details!Y85)</f>
        <v/>
      </c>
      <c r="AL85" s="365" t="str">
        <f>IF(details!Z85="","",details!Z85)</f>
        <v/>
      </c>
      <c r="AM85" s="288" t="str">
        <f t="shared" si="169"/>
        <v/>
      </c>
      <c r="AN85" s="365" t="str">
        <f>IF(details!AA85="","",details!AA85)</f>
        <v/>
      </c>
      <c r="AO85" s="365" t="str">
        <f>IF(details!AB85="","",details!AB85)</f>
        <v/>
      </c>
      <c r="AP85" s="186" t="str">
        <f t="shared" si="136"/>
        <v/>
      </c>
      <c r="AQ85" s="186" t="str">
        <f t="shared" si="170"/>
        <v/>
      </c>
      <c r="AR85" s="186" t="str">
        <f t="shared" si="171"/>
        <v/>
      </c>
      <c r="AS85" s="186" t="str">
        <f t="shared" si="143"/>
        <v/>
      </c>
      <c r="AT85" s="365" t="str">
        <f t="shared" si="137"/>
        <v/>
      </c>
      <c r="AU85" s="365" t="str">
        <f t="shared" si="144"/>
        <v/>
      </c>
      <c r="AV85" s="189" t="str">
        <f t="shared" si="145"/>
        <v/>
      </c>
      <c r="AW85" s="189">
        <f t="shared" si="146"/>
        <v>0</v>
      </c>
      <c r="AX85" s="365" t="str">
        <f>IF(details!AC85="","",details!AC85)</f>
        <v/>
      </c>
      <c r="AY85" s="365" t="str">
        <f>IF(details!AD85="","",details!AD85)</f>
        <v/>
      </c>
      <c r="AZ85" s="186" t="str">
        <f t="shared" si="147"/>
        <v/>
      </c>
      <c r="BA85" s="302" t="str">
        <f t="shared" si="148"/>
        <v/>
      </c>
      <c r="BB85" s="303" t="str">
        <f t="shared" si="149"/>
        <v/>
      </c>
      <c r="BC85" s="189" t="str">
        <f t="shared" si="172"/>
        <v/>
      </c>
      <c r="BD85" s="189">
        <f t="shared" si="173"/>
        <v>0</v>
      </c>
      <c r="BE85" s="365" t="str">
        <f>IF(details!AE85="","",details!AE85)</f>
        <v/>
      </c>
      <c r="BF85" s="365" t="str">
        <f>IF(details!AF85="","",details!AF85)</f>
        <v/>
      </c>
      <c r="BG85" s="186" t="str">
        <f t="shared" si="150"/>
        <v/>
      </c>
      <c r="BH85" s="302" t="str">
        <f t="shared" si="151"/>
        <v/>
      </c>
      <c r="BI85" s="303" t="str">
        <f t="shared" si="152"/>
        <v/>
      </c>
      <c r="BJ85" s="189" t="str">
        <f t="shared" si="174"/>
        <v/>
      </c>
      <c r="BK85" s="189">
        <f t="shared" si="175"/>
        <v>0</v>
      </c>
      <c r="BL85" s="365" t="str">
        <f>IF(details!AG85="","",details!AG85)</f>
        <v/>
      </c>
      <c r="BM85" s="365" t="str">
        <f>IF(details!AH85="","",details!AH85)</f>
        <v/>
      </c>
      <c r="BN85" s="186" t="str">
        <f t="shared" si="153"/>
        <v/>
      </c>
      <c r="BO85" s="302" t="str">
        <f t="shared" si="154"/>
        <v/>
      </c>
      <c r="BP85" s="303" t="str">
        <f t="shared" si="155"/>
        <v/>
      </c>
      <c r="BQ85" s="189" t="str">
        <f t="shared" si="176"/>
        <v/>
      </c>
      <c r="BR85" s="189">
        <f t="shared" si="177"/>
        <v>0</v>
      </c>
      <c r="BS85" s="365" t="str">
        <f>IF(details!AI85="","",details!AI85)</f>
        <v/>
      </c>
      <c r="BT85" s="365" t="str">
        <f>IF(details!AJ85="","",details!AJ85)</f>
        <v/>
      </c>
      <c r="BU85" s="186" t="str">
        <f t="shared" si="156"/>
        <v/>
      </c>
      <c r="BV85" s="302" t="str">
        <f t="shared" si="157"/>
        <v/>
      </c>
      <c r="BW85" s="303" t="str">
        <f t="shared" si="158"/>
        <v/>
      </c>
      <c r="BX85" s="189" t="str">
        <f t="shared" si="178"/>
        <v/>
      </c>
      <c r="BY85" s="189">
        <f t="shared" si="179"/>
        <v>0</v>
      </c>
      <c r="BZ85" s="369" t="str">
        <f t="shared" si="180"/>
        <v/>
      </c>
      <c r="CA85" s="369" t="str">
        <f t="shared" si="181"/>
        <v/>
      </c>
      <c r="CB85" s="369" t="str">
        <f t="shared" si="182"/>
        <v/>
      </c>
      <c r="CC85" s="369" t="str">
        <f t="shared" si="183"/>
        <v/>
      </c>
      <c r="CD85" s="369" t="str">
        <f t="shared" si="184"/>
        <v/>
      </c>
      <c r="CE85" s="369" t="str">
        <f t="shared" si="185"/>
        <v/>
      </c>
      <c r="CF85" s="369" t="str">
        <f t="shared" si="186"/>
        <v/>
      </c>
      <c r="CG85" s="370" t="str">
        <f t="shared" si="187"/>
        <v/>
      </c>
      <c r="CH85" s="370" t="str">
        <f t="shared" si="188"/>
        <v/>
      </c>
      <c r="CI85" s="369" t="str">
        <f t="shared" si="189"/>
        <v/>
      </c>
      <c r="CJ85" s="369" t="str">
        <f t="shared" si="190"/>
        <v/>
      </c>
      <c r="CK85" s="369" t="str">
        <f t="shared" si="191"/>
        <v/>
      </c>
      <c r="CL85" s="369" t="str">
        <f t="shared" si="192"/>
        <v/>
      </c>
      <c r="CM85" s="369" t="str">
        <f t="shared" si="193"/>
        <v/>
      </c>
      <c r="CN85" s="369" t="str">
        <f t="shared" si="194"/>
        <v/>
      </c>
      <c r="CO85" s="369" t="str">
        <f t="shared" si="195"/>
        <v/>
      </c>
      <c r="CP85" s="371" t="str">
        <f t="shared" si="196"/>
        <v/>
      </c>
      <c r="CQ85" s="371" t="str">
        <f t="shared" si="197"/>
        <v/>
      </c>
      <c r="CR85" s="369" t="str">
        <f t="shared" si="198"/>
        <v/>
      </c>
      <c r="CS85" s="371" t="str">
        <f t="shared" si="199"/>
        <v/>
      </c>
      <c r="CT85" s="371" t="str">
        <f t="shared" si="200"/>
        <v/>
      </c>
      <c r="CU85" s="190" t="str">
        <f>details!CJ85</f>
        <v/>
      </c>
      <c r="CV85" s="376" t="str">
        <f>details!CK85</f>
        <v/>
      </c>
      <c r="CW85" s="438" t="str">
        <f t="shared" si="201"/>
        <v/>
      </c>
      <c r="CX85" s="497" t="str">
        <f t="shared" si="202"/>
        <v/>
      </c>
      <c r="CY85" s="372" t="str">
        <f t="shared" si="203"/>
        <v/>
      </c>
      <c r="CZ85" s="372" t="str">
        <f t="shared" si="204"/>
        <v/>
      </c>
      <c r="DA85" s="373" t="str">
        <f t="shared" si="205"/>
        <v/>
      </c>
      <c r="DB85" s="186" t="str">
        <f t="shared" si="206"/>
        <v/>
      </c>
      <c r="DC85" s="421" t="str">
        <f t="shared" si="207"/>
        <v/>
      </c>
      <c r="DD85" s="422" t="str">
        <f t="shared" si="208"/>
        <v/>
      </c>
      <c r="DE85" s="389" t="str">
        <f>IF(details!AK84="","",details!AK84)</f>
        <v/>
      </c>
    </row>
    <row r="86" spans="1:109" s="20" customFormat="1" ht="14" customHeight="1">
      <c r="A86" s="388">
        <f>IF(details!A86="","",details!A86)</f>
        <v>80</v>
      </c>
      <c r="B86" s="365" t="str">
        <f>IF(details!B86="","",details!B86)</f>
        <v/>
      </c>
      <c r="C86" s="365" t="str">
        <f>IF(details!C86="","",details!C86)</f>
        <v/>
      </c>
      <c r="D86" s="186" t="str">
        <f>IF(details!D86="","",details!D86)</f>
        <v/>
      </c>
      <c r="E86" s="365" t="str">
        <f>IF(details!E86="","",details!E86)</f>
        <v/>
      </c>
      <c r="F86" s="187" t="str">
        <f>IF(details!G86="","",details!G86)</f>
        <v/>
      </c>
      <c r="G86" s="261" t="str">
        <f>IF(details!H86="","",details!H86)</f>
        <v/>
      </c>
      <c r="H86" s="188" t="str">
        <f>IF(details!I86="","",details!I86)</f>
        <v>v 080</v>
      </c>
      <c r="I86" s="188" t="str">
        <f>IF(details!J86="","",details!J86)</f>
        <v>c 080</v>
      </c>
      <c r="J86" s="188" t="str">
        <f>IF(details!K86="","",details!K86)</f>
        <v>l 080</v>
      </c>
      <c r="K86" s="365" t="str">
        <f>IF(details!Q86="","",details!Q86)</f>
        <v/>
      </c>
      <c r="L86" s="365" t="str">
        <f>IF(details!R86="","",details!R86)</f>
        <v/>
      </c>
      <c r="M86" s="288" t="str">
        <f t="shared" si="159"/>
        <v/>
      </c>
      <c r="N86" s="365" t="str">
        <f>IF(details!S86="","",details!S86)</f>
        <v/>
      </c>
      <c r="O86" s="365" t="str">
        <f>IF(details!T86="","",details!T86)</f>
        <v/>
      </c>
      <c r="P86" s="186" t="str">
        <f t="shared" si="133"/>
        <v/>
      </c>
      <c r="Q86" s="186" t="str">
        <f t="shared" si="160"/>
        <v/>
      </c>
      <c r="R86" s="186" t="str">
        <f t="shared" si="161"/>
        <v/>
      </c>
      <c r="S86" s="186" t="str">
        <f t="shared" si="162"/>
        <v/>
      </c>
      <c r="T86" s="365" t="str">
        <f t="shared" si="163"/>
        <v/>
      </c>
      <c r="U86" s="365" t="str">
        <f t="shared" si="138"/>
        <v/>
      </c>
      <c r="V86" s="189" t="str">
        <f t="shared" si="164"/>
        <v/>
      </c>
      <c r="W86" s="189">
        <f t="shared" si="165"/>
        <v>0</v>
      </c>
      <c r="X86" s="365" t="str">
        <f>IF(details!U86="","",details!U86)</f>
        <v/>
      </c>
      <c r="Y86" s="365" t="str">
        <f>IF(details!V86="","",details!V86)</f>
        <v/>
      </c>
      <c r="Z86" s="288" t="str">
        <f t="shared" si="166"/>
        <v/>
      </c>
      <c r="AA86" s="365" t="str">
        <f>IF(details!W86="","",details!W86)</f>
        <v/>
      </c>
      <c r="AB86" s="365" t="str">
        <f>IF(details!X86="","",details!X86)</f>
        <v/>
      </c>
      <c r="AC86" s="186" t="str">
        <f t="shared" si="134"/>
        <v/>
      </c>
      <c r="AD86" s="186" t="str">
        <f t="shared" si="167"/>
        <v/>
      </c>
      <c r="AE86" s="186" t="str">
        <f t="shared" si="168"/>
        <v/>
      </c>
      <c r="AF86" s="186" t="str">
        <f t="shared" si="139"/>
        <v/>
      </c>
      <c r="AG86" s="365" t="str">
        <f t="shared" si="135"/>
        <v/>
      </c>
      <c r="AH86" s="365" t="str">
        <f t="shared" si="140"/>
        <v/>
      </c>
      <c r="AI86" s="189" t="str">
        <f t="shared" si="141"/>
        <v/>
      </c>
      <c r="AJ86" s="189">
        <f t="shared" si="142"/>
        <v>0</v>
      </c>
      <c r="AK86" s="365" t="str">
        <f>IF(details!Y86="","",details!Y86)</f>
        <v/>
      </c>
      <c r="AL86" s="365" t="str">
        <f>IF(details!Z86="","",details!Z86)</f>
        <v/>
      </c>
      <c r="AM86" s="288" t="str">
        <f t="shared" si="169"/>
        <v/>
      </c>
      <c r="AN86" s="365" t="str">
        <f>IF(details!AA86="","",details!AA86)</f>
        <v/>
      </c>
      <c r="AO86" s="365" t="str">
        <f>IF(details!AB86="","",details!AB86)</f>
        <v/>
      </c>
      <c r="AP86" s="186" t="str">
        <f t="shared" si="136"/>
        <v/>
      </c>
      <c r="AQ86" s="186" t="str">
        <f t="shared" si="170"/>
        <v/>
      </c>
      <c r="AR86" s="186" t="str">
        <f t="shared" si="171"/>
        <v/>
      </c>
      <c r="AS86" s="186" t="str">
        <f t="shared" si="143"/>
        <v/>
      </c>
      <c r="AT86" s="365" t="str">
        <f t="shared" si="137"/>
        <v/>
      </c>
      <c r="AU86" s="365" t="str">
        <f t="shared" si="144"/>
        <v/>
      </c>
      <c r="AV86" s="189" t="str">
        <f t="shared" si="145"/>
        <v/>
      </c>
      <c r="AW86" s="189">
        <f t="shared" si="146"/>
        <v>0</v>
      </c>
      <c r="AX86" s="365" t="str">
        <f>IF(details!AC86="","",details!AC86)</f>
        <v/>
      </c>
      <c r="AY86" s="365" t="str">
        <f>IF(details!AD86="","",details!AD86)</f>
        <v/>
      </c>
      <c r="AZ86" s="186" t="str">
        <f t="shared" si="147"/>
        <v/>
      </c>
      <c r="BA86" s="302" t="str">
        <f t="shared" si="148"/>
        <v/>
      </c>
      <c r="BB86" s="303" t="str">
        <f t="shared" si="149"/>
        <v/>
      </c>
      <c r="BC86" s="189" t="str">
        <f t="shared" si="172"/>
        <v/>
      </c>
      <c r="BD86" s="189">
        <f t="shared" si="173"/>
        <v>0</v>
      </c>
      <c r="BE86" s="365" t="str">
        <f>IF(details!AE86="","",details!AE86)</f>
        <v/>
      </c>
      <c r="BF86" s="365" t="str">
        <f>IF(details!AF86="","",details!AF86)</f>
        <v/>
      </c>
      <c r="BG86" s="186" t="str">
        <f t="shared" si="150"/>
        <v/>
      </c>
      <c r="BH86" s="302" t="str">
        <f t="shared" si="151"/>
        <v/>
      </c>
      <c r="BI86" s="303" t="str">
        <f t="shared" si="152"/>
        <v/>
      </c>
      <c r="BJ86" s="189" t="str">
        <f t="shared" si="174"/>
        <v/>
      </c>
      <c r="BK86" s="189">
        <f t="shared" si="175"/>
        <v>0</v>
      </c>
      <c r="BL86" s="365" t="str">
        <f>IF(details!AG86="","",details!AG86)</f>
        <v/>
      </c>
      <c r="BM86" s="365" t="str">
        <f>IF(details!AH86="","",details!AH86)</f>
        <v/>
      </c>
      <c r="BN86" s="186" t="str">
        <f t="shared" si="153"/>
        <v/>
      </c>
      <c r="BO86" s="302" t="str">
        <f t="shared" si="154"/>
        <v/>
      </c>
      <c r="BP86" s="303" t="str">
        <f t="shared" si="155"/>
        <v/>
      </c>
      <c r="BQ86" s="189" t="str">
        <f t="shared" si="176"/>
        <v/>
      </c>
      <c r="BR86" s="189">
        <f t="shared" si="177"/>
        <v>0</v>
      </c>
      <c r="BS86" s="365" t="str">
        <f>IF(details!AI86="","",details!AI86)</f>
        <v/>
      </c>
      <c r="BT86" s="365" t="str">
        <f>IF(details!AJ86="","",details!AJ86)</f>
        <v/>
      </c>
      <c r="BU86" s="186" t="str">
        <f t="shared" si="156"/>
        <v/>
      </c>
      <c r="BV86" s="302" t="str">
        <f t="shared" si="157"/>
        <v/>
      </c>
      <c r="BW86" s="303" t="str">
        <f t="shared" si="158"/>
        <v/>
      </c>
      <c r="BX86" s="189" t="str">
        <f t="shared" si="178"/>
        <v/>
      </c>
      <c r="BY86" s="189">
        <f t="shared" si="179"/>
        <v>0</v>
      </c>
      <c r="BZ86" s="369" t="str">
        <f t="shared" si="180"/>
        <v/>
      </c>
      <c r="CA86" s="369" t="str">
        <f t="shared" si="181"/>
        <v/>
      </c>
      <c r="CB86" s="369" t="str">
        <f t="shared" si="182"/>
        <v/>
      </c>
      <c r="CC86" s="369" t="str">
        <f t="shared" si="183"/>
        <v/>
      </c>
      <c r="CD86" s="369" t="str">
        <f t="shared" si="184"/>
        <v/>
      </c>
      <c r="CE86" s="369" t="str">
        <f t="shared" si="185"/>
        <v/>
      </c>
      <c r="CF86" s="369" t="str">
        <f t="shared" si="186"/>
        <v/>
      </c>
      <c r="CG86" s="370" t="str">
        <f t="shared" si="187"/>
        <v/>
      </c>
      <c r="CH86" s="370" t="str">
        <f t="shared" si="188"/>
        <v/>
      </c>
      <c r="CI86" s="369" t="str">
        <f t="shared" si="189"/>
        <v/>
      </c>
      <c r="CJ86" s="369" t="str">
        <f t="shared" si="190"/>
        <v/>
      </c>
      <c r="CK86" s="369" t="str">
        <f t="shared" si="191"/>
        <v/>
      </c>
      <c r="CL86" s="369" t="str">
        <f t="shared" si="192"/>
        <v/>
      </c>
      <c r="CM86" s="369" t="str">
        <f t="shared" si="193"/>
        <v/>
      </c>
      <c r="CN86" s="369" t="str">
        <f t="shared" si="194"/>
        <v/>
      </c>
      <c r="CO86" s="369" t="str">
        <f t="shared" si="195"/>
        <v/>
      </c>
      <c r="CP86" s="371" t="str">
        <f t="shared" si="196"/>
        <v/>
      </c>
      <c r="CQ86" s="371" t="str">
        <f t="shared" si="197"/>
        <v/>
      </c>
      <c r="CR86" s="369" t="str">
        <f t="shared" si="198"/>
        <v/>
      </c>
      <c r="CS86" s="371" t="str">
        <f t="shared" si="199"/>
        <v/>
      </c>
      <c r="CT86" s="371" t="str">
        <f t="shared" si="200"/>
        <v/>
      </c>
      <c r="CU86" s="190" t="str">
        <f>details!CJ86</f>
        <v/>
      </c>
      <c r="CV86" s="376" t="str">
        <f>details!CK86</f>
        <v/>
      </c>
      <c r="CW86" s="438" t="str">
        <f t="shared" si="201"/>
        <v/>
      </c>
      <c r="CX86" s="497" t="str">
        <f t="shared" si="202"/>
        <v/>
      </c>
      <c r="CY86" s="372" t="str">
        <f t="shared" si="203"/>
        <v/>
      </c>
      <c r="CZ86" s="372" t="str">
        <f t="shared" si="204"/>
        <v/>
      </c>
      <c r="DA86" s="373" t="str">
        <f t="shared" si="205"/>
        <v/>
      </c>
      <c r="DB86" s="186" t="str">
        <f t="shared" si="206"/>
        <v/>
      </c>
      <c r="DC86" s="421" t="str">
        <f t="shared" si="207"/>
        <v/>
      </c>
      <c r="DD86" s="422" t="str">
        <f t="shared" si="208"/>
        <v/>
      </c>
      <c r="DE86" s="389" t="str">
        <f>IF(details!AK85="","",details!AK85)</f>
        <v/>
      </c>
    </row>
    <row r="87" spans="1:109" s="20" customFormat="1" ht="14" customHeight="1">
      <c r="A87" s="388">
        <f>IF(details!A87="","",details!A87)</f>
        <v>81</v>
      </c>
      <c r="B87" s="365" t="str">
        <f>IF(details!B87="","",details!B87)</f>
        <v/>
      </c>
      <c r="C87" s="365" t="str">
        <f>IF(details!C87="","",details!C87)</f>
        <v/>
      </c>
      <c r="D87" s="186" t="str">
        <f>IF(details!D87="","",details!D87)</f>
        <v/>
      </c>
      <c r="E87" s="365" t="str">
        <f>IF(details!E87="","",details!E87)</f>
        <v/>
      </c>
      <c r="F87" s="187" t="str">
        <f>IF(details!G87="","",details!G87)</f>
        <v/>
      </c>
      <c r="G87" s="261" t="str">
        <f>IF(details!H87="","",details!H87)</f>
        <v/>
      </c>
      <c r="H87" s="188" t="str">
        <f>IF(details!I87="","",details!I87)</f>
        <v>v 081</v>
      </c>
      <c r="I87" s="188" t="str">
        <f>IF(details!J87="","",details!J87)</f>
        <v>c 081</v>
      </c>
      <c r="J87" s="188" t="str">
        <f>IF(details!K87="","",details!K87)</f>
        <v>l 081</v>
      </c>
      <c r="K87" s="365" t="str">
        <f>IF(details!Q87="","",details!Q87)</f>
        <v/>
      </c>
      <c r="L87" s="365" t="str">
        <f>IF(details!R87="","",details!R87)</f>
        <v/>
      </c>
      <c r="M87" s="288" t="str">
        <f t="shared" si="159"/>
        <v/>
      </c>
      <c r="N87" s="365" t="str">
        <f>IF(details!S87="","",details!S87)</f>
        <v/>
      </c>
      <c r="O87" s="365" t="str">
        <f>IF(details!T87="","",details!T87)</f>
        <v/>
      </c>
      <c r="P87" s="186" t="str">
        <f t="shared" si="133"/>
        <v/>
      </c>
      <c r="Q87" s="186" t="str">
        <f t="shared" si="160"/>
        <v/>
      </c>
      <c r="R87" s="186" t="str">
        <f t="shared" si="161"/>
        <v/>
      </c>
      <c r="S87" s="186" t="str">
        <f t="shared" si="162"/>
        <v/>
      </c>
      <c r="T87" s="365" t="str">
        <f t="shared" si="163"/>
        <v/>
      </c>
      <c r="U87" s="365" t="str">
        <f t="shared" si="138"/>
        <v/>
      </c>
      <c r="V87" s="189" t="str">
        <f t="shared" si="164"/>
        <v/>
      </c>
      <c r="W87" s="189">
        <f t="shared" si="165"/>
        <v>0</v>
      </c>
      <c r="X87" s="365" t="str">
        <f>IF(details!U87="","",details!U87)</f>
        <v/>
      </c>
      <c r="Y87" s="365" t="str">
        <f>IF(details!V87="","",details!V87)</f>
        <v/>
      </c>
      <c r="Z87" s="288" t="str">
        <f t="shared" si="166"/>
        <v/>
      </c>
      <c r="AA87" s="365" t="str">
        <f>IF(details!W87="","",details!W87)</f>
        <v/>
      </c>
      <c r="AB87" s="365" t="str">
        <f>IF(details!X87="","",details!X87)</f>
        <v/>
      </c>
      <c r="AC87" s="186" t="str">
        <f t="shared" si="134"/>
        <v/>
      </c>
      <c r="AD87" s="186" t="str">
        <f t="shared" si="167"/>
        <v/>
      </c>
      <c r="AE87" s="186" t="str">
        <f t="shared" si="168"/>
        <v/>
      </c>
      <c r="AF87" s="186" t="str">
        <f t="shared" si="139"/>
        <v/>
      </c>
      <c r="AG87" s="365" t="str">
        <f t="shared" si="135"/>
        <v/>
      </c>
      <c r="AH87" s="365" t="str">
        <f t="shared" si="140"/>
        <v/>
      </c>
      <c r="AI87" s="189" t="str">
        <f t="shared" si="141"/>
        <v/>
      </c>
      <c r="AJ87" s="189">
        <f t="shared" si="142"/>
        <v>0</v>
      </c>
      <c r="AK87" s="365" t="str">
        <f>IF(details!Y87="","",details!Y87)</f>
        <v/>
      </c>
      <c r="AL87" s="365" t="str">
        <f>IF(details!Z87="","",details!Z87)</f>
        <v/>
      </c>
      <c r="AM87" s="288" t="str">
        <f t="shared" si="169"/>
        <v/>
      </c>
      <c r="AN87" s="365" t="str">
        <f>IF(details!AA87="","",details!AA87)</f>
        <v/>
      </c>
      <c r="AO87" s="365" t="str">
        <f>IF(details!AB87="","",details!AB87)</f>
        <v/>
      </c>
      <c r="AP87" s="186" t="str">
        <f t="shared" si="136"/>
        <v/>
      </c>
      <c r="AQ87" s="186" t="str">
        <f t="shared" si="170"/>
        <v/>
      </c>
      <c r="AR87" s="186" t="str">
        <f t="shared" si="171"/>
        <v/>
      </c>
      <c r="AS87" s="186" t="str">
        <f t="shared" si="143"/>
        <v/>
      </c>
      <c r="AT87" s="365" t="str">
        <f t="shared" si="137"/>
        <v/>
      </c>
      <c r="AU87" s="365" t="str">
        <f t="shared" si="144"/>
        <v/>
      </c>
      <c r="AV87" s="189" t="str">
        <f t="shared" si="145"/>
        <v/>
      </c>
      <c r="AW87" s="189">
        <f t="shared" si="146"/>
        <v>0</v>
      </c>
      <c r="AX87" s="365" t="str">
        <f>IF(details!AC87="","",details!AC87)</f>
        <v/>
      </c>
      <c r="AY87" s="365" t="str">
        <f>IF(details!AD87="","",details!AD87)</f>
        <v/>
      </c>
      <c r="AZ87" s="186" t="str">
        <f t="shared" si="147"/>
        <v/>
      </c>
      <c r="BA87" s="302" t="str">
        <f t="shared" si="148"/>
        <v/>
      </c>
      <c r="BB87" s="303" t="str">
        <f t="shared" si="149"/>
        <v/>
      </c>
      <c r="BC87" s="189" t="str">
        <f t="shared" si="172"/>
        <v/>
      </c>
      <c r="BD87" s="189">
        <f t="shared" si="173"/>
        <v>0</v>
      </c>
      <c r="BE87" s="365" t="str">
        <f>IF(details!AE87="","",details!AE87)</f>
        <v/>
      </c>
      <c r="BF87" s="365" t="str">
        <f>IF(details!AF87="","",details!AF87)</f>
        <v/>
      </c>
      <c r="BG87" s="186" t="str">
        <f t="shared" si="150"/>
        <v/>
      </c>
      <c r="BH87" s="302" t="str">
        <f t="shared" si="151"/>
        <v/>
      </c>
      <c r="BI87" s="303" t="str">
        <f t="shared" si="152"/>
        <v/>
      </c>
      <c r="BJ87" s="189" t="str">
        <f t="shared" si="174"/>
        <v/>
      </c>
      <c r="BK87" s="189">
        <f t="shared" si="175"/>
        <v>0</v>
      </c>
      <c r="BL87" s="365" t="str">
        <f>IF(details!AG87="","",details!AG87)</f>
        <v/>
      </c>
      <c r="BM87" s="365" t="str">
        <f>IF(details!AH87="","",details!AH87)</f>
        <v/>
      </c>
      <c r="BN87" s="186" t="str">
        <f t="shared" si="153"/>
        <v/>
      </c>
      <c r="BO87" s="302" t="str">
        <f t="shared" si="154"/>
        <v/>
      </c>
      <c r="BP87" s="303" t="str">
        <f t="shared" si="155"/>
        <v/>
      </c>
      <c r="BQ87" s="189" t="str">
        <f t="shared" si="176"/>
        <v/>
      </c>
      <c r="BR87" s="189">
        <f t="shared" si="177"/>
        <v>0</v>
      </c>
      <c r="BS87" s="365" t="str">
        <f>IF(details!AI87="","",details!AI87)</f>
        <v/>
      </c>
      <c r="BT87" s="365" t="str">
        <f>IF(details!AJ87="","",details!AJ87)</f>
        <v/>
      </c>
      <c r="BU87" s="186" t="str">
        <f t="shared" si="156"/>
        <v/>
      </c>
      <c r="BV87" s="302" t="str">
        <f t="shared" si="157"/>
        <v/>
      </c>
      <c r="BW87" s="303" t="str">
        <f t="shared" si="158"/>
        <v/>
      </c>
      <c r="BX87" s="189" t="str">
        <f t="shared" si="178"/>
        <v/>
      </c>
      <c r="BY87" s="189">
        <f t="shared" si="179"/>
        <v>0</v>
      </c>
      <c r="BZ87" s="369" t="str">
        <f t="shared" si="180"/>
        <v/>
      </c>
      <c r="CA87" s="369" t="str">
        <f t="shared" si="181"/>
        <v/>
      </c>
      <c r="CB87" s="369" t="str">
        <f t="shared" si="182"/>
        <v/>
      </c>
      <c r="CC87" s="369" t="str">
        <f t="shared" si="183"/>
        <v/>
      </c>
      <c r="CD87" s="369" t="str">
        <f t="shared" si="184"/>
        <v/>
      </c>
      <c r="CE87" s="369" t="str">
        <f t="shared" si="185"/>
        <v/>
      </c>
      <c r="CF87" s="369" t="str">
        <f t="shared" si="186"/>
        <v/>
      </c>
      <c r="CG87" s="370" t="str">
        <f t="shared" si="187"/>
        <v/>
      </c>
      <c r="CH87" s="370" t="str">
        <f t="shared" si="188"/>
        <v/>
      </c>
      <c r="CI87" s="369" t="str">
        <f t="shared" si="189"/>
        <v/>
      </c>
      <c r="CJ87" s="369" t="str">
        <f t="shared" si="190"/>
        <v/>
      </c>
      <c r="CK87" s="369" t="str">
        <f t="shared" si="191"/>
        <v/>
      </c>
      <c r="CL87" s="369" t="str">
        <f t="shared" si="192"/>
        <v/>
      </c>
      <c r="CM87" s="369" t="str">
        <f t="shared" si="193"/>
        <v/>
      </c>
      <c r="CN87" s="369" t="str">
        <f t="shared" si="194"/>
        <v/>
      </c>
      <c r="CO87" s="369" t="str">
        <f t="shared" si="195"/>
        <v/>
      </c>
      <c r="CP87" s="371" t="str">
        <f t="shared" si="196"/>
        <v/>
      </c>
      <c r="CQ87" s="371" t="str">
        <f t="shared" si="197"/>
        <v/>
      </c>
      <c r="CR87" s="369" t="str">
        <f t="shared" si="198"/>
        <v/>
      </c>
      <c r="CS87" s="371" t="str">
        <f t="shared" si="199"/>
        <v/>
      </c>
      <c r="CT87" s="371" t="str">
        <f t="shared" si="200"/>
        <v/>
      </c>
      <c r="CU87" s="190" t="str">
        <f>details!CJ87</f>
        <v/>
      </c>
      <c r="CV87" s="376" t="str">
        <f>details!CK87</f>
        <v/>
      </c>
      <c r="CW87" s="438" t="str">
        <f t="shared" si="201"/>
        <v/>
      </c>
      <c r="CX87" s="497" t="str">
        <f t="shared" si="202"/>
        <v/>
      </c>
      <c r="CY87" s="372" t="str">
        <f t="shared" si="203"/>
        <v/>
      </c>
      <c r="CZ87" s="372" t="str">
        <f t="shared" si="204"/>
        <v/>
      </c>
      <c r="DA87" s="373" t="str">
        <f t="shared" si="205"/>
        <v/>
      </c>
      <c r="DB87" s="186" t="str">
        <f t="shared" si="206"/>
        <v/>
      </c>
      <c r="DC87" s="421" t="str">
        <f t="shared" si="207"/>
        <v/>
      </c>
      <c r="DD87" s="422" t="str">
        <f t="shared" si="208"/>
        <v/>
      </c>
      <c r="DE87" s="389" t="str">
        <f>IF(details!AK86="","",details!AK86)</f>
        <v/>
      </c>
    </row>
    <row r="88" spans="1:109" s="20" customFormat="1" ht="14" customHeight="1">
      <c r="A88" s="388">
        <f>IF(details!A88="","",details!A88)</f>
        <v>82</v>
      </c>
      <c r="B88" s="365" t="str">
        <f>IF(details!B88="","",details!B88)</f>
        <v/>
      </c>
      <c r="C88" s="365" t="str">
        <f>IF(details!C88="","",details!C88)</f>
        <v/>
      </c>
      <c r="D88" s="186" t="str">
        <f>IF(details!D88="","",details!D88)</f>
        <v/>
      </c>
      <c r="E88" s="365" t="str">
        <f>IF(details!E88="","",details!E88)</f>
        <v/>
      </c>
      <c r="F88" s="187" t="str">
        <f>IF(details!G88="","",details!G88)</f>
        <v/>
      </c>
      <c r="G88" s="261" t="str">
        <f>IF(details!H88="","",details!H88)</f>
        <v/>
      </c>
      <c r="H88" s="188" t="str">
        <f>IF(details!I88="","",details!I88)</f>
        <v>v 082</v>
      </c>
      <c r="I88" s="188" t="str">
        <f>IF(details!J88="","",details!J88)</f>
        <v>c 082</v>
      </c>
      <c r="J88" s="188" t="str">
        <f>IF(details!K88="","",details!K88)</f>
        <v>l 082</v>
      </c>
      <c r="K88" s="365" t="str">
        <f>IF(details!Q88="","",details!Q88)</f>
        <v/>
      </c>
      <c r="L88" s="365" t="str">
        <f>IF(details!R88="","",details!R88)</f>
        <v/>
      </c>
      <c r="M88" s="288" t="str">
        <f t="shared" si="159"/>
        <v/>
      </c>
      <c r="N88" s="365" t="str">
        <f>IF(details!S88="","",details!S88)</f>
        <v/>
      </c>
      <c r="O88" s="365" t="str">
        <f>IF(details!T88="","",details!T88)</f>
        <v/>
      </c>
      <c r="P88" s="186" t="str">
        <f t="shared" si="133"/>
        <v/>
      </c>
      <c r="Q88" s="186" t="str">
        <f t="shared" si="160"/>
        <v/>
      </c>
      <c r="R88" s="186" t="str">
        <f t="shared" si="161"/>
        <v/>
      </c>
      <c r="S88" s="186" t="str">
        <f t="shared" si="162"/>
        <v/>
      </c>
      <c r="T88" s="365" t="str">
        <f t="shared" si="163"/>
        <v/>
      </c>
      <c r="U88" s="365" t="str">
        <f t="shared" si="138"/>
        <v/>
      </c>
      <c r="V88" s="189" t="str">
        <f t="shared" si="164"/>
        <v/>
      </c>
      <c r="W88" s="189">
        <f t="shared" si="165"/>
        <v>0</v>
      </c>
      <c r="X88" s="365" t="str">
        <f>IF(details!U88="","",details!U88)</f>
        <v/>
      </c>
      <c r="Y88" s="365" t="str">
        <f>IF(details!V88="","",details!V88)</f>
        <v/>
      </c>
      <c r="Z88" s="288" t="str">
        <f t="shared" si="166"/>
        <v/>
      </c>
      <c r="AA88" s="365" t="str">
        <f>IF(details!W88="","",details!W88)</f>
        <v/>
      </c>
      <c r="AB88" s="365" t="str">
        <f>IF(details!X88="","",details!X88)</f>
        <v/>
      </c>
      <c r="AC88" s="186" t="str">
        <f t="shared" si="134"/>
        <v/>
      </c>
      <c r="AD88" s="186" t="str">
        <f t="shared" si="167"/>
        <v/>
      </c>
      <c r="AE88" s="186" t="str">
        <f t="shared" si="168"/>
        <v/>
      </c>
      <c r="AF88" s="186" t="str">
        <f t="shared" si="139"/>
        <v/>
      </c>
      <c r="AG88" s="365" t="str">
        <f t="shared" si="135"/>
        <v/>
      </c>
      <c r="AH88" s="365" t="str">
        <f t="shared" si="140"/>
        <v/>
      </c>
      <c r="AI88" s="189" t="str">
        <f t="shared" si="141"/>
        <v/>
      </c>
      <c r="AJ88" s="189">
        <f t="shared" si="142"/>
        <v>0</v>
      </c>
      <c r="AK88" s="365" t="str">
        <f>IF(details!Y88="","",details!Y88)</f>
        <v/>
      </c>
      <c r="AL88" s="365" t="str">
        <f>IF(details!Z88="","",details!Z88)</f>
        <v/>
      </c>
      <c r="AM88" s="288" t="str">
        <f t="shared" si="169"/>
        <v/>
      </c>
      <c r="AN88" s="365" t="str">
        <f>IF(details!AA88="","",details!AA88)</f>
        <v/>
      </c>
      <c r="AO88" s="365" t="str">
        <f>IF(details!AB88="","",details!AB88)</f>
        <v/>
      </c>
      <c r="AP88" s="186" t="str">
        <f t="shared" si="136"/>
        <v/>
      </c>
      <c r="AQ88" s="186" t="str">
        <f t="shared" si="170"/>
        <v/>
      </c>
      <c r="AR88" s="186" t="str">
        <f t="shared" si="171"/>
        <v/>
      </c>
      <c r="AS88" s="186" t="str">
        <f t="shared" si="143"/>
        <v/>
      </c>
      <c r="AT88" s="365" t="str">
        <f t="shared" si="137"/>
        <v/>
      </c>
      <c r="AU88" s="365" t="str">
        <f t="shared" si="144"/>
        <v/>
      </c>
      <c r="AV88" s="189" t="str">
        <f t="shared" si="145"/>
        <v/>
      </c>
      <c r="AW88" s="189">
        <f t="shared" si="146"/>
        <v>0</v>
      </c>
      <c r="AX88" s="365" t="str">
        <f>IF(details!AC88="","",details!AC88)</f>
        <v/>
      </c>
      <c r="AY88" s="365" t="str">
        <f>IF(details!AD88="","",details!AD88)</f>
        <v/>
      </c>
      <c r="AZ88" s="186" t="str">
        <f t="shared" si="147"/>
        <v/>
      </c>
      <c r="BA88" s="302" t="str">
        <f t="shared" si="148"/>
        <v/>
      </c>
      <c r="BB88" s="303" t="str">
        <f t="shared" si="149"/>
        <v/>
      </c>
      <c r="BC88" s="189" t="str">
        <f t="shared" si="172"/>
        <v/>
      </c>
      <c r="BD88" s="189">
        <f t="shared" si="173"/>
        <v>0</v>
      </c>
      <c r="BE88" s="365" t="str">
        <f>IF(details!AE88="","",details!AE88)</f>
        <v/>
      </c>
      <c r="BF88" s="365" t="str">
        <f>IF(details!AF88="","",details!AF88)</f>
        <v/>
      </c>
      <c r="BG88" s="186" t="str">
        <f t="shared" si="150"/>
        <v/>
      </c>
      <c r="BH88" s="302" t="str">
        <f t="shared" si="151"/>
        <v/>
      </c>
      <c r="BI88" s="303" t="str">
        <f t="shared" si="152"/>
        <v/>
      </c>
      <c r="BJ88" s="189" t="str">
        <f t="shared" si="174"/>
        <v/>
      </c>
      <c r="BK88" s="189">
        <f t="shared" si="175"/>
        <v>0</v>
      </c>
      <c r="BL88" s="365" t="str">
        <f>IF(details!AG88="","",details!AG88)</f>
        <v/>
      </c>
      <c r="BM88" s="365" t="str">
        <f>IF(details!AH88="","",details!AH88)</f>
        <v/>
      </c>
      <c r="BN88" s="186" t="str">
        <f t="shared" si="153"/>
        <v/>
      </c>
      <c r="BO88" s="302" t="str">
        <f t="shared" si="154"/>
        <v/>
      </c>
      <c r="BP88" s="303" t="str">
        <f t="shared" si="155"/>
        <v/>
      </c>
      <c r="BQ88" s="189" t="str">
        <f t="shared" si="176"/>
        <v/>
      </c>
      <c r="BR88" s="189">
        <f t="shared" si="177"/>
        <v>0</v>
      </c>
      <c r="BS88" s="365" t="str">
        <f>IF(details!AI88="","",details!AI88)</f>
        <v/>
      </c>
      <c r="BT88" s="365" t="str">
        <f>IF(details!AJ88="","",details!AJ88)</f>
        <v/>
      </c>
      <c r="BU88" s="186" t="str">
        <f t="shared" si="156"/>
        <v/>
      </c>
      <c r="BV88" s="302" t="str">
        <f t="shared" si="157"/>
        <v/>
      </c>
      <c r="BW88" s="303" t="str">
        <f t="shared" si="158"/>
        <v/>
      </c>
      <c r="BX88" s="189" t="str">
        <f t="shared" si="178"/>
        <v/>
      </c>
      <c r="BY88" s="189">
        <f t="shared" si="179"/>
        <v>0</v>
      </c>
      <c r="BZ88" s="369" t="str">
        <f t="shared" si="180"/>
        <v/>
      </c>
      <c r="CA88" s="369" t="str">
        <f t="shared" si="181"/>
        <v/>
      </c>
      <c r="CB88" s="369" t="str">
        <f t="shared" si="182"/>
        <v/>
      </c>
      <c r="CC88" s="369" t="str">
        <f t="shared" si="183"/>
        <v/>
      </c>
      <c r="CD88" s="369" t="str">
        <f t="shared" si="184"/>
        <v/>
      </c>
      <c r="CE88" s="369" t="str">
        <f t="shared" si="185"/>
        <v/>
      </c>
      <c r="CF88" s="369" t="str">
        <f t="shared" si="186"/>
        <v/>
      </c>
      <c r="CG88" s="370" t="str">
        <f t="shared" si="187"/>
        <v/>
      </c>
      <c r="CH88" s="370" t="str">
        <f t="shared" si="188"/>
        <v/>
      </c>
      <c r="CI88" s="369" t="str">
        <f t="shared" si="189"/>
        <v/>
      </c>
      <c r="CJ88" s="369" t="str">
        <f t="shared" si="190"/>
        <v/>
      </c>
      <c r="CK88" s="369" t="str">
        <f t="shared" si="191"/>
        <v/>
      </c>
      <c r="CL88" s="369" t="str">
        <f t="shared" si="192"/>
        <v/>
      </c>
      <c r="CM88" s="369" t="str">
        <f t="shared" si="193"/>
        <v/>
      </c>
      <c r="CN88" s="369" t="str">
        <f t="shared" si="194"/>
        <v/>
      </c>
      <c r="CO88" s="369" t="str">
        <f t="shared" si="195"/>
        <v/>
      </c>
      <c r="CP88" s="371" t="str">
        <f t="shared" si="196"/>
        <v/>
      </c>
      <c r="CQ88" s="371" t="str">
        <f t="shared" si="197"/>
        <v/>
      </c>
      <c r="CR88" s="369" t="str">
        <f t="shared" si="198"/>
        <v/>
      </c>
      <c r="CS88" s="371" t="str">
        <f t="shared" si="199"/>
        <v/>
      </c>
      <c r="CT88" s="371" t="str">
        <f t="shared" si="200"/>
        <v/>
      </c>
      <c r="CU88" s="190" t="str">
        <f>details!CJ88</f>
        <v/>
      </c>
      <c r="CV88" s="376" t="str">
        <f>details!CK88</f>
        <v/>
      </c>
      <c r="CW88" s="438" t="str">
        <f t="shared" si="201"/>
        <v/>
      </c>
      <c r="CX88" s="497" t="str">
        <f t="shared" si="202"/>
        <v/>
      </c>
      <c r="CY88" s="372" t="str">
        <f t="shared" si="203"/>
        <v/>
      </c>
      <c r="CZ88" s="372" t="str">
        <f t="shared" si="204"/>
        <v/>
      </c>
      <c r="DA88" s="373" t="str">
        <f t="shared" si="205"/>
        <v/>
      </c>
      <c r="DB88" s="186" t="str">
        <f t="shared" si="206"/>
        <v/>
      </c>
      <c r="DC88" s="421" t="str">
        <f t="shared" si="207"/>
        <v/>
      </c>
      <c r="DD88" s="422" t="str">
        <f t="shared" si="208"/>
        <v/>
      </c>
      <c r="DE88" s="389" t="str">
        <f>IF(details!AK87="","",details!AK87)</f>
        <v/>
      </c>
    </row>
    <row r="89" spans="1:109" s="20" customFormat="1" ht="14" customHeight="1">
      <c r="A89" s="388">
        <f>IF(details!A89="","",details!A89)</f>
        <v>83</v>
      </c>
      <c r="B89" s="365" t="str">
        <f>IF(details!B89="","",details!B89)</f>
        <v/>
      </c>
      <c r="C89" s="365" t="str">
        <f>IF(details!C89="","",details!C89)</f>
        <v/>
      </c>
      <c r="D89" s="186" t="str">
        <f>IF(details!D89="","",details!D89)</f>
        <v/>
      </c>
      <c r="E89" s="365" t="str">
        <f>IF(details!E89="","",details!E89)</f>
        <v/>
      </c>
      <c r="F89" s="187" t="str">
        <f>IF(details!G89="","",details!G89)</f>
        <v/>
      </c>
      <c r="G89" s="261" t="str">
        <f>IF(details!H89="","",details!H89)</f>
        <v/>
      </c>
      <c r="H89" s="188" t="str">
        <f>IF(details!I89="","",details!I89)</f>
        <v>v 083</v>
      </c>
      <c r="I89" s="188" t="str">
        <f>IF(details!J89="","",details!J89)</f>
        <v>c 083</v>
      </c>
      <c r="J89" s="188" t="str">
        <f>IF(details!K89="","",details!K89)</f>
        <v>l 083</v>
      </c>
      <c r="K89" s="365" t="str">
        <f>IF(details!Q89="","",details!Q89)</f>
        <v/>
      </c>
      <c r="L89" s="365" t="str">
        <f>IF(details!R89="","",details!R89)</f>
        <v/>
      </c>
      <c r="M89" s="288" t="str">
        <f t="shared" si="159"/>
        <v/>
      </c>
      <c r="N89" s="365" t="str">
        <f>IF(details!S89="","",details!S89)</f>
        <v/>
      </c>
      <c r="O89" s="365" t="str">
        <f>IF(details!T89="","",details!T89)</f>
        <v/>
      </c>
      <c r="P89" s="186" t="str">
        <f t="shared" si="133"/>
        <v/>
      </c>
      <c r="Q89" s="186" t="str">
        <f t="shared" si="160"/>
        <v/>
      </c>
      <c r="R89" s="186" t="str">
        <f t="shared" si="161"/>
        <v/>
      </c>
      <c r="S89" s="186" t="str">
        <f t="shared" si="162"/>
        <v/>
      </c>
      <c r="T89" s="365" t="str">
        <f t="shared" si="163"/>
        <v/>
      </c>
      <c r="U89" s="365" t="str">
        <f t="shared" si="138"/>
        <v/>
      </c>
      <c r="V89" s="189" t="str">
        <f t="shared" si="164"/>
        <v/>
      </c>
      <c r="W89" s="189">
        <f t="shared" si="165"/>
        <v>0</v>
      </c>
      <c r="X89" s="365" t="str">
        <f>IF(details!U89="","",details!U89)</f>
        <v/>
      </c>
      <c r="Y89" s="365" t="str">
        <f>IF(details!V89="","",details!V89)</f>
        <v/>
      </c>
      <c r="Z89" s="288" t="str">
        <f t="shared" si="166"/>
        <v/>
      </c>
      <c r="AA89" s="365" t="str">
        <f>IF(details!W89="","",details!W89)</f>
        <v/>
      </c>
      <c r="AB89" s="365" t="str">
        <f>IF(details!X89="","",details!X89)</f>
        <v/>
      </c>
      <c r="AC89" s="186" t="str">
        <f t="shared" si="134"/>
        <v/>
      </c>
      <c r="AD89" s="186" t="str">
        <f t="shared" si="167"/>
        <v/>
      </c>
      <c r="AE89" s="186" t="str">
        <f t="shared" si="168"/>
        <v/>
      </c>
      <c r="AF89" s="186" t="str">
        <f t="shared" si="139"/>
        <v/>
      </c>
      <c r="AG89" s="365" t="str">
        <f t="shared" si="135"/>
        <v/>
      </c>
      <c r="AH89" s="365" t="str">
        <f t="shared" si="140"/>
        <v/>
      </c>
      <c r="AI89" s="189" t="str">
        <f t="shared" si="141"/>
        <v/>
      </c>
      <c r="AJ89" s="189">
        <f t="shared" si="142"/>
        <v>0</v>
      </c>
      <c r="AK89" s="365" t="str">
        <f>IF(details!Y89="","",details!Y89)</f>
        <v/>
      </c>
      <c r="AL89" s="365" t="str">
        <f>IF(details!Z89="","",details!Z89)</f>
        <v/>
      </c>
      <c r="AM89" s="288" t="str">
        <f t="shared" si="169"/>
        <v/>
      </c>
      <c r="AN89" s="365" t="str">
        <f>IF(details!AA89="","",details!AA89)</f>
        <v/>
      </c>
      <c r="AO89" s="365" t="str">
        <f>IF(details!AB89="","",details!AB89)</f>
        <v/>
      </c>
      <c r="AP89" s="186" t="str">
        <f t="shared" si="136"/>
        <v/>
      </c>
      <c r="AQ89" s="186" t="str">
        <f t="shared" si="170"/>
        <v/>
      </c>
      <c r="AR89" s="186" t="str">
        <f t="shared" si="171"/>
        <v/>
      </c>
      <c r="AS89" s="186" t="str">
        <f t="shared" si="143"/>
        <v/>
      </c>
      <c r="AT89" s="365" t="str">
        <f t="shared" si="137"/>
        <v/>
      </c>
      <c r="AU89" s="365" t="str">
        <f t="shared" si="144"/>
        <v/>
      </c>
      <c r="AV89" s="189" t="str">
        <f t="shared" si="145"/>
        <v/>
      </c>
      <c r="AW89" s="189">
        <f t="shared" si="146"/>
        <v>0</v>
      </c>
      <c r="AX89" s="365" t="str">
        <f>IF(details!AC89="","",details!AC89)</f>
        <v/>
      </c>
      <c r="AY89" s="365" t="str">
        <f>IF(details!AD89="","",details!AD89)</f>
        <v/>
      </c>
      <c r="AZ89" s="186" t="str">
        <f t="shared" si="147"/>
        <v/>
      </c>
      <c r="BA89" s="302" t="str">
        <f t="shared" si="148"/>
        <v/>
      </c>
      <c r="BB89" s="303" t="str">
        <f t="shared" si="149"/>
        <v/>
      </c>
      <c r="BC89" s="189" t="str">
        <f t="shared" si="172"/>
        <v/>
      </c>
      <c r="BD89" s="189">
        <f t="shared" si="173"/>
        <v>0</v>
      </c>
      <c r="BE89" s="365" t="str">
        <f>IF(details!AE89="","",details!AE89)</f>
        <v/>
      </c>
      <c r="BF89" s="365" t="str">
        <f>IF(details!AF89="","",details!AF89)</f>
        <v/>
      </c>
      <c r="BG89" s="186" t="str">
        <f t="shared" si="150"/>
        <v/>
      </c>
      <c r="BH89" s="302" t="str">
        <f t="shared" si="151"/>
        <v/>
      </c>
      <c r="BI89" s="303" t="str">
        <f t="shared" si="152"/>
        <v/>
      </c>
      <c r="BJ89" s="189" t="str">
        <f t="shared" si="174"/>
        <v/>
      </c>
      <c r="BK89" s="189">
        <f t="shared" si="175"/>
        <v>0</v>
      </c>
      <c r="BL89" s="365" t="str">
        <f>IF(details!AG89="","",details!AG89)</f>
        <v/>
      </c>
      <c r="BM89" s="365" t="str">
        <f>IF(details!AH89="","",details!AH89)</f>
        <v/>
      </c>
      <c r="BN89" s="186" t="str">
        <f t="shared" si="153"/>
        <v/>
      </c>
      <c r="BO89" s="302" t="str">
        <f t="shared" si="154"/>
        <v/>
      </c>
      <c r="BP89" s="303" t="str">
        <f t="shared" si="155"/>
        <v/>
      </c>
      <c r="BQ89" s="189" t="str">
        <f t="shared" si="176"/>
        <v/>
      </c>
      <c r="BR89" s="189">
        <f t="shared" si="177"/>
        <v>0</v>
      </c>
      <c r="BS89" s="365" t="str">
        <f>IF(details!AI89="","",details!AI89)</f>
        <v/>
      </c>
      <c r="BT89" s="365" t="str">
        <f>IF(details!AJ89="","",details!AJ89)</f>
        <v/>
      </c>
      <c r="BU89" s="186" t="str">
        <f t="shared" si="156"/>
        <v/>
      </c>
      <c r="BV89" s="302" t="str">
        <f t="shared" si="157"/>
        <v/>
      </c>
      <c r="BW89" s="303" t="str">
        <f t="shared" si="158"/>
        <v/>
      </c>
      <c r="BX89" s="189" t="str">
        <f t="shared" si="178"/>
        <v/>
      </c>
      <c r="BY89" s="189">
        <f t="shared" si="179"/>
        <v>0</v>
      </c>
      <c r="BZ89" s="369" t="str">
        <f t="shared" si="180"/>
        <v/>
      </c>
      <c r="CA89" s="369" t="str">
        <f t="shared" si="181"/>
        <v/>
      </c>
      <c r="CB89" s="369" t="str">
        <f t="shared" si="182"/>
        <v/>
      </c>
      <c r="CC89" s="369" t="str">
        <f t="shared" si="183"/>
        <v/>
      </c>
      <c r="CD89" s="369" t="str">
        <f t="shared" si="184"/>
        <v/>
      </c>
      <c r="CE89" s="369" t="str">
        <f t="shared" si="185"/>
        <v/>
      </c>
      <c r="CF89" s="369" t="str">
        <f t="shared" si="186"/>
        <v/>
      </c>
      <c r="CG89" s="370" t="str">
        <f t="shared" si="187"/>
        <v/>
      </c>
      <c r="CH89" s="370" t="str">
        <f t="shared" si="188"/>
        <v/>
      </c>
      <c r="CI89" s="369" t="str">
        <f t="shared" si="189"/>
        <v/>
      </c>
      <c r="CJ89" s="369" t="str">
        <f t="shared" si="190"/>
        <v/>
      </c>
      <c r="CK89" s="369" t="str">
        <f t="shared" si="191"/>
        <v/>
      </c>
      <c r="CL89" s="369" t="str">
        <f t="shared" si="192"/>
        <v/>
      </c>
      <c r="CM89" s="369" t="str">
        <f t="shared" si="193"/>
        <v/>
      </c>
      <c r="CN89" s="369" t="str">
        <f t="shared" si="194"/>
        <v/>
      </c>
      <c r="CO89" s="369" t="str">
        <f t="shared" si="195"/>
        <v/>
      </c>
      <c r="CP89" s="371" t="str">
        <f t="shared" si="196"/>
        <v/>
      </c>
      <c r="CQ89" s="371" t="str">
        <f t="shared" si="197"/>
        <v/>
      </c>
      <c r="CR89" s="369" t="str">
        <f t="shared" si="198"/>
        <v/>
      </c>
      <c r="CS89" s="371" t="str">
        <f t="shared" si="199"/>
        <v/>
      </c>
      <c r="CT89" s="371" t="str">
        <f t="shared" si="200"/>
        <v/>
      </c>
      <c r="CU89" s="190" t="str">
        <f>details!CJ89</f>
        <v/>
      </c>
      <c r="CV89" s="376" t="str">
        <f>details!CK89</f>
        <v/>
      </c>
      <c r="CW89" s="438" t="str">
        <f t="shared" si="201"/>
        <v/>
      </c>
      <c r="CX89" s="497" t="str">
        <f t="shared" si="202"/>
        <v/>
      </c>
      <c r="CY89" s="372" t="str">
        <f t="shared" si="203"/>
        <v/>
      </c>
      <c r="CZ89" s="372" t="str">
        <f t="shared" si="204"/>
        <v/>
      </c>
      <c r="DA89" s="373" t="str">
        <f t="shared" si="205"/>
        <v/>
      </c>
      <c r="DB89" s="186" t="str">
        <f t="shared" si="206"/>
        <v/>
      </c>
      <c r="DC89" s="421" t="str">
        <f t="shared" si="207"/>
        <v/>
      </c>
      <c r="DD89" s="422" t="str">
        <f t="shared" si="208"/>
        <v/>
      </c>
      <c r="DE89" s="389" t="str">
        <f>IF(details!AK88="","",details!AK88)</f>
        <v/>
      </c>
    </row>
    <row r="90" spans="1:109" s="20" customFormat="1" ht="14" customHeight="1">
      <c r="A90" s="388">
        <f>IF(details!A90="","",details!A90)</f>
        <v>84</v>
      </c>
      <c r="B90" s="365" t="str">
        <f>IF(details!B90="","",details!B90)</f>
        <v/>
      </c>
      <c r="C90" s="365" t="str">
        <f>IF(details!C90="","",details!C90)</f>
        <v/>
      </c>
      <c r="D90" s="186" t="str">
        <f>IF(details!D90="","",details!D90)</f>
        <v/>
      </c>
      <c r="E90" s="365" t="str">
        <f>IF(details!E90="","",details!E90)</f>
        <v/>
      </c>
      <c r="F90" s="187" t="str">
        <f>IF(details!G90="","",details!G90)</f>
        <v/>
      </c>
      <c r="G90" s="261" t="str">
        <f>IF(details!H90="","",details!H90)</f>
        <v/>
      </c>
      <c r="H90" s="188" t="str">
        <f>IF(details!I90="","",details!I90)</f>
        <v>v 084</v>
      </c>
      <c r="I90" s="188" t="str">
        <f>IF(details!J90="","",details!J90)</f>
        <v>c 084</v>
      </c>
      <c r="J90" s="188" t="str">
        <f>IF(details!K90="","",details!K90)</f>
        <v>l 084</v>
      </c>
      <c r="K90" s="365" t="str">
        <f>IF(details!Q90="","",details!Q90)</f>
        <v/>
      </c>
      <c r="L90" s="365" t="str">
        <f>IF(details!R90="","",details!R90)</f>
        <v/>
      </c>
      <c r="M90" s="288" t="str">
        <f t="shared" si="159"/>
        <v/>
      </c>
      <c r="N90" s="365" t="str">
        <f>IF(details!S90="","",details!S90)</f>
        <v/>
      </c>
      <c r="O90" s="365" t="str">
        <f>IF(details!T90="","",details!T90)</f>
        <v/>
      </c>
      <c r="P90" s="186" t="str">
        <f t="shared" si="133"/>
        <v/>
      </c>
      <c r="Q90" s="186" t="str">
        <f t="shared" si="160"/>
        <v/>
      </c>
      <c r="R90" s="186" t="str">
        <f t="shared" si="161"/>
        <v/>
      </c>
      <c r="S90" s="186" t="str">
        <f t="shared" si="162"/>
        <v/>
      </c>
      <c r="T90" s="365" t="str">
        <f t="shared" si="163"/>
        <v/>
      </c>
      <c r="U90" s="365" t="str">
        <f t="shared" si="138"/>
        <v/>
      </c>
      <c r="V90" s="189" t="str">
        <f t="shared" si="164"/>
        <v/>
      </c>
      <c r="W90" s="189">
        <f t="shared" si="165"/>
        <v>0</v>
      </c>
      <c r="X90" s="365" t="str">
        <f>IF(details!U90="","",details!U90)</f>
        <v/>
      </c>
      <c r="Y90" s="365" t="str">
        <f>IF(details!V90="","",details!V90)</f>
        <v/>
      </c>
      <c r="Z90" s="288" t="str">
        <f t="shared" si="166"/>
        <v/>
      </c>
      <c r="AA90" s="365" t="str">
        <f>IF(details!W90="","",details!W90)</f>
        <v/>
      </c>
      <c r="AB90" s="365" t="str">
        <f>IF(details!X90="","",details!X90)</f>
        <v/>
      </c>
      <c r="AC90" s="186" t="str">
        <f t="shared" si="134"/>
        <v/>
      </c>
      <c r="AD90" s="186" t="str">
        <f t="shared" si="167"/>
        <v/>
      </c>
      <c r="AE90" s="186" t="str">
        <f t="shared" si="168"/>
        <v/>
      </c>
      <c r="AF90" s="186" t="str">
        <f t="shared" si="139"/>
        <v/>
      </c>
      <c r="AG90" s="365" t="str">
        <f t="shared" si="135"/>
        <v/>
      </c>
      <c r="AH90" s="365" t="str">
        <f t="shared" si="140"/>
        <v/>
      </c>
      <c r="AI90" s="189" t="str">
        <f t="shared" si="141"/>
        <v/>
      </c>
      <c r="AJ90" s="189">
        <f t="shared" si="142"/>
        <v>0</v>
      </c>
      <c r="AK90" s="365" t="str">
        <f>IF(details!Y90="","",details!Y90)</f>
        <v/>
      </c>
      <c r="AL90" s="365" t="str">
        <f>IF(details!Z90="","",details!Z90)</f>
        <v/>
      </c>
      <c r="AM90" s="288" t="str">
        <f t="shared" si="169"/>
        <v/>
      </c>
      <c r="AN90" s="365" t="str">
        <f>IF(details!AA90="","",details!AA90)</f>
        <v/>
      </c>
      <c r="AO90" s="365" t="str">
        <f>IF(details!AB90="","",details!AB90)</f>
        <v/>
      </c>
      <c r="AP90" s="186" t="str">
        <f t="shared" si="136"/>
        <v/>
      </c>
      <c r="AQ90" s="186" t="str">
        <f t="shared" si="170"/>
        <v/>
      </c>
      <c r="AR90" s="186" t="str">
        <f t="shared" si="171"/>
        <v/>
      </c>
      <c r="AS90" s="186" t="str">
        <f t="shared" si="143"/>
        <v/>
      </c>
      <c r="AT90" s="365" t="str">
        <f t="shared" si="137"/>
        <v/>
      </c>
      <c r="AU90" s="365" t="str">
        <f t="shared" si="144"/>
        <v/>
      </c>
      <c r="AV90" s="189" t="str">
        <f t="shared" si="145"/>
        <v/>
      </c>
      <c r="AW90" s="189">
        <f t="shared" si="146"/>
        <v>0</v>
      </c>
      <c r="AX90" s="365" t="str">
        <f>IF(details!AC90="","",details!AC90)</f>
        <v/>
      </c>
      <c r="AY90" s="365" t="str">
        <f>IF(details!AD90="","",details!AD90)</f>
        <v/>
      </c>
      <c r="AZ90" s="186" t="str">
        <f t="shared" si="147"/>
        <v/>
      </c>
      <c r="BA90" s="302" t="str">
        <f t="shared" si="148"/>
        <v/>
      </c>
      <c r="BB90" s="303" t="str">
        <f t="shared" si="149"/>
        <v/>
      </c>
      <c r="BC90" s="189" t="str">
        <f t="shared" si="172"/>
        <v/>
      </c>
      <c r="BD90" s="189">
        <f t="shared" si="173"/>
        <v>0</v>
      </c>
      <c r="BE90" s="365" t="str">
        <f>IF(details!AE90="","",details!AE90)</f>
        <v/>
      </c>
      <c r="BF90" s="365" t="str">
        <f>IF(details!AF90="","",details!AF90)</f>
        <v/>
      </c>
      <c r="BG90" s="186" t="str">
        <f t="shared" si="150"/>
        <v/>
      </c>
      <c r="BH90" s="302" t="str">
        <f t="shared" si="151"/>
        <v/>
      </c>
      <c r="BI90" s="303" t="str">
        <f t="shared" si="152"/>
        <v/>
      </c>
      <c r="BJ90" s="189" t="str">
        <f t="shared" si="174"/>
        <v/>
      </c>
      <c r="BK90" s="189">
        <f t="shared" si="175"/>
        <v>0</v>
      </c>
      <c r="BL90" s="365" t="str">
        <f>IF(details!AG90="","",details!AG90)</f>
        <v/>
      </c>
      <c r="BM90" s="365" t="str">
        <f>IF(details!AH90="","",details!AH90)</f>
        <v/>
      </c>
      <c r="BN90" s="186" t="str">
        <f t="shared" si="153"/>
        <v/>
      </c>
      <c r="BO90" s="302" t="str">
        <f t="shared" si="154"/>
        <v/>
      </c>
      <c r="BP90" s="303" t="str">
        <f t="shared" si="155"/>
        <v/>
      </c>
      <c r="BQ90" s="189" t="str">
        <f t="shared" si="176"/>
        <v/>
      </c>
      <c r="BR90" s="189">
        <f t="shared" si="177"/>
        <v>0</v>
      </c>
      <c r="BS90" s="365" t="str">
        <f>IF(details!AI90="","",details!AI90)</f>
        <v/>
      </c>
      <c r="BT90" s="365" t="str">
        <f>IF(details!AJ90="","",details!AJ90)</f>
        <v/>
      </c>
      <c r="BU90" s="186" t="str">
        <f t="shared" si="156"/>
        <v/>
      </c>
      <c r="BV90" s="302" t="str">
        <f t="shared" si="157"/>
        <v/>
      </c>
      <c r="BW90" s="303" t="str">
        <f t="shared" si="158"/>
        <v/>
      </c>
      <c r="BX90" s="189" t="str">
        <f t="shared" si="178"/>
        <v/>
      </c>
      <c r="BY90" s="189">
        <f t="shared" si="179"/>
        <v>0</v>
      </c>
      <c r="BZ90" s="369" t="str">
        <f t="shared" si="180"/>
        <v/>
      </c>
      <c r="CA90" s="369" t="str">
        <f t="shared" si="181"/>
        <v/>
      </c>
      <c r="CB90" s="369" t="str">
        <f t="shared" si="182"/>
        <v/>
      </c>
      <c r="CC90" s="369" t="str">
        <f t="shared" si="183"/>
        <v/>
      </c>
      <c r="CD90" s="369" t="str">
        <f t="shared" si="184"/>
        <v/>
      </c>
      <c r="CE90" s="369" t="str">
        <f t="shared" si="185"/>
        <v/>
      </c>
      <c r="CF90" s="369" t="str">
        <f t="shared" si="186"/>
        <v/>
      </c>
      <c r="CG90" s="370" t="str">
        <f t="shared" si="187"/>
        <v/>
      </c>
      <c r="CH90" s="370" t="str">
        <f t="shared" si="188"/>
        <v/>
      </c>
      <c r="CI90" s="369" t="str">
        <f t="shared" si="189"/>
        <v/>
      </c>
      <c r="CJ90" s="369" t="str">
        <f t="shared" si="190"/>
        <v/>
      </c>
      <c r="CK90" s="369" t="str">
        <f t="shared" si="191"/>
        <v/>
      </c>
      <c r="CL90" s="369" t="str">
        <f t="shared" si="192"/>
        <v/>
      </c>
      <c r="CM90" s="369" t="str">
        <f t="shared" si="193"/>
        <v/>
      </c>
      <c r="CN90" s="369" t="str">
        <f t="shared" si="194"/>
        <v/>
      </c>
      <c r="CO90" s="369" t="str">
        <f t="shared" si="195"/>
        <v/>
      </c>
      <c r="CP90" s="371" t="str">
        <f t="shared" si="196"/>
        <v/>
      </c>
      <c r="CQ90" s="371" t="str">
        <f t="shared" si="197"/>
        <v/>
      </c>
      <c r="CR90" s="369" t="str">
        <f t="shared" si="198"/>
        <v/>
      </c>
      <c r="CS90" s="371" t="str">
        <f t="shared" si="199"/>
        <v/>
      </c>
      <c r="CT90" s="371" t="str">
        <f t="shared" si="200"/>
        <v/>
      </c>
      <c r="CU90" s="190" t="str">
        <f>details!CJ90</f>
        <v/>
      </c>
      <c r="CV90" s="376" t="str">
        <f>details!CK90</f>
        <v/>
      </c>
      <c r="CW90" s="438" t="str">
        <f t="shared" si="201"/>
        <v/>
      </c>
      <c r="CX90" s="497" t="str">
        <f t="shared" si="202"/>
        <v/>
      </c>
      <c r="CY90" s="372" t="str">
        <f t="shared" si="203"/>
        <v/>
      </c>
      <c r="CZ90" s="372" t="str">
        <f t="shared" si="204"/>
        <v/>
      </c>
      <c r="DA90" s="373" t="str">
        <f t="shared" si="205"/>
        <v/>
      </c>
      <c r="DB90" s="186" t="str">
        <f t="shared" si="206"/>
        <v/>
      </c>
      <c r="DC90" s="421" t="str">
        <f t="shared" si="207"/>
        <v/>
      </c>
      <c r="DD90" s="422" t="str">
        <f t="shared" si="208"/>
        <v/>
      </c>
      <c r="DE90" s="389" t="str">
        <f>IF(details!AK89="","",details!AK89)</f>
        <v/>
      </c>
    </row>
    <row r="91" spans="1:109" s="20" customFormat="1" ht="14" customHeight="1">
      <c r="A91" s="388">
        <f>IF(details!A91="","",details!A91)</f>
        <v>85</v>
      </c>
      <c r="B91" s="365" t="str">
        <f>IF(details!B91="","",details!B91)</f>
        <v/>
      </c>
      <c r="C91" s="365" t="str">
        <f>IF(details!C91="","",details!C91)</f>
        <v/>
      </c>
      <c r="D91" s="186" t="str">
        <f>IF(details!D91="","",details!D91)</f>
        <v/>
      </c>
      <c r="E91" s="365" t="str">
        <f>IF(details!E91="","",details!E91)</f>
        <v/>
      </c>
      <c r="F91" s="187" t="str">
        <f>IF(details!G91="","",details!G91)</f>
        <v/>
      </c>
      <c r="G91" s="261" t="str">
        <f>IF(details!H91="","",details!H91)</f>
        <v/>
      </c>
      <c r="H91" s="188" t="str">
        <f>IF(details!I91="","",details!I91)</f>
        <v>v 085</v>
      </c>
      <c r="I91" s="188" t="str">
        <f>IF(details!J91="","",details!J91)</f>
        <v>c 085</v>
      </c>
      <c r="J91" s="188" t="str">
        <f>IF(details!K91="","",details!K91)</f>
        <v>l 085</v>
      </c>
      <c r="K91" s="365" t="str">
        <f>IF(details!Q91="","",details!Q91)</f>
        <v/>
      </c>
      <c r="L91" s="365" t="str">
        <f>IF(details!R91="","",details!R91)</f>
        <v/>
      </c>
      <c r="M91" s="288" t="str">
        <f t="shared" si="159"/>
        <v/>
      </c>
      <c r="N91" s="365" t="str">
        <f>IF(details!S91="","",details!S91)</f>
        <v/>
      </c>
      <c r="O91" s="365" t="str">
        <f>IF(details!T91="","",details!T91)</f>
        <v/>
      </c>
      <c r="P91" s="186" t="str">
        <f t="shared" si="133"/>
        <v/>
      </c>
      <c r="Q91" s="186" t="str">
        <f t="shared" si="160"/>
        <v/>
      </c>
      <c r="R91" s="186" t="str">
        <f t="shared" si="161"/>
        <v/>
      </c>
      <c r="S91" s="186" t="str">
        <f t="shared" si="162"/>
        <v/>
      </c>
      <c r="T91" s="365" t="str">
        <f t="shared" si="163"/>
        <v/>
      </c>
      <c r="U91" s="365" t="str">
        <f t="shared" si="138"/>
        <v/>
      </c>
      <c r="V91" s="189" t="str">
        <f t="shared" si="164"/>
        <v/>
      </c>
      <c r="W91" s="189">
        <f t="shared" si="165"/>
        <v>0</v>
      </c>
      <c r="X91" s="365" t="str">
        <f>IF(details!U91="","",details!U91)</f>
        <v/>
      </c>
      <c r="Y91" s="365" t="str">
        <f>IF(details!V91="","",details!V91)</f>
        <v/>
      </c>
      <c r="Z91" s="288" t="str">
        <f t="shared" si="166"/>
        <v/>
      </c>
      <c r="AA91" s="365" t="str">
        <f>IF(details!W91="","",details!W91)</f>
        <v/>
      </c>
      <c r="AB91" s="365" t="str">
        <f>IF(details!X91="","",details!X91)</f>
        <v/>
      </c>
      <c r="AC91" s="186" t="str">
        <f t="shared" si="134"/>
        <v/>
      </c>
      <c r="AD91" s="186" t="str">
        <f t="shared" si="167"/>
        <v/>
      </c>
      <c r="AE91" s="186" t="str">
        <f t="shared" si="168"/>
        <v/>
      </c>
      <c r="AF91" s="186" t="str">
        <f t="shared" si="139"/>
        <v/>
      </c>
      <c r="AG91" s="365" t="str">
        <f t="shared" si="135"/>
        <v/>
      </c>
      <c r="AH91" s="365" t="str">
        <f t="shared" si="140"/>
        <v/>
      </c>
      <c r="AI91" s="189" t="str">
        <f t="shared" si="141"/>
        <v/>
      </c>
      <c r="AJ91" s="189">
        <f t="shared" si="142"/>
        <v>0</v>
      </c>
      <c r="AK91" s="365" t="str">
        <f>IF(details!Y91="","",details!Y91)</f>
        <v/>
      </c>
      <c r="AL91" s="365" t="str">
        <f>IF(details!Z91="","",details!Z91)</f>
        <v/>
      </c>
      <c r="AM91" s="288" t="str">
        <f t="shared" si="169"/>
        <v/>
      </c>
      <c r="AN91" s="365" t="str">
        <f>IF(details!AA91="","",details!AA91)</f>
        <v/>
      </c>
      <c r="AO91" s="365" t="str">
        <f>IF(details!AB91="","",details!AB91)</f>
        <v/>
      </c>
      <c r="AP91" s="186" t="str">
        <f t="shared" si="136"/>
        <v/>
      </c>
      <c r="AQ91" s="186" t="str">
        <f t="shared" si="170"/>
        <v/>
      </c>
      <c r="AR91" s="186" t="str">
        <f t="shared" si="171"/>
        <v/>
      </c>
      <c r="AS91" s="186" t="str">
        <f t="shared" si="143"/>
        <v/>
      </c>
      <c r="AT91" s="365" t="str">
        <f t="shared" si="137"/>
        <v/>
      </c>
      <c r="AU91" s="365" t="str">
        <f t="shared" si="144"/>
        <v/>
      </c>
      <c r="AV91" s="189" t="str">
        <f t="shared" si="145"/>
        <v/>
      </c>
      <c r="AW91" s="189">
        <f t="shared" si="146"/>
        <v>0</v>
      </c>
      <c r="AX91" s="365" t="str">
        <f>IF(details!AC91="","",details!AC91)</f>
        <v/>
      </c>
      <c r="AY91" s="365" t="str">
        <f>IF(details!AD91="","",details!AD91)</f>
        <v/>
      </c>
      <c r="AZ91" s="186" t="str">
        <f t="shared" si="147"/>
        <v/>
      </c>
      <c r="BA91" s="302" t="str">
        <f t="shared" si="148"/>
        <v/>
      </c>
      <c r="BB91" s="303" t="str">
        <f t="shared" si="149"/>
        <v/>
      </c>
      <c r="BC91" s="189" t="str">
        <f t="shared" si="172"/>
        <v/>
      </c>
      <c r="BD91" s="189">
        <f t="shared" si="173"/>
        <v>0</v>
      </c>
      <c r="BE91" s="365" t="str">
        <f>IF(details!AE91="","",details!AE91)</f>
        <v/>
      </c>
      <c r="BF91" s="365" t="str">
        <f>IF(details!AF91="","",details!AF91)</f>
        <v/>
      </c>
      <c r="BG91" s="186" t="str">
        <f t="shared" si="150"/>
        <v/>
      </c>
      <c r="BH91" s="302" t="str">
        <f t="shared" si="151"/>
        <v/>
      </c>
      <c r="BI91" s="303" t="str">
        <f t="shared" si="152"/>
        <v/>
      </c>
      <c r="BJ91" s="189" t="str">
        <f t="shared" si="174"/>
        <v/>
      </c>
      <c r="BK91" s="189">
        <f t="shared" si="175"/>
        <v>0</v>
      </c>
      <c r="BL91" s="365" t="str">
        <f>IF(details!AG91="","",details!AG91)</f>
        <v/>
      </c>
      <c r="BM91" s="365" t="str">
        <f>IF(details!AH91="","",details!AH91)</f>
        <v/>
      </c>
      <c r="BN91" s="186" t="str">
        <f t="shared" si="153"/>
        <v/>
      </c>
      <c r="BO91" s="302" t="str">
        <f t="shared" si="154"/>
        <v/>
      </c>
      <c r="BP91" s="303" t="str">
        <f t="shared" si="155"/>
        <v/>
      </c>
      <c r="BQ91" s="189" t="str">
        <f t="shared" si="176"/>
        <v/>
      </c>
      <c r="BR91" s="189">
        <f t="shared" si="177"/>
        <v>0</v>
      </c>
      <c r="BS91" s="365" t="str">
        <f>IF(details!AI91="","",details!AI91)</f>
        <v/>
      </c>
      <c r="BT91" s="365" t="str">
        <f>IF(details!AJ91="","",details!AJ91)</f>
        <v/>
      </c>
      <c r="BU91" s="186" t="str">
        <f t="shared" si="156"/>
        <v/>
      </c>
      <c r="BV91" s="302" t="str">
        <f t="shared" si="157"/>
        <v/>
      </c>
      <c r="BW91" s="303" t="str">
        <f t="shared" si="158"/>
        <v/>
      </c>
      <c r="BX91" s="189" t="str">
        <f t="shared" si="178"/>
        <v/>
      </c>
      <c r="BY91" s="189">
        <f t="shared" si="179"/>
        <v>0</v>
      </c>
      <c r="BZ91" s="369" t="str">
        <f t="shared" si="180"/>
        <v/>
      </c>
      <c r="CA91" s="369" t="str">
        <f t="shared" si="181"/>
        <v/>
      </c>
      <c r="CB91" s="369" t="str">
        <f t="shared" si="182"/>
        <v/>
      </c>
      <c r="CC91" s="369" t="str">
        <f t="shared" si="183"/>
        <v/>
      </c>
      <c r="CD91" s="369" t="str">
        <f t="shared" si="184"/>
        <v/>
      </c>
      <c r="CE91" s="369" t="str">
        <f t="shared" si="185"/>
        <v/>
      </c>
      <c r="CF91" s="369" t="str">
        <f t="shared" si="186"/>
        <v/>
      </c>
      <c r="CG91" s="370" t="str">
        <f t="shared" si="187"/>
        <v/>
      </c>
      <c r="CH91" s="370" t="str">
        <f t="shared" si="188"/>
        <v/>
      </c>
      <c r="CI91" s="369" t="str">
        <f t="shared" si="189"/>
        <v/>
      </c>
      <c r="CJ91" s="369" t="str">
        <f t="shared" si="190"/>
        <v/>
      </c>
      <c r="CK91" s="369" t="str">
        <f t="shared" si="191"/>
        <v/>
      </c>
      <c r="CL91" s="369" t="str">
        <f t="shared" si="192"/>
        <v/>
      </c>
      <c r="CM91" s="369" t="str">
        <f t="shared" si="193"/>
        <v/>
      </c>
      <c r="CN91" s="369" t="str">
        <f t="shared" si="194"/>
        <v/>
      </c>
      <c r="CO91" s="369" t="str">
        <f t="shared" si="195"/>
        <v/>
      </c>
      <c r="CP91" s="371" t="str">
        <f t="shared" si="196"/>
        <v/>
      </c>
      <c r="CQ91" s="371" t="str">
        <f t="shared" si="197"/>
        <v/>
      </c>
      <c r="CR91" s="369" t="str">
        <f t="shared" si="198"/>
        <v/>
      </c>
      <c r="CS91" s="371" t="str">
        <f t="shared" si="199"/>
        <v/>
      </c>
      <c r="CT91" s="371" t="str">
        <f t="shared" si="200"/>
        <v/>
      </c>
      <c r="CU91" s="190" t="str">
        <f>details!CJ91</f>
        <v/>
      </c>
      <c r="CV91" s="376" t="str">
        <f>details!CK91</f>
        <v/>
      </c>
      <c r="CW91" s="438" t="str">
        <f t="shared" si="201"/>
        <v/>
      </c>
      <c r="CX91" s="497" t="str">
        <f t="shared" si="202"/>
        <v/>
      </c>
      <c r="CY91" s="372" t="str">
        <f t="shared" si="203"/>
        <v/>
      </c>
      <c r="CZ91" s="372" t="str">
        <f t="shared" si="204"/>
        <v/>
      </c>
      <c r="DA91" s="373" t="str">
        <f t="shared" si="205"/>
        <v/>
      </c>
      <c r="DB91" s="186" t="str">
        <f t="shared" si="206"/>
        <v/>
      </c>
      <c r="DC91" s="421" t="str">
        <f t="shared" si="207"/>
        <v/>
      </c>
      <c r="DD91" s="422" t="str">
        <f t="shared" si="208"/>
        <v/>
      </c>
      <c r="DE91" s="389" t="str">
        <f>IF(details!AK90="","",details!AK90)</f>
        <v/>
      </c>
    </row>
    <row r="92" spans="1:109" s="20" customFormat="1" ht="14" customHeight="1">
      <c r="A92" s="388">
        <f>IF(details!A92="","",details!A92)</f>
        <v>86</v>
      </c>
      <c r="B92" s="365" t="str">
        <f>IF(details!B92="","",details!B92)</f>
        <v/>
      </c>
      <c r="C92" s="365" t="str">
        <f>IF(details!C92="","",details!C92)</f>
        <v/>
      </c>
      <c r="D92" s="186" t="str">
        <f>IF(details!D92="","",details!D92)</f>
        <v/>
      </c>
      <c r="E92" s="365" t="str">
        <f>IF(details!E92="","",details!E92)</f>
        <v/>
      </c>
      <c r="F92" s="187" t="str">
        <f>IF(details!G92="","",details!G92)</f>
        <v/>
      </c>
      <c r="G92" s="261" t="str">
        <f>IF(details!H92="","",details!H92)</f>
        <v/>
      </c>
      <c r="H92" s="188" t="str">
        <f>IF(details!I92="","",details!I92)</f>
        <v>v 086</v>
      </c>
      <c r="I92" s="188" t="str">
        <f>IF(details!J92="","",details!J92)</f>
        <v>c 086</v>
      </c>
      <c r="J92" s="188" t="str">
        <f>IF(details!K92="","",details!K92)</f>
        <v>l 086</v>
      </c>
      <c r="K92" s="365" t="str">
        <f>IF(details!Q92="","",details!Q92)</f>
        <v/>
      </c>
      <c r="L92" s="365" t="str">
        <f>IF(details!R92="","",details!R92)</f>
        <v/>
      </c>
      <c r="M92" s="288" t="str">
        <f t="shared" si="159"/>
        <v/>
      </c>
      <c r="N92" s="365" t="str">
        <f>IF(details!S92="","",details!S92)</f>
        <v/>
      </c>
      <c r="O92" s="365" t="str">
        <f>IF(details!T92="","",details!T92)</f>
        <v/>
      </c>
      <c r="P92" s="186" t="str">
        <f t="shared" si="133"/>
        <v/>
      </c>
      <c r="Q92" s="186" t="str">
        <f t="shared" si="160"/>
        <v/>
      </c>
      <c r="R92" s="186" t="str">
        <f t="shared" si="161"/>
        <v/>
      </c>
      <c r="S92" s="186" t="str">
        <f t="shared" si="162"/>
        <v/>
      </c>
      <c r="T92" s="365" t="str">
        <f t="shared" si="163"/>
        <v/>
      </c>
      <c r="U92" s="365" t="str">
        <f t="shared" si="138"/>
        <v/>
      </c>
      <c r="V92" s="189" t="str">
        <f t="shared" si="164"/>
        <v/>
      </c>
      <c r="W92" s="189">
        <f t="shared" si="165"/>
        <v>0</v>
      </c>
      <c r="X92" s="365" t="str">
        <f>IF(details!U92="","",details!U92)</f>
        <v/>
      </c>
      <c r="Y92" s="365" t="str">
        <f>IF(details!V92="","",details!V92)</f>
        <v/>
      </c>
      <c r="Z92" s="288" t="str">
        <f t="shared" si="166"/>
        <v/>
      </c>
      <c r="AA92" s="365" t="str">
        <f>IF(details!W92="","",details!W92)</f>
        <v/>
      </c>
      <c r="AB92" s="365" t="str">
        <f>IF(details!X92="","",details!X92)</f>
        <v/>
      </c>
      <c r="AC92" s="186" t="str">
        <f t="shared" si="134"/>
        <v/>
      </c>
      <c r="AD92" s="186" t="str">
        <f t="shared" si="167"/>
        <v/>
      </c>
      <c r="AE92" s="186" t="str">
        <f t="shared" si="168"/>
        <v/>
      </c>
      <c r="AF92" s="186" t="str">
        <f t="shared" si="139"/>
        <v/>
      </c>
      <c r="AG92" s="365" t="str">
        <f t="shared" si="135"/>
        <v/>
      </c>
      <c r="AH92" s="365" t="str">
        <f t="shared" si="140"/>
        <v/>
      </c>
      <c r="AI92" s="189" t="str">
        <f t="shared" si="141"/>
        <v/>
      </c>
      <c r="AJ92" s="189">
        <f t="shared" si="142"/>
        <v>0</v>
      </c>
      <c r="AK92" s="365" t="str">
        <f>IF(details!Y92="","",details!Y92)</f>
        <v/>
      </c>
      <c r="AL92" s="365" t="str">
        <f>IF(details!Z92="","",details!Z92)</f>
        <v/>
      </c>
      <c r="AM92" s="288" t="str">
        <f t="shared" si="169"/>
        <v/>
      </c>
      <c r="AN92" s="365" t="str">
        <f>IF(details!AA92="","",details!AA92)</f>
        <v/>
      </c>
      <c r="AO92" s="365" t="str">
        <f>IF(details!AB92="","",details!AB92)</f>
        <v/>
      </c>
      <c r="AP92" s="186" t="str">
        <f t="shared" si="136"/>
        <v/>
      </c>
      <c r="AQ92" s="186" t="str">
        <f t="shared" si="170"/>
        <v/>
      </c>
      <c r="AR92" s="186" t="str">
        <f t="shared" si="171"/>
        <v/>
      </c>
      <c r="AS92" s="186" t="str">
        <f t="shared" si="143"/>
        <v/>
      </c>
      <c r="AT92" s="365" t="str">
        <f t="shared" si="137"/>
        <v/>
      </c>
      <c r="AU92" s="365" t="str">
        <f t="shared" si="144"/>
        <v/>
      </c>
      <c r="AV92" s="189" t="str">
        <f t="shared" si="145"/>
        <v/>
      </c>
      <c r="AW92" s="189">
        <f t="shared" si="146"/>
        <v>0</v>
      </c>
      <c r="AX92" s="365" t="str">
        <f>IF(details!AC92="","",details!AC92)</f>
        <v/>
      </c>
      <c r="AY92" s="365" t="str">
        <f>IF(details!AD92="","",details!AD92)</f>
        <v/>
      </c>
      <c r="AZ92" s="186" t="str">
        <f t="shared" si="147"/>
        <v/>
      </c>
      <c r="BA92" s="302" t="str">
        <f t="shared" si="148"/>
        <v/>
      </c>
      <c r="BB92" s="303" t="str">
        <f t="shared" si="149"/>
        <v/>
      </c>
      <c r="BC92" s="189" t="str">
        <f t="shared" si="172"/>
        <v/>
      </c>
      <c r="BD92" s="189">
        <f t="shared" si="173"/>
        <v>0</v>
      </c>
      <c r="BE92" s="365" t="str">
        <f>IF(details!AE92="","",details!AE92)</f>
        <v/>
      </c>
      <c r="BF92" s="365" t="str">
        <f>IF(details!AF92="","",details!AF92)</f>
        <v/>
      </c>
      <c r="BG92" s="186" t="str">
        <f t="shared" si="150"/>
        <v/>
      </c>
      <c r="BH92" s="302" t="str">
        <f t="shared" si="151"/>
        <v/>
      </c>
      <c r="BI92" s="303" t="str">
        <f t="shared" si="152"/>
        <v/>
      </c>
      <c r="BJ92" s="189" t="str">
        <f t="shared" si="174"/>
        <v/>
      </c>
      <c r="BK92" s="189">
        <f t="shared" si="175"/>
        <v>0</v>
      </c>
      <c r="BL92" s="365" t="str">
        <f>IF(details!AG92="","",details!AG92)</f>
        <v/>
      </c>
      <c r="BM92" s="365" t="str">
        <f>IF(details!AH92="","",details!AH92)</f>
        <v/>
      </c>
      <c r="BN92" s="186" t="str">
        <f t="shared" si="153"/>
        <v/>
      </c>
      <c r="BO92" s="302" t="str">
        <f t="shared" si="154"/>
        <v/>
      </c>
      <c r="BP92" s="303" t="str">
        <f t="shared" si="155"/>
        <v/>
      </c>
      <c r="BQ92" s="189" t="str">
        <f t="shared" si="176"/>
        <v/>
      </c>
      <c r="BR92" s="189">
        <f t="shared" si="177"/>
        <v>0</v>
      </c>
      <c r="BS92" s="365" t="str">
        <f>IF(details!AI92="","",details!AI92)</f>
        <v/>
      </c>
      <c r="BT92" s="365" t="str">
        <f>IF(details!AJ92="","",details!AJ92)</f>
        <v/>
      </c>
      <c r="BU92" s="186" t="str">
        <f t="shared" si="156"/>
        <v/>
      </c>
      <c r="BV92" s="302" t="str">
        <f t="shared" si="157"/>
        <v/>
      </c>
      <c r="BW92" s="303" t="str">
        <f t="shared" si="158"/>
        <v/>
      </c>
      <c r="BX92" s="189" t="str">
        <f t="shared" si="178"/>
        <v/>
      </c>
      <c r="BY92" s="189">
        <f t="shared" si="179"/>
        <v>0</v>
      </c>
      <c r="BZ92" s="369" t="str">
        <f t="shared" si="180"/>
        <v/>
      </c>
      <c r="CA92" s="369" t="str">
        <f t="shared" si="181"/>
        <v/>
      </c>
      <c r="CB92" s="369" t="str">
        <f t="shared" si="182"/>
        <v/>
      </c>
      <c r="CC92" s="369" t="str">
        <f t="shared" si="183"/>
        <v/>
      </c>
      <c r="CD92" s="369" t="str">
        <f t="shared" si="184"/>
        <v/>
      </c>
      <c r="CE92" s="369" t="str">
        <f t="shared" si="185"/>
        <v/>
      </c>
      <c r="CF92" s="369" t="str">
        <f t="shared" si="186"/>
        <v/>
      </c>
      <c r="CG92" s="370" t="str">
        <f t="shared" si="187"/>
        <v/>
      </c>
      <c r="CH92" s="370" t="str">
        <f t="shared" si="188"/>
        <v/>
      </c>
      <c r="CI92" s="369" t="str">
        <f t="shared" si="189"/>
        <v/>
      </c>
      <c r="CJ92" s="369" t="str">
        <f t="shared" si="190"/>
        <v/>
      </c>
      <c r="CK92" s="369" t="str">
        <f t="shared" si="191"/>
        <v/>
      </c>
      <c r="CL92" s="369" t="str">
        <f t="shared" si="192"/>
        <v/>
      </c>
      <c r="CM92" s="369" t="str">
        <f t="shared" si="193"/>
        <v/>
      </c>
      <c r="CN92" s="369" t="str">
        <f t="shared" si="194"/>
        <v/>
      </c>
      <c r="CO92" s="369" t="str">
        <f t="shared" si="195"/>
        <v/>
      </c>
      <c r="CP92" s="371" t="str">
        <f t="shared" si="196"/>
        <v/>
      </c>
      <c r="CQ92" s="371" t="str">
        <f t="shared" si="197"/>
        <v/>
      </c>
      <c r="CR92" s="369" t="str">
        <f t="shared" si="198"/>
        <v/>
      </c>
      <c r="CS92" s="371" t="str">
        <f t="shared" si="199"/>
        <v/>
      </c>
      <c r="CT92" s="371" t="str">
        <f t="shared" si="200"/>
        <v/>
      </c>
      <c r="CU92" s="190" t="str">
        <f>details!CJ92</f>
        <v/>
      </c>
      <c r="CV92" s="376" t="str">
        <f>details!CK92</f>
        <v/>
      </c>
      <c r="CW92" s="438" t="str">
        <f t="shared" si="201"/>
        <v/>
      </c>
      <c r="CX92" s="497" t="str">
        <f t="shared" si="202"/>
        <v/>
      </c>
      <c r="CY92" s="372" t="str">
        <f t="shared" si="203"/>
        <v/>
      </c>
      <c r="CZ92" s="372" t="str">
        <f t="shared" si="204"/>
        <v/>
      </c>
      <c r="DA92" s="373" t="str">
        <f t="shared" si="205"/>
        <v/>
      </c>
      <c r="DB92" s="186" t="str">
        <f t="shared" si="206"/>
        <v/>
      </c>
      <c r="DC92" s="421" t="str">
        <f t="shared" si="207"/>
        <v/>
      </c>
      <c r="DD92" s="422" t="str">
        <f t="shared" si="208"/>
        <v/>
      </c>
      <c r="DE92" s="389" t="str">
        <f>IF(details!AK91="","",details!AK91)</f>
        <v/>
      </c>
    </row>
    <row r="93" spans="1:109" s="20" customFormat="1" ht="14" customHeight="1">
      <c r="A93" s="388">
        <f>IF(details!A93="","",details!A93)</f>
        <v>87</v>
      </c>
      <c r="B93" s="365" t="str">
        <f>IF(details!B93="","",details!B93)</f>
        <v/>
      </c>
      <c r="C93" s="365" t="str">
        <f>IF(details!C93="","",details!C93)</f>
        <v/>
      </c>
      <c r="D93" s="186" t="str">
        <f>IF(details!D93="","",details!D93)</f>
        <v/>
      </c>
      <c r="E93" s="365" t="str">
        <f>IF(details!E93="","",details!E93)</f>
        <v/>
      </c>
      <c r="F93" s="187" t="str">
        <f>IF(details!G93="","",details!G93)</f>
        <v/>
      </c>
      <c r="G93" s="261" t="str">
        <f>IF(details!H93="","",details!H93)</f>
        <v/>
      </c>
      <c r="H93" s="188" t="str">
        <f>IF(details!I93="","",details!I93)</f>
        <v>v 087</v>
      </c>
      <c r="I93" s="188" t="str">
        <f>IF(details!J93="","",details!J93)</f>
        <v>c 087</v>
      </c>
      <c r="J93" s="188" t="str">
        <f>IF(details!K93="","",details!K93)</f>
        <v>l 087</v>
      </c>
      <c r="K93" s="365" t="str">
        <f>IF(details!Q93="","",details!Q93)</f>
        <v/>
      </c>
      <c r="L93" s="365" t="str">
        <f>IF(details!R93="","",details!R93)</f>
        <v/>
      </c>
      <c r="M93" s="288" t="str">
        <f t="shared" si="159"/>
        <v/>
      </c>
      <c r="N93" s="365" t="str">
        <f>IF(details!S93="","",details!S93)</f>
        <v/>
      </c>
      <c r="O93" s="365" t="str">
        <f>IF(details!T93="","",details!T93)</f>
        <v/>
      </c>
      <c r="P93" s="186" t="str">
        <f t="shared" si="133"/>
        <v/>
      </c>
      <c r="Q93" s="186" t="str">
        <f t="shared" si="160"/>
        <v/>
      </c>
      <c r="R93" s="186" t="str">
        <f t="shared" si="161"/>
        <v/>
      </c>
      <c r="S93" s="186" t="str">
        <f t="shared" si="162"/>
        <v/>
      </c>
      <c r="T93" s="365" t="str">
        <f t="shared" si="163"/>
        <v/>
      </c>
      <c r="U93" s="365" t="str">
        <f t="shared" si="138"/>
        <v/>
      </c>
      <c r="V93" s="189" t="str">
        <f t="shared" si="164"/>
        <v/>
      </c>
      <c r="W93" s="189">
        <f t="shared" si="165"/>
        <v>0</v>
      </c>
      <c r="X93" s="365" t="str">
        <f>IF(details!U93="","",details!U93)</f>
        <v/>
      </c>
      <c r="Y93" s="365" t="str">
        <f>IF(details!V93="","",details!V93)</f>
        <v/>
      </c>
      <c r="Z93" s="288" t="str">
        <f t="shared" si="166"/>
        <v/>
      </c>
      <c r="AA93" s="365" t="str">
        <f>IF(details!W93="","",details!W93)</f>
        <v/>
      </c>
      <c r="AB93" s="365" t="str">
        <f>IF(details!X93="","",details!X93)</f>
        <v/>
      </c>
      <c r="AC93" s="186" t="str">
        <f t="shared" si="134"/>
        <v/>
      </c>
      <c r="AD93" s="186" t="str">
        <f t="shared" si="167"/>
        <v/>
      </c>
      <c r="AE93" s="186" t="str">
        <f t="shared" si="168"/>
        <v/>
      </c>
      <c r="AF93" s="186" t="str">
        <f t="shared" si="139"/>
        <v/>
      </c>
      <c r="AG93" s="365" t="str">
        <f t="shared" si="135"/>
        <v/>
      </c>
      <c r="AH93" s="365" t="str">
        <f t="shared" si="140"/>
        <v/>
      </c>
      <c r="AI93" s="189" t="str">
        <f t="shared" si="141"/>
        <v/>
      </c>
      <c r="AJ93" s="189">
        <f t="shared" si="142"/>
        <v>0</v>
      </c>
      <c r="AK93" s="365" t="str">
        <f>IF(details!Y93="","",details!Y93)</f>
        <v/>
      </c>
      <c r="AL93" s="365" t="str">
        <f>IF(details!Z93="","",details!Z93)</f>
        <v/>
      </c>
      <c r="AM93" s="288" t="str">
        <f t="shared" si="169"/>
        <v/>
      </c>
      <c r="AN93" s="365" t="str">
        <f>IF(details!AA93="","",details!AA93)</f>
        <v/>
      </c>
      <c r="AO93" s="365" t="str">
        <f>IF(details!AB93="","",details!AB93)</f>
        <v/>
      </c>
      <c r="AP93" s="186" t="str">
        <f t="shared" si="136"/>
        <v/>
      </c>
      <c r="AQ93" s="186" t="str">
        <f t="shared" si="170"/>
        <v/>
      </c>
      <c r="AR93" s="186" t="str">
        <f t="shared" si="171"/>
        <v/>
      </c>
      <c r="AS93" s="186" t="str">
        <f t="shared" si="143"/>
        <v/>
      </c>
      <c r="AT93" s="365" t="str">
        <f t="shared" si="137"/>
        <v/>
      </c>
      <c r="AU93" s="365" t="str">
        <f t="shared" si="144"/>
        <v/>
      </c>
      <c r="AV93" s="189" t="str">
        <f t="shared" si="145"/>
        <v/>
      </c>
      <c r="AW93" s="189">
        <f t="shared" si="146"/>
        <v>0</v>
      </c>
      <c r="AX93" s="365" t="str">
        <f>IF(details!AC93="","",details!AC93)</f>
        <v/>
      </c>
      <c r="AY93" s="365" t="str">
        <f>IF(details!AD93="","",details!AD93)</f>
        <v/>
      </c>
      <c r="AZ93" s="186" t="str">
        <f t="shared" si="147"/>
        <v/>
      </c>
      <c r="BA93" s="302" t="str">
        <f t="shared" si="148"/>
        <v/>
      </c>
      <c r="BB93" s="303" t="str">
        <f t="shared" si="149"/>
        <v/>
      </c>
      <c r="BC93" s="189" t="str">
        <f t="shared" si="172"/>
        <v/>
      </c>
      <c r="BD93" s="189">
        <f t="shared" si="173"/>
        <v>0</v>
      </c>
      <c r="BE93" s="365" t="str">
        <f>IF(details!AE93="","",details!AE93)</f>
        <v/>
      </c>
      <c r="BF93" s="365" t="str">
        <f>IF(details!AF93="","",details!AF93)</f>
        <v/>
      </c>
      <c r="BG93" s="186" t="str">
        <f t="shared" si="150"/>
        <v/>
      </c>
      <c r="BH93" s="302" t="str">
        <f t="shared" si="151"/>
        <v/>
      </c>
      <c r="BI93" s="303" t="str">
        <f t="shared" si="152"/>
        <v/>
      </c>
      <c r="BJ93" s="189" t="str">
        <f t="shared" si="174"/>
        <v/>
      </c>
      <c r="BK93" s="189">
        <f t="shared" si="175"/>
        <v>0</v>
      </c>
      <c r="BL93" s="365" t="str">
        <f>IF(details!AG93="","",details!AG93)</f>
        <v/>
      </c>
      <c r="BM93" s="365" t="str">
        <f>IF(details!AH93="","",details!AH93)</f>
        <v/>
      </c>
      <c r="BN93" s="186" t="str">
        <f t="shared" si="153"/>
        <v/>
      </c>
      <c r="BO93" s="302" t="str">
        <f t="shared" si="154"/>
        <v/>
      </c>
      <c r="BP93" s="303" t="str">
        <f t="shared" si="155"/>
        <v/>
      </c>
      <c r="BQ93" s="189" t="str">
        <f t="shared" si="176"/>
        <v/>
      </c>
      <c r="BR93" s="189">
        <f t="shared" si="177"/>
        <v>0</v>
      </c>
      <c r="BS93" s="365" t="str">
        <f>IF(details!AI93="","",details!AI93)</f>
        <v/>
      </c>
      <c r="BT93" s="365" t="str">
        <f>IF(details!AJ93="","",details!AJ93)</f>
        <v/>
      </c>
      <c r="BU93" s="186" t="str">
        <f t="shared" si="156"/>
        <v/>
      </c>
      <c r="BV93" s="302" t="str">
        <f t="shared" si="157"/>
        <v/>
      </c>
      <c r="BW93" s="303" t="str">
        <f t="shared" si="158"/>
        <v/>
      </c>
      <c r="BX93" s="189" t="str">
        <f t="shared" si="178"/>
        <v/>
      </c>
      <c r="BY93" s="189">
        <f t="shared" si="179"/>
        <v>0</v>
      </c>
      <c r="BZ93" s="369" t="str">
        <f t="shared" si="180"/>
        <v/>
      </c>
      <c r="CA93" s="369" t="str">
        <f t="shared" si="181"/>
        <v/>
      </c>
      <c r="CB93" s="369" t="str">
        <f t="shared" si="182"/>
        <v/>
      </c>
      <c r="CC93" s="369" t="str">
        <f t="shared" si="183"/>
        <v/>
      </c>
      <c r="CD93" s="369" t="str">
        <f t="shared" si="184"/>
        <v/>
      </c>
      <c r="CE93" s="369" t="str">
        <f t="shared" si="185"/>
        <v/>
      </c>
      <c r="CF93" s="369" t="str">
        <f t="shared" si="186"/>
        <v/>
      </c>
      <c r="CG93" s="370" t="str">
        <f t="shared" si="187"/>
        <v/>
      </c>
      <c r="CH93" s="370" t="str">
        <f t="shared" si="188"/>
        <v/>
      </c>
      <c r="CI93" s="369" t="str">
        <f t="shared" si="189"/>
        <v/>
      </c>
      <c r="CJ93" s="369" t="str">
        <f t="shared" si="190"/>
        <v/>
      </c>
      <c r="CK93" s="369" t="str">
        <f t="shared" si="191"/>
        <v/>
      </c>
      <c r="CL93" s="369" t="str">
        <f t="shared" si="192"/>
        <v/>
      </c>
      <c r="CM93" s="369" t="str">
        <f t="shared" si="193"/>
        <v/>
      </c>
      <c r="CN93" s="369" t="str">
        <f t="shared" si="194"/>
        <v/>
      </c>
      <c r="CO93" s="369" t="str">
        <f t="shared" si="195"/>
        <v/>
      </c>
      <c r="CP93" s="371" t="str">
        <f t="shared" si="196"/>
        <v/>
      </c>
      <c r="CQ93" s="371" t="str">
        <f t="shared" si="197"/>
        <v/>
      </c>
      <c r="CR93" s="369" t="str">
        <f t="shared" si="198"/>
        <v/>
      </c>
      <c r="CS93" s="371" t="str">
        <f t="shared" si="199"/>
        <v/>
      </c>
      <c r="CT93" s="371" t="str">
        <f t="shared" si="200"/>
        <v/>
      </c>
      <c r="CU93" s="190" t="str">
        <f>details!CJ93</f>
        <v/>
      </c>
      <c r="CV93" s="376" t="str">
        <f>details!CK93</f>
        <v/>
      </c>
      <c r="CW93" s="438" t="str">
        <f t="shared" si="201"/>
        <v/>
      </c>
      <c r="CX93" s="497" t="str">
        <f t="shared" si="202"/>
        <v/>
      </c>
      <c r="CY93" s="372" t="str">
        <f t="shared" si="203"/>
        <v/>
      </c>
      <c r="CZ93" s="372" t="str">
        <f t="shared" si="204"/>
        <v/>
      </c>
      <c r="DA93" s="373" t="str">
        <f t="shared" si="205"/>
        <v/>
      </c>
      <c r="DB93" s="186" t="str">
        <f t="shared" si="206"/>
        <v/>
      </c>
      <c r="DC93" s="421" t="str">
        <f t="shared" si="207"/>
        <v/>
      </c>
      <c r="DD93" s="422" t="str">
        <f t="shared" si="208"/>
        <v/>
      </c>
      <c r="DE93" s="389" t="str">
        <f>IF(details!AK92="","",details!AK92)</f>
        <v/>
      </c>
    </row>
    <row r="94" spans="1:109" s="20" customFormat="1" ht="14" customHeight="1">
      <c r="A94" s="388">
        <f>IF(details!A94="","",details!A94)</f>
        <v>88</v>
      </c>
      <c r="B94" s="365" t="str">
        <f>IF(details!B94="","",details!B94)</f>
        <v/>
      </c>
      <c r="C94" s="365" t="str">
        <f>IF(details!C94="","",details!C94)</f>
        <v/>
      </c>
      <c r="D94" s="186" t="str">
        <f>IF(details!D94="","",details!D94)</f>
        <v/>
      </c>
      <c r="E94" s="365" t="str">
        <f>IF(details!E94="","",details!E94)</f>
        <v/>
      </c>
      <c r="F94" s="187" t="str">
        <f>IF(details!G94="","",details!G94)</f>
        <v/>
      </c>
      <c r="G94" s="261" t="str">
        <f>IF(details!H94="","",details!H94)</f>
        <v/>
      </c>
      <c r="H94" s="188" t="str">
        <f>IF(details!I94="","",details!I94)</f>
        <v>v 088</v>
      </c>
      <c r="I94" s="188" t="str">
        <f>IF(details!J94="","",details!J94)</f>
        <v>c 088</v>
      </c>
      <c r="J94" s="188" t="str">
        <f>IF(details!K94="","",details!K94)</f>
        <v>l 088</v>
      </c>
      <c r="K94" s="365" t="str">
        <f>IF(details!Q94="","",details!Q94)</f>
        <v/>
      </c>
      <c r="L94" s="365" t="str">
        <f>IF(details!R94="","",details!R94)</f>
        <v/>
      </c>
      <c r="M94" s="288" t="str">
        <f t="shared" si="159"/>
        <v/>
      </c>
      <c r="N94" s="365" t="str">
        <f>IF(details!S94="","",details!S94)</f>
        <v/>
      </c>
      <c r="O94" s="365" t="str">
        <f>IF(details!T94="","",details!T94)</f>
        <v/>
      </c>
      <c r="P94" s="186" t="str">
        <f t="shared" si="133"/>
        <v/>
      </c>
      <c r="Q94" s="186" t="str">
        <f t="shared" si="160"/>
        <v/>
      </c>
      <c r="R94" s="186" t="str">
        <f t="shared" si="161"/>
        <v/>
      </c>
      <c r="S94" s="186" t="str">
        <f t="shared" si="162"/>
        <v/>
      </c>
      <c r="T94" s="365" t="str">
        <f t="shared" si="163"/>
        <v/>
      </c>
      <c r="U94" s="365" t="str">
        <f t="shared" si="138"/>
        <v/>
      </c>
      <c r="V94" s="189" t="str">
        <f t="shared" si="164"/>
        <v/>
      </c>
      <c r="W94" s="189">
        <f t="shared" si="165"/>
        <v>0</v>
      </c>
      <c r="X94" s="365" t="str">
        <f>IF(details!U94="","",details!U94)</f>
        <v/>
      </c>
      <c r="Y94" s="365" t="str">
        <f>IF(details!V94="","",details!V94)</f>
        <v/>
      </c>
      <c r="Z94" s="288" t="str">
        <f t="shared" si="166"/>
        <v/>
      </c>
      <c r="AA94" s="365" t="str">
        <f>IF(details!W94="","",details!W94)</f>
        <v/>
      </c>
      <c r="AB94" s="365" t="str">
        <f>IF(details!X94="","",details!X94)</f>
        <v/>
      </c>
      <c r="AC94" s="186" t="str">
        <f t="shared" si="134"/>
        <v/>
      </c>
      <c r="AD94" s="186" t="str">
        <f t="shared" si="167"/>
        <v/>
      </c>
      <c r="AE94" s="186" t="str">
        <f t="shared" si="168"/>
        <v/>
      </c>
      <c r="AF94" s="186" t="str">
        <f t="shared" si="139"/>
        <v/>
      </c>
      <c r="AG94" s="365" t="str">
        <f t="shared" si="135"/>
        <v/>
      </c>
      <c r="AH94" s="365" t="str">
        <f t="shared" si="140"/>
        <v/>
      </c>
      <c r="AI94" s="189" t="str">
        <f t="shared" si="141"/>
        <v/>
      </c>
      <c r="AJ94" s="189">
        <f t="shared" si="142"/>
        <v>0</v>
      </c>
      <c r="AK94" s="365" t="str">
        <f>IF(details!Y94="","",details!Y94)</f>
        <v/>
      </c>
      <c r="AL94" s="365" t="str">
        <f>IF(details!Z94="","",details!Z94)</f>
        <v/>
      </c>
      <c r="AM94" s="288" t="str">
        <f t="shared" si="169"/>
        <v/>
      </c>
      <c r="AN94" s="365" t="str">
        <f>IF(details!AA94="","",details!AA94)</f>
        <v/>
      </c>
      <c r="AO94" s="365" t="str">
        <f>IF(details!AB94="","",details!AB94)</f>
        <v/>
      </c>
      <c r="AP94" s="186" t="str">
        <f t="shared" si="136"/>
        <v/>
      </c>
      <c r="AQ94" s="186" t="str">
        <f t="shared" si="170"/>
        <v/>
      </c>
      <c r="AR94" s="186" t="str">
        <f t="shared" si="171"/>
        <v/>
      </c>
      <c r="AS94" s="186" t="str">
        <f t="shared" si="143"/>
        <v/>
      </c>
      <c r="AT94" s="365" t="str">
        <f t="shared" si="137"/>
        <v/>
      </c>
      <c r="AU94" s="365" t="str">
        <f t="shared" si="144"/>
        <v/>
      </c>
      <c r="AV94" s="189" t="str">
        <f t="shared" si="145"/>
        <v/>
      </c>
      <c r="AW94" s="189">
        <f t="shared" si="146"/>
        <v>0</v>
      </c>
      <c r="AX94" s="365" t="str">
        <f>IF(details!AC94="","",details!AC94)</f>
        <v/>
      </c>
      <c r="AY94" s="365" t="str">
        <f>IF(details!AD94="","",details!AD94)</f>
        <v/>
      </c>
      <c r="AZ94" s="186" t="str">
        <f t="shared" si="147"/>
        <v/>
      </c>
      <c r="BA94" s="302" t="str">
        <f t="shared" si="148"/>
        <v/>
      </c>
      <c r="BB94" s="303" t="str">
        <f t="shared" si="149"/>
        <v/>
      </c>
      <c r="BC94" s="189" t="str">
        <f t="shared" si="172"/>
        <v/>
      </c>
      <c r="BD94" s="189">
        <f t="shared" si="173"/>
        <v>0</v>
      </c>
      <c r="BE94" s="365" t="str">
        <f>IF(details!AE94="","",details!AE94)</f>
        <v/>
      </c>
      <c r="BF94" s="365" t="str">
        <f>IF(details!AF94="","",details!AF94)</f>
        <v/>
      </c>
      <c r="BG94" s="186" t="str">
        <f t="shared" si="150"/>
        <v/>
      </c>
      <c r="BH94" s="302" t="str">
        <f t="shared" si="151"/>
        <v/>
      </c>
      <c r="BI94" s="303" t="str">
        <f t="shared" si="152"/>
        <v/>
      </c>
      <c r="BJ94" s="189" t="str">
        <f t="shared" si="174"/>
        <v/>
      </c>
      <c r="BK94" s="189">
        <f t="shared" si="175"/>
        <v>0</v>
      </c>
      <c r="BL94" s="365" t="str">
        <f>IF(details!AG94="","",details!AG94)</f>
        <v/>
      </c>
      <c r="BM94" s="365" t="str">
        <f>IF(details!AH94="","",details!AH94)</f>
        <v/>
      </c>
      <c r="BN94" s="186" t="str">
        <f t="shared" si="153"/>
        <v/>
      </c>
      <c r="BO94" s="302" t="str">
        <f t="shared" si="154"/>
        <v/>
      </c>
      <c r="BP94" s="303" t="str">
        <f t="shared" si="155"/>
        <v/>
      </c>
      <c r="BQ94" s="189" t="str">
        <f t="shared" si="176"/>
        <v/>
      </c>
      <c r="BR94" s="189">
        <f t="shared" si="177"/>
        <v>0</v>
      </c>
      <c r="BS94" s="365" t="str">
        <f>IF(details!AI94="","",details!AI94)</f>
        <v/>
      </c>
      <c r="BT94" s="365" t="str">
        <f>IF(details!AJ94="","",details!AJ94)</f>
        <v/>
      </c>
      <c r="BU94" s="186" t="str">
        <f t="shared" si="156"/>
        <v/>
      </c>
      <c r="BV94" s="302" t="str">
        <f t="shared" si="157"/>
        <v/>
      </c>
      <c r="BW94" s="303" t="str">
        <f t="shared" si="158"/>
        <v/>
      </c>
      <c r="BX94" s="189" t="str">
        <f t="shared" si="178"/>
        <v/>
      </c>
      <c r="BY94" s="189">
        <f t="shared" si="179"/>
        <v>0</v>
      </c>
      <c r="BZ94" s="369" t="str">
        <f t="shared" si="180"/>
        <v/>
      </c>
      <c r="CA94" s="369" t="str">
        <f t="shared" si="181"/>
        <v/>
      </c>
      <c r="CB94" s="369" t="str">
        <f t="shared" si="182"/>
        <v/>
      </c>
      <c r="CC94" s="369" t="str">
        <f t="shared" si="183"/>
        <v/>
      </c>
      <c r="CD94" s="369" t="str">
        <f t="shared" si="184"/>
        <v/>
      </c>
      <c r="CE94" s="369" t="str">
        <f t="shared" si="185"/>
        <v/>
      </c>
      <c r="CF94" s="369" t="str">
        <f t="shared" si="186"/>
        <v/>
      </c>
      <c r="CG94" s="370" t="str">
        <f t="shared" si="187"/>
        <v/>
      </c>
      <c r="CH94" s="370" t="str">
        <f t="shared" si="188"/>
        <v/>
      </c>
      <c r="CI94" s="369" t="str">
        <f t="shared" si="189"/>
        <v/>
      </c>
      <c r="CJ94" s="369" t="str">
        <f t="shared" si="190"/>
        <v/>
      </c>
      <c r="CK94" s="369" t="str">
        <f t="shared" si="191"/>
        <v/>
      </c>
      <c r="CL94" s="369" t="str">
        <f t="shared" si="192"/>
        <v/>
      </c>
      <c r="CM94" s="369" t="str">
        <f t="shared" si="193"/>
        <v/>
      </c>
      <c r="CN94" s="369" t="str">
        <f t="shared" si="194"/>
        <v/>
      </c>
      <c r="CO94" s="369" t="str">
        <f t="shared" si="195"/>
        <v/>
      </c>
      <c r="CP94" s="371" t="str">
        <f t="shared" si="196"/>
        <v/>
      </c>
      <c r="CQ94" s="371" t="str">
        <f t="shared" si="197"/>
        <v/>
      </c>
      <c r="CR94" s="369" t="str">
        <f t="shared" si="198"/>
        <v/>
      </c>
      <c r="CS94" s="371" t="str">
        <f t="shared" si="199"/>
        <v/>
      </c>
      <c r="CT94" s="371" t="str">
        <f t="shared" si="200"/>
        <v/>
      </c>
      <c r="CU94" s="190" t="str">
        <f>details!CJ94</f>
        <v/>
      </c>
      <c r="CV94" s="376" t="str">
        <f>details!CK94</f>
        <v/>
      </c>
      <c r="CW94" s="438" t="str">
        <f t="shared" si="201"/>
        <v/>
      </c>
      <c r="CX94" s="497" t="str">
        <f t="shared" si="202"/>
        <v/>
      </c>
      <c r="CY94" s="372" t="str">
        <f t="shared" si="203"/>
        <v/>
      </c>
      <c r="CZ94" s="372" t="str">
        <f t="shared" si="204"/>
        <v/>
      </c>
      <c r="DA94" s="373" t="str">
        <f t="shared" si="205"/>
        <v/>
      </c>
      <c r="DB94" s="186" t="str">
        <f t="shared" si="206"/>
        <v/>
      </c>
      <c r="DC94" s="421" t="str">
        <f t="shared" si="207"/>
        <v/>
      </c>
      <c r="DD94" s="422" t="str">
        <f t="shared" si="208"/>
        <v/>
      </c>
      <c r="DE94" s="389" t="str">
        <f>IF(details!AK93="","",details!AK93)</f>
        <v/>
      </c>
    </row>
    <row r="95" spans="1:109" s="20" customFormat="1" ht="14" customHeight="1">
      <c r="A95" s="388">
        <f>IF(details!A95="","",details!A95)</f>
        <v>89</v>
      </c>
      <c r="B95" s="365" t="str">
        <f>IF(details!B95="","",details!B95)</f>
        <v/>
      </c>
      <c r="C95" s="365" t="str">
        <f>IF(details!C95="","",details!C95)</f>
        <v/>
      </c>
      <c r="D95" s="186" t="str">
        <f>IF(details!D95="","",details!D95)</f>
        <v/>
      </c>
      <c r="E95" s="365" t="str">
        <f>IF(details!E95="","",details!E95)</f>
        <v/>
      </c>
      <c r="F95" s="187" t="str">
        <f>IF(details!G95="","",details!G95)</f>
        <v/>
      </c>
      <c r="G95" s="261" t="str">
        <f>IF(details!H95="","",details!H95)</f>
        <v/>
      </c>
      <c r="H95" s="188" t="str">
        <f>IF(details!I95="","",details!I95)</f>
        <v>v 089</v>
      </c>
      <c r="I95" s="188" t="str">
        <f>IF(details!J95="","",details!J95)</f>
        <v>c 089</v>
      </c>
      <c r="J95" s="188" t="str">
        <f>IF(details!K95="","",details!K95)</f>
        <v>l 089</v>
      </c>
      <c r="K95" s="365" t="str">
        <f>IF(details!Q95="","",details!Q95)</f>
        <v/>
      </c>
      <c r="L95" s="365" t="str">
        <f>IF(details!R95="","",details!R95)</f>
        <v/>
      </c>
      <c r="M95" s="288" t="str">
        <f t="shared" si="159"/>
        <v/>
      </c>
      <c r="N95" s="365" t="str">
        <f>IF(details!S95="","",details!S95)</f>
        <v/>
      </c>
      <c r="O95" s="365" t="str">
        <f>IF(details!T95="","",details!T95)</f>
        <v/>
      </c>
      <c r="P95" s="186" t="str">
        <f t="shared" si="133"/>
        <v/>
      </c>
      <c r="Q95" s="186" t="str">
        <f t="shared" si="160"/>
        <v/>
      </c>
      <c r="R95" s="186" t="str">
        <f t="shared" si="161"/>
        <v/>
      </c>
      <c r="S95" s="186" t="str">
        <f t="shared" si="162"/>
        <v/>
      </c>
      <c r="T95" s="365" t="str">
        <f t="shared" si="163"/>
        <v/>
      </c>
      <c r="U95" s="365" t="str">
        <f t="shared" si="138"/>
        <v/>
      </c>
      <c r="V95" s="189" t="str">
        <f t="shared" si="164"/>
        <v/>
      </c>
      <c r="W95" s="189">
        <f t="shared" si="165"/>
        <v>0</v>
      </c>
      <c r="X95" s="365" t="str">
        <f>IF(details!U95="","",details!U95)</f>
        <v/>
      </c>
      <c r="Y95" s="365" t="str">
        <f>IF(details!V95="","",details!V95)</f>
        <v/>
      </c>
      <c r="Z95" s="288" t="str">
        <f t="shared" si="166"/>
        <v/>
      </c>
      <c r="AA95" s="365" t="str">
        <f>IF(details!W95="","",details!W95)</f>
        <v/>
      </c>
      <c r="AB95" s="365" t="str">
        <f>IF(details!X95="","",details!X95)</f>
        <v/>
      </c>
      <c r="AC95" s="186" t="str">
        <f t="shared" si="134"/>
        <v/>
      </c>
      <c r="AD95" s="186" t="str">
        <f t="shared" si="167"/>
        <v/>
      </c>
      <c r="AE95" s="186" t="str">
        <f t="shared" si="168"/>
        <v/>
      </c>
      <c r="AF95" s="186" t="str">
        <f t="shared" si="139"/>
        <v/>
      </c>
      <c r="AG95" s="365" t="str">
        <f t="shared" si="135"/>
        <v/>
      </c>
      <c r="AH95" s="365" t="str">
        <f t="shared" si="140"/>
        <v/>
      </c>
      <c r="AI95" s="189" t="str">
        <f t="shared" si="141"/>
        <v/>
      </c>
      <c r="AJ95" s="189">
        <f t="shared" si="142"/>
        <v>0</v>
      </c>
      <c r="AK95" s="365" t="str">
        <f>IF(details!Y95="","",details!Y95)</f>
        <v/>
      </c>
      <c r="AL95" s="365" t="str">
        <f>IF(details!Z95="","",details!Z95)</f>
        <v/>
      </c>
      <c r="AM95" s="288" t="str">
        <f t="shared" si="169"/>
        <v/>
      </c>
      <c r="AN95" s="365" t="str">
        <f>IF(details!AA95="","",details!AA95)</f>
        <v/>
      </c>
      <c r="AO95" s="365" t="str">
        <f>IF(details!AB95="","",details!AB95)</f>
        <v/>
      </c>
      <c r="AP95" s="186" t="str">
        <f t="shared" si="136"/>
        <v/>
      </c>
      <c r="AQ95" s="186" t="str">
        <f t="shared" si="170"/>
        <v/>
      </c>
      <c r="AR95" s="186" t="str">
        <f t="shared" si="171"/>
        <v/>
      </c>
      <c r="AS95" s="186" t="str">
        <f t="shared" si="143"/>
        <v/>
      </c>
      <c r="AT95" s="365" t="str">
        <f t="shared" si="137"/>
        <v/>
      </c>
      <c r="AU95" s="365" t="str">
        <f t="shared" si="144"/>
        <v/>
      </c>
      <c r="AV95" s="189" t="str">
        <f t="shared" si="145"/>
        <v/>
      </c>
      <c r="AW95" s="189">
        <f t="shared" si="146"/>
        <v>0</v>
      </c>
      <c r="AX95" s="365" t="str">
        <f>IF(details!AC95="","",details!AC95)</f>
        <v/>
      </c>
      <c r="AY95" s="365" t="str">
        <f>IF(details!AD95="","",details!AD95)</f>
        <v/>
      </c>
      <c r="AZ95" s="186" t="str">
        <f t="shared" si="147"/>
        <v/>
      </c>
      <c r="BA95" s="302" t="str">
        <f t="shared" si="148"/>
        <v/>
      </c>
      <c r="BB95" s="303" t="str">
        <f t="shared" si="149"/>
        <v/>
      </c>
      <c r="BC95" s="189" t="str">
        <f t="shared" si="172"/>
        <v/>
      </c>
      <c r="BD95" s="189">
        <f t="shared" si="173"/>
        <v>0</v>
      </c>
      <c r="BE95" s="365" t="str">
        <f>IF(details!AE95="","",details!AE95)</f>
        <v/>
      </c>
      <c r="BF95" s="365" t="str">
        <f>IF(details!AF95="","",details!AF95)</f>
        <v/>
      </c>
      <c r="BG95" s="186" t="str">
        <f t="shared" si="150"/>
        <v/>
      </c>
      <c r="BH95" s="302" t="str">
        <f t="shared" si="151"/>
        <v/>
      </c>
      <c r="BI95" s="303" t="str">
        <f t="shared" si="152"/>
        <v/>
      </c>
      <c r="BJ95" s="189" t="str">
        <f t="shared" si="174"/>
        <v/>
      </c>
      <c r="BK95" s="189">
        <f t="shared" si="175"/>
        <v>0</v>
      </c>
      <c r="BL95" s="365" t="str">
        <f>IF(details!AG95="","",details!AG95)</f>
        <v/>
      </c>
      <c r="BM95" s="365" t="str">
        <f>IF(details!AH95="","",details!AH95)</f>
        <v/>
      </c>
      <c r="BN95" s="186" t="str">
        <f t="shared" si="153"/>
        <v/>
      </c>
      <c r="BO95" s="302" t="str">
        <f t="shared" si="154"/>
        <v/>
      </c>
      <c r="BP95" s="303" t="str">
        <f t="shared" si="155"/>
        <v/>
      </c>
      <c r="BQ95" s="189" t="str">
        <f t="shared" si="176"/>
        <v/>
      </c>
      <c r="BR95" s="189">
        <f t="shared" si="177"/>
        <v>0</v>
      </c>
      <c r="BS95" s="365" t="str">
        <f>IF(details!AI95="","",details!AI95)</f>
        <v/>
      </c>
      <c r="BT95" s="365" t="str">
        <f>IF(details!AJ95="","",details!AJ95)</f>
        <v/>
      </c>
      <c r="BU95" s="186" t="str">
        <f t="shared" si="156"/>
        <v/>
      </c>
      <c r="BV95" s="302" t="str">
        <f t="shared" si="157"/>
        <v/>
      </c>
      <c r="BW95" s="303" t="str">
        <f t="shared" si="158"/>
        <v/>
      </c>
      <c r="BX95" s="189" t="str">
        <f t="shared" si="178"/>
        <v/>
      </c>
      <c r="BY95" s="189">
        <f t="shared" si="179"/>
        <v>0</v>
      </c>
      <c r="BZ95" s="369" t="str">
        <f t="shared" si="180"/>
        <v/>
      </c>
      <c r="CA95" s="369" t="str">
        <f t="shared" si="181"/>
        <v/>
      </c>
      <c r="CB95" s="369" t="str">
        <f t="shared" si="182"/>
        <v/>
      </c>
      <c r="CC95" s="369" t="str">
        <f t="shared" si="183"/>
        <v/>
      </c>
      <c r="CD95" s="369" t="str">
        <f t="shared" si="184"/>
        <v/>
      </c>
      <c r="CE95" s="369" t="str">
        <f t="shared" si="185"/>
        <v/>
      </c>
      <c r="CF95" s="369" t="str">
        <f t="shared" si="186"/>
        <v/>
      </c>
      <c r="CG95" s="370" t="str">
        <f t="shared" si="187"/>
        <v/>
      </c>
      <c r="CH95" s="370" t="str">
        <f t="shared" si="188"/>
        <v/>
      </c>
      <c r="CI95" s="369" t="str">
        <f t="shared" si="189"/>
        <v/>
      </c>
      <c r="CJ95" s="369" t="str">
        <f t="shared" si="190"/>
        <v/>
      </c>
      <c r="CK95" s="369" t="str">
        <f t="shared" si="191"/>
        <v/>
      </c>
      <c r="CL95" s="369" t="str">
        <f t="shared" si="192"/>
        <v/>
      </c>
      <c r="CM95" s="369" t="str">
        <f t="shared" si="193"/>
        <v/>
      </c>
      <c r="CN95" s="369" t="str">
        <f t="shared" si="194"/>
        <v/>
      </c>
      <c r="CO95" s="369" t="str">
        <f t="shared" si="195"/>
        <v/>
      </c>
      <c r="CP95" s="371" t="str">
        <f t="shared" si="196"/>
        <v/>
      </c>
      <c r="CQ95" s="371" t="str">
        <f t="shared" si="197"/>
        <v/>
      </c>
      <c r="CR95" s="369" t="str">
        <f t="shared" si="198"/>
        <v/>
      </c>
      <c r="CS95" s="371" t="str">
        <f t="shared" si="199"/>
        <v/>
      </c>
      <c r="CT95" s="371" t="str">
        <f t="shared" si="200"/>
        <v/>
      </c>
      <c r="CU95" s="190" t="str">
        <f>details!CJ95</f>
        <v/>
      </c>
      <c r="CV95" s="376" t="str">
        <f>details!CK95</f>
        <v/>
      </c>
      <c r="CW95" s="438" t="str">
        <f t="shared" si="201"/>
        <v/>
      </c>
      <c r="CX95" s="497" t="str">
        <f t="shared" si="202"/>
        <v/>
      </c>
      <c r="CY95" s="372" t="str">
        <f t="shared" si="203"/>
        <v/>
      </c>
      <c r="CZ95" s="372" t="str">
        <f t="shared" si="204"/>
        <v/>
      </c>
      <c r="DA95" s="373" t="str">
        <f t="shared" si="205"/>
        <v/>
      </c>
      <c r="DB95" s="186" t="str">
        <f t="shared" si="206"/>
        <v/>
      </c>
      <c r="DC95" s="421" t="str">
        <f t="shared" si="207"/>
        <v/>
      </c>
      <c r="DD95" s="422" t="str">
        <f t="shared" si="208"/>
        <v/>
      </c>
      <c r="DE95" s="389" t="str">
        <f>IF(details!AK94="","",details!AK94)</f>
        <v/>
      </c>
    </row>
    <row r="96" spans="1:109" s="20" customFormat="1" ht="14" customHeight="1">
      <c r="A96" s="388">
        <f>IF(details!A96="","",details!A96)</f>
        <v>90</v>
      </c>
      <c r="B96" s="365" t="str">
        <f>IF(details!B96="","",details!B96)</f>
        <v/>
      </c>
      <c r="C96" s="365" t="str">
        <f>IF(details!C96="","",details!C96)</f>
        <v/>
      </c>
      <c r="D96" s="186" t="str">
        <f>IF(details!D96="","",details!D96)</f>
        <v/>
      </c>
      <c r="E96" s="365" t="str">
        <f>IF(details!E96="","",details!E96)</f>
        <v/>
      </c>
      <c r="F96" s="187" t="str">
        <f>IF(details!G96="","",details!G96)</f>
        <v/>
      </c>
      <c r="G96" s="261" t="str">
        <f>IF(details!H96="","",details!H96)</f>
        <v/>
      </c>
      <c r="H96" s="188" t="str">
        <f>IF(details!I96="","",details!I96)</f>
        <v>v 090</v>
      </c>
      <c r="I96" s="188" t="str">
        <f>IF(details!J96="","",details!J96)</f>
        <v>c 090</v>
      </c>
      <c r="J96" s="188" t="str">
        <f>IF(details!K96="","",details!K96)</f>
        <v>l 090</v>
      </c>
      <c r="K96" s="365" t="str">
        <f>IF(details!Q96="","",details!Q96)</f>
        <v/>
      </c>
      <c r="L96" s="365" t="str">
        <f>IF(details!R96="","",details!R96)</f>
        <v/>
      </c>
      <c r="M96" s="288" t="str">
        <f t="shared" si="159"/>
        <v/>
      </c>
      <c r="N96" s="365" t="str">
        <f>IF(details!S96="","",details!S96)</f>
        <v/>
      </c>
      <c r="O96" s="365" t="str">
        <f>IF(details!T96="","",details!T96)</f>
        <v/>
      </c>
      <c r="P96" s="186" t="str">
        <f t="shared" si="133"/>
        <v/>
      </c>
      <c r="Q96" s="186" t="str">
        <f t="shared" si="160"/>
        <v/>
      </c>
      <c r="R96" s="186" t="str">
        <f t="shared" si="161"/>
        <v/>
      </c>
      <c r="S96" s="186" t="str">
        <f t="shared" si="162"/>
        <v/>
      </c>
      <c r="T96" s="365" t="str">
        <f t="shared" si="163"/>
        <v/>
      </c>
      <c r="U96" s="365" t="str">
        <f t="shared" si="138"/>
        <v/>
      </c>
      <c r="V96" s="189" t="str">
        <f t="shared" si="164"/>
        <v/>
      </c>
      <c r="W96" s="189">
        <f t="shared" si="165"/>
        <v>0</v>
      </c>
      <c r="X96" s="365" t="str">
        <f>IF(details!U96="","",details!U96)</f>
        <v/>
      </c>
      <c r="Y96" s="365" t="str">
        <f>IF(details!V96="","",details!V96)</f>
        <v/>
      </c>
      <c r="Z96" s="288" t="str">
        <f t="shared" si="166"/>
        <v/>
      </c>
      <c r="AA96" s="365" t="str">
        <f>IF(details!W96="","",details!W96)</f>
        <v/>
      </c>
      <c r="AB96" s="365" t="str">
        <f>IF(details!X96="","",details!X96)</f>
        <v/>
      </c>
      <c r="AC96" s="186" t="str">
        <f t="shared" si="134"/>
        <v/>
      </c>
      <c r="AD96" s="186" t="str">
        <f t="shared" si="167"/>
        <v/>
      </c>
      <c r="AE96" s="186" t="str">
        <f t="shared" si="168"/>
        <v/>
      </c>
      <c r="AF96" s="186" t="str">
        <f t="shared" si="139"/>
        <v/>
      </c>
      <c r="AG96" s="365" t="str">
        <f t="shared" si="135"/>
        <v/>
      </c>
      <c r="AH96" s="365" t="str">
        <f t="shared" si="140"/>
        <v/>
      </c>
      <c r="AI96" s="189" t="str">
        <f t="shared" si="141"/>
        <v/>
      </c>
      <c r="AJ96" s="189">
        <f t="shared" si="142"/>
        <v>0</v>
      </c>
      <c r="AK96" s="365" t="str">
        <f>IF(details!Y96="","",details!Y96)</f>
        <v/>
      </c>
      <c r="AL96" s="365" t="str">
        <f>IF(details!Z96="","",details!Z96)</f>
        <v/>
      </c>
      <c r="AM96" s="288" t="str">
        <f t="shared" si="169"/>
        <v/>
      </c>
      <c r="AN96" s="365" t="str">
        <f>IF(details!AA96="","",details!AA96)</f>
        <v/>
      </c>
      <c r="AO96" s="365" t="str">
        <f>IF(details!AB96="","",details!AB96)</f>
        <v/>
      </c>
      <c r="AP96" s="186" t="str">
        <f t="shared" si="136"/>
        <v/>
      </c>
      <c r="AQ96" s="186" t="str">
        <f t="shared" si="170"/>
        <v/>
      </c>
      <c r="AR96" s="186" t="str">
        <f t="shared" si="171"/>
        <v/>
      </c>
      <c r="AS96" s="186" t="str">
        <f t="shared" si="143"/>
        <v/>
      </c>
      <c r="AT96" s="365" t="str">
        <f t="shared" si="137"/>
        <v/>
      </c>
      <c r="AU96" s="365" t="str">
        <f t="shared" si="144"/>
        <v/>
      </c>
      <c r="AV96" s="189" t="str">
        <f t="shared" si="145"/>
        <v/>
      </c>
      <c r="AW96" s="189">
        <f t="shared" si="146"/>
        <v>0</v>
      </c>
      <c r="AX96" s="365" t="str">
        <f>IF(details!AC96="","",details!AC96)</f>
        <v/>
      </c>
      <c r="AY96" s="365" t="str">
        <f>IF(details!AD96="","",details!AD96)</f>
        <v/>
      </c>
      <c r="AZ96" s="186" t="str">
        <f t="shared" si="147"/>
        <v/>
      </c>
      <c r="BA96" s="302" t="str">
        <f t="shared" si="148"/>
        <v/>
      </c>
      <c r="BB96" s="303" t="str">
        <f t="shared" si="149"/>
        <v/>
      </c>
      <c r="BC96" s="189" t="str">
        <f t="shared" si="172"/>
        <v/>
      </c>
      <c r="BD96" s="189">
        <f t="shared" si="173"/>
        <v>0</v>
      </c>
      <c r="BE96" s="365" t="str">
        <f>IF(details!AE96="","",details!AE96)</f>
        <v/>
      </c>
      <c r="BF96" s="365" t="str">
        <f>IF(details!AF96="","",details!AF96)</f>
        <v/>
      </c>
      <c r="BG96" s="186" t="str">
        <f t="shared" si="150"/>
        <v/>
      </c>
      <c r="BH96" s="302" t="str">
        <f t="shared" si="151"/>
        <v/>
      </c>
      <c r="BI96" s="303" t="str">
        <f t="shared" si="152"/>
        <v/>
      </c>
      <c r="BJ96" s="189" t="str">
        <f t="shared" si="174"/>
        <v/>
      </c>
      <c r="BK96" s="189">
        <f t="shared" si="175"/>
        <v>0</v>
      </c>
      <c r="BL96" s="365" t="str">
        <f>IF(details!AG96="","",details!AG96)</f>
        <v/>
      </c>
      <c r="BM96" s="365" t="str">
        <f>IF(details!AH96="","",details!AH96)</f>
        <v/>
      </c>
      <c r="BN96" s="186" t="str">
        <f t="shared" si="153"/>
        <v/>
      </c>
      <c r="BO96" s="302" t="str">
        <f t="shared" si="154"/>
        <v/>
      </c>
      <c r="BP96" s="303" t="str">
        <f t="shared" si="155"/>
        <v/>
      </c>
      <c r="BQ96" s="189" t="str">
        <f t="shared" si="176"/>
        <v/>
      </c>
      <c r="BR96" s="189">
        <f t="shared" si="177"/>
        <v>0</v>
      </c>
      <c r="BS96" s="365" t="str">
        <f>IF(details!AI96="","",details!AI96)</f>
        <v/>
      </c>
      <c r="BT96" s="365" t="str">
        <f>IF(details!AJ96="","",details!AJ96)</f>
        <v/>
      </c>
      <c r="BU96" s="186" t="str">
        <f t="shared" si="156"/>
        <v/>
      </c>
      <c r="BV96" s="302" t="str">
        <f t="shared" si="157"/>
        <v/>
      </c>
      <c r="BW96" s="303" t="str">
        <f t="shared" si="158"/>
        <v/>
      </c>
      <c r="BX96" s="189" t="str">
        <f t="shared" si="178"/>
        <v/>
      </c>
      <c r="BY96" s="189">
        <f t="shared" si="179"/>
        <v>0</v>
      </c>
      <c r="BZ96" s="369" t="str">
        <f t="shared" si="180"/>
        <v/>
      </c>
      <c r="CA96" s="369" t="str">
        <f t="shared" si="181"/>
        <v/>
      </c>
      <c r="CB96" s="369" t="str">
        <f t="shared" si="182"/>
        <v/>
      </c>
      <c r="CC96" s="369" t="str">
        <f t="shared" si="183"/>
        <v/>
      </c>
      <c r="CD96" s="369" t="str">
        <f t="shared" si="184"/>
        <v/>
      </c>
      <c r="CE96" s="369" t="str">
        <f t="shared" si="185"/>
        <v/>
      </c>
      <c r="CF96" s="369" t="str">
        <f t="shared" si="186"/>
        <v/>
      </c>
      <c r="CG96" s="370" t="str">
        <f t="shared" si="187"/>
        <v/>
      </c>
      <c r="CH96" s="370" t="str">
        <f t="shared" si="188"/>
        <v/>
      </c>
      <c r="CI96" s="369" t="str">
        <f t="shared" si="189"/>
        <v/>
      </c>
      <c r="CJ96" s="369" t="str">
        <f t="shared" si="190"/>
        <v/>
      </c>
      <c r="CK96" s="369" t="str">
        <f t="shared" si="191"/>
        <v/>
      </c>
      <c r="CL96" s="369" t="str">
        <f t="shared" si="192"/>
        <v/>
      </c>
      <c r="CM96" s="369" t="str">
        <f t="shared" si="193"/>
        <v/>
      </c>
      <c r="CN96" s="369" t="str">
        <f t="shared" si="194"/>
        <v/>
      </c>
      <c r="CO96" s="369" t="str">
        <f t="shared" si="195"/>
        <v/>
      </c>
      <c r="CP96" s="371" t="str">
        <f t="shared" si="196"/>
        <v/>
      </c>
      <c r="CQ96" s="371" t="str">
        <f t="shared" si="197"/>
        <v/>
      </c>
      <c r="CR96" s="369" t="str">
        <f t="shared" si="198"/>
        <v/>
      </c>
      <c r="CS96" s="371" t="str">
        <f t="shared" si="199"/>
        <v/>
      </c>
      <c r="CT96" s="371" t="str">
        <f t="shared" si="200"/>
        <v/>
      </c>
      <c r="CU96" s="190" t="str">
        <f>details!CJ96</f>
        <v/>
      </c>
      <c r="CV96" s="376" t="str">
        <f>details!CK96</f>
        <v/>
      </c>
      <c r="CW96" s="438" t="str">
        <f t="shared" si="201"/>
        <v/>
      </c>
      <c r="CX96" s="497" t="str">
        <f t="shared" si="202"/>
        <v/>
      </c>
      <c r="CY96" s="372" t="str">
        <f t="shared" si="203"/>
        <v/>
      </c>
      <c r="CZ96" s="372" t="str">
        <f t="shared" si="204"/>
        <v/>
      </c>
      <c r="DA96" s="373" t="str">
        <f t="shared" si="205"/>
        <v/>
      </c>
      <c r="DB96" s="186" t="str">
        <f t="shared" si="206"/>
        <v/>
      </c>
      <c r="DC96" s="421" t="str">
        <f t="shared" si="207"/>
        <v/>
      </c>
      <c r="DD96" s="422" t="str">
        <f t="shared" si="208"/>
        <v/>
      </c>
      <c r="DE96" s="389" t="str">
        <f>IF(details!AK95="","",details!AK95)</f>
        <v/>
      </c>
    </row>
    <row r="97" spans="1:118" s="20" customFormat="1" ht="14" customHeight="1">
      <c r="A97" s="388">
        <f>IF(details!A97="","",details!A97)</f>
        <v>91</v>
      </c>
      <c r="B97" s="365" t="str">
        <f>IF(details!B97="","",details!B97)</f>
        <v/>
      </c>
      <c r="C97" s="365" t="str">
        <f>IF(details!C97="","",details!C97)</f>
        <v/>
      </c>
      <c r="D97" s="186" t="str">
        <f>IF(details!D97="","",details!D97)</f>
        <v/>
      </c>
      <c r="E97" s="365" t="str">
        <f>IF(details!E97="","",details!E97)</f>
        <v/>
      </c>
      <c r="F97" s="187" t="str">
        <f>IF(details!G97="","",details!G97)</f>
        <v/>
      </c>
      <c r="G97" s="261" t="str">
        <f>IF(details!H97="","",details!H97)</f>
        <v/>
      </c>
      <c r="H97" s="188" t="str">
        <f>IF(details!I97="","",details!I97)</f>
        <v>v 091</v>
      </c>
      <c r="I97" s="188" t="str">
        <f>IF(details!J97="","",details!J97)</f>
        <v>c 091</v>
      </c>
      <c r="J97" s="188" t="str">
        <f>IF(details!K97="","",details!K97)</f>
        <v>l 091</v>
      </c>
      <c r="K97" s="365" t="str">
        <f>IF(details!Q97="","",details!Q97)</f>
        <v/>
      </c>
      <c r="L97" s="365" t="str">
        <f>IF(details!R97="","",details!R97)</f>
        <v/>
      </c>
      <c r="M97" s="288" t="str">
        <f t="shared" si="159"/>
        <v/>
      </c>
      <c r="N97" s="365" t="str">
        <f>IF(details!S97="","",details!S97)</f>
        <v/>
      </c>
      <c r="O97" s="365" t="str">
        <f>IF(details!T97="","",details!T97)</f>
        <v/>
      </c>
      <c r="P97" s="186" t="str">
        <f t="shared" si="133"/>
        <v/>
      </c>
      <c r="Q97" s="186" t="str">
        <f t="shared" si="160"/>
        <v/>
      </c>
      <c r="R97" s="186" t="str">
        <f t="shared" si="161"/>
        <v/>
      </c>
      <c r="S97" s="186" t="str">
        <f t="shared" si="162"/>
        <v/>
      </c>
      <c r="T97" s="365" t="str">
        <f t="shared" si="163"/>
        <v/>
      </c>
      <c r="U97" s="365" t="str">
        <f t="shared" si="138"/>
        <v/>
      </c>
      <c r="V97" s="189" t="str">
        <f t="shared" si="164"/>
        <v/>
      </c>
      <c r="W97" s="189">
        <f t="shared" si="165"/>
        <v>0</v>
      </c>
      <c r="X97" s="365" t="str">
        <f>IF(details!U97="","",details!U97)</f>
        <v/>
      </c>
      <c r="Y97" s="365" t="str">
        <f>IF(details!V97="","",details!V97)</f>
        <v/>
      </c>
      <c r="Z97" s="288" t="str">
        <f t="shared" si="166"/>
        <v/>
      </c>
      <c r="AA97" s="365" t="str">
        <f>IF(details!W97="","",details!W97)</f>
        <v/>
      </c>
      <c r="AB97" s="365" t="str">
        <f>IF(details!X97="","",details!X97)</f>
        <v/>
      </c>
      <c r="AC97" s="186" t="str">
        <f t="shared" si="134"/>
        <v/>
      </c>
      <c r="AD97" s="186" t="str">
        <f t="shared" si="167"/>
        <v/>
      </c>
      <c r="AE97" s="186" t="str">
        <f t="shared" si="168"/>
        <v/>
      </c>
      <c r="AF97" s="186" t="str">
        <f t="shared" si="139"/>
        <v/>
      </c>
      <c r="AG97" s="365" t="str">
        <f t="shared" si="135"/>
        <v/>
      </c>
      <c r="AH97" s="365" t="str">
        <f t="shared" si="140"/>
        <v/>
      </c>
      <c r="AI97" s="189" t="str">
        <f t="shared" si="141"/>
        <v/>
      </c>
      <c r="AJ97" s="189">
        <f t="shared" si="142"/>
        <v>0</v>
      </c>
      <c r="AK97" s="365" t="str">
        <f>IF(details!Y97="","",details!Y97)</f>
        <v/>
      </c>
      <c r="AL97" s="365" t="str">
        <f>IF(details!Z97="","",details!Z97)</f>
        <v/>
      </c>
      <c r="AM97" s="288" t="str">
        <f t="shared" si="169"/>
        <v/>
      </c>
      <c r="AN97" s="365" t="str">
        <f>IF(details!AA97="","",details!AA97)</f>
        <v/>
      </c>
      <c r="AO97" s="365" t="str">
        <f>IF(details!AB97="","",details!AB97)</f>
        <v/>
      </c>
      <c r="AP97" s="186" t="str">
        <f t="shared" si="136"/>
        <v/>
      </c>
      <c r="AQ97" s="186" t="str">
        <f t="shared" si="170"/>
        <v/>
      </c>
      <c r="AR97" s="186" t="str">
        <f t="shared" si="171"/>
        <v/>
      </c>
      <c r="AS97" s="186" t="str">
        <f t="shared" si="143"/>
        <v/>
      </c>
      <c r="AT97" s="365" t="str">
        <f t="shared" si="137"/>
        <v/>
      </c>
      <c r="AU97" s="365" t="str">
        <f t="shared" si="144"/>
        <v/>
      </c>
      <c r="AV97" s="189" t="str">
        <f t="shared" si="145"/>
        <v/>
      </c>
      <c r="AW97" s="189">
        <f t="shared" si="146"/>
        <v>0</v>
      </c>
      <c r="AX97" s="365" t="str">
        <f>IF(details!AC97="","",details!AC97)</f>
        <v/>
      </c>
      <c r="AY97" s="365" t="str">
        <f>IF(details!AD97="","",details!AD97)</f>
        <v/>
      </c>
      <c r="AZ97" s="186" t="str">
        <f t="shared" si="147"/>
        <v/>
      </c>
      <c r="BA97" s="302" t="str">
        <f t="shared" si="148"/>
        <v/>
      </c>
      <c r="BB97" s="303" t="str">
        <f t="shared" si="149"/>
        <v/>
      </c>
      <c r="BC97" s="189" t="str">
        <f t="shared" si="172"/>
        <v/>
      </c>
      <c r="BD97" s="189">
        <f t="shared" si="173"/>
        <v>0</v>
      </c>
      <c r="BE97" s="365" t="str">
        <f>IF(details!AE97="","",details!AE97)</f>
        <v/>
      </c>
      <c r="BF97" s="365" t="str">
        <f>IF(details!AF97="","",details!AF97)</f>
        <v/>
      </c>
      <c r="BG97" s="186" t="str">
        <f t="shared" si="150"/>
        <v/>
      </c>
      <c r="BH97" s="302" t="str">
        <f t="shared" si="151"/>
        <v/>
      </c>
      <c r="BI97" s="303" t="str">
        <f t="shared" si="152"/>
        <v/>
      </c>
      <c r="BJ97" s="189" t="str">
        <f t="shared" si="174"/>
        <v/>
      </c>
      <c r="BK97" s="189">
        <f t="shared" si="175"/>
        <v>0</v>
      </c>
      <c r="BL97" s="365" t="str">
        <f>IF(details!AG97="","",details!AG97)</f>
        <v/>
      </c>
      <c r="BM97" s="365" t="str">
        <f>IF(details!AH97="","",details!AH97)</f>
        <v/>
      </c>
      <c r="BN97" s="186" t="str">
        <f t="shared" si="153"/>
        <v/>
      </c>
      <c r="BO97" s="302" t="str">
        <f t="shared" si="154"/>
        <v/>
      </c>
      <c r="BP97" s="303" t="str">
        <f t="shared" si="155"/>
        <v/>
      </c>
      <c r="BQ97" s="189" t="str">
        <f t="shared" si="176"/>
        <v/>
      </c>
      <c r="BR97" s="189">
        <f t="shared" si="177"/>
        <v>0</v>
      </c>
      <c r="BS97" s="365" t="str">
        <f>IF(details!AI97="","",details!AI97)</f>
        <v/>
      </c>
      <c r="BT97" s="365" t="str">
        <f>IF(details!AJ97="","",details!AJ97)</f>
        <v/>
      </c>
      <c r="BU97" s="186" t="str">
        <f t="shared" si="156"/>
        <v/>
      </c>
      <c r="BV97" s="302" t="str">
        <f t="shared" si="157"/>
        <v/>
      </c>
      <c r="BW97" s="303" t="str">
        <f t="shared" si="158"/>
        <v/>
      </c>
      <c r="BX97" s="189" t="str">
        <f t="shared" si="178"/>
        <v/>
      </c>
      <c r="BY97" s="189">
        <f t="shared" si="179"/>
        <v>0</v>
      </c>
      <c r="BZ97" s="369" t="str">
        <f t="shared" si="180"/>
        <v/>
      </c>
      <c r="CA97" s="369" t="str">
        <f t="shared" si="181"/>
        <v/>
      </c>
      <c r="CB97" s="369" t="str">
        <f t="shared" si="182"/>
        <v/>
      </c>
      <c r="CC97" s="369" t="str">
        <f t="shared" si="183"/>
        <v/>
      </c>
      <c r="CD97" s="369" t="str">
        <f t="shared" si="184"/>
        <v/>
      </c>
      <c r="CE97" s="369" t="str">
        <f t="shared" si="185"/>
        <v/>
      </c>
      <c r="CF97" s="369" t="str">
        <f t="shared" si="186"/>
        <v/>
      </c>
      <c r="CG97" s="370" t="str">
        <f t="shared" si="187"/>
        <v/>
      </c>
      <c r="CH97" s="370" t="str">
        <f t="shared" si="188"/>
        <v/>
      </c>
      <c r="CI97" s="369" t="str">
        <f t="shared" si="189"/>
        <v/>
      </c>
      <c r="CJ97" s="369" t="str">
        <f t="shared" si="190"/>
        <v/>
      </c>
      <c r="CK97" s="369" t="str">
        <f t="shared" si="191"/>
        <v/>
      </c>
      <c r="CL97" s="369" t="str">
        <f t="shared" si="192"/>
        <v/>
      </c>
      <c r="CM97" s="369" t="str">
        <f t="shared" si="193"/>
        <v/>
      </c>
      <c r="CN97" s="369" t="str">
        <f t="shared" si="194"/>
        <v/>
      </c>
      <c r="CO97" s="369" t="str">
        <f t="shared" si="195"/>
        <v/>
      </c>
      <c r="CP97" s="371" t="str">
        <f t="shared" si="196"/>
        <v/>
      </c>
      <c r="CQ97" s="371" t="str">
        <f t="shared" si="197"/>
        <v/>
      </c>
      <c r="CR97" s="369" t="str">
        <f t="shared" si="198"/>
        <v/>
      </c>
      <c r="CS97" s="371" t="str">
        <f t="shared" si="199"/>
        <v/>
      </c>
      <c r="CT97" s="371" t="str">
        <f t="shared" si="200"/>
        <v/>
      </c>
      <c r="CU97" s="190" t="str">
        <f>details!CJ97</f>
        <v/>
      </c>
      <c r="CV97" s="376" t="str">
        <f>details!CK97</f>
        <v/>
      </c>
      <c r="CW97" s="438" t="str">
        <f t="shared" si="201"/>
        <v/>
      </c>
      <c r="CX97" s="497" t="str">
        <f t="shared" si="202"/>
        <v/>
      </c>
      <c r="CY97" s="372" t="str">
        <f t="shared" si="203"/>
        <v/>
      </c>
      <c r="CZ97" s="372" t="str">
        <f t="shared" si="204"/>
        <v/>
      </c>
      <c r="DA97" s="373" t="str">
        <f t="shared" si="205"/>
        <v/>
      </c>
      <c r="DB97" s="186" t="str">
        <f t="shared" si="206"/>
        <v/>
      </c>
      <c r="DC97" s="421" t="str">
        <f t="shared" si="207"/>
        <v/>
      </c>
      <c r="DD97" s="422" t="str">
        <f t="shared" si="208"/>
        <v/>
      </c>
      <c r="DE97" s="389" t="str">
        <f>IF(details!AK96="","",details!AK96)</f>
        <v/>
      </c>
    </row>
    <row r="98" spans="1:118" s="20" customFormat="1" ht="14" customHeight="1">
      <c r="A98" s="388">
        <f>IF(details!A98="","",details!A98)</f>
        <v>92</v>
      </c>
      <c r="B98" s="365" t="str">
        <f>IF(details!B98="","",details!B98)</f>
        <v/>
      </c>
      <c r="C98" s="365" t="str">
        <f>IF(details!C98="","",details!C98)</f>
        <v/>
      </c>
      <c r="D98" s="186" t="str">
        <f>IF(details!D98="","",details!D98)</f>
        <v/>
      </c>
      <c r="E98" s="365" t="str">
        <f>IF(details!E98="","",details!E98)</f>
        <v/>
      </c>
      <c r="F98" s="187" t="str">
        <f>IF(details!G98="","",details!G98)</f>
        <v/>
      </c>
      <c r="G98" s="261" t="str">
        <f>IF(details!H98="","",details!H98)</f>
        <v/>
      </c>
      <c r="H98" s="188" t="str">
        <f>IF(details!I98="","",details!I98)</f>
        <v>v 092</v>
      </c>
      <c r="I98" s="188" t="str">
        <f>IF(details!J98="","",details!J98)</f>
        <v>c 092</v>
      </c>
      <c r="J98" s="188" t="str">
        <f>IF(details!K98="","",details!K98)</f>
        <v>l 092</v>
      </c>
      <c r="K98" s="365" t="str">
        <f>IF(details!Q98="","",details!Q98)</f>
        <v/>
      </c>
      <c r="L98" s="365" t="str">
        <f>IF(details!R98="","",details!R98)</f>
        <v/>
      </c>
      <c r="M98" s="288" t="str">
        <f t="shared" si="159"/>
        <v/>
      </c>
      <c r="N98" s="365" t="str">
        <f>IF(details!S98="","",details!S98)</f>
        <v/>
      </c>
      <c r="O98" s="365" t="str">
        <f>IF(details!T98="","",details!T98)</f>
        <v/>
      </c>
      <c r="P98" s="186" t="str">
        <f t="shared" si="133"/>
        <v/>
      </c>
      <c r="Q98" s="186" t="str">
        <f t="shared" si="160"/>
        <v/>
      </c>
      <c r="R98" s="186" t="str">
        <f t="shared" si="161"/>
        <v/>
      </c>
      <c r="S98" s="186" t="str">
        <f t="shared" si="162"/>
        <v/>
      </c>
      <c r="T98" s="365" t="str">
        <f t="shared" si="163"/>
        <v/>
      </c>
      <c r="U98" s="365" t="str">
        <f t="shared" si="138"/>
        <v/>
      </c>
      <c r="V98" s="189" t="str">
        <f t="shared" si="164"/>
        <v/>
      </c>
      <c r="W98" s="189">
        <f t="shared" si="165"/>
        <v>0</v>
      </c>
      <c r="X98" s="365" t="str">
        <f>IF(details!U98="","",details!U98)</f>
        <v/>
      </c>
      <c r="Y98" s="365" t="str">
        <f>IF(details!V98="","",details!V98)</f>
        <v/>
      </c>
      <c r="Z98" s="288" t="str">
        <f t="shared" si="166"/>
        <v/>
      </c>
      <c r="AA98" s="365" t="str">
        <f>IF(details!W98="","",details!W98)</f>
        <v/>
      </c>
      <c r="AB98" s="365" t="str">
        <f>IF(details!X98="","",details!X98)</f>
        <v/>
      </c>
      <c r="AC98" s="186" t="str">
        <f t="shared" si="134"/>
        <v/>
      </c>
      <c r="AD98" s="186" t="str">
        <f t="shared" si="167"/>
        <v/>
      </c>
      <c r="AE98" s="186" t="str">
        <f t="shared" si="168"/>
        <v/>
      </c>
      <c r="AF98" s="186" t="str">
        <f t="shared" si="139"/>
        <v/>
      </c>
      <c r="AG98" s="365" t="str">
        <f t="shared" si="135"/>
        <v/>
      </c>
      <c r="AH98" s="365" t="str">
        <f t="shared" si="140"/>
        <v/>
      </c>
      <c r="AI98" s="189" t="str">
        <f t="shared" si="141"/>
        <v/>
      </c>
      <c r="AJ98" s="189">
        <f t="shared" si="142"/>
        <v>0</v>
      </c>
      <c r="AK98" s="365" t="str">
        <f>IF(details!Y98="","",details!Y98)</f>
        <v/>
      </c>
      <c r="AL98" s="365" t="str">
        <f>IF(details!Z98="","",details!Z98)</f>
        <v/>
      </c>
      <c r="AM98" s="288" t="str">
        <f t="shared" si="169"/>
        <v/>
      </c>
      <c r="AN98" s="365" t="str">
        <f>IF(details!AA98="","",details!AA98)</f>
        <v/>
      </c>
      <c r="AO98" s="365" t="str">
        <f>IF(details!AB98="","",details!AB98)</f>
        <v/>
      </c>
      <c r="AP98" s="186" t="str">
        <f t="shared" si="136"/>
        <v/>
      </c>
      <c r="AQ98" s="186" t="str">
        <f t="shared" si="170"/>
        <v/>
      </c>
      <c r="AR98" s="186" t="str">
        <f t="shared" si="171"/>
        <v/>
      </c>
      <c r="AS98" s="186" t="str">
        <f t="shared" si="143"/>
        <v/>
      </c>
      <c r="AT98" s="365" t="str">
        <f t="shared" si="137"/>
        <v/>
      </c>
      <c r="AU98" s="365" t="str">
        <f t="shared" si="144"/>
        <v/>
      </c>
      <c r="AV98" s="189" t="str">
        <f t="shared" si="145"/>
        <v/>
      </c>
      <c r="AW98" s="189">
        <f t="shared" si="146"/>
        <v>0</v>
      </c>
      <c r="AX98" s="365" t="str">
        <f>IF(details!AC98="","",details!AC98)</f>
        <v/>
      </c>
      <c r="AY98" s="365" t="str">
        <f>IF(details!AD98="","",details!AD98)</f>
        <v/>
      </c>
      <c r="AZ98" s="186" t="str">
        <f t="shared" si="147"/>
        <v/>
      </c>
      <c r="BA98" s="302" t="str">
        <f t="shared" si="148"/>
        <v/>
      </c>
      <c r="BB98" s="303" t="str">
        <f t="shared" si="149"/>
        <v/>
      </c>
      <c r="BC98" s="189" t="str">
        <f t="shared" si="172"/>
        <v/>
      </c>
      <c r="BD98" s="189">
        <f t="shared" si="173"/>
        <v>0</v>
      </c>
      <c r="BE98" s="365" t="str">
        <f>IF(details!AE98="","",details!AE98)</f>
        <v/>
      </c>
      <c r="BF98" s="365" t="str">
        <f>IF(details!AF98="","",details!AF98)</f>
        <v/>
      </c>
      <c r="BG98" s="186" t="str">
        <f t="shared" si="150"/>
        <v/>
      </c>
      <c r="BH98" s="302" t="str">
        <f t="shared" si="151"/>
        <v/>
      </c>
      <c r="BI98" s="303" t="str">
        <f t="shared" si="152"/>
        <v/>
      </c>
      <c r="BJ98" s="189" t="str">
        <f t="shared" si="174"/>
        <v/>
      </c>
      <c r="BK98" s="189">
        <f t="shared" si="175"/>
        <v>0</v>
      </c>
      <c r="BL98" s="365" t="str">
        <f>IF(details!AG98="","",details!AG98)</f>
        <v/>
      </c>
      <c r="BM98" s="365" t="str">
        <f>IF(details!AH98="","",details!AH98)</f>
        <v/>
      </c>
      <c r="BN98" s="186" t="str">
        <f t="shared" si="153"/>
        <v/>
      </c>
      <c r="BO98" s="302" t="str">
        <f t="shared" si="154"/>
        <v/>
      </c>
      <c r="BP98" s="303" t="str">
        <f t="shared" si="155"/>
        <v/>
      </c>
      <c r="BQ98" s="189" t="str">
        <f t="shared" si="176"/>
        <v/>
      </c>
      <c r="BR98" s="189">
        <f t="shared" si="177"/>
        <v>0</v>
      </c>
      <c r="BS98" s="365" t="str">
        <f>IF(details!AI98="","",details!AI98)</f>
        <v/>
      </c>
      <c r="BT98" s="365" t="str">
        <f>IF(details!AJ98="","",details!AJ98)</f>
        <v/>
      </c>
      <c r="BU98" s="186" t="str">
        <f t="shared" si="156"/>
        <v/>
      </c>
      <c r="BV98" s="302" t="str">
        <f t="shared" si="157"/>
        <v/>
      </c>
      <c r="BW98" s="303" t="str">
        <f t="shared" si="158"/>
        <v/>
      </c>
      <c r="BX98" s="189" t="str">
        <f t="shared" si="178"/>
        <v/>
      </c>
      <c r="BY98" s="189">
        <f t="shared" si="179"/>
        <v>0</v>
      </c>
      <c r="BZ98" s="369" t="str">
        <f t="shared" si="180"/>
        <v/>
      </c>
      <c r="CA98" s="369" t="str">
        <f t="shared" si="181"/>
        <v/>
      </c>
      <c r="CB98" s="369" t="str">
        <f t="shared" si="182"/>
        <v/>
      </c>
      <c r="CC98" s="369" t="str">
        <f t="shared" si="183"/>
        <v/>
      </c>
      <c r="CD98" s="369" t="str">
        <f t="shared" si="184"/>
        <v/>
      </c>
      <c r="CE98" s="369" t="str">
        <f t="shared" si="185"/>
        <v/>
      </c>
      <c r="CF98" s="369" t="str">
        <f t="shared" si="186"/>
        <v/>
      </c>
      <c r="CG98" s="370" t="str">
        <f t="shared" si="187"/>
        <v/>
      </c>
      <c r="CH98" s="370" t="str">
        <f t="shared" si="188"/>
        <v/>
      </c>
      <c r="CI98" s="369" t="str">
        <f t="shared" si="189"/>
        <v/>
      </c>
      <c r="CJ98" s="369" t="str">
        <f t="shared" si="190"/>
        <v/>
      </c>
      <c r="CK98" s="369" t="str">
        <f t="shared" si="191"/>
        <v/>
      </c>
      <c r="CL98" s="369" t="str">
        <f t="shared" si="192"/>
        <v/>
      </c>
      <c r="CM98" s="369" t="str">
        <f t="shared" si="193"/>
        <v/>
      </c>
      <c r="CN98" s="369" t="str">
        <f t="shared" si="194"/>
        <v/>
      </c>
      <c r="CO98" s="369" t="str">
        <f t="shared" si="195"/>
        <v/>
      </c>
      <c r="CP98" s="371" t="str">
        <f t="shared" si="196"/>
        <v/>
      </c>
      <c r="CQ98" s="371" t="str">
        <f t="shared" si="197"/>
        <v/>
      </c>
      <c r="CR98" s="369" t="str">
        <f t="shared" si="198"/>
        <v/>
      </c>
      <c r="CS98" s="371" t="str">
        <f t="shared" si="199"/>
        <v/>
      </c>
      <c r="CT98" s="371" t="str">
        <f t="shared" si="200"/>
        <v/>
      </c>
      <c r="CU98" s="190" t="str">
        <f>details!CJ98</f>
        <v/>
      </c>
      <c r="CV98" s="376" t="str">
        <f>details!CK98</f>
        <v/>
      </c>
      <c r="CW98" s="438" t="str">
        <f t="shared" si="201"/>
        <v/>
      </c>
      <c r="CX98" s="497" t="str">
        <f t="shared" si="202"/>
        <v/>
      </c>
      <c r="CY98" s="372" t="str">
        <f t="shared" si="203"/>
        <v/>
      </c>
      <c r="CZ98" s="372" t="str">
        <f t="shared" si="204"/>
        <v/>
      </c>
      <c r="DA98" s="373" t="str">
        <f t="shared" si="205"/>
        <v/>
      </c>
      <c r="DB98" s="186" t="str">
        <f t="shared" si="206"/>
        <v/>
      </c>
      <c r="DC98" s="421" t="str">
        <f t="shared" si="207"/>
        <v/>
      </c>
      <c r="DD98" s="422" t="str">
        <f t="shared" si="208"/>
        <v/>
      </c>
      <c r="DE98" s="389" t="str">
        <f>IF(details!AK97="","",details!AK97)</f>
        <v/>
      </c>
    </row>
    <row r="99" spans="1:118" s="20" customFormat="1" ht="14" customHeight="1">
      <c r="A99" s="388">
        <f>IF(details!A99="","",details!A99)</f>
        <v>93</v>
      </c>
      <c r="B99" s="365" t="str">
        <f>IF(details!B99="","",details!B99)</f>
        <v/>
      </c>
      <c r="C99" s="365" t="str">
        <f>IF(details!C99="","",details!C99)</f>
        <v/>
      </c>
      <c r="D99" s="186" t="str">
        <f>IF(details!D99="","",details!D99)</f>
        <v/>
      </c>
      <c r="E99" s="365" t="str">
        <f>IF(details!E99="","",details!E99)</f>
        <v/>
      </c>
      <c r="F99" s="187" t="str">
        <f>IF(details!G99="","",details!G99)</f>
        <v/>
      </c>
      <c r="G99" s="261" t="str">
        <f>IF(details!H99="","",details!H99)</f>
        <v/>
      </c>
      <c r="H99" s="188" t="str">
        <f>IF(details!I99="","",details!I99)</f>
        <v>v 093</v>
      </c>
      <c r="I99" s="188" t="str">
        <f>IF(details!J99="","",details!J99)</f>
        <v>c 093</v>
      </c>
      <c r="J99" s="188" t="str">
        <f>IF(details!K99="","",details!K99)</f>
        <v>l 093</v>
      </c>
      <c r="K99" s="365" t="str">
        <f>IF(details!Q99="","",details!Q99)</f>
        <v/>
      </c>
      <c r="L99" s="365" t="str">
        <f>IF(details!R99="","",details!R99)</f>
        <v/>
      </c>
      <c r="M99" s="288" t="str">
        <f t="shared" si="159"/>
        <v/>
      </c>
      <c r="N99" s="365" t="str">
        <f>IF(details!S99="","",details!S99)</f>
        <v/>
      </c>
      <c r="O99" s="365" t="str">
        <f>IF(details!T99="","",details!T99)</f>
        <v/>
      </c>
      <c r="P99" s="186" t="str">
        <f t="shared" si="133"/>
        <v/>
      </c>
      <c r="Q99" s="186" t="str">
        <f t="shared" si="160"/>
        <v/>
      </c>
      <c r="R99" s="186" t="str">
        <f t="shared" si="161"/>
        <v/>
      </c>
      <c r="S99" s="186" t="str">
        <f t="shared" si="162"/>
        <v/>
      </c>
      <c r="T99" s="365" t="str">
        <f t="shared" si="163"/>
        <v/>
      </c>
      <c r="U99" s="365" t="str">
        <f t="shared" si="138"/>
        <v/>
      </c>
      <c r="V99" s="189" t="str">
        <f t="shared" si="164"/>
        <v/>
      </c>
      <c r="W99" s="189">
        <f t="shared" si="165"/>
        <v>0</v>
      </c>
      <c r="X99" s="365" t="str">
        <f>IF(details!U99="","",details!U99)</f>
        <v/>
      </c>
      <c r="Y99" s="365" t="str">
        <f>IF(details!V99="","",details!V99)</f>
        <v/>
      </c>
      <c r="Z99" s="288" t="str">
        <f t="shared" si="166"/>
        <v/>
      </c>
      <c r="AA99" s="365" t="str">
        <f>IF(details!W99="","",details!W99)</f>
        <v/>
      </c>
      <c r="AB99" s="365" t="str">
        <f>IF(details!X99="","",details!X99)</f>
        <v/>
      </c>
      <c r="AC99" s="186" t="str">
        <f t="shared" si="134"/>
        <v/>
      </c>
      <c r="AD99" s="186" t="str">
        <f t="shared" si="167"/>
        <v/>
      </c>
      <c r="AE99" s="186" t="str">
        <f t="shared" si="168"/>
        <v/>
      </c>
      <c r="AF99" s="186" t="str">
        <f t="shared" si="139"/>
        <v/>
      </c>
      <c r="AG99" s="365" t="str">
        <f t="shared" si="135"/>
        <v/>
      </c>
      <c r="AH99" s="365" t="str">
        <f t="shared" si="140"/>
        <v/>
      </c>
      <c r="AI99" s="189" t="str">
        <f t="shared" si="141"/>
        <v/>
      </c>
      <c r="AJ99" s="189">
        <f t="shared" si="142"/>
        <v>0</v>
      </c>
      <c r="AK99" s="365" t="str">
        <f>IF(details!Y99="","",details!Y99)</f>
        <v/>
      </c>
      <c r="AL99" s="365" t="str">
        <f>IF(details!Z99="","",details!Z99)</f>
        <v/>
      </c>
      <c r="AM99" s="288" t="str">
        <f t="shared" si="169"/>
        <v/>
      </c>
      <c r="AN99" s="365" t="str">
        <f>IF(details!AA99="","",details!AA99)</f>
        <v/>
      </c>
      <c r="AO99" s="365" t="str">
        <f>IF(details!AB99="","",details!AB99)</f>
        <v/>
      </c>
      <c r="AP99" s="186" t="str">
        <f t="shared" si="136"/>
        <v/>
      </c>
      <c r="AQ99" s="186" t="str">
        <f t="shared" si="170"/>
        <v/>
      </c>
      <c r="AR99" s="186" t="str">
        <f t="shared" si="171"/>
        <v/>
      </c>
      <c r="AS99" s="186" t="str">
        <f t="shared" si="143"/>
        <v/>
      </c>
      <c r="AT99" s="365" t="str">
        <f t="shared" si="137"/>
        <v/>
      </c>
      <c r="AU99" s="365" t="str">
        <f t="shared" si="144"/>
        <v/>
      </c>
      <c r="AV99" s="189" t="str">
        <f t="shared" si="145"/>
        <v/>
      </c>
      <c r="AW99" s="189">
        <f t="shared" si="146"/>
        <v>0</v>
      </c>
      <c r="AX99" s="365" t="str">
        <f>IF(details!AC99="","",details!AC99)</f>
        <v/>
      </c>
      <c r="AY99" s="365" t="str">
        <f>IF(details!AD99="","",details!AD99)</f>
        <v/>
      </c>
      <c r="AZ99" s="186" t="str">
        <f t="shared" si="147"/>
        <v/>
      </c>
      <c r="BA99" s="302" t="str">
        <f t="shared" si="148"/>
        <v/>
      </c>
      <c r="BB99" s="303" t="str">
        <f t="shared" si="149"/>
        <v/>
      </c>
      <c r="BC99" s="189" t="str">
        <f t="shared" si="172"/>
        <v/>
      </c>
      <c r="BD99" s="189">
        <f t="shared" si="173"/>
        <v>0</v>
      </c>
      <c r="BE99" s="365" t="str">
        <f>IF(details!AE99="","",details!AE99)</f>
        <v/>
      </c>
      <c r="BF99" s="365" t="str">
        <f>IF(details!AF99="","",details!AF99)</f>
        <v/>
      </c>
      <c r="BG99" s="186" t="str">
        <f t="shared" si="150"/>
        <v/>
      </c>
      <c r="BH99" s="302" t="str">
        <f t="shared" si="151"/>
        <v/>
      </c>
      <c r="BI99" s="303" t="str">
        <f t="shared" si="152"/>
        <v/>
      </c>
      <c r="BJ99" s="189" t="str">
        <f t="shared" si="174"/>
        <v/>
      </c>
      <c r="BK99" s="189">
        <f t="shared" si="175"/>
        <v>0</v>
      </c>
      <c r="BL99" s="365" t="str">
        <f>IF(details!AG99="","",details!AG99)</f>
        <v/>
      </c>
      <c r="BM99" s="365" t="str">
        <f>IF(details!AH99="","",details!AH99)</f>
        <v/>
      </c>
      <c r="BN99" s="186" t="str">
        <f t="shared" si="153"/>
        <v/>
      </c>
      <c r="BO99" s="302" t="str">
        <f t="shared" si="154"/>
        <v/>
      </c>
      <c r="BP99" s="303" t="str">
        <f t="shared" si="155"/>
        <v/>
      </c>
      <c r="BQ99" s="189" t="str">
        <f t="shared" si="176"/>
        <v/>
      </c>
      <c r="BR99" s="189">
        <f t="shared" si="177"/>
        <v>0</v>
      </c>
      <c r="BS99" s="365" t="str">
        <f>IF(details!AI99="","",details!AI99)</f>
        <v/>
      </c>
      <c r="BT99" s="365" t="str">
        <f>IF(details!AJ99="","",details!AJ99)</f>
        <v/>
      </c>
      <c r="BU99" s="186" t="str">
        <f t="shared" si="156"/>
        <v/>
      </c>
      <c r="BV99" s="302" t="str">
        <f t="shared" si="157"/>
        <v/>
      </c>
      <c r="BW99" s="303" t="str">
        <f t="shared" si="158"/>
        <v/>
      </c>
      <c r="BX99" s="189" t="str">
        <f t="shared" si="178"/>
        <v/>
      </c>
      <c r="BY99" s="189">
        <f t="shared" si="179"/>
        <v>0</v>
      </c>
      <c r="BZ99" s="369" t="str">
        <f t="shared" si="180"/>
        <v/>
      </c>
      <c r="CA99" s="369" t="str">
        <f t="shared" si="181"/>
        <v/>
      </c>
      <c r="CB99" s="369" t="str">
        <f t="shared" si="182"/>
        <v/>
      </c>
      <c r="CC99" s="369" t="str">
        <f t="shared" si="183"/>
        <v/>
      </c>
      <c r="CD99" s="369" t="str">
        <f t="shared" si="184"/>
        <v/>
      </c>
      <c r="CE99" s="369" t="str">
        <f t="shared" si="185"/>
        <v/>
      </c>
      <c r="CF99" s="369" t="str">
        <f t="shared" si="186"/>
        <v/>
      </c>
      <c r="CG99" s="370" t="str">
        <f t="shared" si="187"/>
        <v/>
      </c>
      <c r="CH99" s="370" t="str">
        <f t="shared" si="188"/>
        <v/>
      </c>
      <c r="CI99" s="369" t="str">
        <f t="shared" si="189"/>
        <v/>
      </c>
      <c r="CJ99" s="369" t="str">
        <f t="shared" si="190"/>
        <v/>
      </c>
      <c r="CK99" s="369" t="str">
        <f t="shared" si="191"/>
        <v/>
      </c>
      <c r="CL99" s="369" t="str">
        <f t="shared" si="192"/>
        <v/>
      </c>
      <c r="CM99" s="369" t="str">
        <f t="shared" si="193"/>
        <v/>
      </c>
      <c r="CN99" s="369" t="str">
        <f t="shared" si="194"/>
        <v/>
      </c>
      <c r="CO99" s="369" t="str">
        <f t="shared" si="195"/>
        <v/>
      </c>
      <c r="CP99" s="371" t="str">
        <f t="shared" si="196"/>
        <v/>
      </c>
      <c r="CQ99" s="371" t="str">
        <f t="shared" si="197"/>
        <v/>
      </c>
      <c r="CR99" s="369" t="str">
        <f t="shared" si="198"/>
        <v/>
      </c>
      <c r="CS99" s="371" t="str">
        <f t="shared" si="199"/>
        <v/>
      </c>
      <c r="CT99" s="371" t="str">
        <f t="shared" si="200"/>
        <v/>
      </c>
      <c r="CU99" s="190" t="str">
        <f>details!CJ99</f>
        <v/>
      </c>
      <c r="CV99" s="376" t="str">
        <f>details!CK99</f>
        <v/>
      </c>
      <c r="CW99" s="438" t="str">
        <f t="shared" si="201"/>
        <v/>
      </c>
      <c r="CX99" s="497" t="str">
        <f t="shared" si="202"/>
        <v/>
      </c>
      <c r="CY99" s="372" t="str">
        <f t="shared" si="203"/>
        <v/>
      </c>
      <c r="CZ99" s="372" t="str">
        <f t="shared" si="204"/>
        <v/>
      </c>
      <c r="DA99" s="373" t="str">
        <f t="shared" si="205"/>
        <v/>
      </c>
      <c r="DB99" s="186" t="str">
        <f t="shared" si="206"/>
        <v/>
      </c>
      <c r="DC99" s="421" t="str">
        <f t="shared" si="207"/>
        <v/>
      </c>
      <c r="DD99" s="422" t="str">
        <f t="shared" si="208"/>
        <v/>
      </c>
      <c r="DE99" s="389" t="str">
        <f>IF(details!AK98="","",details!AK98)</f>
        <v/>
      </c>
    </row>
    <row r="100" spans="1:118" s="20" customFormat="1" ht="14" customHeight="1">
      <c r="A100" s="388">
        <f>IF(details!A100="","",details!A100)</f>
        <v>94</v>
      </c>
      <c r="B100" s="365" t="str">
        <f>IF(details!B100="","",details!B100)</f>
        <v/>
      </c>
      <c r="C100" s="365" t="str">
        <f>IF(details!C100="","",details!C100)</f>
        <v/>
      </c>
      <c r="D100" s="186" t="str">
        <f>IF(details!D100="","",details!D100)</f>
        <v/>
      </c>
      <c r="E100" s="365" t="str">
        <f>IF(details!E100="","",details!E100)</f>
        <v/>
      </c>
      <c r="F100" s="187" t="str">
        <f>IF(details!G100="","",details!G100)</f>
        <v/>
      </c>
      <c r="G100" s="261" t="str">
        <f>IF(details!H100="","",details!H100)</f>
        <v/>
      </c>
      <c r="H100" s="188" t="str">
        <f>IF(details!I100="","",details!I100)</f>
        <v>v 094</v>
      </c>
      <c r="I100" s="188" t="str">
        <f>IF(details!J100="","",details!J100)</f>
        <v>c 094</v>
      </c>
      <c r="J100" s="188" t="str">
        <f>IF(details!K100="","",details!K100)</f>
        <v>l 094</v>
      </c>
      <c r="K100" s="365" t="str">
        <f>IF(details!Q100="","",details!Q100)</f>
        <v/>
      </c>
      <c r="L100" s="365" t="str">
        <f>IF(details!R100="","",details!R100)</f>
        <v/>
      </c>
      <c r="M100" s="288" t="str">
        <f t="shared" si="159"/>
        <v/>
      </c>
      <c r="N100" s="365" t="str">
        <f>IF(details!S100="","",details!S100)</f>
        <v/>
      </c>
      <c r="O100" s="365" t="str">
        <f>IF(details!T100="","",details!T100)</f>
        <v/>
      </c>
      <c r="P100" s="186" t="str">
        <f t="shared" si="133"/>
        <v/>
      </c>
      <c r="Q100" s="186" t="str">
        <f t="shared" si="160"/>
        <v/>
      </c>
      <c r="R100" s="186" t="str">
        <f t="shared" si="161"/>
        <v/>
      </c>
      <c r="S100" s="186" t="str">
        <f t="shared" si="162"/>
        <v/>
      </c>
      <c r="T100" s="365" t="str">
        <f t="shared" si="163"/>
        <v/>
      </c>
      <c r="U100" s="365" t="str">
        <f t="shared" si="138"/>
        <v/>
      </c>
      <c r="V100" s="189" t="str">
        <f t="shared" si="164"/>
        <v/>
      </c>
      <c r="W100" s="189">
        <f t="shared" si="165"/>
        <v>0</v>
      </c>
      <c r="X100" s="365" t="str">
        <f>IF(details!U100="","",details!U100)</f>
        <v/>
      </c>
      <c r="Y100" s="365" t="str">
        <f>IF(details!V100="","",details!V100)</f>
        <v/>
      </c>
      <c r="Z100" s="288" t="str">
        <f t="shared" si="166"/>
        <v/>
      </c>
      <c r="AA100" s="365" t="str">
        <f>IF(details!W100="","",details!W100)</f>
        <v/>
      </c>
      <c r="AB100" s="365" t="str">
        <f>IF(details!X100="","",details!X100)</f>
        <v/>
      </c>
      <c r="AC100" s="186" t="str">
        <f t="shared" si="134"/>
        <v/>
      </c>
      <c r="AD100" s="186" t="str">
        <f t="shared" si="167"/>
        <v/>
      </c>
      <c r="AE100" s="186" t="str">
        <f t="shared" si="168"/>
        <v/>
      </c>
      <c r="AF100" s="186" t="str">
        <f t="shared" si="139"/>
        <v/>
      </c>
      <c r="AG100" s="365" t="str">
        <f t="shared" si="135"/>
        <v/>
      </c>
      <c r="AH100" s="365" t="str">
        <f t="shared" si="140"/>
        <v/>
      </c>
      <c r="AI100" s="189" t="str">
        <f t="shared" si="141"/>
        <v/>
      </c>
      <c r="AJ100" s="189">
        <f t="shared" si="142"/>
        <v>0</v>
      </c>
      <c r="AK100" s="365" t="str">
        <f>IF(details!Y100="","",details!Y100)</f>
        <v/>
      </c>
      <c r="AL100" s="365" t="str">
        <f>IF(details!Z100="","",details!Z100)</f>
        <v/>
      </c>
      <c r="AM100" s="288" t="str">
        <f t="shared" si="169"/>
        <v/>
      </c>
      <c r="AN100" s="365" t="str">
        <f>IF(details!AA100="","",details!AA100)</f>
        <v/>
      </c>
      <c r="AO100" s="365" t="str">
        <f>IF(details!AB100="","",details!AB100)</f>
        <v/>
      </c>
      <c r="AP100" s="186" t="str">
        <f t="shared" si="136"/>
        <v/>
      </c>
      <c r="AQ100" s="186" t="str">
        <f t="shared" si="170"/>
        <v/>
      </c>
      <c r="AR100" s="186" t="str">
        <f t="shared" si="171"/>
        <v/>
      </c>
      <c r="AS100" s="186" t="str">
        <f t="shared" si="143"/>
        <v/>
      </c>
      <c r="AT100" s="365" t="str">
        <f t="shared" si="137"/>
        <v/>
      </c>
      <c r="AU100" s="365" t="str">
        <f t="shared" si="144"/>
        <v/>
      </c>
      <c r="AV100" s="189" t="str">
        <f t="shared" si="145"/>
        <v/>
      </c>
      <c r="AW100" s="189">
        <f t="shared" si="146"/>
        <v>0</v>
      </c>
      <c r="AX100" s="365" t="str">
        <f>IF(details!AC100="","",details!AC100)</f>
        <v/>
      </c>
      <c r="AY100" s="365" t="str">
        <f>IF(details!AD100="","",details!AD100)</f>
        <v/>
      </c>
      <c r="AZ100" s="186" t="str">
        <f t="shared" si="147"/>
        <v/>
      </c>
      <c r="BA100" s="302" t="str">
        <f t="shared" si="148"/>
        <v/>
      </c>
      <c r="BB100" s="303" t="str">
        <f t="shared" si="149"/>
        <v/>
      </c>
      <c r="BC100" s="189" t="str">
        <f t="shared" si="172"/>
        <v/>
      </c>
      <c r="BD100" s="189">
        <f t="shared" si="173"/>
        <v>0</v>
      </c>
      <c r="BE100" s="365" t="str">
        <f>IF(details!AE100="","",details!AE100)</f>
        <v/>
      </c>
      <c r="BF100" s="365" t="str">
        <f>IF(details!AF100="","",details!AF100)</f>
        <v/>
      </c>
      <c r="BG100" s="186" t="str">
        <f t="shared" si="150"/>
        <v/>
      </c>
      <c r="BH100" s="302" t="str">
        <f t="shared" si="151"/>
        <v/>
      </c>
      <c r="BI100" s="303" t="str">
        <f t="shared" si="152"/>
        <v/>
      </c>
      <c r="BJ100" s="189" t="str">
        <f t="shared" si="174"/>
        <v/>
      </c>
      <c r="BK100" s="189">
        <f t="shared" si="175"/>
        <v>0</v>
      </c>
      <c r="BL100" s="365" t="str">
        <f>IF(details!AG100="","",details!AG100)</f>
        <v/>
      </c>
      <c r="BM100" s="365" t="str">
        <f>IF(details!AH100="","",details!AH100)</f>
        <v/>
      </c>
      <c r="BN100" s="186" t="str">
        <f t="shared" si="153"/>
        <v/>
      </c>
      <c r="BO100" s="302" t="str">
        <f t="shared" si="154"/>
        <v/>
      </c>
      <c r="BP100" s="303" t="str">
        <f t="shared" si="155"/>
        <v/>
      </c>
      <c r="BQ100" s="189" t="str">
        <f t="shared" si="176"/>
        <v/>
      </c>
      <c r="BR100" s="189">
        <f t="shared" si="177"/>
        <v>0</v>
      </c>
      <c r="BS100" s="365" t="str">
        <f>IF(details!AI100="","",details!AI100)</f>
        <v/>
      </c>
      <c r="BT100" s="365" t="str">
        <f>IF(details!AJ100="","",details!AJ100)</f>
        <v/>
      </c>
      <c r="BU100" s="186" t="str">
        <f t="shared" si="156"/>
        <v/>
      </c>
      <c r="BV100" s="302" t="str">
        <f t="shared" si="157"/>
        <v/>
      </c>
      <c r="BW100" s="303" t="str">
        <f t="shared" si="158"/>
        <v/>
      </c>
      <c r="BX100" s="189" t="str">
        <f t="shared" si="178"/>
        <v/>
      </c>
      <c r="BY100" s="189">
        <f t="shared" si="179"/>
        <v>0</v>
      </c>
      <c r="BZ100" s="369" t="str">
        <f t="shared" si="180"/>
        <v/>
      </c>
      <c r="CA100" s="369" t="str">
        <f t="shared" si="181"/>
        <v/>
      </c>
      <c r="CB100" s="369" t="str">
        <f t="shared" si="182"/>
        <v/>
      </c>
      <c r="CC100" s="369" t="str">
        <f t="shared" si="183"/>
        <v/>
      </c>
      <c r="CD100" s="369" t="str">
        <f t="shared" si="184"/>
        <v/>
      </c>
      <c r="CE100" s="369" t="str">
        <f t="shared" si="185"/>
        <v/>
      </c>
      <c r="CF100" s="369" t="str">
        <f t="shared" si="186"/>
        <v/>
      </c>
      <c r="CG100" s="370" t="str">
        <f t="shared" si="187"/>
        <v/>
      </c>
      <c r="CH100" s="370" t="str">
        <f t="shared" si="188"/>
        <v/>
      </c>
      <c r="CI100" s="369" t="str">
        <f t="shared" si="189"/>
        <v/>
      </c>
      <c r="CJ100" s="369" t="str">
        <f t="shared" si="190"/>
        <v/>
      </c>
      <c r="CK100" s="369" t="str">
        <f t="shared" si="191"/>
        <v/>
      </c>
      <c r="CL100" s="369" t="str">
        <f t="shared" si="192"/>
        <v/>
      </c>
      <c r="CM100" s="369" t="str">
        <f t="shared" si="193"/>
        <v/>
      </c>
      <c r="CN100" s="369" t="str">
        <f t="shared" si="194"/>
        <v/>
      </c>
      <c r="CO100" s="369" t="str">
        <f t="shared" si="195"/>
        <v/>
      </c>
      <c r="CP100" s="371" t="str">
        <f t="shared" si="196"/>
        <v/>
      </c>
      <c r="CQ100" s="371" t="str">
        <f t="shared" si="197"/>
        <v/>
      </c>
      <c r="CR100" s="369" t="str">
        <f t="shared" si="198"/>
        <v/>
      </c>
      <c r="CS100" s="371" t="str">
        <f t="shared" si="199"/>
        <v/>
      </c>
      <c r="CT100" s="371" t="str">
        <f t="shared" si="200"/>
        <v/>
      </c>
      <c r="CU100" s="190" t="str">
        <f>details!CJ100</f>
        <v/>
      </c>
      <c r="CV100" s="376" t="str">
        <f>details!CK100</f>
        <v/>
      </c>
      <c r="CW100" s="438" t="str">
        <f t="shared" si="201"/>
        <v/>
      </c>
      <c r="CX100" s="497" t="str">
        <f t="shared" si="202"/>
        <v/>
      </c>
      <c r="CY100" s="372" t="str">
        <f t="shared" si="203"/>
        <v/>
      </c>
      <c r="CZ100" s="372" t="str">
        <f t="shared" si="204"/>
        <v/>
      </c>
      <c r="DA100" s="373" t="str">
        <f t="shared" si="205"/>
        <v/>
      </c>
      <c r="DB100" s="186" t="str">
        <f t="shared" si="206"/>
        <v/>
      </c>
      <c r="DC100" s="421" t="str">
        <f t="shared" si="207"/>
        <v/>
      </c>
      <c r="DD100" s="422" t="str">
        <f t="shared" si="208"/>
        <v/>
      </c>
      <c r="DE100" s="389" t="str">
        <f>IF(details!AK99="","",details!AK99)</f>
        <v/>
      </c>
    </row>
    <row r="101" spans="1:118" s="20" customFormat="1" ht="14" customHeight="1">
      <c r="A101" s="388">
        <f>IF(details!A101="","",details!A101)</f>
        <v>95</v>
      </c>
      <c r="B101" s="365" t="str">
        <f>IF(details!B101="","",details!B101)</f>
        <v/>
      </c>
      <c r="C101" s="365" t="str">
        <f>IF(details!C101="","",details!C101)</f>
        <v/>
      </c>
      <c r="D101" s="186" t="str">
        <f>IF(details!D101="","",details!D101)</f>
        <v/>
      </c>
      <c r="E101" s="365" t="str">
        <f>IF(details!E101="","",details!E101)</f>
        <v/>
      </c>
      <c r="F101" s="187" t="str">
        <f>IF(details!G101="","",details!G101)</f>
        <v/>
      </c>
      <c r="G101" s="261" t="str">
        <f>IF(details!H101="","",details!H101)</f>
        <v/>
      </c>
      <c r="H101" s="188" t="str">
        <f>IF(details!I101="","",details!I101)</f>
        <v>v 095</v>
      </c>
      <c r="I101" s="188" t="str">
        <f>IF(details!J101="","",details!J101)</f>
        <v>c 095</v>
      </c>
      <c r="J101" s="188" t="str">
        <f>IF(details!K101="","",details!K101)</f>
        <v>l 095</v>
      </c>
      <c r="K101" s="365" t="str">
        <f>IF(details!Q101="","",details!Q101)</f>
        <v/>
      </c>
      <c r="L101" s="365" t="str">
        <f>IF(details!R101="","",details!R101)</f>
        <v/>
      </c>
      <c r="M101" s="288" t="str">
        <f t="shared" si="159"/>
        <v/>
      </c>
      <c r="N101" s="365" t="str">
        <f>IF(details!S101="","",details!S101)</f>
        <v/>
      </c>
      <c r="O101" s="365" t="str">
        <f>IF(details!T101="","",details!T101)</f>
        <v/>
      </c>
      <c r="P101" s="186" t="str">
        <f t="shared" si="133"/>
        <v/>
      </c>
      <c r="Q101" s="186" t="str">
        <f t="shared" si="160"/>
        <v/>
      </c>
      <c r="R101" s="186" t="str">
        <f t="shared" si="161"/>
        <v/>
      </c>
      <c r="S101" s="186" t="str">
        <f t="shared" si="162"/>
        <v/>
      </c>
      <c r="T101" s="365" t="str">
        <f t="shared" si="163"/>
        <v/>
      </c>
      <c r="U101" s="365" t="str">
        <f t="shared" si="138"/>
        <v/>
      </c>
      <c r="V101" s="189" t="str">
        <f t="shared" si="164"/>
        <v/>
      </c>
      <c r="W101" s="189">
        <f t="shared" si="165"/>
        <v>0</v>
      </c>
      <c r="X101" s="365" t="str">
        <f>IF(details!U101="","",details!U101)</f>
        <v/>
      </c>
      <c r="Y101" s="365" t="str">
        <f>IF(details!V101="","",details!V101)</f>
        <v/>
      </c>
      <c r="Z101" s="288" t="str">
        <f t="shared" si="166"/>
        <v/>
      </c>
      <c r="AA101" s="365" t="str">
        <f>IF(details!W101="","",details!W101)</f>
        <v/>
      </c>
      <c r="AB101" s="365" t="str">
        <f>IF(details!X101="","",details!X101)</f>
        <v/>
      </c>
      <c r="AC101" s="186" t="str">
        <f t="shared" si="134"/>
        <v/>
      </c>
      <c r="AD101" s="186" t="str">
        <f t="shared" si="167"/>
        <v/>
      </c>
      <c r="AE101" s="186" t="str">
        <f t="shared" si="168"/>
        <v/>
      </c>
      <c r="AF101" s="186" t="str">
        <f t="shared" si="139"/>
        <v/>
      </c>
      <c r="AG101" s="365" t="str">
        <f t="shared" si="135"/>
        <v/>
      </c>
      <c r="AH101" s="365" t="str">
        <f t="shared" si="140"/>
        <v/>
      </c>
      <c r="AI101" s="189" t="str">
        <f t="shared" si="141"/>
        <v/>
      </c>
      <c r="AJ101" s="189">
        <f t="shared" si="142"/>
        <v>0</v>
      </c>
      <c r="AK101" s="365" t="str">
        <f>IF(details!Y101="","",details!Y101)</f>
        <v/>
      </c>
      <c r="AL101" s="365" t="str">
        <f>IF(details!Z101="","",details!Z101)</f>
        <v/>
      </c>
      <c r="AM101" s="288" t="str">
        <f t="shared" si="169"/>
        <v/>
      </c>
      <c r="AN101" s="365" t="str">
        <f>IF(details!AA101="","",details!AA101)</f>
        <v/>
      </c>
      <c r="AO101" s="365" t="str">
        <f>IF(details!AB101="","",details!AB101)</f>
        <v/>
      </c>
      <c r="AP101" s="186" t="str">
        <f t="shared" si="136"/>
        <v/>
      </c>
      <c r="AQ101" s="186" t="str">
        <f t="shared" si="170"/>
        <v/>
      </c>
      <c r="AR101" s="186" t="str">
        <f t="shared" si="171"/>
        <v/>
      </c>
      <c r="AS101" s="186" t="str">
        <f t="shared" si="143"/>
        <v/>
      </c>
      <c r="AT101" s="365" t="str">
        <f t="shared" si="137"/>
        <v/>
      </c>
      <c r="AU101" s="365" t="str">
        <f t="shared" si="144"/>
        <v/>
      </c>
      <c r="AV101" s="189" t="str">
        <f t="shared" si="145"/>
        <v/>
      </c>
      <c r="AW101" s="189">
        <f t="shared" si="146"/>
        <v>0</v>
      </c>
      <c r="AX101" s="365" t="str">
        <f>IF(details!AC101="","",details!AC101)</f>
        <v/>
      </c>
      <c r="AY101" s="365" t="str">
        <f>IF(details!AD101="","",details!AD101)</f>
        <v/>
      </c>
      <c r="AZ101" s="186" t="str">
        <f t="shared" si="147"/>
        <v/>
      </c>
      <c r="BA101" s="302" t="str">
        <f t="shared" si="148"/>
        <v/>
      </c>
      <c r="BB101" s="303" t="str">
        <f t="shared" si="149"/>
        <v/>
      </c>
      <c r="BC101" s="189" t="str">
        <f t="shared" si="172"/>
        <v/>
      </c>
      <c r="BD101" s="189">
        <f t="shared" si="173"/>
        <v>0</v>
      </c>
      <c r="BE101" s="365" t="str">
        <f>IF(details!AE101="","",details!AE101)</f>
        <v/>
      </c>
      <c r="BF101" s="365" t="str">
        <f>IF(details!AF101="","",details!AF101)</f>
        <v/>
      </c>
      <c r="BG101" s="186" t="str">
        <f t="shared" si="150"/>
        <v/>
      </c>
      <c r="BH101" s="302" t="str">
        <f t="shared" si="151"/>
        <v/>
      </c>
      <c r="BI101" s="303" t="str">
        <f t="shared" si="152"/>
        <v/>
      </c>
      <c r="BJ101" s="189" t="str">
        <f t="shared" si="174"/>
        <v/>
      </c>
      <c r="BK101" s="189">
        <f t="shared" si="175"/>
        <v>0</v>
      </c>
      <c r="BL101" s="365" t="str">
        <f>IF(details!AG101="","",details!AG101)</f>
        <v/>
      </c>
      <c r="BM101" s="365" t="str">
        <f>IF(details!AH101="","",details!AH101)</f>
        <v/>
      </c>
      <c r="BN101" s="186" t="str">
        <f t="shared" si="153"/>
        <v/>
      </c>
      <c r="BO101" s="302" t="str">
        <f t="shared" si="154"/>
        <v/>
      </c>
      <c r="BP101" s="303" t="str">
        <f t="shared" si="155"/>
        <v/>
      </c>
      <c r="BQ101" s="189" t="str">
        <f t="shared" si="176"/>
        <v/>
      </c>
      <c r="BR101" s="189">
        <f t="shared" si="177"/>
        <v>0</v>
      </c>
      <c r="BS101" s="365" t="str">
        <f>IF(details!AI101="","",details!AI101)</f>
        <v/>
      </c>
      <c r="BT101" s="365" t="str">
        <f>IF(details!AJ101="","",details!AJ101)</f>
        <v/>
      </c>
      <c r="BU101" s="186" t="str">
        <f t="shared" si="156"/>
        <v/>
      </c>
      <c r="BV101" s="302" t="str">
        <f t="shared" si="157"/>
        <v/>
      </c>
      <c r="BW101" s="303" t="str">
        <f t="shared" si="158"/>
        <v/>
      </c>
      <c r="BX101" s="189" t="str">
        <f t="shared" si="178"/>
        <v/>
      </c>
      <c r="BY101" s="189">
        <f t="shared" si="179"/>
        <v>0</v>
      </c>
      <c r="BZ101" s="369" t="str">
        <f t="shared" si="180"/>
        <v/>
      </c>
      <c r="CA101" s="369" t="str">
        <f t="shared" si="181"/>
        <v/>
      </c>
      <c r="CB101" s="369" t="str">
        <f t="shared" si="182"/>
        <v/>
      </c>
      <c r="CC101" s="369" t="str">
        <f t="shared" si="183"/>
        <v/>
      </c>
      <c r="CD101" s="369" t="str">
        <f t="shared" si="184"/>
        <v/>
      </c>
      <c r="CE101" s="369" t="str">
        <f t="shared" si="185"/>
        <v/>
      </c>
      <c r="CF101" s="369" t="str">
        <f t="shared" si="186"/>
        <v/>
      </c>
      <c r="CG101" s="370" t="str">
        <f t="shared" si="187"/>
        <v/>
      </c>
      <c r="CH101" s="370" t="str">
        <f t="shared" si="188"/>
        <v/>
      </c>
      <c r="CI101" s="369" t="str">
        <f t="shared" si="189"/>
        <v/>
      </c>
      <c r="CJ101" s="369" t="str">
        <f t="shared" si="190"/>
        <v/>
      </c>
      <c r="CK101" s="369" t="str">
        <f t="shared" si="191"/>
        <v/>
      </c>
      <c r="CL101" s="369" t="str">
        <f t="shared" si="192"/>
        <v/>
      </c>
      <c r="CM101" s="369" t="str">
        <f t="shared" si="193"/>
        <v/>
      </c>
      <c r="CN101" s="369" t="str">
        <f t="shared" si="194"/>
        <v/>
      </c>
      <c r="CO101" s="369" t="str">
        <f t="shared" si="195"/>
        <v/>
      </c>
      <c r="CP101" s="371" t="str">
        <f t="shared" si="196"/>
        <v/>
      </c>
      <c r="CQ101" s="371" t="str">
        <f t="shared" si="197"/>
        <v/>
      </c>
      <c r="CR101" s="369" t="str">
        <f t="shared" si="198"/>
        <v/>
      </c>
      <c r="CS101" s="371" t="str">
        <f t="shared" si="199"/>
        <v/>
      </c>
      <c r="CT101" s="371" t="str">
        <f t="shared" si="200"/>
        <v/>
      </c>
      <c r="CU101" s="190" t="str">
        <f>details!CJ101</f>
        <v/>
      </c>
      <c r="CV101" s="376" t="str">
        <f>details!CK101</f>
        <v/>
      </c>
      <c r="CW101" s="438" t="str">
        <f t="shared" si="201"/>
        <v/>
      </c>
      <c r="CX101" s="497" t="str">
        <f t="shared" si="202"/>
        <v/>
      </c>
      <c r="CY101" s="372" t="str">
        <f t="shared" si="203"/>
        <v/>
      </c>
      <c r="CZ101" s="372" t="str">
        <f t="shared" si="204"/>
        <v/>
      </c>
      <c r="DA101" s="373" t="str">
        <f t="shared" si="205"/>
        <v/>
      </c>
      <c r="DB101" s="186" t="str">
        <f t="shared" si="206"/>
        <v/>
      </c>
      <c r="DC101" s="421" t="str">
        <f t="shared" si="207"/>
        <v/>
      </c>
      <c r="DD101" s="422" t="str">
        <f t="shared" si="208"/>
        <v/>
      </c>
      <c r="DE101" s="389" t="str">
        <f>IF(details!AK100="","",details!AK100)</f>
        <v/>
      </c>
    </row>
    <row r="102" spans="1:118" s="20" customFormat="1" ht="14" customHeight="1">
      <c r="A102" s="388">
        <f>IF(details!A102="","",details!A102)</f>
        <v>96</v>
      </c>
      <c r="B102" s="365" t="str">
        <f>IF(details!B102="","",details!B102)</f>
        <v/>
      </c>
      <c r="C102" s="365" t="str">
        <f>IF(details!C102="","",details!C102)</f>
        <v/>
      </c>
      <c r="D102" s="186" t="str">
        <f>IF(details!D102="","",details!D102)</f>
        <v/>
      </c>
      <c r="E102" s="365" t="str">
        <f>IF(details!E102="","",details!E102)</f>
        <v/>
      </c>
      <c r="F102" s="187" t="str">
        <f>IF(details!G102="","",details!G102)</f>
        <v/>
      </c>
      <c r="G102" s="261" t="str">
        <f>IF(details!H102="","",details!H102)</f>
        <v/>
      </c>
      <c r="H102" s="188" t="str">
        <f>IF(details!I102="","",details!I102)</f>
        <v>v 096</v>
      </c>
      <c r="I102" s="188" t="str">
        <f>IF(details!J102="","",details!J102)</f>
        <v>c 096</v>
      </c>
      <c r="J102" s="188" t="str">
        <f>IF(details!K102="","",details!K102)</f>
        <v>l 096</v>
      </c>
      <c r="K102" s="365" t="str">
        <f>IF(details!Q102="","",details!Q102)</f>
        <v/>
      </c>
      <c r="L102" s="365" t="str">
        <f>IF(details!R102="","",details!R102)</f>
        <v/>
      </c>
      <c r="M102" s="288" t="str">
        <f t="shared" si="159"/>
        <v/>
      </c>
      <c r="N102" s="365" t="str">
        <f>IF(details!S102="","",details!S102)</f>
        <v/>
      </c>
      <c r="O102" s="365" t="str">
        <f>IF(details!T102="","",details!T102)</f>
        <v/>
      </c>
      <c r="P102" s="186" t="str">
        <f t="shared" ref="P102:P106" si="209">IF(AND(N102="",O102=""),"",IF(OR(N102="ab",O102="ab"),"ab",IF(OR(N102="ml",O102="ml"),"ml",SUM(N102:O102))))</f>
        <v/>
      </c>
      <c r="Q102" s="186" t="str">
        <f t="shared" si="160"/>
        <v/>
      </c>
      <c r="R102" s="186" t="str">
        <f t="shared" si="161"/>
        <v/>
      </c>
      <c r="S102" s="186" t="str">
        <f t="shared" si="162"/>
        <v/>
      </c>
      <c r="T102" s="365" t="str">
        <f t="shared" si="163"/>
        <v/>
      </c>
      <c r="U102" s="365" t="str">
        <f t="shared" si="138"/>
        <v/>
      </c>
      <c r="V102" s="189" t="str">
        <f t="shared" si="164"/>
        <v/>
      </c>
      <c r="W102" s="189">
        <f t="shared" si="165"/>
        <v>0</v>
      </c>
      <c r="X102" s="365" t="str">
        <f>IF(details!U102="","",details!U102)</f>
        <v/>
      </c>
      <c r="Y102" s="365" t="str">
        <f>IF(details!V102="","",details!V102)</f>
        <v/>
      </c>
      <c r="Z102" s="288" t="str">
        <f t="shared" si="166"/>
        <v/>
      </c>
      <c r="AA102" s="365" t="str">
        <f>IF(details!W102="","",details!W102)</f>
        <v/>
      </c>
      <c r="AB102" s="365" t="str">
        <f>IF(details!X102="","",details!X102)</f>
        <v/>
      </c>
      <c r="AC102" s="186" t="str">
        <f t="shared" ref="AC102:AC106" si="210">IF(AND(AA102="",AB102=""),"",IF(OR(AA102="ab",AB102="ab"),"ab",IF(OR(AA102="ml",AB102="ml"),"ml",SUM(AA102:AB102))))</f>
        <v/>
      </c>
      <c r="AD102" s="186" t="str">
        <f t="shared" si="167"/>
        <v/>
      </c>
      <c r="AE102" s="186" t="str">
        <f t="shared" si="168"/>
        <v/>
      </c>
      <c r="AF102" s="186" t="str">
        <f t="shared" si="139"/>
        <v/>
      </c>
      <c r="AG102" s="365" t="str">
        <f t="shared" si="135"/>
        <v/>
      </c>
      <c r="AH102" s="365" t="str">
        <f t="shared" si="140"/>
        <v/>
      </c>
      <c r="AI102" s="189" t="str">
        <f t="shared" si="141"/>
        <v/>
      </c>
      <c r="AJ102" s="189">
        <f t="shared" si="142"/>
        <v>0</v>
      </c>
      <c r="AK102" s="365" t="str">
        <f>IF(details!Y102="","",details!Y102)</f>
        <v/>
      </c>
      <c r="AL102" s="365" t="str">
        <f>IF(details!Z102="","",details!Z102)</f>
        <v/>
      </c>
      <c r="AM102" s="288" t="str">
        <f t="shared" si="169"/>
        <v/>
      </c>
      <c r="AN102" s="365" t="str">
        <f>IF(details!AA102="","",details!AA102)</f>
        <v/>
      </c>
      <c r="AO102" s="365" t="str">
        <f>IF(details!AB102="","",details!AB102)</f>
        <v/>
      </c>
      <c r="AP102" s="186" t="str">
        <f t="shared" ref="AP102:AP106" si="211">IF(AND(AN102="",AO102=""),"",IF(OR(AN102="ab",AO102="ab"),"ab",IF(OR(AN102="ml",AO102="ml"),"ml",SUM(AN102:AO102))))</f>
        <v/>
      </c>
      <c r="AQ102" s="186" t="str">
        <f t="shared" si="170"/>
        <v/>
      </c>
      <c r="AR102" s="186" t="str">
        <f t="shared" si="171"/>
        <v/>
      </c>
      <c r="AS102" s="186" t="str">
        <f t="shared" si="143"/>
        <v/>
      </c>
      <c r="AT102" s="365" t="str">
        <f t="shared" si="137"/>
        <v/>
      </c>
      <c r="AU102" s="365" t="str">
        <f t="shared" si="144"/>
        <v/>
      </c>
      <c r="AV102" s="189" t="str">
        <f t="shared" si="145"/>
        <v/>
      </c>
      <c r="AW102" s="189">
        <f t="shared" si="146"/>
        <v>0</v>
      </c>
      <c r="AX102" s="365" t="str">
        <f>IF(details!AC102="","",details!AC102)</f>
        <v/>
      </c>
      <c r="AY102" s="365" t="str">
        <f>IF(details!AD102="","",details!AD102)</f>
        <v/>
      </c>
      <c r="AZ102" s="186" t="str">
        <f t="shared" si="147"/>
        <v/>
      </c>
      <c r="BA102" s="302" t="str">
        <f t="shared" si="148"/>
        <v/>
      </c>
      <c r="BB102" s="303" t="str">
        <f t="shared" si="149"/>
        <v/>
      </c>
      <c r="BC102" s="189" t="str">
        <f t="shared" si="172"/>
        <v/>
      </c>
      <c r="BD102" s="189">
        <f t="shared" si="173"/>
        <v>0</v>
      </c>
      <c r="BE102" s="365" t="str">
        <f>IF(details!AE102="","",details!AE102)</f>
        <v/>
      </c>
      <c r="BF102" s="365" t="str">
        <f>IF(details!AF102="","",details!AF102)</f>
        <v/>
      </c>
      <c r="BG102" s="186" t="str">
        <f t="shared" si="150"/>
        <v/>
      </c>
      <c r="BH102" s="302" t="str">
        <f t="shared" si="151"/>
        <v/>
      </c>
      <c r="BI102" s="303" t="str">
        <f t="shared" si="152"/>
        <v/>
      </c>
      <c r="BJ102" s="189" t="str">
        <f t="shared" si="174"/>
        <v/>
      </c>
      <c r="BK102" s="189">
        <f t="shared" si="175"/>
        <v>0</v>
      </c>
      <c r="BL102" s="365" t="str">
        <f>IF(details!AG102="","",details!AG102)</f>
        <v/>
      </c>
      <c r="BM102" s="365" t="str">
        <f>IF(details!AH102="","",details!AH102)</f>
        <v/>
      </c>
      <c r="BN102" s="186" t="str">
        <f t="shared" si="153"/>
        <v/>
      </c>
      <c r="BO102" s="302" t="str">
        <f t="shared" si="154"/>
        <v/>
      </c>
      <c r="BP102" s="303" t="str">
        <f t="shared" si="155"/>
        <v/>
      </c>
      <c r="BQ102" s="189" t="str">
        <f t="shared" si="176"/>
        <v/>
      </c>
      <c r="BR102" s="189">
        <f t="shared" si="177"/>
        <v>0</v>
      </c>
      <c r="BS102" s="365" t="str">
        <f>IF(details!AI102="","",details!AI102)</f>
        <v/>
      </c>
      <c r="BT102" s="365" t="str">
        <f>IF(details!AJ102="","",details!AJ102)</f>
        <v/>
      </c>
      <c r="BU102" s="186" t="str">
        <f t="shared" si="156"/>
        <v/>
      </c>
      <c r="BV102" s="302" t="str">
        <f t="shared" si="157"/>
        <v/>
      </c>
      <c r="BW102" s="303" t="str">
        <f t="shared" si="158"/>
        <v/>
      </c>
      <c r="BX102" s="189" t="str">
        <f t="shared" si="178"/>
        <v/>
      </c>
      <c r="BY102" s="189">
        <f t="shared" si="179"/>
        <v>0</v>
      </c>
      <c r="BZ102" s="369" t="str">
        <f t="shared" si="180"/>
        <v/>
      </c>
      <c r="CA102" s="369" t="str">
        <f t="shared" si="181"/>
        <v/>
      </c>
      <c r="CB102" s="369" t="str">
        <f t="shared" si="182"/>
        <v/>
      </c>
      <c r="CC102" s="369" t="str">
        <f t="shared" si="183"/>
        <v/>
      </c>
      <c r="CD102" s="369" t="str">
        <f t="shared" si="184"/>
        <v/>
      </c>
      <c r="CE102" s="369" t="str">
        <f t="shared" si="185"/>
        <v/>
      </c>
      <c r="CF102" s="369" t="str">
        <f t="shared" si="186"/>
        <v/>
      </c>
      <c r="CG102" s="370" t="str">
        <f t="shared" si="187"/>
        <v/>
      </c>
      <c r="CH102" s="370" t="str">
        <f t="shared" si="188"/>
        <v/>
      </c>
      <c r="CI102" s="369" t="str">
        <f t="shared" si="189"/>
        <v/>
      </c>
      <c r="CJ102" s="369" t="str">
        <f t="shared" si="190"/>
        <v/>
      </c>
      <c r="CK102" s="369" t="str">
        <f t="shared" si="191"/>
        <v/>
      </c>
      <c r="CL102" s="369" t="str">
        <f t="shared" si="192"/>
        <v/>
      </c>
      <c r="CM102" s="369" t="str">
        <f t="shared" si="193"/>
        <v/>
      </c>
      <c r="CN102" s="369" t="str">
        <f t="shared" si="194"/>
        <v/>
      </c>
      <c r="CO102" s="369" t="str">
        <f t="shared" si="195"/>
        <v/>
      </c>
      <c r="CP102" s="371" t="str">
        <f t="shared" si="196"/>
        <v/>
      </c>
      <c r="CQ102" s="371" t="str">
        <f t="shared" si="197"/>
        <v/>
      </c>
      <c r="CR102" s="369" t="str">
        <f t="shared" si="198"/>
        <v/>
      </c>
      <c r="CS102" s="371" t="str">
        <f t="shared" si="199"/>
        <v/>
      </c>
      <c r="CT102" s="371" t="str">
        <f t="shared" si="200"/>
        <v/>
      </c>
      <c r="CU102" s="190" t="str">
        <f>details!CJ102</f>
        <v/>
      </c>
      <c r="CV102" s="376" t="str">
        <f>details!CK102</f>
        <v/>
      </c>
      <c r="CW102" s="438" t="str">
        <f t="shared" si="201"/>
        <v/>
      </c>
      <c r="CX102" s="497" t="str">
        <f t="shared" si="202"/>
        <v/>
      </c>
      <c r="CY102" s="372" t="str">
        <f t="shared" si="203"/>
        <v/>
      </c>
      <c r="CZ102" s="372" t="str">
        <f t="shared" si="204"/>
        <v/>
      </c>
      <c r="DA102" s="373" t="str">
        <f t="shared" si="205"/>
        <v/>
      </c>
      <c r="DB102" s="186" t="str">
        <f t="shared" si="206"/>
        <v/>
      </c>
      <c r="DC102" s="421" t="str">
        <f t="shared" si="207"/>
        <v/>
      </c>
      <c r="DD102" s="422" t="str">
        <f t="shared" si="208"/>
        <v/>
      </c>
      <c r="DE102" s="389" t="str">
        <f>IF(details!AK101="","",details!AK101)</f>
        <v/>
      </c>
    </row>
    <row r="103" spans="1:118" s="20" customFormat="1" ht="14" customHeight="1">
      <c r="A103" s="388">
        <f>IF(details!A103="","",details!A103)</f>
        <v>97</v>
      </c>
      <c r="B103" s="365" t="str">
        <f>IF(details!B103="","",details!B103)</f>
        <v/>
      </c>
      <c r="C103" s="365" t="str">
        <f>IF(details!C103="","",details!C103)</f>
        <v/>
      </c>
      <c r="D103" s="186" t="str">
        <f>IF(details!D103="","",details!D103)</f>
        <v/>
      </c>
      <c r="E103" s="365" t="str">
        <f>IF(details!E103="","",details!E103)</f>
        <v/>
      </c>
      <c r="F103" s="187" t="str">
        <f>IF(details!G103="","",details!G103)</f>
        <v/>
      </c>
      <c r="G103" s="261" t="str">
        <f>IF(details!H103="","",details!H103)</f>
        <v/>
      </c>
      <c r="H103" s="188" t="str">
        <f>IF(details!I103="","",details!I103)</f>
        <v>v 097</v>
      </c>
      <c r="I103" s="188" t="str">
        <f>IF(details!J103="","",details!J103)</f>
        <v>c 097</v>
      </c>
      <c r="J103" s="188" t="str">
        <f>IF(details!K103="","",details!K103)</f>
        <v>l 097</v>
      </c>
      <c r="K103" s="365" t="str">
        <f>IF(details!Q103="","",details!Q103)</f>
        <v/>
      </c>
      <c r="L103" s="365" t="str">
        <f>IF(details!R103="","",details!R103)</f>
        <v/>
      </c>
      <c r="M103" s="288" t="str">
        <f t="shared" si="159"/>
        <v/>
      </c>
      <c r="N103" s="365" t="str">
        <f>IF(details!S103="","",details!S103)</f>
        <v/>
      </c>
      <c r="O103" s="365" t="str">
        <f>IF(details!T103="","",details!T103)</f>
        <v/>
      </c>
      <c r="P103" s="186" t="str">
        <f t="shared" si="209"/>
        <v/>
      </c>
      <c r="Q103" s="186" t="str">
        <f t="shared" si="160"/>
        <v/>
      </c>
      <c r="R103" s="186" t="str">
        <f t="shared" si="161"/>
        <v/>
      </c>
      <c r="S103" s="186" t="str">
        <f t="shared" si="162"/>
        <v/>
      </c>
      <c r="T103" s="365" t="str">
        <f t="shared" si="163"/>
        <v/>
      </c>
      <c r="U103" s="365" t="str">
        <f t="shared" si="138"/>
        <v/>
      </c>
      <c r="V103" s="189" t="str">
        <f t="shared" si="164"/>
        <v/>
      </c>
      <c r="W103" s="189">
        <f t="shared" si="165"/>
        <v>0</v>
      </c>
      <c r="X103" s="365" t="str">
        <f>IF(details!U103="","",details!U103)</f>
        <v/>
      </c>
      <c r="Y103" s="365" t="str">
        <f>IF(details!V103="","",details!V103)</f>
        <v/>
      </c>
      <c r="Z103" s="288" t="str">
        <f t="shared" si="166"/>
        <v/>
      </c>
      <c r="AA103" s="365" t="str">
        <f>IF(details!W103="","",details!W103)</f>
        <v/>
      </c>
      <c r="AB103" s="365" t="str">
        <f>IF(details!X103="","",details!X103)</f>
        <v/>
      </c>
      <c r="AC103" s="186" t="str">
        <f t="shared" si="210"/>
        <v/>
      </c>
      <c r="AD103" s="186" t="str">
        <f t="shared" si="167"/>
        <v/>
      </c>
      <c r="AE103" s="186" t="str">
        <f t="shared" si="168"/>
        <v/>
      </c>
      <c r="AF103" s="186" t="str">
        <f t="shared" si="139"/>
        <v/>
      </c>
      <c r="AG103" s="365" t="str">
        <f t="shared" si="135"/>
        <v/>
      </c>
      <c r="AH103" s="365" t="str">
        <f t="shared" si="140"/>
        <v/>
      </c>
      <c r="AI103" s="189" t="str">
        <f t="shared" si="141"/>
        <v/>
      </c>
      <c r="AJ103" s="189">
        <f t="shared" si="142"/>
        <v>0</v>
      </c>
      <c r="AK103" s="365" t="str">
        <f>IF(details!Y103="","",details!Y103)</f>
        <v/>
      </c>
      <c r="AL103" s="365" t="str">
        <f>IF(details!Z103="","",details!Z103)</f>
        <v/>
      </c>
      <c r="AM103" s="288" t="str">
        <f t="shared" si="169"/>
        <v/>
      </c>
      <c r="AN103" s="365" t="str">
        <f>IF(details!AA103="","",details!AA103)</f>
        <v/>
      </c>
      <c r="AO103" s="365" t="str">
        <f>IF(details!AB103="","",details!AB103)</f>
        <v/>
      </c>
      <c r="AP103" s="186" t="str">
        <f t="shared" si="211"/>
        <v/>
      </c>
      <c r="AQ103" s="186" t="str">
        <f t="shared" si="170"/>
        <v/>
      </c>
      <c r="AR103" s="186" t="str">
        <f t="shared" si="171"/>
        <v/>
      </c>
      <c r="AS103" s="186" t="str">
        <f t="shared" si="143"/>
        <v/>
      </c>
      <c r="AT103" s="365" t="str">
        <f t="shared" si="137"/>
        <v/>
      </c>
      <c r="AU103" s="365" t="str">
        <f t="shared" si="144"/>
        <v/>
      </c>
      <c r="AV103" s="189" t="str">
        <f t="shared" si="145"/>
        <v/>
      </c>
      <c r="AW103" s="189">
        <f t="shared" si="146"/>
        <v>0</v>
      </c>
      <c r="AX103" s="365" t="str">
        <f>IF(details!AC103="","",details!AC103)</f>
        <v/>
      </c>
      <c r="AY103" s="365" t="str">
        <f>IF(details!AD103="","",details!AD103)</f>
        <v/>
      </c>
      <c r="AZ103" s="186" t="str">
        <f t="shared" si="147"/>
        <v/>
      </c>
      <c r="BA103" s="302" t="str">
        <f t="shared" si="148"/>
        <v/>
      </c>
      <c r="BB103" s="303" t="str">
        <f t="shared" si="149"/>
        <v/>
      </c>
      <c r="BC103" s="189" t="str">
        <f t="shared" si="172"/>
        <v/>
      </c>
      <c r="BD103" s="189">
        <f t="shared" si="173"/>
        <v>0</v>
      </c>
      <c r="BE103" s="365" t="str">
        <f>IF(details!AE103="","",details!AE103)</f>
        <v/>
      </c>
      <c r="BF103" s="365" t="str">
        <f>IF(details!AF103="","",details!AF103)</f>
        <v/>
      </c>
      <c r="BG103" s="186" t="str">
        <f t="shared" si="150"/>
        <v/>
      </c>
      <c r="BH103" s="302" t="str">
        <f t="shared" si="151"/>
        <v/>
      </c>
      <c r="BI103" s="303" t="str">
        <f t="shared" si="152"/>
        <v/>
      </c>
      <c r="BJ103" s="189" t="str">
        <f t="shared" si="174"/>
        <v/>
      </c>
      <c r="BK103" s="189">
        <f t="shared" si="175"/>
        <v>0</v>
      </c>
      <c r="BL103" s="365" t="str">
        <f>IF(details!AG103="","",details!AG103)</f>
        <v/>
      </c>
      <c r="BM103" s="365" t="str">
        <f>IF(details!AH103="","",details!AH103)</f>
        <v/>
      </c>
      <c r="BN103" s="186" t="str">
        <f t="shared" si="153"/>
        <v/>
      </c>
      <c r="BO103" s="302" t="str">
        <f t="shared" si="154"/>
        <v/>
      </c>
      <c r="BP103" s="303" t="str">
        <f t="shared" si="155"/>
        <v/>
      </c>
      <c r="BQ103" s="189" t="str">
        <f t="shared" si="176"/>
        <v/>
      </c>
      <c r="BR103" s="189">
        <f t="shared" si="177"/>
        <v>0</v>
      </c>
      <c r="BS103" s="365" t="str">
        <f>IF(details!AI103="","",details!AI103)</f>
        <v/>
      </c>
      <c r="BT103" s="365" t="str">
        <f>IF(details!AJ103="","",details!AJ103)</f>
        <v/>
      </c>
      <c r="BU103" s="186" t="str">
        <f t="shared" si="156"/>
        <v/>
      </c>
      <c r="BV103" s="302" t="str">
        <f t="shared" si="157"/>
        <v/>
      </c>
      <c r="BW103" s="303" t="str">
        <f t="shared" si="158"/>
        <v/>
      </c>
      <c r="BX103" s="189" t="str">
        <f t="shared" si="178"/>
        <v/>
      </c>
      <c r="BY103" s="189">
        <f t="shared" si="179"/>
        <v>0</v>
      </c>
      <c r="BZ103" s="369" t="str">
        <f t="shared" si="180"/>
        <v/>
      </c>
      <c r="CA103" s="369" t="str">
        <f t="shared" si="181"/>
        <v/>
      </c>
      <c r="CB103" s="369" t="str">
        <f t="shared" si="182"/>
        <v/>
      </c>
      <c r="CC103" s="369" t="str">
        <f t="shared" si="183"/>
        <v/>
      </c>
      <c r="CD103" s="369" t="str">
        <f t="shared" si="184"/>
        <v/>
      </c>
      <c r="CE103" s="369" t="str">
        <f t="shared" si="185"/>
        <v/>
      </c>
      <c r="CF103" s="369" t="str">
        <f t="shared" si="186"/>
        <v/>
      </c>
      <c r="CG103" s="370" t="str">
        <f t="shared" si="187"/>
        <v/>
      </c>
      <c r="CH103" s="370" t="str">
        <f t="shared" si="188"/>
        <v/>
      </c>
      <c r="CI103" s="369" t="str">
        <f t="shared" si="189"/>
        <v/>
      </c>
      <c r="CJ103" s="369" t="str">
        <f t="shared" si="190"/>
        <v/>
      </c>
      <c r="CK103" s="369" t="str">
        <f t="shared" si="191"/>
        <v/>
      </c>
      <c r="CL103" s="369" t="str">
        <f t="shared" si="192"/>
        <v/>
      </c>
      <c r="CM103" s="369" t="str">
        <f t="shared" si="193"/>
        <v/>
      </c>
      <c r="CN103" s="369" t="str">
        <f t="shared" si="194"/>
        <v/>
      </c>
      <c r="CO103" s="369" t="str">
        <f t="shared" si="195"/>
        <v/>
      </c>
      <c r="CP103" s="371" t="str">
        <f t="shared" si="196"/>
        <v/>
      </c>
      <c r="CQ103" s="371" t="str">
        <f t="shared" si="197"/>
        <v/>
      </c>
      <c r="CR103" s="369" t="str">
        <f t="shared" si="198"/>
        <v/>
      </c>
      <c r="CS103" s="371" t="str">
        <f t="shared" si="199"/>
        <v/>
      </c>
      <c r="CT103" s="371" t="str">
        <f t="shared" si="200"/>
        <v/>
      </c>
      <c r="CU103" s="190" t="str">
        <f>details!CJ103</f>
        <v/>
      </c>
      <c r="CV103" s="376" t="str">
        <f>details!CK103</f>
        <v/>
      </c>
      <c r="CW103" s="438" t="str">
        <f t="shared" si="201"/>
        <v/>
      </c>
      <c r="CX103" s="497" t="str">
        <f t="shared" si="202"/>
        <v/>
      </c>
      <c r="CY103" s="372" t="str">
        <f t="shared" si="203"/>
        <v/>
      </c>
      <c r="CZ103" s="372" t="str">
        <f t="shared" si="204"/>
        <v/>
      </c>
      <c r="DA103" s="373" t="str">
        <f t="shared" si="205"/>
        <v/>
      </c>
      <c r="DB103" s="186" t="str">
        <f t="shared" si="206"/>
        <v/>
      </c>
      <c r="DC103" s="421" t="str">
        <f t="shared" si="207"/>
        <v/>
      </c>
      <c r="DD103" s="422" t="str">
        <f t="shared" si="208"/>
        <v/>
      </c>
      <c r="DE103" s="389" t="str">
        <f>IF(details!AK102="","",details!AK102)</f>
        <v/>
      </c>
    </row>
    <row r="104" spans="1:118" s="20" customFormat="1" ht="14" customHeight="1">
      <c r="A104" s="388">
        <f>IF(details!A104="","",details!A104)</f>
        <v>98</v>
      </c>
      <c r="B104" s="365" t="str">
        <f>IF(details!B104="","",details!B104)</f>
        <v/>
      </c>
      <c r="C104" s="365" t="str">
        <f>IF(details!C104="","",details!C104)</f>
        <v/>
      </c>
      <c r="D104" s="186" t="str">
        <f>IF(details!D104="","",details!D104)</f>
        <v/>
      </c>
      <c r="E104" s="365" t="str">
        <f>IF(details!E104="","",details!E104)</f>
        <v/>
      </c>
      <c r="F104" s="187" t="str">
        <f>IF(details!G104="","",details!G104)</f>
        <v/>
      </c>
      <c r="G104" s="261" t="str">
        <f>IF(details!H104="","",details!H104)</f>
        <v/>
      </c>
      <c r="H104" s="188" t="str">
        <f>IF(details!I104="","",details!I104)</f>
        <v>v 098</v>
      </c>
      <c r="I104" s="188" t="str">
        <f>IF(details!J104="","",details!J104)</f>
        <v>c 098</v>
      </c>
      <c r="J104" s="188" t="str">
        <f>IF(details!K104="","",details!K104)</f>
        <v>l 098</v>
      </c>
      <c r="K104" s="365" t="str">
        <f>IF(details!Q104="","",details!Q104)</f>
        <v/>
      </c>
      <c r="L104" s="365" t="str">
        <f>IF(details!R104="","",details!R104)</f>
        <v/>
      </c>
      <c r="M104" s="288" t="str">
        <f t="shared" si="159"/>
        <v/>
      </c>
      <c r="N104" s="365" t="str">
        <f>IF(details!S104="","",details!S104)</f>
        <v/>
      </c>
      <c r="O104" s="365" t="str">
        <f>IF(details!T104="","",details!T104)</f>
        <v/>
      </c>
      <c r="P104" s="186" t="str">
        <f t="shared" si="209"/>
        <v/>
      </c>
      <c r="Q104" s="186" t="str">
        <f t="shared" si="160"/>
        <v/>
      </c>
      <c r="R104" s="186" t="str">
        <f t="shared" si="161"/>
        <v/>
      </c>
      <c r="S104" s="186" t="str">
        <f t="shared" si="162"/>
        <v/>
      </c>
      <c r="T104" s="365" t="str">
        <f t="shared" si="163"/>
        <v/>
      </c>
      <c r="U104" s="365" t="str">
        <f t="shared" si="138"/>
        <v/>
      </c>
      <c r="V104" s="189" t="str">
        <f t="shared" si="164"/>
        <v/>
      </c>
      <c r="W104" s="189">
        <f t="shared" si="165"/>
        <v>0</v>
      </c>
      <c r="X104" s="365" t="str">
        <f>IF(details!U104="","",details!U104)</f>
        <v/>
      </c>
      <c r="Y104" s="365" t="str">
        <f>IF(details!V104="","",details!V104)</f>
        <v/>
      </c>
      <c r="Z104" s="288" t="str">
        <f t="shared" si="166"/>
        <v/>
      </c>
      <c r="AA104" s="365" t="str">
        <f>IF(details!W104="","",details!W104)</f>
        <v/>
      </c>
      <c r="AB104" s="365" t="str">
        <f>IF(details!X104="","",details!X104)</f>
        <v/>
      </c>
      <c r="AC104" s="186" t="str">
        <f t="shared" si="210"/>
        <v/>
      </c>
      <c r="AD104" s="186" t="str">
        <f t="shared" si="167"/>
        <v/>
      </c>
      <c r="AE104" s="186" t="str">
        <f t="shared" si="168"/>
        <v/>
      </c>
      <c r="AF104" s="186" t="str">
        <f t="shared" si="139"/>
        <v/>
      </c>
      <c r="AG104" s="365" t="str">
        <f t="shared" si="135"/>
        <v/>
      </c>
      <c r="AH104" s="365" t="str">
        <f t="shared" si="140"/>
        <v/>
      </c>
      <c r="AI104" s="189" t="str">
        <f t="shared" si="141"/>
        <v/>
      </c>
      <c r="AJ104" s="189">
        <f t="shared" si="142"/>
        <v>0</v>
      </c>
      <c r="AK104" s="365" t="str">
        <f>IF(details!Y104="","",details!Y104)</f>
        <v/>
      </c>
      <c r="AL104" s="365" t="str">
        <f>IF(details!Z104="","",details!Z104)</f>
        <v/>
      </c>
      <c r="AM104" s="288" t="str">
        <f t="shared" si="169"/>
        <v/>
      </c>
      <c r="AN104" s="365" t="str">
        <f>IF(details!AA104="","",details!AA104)</f>
        <v/>
      </c>
      <c r="AO104" s="365" t="str">
        <f>IF(details!AB104="","",details!AB104)</f>
        <v/>
      </c>
      <c r="AP104" s="186" t="str">
        <f t="shared" si="211"/>
        <v/>
      </c>
      <c r="AQ104" s="186" t="str">
        <f t="shared" si="170"/>
        <v/>
      </c>
      <c r="AR104" s="186" t="str">
        <f t="shared" si="171"/>
        <v/>
      </c>
      <c r="AS104" s="186" t="str">
        <f t="shared" si="143"/>
        <v/>
      </c>
      <c r="AT104" s="365" t="str">
        <f t="shared" si="137"/>
        <v/>
      </c>
      <c r="AU104" s="365" t="str">
        <f t="shared" si="144"/>
        <v/>
      </c>
      <c r="AV104" s="189" t="str">
        <f t="shared" si="145"/>
        <v/>
      </c>
      <c r="AW104" s="189">
        <f t="shared" si="146"/>
        <v>0</v>
      </c>
      <c r="AX104" s="365" t="str">
        <f>IF(details!AC104="","",details!AC104)</f>
        <v/>
      </c>
      <c r="AY104" s="365" t="str">
        <f>IF(details!AD104="","",details!AD104)</f>
        <v/>
      </c>
      <c r="AZ104" s="186" t="str">
        <f t="shared" si="147"/>
        <v/>
      </c>
      <c r="BA104" s="302" t="str">
        <f t="shared" si="148"/>
        <v/>
      </c>
      <c r="BB104" s="303" t="str">
        <f t="shared" si="149"/>
        <v/>
      </c>
      <c r="BC104" s="189" t="str">
        <f t="shared" si="172"/>
        <v/>
      </c>
      <c r="BD104" s="189">
        <f t="shared" si="173"/>
        <v>0</v>
      </c>
      <c r="BE104" s="365" t="str">
        <f>IF(details!AE104="","",details!AE104)</f>
        <v/>
      </c>
      <c r="BF104" s="365" t="str">
        <f>IF(details!AF104="","",details!AF104)</f>
        <v/>
      </c>
      <c r="BG104" s="186" t="str">
        <f t="shared" si="150"/>
        <v/>
      </c>
      <c r="BH104" s="302" t="str">
        <f t="shared" si="151"/>
        <v/>
      </c>
      <c r="BI104" s="303" t="str">
        <f t="shared" si="152"/>
        <v/>
      </c>
      <c r="BJ104" s="189" t="str">
        <f t="shared" si="174"/>
        <v/>
      </c>
      <c r="BK104" s="189">
        <f t="shared" si="175"/>
        <v>0</v>
      </c>
      <c r="BL104" s="365" t="str">
        <f>IF(details!AG104="","",details!AG104)</f>
        <v/>
      </c>
      <c r="BM104" s="365" t="str">
        <f>IF(details!AH104="","",details!AH104)</f>
        <v/>
      </c>
      <c r="BN104" s="186" t="str">
        <f t="shared" si="153"/>
        <v/>
      </c>
      <c r="BO104" s="302" t="str">
        <f t="shared" si="154"/>
        <v/>
      </c>
      <c r="BP104" s="303" t="str">
        <f t="shared" si="155"/>
        <v/>
      </c>
      <c r="BQ104" s="189" t="str">
        <f t="shared" si="176"/>
        <v/>
      </c>
      <c r="BR104" s="189">
        <f t="shared" si="177"/>
        <v>0</v>
      </c>
      <c r="BS104" s="365" t="str">
        <f>IF(details!AI104="","",details!AI104)</f>
        <v/>
      </c>
      <c r="BT104" s="365" t="str">
        <f>IF(details!AJ104="","",details!AJ104)</f>
        <v/>
      </c>
      <c r="BU104" s="186" t="str">
        <f t="shared" si="156"/>
        <v/>
      </c>
      <c r="BV104" s="302" t="str">
        <f t="shared" si="157"/>
        <v/>
      </c>
      <c r="BW104" s="303" t="str">
        <f t="shared" si="158"/>
        <v/>
      </c>
      <c r="BX104" s="189" t="str">
        <f t="shared" si="178"/>
        <v/>
      </c>
      <c r="BY104" s="189">
        <f t="shared" si="179"/>
        <v>0</v>
      </c>
      <c r="BZ104" s="369" t="str">
        <f t="shared" si="180"/>
        <v/>
      </c>
      <c r="CA104" s="369" t="str">
        <f t="shared" si="181"/>
        <v/>
      </c>
      <c r="CB104" s="369" t="str">
        <f t="shared" si="182"/>
        <v/>
      </c>
      <c r="CC104" s="369" t="str">
        <f t="shared" si="183"/>
        <v/>
      </c>
      <c r="CD104" s="369" t="str">
        <f t="shared" si="184"/>
        <v/>
      </c>
      <c r="CE104" s="369" t="str">
        <f t="shared" si="185"/>
        <v/>
      </c>
      <c r="CF104" s="369" t="str">
        <f t="shared" si="186"/>
        <v/>
      </c>
      <c r="CG104" s="370" t="str">
        <f t="shared" si="187"/>
        <v/>
      </c>
      <c r="CH104" s="370" t="str">
        <f t="shared" si="188"/>
        <v/>
      </c>
      <c r="CI104" s="369" t="str">
        <f t="shared" si="189"/>
        <v/>
      </c>
      <c r="CJ104" s="369" t="str">
        <f t="shared" si="190"/>
        <v/>
      </c>
      <c r="CK104" s="369" t="str">
        <f t="shared" si="191"/>
        <v/>
      </c>
      <c r="CL104" s="369" t="str">
        <f t="shared" si="192"/>
        <v/>
      </c>
      <c r="CM104" s="369" t="str">
        <f t="shared" si="193"/>
        <v/>
      </c>
      <c r="CN104" s="369" t="str">
        <f t="shared" si="194"/>
        <v/>
      </c>
      <c r="CO104" s="369" t="str">
        <f t="shared" si="195"/>
        <v/>
      </c>
      <c r="CP104" s="371" t="str">
        <f t="shared" si="196"/>
        <v/>
      </c>
      <c r="CQ104" s="371" t="str">
        <f t="shared" si="197"/>
        <v/>
      </c>
      <c r="CR104" s="369" t="str">
        <f t="shared" si="198"/>
        <v/>
      </c>
      <c r="CS104" s="371" t="str">
        <f t="shared" si="199"/>
        <v/>
      </c>
      <c r="CT104" s="371" t="str">
        <f t="shared" si="200"/>
        <v/>
      </c>
      <c r="CU104" s="190" t="str">
        <f>details!CJ104</f>
        <v/>
      </c>
      <c r="CV104" s="376" t="str">
        <f>details!CK104</f>
        <v/>
      </c>
      <c r="CW104" s="438" t="str">
        <f t="shared" si="201"/>
        <v/>
      </c>
      <c r="CX104" s="497" t="str">
        <f t="shared" si="202"/>
        <v/>
      </c>
      <c r="CY104" s="372" t="str">
        <f t="shared" si="203"/>
        <v/>
      </c>
      <c r="CZ104" s="372" t="str">
        <f t="shared" si="204"/>
        <v/>
      </c>
      <c r="DA104" s="373" t="str">
        <f t="shared" si="205"/>
        <v/>
      </c>
      <c r="DB104" s="186" t="str">
        <f t="shared" si="206"/>
        <v/>
      </c>
      <c r="DC104" s="421" t="str">
        <f t="shared" si="207"/>
        <v/>
      </c>
      <c r="DD104" s="422" t="str">
        <f t="shared" si="208"/>
        <v/>
      </c>
      <c r="DE104" s="389" t="str">
        <f>IF(details!AK103="","",details!AK103)</f>
        <v/>
      </c>
    </row>
    <row r="105" spans="1:118" s="20" customFormat="1" ht="14" customHeight="1">
      <c r="A105" s="388">
        <f>IF(details!A105="","",details!A105)</f>
        <v>99</v>
      </c>
      <c r="B105" s="365" t="str">
        <f>IF(details!B105="","",details!B105)</f>
        <v/>
      </c>
      <c r="C105" s="365" t="str">
        <f>IF(details!C105="","",details!C105)</f>
        <v/>
      </c>
      <c r="D105" s="186" t="str">
        <f>IF(details!D105="","",details!D105)</f>
        <v/>
      </c>
      <c r="E105" s="365" t="str">
        <f>IF(details!E105="","",details!E105)</f>
        <v/>
      </c>
      <c r="F105" s="187" t="str">
        <f>IF(details!G105="","",details!G105)</f>
        <v/>
      </c>
      <c r="G105" s="261" t="str">
        <f>IF(details!H105="","",details!H105)</f>
        <v/>
      </c>
      <c r="H105" s="188" t="str">
        <f>IF(details!I105="","",details!I105)</f>
        <v>v 099</v>
      </c>
      <c r="I105" s="188" t="str">
        <f>IF(details!J105="","",details!J105)</f>
        <v>c 099</v>
      </c>
      <c r="J105" s="188" t="str">
        <f>IF(details!K105="","",details!K105)</f>
        <v>l 099</v>
      </c>
      <c r="K105" s="365" t="str">
        <f>IF(details!Q105="","",details!Q105)</f>
        <v/>
      </c>
      <c r="L105" s="365" t="str">
        <f>IF(details!R105="","",details!R105)</f>
        <v/>
      </c>
      <c r="M105" s="288" t="str">
        <f t="shared" si="159"/>
        <v/>
      </c>
      <c r="N105" s="365" t="str">
        <f>IF(details!S105="","",details!S105)</f>
        <v/>
      </c>
      <c r="O105" s="365" t="str">
        <f>IF(details!T105="","",details!T105)</f>
        <v/>
      </c>
      <c r="P105" s="186" t="str">
        <f t="shared" si="209"/>
        <v/>
      </c>
      <c r="Q105" s="186" t="str">
        <f t="shared" si="160"/>
        <v/>
      </c>
      <c r="R105" s="186" t="str">
        <f t="shared" si="161"/>
        <v/>
      </c>
      <c r="S105" s="186" t="str">
        <f t="shared" si="162"/>
        <v/>
      </c>
      <c r="T105" s="365" t="str">
        <f t="shared" si="163"/>
        <v/>
      </c>
      <c r="U105" s="365" t="str">
        <f t="shared" si="138"/>
        <v/>
      </c>
      <c r="V105" s="189" t="str">
        <f t="shared" si="164"/>
        <v/>
      </c>
      <c r="W105" s="189">
        <f t="shared" si="165"/>
        <v>0</v>
      </c>
      <c r="X105" s="365" t="str">
        <f>IF(details!U105="","",details!U105)</f>
        <v/>
      </c>
      <c r="Y105" s="365" t="str">
        <f>IF(details!V105="","",details!V105)</f>
        <v/>
      </c>
      <c r="Z105" s="288" t="str">
        <f t="shared" si="166"/>
        <v/>
      </c>
      <c r="AA105" s="365" t="str">
        <f>IF(details!W105="","",details!W105)</f>
        <v/>
      </c>
      <c r="AB105" s="365" t="str">
        <f>IF(details!X105="","",details!X105)</f>
        <v/>
      </c>
      <c r="AC105" s="186" t="str">
        <f t="shared" si="210"/>
        <v/>
      </c>
      <c r="AD105" s="186" t="str">
        <f t="shared" si="167"/>
        <v/>
      </c>
      <c r="AE105" s="186" t="str">
        <f t="shared" si="168"/>
        <v/>
      </c>
      <c r="AF105" s="186" t="str">
        <f t="shared" si="139"/>
        <v/>
      </c>
      <c r="AG105" s="365" t="str">
        <f t="shared" si="135"/>
        <v/>
      </c>
      <c r="AH105" s="365" t="str">
        <f t="shared" si="140"/>
        <v/>
      </c>
      <c r="AI105" s="189" t="str">
        <f t="shared" si="141"/>
        <v/>
      </c>
      <c r="AJ105" s="189">
        <f t="shared" si="142"/>
        <v>0</v>
      </c>
      <c r="AK105" s="365" t="str">
        <f>IF(details!Y105="","",details!Y105)</f>
        <v/>
      </c>
      <c r="AL105" s="365" t="str">
        <f>IF(details!Z105="","",details!Z105)</f>
        <v/>
      </c>
      <c r="AM105" s="288" t="str">
        <f t="shared" si="169"/>
        <v/>
      </c>
      <c r="AN105" s="365" t="str">
        <f>IF(details!AA105="","",details!AA105)</f>
        <v/>
      </c>
      <c r="AO105" s="365" t="str">
        <f>IF(details!AB105="","",details!AB105)</f>
        <v/>
      </c>
      <c r="AP105" s="186" t="str">
        <f t="shared" si="211"/>
        <v/>
      </c>
      <c r="AQ105" s="186" t="str">
        <f t="shared" si="170"/>
        <v/>
      </c>
      <c r="AR105" s="186" t="str">
        <f t="shared" si="171"/>
        <v/>
      </c>
      <c r="AS105" s="186" t="str">
        <f t="shared" si="143"/>
        <v/>
      </c>
      <c r="AT105" s="365" t="str">
        <f t="shared" si="137"/>
        <v/>
      </c>
      <c r="AU105" s="365" t="str">
        <f t="shared" si="144"/>
        <v/>
      </c>
      <c r="AV105" s="189" t="str">
        <f t="shared" si="145"/>
        <v/>
      </c>
      <c r="AW105" s="189">
        <f t="shared" si="146"/>
        <v>0</v>
      </c>
      <c r="AX105" s="365" t="str">
        <f>IF(details!AC105="","",details!AC105)</f>
        <v/>
      </c>
      <c r="AY105" s="365" t="str">
        <f>IF(details!AD105="","",details!AD105)</f>
        <v/>
      </c>
      <c r="AZ105" s="186" t="str">
        <f t="shared" si="147"/>
        <v/>
      </c>
      <c r="BA105" s="302" t="str">
        <f t="shared" si="148"/>
        <v/>
      </c>
      <c r="BB105" s="303" t="str">
        <f t="shared" si="149"/>
        <v/>
      </c>
      <c r="BC105" s="189" t="str">
        <f t="shared" si="172"/>
        <v/>
      </c>
      <c r="BD105" s="189">
        <f t="shared" si="173"/>
        <v>0</v>
      </c>
      <c r="BE105" s="365" t="str">
        <f>IF(details!AE105="","",details!AE105)</f>
        <v/>
      </c>
      <c r="BF105" s="365" t="str">
        <f>IF(details!AF105="","",details!AF105)</f>
        <v/>
      </c>
      <c r="BG105" s="186" t="str">
        <f t="shared" si="150"/>
        <v/>
      </c>
      <c r="BH105" s="302" t="str">
        <f t="shared" si="151"/>
        <v/>
      </c>
      <c r="BI105" s="303" t="str">
        <f t="shared" si="152"/>
        <v/>
      </c>
      <c r="BJ105" s="189" t="str">
        <f t="shared" si="174"/>
        <v/>
      </c>
      <c r="BK105" s="189">
        <f t="shared" si="175"/>
        <v>0</v>
      </c>
      <c r="BL105" s="365" t="str">
        <f>IF(details!AG105="","",details!AG105)</f>
        <v/>
      </c>
      <c r="BM105" s="365" t="str">
        <f>IF(details!AH105="","",details!AH105)</f>
        <v/>
      </c>
      <c r="BN105" s="186" t="str">
        <f t="shared" si="153"/>
        <v/>
      </c>
      <c r="BO105" s="302" t="str">
        <f t="shared" si="154"/>
        <v/>
      </c>
      <c r="BP105" s="303" t="str">
        <f t="shared" si="155"/>
        <v/>
      </c>
      <c r="BQ105" s="189" t="str">
        <f t="shared" si="176"/>
        <v/>
      </c>
      <c r="BR105" s="189">
        <f t="shared" si="177"/>
        <v>0</v>
      </c>
      <c r="BS105" s="365" t="str">
        <f>IF(details!AI105="","",details!AI105)</f>
        <v/>
      </c>
      <c r="BT105" s="365" t="str">
        <f>IF(details!AJ105="","",details!AJ105)</f>
        <v/>
      </c>
      <c r="BU105" s="186" t="str">
        <f t="shared" si="156"/>
        <v/>
      </c>
      <c r="BV105" s="302" t="str">
        <f t="shared" si="157"/>
        <v/>
      </c>
      <c r="BW105" s="303" t="str">
        <f t="shared" si="158"/>
        <v/>
      </c>
      <c r="BX105" s="189" t="str">
        <f t="shared" si="178"/>
        <v/>
      </c>
      <c r="BY105" s="189">
        <f t="shared" si="179"/>
        <v>0</v>
      </c>
      <c r="BZ105" s="369" t="str">
        <f t="shared" si="180"/>
        <v/>
      </c>
      <c r="CA105" s="369" t="str">
        <f t="shared" si="181"/>
        <v/>
      </c>
      <c r="CB105" s="369" t="str">
        <f t="shared" si="182"/>
        <v/>
      </c>
      <c r="CC105" s="369" t="str">
        <f t="shared" si="183"/>
        <v/>
      </c>
      <c r="CD105" s="369" t="str">
        <f t="shared" si="184"/>
        <v/>
      </c>
      <c r="CE105" s="369" t="str">
        <f t="shared" si="185"/>
        <v/>
      </c>
      <c r="CF105" s="369" t="str">
        <f t="shared" si="186"/>
        <v/>
      </c>
      <c r="CG105" s="370" t="str">
        <f t="shared" si="187"/>
        <v/>
      </c>
      <c r="CH105" s="370" t="str">
        <f t="shared" si="188"/>
        <v/>
      </c>
      <c r="CI105" s="369" t="str">
        <f t="shared" si="189"/>
        <v/>
      </c>
      <c r="CJ105" s="369" t="str">
        <f t="shared" si="190"/>
        <v/>
      </c>
      <c r="CK105" s="369" t="str">
        <f t="shared" si="191"/>
        <v/>
      </c>
      <c r="CL105" s="369" t="str">
        <f t="shared" si="192"/>
        <v/>
      </c>
      <c r="CM105" s="369" t="str">
        <f t="shared" si="193"/>
        <v/>
      </c>
      <c r="CN105" s="369" t="str">
        <f t="shared" si="194"/>
        <v/>
      </c>
      <c r="CO105" s="369" t="str">
        <f t="shared" si="195"/>
        <v/>
      </c>
      <c r="CP105" s="371" t="str">
        <f t="shared" si="196"/>
        <v/>
      </c>
      <c r="CQ105" s="371" t="str">
        <f t="shared" si="197"/>
        <v/>
      </c>
      <c r="CR105" s="369" t="str">
        <f t="shared" si="198"/>
        <v/>
      </c>
      <c r="CS105" s="371" t="str">
        <f t="shared" si="199"/>
        <v/>
      </c>
      <c r="CT105" s="371" t="str">
        <f t="shared" si="200"/>
        <v/>
      </c>
      <c r="CU105" s="190" t="str">
        <f>details!CJ105</f>
        <v/>
      </c>
      <c r="CV105" s="376" t="str">
        <f>details!CK105</f>
        <v/>
      </c>
      <c r="CW105" s="438" t="str">
        <f t="shared" si="201"/>
        <v/>
      </c>
      <c r="CX105" s="497" t="str">
        <f t="shared" si="202"/>
        <v/>
      </c>
      <c r="CY105" s="372" t="str">
        <f t="shared" si="203"/>
        <v/>
      </c>
      <c r="CZ105" s="372" t="str">
        <f t="shared" si="204"/>
        <v/>
      </c>
      <c r="DA105" s="373" t="str">
        <f t="shared" si="205"/>
        <v/>
      </c>
      <c r="DB105" s="186" t="str">
        <f t="shared" si="206"/>
        <v/>
      </c>
      <c r="DC105" s="421" t="str">
        <f t="shared" si="207"/>
        <v/>
      </c>
      <c r="DD105" s="422" t="str">
        <f t="shared" si="208"/>
        <v/>
      </c>
      <c r="DE105" s="389" t="str">
        <f>IF(details!AK104="","",details!AK104)</f>
        <v/>
      </c>
    </row>
    <row r="106" spans="1:118" s="20" customFormat="1" ht="14" customHeight="1">
      <c r="A106" s="467">
        <f>IF(details!A106="","",details!A106)</f>
        <v>100</v>
      </c>
      <c r="B106" s="468" t="str">
        <f>IF(details!B106="","",details!B106)</f>
        <v/>
      </c>
      <c r="C106" s="468" t="str">
        <f>IF(details!C106="","",details!C106)</f>
        <v/>
      </c>
      <c r="D106" s="469" t="str">
        <f>IF(details!D106="","",details!D106)</f>
        <v/>
      </c>
      <c r="E106" s="468" t="str">
        <f>IF(details!E106="","",details!E106)</f>
        <v/>
      </c>
      <c r="F106" s="470">
        <f>IF(details!G106="","",details!G106)</f>
        <v>36952</v>
      </c>
      <c r="G106" s="471" t="str">
        <f>IF(details!H106="","",details!H106)</f>
        <v>nks ekpZ] nks gtkj ,d</v>
      </c>
      <c r="H106" s="472" t="str">
        <f>IF(details!I106="","",details!I106)</f>
        <v>v 100</v>
      </c>
      <c r="I106" s="472" t="str">
        <f>IF(details!J106="","",details!J106)</f>
        <v/>
      </c>
      <c r="J106" s="472" t="str">
        <f>IF(details!K106="","",details!K106)</f>
        <v/>
      </c>
      <c r="K106" s="468" t="str">
        <f>IF(details!Q106="","",details!Q106)</f>
        <v/>
      </c>
      <c r="L106" s="468" t="str">
        <f>IF(details!R106="","",details!R106)</f>
        <v/>
      </c>
      <c r="M106" s="473" t="str">
        <f t="shared" si="159"/>
        <v/>
      </c>
      <c r="N106" s="468" t="str">
        <f>IF(details!S106="","",details!S106)</f>
        <v/>
      </c>
      <c r="O106" s="468" t="str">
        <f>IF(details!T106="","",details!T106)</f>
        <v/>
      </c>
      <c r="P106" s="186" t="str">
        <f t="shared" si="209"/>
        <v/>
      </c>
      <c r="Q106" s="186" t="str">
        <f t="shared" si="160"/>
        <v/>
      </c>
      <c r="R106" s="186" t="str">
        <f t="shared" si="161"/>
        <v/>
      </c>
      <c r="S106" s="186" t="str">
        <f t="shared" si="162"/>
        <v/>
      </c>
      <c r="T106" s="365" t="str">
        <f t="shared" si="163"/>
        <v/>
      </c>
      <c r="U106" s="365" t="str">
        <f t="shared" si="138"/>
        <v/>
      </c>
      <c r="V106" s="474" t="str">
        <f t="shared" si="164"/>
        <v/>
      </c>
      <c r="W106" s="474">
        <f t="shared" si="165"/>
        <v>0</v>
      </c>
      <c r="X106" s="468" t="str">
        <f>IF(details!U106="","",details!U106)</f>
        <v/>
      </c>
      <c r="Y106" s="468" t="str">
        <f>IF(details!V106="","",details!V106)</f>
        <v/>
      </c>
      <c r="Z106" s="473" t="str">
        <f t="shared" si="166"/>
        <v/>
      </c>
      <c r="AA106" s="468" t="str">
        <f>IF(details!W106="","",details!W106)</f>
        <v/>
      </c>
      <c r="AB106" s="468" t="str">
        <f>IF(details!X106="","",details!X106)</f>
        <v/>
      </c>
      <c r="AC106" s="186" t="str">
        <f t="shared" si="210"/>
        <v/>
      </c>
      <c r="AD106" s="469" t="str">
        <f t="shared" si="167"/>
        <v/>
      </c>
      <c r="AE106" s="469" t="str">
        <f t="shared" si="168"/>
        <v/>
      </c>
      <c r="AF106" s="186" t="str">
        <f t="shared" si="139"/>
        <v/>
      </c>
      <c r="AG106" s="365" t="str">
        <f t="shared" si="135"/>
        <v/>
      </c>
      <c r="AH106" s="365" t="str">
        <f t="shared" si="140"/>
        <v/>
      </c>
      <c r="AI106" s="474" t="str">
        <f t="shared" si="141"/>
        <v/>
      </c>
      <c r="AJ106" s="474">
        <f t="shared" si="142"/>
        <v>0</v>
      </c>
      <c r="AK106" s="468" t="str">
        <f>IF(details!Y106="","",details!Y106)</f>
        <v/>
      </c>
      <c r="AL106" s="468" t="str">
        <f>IF(details!Z106="","",details!Z106)</f>
        <v/>
      </c>
      <c r="AM106" s="473" t="str">
        <f t="shared" si="169"/>
        <v/>
      </c>
      <c r="AN106" s="468" t="str">
        <f>IF(details!AA106="","",details!AA106)</f>
        <v/>
      </c>
      <c r="AO106" s="468" t="str">
        <f>IF(details!AB106="","",details!AB106)</f>
        <v/>
      </c>
      <c r="AP106" s="186" t="str">
        <f t="shared" si="211"/>
        <v/>
      </c>
      <c r="AQ106" s="469" t="str">
        <f t="shared" si="170"/>
        <v/>
      </c>
      <c r="AR106" s="469" t="str">
        <f t="shared" si="171"/>
        <v/>
      </c>
      <c r="AS106" s="186" t="str">
        <f t="shared" si="143"/>
        <v/>
      </c>
      <c r="AT106" s="365" t="str">
        <f t="shared" si="137"/>
        <v/>
      </c>
      <c r="AU106" s="365" t="str">
        <f t="shared" si="144"/>
        <v/>
      </c>
      <c r="AV106" s="474" t="str">
        <f t="shared" si="145"/>
        <v/>
      </c>
      <c r="AW106" s="474">
        <f t="shared" si="146"/>
        <v>0</v>
      </c>
      <c r="AX106" s="468" t="str">
        <f>IF(details!AC106="","",details!AC106)</f>
        <v/>
      </c>
      <c r="AY106" s="468" t="str">
        <f>IF(details!AD106="","",details!AD106)</f>
        <v/>
      </c>
      <c r="AZ106" s="186" t="str">
        <f t="shared" si="147"/>
        <v/>
      </c>
      <c r="BA106" s="302" t="str">
        <f t="shared" si="148"/>
        <v/>
      </c>
      <c r="BB106" s="303" t="str">
        <f t="shared" si="149"/>
        <v/>
      </c>
      <c r="BC106" s="474" t="str">
        <f t="shared" si="172"/>
        <v/>
      </c>
      <c r="BD106" s="474">
        <f t="shared" si="173"/>
        <v>0</v>
      </c>
      <c r="BE106" s="468" t="str">
        <f>IF(details!AE106="","",details!AE106)</f>
        <v/>
      </c>
      <c r="BF106" s="468" t="str">
        <f>IF(details!AF106="","",details!AF106)</f>
        <v/>
      </c>
      <c r="BG106" s="186" t="str">
        <f t="shared" si="150"/>
        <v/>
      </c>
      <c r="BH106" s="302" t="str">
        <f t="shared" si="151"/>
        <v/>
      </c>
      <c r="BI106" s="303" t="str">
        <f t="shared" si="152"/>
        <v/>
      </c>
      <c r="BJ106" s="474" t="str">
        <f t="shared" si="174"/>
        <v/>
      </c>
      <c r="BK106" s="474">
        <f t="shared" si="175"/>
        <v>0</v>
      </c>
      <c r="BL106" s="468" t="str">
        <f>IF(details!AG106="","",details!AG106)</f>
        <v/>
      </c>
      <c r="BM106" s="468" t="str">
        <f>IF(details!AH106="","",details!AH106)</f>
        <v/>
      </c>
      <c r="BN106" s="186" t="str">
        <f t="shared" si="153"/>
        <v/>
      </c>
      <c r="BO106" s="302" t="str">
        <f t="shared" si="154"/>
        <v/>
      </c>
      <c r="BP106" s="303" t="str">
        <f t="shared" si="155"/>
        <v/>
      </c>
      <c r="BQ106" s="474" t="str">
        <f t="shared" si="176"/>
        <v/>
      </c>
      <c r="BR106" s="474">
        <f t="shared" si="177"/>
        <v>0</v>
      </c>
      <c r="BS106" s="468" t="str">
        <f>IF(details!AI106="","",details!AI106)</f>
        <v/>
      </c>
      <c r="BT106" s="468" t="str">
        <f>IF(details!AJ106="","",details!AJ106)</f>
        <v/>
      </c>
      <c r="BU106" s="186" t="str">
        <f t="shared" si="156"/>
        <v/>
      </c>
      <c r="BV106" s="302" t="str">
        <f t="shared" si="157"/>
        <v/>
      </c>
      <c r="BW106" s="303" t="str">
        <f t="shared" si="158"/>
        <v/>
      </c>
      <c r="BX106" s="474" t="str">
        <f t="shared" si="178"/>
        <v/>
      </c>
      <c r="BY106" s="474">
        <f t="shared" si="179"/>
        <v>0</v>
      </c>
      <c r="BZ106" s="475" t="str">
        <f t="shared" si="180"/>
        <v/>
      </c>
      <c r="CA106" s="475" t="str">
        <f t="shared" si="181"/>
        <v/>
      </c>
      <c r="CB106" s="475" t="str">
        <f t="shared" si="182"/>
        <v/>
      </c>
      <c r="CC106" s="475" t="str">
        <f t="shared" si="183"/>
        <v/>
      </c>
      <c r="CD106" s="475" t="str">
        <f t="shared" si="184"/>
        <v/>
      </c>
      <c r="CE106" s="475" t="str">
        <f t="shared" si="185"/>
        <v/>
      </c>
      <c r="CF106" s="475" t="str">
        <f t="shared" si="186"/>
        <v/>
      </c>
      <c r="CG106" s="476" t="str">
        <f t="shared" si="187"/>
        <v/>
      </c>
      <c r="CH106" s="476" t="str">
        <f t="shared" si="188"/>
        <v/>
      </c>
      <c r="CI106" s="475" t="str">
        <f t="shared" si="189"/>
        <v/>
      </c>
      <c r="CJ106" s="475" t="str">
        <f t="shared" si="190"/>
        <v/>
      </c>
      <c r="CK106" s="475" t="str">
        <f t="shared" si="191"/>
        <v/>
      </c>
      <c r="CL106" s="475" t="str">
        <f t="shared" si="192"/>
        <v/>
      </c>
      <c r="CM106" s="475" t="str">
        <f t="shared" si="193"/>
        <v/>
      </c>
      <c r="CN106" s="475" t="str">
        <f t="shared" si="194"/>
        <v/>
      </c>
      <c r="CO106" s="475" t="str">
        <f t="shared" si="195"/>
        <v/>
      </c>
      <c r="CP106" s="477" t="str">
        <f t="shared" si="196"/>
        <v/>
      </c>
      <c r="CQ106" s="477" t="str">
        <f t="shared" si="197"/>
        <v/>
      </c>
      <c r="CR106" s="475" t="str">
        <f t="shared" si="198"/>
        <v/>
      </c>
      <c r="CS106" s="477" t="str">
        <f t="shared" si="199"/>
        <v/>
      </c>
      <c r="CT106" s="477" t="str">
        <f t="shared" si="200"/>
        <v/>
      </c>
      <c r="CU106" s="478" t="str">
        <f>details!CJ106</f>
        <v/>
      </c>
      <c r="CV106" s="479" t="str">
        <f>details!CK106</f>
        <v/>
      </c>
      <c r="CW106" s="480" t="str">
        <f t="shared" si="201"/>
        <v/>
      </c>
      <c r="CX106" s="497" t="str">
        <f t="shared" si="202"/>
        <v/>
      </c>
      <c r="CY106" s="481" t="str">
        <f t="shared" si="203"/>
        <v/>
      </c>
      <c r="CZ106" s="481" t="str">
        <f t="shared" si="204"/>
        <v/>
      </c>
      <c r="DA106" s="482" t="str">
        <f t="shared" si="205"/>
        <v/>
      </c>
      <c r="DB106" s="469" t="str">
        <f t="shared" si="206"/>
        <v/>
      </c>
      <c r="DC106" s="483" t="str">
        <f t="shared" si="207"/>
        <v/>
      </c>
      <c r="DD106" s="484" t="str">
        <f t="shared" si="208"/>
        <v/>
      </c>
      <c r="DE106" s="488" t="str">
        <f>IF(details!AK105="","",details!AK105)</f>
        <v/>
      </c>
    </row>
    <row r="107" spans="1:118" s="30" customFormat="1" ht="17" customHeight="1">
      <c r="A107" s="499"/>
      <c r="B107" s="500"/>
      <c r="C107" s="500"/>
      <c r="D107" s="513" t="s">
        <v>658</v>
      </c>
      <c r="E107" s="500"/>
      <c r="F107" s="500"/>
      <c r="G107" s="500"/>
      <c r="H107" s="852" t="s">
        <v>107</v>
      </c>
      <c r="I107" s="853"/>
      <c r="J107" s="485" t="s">
        <v>38</v>
      </c>
      <c r="K107" s="796" t="str">
        <f>K3</f>
        <v>fgUnh</v>
      </c>
      <c r="L107" s="797"/>
      <c r="M107" s="797"/>
      <c r="N107" s="797"/>
      <c r="O107" s="797"/>
      <c r="P107" s="797"/>
      <c r="Q107" s="797"/>
      <c r="R107" s="797"/>
      <c r="S107" s="797"/>
      <c r="T107" s="797"/>
      <c r="U107" s="797"/>
      <c r="V107" s="797"/>
      <c r="W107" s="798"/>
      <c r="X107" s="796" t="str">
        <f>X3</f>
        <v>vaxszth</v>
      </c>
      <c r="Y107" s="797"/>
      <c r="Z107" s="797"/>
      <c r="AA107" s="797"/>
      <c r="AB107" s="797"/>
      <c r="AC107" s="797"/>
      <c r="AD107" s="797"/>
      <c r="AE107" s="797"/>
      <c r="AF107" s="797"/>
      <c r="AG107" s="797"/>
      <c r="AH107" s="797"/>
      <c r="AI107" s="797"/>
      <c r="AJ107" s="798"/>
      <c r="AK107" s="796" t="str">
        <f>AK3</f>
        <v>xf.kr</v>
      </c>
      <c r="AL107" s="797"/>
      <c r="AM107" s="797"/>
      <c r="AN107" s="797"/>
      <c r="AO107" s="797"/>
      <c r="AP107" s="797"/>
      <c r="AQ107" s="797"/>
      <c r="AR107" s="797"/>
      <c r="AS107" s="797"/>
      <c r="AT107" s="797"/>
      <c r="AU107" s="797"/>
      <c r="AV107" s="797"/>
      <c r="AW107" s="798"/>
      <c r="AX107" s="796" t="str">
        <f>AX3</f>
        <v>Ik;kZoj.k v/;;u</v>
      </c>
      <c r="AY107" s="797"/>
      <c r="AZ107" s="797"/>
      <c r="BA107" s="797"/>
      <c r="BB107" s="797"/>
      <c r="BC107" s="797"/>
      <c r="BD107" s="797"/>
      <c r="BE107" s="796" t="e">
        <f>#REF!</f>
        <v>#REF!</v>
      </c>
      <c r="BF107" s="797"/>
      <c r="BG107" s="797"/>
      <c r="BH107" s="797"/>
      <c r="BI107" s="797"/>
      <c r="BJ107" s="797"/>
      <c r="BK107" s="797"/>
      <c r="BL107" s="796" t="str">
        <f>BL3</f>
        <v>dyk f'k{kk</v>
      </c>
      <c r="BM107" s="797"/>
      <c r="BN107" s="797"/>
      <c r="BO107" s="797"/>
      <c r="BP107" s="797"/>
      <c r="BQ107" s="797"/>
      <c r="BR107" s="797"/>
      <c r="BS107" s="796" t="str">
        <f>BS3</f>
        <v>LokLF; ,oe~ 'kkjhfjd f'k{kk</v>
      </c>
      <c r="BT107" s="797"/>
      <c r="BU107" s="797"/>
      <c r="BV107" s="797"/>
      <c r="BW107" s="797"/>
      <c r="BX107" s="797"/>
      <c r="BY107" s="797"/>
      <c r="BZ107" s="811">
        <f>SUM(BZ108:BZ112)</f>
        <v>7</v>
      </c>
      <c r="CA107" s="811"/>
      <c r="CB107" s="811"/>
      <c r="CC107" s="811">
        <f t="shared" ref="CC107:CO107" si="212">SUM(CC108:CC112)</f>
        <v>7</v>
      </c>
      <c r="CD107" s="811"/>
      <c r="CE107" s="811"/>
      <c r="CF107" s="811">
        <f t="shared" si="212"/>
        <v>8</v>
      </c>
      <c r="CG107" s="811"/>
      <c r="CH107" s="811"/>
      <c r="CI107" s="811">
        <f t="shared" si="212"/>
        <v>8</v>
      </c>
      <c r="CJ107" s="811"/>
      <c r="CK107" s="811"/>
      <c r="CL107" s="811">
        <f t="shared" si="212"/>
        <v>7</v>
      </c>
      <c r="CM107" s="811"/>
      <c r="CN107" s="811"/>
      <c r="CO107" s="811">
        <f t="shared" si="212"/>
        <v>7</v>
      </c>
      <c r="CP107" s="811"/>
      <c r="CQ107" s="811"/>
      <c r="CR107" s="811">
        <f>SUM(CR108:CR112)</f>
        <v>8</v>
      </c>
      <c r="CS107" s="811"/>
      <c r="CT107" s="811"/>
      <c r="CU107" s="817" t="s">
        <v>33</v>
      </c>
      <c r="CV107" s="817"/>
      <c r="CW107" s="817"/>
      <c r="CX107" s="817"/>
      <c r="CY107" s="486">
        <f>I108</f>
        <v>11</v>
      </c>
      <c r="CZ107" s="487"/>
      <c r="DA107" s="815" t="str">
        <f>IF(details!K4="","",details!K4)</f>
        <v>ifj.kke ?kks"k.kk fnukad</v>
      </c>
      <c r="DB107" s="815"/>
      <c r="DC107" s="815"/>
      <c r="DD107" s="878">
        <f>IF(details!L4="","",details!L4)</f>
        <v>42460</v>
      </c>
      <c r="DE107" s="879"/>
      <c r="DF107" s="177"/>
      <c r="DG107" s="177"/>
    </row>
    <row r="108" spans="1:118" s="31" customFormat="1" ht="14" customHeight="1">
      <c r="A108" s="501"/>
      <c r="B108" s="502"/>
      <c r="C108" s="502"/>
      <c r="D108" s="514" t="s">
        <v>658</v>
      </c>
      <c r="E108" s="854" t="s">
        <v>557</v>
      </c>
      <c r="F108" s="855"/>
      <c r="G108" s="364"/>
      <c r="H108" s="199" t="s">
        <v>556</v>
      </c>
      <c r="I108" s="364">
        <f>COUNTA(D7:D106)-COUNTBLANK(D7:D106)-COUNTIF(D7:D106,"TC")-COUNTIF(D7:D106,"DROP")</f>
        <v>11</v>
      </c>
      <c r="J108" s="192" t="s">
        <v>3</v>
      </c>
      <c r="K108" s="799" t="str">
        <f>details!Q3</f>
        <v>Jh jkefuokl /kkdM+</v>
      </c>
      <c r="L108" s="800"/>
      <c r="M108" s="800"/>
      <c r="N108" s="800"/>
      <c r="O108" s="800"/>
      <c r="P108" s="800"/>
      <c r="Q108" s="800"/>
      <c r="R108" s="800"/>
      <c r="S108" s="800"/>
      <c r="T108" s="800"/>
      <c r="U108" s="800"/>
      <c r="V108" s="800"/>
      <c r="W108" s="801"/>
      <c r="X108" s="799" t="str">
        <f>details!U3</f>
        <v>Jh dUgS;k yky jsxj</v>
      </c>
      <c r="Y108" s="800"/>
      <c r="Z108" s="800"/>
      <c r="AA108" s="800"/>
      <c r="AB108" s="800"/>
      <c r="AC108" s="800"/>
      <c r="AD108" s="800"/>
      <c r="AE108" s="800"/>
      <c r="AF108" s="800"/>
      <c r="AG108" s="800"/>
      <c r="AH108" s="800"/>
      <c r="AI108" s="800"/>
      <c r="AJ108" s="801"/>
      <c r="AK108" s="799" t="str">
        <f>details!Y3</f>
        <v>Jh fd'ku yky /kkdM+</v>
      </c>
      <c r="AL108" s="800"/>
      <c r="AM108" s="800"/>
      <c r="AN108" s="800"/>
      <c r="AO108" s="800"/>
      <c r="AP108" s="800"/>
      <c r="AQ108" s="800"/>
      <c r="AR108" s="800"/>
      <c r="AS108" s="800"/>
      <c r="AT108" s="800"/>
      <c r="AU108" s="800"/>
      <c r="AV108" s="800"/>
      <c r="AW108" s="801"/>
      <c r="AX108" s="799" t="str">
        <f>details!AC3</f>
        <v>Jh dUgS;k yky /kkdM+</v>
      </c>
      <c r="AY108" s="800"/>
      <c r="AZ108" s="800"/>
      <c r="BA108" s="800"/>
      <c r="BB108" s="800"/>
      <c r="BC108" s="800"/>
      <c r="BD108" s="800"/>
      <c r="BE108" s="799" t="str">
        <f>details!AE3</f>
        <v>Jh fd'ku yky /kkdM+</v>
      </c>
      <c r="BF108" s="800"/>
      <c r="BG108" s="800"/>
      <c r="BH108" s="800"/>
      <c r="BI108" s="800"/>
      <c r="BJ108" s="800"/>
      <c r="BK108" s="800"/>
      <c r="BL108" s="799" t="str">
        <f>details!AG3</f>
        <v>Jh jkgqy es?koky</v>
      </c>
      <c r="BM108" s="800"/>
      <c r="BN108" s="800"/>
      <c r="BO108" s="800"/>
      <c r="BP108" s="800"/>
      <c r="BQ108" s="800"/>
      <c r="BR108" s="800"/>
      <c r="BS108" s="799" t="str">
        <f>details!AI3</f>
        <v xml:space="preserve">Jh fo".kq'kadj O;kl </v>
      </c>
      <c r="BT108" s="800"/>
      <c r="BU108" s="800"/>
      <c r="BV108" s="800"/>
      <c r="BW108" s="800"/>
      <c r="BX108" s="800"/>
      <c r="BY108" s="800"/>
      <c r="BZ108" s="812">
        <f>COUNTIF(CB$7:CB$106,"A")</f>
        <v>0</v>
      </c>
      <c r="CA108" s="812"/>
      <c r="CB108" s="812"/>
      <c r="CC108" s="812">
        <f>COUNTIF(CE$7:CE$106,"A")</f>
        <v>0</v>
      </c>
      <c r="CD108" s="812"/>
      <c r="CE108" s="812"/>
      <c r="CF108" s="812">
        <f>COUNTIF(CH$7:CH$106,"A")</f>
        <v>0</v>
      </c>
      <c r="CG108" s="812"/>
      <c r="CH108" s="812"/>
      <c r="CI108" s="812">
        <f>COUNTIF(CK$7:CK$106,"A")</f>
        <v>7</v>
      </c>
      <c r="CJ108" s="812"/>
      <c r="CK108" s="812"/>
      <c r="CL108" s="812">
        <f>COUNTIF(CN$7:CN$106,"A")</f>
        <v>0</v>
      </c>
      <c r="CM108" s="812"/>
      <c r="CN108" s="812"/>
      <c r="CO108" s="812">
        <f>COUNTIF(CQ$7:CQ$106,"A")</f>
        <v>0</v>
      </c>
      <c r="CP108" s="812"/>
      <c r="CQ108" s="812"/>
      <c r="CR108" s="812">
        <f>COUNTIF(CT$7:CT$106,"A")</f>
        <v>0</v>
      </c>
      <c r="CS108" s="812"/>
      <c r="CT108" s="812"/>
      <c r="CU108" s="818" t="s">
        <v>550</v>
      </c>
      <c r="CV108" s="818"/>
      <c r="CW108" s="818"/>
      <c r="CX108" s="818"/>
      <c r="CY108" s="395">
        <f>COUNTIF(DB$7:DB$106,"A")</f>
        <v>0</v>
      </c>
      <c r="CZ108" s="377"/>
      <c r="DA108" s="816"/>
      <c r="DB108" s="816"/>
      <c r="DC108" s="816"/>
      <c r="DD108" s="871"/>
      <c r="DE108" s="872"/>
      <c r="DG108" s="174"/>
    </row>
    <row r="109" spans="1:118" s="30" customFormat="1" ht="14" customHeight="1">
      <c r="A109" s="503"/>
      <c r="B109" s="504"/>
      <c r="C109" s="504"/>
      <c r="D109" s="514" t="s">
        <v>658</v>
      </c>
      <c r="E109" s="856" t="s">
        <v>86</v>
      </c>
      <c r="F109" s="857"/>
      <c r="G109" s="364"/>
      <c r="H109" s="199" t="s">
        <v>10</v>
      </c>
      <c r="I109" s="364">
        <f>COUNTIF(CX7:CX106,"mRrh.kZ")</f>
        <v>5</v>
      </c>
      <c r="J109" s="191" t="s">
        <v>9</v>
      </c>
      <c r="K109" s="802">
        <f>COUNTA(CB7:CB106)-COUNTIF(CB7:CB106,"ab")-COUNTIF(CB7:CB106,"")</f>
        <v>7</v>
      </c>
      <c r="L109" s="803"/>
      <c r="M109" s="803"/>
      <c r="N109" s="803"/>
      <c r="O109" s="803"/>
      <c r="P109" s="803"/>
      <c r="Q109" s="803"/>
      <c r="R109" s="803"/>
      <c r="S109" s="803"/>
      <c r="T109" s="803"/>
      <c r="U109" s="803"/>
      <c r="V109" s="803"/>
      <c r="W109" s="804"/>
      <c r="X109" s="802">
        <f>COUNTA(CE7:CE106)-COUNTIF(CE7:CE106,"ab")-COUNTIF(CE7:CE106,"")</f>
        <v>7</v>
      </c>
      <c r="Y109" s="803"/>
      <c r="Z109" s="803"/>
      <c r="AA109" s="803"/>
      <c r="AB109" s="803"/>
      <c r="AC109" s="803"/>
      <c r="AD109" s="803"/>
      <c r="AE109" s="803"/>
      <c r="AF109" s="803"/>
      <c r="AG109" s="803"/>
      <c r="AH109" s="803"/>
      <c r="AI109" s="803"/>
      <c r="AJ109" s="804"/>
      <c r="AK109" s="802">
        <f>COUNTA(CH7:CH106)-COUNTIF(CH7:CH106,"ab")-COUNTIF(CH7:CH106,"")</f>
        <v>8</v>
      </c>
      <c r="AL109" s="803"/>
      <c r="AM109" s="803"/>
      <c r="AN109" s="803"/>
      <c r="AO109" s="803"/>
      <c r="AP109" s="803"/>
      <c r="AQ109" s="803"/>
      <c r="AR109" s="803"/>
      <c r="AS109" s="803"/>
      <c r="AT109" s="803"/>
      <c r="AU109" s="803"/>
      <c r="AV109" s="803"/>
      <c r="AW109" s="804"/>
      <c r="AX109" s="802">
        <f>COUNTA(CK7:CK106)-COUNTIF(CK7:CK106,"ab")-COUNTIF(CK7:CK106,"")</f>
        <v>8</v>
      </c>
      <c r="AY109" s="803"/>
      <c r="AZ109" s="803"/>
      <c r="BA109" s="803"/>
      <c r="BB109" s="803"/>
      <c r="BC109" s="803"/>
      <c r="BD109" s="803"/>
      <c r="BE109" s="802">
        <f>COUNTA(CN7:CN106)-COUNTIF(CN7:CN106,"RA")-COUNTIF(CN7:CN106,"ab")-COUNTIF(CN7:CN106,"")</f>
        <v>7</v>
      </c>
      <c r="BF109" s="803"/>
      <c r="BG109" s="803"/>
      <c r="BH109" s="803"/>
      <c r="BI109" s="803"/>
      <c r="BJ109" s="803"/>
      <c r="BK109" s="803"/>
      <c r="BL109" s="802">
        <f>COUNTA(CQ7:CQ106)-COUNTIF(CQ7:CQ106,"RA")-COUNTIF(CQ7:CQ106,"ab")-COUNTIF(CQ7:CQ106,"")</f>
        <v>7</v>
      </c>
      <c r="BM109" s="803"/>
      <c r="BN109" s="803"/>
      <c r="BO109" s="803"/>
      <c r="BP109" s="803"/>
      <c r="BQ109" s="803"/>
      <c r="BR109" s="803"/>
      <c r="BS109" s="802">
        <f>COUNTA(CT7:CT106)-COUNTIF(CT7:CT106,"RA")-COUNTIF(CT7:CT106,"ab")-COUNTIF(CT7:CT106,"")</f>
        <v>8</v>
      </c>
      <c r="BT109" s="803"/>
      <c r="BU109" s="803"/>
      <c r="BV109" s="803"/>
      <c r="BW109" s="803"/>
      <c r="BX109" s="803"/>
      <c r="BY109" s="803"/>
      <c r="BZ109" s="812">
        <f>COUNTIF(CB$7:CB$106,"B")</f>
        <v>0</v>
      </c>
      <c r="CA109" s="812"/>
      <c r="CB109" s="812"/>
      <c r="CC109" s="812">
        <f>COUNTIF(CE$7:CE$106,"B")</f>
        <v>0</v>
      </c>
      <c r="CD109" s="812"/>
      <c r="CE109" s="812"/>
      <c r="CF109" s="812">
        <f>COUNTIF(CH$7:CH$106,"B")</f>
        <v>0</v>
      </c>
      <c r="CG109" s="812"/>
      <c r="CH109" s="812"/>
      <c r="CI109" s="812">
        <f>COUNTIF(CK$7:CK$106,"B")</f>
        <v>0</v>
      </c>
      <c r="CJ109" s="812"/>
      <c r="CK109" s="812"/>
      <c r="CL109" s="812">
        <f>COUNTIF(CN$7:CN$106,"B")</f>
        <v>7</v>
      </c>
      <c r="CM109" s="812"/>
      <c r="CN109" s="812"/>
      <c r="CO109" s="812">
        <f>COUNTIF(CQ$7:CQ$106,"B")</f>
        <v>7</v>
      </c>
      <c r="CP109" s="812"/>
      <c r="CQ109" s="812"/>
      <c r="CR109" s="812">
        <f>COUNTIF(CT$7:CT$106,"B")</f>
        <v>0</v>
      </c>
      <c r="CS109" s="812"/>
      <c r="CT109" s="812"/>
      <c r="CU109" s="818" t="s">
        <v>551</v>
      </c>
      <c r="CV109" s="818"/>
      <c r="CW109" s="818"/>
      <c r="CX109" s="818"/>
      <c r="CY109" s="395">
        <f>COUNTIF(DB$7:DB$106,"B")</f>
        <v>0</v>
      </c>
      <c r="CZ109" s="194"/>
      <c r="DA109" s="813" t="s">
        <v>65</v>
      </c>
      <c r="DB109" s="813"/>
      <c r="DC109" s="813"/>
      <c r="DD109" s="871"/>
      <c r="DE109" s="872"/>
      <c r="DF109" s="174"/>
      <c r="DG109" s="174"/>
    </row>
    <row r="110" spans="1:118" s="30" customFormat="1" ht="14" customHeight="1">
      <c r="A110" s="505"/>
      <c r="B110" s="506"/>
      <c r="C110" s="506"/>
      <c r="D110" s="514" t="s">
        <v>658</v>
      </c>
      <c r="E110" s="858" t="s">
        <v>16</v>
      </c>
      <c r="F110" s="859"/>
      <c r="G110" s="364"/>
      <c r="H110" s="200" t="s">
        <v>82</v>
      </c>
      <c r="I110" s="364">
        <f>COUNTIF(CX7:CX106,"d{kksUur")</f>
        <v>1</v>
      </c>
      <c r="J110" s="191" t="s">
        <v>10</v>
      </c>
      <c r="K110" s="464" t="s">
        <v>57</v>
      </c>
      <c r="L110" s="459">
        <f>$BZ$108</f>
        <v>0</v>
      </c>
      <c r="M110" s="464" t="s">
        <v>54</v>
      </c>
      <c r="N110" s="459">
        <f>$BZ$109</f>
        <v>0</v>
      </c>
      <c r="O110" s="464" t="s">
        <v>62</v>
      </c>
      <c r="P110" s="459">
        <f>$BZ$110</f>
        <v>6</v>
      </c>
      <c r="Q110" s="464" t="s">
        <v>34</v>
      </c>
      <c r="R110" s="459">
        <f>$BZ$111</f>
        <v>0</v>
      </c>
      <c r="S110" s="464" t="s">
        <v>80</v>
      </c>
      <c r="T110" s="459">
        <f>$BZ$112</f>
        <v>1</v>
      </c>
      <c r="U110" s="459"/>
      <c r="V110" s="193"/>
      <c r="W110" s="193"/>
      <c r="X110" s="464" t="s">
        <v>57</v>
      </c>
      <c r="Y110" s="459">
        <f>$CC$108</f>
        <v>0</v>
      </c>
      <c r="Z110" s="464" t="s">
        <v>54</v>
      </c>
      <c r="AA110" s="459">
        <f>$CC$109</f>
        <v>0</v>
      </c>
      <c r="AB110" s="464" t="s">
        <v>62</v>
      </c>
      <c r="AC110" s="459">
        <f>$CC$110</f>
        <v>2</v>
      </c>
      <c r="AD110" s="464" t="s">
        <v>34</v>
      </c>
      <c r="AE110" s="459">
        <f>$CC$111</f>
        <v>5</v>
      </c>
      <c r="AF110" s="464" t="s">
        <v>80</v>
      </c>
      <c r="AG110" s="459">
        <f>$CC$112</f>
        <v>0</v>
      </c>
      <c r="AH110" s="459"/>
      <c r="AI110" s="193"/>
      <c r="AJ110" s="193"/>
      <c r="AK110" s="464" t="s">
        <v>57</v>
      </c>
      <c r="AL110" s="459">
        <f>$CF$108</f>
        <v>0</v>
      </c>
      <c r="AM110" s="464" t="s">
        <v>54</v>
      </c>
      <c r="AN110" s="459">
        <f>$CF$109</f>
        <v>0</v>
      </c>
      <c r="AO110" s="464" t="s">
        <v>62</v>
      </c>
      <c r="AP110" s="459">
        <f>$CF$110</f>
        <v>7</v>
      </c>
      <c r="AQ110" s="464" t="s">
        <v>34</v>
      </c>
      <c r="AR110" s="459">
        <f>$CF$111</f>
        <v>1</v>
      </c>
      <c r="AS110" s="464" t="s">
        <v>80</v>
      </c>
      <c r="AT110" s="459">
        <f>$CF$112</f>
        <v>0</v>
      </c>
      <c r="AU110" s="459"/>
      <c r="AV110" s="193"/>
      <c r="AW110" s="193"/>
      <c r="AX110" s="465" t="s">
        <v>57</v>
      </c>
      <c r="AY110" s="466" t="s">
        <v>54</v>
      </c>
      <c r="AZ110" s="465" t="s">
        <v>62</v>
      </c>
      <c r="BA110" s="466" t="s">
        <v>34</v>
      </c>
      <c r="BB110" s="465" t="s">
        <v>80</v>
      </c>
      <c r="BC110" s="459"/>
      <c r="BD110" s="464"/>
      <c r="BE110" s="465" t="s">
        <v>57</v>
      </c>
      <c r="BF110" s="466" t="s">
        <v>54</v>
      </c>
      <c r="BG110" s="465" t="s">
        <v>62</v>
      </c>
      <c r="BH110" s="466" t="s">
        <v>34</v>
      </c>
      <c r="BI110" s="465" t="s">
        <v>80</v>
      </c>
      <c r="BJ110" s="194" t="s">
        <v>80</v>
      </c>
      <c r="BK110" s="364">
        <f>$CL$112</f>
        <v>0</v>
      </c>
      <c r="BL110" s="465" t="s">
        <v>57</v>
      </c>
      <c r="BM110" s="466" t="s">
        <v>54</v>
      </c>
      <c r="BN110" s="465" t="s">
        <v>62</v>
      </c>
      <c r="BO110" s="466" t="s">
        <v>34</v>
      </c>
      <c r="BP110" s="465" t="s">
        <v>80</v>
      </c>
      <c r="BQ110" s="194" t="s">
        <v>80</v>
      </c>
      <c r="BR110" s="364">
        <f>$CO$112</f>
        <v>0</v>
      </c>
      <c r="BS110" s="465" t="s">
        <v>57</v>
      </c>
      <c r="BT110" s="466" t="s">
        <v>54</v>
      </c>
      <c r="BU110" s="465" t="s">
        <v>62</v>
      </c>
      <c r="BV110" s="466" t="s">
        <v>34</v>
      </c>
      <c r="BW110" s="465" t="s">
        <v>80</v>
      </c>
      <c r="BX110" s="194" t="s">
        <v>80</v>
      </c>
      <c r="BY110" s="364">
        <f>$CR$112</f>
        <v>0</v>
      </c>
      <c r="BZ110" s="812">
        <f>COUNTIF(CB$7:CB$106,"C")</f>
        <v>6</v>
      </c>
      <c r="CA110" s="812"/>
      <c r="CB110" s="812"/>
      <c r="CC110" s="812">
        <f>COUNTIF(CE$7:CE$106,"C")</f>
        <v>2</v>
      </c>
      <c r="CD110" s="812"/>
      <c r="CE110" s="812"/>
      <c r="CF110" s="812">
        <f>COUNTIF(CH$7:CH$106,"C")</f>
        <v>7</v>
      </c>
      <c r="CG110" s="812"/>
      <c r="CH110" s="812"/>
      <c r="CI110" s="812">
        <f>COUNTIF(CK$7:CK$106,"C")</f>
        <v>0</v>
      </c>
      <c r="CJ110" s="812"/>
      <c r="CK110" s="812"/>
      <c r="CL110" s="812">
        <f>COUNTIF(CN$7:CN$106,"C")</f>
        <v>0</v>
      </c>
      <c r="CM110" s="812"/>
      <c r="CN110" s="812"/>
      <c r="CO110" s="812">
        <f>COUNTIF(CQ$7:CQ$106,"C")</f>
        <v>0</v>
      </c>
      <c r="CP110" s="812"/>
      <c r="CQ110" s="812"/>
      <c r="CR110" s="812">
        <f>COUNTIF(CT$7:CT$106,"C")</f>
        <v>0</v>
      </c>
      <c r="CS110" s="812"/>
      <c r="CT110" s="812"/>
      <c r="CU110" s="818" t="s">
        <v>552</v>
      </c>
      <c r="CV110" s="818"/>
      <c r="CW110" s="818"/>
      <c r="CX110" s="818"/>
      <c r="CY110" s="395">
        <f>COUNTIF(DB$7:DB$106,"C")</f>
        <v>5</v>
      </c>
      <c r="CZ110" s="194"/>
      <c r="DA110" s="813" t="s">
        <v>86</v>
      </c>
      <c r="DB110" s="813"/>
      <c r="DC110" s="813"/>
      <c r="DD110" s="871"/>
      <c r="DE110" s="872"/>
      <c r="DG110" s="174"/>
    </row>
    <row r="111" spans="1:118" s="30" customFormat="1" ht="14" customHeight="1">
      <c r="A111" s="507"/>
      <c r="B111" s="508"/>
      <c r="C111" s="508"/>
      <c r="D111" s="515" t="s">
        <v>658</v>
      </c>
      <c r="E111" s="860" t="s">
        <v>4</v>
      </c>
      <c r="F111" s="861"/>
      <c r="G111" s="364"/>
      <c r="H111" s="201" t="s">
        <v>87</v>
      </c>
      <c r="I111" s="195">
        <f>COUNTIF(CX7:CX106,"LFkkukarfjr")</f>
        <v>2</v>
      </c>
      <c r="J111" s="191" t="s">
        <v>11</v>
      </c>
      <c r="K111" s="789">
        <f>SUM(L110,N110,P110,R110)</f>
        <v>6</v>
      </c>
      <c r="L111" s="790"/>
      <c r="M111" s="790"/>
      <c r="N111" s="790"/>
      <c r="O111" s="790"/>
      <c r="P111" s="790"/>
      <c r="Q111" s="790"/>
      <c r="R111" s="790"/>
      <c r="S111" s="790"/>
      <c r="T111" s="790"/>
      <c r="U111" s="790"/>
      <c r="V111" s="460"/>
      <c r="W111" s="460"/>
      <c r="X111" s="789">
        <f>SUM(Y110,AA110,AC110,AE110)</f>
        <v>7</v>
      </c>
      <c r="Y111" s="790"/>
      <c r="Z111" s="790"/>
      <c r="AA111" s="790"/>
      <c r="AB111" s="790"/>
      <c r="AC111" s="790"/>
      <c r="AD111" s="790"/>
      <c r="AE111" s="790"/>
      <c r="AF111" s="790"/>
      <c r="AG111" s="790"/>
      <c r="AH111" s="790"/>
      <c r="AI111" s="460"/>
      <c r="AJ111" s="461"/>
      <c r="AK111" s="789">
        <f>SUM(AL110,AN110,AP110,AR110)</f>
        <v>8</v>
      </c>
      <c r="AL111" s="790"/>
      <c r="AM111" s="790"/>
      <c r="AN111" s="790"/>
      <c r="AO111" s="790"/>
      <c r="AP111" s="790"/>
      <c r="AQ111" s="790"/>
      <c r="AR111" s="790"/>
      <c r="AS111" s="790"/>
      <c r="AT111" s="790"/>
      <c r="AU111" s="790"/>
      <c r="AV111" s="460"/>
      <c r="AW111" s="461"/>
      <c r="AX111" s="459">
        <f>$CI$108</f>
        <v>7</v>
      </c>
      <c r="AY111" s="459">
        <f>$CI$109</f>
        <v>0</v>
      </c>
      <c r="AZ111" s="459">
        <f>$CI$110</f>
        <v>0</v>
      </c>
      <c r="BA111" s="459">
        <f>$CI$111</f>
        <v>1</v>
      </c>
      <c r="BB111" s="459">
        <f>$CI$112</f>
        <v>0</v>
      </c>
      <c r="BC111" s="460"/>
      <c r="BD111" s="461"/>
      <c r="BE111" s="459">
        <f>$CL$108</f>
        <v>0</v>
      </c>
      <c r="BF111" s="459">
        <f>$CL$109</f>
        <v>7</v>
      </c>
      <c r="BG111" s="459">
        <f>$CL$110</f>
        <v>0</v>
      </c>
      <c r="BH111" s="459">
        <f>$CL$111</f>
        <v>0</v>
      </c>
      <c r="BI111" s="459">
        <f>$CL$112</f>
        <v>0</v>
      </c>
      <c r="BJ111" s="460"/>
      <c r="BK111" s="461"/>
      <c r="BL111" s="459">
        <f>$CO$108</f>
        <v>0</v>
      </c>
      <c r="BM111" s="459">
        <f>$CO$109</f>
        <v>7</v>
      </c>
      <c r="BN111" s="459">
        <f>$CO$110</f>
        <v>0</v>
      </c>
      <c r="BO111" s="459">
        <f>$CO$111</f>
        <v>0</v>
      </c>
      <c r="BP111" s="459">
        <f>$CO$112</f>
        <v>0</v>
      </c>
      <c r="BQ111" s="460"/>
      <c r="BR111" s="461"/>
      <c r="BS111" s="459">
        <f>$CR$108</f>
        <v>0</v>
      </c>
      <c r="BT111" s="459">
        <f>$CR$109</f>
        <v>0</v>
      </c>
      <c r="BU111" s="459">
        <f>$CR$110</f>
        <v>0</v>
      </c>
      <c r="BV111" s="459">
        <f>$CR$111</f>
        <v>8</v>
      </c>
      <c r="BW111" s="459">
        <f>$CR$112</f>
        <v>0</v>
      </c>
      <c r="BX111" s="460"/>
      <c r="BY111" s="461"/>
      <c r="BZ111" s="812">
        <f>COUNTIF(CB$7:CB$106,"D")</f>
        <v>0</v>
      </c>
      <c r="CA111" s="812"/>
      <c r="CB111" s="812"/>
      <c r="CC111" s="812">
        <f>COUNTIF(CE$7:CE$106,"D")</f>
        <v>5</v>
      </c>
      <c r="CD111" s="812"/>
      <c r="CE111" s="812"/>
      <c r="CF111" s="812">
        <f>COUNTIF(CH$7:CH$106,"D")</f>
        <v>1</v>
      </c>
      <c r="CG111" s="812"/>
      <c r="CH111" s="812"/>
      <c r="CI111" s="812">
        <f>COUNTIF(CK$7:CK$106,"D")</f>
        <v>1</v>
      </c>
      <c r="CJ111" s="812"/>
      <c r="CK111" s="812"/>
      <c r="CL111" s="812">
        <f>COUNTIF(CN$7:CN$106,"D")</f>
        <v>0</v>
      </c>
      <c r="CM111" s="812"/>
      <c r="CN111" s="812"/>
      <c r="CO111" s="812">
        <f>COUNTIF(CQ$7:CQ$106,"D")</f>
        <v>0</v>
      </c>
      <c r="CP111" s="812"/>
      <c r="CQ111" s="812"/>
      <c r="CR111" s="812">
        <f>COUNTIF(CT$7:CT$106,"D")</f>
        <v>8</v>
      </c>
      <c r="CS111" s="812"/>
      <c r="CT111" s="812"/>
      <c r="CU111" s="818" t="s">
        <v>553</v>
      </c>
      <c r="CV111" s="818"/>
      <c r="CW111" s="818"/>
      <c r="CX111" s="818"/>
      <c r="CY111" s="395">
        <f>COUNTIF(DB$7:DB$106,"D")</f>
        <v>0</v>
      </c>
      <c r="CZ111" s="194"/>
      <c r="DA111" s="814" t="s">
        <v>16</v>
      </c>
      <c r="DB111" s="814"/>
      <c r="DC111" s="814"/>
      <c r="DD111" s="871"/>
      <c r="DE111" s="872"/>
      <c r="DG111" s="174"/>
      <c r="DH111" s="175"/>
      <c r="DI111" s="175"/>
      <c r="DJ111" s="175"/>
      <c r="DK111" s="175"/>
      <c r="DL111" s="175"/>
      <c r="DM111" s="175"/>
      <c r="DN111" s="175"/>
    </row>
    <row r="112" spans="1:118" s="30" customFormat="1" ht="14" customHeight="1" thickBot="1">
      <c r="A112" s="509"/>
      <c r="B112" s="510"/>
      <c r="C112" s="510"/>
      <c r="D112" s="516" t="s">
        <v>658</v>
      </c>
      <c r="E112" s="511"/>
      <c r="F112" s="512"/>
      <c r="G112" s="390"/>
      <c r="H112" s="391" t="s">
        <v>555</v>
      </c>
      <c r="I112" s="392">
        <f>I109/I108*100</f>
        <v>45.454545454545453</v>
      </c>
      <c r="J112" s="393" t="s">
        <v>2</v>
      </c>
      <c r="K112" s="791">
        <f>K111/K109*100</f>
        <v>85.714285714285708</v>
      </c>
      <c r="L112" s="792"/>
      <c r="M112" s="792"/>
      <c r="N112" s="792"/>
      <c r="O112" s="792"/>
      <c r="P112" s="792"/>
      <c r="Q112" s="792"/>
      <c r="R112" s="792"/>
      <c r="S112" s="792"/>
      <c r="T112" s="792"/>
      <c r="U112" s="792"/>
      <c r="V112" s="462"/>
      <c r="W112" s="462"/>
      <c r="X112" s="791">
        <f>X111/X109*100</f>
        <v>100</v>
      </c>
      <c r="Y112" s="792"/>
      <c r="Z112" s="792"/>
      <c r="AA112" s="792"/>
      <c r="AB112" s="792"/>
      <c r="AC112" s="792"/>
      <c r="AD112" s="792"/>
      <c r="AE112" s="792"/>
      <c r="AF112" s="792"/>
      <c r="AG112" s="792"/>
      <c r="AH112" s="792"/>
      <c r="AI112" s="462"/>
      <c r="AJ112" s="463"/>
      <c r="AK112" s="791">
        <f>AK111/AK109*100</f>
        <v>100</v>
      </c>
      <c r="AL112" s="792"/>
      <c r="AM112" s="792"/>
      <c r="AN112" s="792"/>
      <c r="AO112" s="792"/>
      <c r="AP112" s="792"/>
      <c r="AQ112" s="792"/>
      <c r="AR112" s="792"/>
      <c r="AS112" s="792"/>
      <c r="AT112" s="792"/>
      <c r="AU112" s="792"/>
      <c r="AV112" s="462"/>
      <c r="AW112" s="463"/>
      <c r="AX112" s="793">
        <f>SUM(AX111:BA111)</f>
        <v>8</v>
      </c>
      <c r="AY112" s="794"/>
      <c r="AZ112" s="794"/>
      <c r="BA112" s="792">
        <f>AX112/AX109*100</f>
        <v>100</v>
      </c>
      <c r="BB112" s="792"/>
      <c r="BC112" s="462"/>
      <c r="BD112" s="463"/>
      <c r="BE112" s="793">
        <f>SUM(BE111:BH111)</f>
        <v>7</v>
      </c>
      <c r="BF112" s="794"/>
      <c r="BG112" s="794"/>
      <c r="BH112" s="792">
        <f>BE112/BE109*100</f>
        <v>100</v>
      </c>
      <c r="BI112" s="792"/>
      <c r="BJ112" s="462"/>
      <c r="BK112" s="463"/>
      <c r="BL112" s="793">
        <f>SUM(BL111:BO111)</f>
        <v>7</v>
      </c>
      <c r="BM112" s="794"/>
      <c r="BN112" s="794"/>
      <c r="BO112" s="792">
        <f>BL112/BL109*100</f>
        <v>100</v>
      </c>
      <c r="BP112" s="792"/>
      <c r="BQ112" s="462"/>
      <c r="BR112" s="463"/>
      <c r="BS112" s="793">
        <f>SUM(BS111:BV111)</f>
        <v>8</v>
      </c>
      <c r="BT112" s="794"/>
      <c r="BU112" s="794"/>
      <c r="BV112" s="792">
        <f>BS112/BS109*100</f>
        <v>100</v>
      </c>
      <c r="BW112" s="792"/>
      <c r="BX112" s="462"/>
      <c r="BY112" s="463"/>
      <c r="BZ112" s="810">
        <f>COUNTIF(CB$7:CB$106,"E")</f>
        <v>1</v>
      </c>
      <c r="CA112" s="810"/>
      <c r="CB112" s="810"/>
      <c r="CC112" s="810">
        <f>COUNTIF(CE$7:CE$106,"E")</f>
        <v>0</v>
      </c>
      <c r="CD112" s="810"/>
      <c r="CE112" s="810"/>
      <c r="CF112" s="810">
        <f>COUNTIF(CH$7:CH$106,"E")</f>
        <v>0</v>
      </c>
      <c r="CG112" s="810"/>
      <c r="CH112" s="810"/>
      <c r="CI112" s="810">
        <f>COUNTIF(CK$7:CK$106,"E")</f>
        <v>0</v>
      </c>
      <c r="CJ112" s="810"/>
      <c r="CK112" s="810"/>
      <c r="CL112" s="810">
        <f>COUNTIF(CN$7:CN$106,"E")</f>
        <v>0</v>
      </c>
      <c r="CM112" s="810"/>
      <c r="CN112" s="810"/>
      <c r="CO112" s="810">
        <f>COUNTIF(CQ$7:CQ$106,"E")</f>
        <v>0</v>
      </c>
      <c r="CP112" s="810"/>
      <c r="CQ112" s="810"/>
      <c r="CR112" s="810">
        <f>COUNTIF(CT$7:CT$106,"E")</f>
        <v>0</v>
      </c>
      <c r="CS112" s="810"/>
      <c r="CT112" s="810"/>
      <c r="CU112" s="808" t="s">
        <v>554</v>
      </c>
      <c r="CV112" s="808"/>
      <c r="CW112" s="808"/>
      <c r="CX112" s="808"/>
      <c r="CY112" s="396">
        <f>COUNTIF(DB$7:DB$106,"E")</f>
        <v>0</v>
      </c>
      <c r="CZ112" s="394"/>
      <c r="DA112" s="809" t="s">
        <v>4</v>
      </c>
      <c r="DB112" s="809"/>
      <c r="DC112" s="809"/>
      <c r="DD112" s="873"/>
      <c r="DE112" s="874"/>
      <c r="DG112" s="174"/>
      <c r="DH112" s="175"/>
      <c r="DI112" s="175"/>
      <c r="DJ112" s="175"/>
      <c r="DK112" s="175"/>
      <c r="DL112" s="175"/>
      <c r="DM112" s="175"/>
      <c r="DN112" s="175"/>
    </row>
    <row r="113" spans="1:108" s="27" customFormat="1" ht="12" customHeight="1">
      <c r="A113" s="26"/>
      <c r="B113" s="26"/>
      <c r="C113" s="26"/>
      <c r="D113" s="26"/>
      <c r="E113" s="26"/>
      <c r="F113" s="32"/>
      <c r="G113" s="32"/>
      <c r="H113" s="26"/>
      <c r="J113" s="26"/>
      <c r="K113" s="32"/>
      <c r="L113" s="32"/>
      <c r="M113" s="32"/>
      <c r="N113" s="32"/>
      <c r="O113" s="32"/>
      <c r="P113" s="32"/>
      <c r="Q113" s="32"/>
      <c r="R113" s="32"/>
      <c r="S113" s="32"/>
      <c r="T113" s="32"/>
      <c r="U113" s="32"/>
      <c r="V113" s="32"/>
      <c r="W113" s="32"/>
      <c r="X113" s="176"/>
      <c r="Y113" s="176"/>
      <c r="AD113" s="458"/>
      <c r="AE113" s="458"/>
      <c r="AQ113" s="458"/>
      <c r="AR113" s="458"/>
      <c r="CA113" s="363"/>
      <c r="CB113" s="363"/>
      <c r="CD113" s="363"/>
      <c r="CE113" s="363"/>
      <c r="CG113" s="363"/>
      <c r="CH113" s="363"/>
      <c r="CJ113" s="363"/>
      <c r="CK113" s="363"/>
      <c r="CM113" s="363"/>
      <c r="CN113" s="363"/>
      <c r="CP113" s="363"/>
      <c r="CQ113" s="363"/>
      <c r="CS113" s="363"/>
      <c r="CT113" s="363"/>
      <c r="CW113" s="425"/>
      <c r="CX113" s="363"/>
      <c r="CY113" s="367"/>
      <c r="CZ113" s="367"/>
      <c r="DA113" s="367"/>
      <c r="DB113" s="367"/>
      <c r="DC113" s="363"/>
      <c r="DD113" s="363"/>
    </row>
    <row r="114" spans="1:108" s="51" customFormat="1" ht="12" customHeight="1">
      <c r="A114" s="49"/>
      <c r="B114" s="49"/>
      <c r="C114" s="49"/>
      <c r="D114" s="49"/>
      <c r="E114" s="49"/>
      <c r="F114" s="50"/>
      <c r="G114" s="50"/>
      <c r="H114" s="49"/>
      <c r="I114" s="49"/>
      <c r="J114" s="49"/>
      <c r="K114" s="50"/>
      <c r="L114" s="50"/>
      <c r="M114" s="50"/>
      <c r="N114" s="50"/>
      <c r="O114" s="50"/>
      <c r="P114" s="50"/>
      <c r="Q114" s="50"/>
      <c r="R114" s="50"/>
      <c r="S114" s="50"/>
      <c r="T114" s="50"/>
      <c r="U114" s="50"/>
      <c r="V114" s="50"/>
      <c r="W114" s="50"/>
      <c r="X114" s="176"/>
      <c r="Y114" s="176"/>
    </row>
    <row r="115" spans="1:108" s="51" customFormat="1" ht="20" customHeight="1">
      <c r="A115" s="49"/>
      <c r="B115" s="49"/>
      <c r="C115" s="49"/>
      <c r="V115" s="50"/>
      <c r="W115" s="50"/>
      <c r="X115" s="176"/>
      <c r="Y115" s="176"/>
    </row>
    <row r="116" spans="1:108" s="51" customFormat="1" ht="20" customHeight="1"/>
    <row r="117" spans="1:108" s="51" customFormat="1" ht="26" customHeight="1"/>
    <row r="118" spans="1:108" s="51" customFormat="1" ht="20" customHeight="1"/>
    <row r="119" spans="1:108" s="27" customFormat="1" ht="20" customHeight="1">
      <c r="Q119" s="456"/>
      <c r="R119" s="456"/>
      <c r="AD119" s="458"/>
      <c r="AE119" s="458"/>
      <c r="AQ119" s="458"/>
      <c r="AR119" s="458"/>
      <c r="CA119" s="363"/>
      <c r="CB119" s="363"/>
      <c r="CD119" s="363"/>
      <c r="CE119" s="363"/>
      <c r="CG119" s="363"/>
      <c r="CH119" s="363"/>
      <c r="CJ119" s="363"/>
      <c r="CK119" s="363"/>
      <c r="CM119" s="363"/>
      <c r="CN119" s="363"/>
      <c r="CP119" s="363"/>
      <c r="CQ119" s="363"/>
      <c r="CS119" s="363"/>
      <c r="CT119" s="363"/>
      <c r="CW119" s="425"/>
      <c r="CX119" s="363"/>
      <c r="CY119" s="367"/>
      <c r="CZ119" s="367"/>
      <c r="DA119" s="367"/>
      <c r="DB119" s="367"/>
      <c r="DC119" s="363"/>
      <c r="DD119" s="363"/>
    </row>
    <row r="120" spans="1:108" s="27" customFormat="1" ht="20" customHeight="1">
      <c r="Q120" s="456"/>
      <c r="R120" s="456"/>
      <c r="AD120" s="458"/>
      <c r="AE120" s="458"/>
      <c r="AQ120" s="458"/>
      <c r="AR120" s="458"/>
      <c r="CA120" s="363"/>
      <c r="CB120" s="363"/>
      <c r="CD120" s="363"/>
      <c r="CE120" s="363"/>
      <c r="CG120" s="363"/>
      <c r="CH120" s="363"/>
      <c r="CJ120" s="363"/>
      <c r="CK120" s="363"/>
      <c r="CM120" s="363"/>
      <c r="CN120" s="363"/>
      <c r="CP120" s="363"/>
      <c r="CQ120" s="363"/>
      <c r="CS120" s="363"/>
      <c r="CT120" s="363"/>
      <c r="CW120" s="425"/>
      <c r="CX120" s="363"/>
      <c r="CY120" s="367"/>
      <c r="CZ120" s="367"/>
      <c r="DA120" s="367"/>
      <c r="DB120" s="367"/>
      <c r="DC120" s="363"/>
      <c r="DD120" s="363"/>
    </row>
    <row r="121" spans="1:108" s="27" customFormat="1" ht="20" customHeight="1">
      <c r="Q121" s="456"/>
      <c r="R121" s="456"/>
      <c r="AD121" s="458"/>
      <c r="AE121" s="458"/>
      <c r="AQ121" s="458"/>
      <c r="AR121" s="458"/>
      <c r="CA121" s="363"/>
      <c r="CB121" s="363"/>
      <c r="CD121" s="363"/>
      <c r="CE121" s="363"/>
      <c r="CG121" s="363"/>
      <c r="CH121" s="363"/>
      <c r="CJ121" s="363"/>
      <c r="CK121" s="363"/>
      <c r="CM121" s="363"/>
      <c r="CN121" s="363"/>
      <c r="CP121" s="363"/>
      <c r="CQ121" s="363"/>
      <c r="CS121" s="363"/>
      <c r="CT121" s="363"/>
      <c r="CW121" s="425"/>
      <c r="CX121" s="363"/>
      <c r="CY121" s="367"/>
      <c r="CZ121" s="367"/>
      <c r="DA121" s="367"/>
      <c r="DB121" s="367"/>
      <c r="DC121" s="363"/>
      <c r="DD121" s="363"/>
    </row>
    <row r="122" spans="1:108" s="27" customFormat="1" ht="20" customHeight="1">
      <c r="Q122" s="456"/>
      <c r="R122" s="456"/>
      <c r="AD122" s="458"/>
      <c r="AE122" s="458"/>
      <c r="AQ122" s="458"/>
      <c r="AR122" s="458"/>
      <c r="CA122" s="363"/>
      <c r="CB122" s="363"/>
      <c r="CD122" s="363"/>
      <c r="CE122" s="363"/>
      <c r="CG122" s="363"/>
      <c r="CH122" s="363"/>
      <c r="CJ122" s="363"/>
      <c r="CK122" s="363"/>
      <c r="CM122" s="363"/>
      <c r="CN122" s="363"/>
      <c r="CP122" s="363"/>
      <c r="CQ122" s="363"/>
      <c r="CS122" s="363"/>
      <c r="CT122" s="363"/>
      <c r="CW122" s="425"/>
      <c r="CX122" s="363"/>
      <c r="CY122" s="367"/>
      <c r="CZ122" s="367"/>
      <c r="DA122" s="367"/>
      <c r="DB122" s="367"/>
      <c r="DC122" s="363"/>
      <c r="DD122" s="363"/>
    </row>
    <row r="123" spans="1:108" s="27" customFormat="1" ht="20" customHeight="1">
      <c r="Q123" s="456"/>
      <c r="R123" s="456"/>
      <c r="AD123" s="458"/>
      <c r="AE123" s="458"/>
      <c r="AQ123" s="458"/>
      <c r="AR123" s="458"/>
      <c r="CA123" s="363"/>
      <c r="CB123" s="363"/>
      <c r="CD123" s="363"/>
      <c r="CE123" s="363"/>
      <c r="CG123" s="363"/>
      <c r="CH123" s="363"/>
      <c r="CJ123" s="363"/>
      <c r="CK123" s="363"/>
      <c r="CM123" s="363"/>
      <c r="CN123" s="363"/>
      <c r="CP123" s="363"/>
      <c r="CQ123" s="363"/>
      <c r="CS123" s="363"/>
      <c r="CT123" s="363"/>
      <c r="CW123" s="425"/>
      <c r="CX123" s="363"/>
      <c r="CY123" s="367"/>
      <c r="CZ123" s="367"/>
      <c r="DA123" s="367"/>
      <c r="DB123" s="367"/>
      <c r="DC123" s="363"/>
      <c r="DD123" s="363"/>
    </row>
    <row r="124" spans="1:108" s="27" customFormat="1" ht="20" customHeight="1">
      <c r="Q124" s="456"/>
      <c r="R124" s="456"/>
      <c r="AD124" s="458"/>
      <c r="AE124" s="458"/>
      <c r="AQ124" s="458"/>
      <c r="AR124" s="458"/>
      <c r="CA124" s="363"/>
      <c r="CB124" s="363"/>
      <c r="CD124" s="363"/>
      <c r="CE124" s="363"/>
      <c r="CG124" s="363"/>
      <c r="CH124" s="363"/>
      <c r="CJ124" s="363"/>
      <c r="CK124" s="363"/>
      <c r="CM124" s="363"/>
      <c r="CN124" s="363"/>
      <c r="CP124" s="363"/>
      <c r="CQ124" s="363"/>
      <c r="CS124" s="363"/>
      <c r="CT124" s="363"/>
      <c r="CW124" s="425"/>
      <c r="CX124" s="363"/>
      <c r="CY124" s="367"/>
      <c r="CZ124" s="367"/>
      <c r="DA124" s="367"/>
      <c r="DB124" s="367"/>
      <c r="DC124" s="363"/>
      <c r="DD124" s="363"/>
    </row>
    <row r="125" spans="1:108" s="27" customFormat="1" ht="20" customHeight="1">
      <c r="Q125" s="456"/>
      <c r="R125" s="456"/>
      <c r="AD125" s="458"/>
      <c r="AE125" s="458"/>
      <c r="AQ125" s="458"/>
      <c r="AR125" s="458"/>
      <c r="CA125" s="363"/>
      <c r="CB125" s="363"/>
      <c r="CD125" s="363"/>
      <c r="CE125" s="363"/>
      <c r="CG125" s="363"/>
      <c r="CH125" s="363"/>
      <c r="CJ125" s="363"/>
      <c r="CK125" s="363"/>
      <c r="CM125" s="363"/>
      <c r="CN125" s="363"/>
      <c r="CP125" s="363"/>
      <c r="CQ125" s="363"/>
      <c r="CS125" s="363"/>
      <c r="CT125" s="363"/>
      <c r="CW125" s="425"/>
      <c r="CX125" s="363"/>
      <c r="CY125" s="367"/>
      <c r="CZ125" s="367"/>
      <c r="DA125" s="367"/>
      <c r="DB125" s="367"/>
      <c r="DC125" s="363"/>
      <c r="DD125" s="363"/>
    </row>
    <row r="126" spans="1:108" s="27" customFormat="1" ht="20" customHeight="1">
      <c r="Q126" s="456"/>
      <c r="R126" s="456"/>
      <c r="AD126" s="458"/>
      <c r="AE126" s="458"/>
      <c r="AQ126" s="458"/>
      <c r="AR126" s="458"/>
      <c r="CA126" s="363"/>
      <c r="CB126" s="363"/>
      <c r="CD126" s="363"/>
      <c r="CE126" s="363"/>
      <c r="CG126" s="363"/>
      <c r="CH126" s="363"/>
      <c r="CJ126" s="363"/>
      <c r="CK126" s="363"/>
      <c r="CM126" s="363"/>
      <c r="CN126" s="363"/>
      <c r="CP126" s="363"/>
      <c r="CQ126" s="363"/>
      <c r="CS126" s="363"/>
      <c r="CT126" s="363"/>
      <c r="CW126" s="425"/>
      <c r="CX126" s="363"/>
      <c r="CY126" s="367"/>
      <c r="CZ126" s="367"/>
      <c r="DA126" s="367"/>
      <c r="DB126" s="367"/>
      <c r="DC126" s="363"/>
      <c r="DD126" s="363"/>
    </row>
    <row r="127" spans="1:108" s="27" customFormat="1" ht="20" customHeight="1">
      <c r="Q127" s="456"/>
      <c r="R127" s="456"/>
      <c r="AD127" s="458"/>
      <c r="AE127" s="458"/>
      <c r="AQ127" s="458"/>
      <c r="AR127" s="458"/>
      <c r="CA127" s="363"/>
      <c r="CB127" s="363"/>
      <c r="CD127" s="363"/>
      <c r="CE127" s="363"/>
      <c r="CG127" s="363"/>
      <c r="CH127" s="363"/>
      <c r="CJ127" s="363"/>
      <c r="CK127" s="363"/>
      <c r="CM127" s="363"/>
      <c r="CN127" s="363"/>
      <c r="CP127" s="363"/>
      <c r="CQ127" s="363"/>
      <c r="CS127" s="363"/>
      <c r="CT127" s="363"/>
      <c r="CW127" s="425"/>
      <c r="CX127" s="363"/>
      <c r="CY127" s="367"/>
      <c r="CZ127" s="367"/>
      <c r="DA127" s="367"/>
      <c r="DB127" s="367"/>
      <c r="DC127" s="363"/>
      <c r="DD127" s="363"/>
    </row>
    <row r="128" spans="1:108" s="27" customFormat="1" ht="20" customHeight="1">
      <c r="Q128" s="456"/>
      <c r="R128" s="456"/>
      <c r="AD128" s="458"/>
      <c r="AE128" s="458"/>
      <c r="AQ128" s="458"/>
      <c r="AR128" s="458"/>
      <c r="CA128" s="363"/>
      <c r="CB128" s="363"/>
      <c r="CD128" s="363"/>
      <c r="CE128" s="363"/>
      <c r="CG128" s="363"/>
      <c r="CH128" s="363"/>
      <c r="CJ128" s="363"/>
      <c r="CK128" s="363"/>
      <c r="CM128" s="363"/>
      <c r="CN128" s="363"/>
      <c r="CP128" s="363"/>
      <c r="CQ128" s="363"/>
      <c r="CS128" s="363"/>
      <c r="CT128" s="363"/>
      <c r="CW128" s="425"/>
      <c r="CX128" s="363"/>
      <c r="CY128" s="367"/>
      <c r="CZ128" s="367"/>
      <c r="DA128" s="367"/>
      <c r="DB128" s="367"/>
      <c r="DC128" s="363"/>
      <c r="DD128" s="363"/>
    </row>
    <row r="129" spans="1:23" s="1" customFormat="1" ht="20" customHeight="1"/>
    <row r="130" spans="1:23" s="1" customFormat="1" ht="26" customHeight="1"/>
    <row r="131" spans="1:23" s="1" customFormat="1" ht="14" customHeight="1"/>
    <row r="132" spans="1:23" s="1" customFormat="1" ht="14" customHeight="1"/>
    <row r="133" spans="1:23" s="1" customFormat="1" ht="14" customHeight="1"/>
    <row r="134" spans="1:23" s="1" customFormat="1" ht="14" customHeight="1"/>
    <row r="135" spans="1:23" s="1" customFormat="1" ht="14" customHeight="1"/>
    <row r="136" spans="1:23" s="1" customFormat="1" ht="12" customHeight="1">
      <c r="A136" s="37"/>
      <c r="B136" s="37"/>
      <c r="C136" s="37"/>
      <c r="E136" s="36"/>
      <c r="F136" s="36"/>
      <c r="G136" s="36"/>
      <c r="H136" s="36"/>
      <c r="I136" s="223"/>
      <c r="J136" s="223"/>
      <c r="K136" s="219"/>
      <c r="L136" s="219"/>
      <c r="M136" s="219"/>
      <c r="N136" s="219"/>
      <c r="O136" s="219"/>
      <c r="P136" s="219"/>
      <c r="Q136" s="219"/>
      <c r="R136" s="219"/>
      <c r="S136" s="219"/>
      <c r="T136" s="219"/>
      <c r="U136" s="219"/>
      <c r="V136" s="219"/>
      <c r="W136" s="219"/>
    </row>
    <row r="137" spans="1:23" s="1" customFormat="1" ht="12" customHeight="1">
      <c r="A137" s="37"/>
      <c r="B137" s="37"/>
      <c r="C137" s="37"/>
      <c r="D137" s="37"/>
      <c r="E137" s="37"/>
      <c r="F137" s="37"/>
      <c r="G137" s="37"/>
      <c r="H137" s="37"/>
      <c r="I137" s="37"/>
      <c r="J137" s="37"/>
    </row>
    <row r="138" spans="1:23" ht="20" customHeight="1"/>
    <row r="139" spans="1:23" ht="20" customHeight="1"/>
    <row r="140" spans="1:23" ht="20" customHeight="1"/>
  </sheetData>
  <sheetProtection password="CC1C" sheet="1" objects="1" scenarios="1" formatCells="0" formatColumns="0" formatRows="0" autoFilter="0"/>
  <protectedRanges>
    <protectedRange password="EA02" sqref="B6 A1:A6 BY110 DI111:DM111 Y113:Y115 A108:A111 F108:I112 DN111:DN112 DF109 X114:X115 DH112:DM112 D6:J6 A7:H107 I7:J106 J107:J112 B1:J5 BE1 CX1:DB2 DA109:DA112 DF107:DG107 BZ1:CT6 DC1:DD3 CU1:CW3 BZ108:CT112 CY108:CY112 DC5:DD106 K1:AX3 BE2:BF2 BG1:BY2 X107:BS109 BU107:BY109 K110:AX110 AZ110 BB110:BE110 BG110 BI110 BK110:BL110 BN110 BP110 BR110:BS110 BU110 BW110 K111:BY112 CU5:CU112 CA7:CB106 CD7:CE106 CG7:CH106 CM7:CN106 CJ7:CK106 CP7:CQ106 CS7:CT106 CV5:CW107 C108:C109 D108:E111 K4:W109 X4:AX106 DA4:DB106 AY1:BD106 BE3:BY106 CX4:CZ107" name="mark sheet"/>
  </protectedRanges>
  <autoFilter ref="D7:D112"/>
  <mergeCells count="204">
    <mergeCell ref="DD111:DE111"/>
    <mergeCell ref="DD112:DE112"/>
    <mergeCell ref="CY5:CY6"/>
    <mergeCell ref="CZ5:CZ6"/>
    <mergeCell ref="DA5:DA6"/>
    <mergeCell ref="DB5:DB6"/>
    <mergeCell ref="B6:I6"/>
    <mergeCell ref="C4:C5"/>
    <mergeCell ref="D4:D5"/>
    <mergeCell ref="F4:F5"/>
    <mergeCell ref="E4:E5"/>
    <mergeCell ref="DD107:DE107"/>
    <mergeCell ref="DD108:DE108"/>
    <mergeCell ref="DD109:DE109"/>
    <mergeCell ref="DD110:DE110"/>
    <mergeCell ref="BE4:BE5"/>
    <mergeCell ref="BF4:BF5"/>
    <mergeCell ref="BJ4:BJ5"/>
    <mergeCell ref="BE107:BK107"/>
    <mergeCell ref="BE108:BK108"/>
    <mergeCell ref="BE109:BK109"/>
    <mergeCell ref="J4:J5"/>
    <mergeCell ref="N4:P4"/>
    <mergeCell ref="S4:S5"/>
    <mergeCell ref="X1:AJ1"/>
    <mergeCell ref="X4:Z4"/>
    <mergeCell ref="AA4:AC4"/>
    <mergeCell ref="AF4:AF5"/>
    <mergeCell ref="AG4:AG5"/>
    <mergeCell ref="AH4:AH5"/>
    <mergeCell ref="AI4:AI5"/>
    <mergeCell ref="AJ4:AJ5"/>
    <mergeCell ref="A1:J1"/>
    <mergeCell ref="K1:W1"/>
    <mergeCell ref="A3:C3"/>
    <mergeCell ref="D3:E3"/>
    <mergeCell ref="Q4:Q5"/>
    <mergeCell ref="R4:R5"/>
    <mergeCell ref="A4:A5"/>
    <mergeCell ref="B4:B5"/>
    <mergeCell ref="I4:I5"/>
    <mergeCell ref="G4:G5"/>
    <mergeCell ref="H4:H5"/>
    <mergeCell ref="W4:W5"/>
    <mergeCell ref="V4:V5"/>
    <mergeCell ref="K4:M4"/>
    <mergeCell ref="T4:T5"/>
    <mergeCell ref="U4:U5"/>
    <mergeCell ref="AK1:AW1"/>
    <mergeCell ref="AX1:BD1"/>
    <mergeCell ref="AK4:AM4"/>
    <mergeCell ref="AN4:AP4"/>
    <mergeCell ref="AS4:AS5"/>
    <mergeCell ref="AT4:AT5"/>
    <mergeCell ref="AU4:AU5"/>
    <mergeCell ref="AV4:AV5"/>
    <mergeCell ref="AW4:AW5"/>
    <mergeCell ref="BE1:BW1"/>
    <mergeCell ref="AZ4:AZ5"/>
    <mergeCell ref="BA4:BA5"/>
    <mergeCell ref="BB4:BB5"/>
    <mergeCell ref="BC4:BC5"/>
    <mergeCell ref="BD4:BD5"/>
    <mergeCell ref="BL4:BL5"/>
    <mergeCell ref="BM4:BM5"/>
    <mergeCell ref="BO4:BO5"/>
    <mergeCell ref="BP4:BP5"/>
    <mergeCell ref="BL3:BR3"/>
    <mergeCell ref="BS3:BY3"/>
    <mergeCell ref="BG4:BG5"/>
    <mergeCell ref="BH4:BH5"/>
    <mergeCell ref="BY4:BY5"/>
    <mergeCell ref="BS4:BS5"/>
    <mergeCell ref="BT4:BT5"/>
    <mergeCell ref="BV4:BV5"/>
    <mergeCell ref="BW4:BW5"/>
    <mergeCell ref="BE3:BK3"/>
    <mergeCell ref="BL107:BR107"/>
    <mergeCell ref="BL108:BR108"/>
    <mergeCell ref="BL109:BR109"/>
    <mergeCell ref="BS107:BY107"/>
    <mergeCell ref="BS108:BY108"/>
    <mergeCell ref="BS109:BY109"/>
    <mergeCell ref="BN4:BN5"/>
    <mergeCell ref="BH112:BI112"/>
    <mergeCell ref="BL112:BN112"/>
    <mergeCell ref="BO112:BP112"/>
    <mergeCell ref="BS112:BU112"/>
    <mergeCell ref="BV112:BW112"/>
    <mergeCell ref="BX4:BX5"/>
    <mergeCell ref="BR4:BR5"/>
    <mergeCell ref="BQ4:BQ5"/>
    <mergeCell ref="BU4:BU5"/>
    <mergeCell ref="BK4:BK5"/>
    <mergeCell ref="BI4:BI5"/>
    <mergeCell ref="K107:W107"/>
    <mergeCell ref="K108:W108"/>
    <mergeCell ref="K109:W109"/>
    <mergeCell ref="K111:U111"/>
    <mergeCell ref="K112:U112"/>
    <mergeCell ref="H107:I107"/>
    <mergeCell ref="E108:F108"/>
    <mergeCell ref="E109:F109"/>
    <mergeCell ref="E110:F110"/>
    <mergeCell ref="E111:F111"/>
    <mergeCell ref="BZ4:CT4"/>
    <mergeCell ref="BZ1:CT3"/>
    <mergeCell ref="DH17:DN18"/>
    <mergeCell ref="DO17:DR18"/>
    <mergeCell ref="DS17:DS18"/>
    <mergeCell ref="DT17:DU18"/>
    <mergeCell ref="DH16:DV16"/>
    <mergeCell ref="DH15:DV15"/>
    <mergeCell ref="DH1:DL3"/>
    <mergeCell ref="DN1:DO3"/>
    <mergeCell ref="CU1:CV3"/>
    <mergeCell ref="CX1:DB4"/>
    <mergeCell ref="CU4:CW4"/>
    <mergeCell ref="CL109:CN109"/>
    <mergeCell ref="CL110:CN110"/>
    <mergeCell ref="CL111:CN111"/>
    <mergeCell ref="CU110:CX110"/>
    <mergeCell ref="CU111:CX111"/>
    <mergeCell ref="BZ5:CB5"/>
    <mergeCell ref="CC5:CE5"/>
    <mergeCell ref="CF5:CH5"/>
    <mergeCell ref="CL5:CN5"/>
    <mergeCell ref="CI5:CK5"/>
    <mergeCell ref="CO5:CQ5"/>
    <mergeCell ref="CR5:CT5"/>
    <mergeCell ref="CL108:CN108"/>
    <mergeCell ref="CU108:CX108"/>
    <mergeCell ref="CU109:CX109"/>
    <mergeCell ref="CL107:CN107"/>
    <mergeCell ref="CF112:CH112"/>
    <mergeCell ref="CI107:CK107"/>
    <mergeCell ref="CI108:CK108"/>
    <mergeCell ref="CI109:CK109"/>
    <mergeCell ref="BZ107:CB107"/>
    <mergeCell ref="BZ108:CB108"/>
    <mergeCell ref="BZ109:CB109"/>
    <mergeCell ref="BZ110:CB110"/>
    <mergeCell ref="BZ111:CB111"/>
    <mergeCell ref="BZ112:CB112"/>
    <mergeCell ref="CC107:CE107"/>
    <mergeCell ref="CC108:CE108"/>
    <mergeCell ref="CC109:CE109"/>
    <mergeCell ref="CC110:CE110"/>
    <mergeCell ref="CC111:CE111"/>
    <mergeCell ref="CC112:CE112"/>
    <mergeCell ref="CI110:CK110"/>
    <mergeCell ref="CI111:CK111"/>
    <mergeCell ref="CI112:CK112"/>
    <mergeCell ref="CF107:CH107"/>
    <mergeCell ref="CF108:CH108"/>
    <mergeCell ref="CF109:CH109"/>
    <mergeCell ref="CF110:CH110"/>
    <mergeCell ref="CF111:CH111"/>
    <mergeCell ref="K3:W3"/>
    <mergeCell ref="X3:AJ3"/>
    <mergeCell ref="AK3:AW3"/>
    <mergeCell ref="AX3:BD3"/>
    <mergeCell ref="CU112:CX112"/>
    <mergeCell ref="DA112:DC112"/>
    <mergeCell ref="CL112:CN112"/>
    <mergeCell ref="CO107:CQ107"/>
    <mergeCell ref="CO108:CQ108"/>
    <mergeCell ref="CO109:CQ109"/>
    <mergeCell ref="CO110:CQ110"/>
    <mergeCell ref="CO111:CQ111"/>
    <mergeCell ref="CO112:CQ112"/>
    <mergeCell ref="CR107:CT107"/>
    <mergeCell ref="CR108:CT108"/>
    <mergeCell ref="CR109:CT109"/>
    <mergeCell ref="CR110:CT110"/>
    <mergeCell ref="CR111:CT111"/>
    <mergeCell ref="CR112:CT112"/>
    <mergeCell ref="DA109:DC109"/>
    <mergeCell ref="DA110:DC110"/>
    <mergeCell ref="DA111:DC111"/>
    <mergeCell ref="DA107:DC108"/>
    <mergeCell ref="CU107:CX107"/>
    <mergeCell ref="X111:AH111"/>
    <mergeCell ref="X112:AH112"/>
    <mergeCell ref="AK111:AU111"/>
    <mergeCell ref="AK112:AU112"/>
    <mergeCell ref="AX112:AZ112"/>
    <mergeCell ref="BA112:BB112"/>
    <mergeCell ref="BE112:BG112"/>
    <mergeCell ref="AD4:AD5"/>
    <mergeCell ref="AE4:AE5"/>
    <mergeCell ref="AQ4:AQ5"/>
    <mergeCell ref="AR4:AR5"/>
    <mergeCell ref="AX4:AX5"/>
    <mergeCell ref="AY4:AY5"/>
    <mergeCell ref="X107:AJ107"/>
    <mergeCell ref="X108:AJ108"/>
    <mergeCell ref="X109:AJ109"/>
    <mergeCell ref="AK107:AW107"/>
    <mergeCell ref="AK108:AW108"/>
    <mergeCell ref="AK109:AW109"/>
    <mergeCell ref="AX107:BD107"/>
    <mergeCell ref="AX108:BD108"/>
    <mergeCell ref="AX109:BD109"/>
  </mergeCells>
  <phoneticPr fontId="0" type="noConversion"/>
  <conditionalFormatting sqref="CX6:CX106">
    <cfRule type="containsText" dxfId="8738" priority="565" operator="containsText" text="d{kksUur">
      <formula>NOT(ISERROR(SEARCH("d{kksUur",CX6)))</formula>
    </cfRule>
    <cfRule type="containsText" dxfId="8737" priority="567" operator="containsText" text="mRrh.kZ">
      <formula>NOT(ISERROR(SEARCH("mRrh.kZ",CX6)))</formula>
    </cfRule>
  </conditionalFormatting>
  <conditionalFormatting sqref="CA7:CB106 CD7:CE106 CG7:CH106 CM7:CN106 CP7:CQ106 CS7:CT106 CJ7:CK106">
    <cfRule type="containsText" dxfId="8736" priority="561" operator="containsText" text="D">
      <formula>NOT(ISERROR(SEARCH("D",CA7)))</formula>
    </cfRule>
    <cfRule type="containsText" dxfId="8735" priority="562" operator="containsText" text="G">
      <formula>NOT(ISERROR(SEARCH("G",CA7)))</formula>
    </cfRule>
    <cfRule type="containsText" dxfId="8734" priority="563" operator="containsText" text="PR">
      <formula>NOT(ISERROR(SEARCH("PR",CA7)))</formula>
    </cfRule>
  </conditionalFormatting>
  <conditionalFormatting sqref="BD6:BD106 AK6:AM106 K6:S106 W6:AC106 BB11:BB106 AX6:BA106">
    <cfRule type="cellIs" dxfId="8733" priority="560" operator="equal">
      <formula>0</formula>
    </cfRule>
  </conditionalFormatting>
  <conditionalFormatting sqref="CX6:CX106">
    <cfRule type="containsText" dxfId="8732" priority="495" operator="containsText" text="d{kksUur">
      <formula>NOT(ISERROR(SEARCH("d{kksUur",CX6)))</formula>
    </cfRule>
    <cfRule type="containsText" dxfId="8731" priority="496" operator="containsText" text="lk- mRrh.kZ">
      <formula>NOT(ISERROR(SEARCH("lk- mRrh.kZ",CX6)))</formula>
    </cfRule>
  </conditionalFormatting>
  <conditionalFormatting sqref="A110 CC5 CF5 CI5 CO5 CL5 CR5 DC1:DO4 BZ1 CU2:CW3 CU107 DA107 DD107 CU1:CX1 DF107:DO112 DA109 DA111:DA112 CU4 CU5:CX5 DE5:DO106 A1:BY2 A4:BZ5 BZ6:CX6 A3:K3 AX3 BS3 BL3 K107:K109 AX107:AX109 BZ107:BZ108 V110:W112 AI110:AJ112 AV110:AX112 AZ110 BB110 BA112 BC112:BD112 AY111:BD111 BJ110:BK112 BQ110:BR112 BX110:BY112 CA7:CB106 CD7:CE106 CG7:CH106 CM7:CN106 CP7:CQ106 CS7:CV106 BL6:BM106 BS6:BT106 AK6:AM106 A107:C109 J107 A111:C112 G111:K111 G108:J110 E107:H107 E112:K112 A6:S106 W6:AC106 BC6:BF10 BB11:BF106 AX6:BA106 CJ7:CK106 CX7:CX106">
    <cfRule type="expression" dxfId="8730" priority="184">
      <formula>ISERROR(A1)</formula>
    </cfRule>
  </conditionalFormatting>
  <conditionalFormatting sqref="CU108:CU112">
    <cfRule type="expression" dxfId="8729" priority="172">
      <formula>ISERROR(CU108)</formula>
    </cfRule>
  </conditionalFormatting>
  <conditionalFormatting sqref="BZ109:BZ112">
    <cfRule type="expression" dxfId="8728" priority="171">
      <formula>ISERROR(BZ109)</formula>
    </cfRule>
  </conditionalFormatting>
  <conditionalFormatting sqref="CC107:CC108">
    <cfRule type="expression" dxfId="8727" priority="170">
      <formula>ISERROR(CC107)</formula>
    </cfRule>
  </conditionalFormatting>
  <conditionalFormatting sqref="CC109:CC112">
    <cfRule type="expression" dxfId="8726" priority="169">
      <formula>ISERROR(CC109)</formula>
    </cfRule>
  </conditionalFormatting>
  <conditionalFormatting sqref="CF107:CF108">
    <cfRule type="expression" dxfId="8725" priority="168">
      <formula>ISERROR(CF107)</formula>
    </cfRule>
  </conditionalFormatting>
  <conditionalFormatting sqref="CF109:CF112">
    <cfRule type="expression" dxfId="8724" priority="167">
      <formula>ISERROR(CF109)</formula>
    </cfRule>
  </conditionalFormatting>
  <conditionalFormatting sqref="CI107:CI108">
    <cfRule type="expression" dxfId="8723" priority="166">
      <formula>ISERROR(CI107)</formula>
    </cfRule>
  </conditionalFormatting>
  <conditionalFormatting sqref="CI109:CI112">
    <cfRule type="expression" dxfId="8722" priority="165">
      <formula>ISERROR(CI109)</formula>
    </cfRule>
  </conditionalFormatting>
  <conditionalFormatting sqref="CL107:CL108">
    <cfRule type="expression" dxfId="8721" priority="164">
      <formula>ISERROR(CL107)</formula>
    </cfRule>
  </conditionalFormatting>
  <conditionalFormatting sqref="CL109:CL112">
    <cfRule type="expression" dxfId="8720" priority="163">
      <formula>ISERROR(CL109)</formula>
    </cfRule>
  </conditionalFormatting>
  <conditionalFormatting sqref="CO107:CO108">
    <cfRule type="expression" dxfId="8719" priority="162">
      <formula>ISERROR(CO107)</formula>
    </cfRule>
  </conditionalFormatting>
  <conditionalFormatting sqref="CO109:CO112">
    <cfRule type="expression" dxfId="8718" priority="161">
      <formula>ISERROR(CO109)</formula>
    </cfRule>
  </conditionalFormatting>
  <conditionalFormatting sqref="CR107:CR108">
    <cfRule type="expression" dxfId="8717" priority="160">
      <formula>ISERROR(CR107)</formula>
    </cfRule>
  </conditionalFormatting>
  <conditionalFormatting sqref="CR109:CR112">
    <cfRule type="expression" dxfId="8716" priority="159">
      <formula>ISERROR(CR109)</formula>
    </cfRule>
  </conditionalFormatting>
  <conditionalFormatting sqref="CY7:CZ106">
    <cfRule type="containsText" dxfId="8715" priority="157" operator="containsText" text="d{kksUur">
      <formula>NOT(ISERROR(SEARCH("d{kksUur",CY7)))</formula>
    </cfRule>
    <cfRule type="containsText" dxfId="8714" priority="158" operator="containsText" text="mRrh.kZ">
      <formula>NOT(ISERROR(SEARCH("mRrh.kZ",CY7)))</formula>
    </cfRule>
  </conditionalFormatting>
  <conditionalFormatting sqref="CY7:CZ106">
    <cfRule type="containsText" dxfId="8713" priority="155" operator="containsText" text="d{kksUur">
      <formula>NOT(ISERROR(SEARCH("d{kksUur",CY7)))</formula>
    </cfRule>
    <cfRule type="containsText" dxfId="8712" priority="156" operator="containsText" text="lk- mRrh.kZ">
      <formula>NOT(ISERROR(SEARCH("lk- mRrh.kZ",CY7)))</formula>
    </cfRule>
  </conditionalFormatting>
  <conditionalFormatting sqref="CY7:CZ106">
    <cfRule type="containsText" dxfId="8711" priority="154" operator="containsText" text="vuqRrh.kZ">
      <formula>NOT(ISERROR(SEARCH("vuqRrh.kZ",CY7)))</formula>
    </cfRule>
  </conditionalFormatting>
  <conditionalFormatting sqref="DA7:DA106">
    <cfRule type="containsText" dxfId="8710" priority="152" operator="containsText" text="d{kksUur">
      <formula>NOT(ISERROR(SEARCH("d{kksUur",DA7)))</formula>
    </cfRule>
    <cfRule type="containsText" dxfId="8709" priority="153" operator="containsText" text="mRrh.kZ">
      <formula>NOT(ISERROR(SEARCH("mRrh.kZ",DA7)))</formula>
    </cfRule>
  </conditionalFormatting>
  <conditionalFormatting sqref="DA7:DA106">
    <cfRule type="containsText" dxfId="8708" priority="150" operator="containsText" text="d{kksUur">
      <formula>NOT(ISERROR(SEARCH("d{kksUur",DA7)))</formula>
    </cfRule>
    <cfRule type="containsText" dxfId="8707" priority="151" operator="containsText" text="lk- mRrh.kZ">
      <formula>NOT(ISERROR(SEARCH("lk- mRrh.kZ",DA7)))</formula>
    </cfRule>
  </conditionalFormatting>
  <conditionalFormatting sqref="DA7:DA106">
    <cfRule type="containsText" dxfId="8706" priority="149" operator="containsText" text="vuqRrh.kZ">
      <formula>NOT(ISERROR(SEARCH("vuqRrh.kZ",DA7)))</formula>
    </cfRule>
  </conditionalFormatting>
  <conditionalFormatting sqref="CY108">
    <cfRule type="expression" dxfId="8705" priority="146">
      <formula>ISERROR(CY108)</formula>
    </cfRule>
  </conditionalFormatting>
  <conditionalFormatting sqref="CY109:CY112">
    <cfRule type="expression" dxfId="8704" priority="145">
      <formula>ISERROR(CY109)</formula>
    </cfRule>
  </conditionalFormatting>
  <conditionalFormatting sqref="DA110">
    <cfRule type="expression" dxfId="8703" priority="144">
      <formula>ISERROR(DA110)</formula>
    </cfRule>
  </conditionalFormatting>
  <conditionalFormatting sqref="DD108:DD112">
    <cfRule type="expression" dxfId="8702" priority="143">
      <formula>ISERROR(DD108)</formula>
    </cfRule>
  </conditionalFormatting>
  <conditionalFormatting sqref="DC7:DC106">
    <cfRule type="containsText" dxfId="8701" priority="141" operator="containsText" text="d{kksUur">
      <formula>NOT(ISERROR(SEARCH("d{kksUur",DC7)))</formula>
    </cfRule>
    <cfRule type="containsText" dxfId="8700" priority="142" operator="containsText" text="mRrh.kZ">
      <formula>NOT(ISERROR(SEARCH("mRrh.kZ",DC7)))</formula>
    </cfRule>
  </conditionalFormatting>
  <conditionalFormatting sqref="DC7:DC106">
    <cfRule type="containsText" dxfId="8699" priority="139" operator="containsText" text="d{kksUur">
      <formula>NOT(ISERROR(SEARCH("d{kksUur",DC7)))</formula>
    </cfRule>
    <cfRule type="containsText" dxfId="8698" priority="140" operator="containsText" text="lk- mRrh.kZ">
      <formula>NOT(ISERROR(SEARCH("lk- mRrh.kZ",DC7)))</formula>
    </cfRule>
  </conditionalFormatting>
  <conditionalFormatting sqref="DC7:DC106">
    <cfRule type="containsText" dxfId="8697" priority="138" operator="containsText" text="vuqRrh.kZ">
      <formula>NOT(ISERROR(SEARCH("vuqRrh.kZ",DC7)))</formula>
    </cfRule>
  </conditionalFormatting>
  <conditionalFormatting sqref="DD7:DD106">
    <cfRule type="containsText" dxfId="8696" priority="137" stopIfTrue="1" operator="containsText" text="NA">
      <formula>NOT(ISERROR(SEARCH("NA",DD7)))</formula>
    </cfRule>
  </conditionalFormatting>
  <conditionalFormatting sqref="DD7:DD106">
    <cfRule type="containsText" dxfId="8695" priority="136" operator="containsText" text="D">
      <formula>NOT(ISERROR(SEARCH("D",DD7)))</formula>
    </cfRule>
  </conditionalFormatting>
  <conditionalFormatting sqref="DD7:DD106">
    <cfRule type="containsText" dxfId="8694" priority="135" operator="containsText" text="NA">
      <formula>NOT(ISERROR(SEARCH("NA",DD7)))</formula>
    </cfRule>
  </conditionalFormatting>
  <conditionalFormatting sqref="DD7:DD106">
    <cfRule type="cellIs" dxfId="8693" priority="134" stopIfTrue="1" operator="greaterThan">
      <formula>10</formula>
    </cfRule>
  </conditionalFormatting>
  <conditionalFormatting sqref="DD7:DD106">
    <cfRule type="cellIs" dxfId="8692" priority="133" operator="lessThan">
      <formula>11</formula>
    </cfRule>
  </conditionalFormatting>
  <conditionalFormatting sqref="DD7:DD106">
    <cfRule type="cellIs" dxfId="8691" priority="132" stopIfTrue="1" operator="greaterThan">
      <formula>0</formula>
    </cfRule>
  </conditionalFormatting>
  <conditionalFormatting sqref="DD7:DD106">
    <cfRule type="containsText" dxfId="8690" priority="129" stopIfTrue="1" operator="containsText" text="g">
      <formula>NOT(ISERROR(SEARCH("g",DD7)))</formula>
    </cfRule>
    <cfRule type="containsText" dxfId="8689" priority="130" stopIfTrue="1" operator="containsText" text="s">
      <formula>NOT(ISERROR(SEARCH("s",DD7)))</formula>
    </cfRule>
    <cfRule type="containsText" dxfId="8688" priority="131" stopIfTrue="1" operator="containsText" text="f">
      <formula>NOT(ISERROR(SEARCH("f",DD7)))</formula>
    </cfRule>
  </conditionalFormatting>
  <conditionalFormatting sqref="CW7:CW106">
    <cfRule type="cellIs" dxfId="8687" priority="127" operator="lessThan">
      <formula>75</formula>
    </cfRule>
    <cfRule type="expression" dxfId="8686" priority="128">
      <formula>ISERROR(XBA1)</formula>
    </cfRule>
  </conditionalFormatting>
  <conditionalFormatting sqref="T6:U106">
    <cfRule type="cellIs" dxfId="8685" priority="120" operator="equal">
      <formula>0</formula>
    </cfRule>
  </conditionalFormatting>
  <conditionalFormatting sqref="T6:U106">
    <cfRule type="expression" dxfId="8684" priority="119">
      <formula>ISERROR(T6)</formula>
    </cfRule>
  </conditionalFormatting>
  <conditionalFormatting sqref="AD6:AE106">
    <cfRule type="cellIs" dxfId="8683" priority="118" operator="equal">
      <formula>0</formula>
    </cfRule>
  </conditionalFormatting>
  <conditionalFormatting sqref="AD6:AE106">
    <cfRule type="expression" dxfId="8682" priority="117">
      <formula>ISERROR(AD6)</formula>
    </cfRule>
  </conditionalFormatting>
  <conditionalFormatting sqref="X3">
    <cfRule type="expression" dxfId="8681" priority="80">
      <formula>ISERROR(X3)</formula>
    </cfRule>
  </conditionalFormatting>
  <conditionalFormatting sqref="AO6:AO106">
    <cfRule type="cellIs" dxfId="8680" priority="100" operator="equal">
      <formula>0</formula>
    </cfRule>
  </conditionalFormatting>
  <conditionalFormatting sqref="AO6:AO106">
    <cfRule type="expression" dxfId="8679" priority="99">
      <formula>ISERROR(AO6)</formula>
    </cfRule>
  </conditionalFormatting>
  <conditionalFormatting sqref="AN6:AN106">
    <cfRule type="cellIs" dxfId="8678" priority="98" operator="equal">
      <formula>0</formula>
    </cfRule>
  </conditionalFormatting>
  <conditionalFormatting sqref="AN6:AN106">
    <cfRule type="expression" dxfId="8677" priority="97">
      <formula>ISERROR(AN6)</formula>
    </cfRule>
  </conditionalFormatting>
  <conditionalFormatting sqref="AR110">
    <cfRule type="expression" dxfId="8676" priority="61">
      <formula>ISERROR(AR110)</formula>
    </cfRule>
  </conditionalFormatting>
  <conditionalFormatting sqref="AQ6:AR106">
    <cfRule type="cellIs" dxfId="8675" priority="94" operator="equal">
      <formula>0</formula>
    </cfRule>
  </conditionalFormatting>
  <conditionalFormatting sqref="AQ6:AR106">
    <cfRule type="expression" dxfId="8674" priority="93">
      <formula>ISERROR(AQ6)</formula>
    </cfRule>
  </conditionalFormatting>
  <conditionalFormatting sqref="BK6:BK106">
    <cfRule type="cellIs" dxfId="8673" priority="90" operator="equal">
      <formula>0</formula>
    </cfRule>
  </conditionalFormatting>
  <conditionalFormatting sqref="BJ6:BK106">
    <cfRule type="expression" dxfId="8672" priority="89">
      <formula>ISERROR(BJ6)</formula>
    </cfRule>
  </conditionalFormatting>
  <conditionalFormatting sqref="BR6:BR106">
    <cfRule type="cellIs" dxfId="8671" priority="88" operator="equal">
      <formula>0</formula>
    </cfRule>
  </conditionalFormatting>
  <conditionalFormatting sqref="BQ6:BR106">
    <cfRule type="expression" dxfId="8670" priority="87">
      <formula>ISERROR(BQ6)</formula>
    </cfRule>
  </conditionalFormatting>
  <conditionalFormatting sqref="BY6:BY106">
    <cfRule type="cellIs" dxfId="8669" priority="86" operator="equal">
      <formula>0</formula>
    </cfRule>
  </conditionalFormatting>
  <conditionalFormatting sqref="BX6:BY106">
    <cfRule type="expression" dxfId="8668" priority="85">
      <formula>ISERROR(BX6)</formula>
    </cfRule>
  </conditionalFormatting>
  <conditionalFormatting sqref="R110">
    <cfRule type="expression" dxfId="8667" priority="49">
      <formula>ISERROR(R110)</formula>
    </cfRule>
  </conditionalFormatting>
  <conditionalFormatting sqref="K110:O110 Q110 S110 U110">
    <cfRule type="expression" dxfId="8666" priority="51">
      <formula>ISERROR(K110)</formula>
    </cfRule>
  </conditionalFormatting>
  <conditionalFormatting sqref="AK3">
    <cfRule type="expression" dxfId="8665" priority="79">
      <formula>ISERROR(AK3)</formula>
    </cfRule>
  </conditionalFormatting>
  <conditionalFormatting sqref="AK107:AK109">
    <cfRule type="expression" dxfId="8664" priority="76">
      <formula>ISERROR(AK107)</formula>
    </cfRule>
  </conditionalFormatting>
  <conditionalFormatting sqref="BE3">
    <cfRule type="expression" dxfId="8663" priority="78">
      <formula>ISERROR(BE3)</formula>
    </cfRule>
  </conditionalFormatting>
  <conditionalFormatting sqref="X107:X109">
    <cfRule type="expression" dxfId="8662" priority="77">
      <formula>ISERROR(X107)</formula>
    </cfRule>
  </conditionalFormatting>
  <conditionalFormatting sqref="BE107:BE109">
    <cfRule type="expression" dxfId="8661" priority="75">
      <formula>ISERROR(BE107)</formula>
    </cfRule>
  </conditionalFormatting>
  <conditionalFormatting sqref="BL107:BL109">
    <cfRule type="expression" dxfId="8660" priority="74">
      <formula>ISERROR(BL107)</formula>
    </cfRule>
  </conditionalFormatting>
  <conditionalFormatting sqref="BS107:BS109">
    <cfRule type="expression" dxfId="8659" priority="73">
      <formula>ISERROR(BS107)</formula>
    </cfRule>
  </conditionalFormatting>
  <conditionalFormatting sqref="AK110:AO110 AQ110 AS110 AU110">
    <cfRule type="expression" dxfId="8658" priority="63">
      <formula>ISERROR(AK110)</formula>
    </cfRule>
  </conditionalFormatting>
  <conditionalFormatting sqref="AP110">
    <cfRule type="expression" dxfId="8657" priority="62">
      <formula>ISERROR(AP110)</formula>
    </cfRule>
  </conditionalFormatting>
  <conditionalFormatting sqref="X111:X112">
    <cfRule type="expression" dxfId="8656" priority="69">
      <formula>ISERROR(X111)</formula>
    </cfRule>
  </conditionalFormatting>
  <conditionalFormatting sqref="AK111:AK112">
    <cfRule type="expression" dxfId="8655" priority="68">
      <formula>ISERROR(AK111)</formula>
    </cfRule>
  </conditionalFormatting>
  <conditionalFormatting sqref="AT110">
    <cfRule type="expression" dxfId="8654" priority="60">
      <formula>ISERROR(AT110)</formula>
    </cfRule>
  </conditionalFormatting>
  <conditionalFormatting sqref="X110:AB110 AD110 AF110 AH110">
    <cfRule type="expression" dxfId="8653" priority="47">
      <formula>ISERROR(X110)</formula>
    </cfRule>
  </conditionalFormatting>
  <conditionalFormatting sqref="AC110">
    <cfRule type="expression" dxfId="8652" priority="46">
      <formula>ISERROR(AC110)</formula>
    </cfRule>
  </conditionalFormatting>
  <conditionalFormatting sqref="AE110">
    <cfRule type="expression" dxfId="8651" priority="45">
      <formula>ISERROR(AE110)</formula>
    </cfRule>
  </conditionalFormatting>
  <conditionalFormatting sqref="AG110">
    <cfRule type="expression" dxfId="8650" priority="44">
      <formula>ISERROR(AG110)</formula>
    </cfRule>
  </conditionalFormatting>
  <conditionalFormatting sqref="BD110">
    <cfRule type="expression" dxfId="8649" priority="55">
      <formula>ISERROR(BD110)</formula>
    </cfRule>
  </conditionalFormatting>
  <conditionalFormatting sqref="BC110">
    <cfRule type="expression" dxfId="8648" priority="54">
      <formula>ISERROR(BC110)</formula>
    </cfRule>
  </conditionalFormatting>
  <conditionalFormatting sqref="P110">
    <cfRule type="expression" dxfId="8647" priority="50">
      <formula>ISERROR(P110)</formula>
    </cfRule>
  </conditionalFormatting>
  <conditionalFormatting sqref="T110">
    <cfRule type="expression" dxfId="8646" priority="48">
      <formula>ISERROR(T110)</formula>
    </cfRule>
  </conditionalFormatting>
  <conditionalFormatting sqref="BE110:BE112 BG110 BI110 BH112 BF111:BI111">
    <cfRule type="expression" dxfId="8645" priority="43">
      <formula>ISERROR(BE110)</formula>
    </cfRule>
  </conditionalFormatting>
  <conditionalFormatting sqref="BL110:BL112 BN110 BP110 BO112 BM111:BP111">
    <cfRule type="expression" dxfId="8644" priority="42">
      <formula>ISERROR(BL110)</formula>
    </cfRule>
  </conditionalFormatting>
  <conditionalFormatting sqref="BS110:BS112 BU110 BW110 BV112 BT111:BW111">
    <cfRule type="expression" dxfId="8643" priority="41">
      <formula>ISERROR(BS110)</formula>
    </cfRule>
  </conditionalFormatting>
  <conditionalFormatting sqref="E108:E111">
    <cfRule type="expression" dxfId="8642" priority="40">
      <formula>ISERROR(E108)</formula>
    </cfRule>
  </conditionalFormatting>
  <conditionalFormatting sqref="D107:D109 D111:D112">
    <cfRule type="expression" dxfId="8641" priority="37">
      <formula>ISERROR(D107)</formula>
    </cfRule>
  </conditionalFormatting>
  <conditionalFormatting sqref="AP6:AP106">
    <cfRule type="cellIs" dxfId="8640" priority="36" operator="equal">
      <formula>0</formula>
    </cfRule>
  </conditionalFormatting>
  <conditionalFormatting sqref="AP6:AP106">
    <cfRule type="expression" dxfId="8639" priority="35">
      <formula>ISERROR(AP6)</formula>
    </cfRule>
  </conditionalFormatting>
  <conditionalFormatting sqref="AF6:AF106 AJ6:AJ106">
    <cfRule type="cellIs" dxfId="8638" priority="34" operator="equal">
      <formula>0</formula>
    </cfRule>
  </conditionalFormatting>
  <conditionalFormatting sqref="AF6:AF106 AJ6:AJ106">
    <cfRule type="expression" dxfId="8637" priority="33">
      <formula>ISERROR(AF6)</formula>
    </cfRule>
  </conditionalFormatting>
  <conditionalFormatting sqref="AG6:AG106">
    <cfRule type="cellIs" dxfId="8636" priority="32" operator="equal">
      <formula>0</formula>
    </cfRule>
  </conditionalFormatting>
  <conditionalFormatting sqref="AG6:AG106">
    <cfRule type="expression" dxfId="8635" priority="31">
      <formula>ISERROR(AG6)</formula>
    </cfRule>
  </conditionalFormatting>
  <conditionalFormatting sqref="AS6:AS106 AW6:AW106">
    <cfRule type="cellIs" dxfId="8634" priority="30" operator="equal">
      <formula>0</formula>
    </cfRule>
  </conditionalFormatting>
  <conditionalFormatting sqref="AS6:AS106 AW6:AW106">
    <cfRule type="expression" dxfId="8633" priority="29">
      <formula>ISERROR(AS6)</formula>
    </cfRule>
  </conditionalFormatting>
  <conditionalFormatting sqref="AT6:AT106">
    <cfRule type="cellIs" dxfId="8632" priority="28" operator="equal">
      <formula>0</formula>
    </cfRule>
  </conditionalFormatting>
  <conditionalFormatting sqref="AT6:AT106">
    <cfRule type="expression" dxfId="8631" priority="27">
      <formula>ISERROR(AT6)</formula>
    </cfRule>
  </conditionalFormatting>
  <conditionalFormatting sqref="BG6:BG106">
    <cfRule type="cellIs" dxfId="8630" priority="26" operator="equal">
      <formula>0</formula>
    </cfRule>
  </conditionalFormatting>
  <conditionalFormatting sqref="BG6:BG106">
    <cfRule type="expression" dxfId="8629" priority="25">
      <formula>ISERROR(BG6)</formula>
    </cfRule>
  </conditionalFormatting>
  <conditionalFormatting sqref="BN6:BN106">
    <cfRule type="cellIs" dxfId="8628" priority="24" operator="equal">
      <formula>0</formula>
    </cfRule>
  </conditionalFormatting>
  <conditionalFormatting sqref="BN6:BN106">
    <cfRule type="expression" dxfId="8627" priority="23">
      <formula>ISERROR(BN6)</formula>
    </cfRule>
  </conditionalFormatting>
  <conditionalFormatting sqref="BU6:BU106">
    <cfRule type="cellIs" dxfId="8626" priority="22" operator="equal">
      <formula>0</formula>
    </cfRule>
  </conditionalFormatting>
  <conditionalFormatting sqref="BU6:BU106">
    <cfRule type="expression" dxfId="8625" priority="21">
      <formula>ISERROR(BU6)</formula>
    </cfRule>
  </conditionalFormatting>
  <conditionalFormatting sqref="BO6:BO106">
    <cfRule type="cellIs" dxfId="8624" priority="4" operator="equal">
      <formula>0</formula>
    </cfRule>
  </conditionalFormatting>
  <conditionalFormatting sqref="BO6:BO106">
    <cfRule type="expression" dxfId="8623" priority="3">
      <formula>ISERROR(BO6)</formula>
    </cfRule>
  </conditionalFormatting>
  <conditionalFormatting sqref="AH6:AH106">
    <cfRule type="cellIs" dxfId="8622" priority="16" operator="equal">
      <formula>0</formula>
    </cfRule>
  </conditionalFormatting>
  <conditionalFormatting sqref="AH6:AH106">
    <cfRule type="expression" dxfId="8621" priority="15">
      <formula>ISERROR(AH6)</formula>
    </cfRule>
  </conditionalFormatting>
  <conditionalFormatting sqref="AU6:AU106">
    <cfRule type="cellIs" dxfId="8620" priority="14" operator="equal">
      <formula>0</formula>
    </cfRule>
  </conditionalFormatting>
  <conditionalFormatting sqref="AU6:AU106">
    <cfRule type="expression" dxfId="8619" priority="13">
      <formula>ISERROR(AU6)</formula>
    </cfRule>
  </conditionalFormatting>
  <conditionalFormatting sqref="BI6:BI106">
    <cfRule type="cellIs" dxfId="8618" priority="12" operator="equal">
      <formula>0</formula>
    </cfRule>
  </conditionalFormatting>
  <conditionalFormatting sqref="BI6:BI106">
    <cfRule type="expression" dxfId="8617" priority="11">
      <formula>ISERROR(BI6)</formula>
    </cfRule>
  </conditionalFormatting>
  <conditionalFormatting sqref="BP6:BP106">
    <cfRule type="cellIs" dxfId="8616" priority="10" operator="equal">
      <formula>0</formula>
    </cfRule>
  </conditionalFormatting>
  <conditionalFormatting sqref="BP6:BP106">
    <cfRule type="expression" dxfId="8615" priority="9">
      <formula>ISERROR(BP6)</formula>
    </cfRule>
  </conditionalFormatting>
  <conditionalFormatting sqref="BW6:BW106">
    <cfRule type="cellIs" dxfId="8614" priority="8" operator="equal">
      <formula>0</formula>
    </cfRule>
  </conditionalFormatting>
  <conditionalFormatting sqref="BW6:BW106">
    <cfRule type="expression" dxfId="8613" priority="7">
      <formula>ISERROR(BW6)</formula>
    </cfRule>
  </conditionalFormatting>
  <conditionalFormatting sqref="BH6:BH106">
    <cfRule type="cellIs" dxfId="8612" priority="6" operator="equal">
      <formula>0</formula>
    </cfRule>
  </conditionalFormatting>
  <conditionalFormatting sqref="BH6:BH106">
    <cfRule type="expression" dxfId="8611" priority="5">
      <formula>ISERROR(BH6)</formula>
    </cfRule>
  </conditionalFormatting>
  <conditionalFormatting sqref="BV6:BV106">
    <cfRule type="cellIs" dxfId="8610" priority="2" operator="equal">
      <formula>0</formula>
    </cfRule>
  </conditionalFormatting>
  <conditionalFormatting sqref="BV6:BV106">
    <cfRule type="expression" dxfId="8609" priority="1">
      <formula>ISERROR(BV6)</formula>
    </cfRule>
  </conditionalFormatting>
  <hyperlinks>
    <hyperlink ref="B6:I6" location="'statement of marks'!DP1:EC24" display="CICK HERE TO VIEW THE RESULT AT A GLANCE"/>
  </hyperlinks>
  <pageMargins left="0.5" right="0.5" top="0.5" bottom="0.5" header="0" footer="0"/>
  <pageSetup paperSize="5" orientation="landscape" horizontalDpi="4294967292" verticalDpi="4294967292"/>
  <headerFooter alignWithMargins="0"/>
  <rowBreaks count="1" manualBreakCount="1">
    <brk id="113" max="16383" man="1"/>
  </rowBreak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N112"/>
  <sheetViews>
    <sheetView zoomScale="150" zoomScaleNormal="150" zoomScalePageLayoutView="150" workbookViewId="0">
      <pane xSplit="2" ySplit="10" topLeftCell="C11" activePane="bottomRight" state="frozen"/>
      <selection pane="topRight" activeCell="C1" sqref="C1"/>
      <selection pane="bottomLeft" activeCell="A11" sqref="A11"/>
      <selection pane="bottomRight" activeCell="C3" sqref="C3"/>
    </sheetView>
  </sheetViews>
  <sheetFormatPr baseColWidth="10" defaultRowHeight="12" x14ac:dyDescent="0"/>
  <cols>
    <col min="1" max="1" width="4.5" style="397" customWidth="1"/>
    <col min="2" max="2" width="8.33203125" style="518" customWidth="1"/>
    <col min="3" max="3" width="19.33203125" style="397" customWidth="1"/>
    <col min="4" max="4" width="1.83203125" style="397" customWidth="1"/>
    <col min="5" max="40" width="6.6640625" style="397" customWidth="1"/>
    <col min="41" max="16384" width="10.83203125" style="397"/>
  </cols>
  <sheetData>
    <row r="1" spans="1:40" ht="14">
      <c r="A1" s="496"/>
      <c r="B1" s="496"/>
      <c r="C1" s="440"/>
      <c r="D1" s="895"/>
      <c r="E1" s="894"/>
      <c r="F1" s="894"/>
      <c r="G1" s="894"/>
      <c r="H1" s="894"/>
      <c r="I1" s="894"/>
      <c r="J1" s="894"/>
      <c r="K1" s="892"/>
      <c r="L1" s="892"/>
      <c r="M1" s="892"/>
      <c r="N1" s="892"/>
      <c r="O1" s="892"/>
      <c r="P1" s="892"/>
      <c r="Q1" s="894"/>
      <c r="R1" s="894"/>
      <c r="S1" s="894"/>
      <c r="T1" s="894"/>
      <c r="U1" s="894"/>
      <c r="V1" s="894"/>
      <c r="W1" s="892"/>
      <c r="X1" s="892"/>
      <c r="Y1" s="892"/>
      <c r="Z1" s="892"/>
      <c r="AA1" s="892"/>
      <c r="AB1" s="892"/>
      <c r="AC1" s="894"/>
      <c r="AD1" s="894"/>
      <c r="AE1" s="894"/>
      <c r="AF1" s="894"/>
      <c r="AG1" s="894"/>
      <c r="AH1" s="894"/>
      <c r="AI1" s="892"/>
      <c r="AJ1" s="892"/>
      <c r="AK1" s="892"/>
      <c r="AL1" s="892"/>
      <c r="AM1" s="892"/>
      <c r="AN1" s="892"/>
    </row>
    <row r="2" spans="1:40" ht="17" customHeight="1">
      <c r="A2" s="893"/>
      <c r="B2" s="495"/>
      <c r="C2" s="441"/>
      <c r="D2" s="895"/>
      <c r="E2" s="894" t="s">
        <v>634</v>
      </c>
      <c r="F2" s="894"/>
      <c r="G2" s="894"/>
      <c r="H2" s="894"/>
      <c r="I2" s="894"/>
      <c r="J2" s="894"/>
      <c r="K2" s="892" t="s">
        <v>635</v>
      </c>
      <c r="L2" s="892"/>
      <c r="M2" s="892"/>
      <c r="N2" s="892"/>
      <c r="O2" s="892"/>
      <c r="P2" s="892"/>
      <c r="Q2" s="894" t="s">
        <v>636</v>
      </c>
      <c r="R2" s="894"/>
      <c r="S2" s="894"/>
      <c r="T2" s="894"/>
      <c r="U2" s="894"/>
      <c r="V2" s="894"/>
      <c r="W2" s="892" t="s">
        <v>637</v>
      </c>
      <c r="X2" s="892"/>
      <c r="Y2" s="892"/>
      <c r="Z2" s="892"/>
      <c r="AA2" s="892"/>
      <c r="AB2" s="892"/>
      <c r="AC2" s="894" t="s">
        <v>638</v>
      </c>
      <c r="AD2" s="894"/>
      <c r="AE2" s="894"/>
      <c r="AF2" s="894"/>
      <c r="AG2" s="894"/>
      <c r="AH2" s="894"/>
      <c r="AI2" s="892" t="s">
        <v>639</v>
      </c>
      <c r="AJ2" s="892"/>
      <c r="AK2" s="892"/>
      <c r="AL2" s="892"/>
      <c r="AM2" s="892"/>
      <c r="AN2" s="892"/>
    </row>
    <row r="3" spans="1:40" ht="15" customHeight="1">
      <c r="A3" s="893"/>
      <c r="B3" s="495"/>
      <c r="C3" s="442" t="s">
        <v>38</v>
      </c>
      <c r="D3" s="895"/>
      <c r="E3" s="891" t="s">
        <v>19</v>
      </c>
      <c r="F3" s="891" t="s">
        <v>640</v>
      </c>
      <c r="G3" s="891" t="s">
        <v>17</v>
      </c>
      <c r="H3" s="891" t="s">
        <v>617</v>
      </c>
      <c r="I3" s="891" t="s">
        <v>641</v>
      </c>
      <c r="J3" s="891" t="s">
        <v>642</v>
      </c>
      <c r="K3" s="890" t="s">
        <v>19</v>
      </c>
      <c r="L3" s="890" t="s">
        <v>640</v>
      </c>
      <c r="M3" s="890" t="s">
        <v>17</v>
      </c>
      <c r="N3" s="890" t="s">
        <v>617</v>
      </c>
      <c r="O3" s="890" t="s">
        <v>641</v>
      </c>
      <c r="P3" s="890" t="s">
        <v>642</v>
      </c>
      <c r="Q3" s="891" t="s">
        <v>19</v>
      </c>
      <c r="R3" s="891" t="s">
        <v>640</v>
      </c>
      <c r="S3" s="891" t="s">
        <v>17</v>
      </c>
      <c r="T3" s="891" t="s">
        <v>617</v>
      </c>
      <c r="U3" s="891" t="s">
        <v>641</v>
      </c>
      <c r="V3" s="891" t="s">
        <v>642</v>
      </c>
      <c r="W3" s="890" t="s">
        <v>19</v>
      </c>
      <c r="X3" s="890" t="s">
        <v>640</v>
      </c>
      <c r="Y3" s="890" t="s">
        <v>17</v>
      </c>
      <c r="Z3" s="890" t="s">
        <v>617</v>
      </c>
      <c r="AA3" s="890" t="s">
        <v>641</v>
      </c>
      <c r="AB3" s="890" t="s">
        <v>642</v>
      </c>
      <c r="AC3" s="891" t="s">
        <v>19</v>
      </c>
      <c r="AD3" s="891" t="s">
        <v>640</v>
      </c>
      <c r="AE3" s="891" t="s">
        <v>17</v>
      </c>
      <c r="AF3" s="891" t="s">
        <v>617</v>
      </c>
      <c r="AG3" s="891" t="s">
        <v>641</v>
      </c>
      <c r="AH3" s="891" t="s">
        <v>642</v>
      </c>
      <c r="AI3" s="890" t="s">
        <v>19</v>
      </c>
      <c r="AJ3" s="890" t="s">
        <v>640</v>
      </c>
      <c r="AK3" s="890" t="s">
        <v>17</v>
      </c>
      <c r="AL3" s="890" t="s">
        <v>617</v>
      </c>
      <c r="AM3" s="890" t="s">
        <v>641</v>
      </c>
      <c r="AN3" s="890" t="s">
        <v>642</v>
      </c>
    </row>
    <row r="4" spans="1:40" ht="15" customHeight="1">
      <c r="A4" s="893"/>
      <c r="B4" s="495"/>
      <c r="C4" s="442"/>
      <c r="D4" s="895"/>
      <c r="E4" s="891"/>
      <c r="F4" s="891"/>
      <c r="G4" s="891"/>
      <c r="H4" s="891"/>
      <c r="I4" s="891"/>
      <c r="J4" s="891"/>
      <c r="K4" s="890"/>
      <c r="L4" s="890"/>
      <c r="M4" s="890"/>
      <c r="N4" s="890"/>
      <c r="O4" s="890"/>
      <c r="P4" s="890"/>
      <c r="Q4" s="891"/>
      <c r="R4" s="891"/>
      <c r="S4" s="891"/>
      <c r="T4" s="891"/>
      <c r="U4" s="891"/>
      <c r="V4" s="891"/>
      <c r="W4" s="890"/>
      <c r="X4" s="890"/>
      <c r="Y4" s="890"/>
      <c r="Z4" s="890"/>
      <c r="AA4" s="890"/>
      <c r="AB4" s="890"/>
      <c r="AC4" s="891"/>
      <c r="AD4" s="891"/>
      <c r="AE4" s="891"/>
      <c r="AF4" s="891"/>
      <c r="AG4" s="891"/>
      <c r="AH4" s="891"/>
      <c r="AI4" s="890"/>
      <c r="AJ4" s="890"/>
      <c r="AK4" s="890"/>
      <c r="AL4" s="890"/>
      <c r="AM4" s="890"/>
      <c r="AN4" s="890"/>
    </row>
    <row r="5" spans="1:40" ht="15" customHeight="1">
      <c r="A5" s="893"/>
      <c r="B5" s="495"/>
      <c r="C5" s="442" t="s">
        <v>573</v>
      </c>
      <c r="D5" s="895"/>
      <c r="E5" s="891"/>
      <c r="F5" s="891"/>
      <c r="G5" s="891"/>
      <c r="H5" s="891"/>
      <c r="I5" s="891"/>
      <c r="J5" s="891"/>
      <c r="K5" s="890"/>
      <c r="L5" s="890"/>
      <c r="M5" s="890"/>
      <c r="N5" s="890"/>
      <c r="O5" s="890"/>
      <c r="P5" s="890"/>
      <c r="Q5" s="891"/>
      <c r="R5" s="891"/>
      <c r="S5" s="891"/>
      <c r="T5" s="891"/>
      <c r="U5" s="891"/>
      <c r="V5" s="891"/>
      <c r="W5" s="890"/>
      <c r="X5" s="890"/>
      <c r="Y5" s="890"/>
      <c r="Z5" s="890"/>
      <c r="AA5" s="890"/>
      <c r="AB5" s="890"/>
      <c r="AC5" s="891"/>
      <c r="AD5" s="891"/>
      <c r="AE5" s="891"/>
      <c r="AF5" s="891"/>
      <c r="AG5" s="891"/>
      <c r="AH5" s="891"/>
      <c r="AI5" s="890"/>
      <c r="AJ5" s="890"/>
      <c r="AK5" s="890"/>
      <c r="AL5" s="890"/>
      <c r="AM5" s="890"/>
      <c r="AN5" s="890"/>
    </row>
    <row r="6" spans="1:40" ht="15" customHeight="1">
      <c r="A6" s="893"/>
      <c r="B6" s="495"/>
      <c r="C6" s="442" t="s">
        <v>643</v>
      </c>
      <c r="D6" s="895"/>
      <c r="E6" s="891"/>
      <c r="F6" s="891"/>
      <c r="G6" s="891"/>
      <c r="H6" s="891"/>
      <c r="I6" s="891"/>
      <c r="J6" s="891"/>
      <c r="K6" s="890"/>
      <c r="L6" s="890"/>
      <c r="M6" s="890"/>
      <c r="N6" s="890"/>
      <c r="O6" s="890"/>
      <c r="P6" s="890"/>
      <c r="Q6" s="891"/>
      <c r="R6" s="891"/>
      <c r="S6" s="891"/>
      <c r="T6" s="891"/>
      <c r="U6" s="891"/>
      <c r="V6" s="891"/>
      <c r="W6" s="890"/>
      <c r="X6" s="890"/>
      <c r="Y6" s="890"/>
      <c r="Z6" s="890"/>
      <c r="AA6" s="890"/>
      <c r="AB6" s="890"/>
      <c r="AC6" s="891"/>
      <c r="AD6" s="891"/>
      <c r="AE6" s="891"/>
      <c r="AF6" s="891"/>
      <c r="AG6" s="891"/>
      <c r="AH6" s="891"/>
      <c r="AI6" s="890"/>
      <c r="AJ6" s="890"/>
      <c r="AK6" s="890"/>
      <c r="AL6" s="890"/>
      <c r="AM6" s="890"/>
      <c r="AN6" s="890"/>
    </row>
    <row r="7" spans="1:40" s="518" customFormat="1" ht="38">
      <c r="A7" s="896" t="s">
        <v>644</v>
      </c>
      <c r="B7" s="517"/>
      <c r="C7" s="452"/>
      <c r="D7" s="895"/>
      <c r="E7" s="453" t="s">
        <v>645</v>
      </c>
      <c r="F7" s="453" t="s">
        <v>645</v>
      </c>
      <c r="G7" s="453" t="s">
        <v>645</v>
      </c>
      <c r="H7" s="453" t="s">
        <v>645</v>
      </c>
      <c r="I7" s="453" t="s">
        <v>645</v>
      </c>
      <c r="J7" s="453" t="s">
        <v>645</v>
      </c>
      <c r="K7" s="454" t="s">
        <v>619</v>
      </c>
      <c r="L7" s="454" t="s">
        <v>619</v>
      </c>
      <c r="M7" s="454" t="s">
        <v>619</v>
      </c>
      <c r="N7" s="454" t="s">
        <v>619</v>
      </c>
      <c r="O7" s="454" t="s">
        <v>619</v>
      </c>
      <c r="P7" s="454" t="s">
        <v>619</v>
      </c>
      <c r="Q7" s="453" t="s">
        <v>619</v>
      </c>
      <c r="R7" s="453" t="s">
        <v>619</v>
      </c>
      <c r="S7" s="453" t="s">
        <v>619</v>
      </c>
      <c r="T7" s="453" t="s">
        <v>619</v>
      </c>
      <c r="U7" s="453" t="s">
        <v>619</v>
      </c>
      <c r="V7" s="453" t="s">
        <v>619</v>
      </c>
      <c r="W7" s="454" t="s">
        <v>619</v>
      </c>
      <c r="X7" s="454" t="s">
        <v>619</v>
      </c>
      <c r="Y7" s="454" t="s">
        <v>619</v>
      </c>
      <c r="Z7" s="454" t="s">
        <v>619</v>
      </c>
      <c r="AA7" s="454" t="s">
        <v>619</v>
      </c>
      <c r="AB7" s="454" t="s">
        <v>619</v>
      </c>
      <c r="AC7" s="453" t="s">
        <v>619</v>
      </c>
      <c r="AD7" s="453" t="s">
        <v>619</v>
      </c>
      <c r="AE7" s="453" t="s">
        <v>619</v>
      </c>
      <c r="AF7" s="453" t="s">
        <v>619</v>
      </c>
      <c r="AG7" s="453" t="s">
        <v>619</v>
      </c>
      <c r="AH7" s="453" t="s">
        <v>619</v>
      </c>
      <c r="AI7" s="454" t="s">
        <v>619</v>
      </c>
      <c r="AJ7" s="454" t="s">
        <v>619</v>
      </c>
      <c r="AK7" s="454" t="s">
        <v>619</v>
      </c>
      <c r="AL7" s="454" t="s">
        <v>619</v>
      </c>
      <c r="AM7" s="454" t="s">
        <v>619</v>
      </c>
      <c r="AN7" s="454" t="s">
        <v>619</v>
      </c>
    </row>
    <row r="8" spans="1:40" ht="15" customHeight="1">
      <c r="A8" s="896"/>
      <c r="B8" s="443"/>
      <c r="C8" s="443"/>
      <c r="D8" s="895"/>
      <c r="E8" s="897" t="s">
        <v>646</v>
      </c>
      <c r="F8" s="897"/>
      <c r="G8" s="897"/>
      <c r="H8" s="897"/>
      <c r="I8" s="897"/>
      <c r="J8" s="897"/>
      <c r="K8" s="883" t="s">
        <v>647</v>
      </c>
      <c r="L8" s="883"/>
      <c r="M8" s="883"/>
      <c r="N8" s="883"/>
      <c r="O8" s="883"/>
      <c r="P8" s="883"/>
      <c r="Q8" s="884" t="s">
        <v>648</v>
      </c>
      <c r="R8" s="884"/>
      <c r="S8" s="884"/>
      <c r="T8" s="884"/>
      <c r="U8" s="884"/>
      <c r="V8" s="884"/>
      <c r="W8" s="883" t="s">
        <v>649</v>
      </c>
      <c r="X8" s="883"/>
      <c r="Y8" s="883"/>
      <c r="Z8" s="883"/>
      <c r="AA8" s="883"/>
      <c r="AB8" s="883"/>
      <c r="AC8" s="884" t="s">
        <v>650</v>
      </c>
      <c r="AD8" s="884"/>
      <c r="AE8" s="884"/>
      <c r="AF8" s="884"/>
      <c r="AG8" s="884"/>
      <c r="AH8" s="884"/>
      <c r="AI8" s="883" t="s">
        <v>651</v>
      </c>
      <c r="AJ8" s="883"/>
      <c r="AK8" s="883"/>
      <c r="AL8" s="883"/>
      <c r="AM8" s="883"/>
      <c r="AN8" s="883"/>
    </row>
    <row r="9" spans="1:40" ht="15">
      <c r="A9" s="896"/>
      <c r="B9" s="517" t="str">
        <f>IF('statement of marks'!D4="","",'statement of marks'!D4)</f>
        <v>ukekad</v>
      </c>
      <c r="C9" s="444" t="s">
        <v>652</v>
      </c>
      <c r="D9" s="895"/>
      <c r="E9" s="897"/>
      <c r="F9" s="897"/>
      <c r="G9" s="897"/>
      <c r="H9" s="897"/>
      <c r="I9" s="897"/>
      <c r="J9" s="897"/>
      <c r="K9" s="883"/>
      <c r="L9" s="883"/>
      <c r="M9" s="883"/>
      <c r="N9" s="883"/>
      <c r="O9" s="883"/>
      <c r="P9" s="883"/>
      <c r="Q9" s="884"/>
      <c r="R9" s="884"/>
      <c r="S9" s="884"/>
      <c r="T9" s="884"/>
      <c r="U9" s="884"/>
      <c r="V9" s="884"/>
      <c r="W9" s="883"/>
      <c r="X9" s="883"/>
      <c r="Y9" s="883"/>
      <c r="Z9" s="883"/>
      <c r="AA9" s="883"/>
      <c r="AB9" s="883"/>
      <c r="AC9" s="884"/>
      <c r="AD9" s="884"/>
      <c r="AE9" s="884"/>
      <c r="AF9" s="884"/>
      <c r="AG9" s="884"/>
      <c r="AH9" s="884"/>
      <c r="AI9" s="883"/>
      <c r="AJ9" s="883"/>
      <c r="AK9" s="883"/>
      <c r="AL9" s="883"/>
      <c r="AM9" s="883"/>
      <c r="AN9" s="883"/>
    </row>
    <row r="10" spans="1:40" ht="15">
      <c r="A10" s="445">
        <v>1</v>
      </c>
      <c r="B10" s="527">
        <f>IF('statement of marks'!D7="","",'statement of marks'!D7)</f>
        <v>801</v>
      </c>
      <c r="C10" s="446" t="str">
        <f>IF('statement of marks'!I7="","",'statement of marks'!I7)</f>
        <v>Jh f'koyky</v>
      </c>
      <c r="D10" s="447" t="s">
        <v>57</v>
      </c>
      <c r="E10" s="448"/>
      <c r="F10" s="448"/>
      <c r="G10" s="448"/>
      <c r="H10" s="448"/>
      <c r="I10" s="448"/>
      <c r="J10" s="448"/>
      <c r="K10" s="449"/>
      <c r="L10" s="449"/>
      <c r="M10" s="449"/>
      <c r="N10" s="449"/>
      <c r="O10" s="449"/>
      <c r="P10" s="449"/>
      <c r="Q10" s="448"/>
      <c r="R10" s="448"/>
      <c r="S10" s="448"/>
      <c r="T10" s="448"/>
      <c r="U10" s="448"/>
      <c r="V10" s="448"/>
      <c r="W10" s="449"/>
      <c r="X10" s="449"/>
      <c r="Y10" s="449"/>
      <c r="Z10" s="449"/>
      <c r="AA10" s="449"/>
      <c r="AB10" s="449"/>
      <c r="AC10" s="449"/>
      <c r="AD10" s="449"/>
      <c r="AE10" s="449"/>
      <c r="AF10" s="449"/>
      <c r="AG10" s="449"/>
      <c r="AH10" s="449"/>
      <c r="AI10" s="449"/>
      <c r="AJ10" s="449"/>
      <c r="AK10" s="449"/>
      <c r="AL10" s="449"/>
      <c r="AM10" s="449"/>
      <c r="AN10" s="449"/>
    </row>
    <row r="11" spans="1:40" ht="15">
      <c r="A11" s="445">
        <v>2</v>
      </c>
      <c r="B11" s="527">
        <f>IF('statement of marks'!D8="","",'statement of marks'!D8)</f>
        <v>802</v>
      </c>
      <c r="C11" s="446" t="str">
        <f>IF('statement of marks'!I8="","",'statement of marks'!I8)</f>
        <v>c 002</v>
      </c>
      <c r="D11" s="447" t="s">
        <v>54</v>
      </c>
      <c r="E11" s="448"/>
      <c r="F11" s="448"/>
      <c r="G11" s="448"/>
      <c r="H11" s="448"/>
      <c r="I11" s="448"/>
      <c r="J11" s="448"/>
      <c r="K11" s="449"/>
      <c r="L11" s="449"/>
      <c r="M11" s="449"/>
      <c r="N11" s="449"/>
      <c r="O11" s="449"/>
      <c r="P11" s="449"/>
      <c r="Q11" s="448"/>
      <c r="R11" s="448"/>
      <c r="S11" s="448"/>
      <c r="T11" s="448"/>
      <c r="U11" s="448"/>
      <c r="V11" s="448"/>
      <c r="W11" s="449"/>
      <c r="X11" s="449"/>
      <c r="Y11" s="449"/>
      <c r="Z11" s="449"/>
      <c r="AA11" s="449"/>
      <c r="AB11" s="449"/>
      <c r="AC11" s="449"/>
      <c r="AD11" s="449"/>
      <c r="AE11" s="449"/>
      <c r="AF11" s="449"/>
      <c r="AG11" s="449"/>
      <c r="AH11" s="449"/>
      <c r="AI11" s="449"/>
      <c r="AJ11" s="449"/>
      <c r="AK11" s="449"/>
      <c r="AL11" s="449"/>
      <c r="AM11" s="449"/>
      <c r="AN11" s="449"/>
    </row>
    <row r="12" spans="1:40" ht="15">
      <c r="A12" s="445">
        <v>3</v>
      </c>
      <c r="B12" s="527" t="str">
        <f>IF('statement of marks'!D9="","",'statement of marks'!D9)</f>
        <v>drop</v>
      </c>
      <c r="C12" s="446" t="str">
        <f>IF('statement of marks'!I9="","",'statement of marks'!I9)</f>
        <v>c 003</v>
      </c>
      <c r="D12" s="447" t="s">
        <v>62</v>
      </c>
      <c r="E12" s="448"/>
      <c r="F12" s="448"/>
      <c r="G12" s="448"/>
      <c r="H12" s="448"/>
      <c r="I12" s="448"/>
      <c r="J12" s="448"/>
      <c r="K12" s="449"/>
      <c r="L12" s="449"/>
      <c r="M12" s="449"/>
      <c r="N12" s="449"/>
      <c r="O12" s="449"/>
      <c r="P12" s="449"/>
      <c r="Q12" s="448"/>
      <c r="R12" s="448"/>
      <c r="S12" s="448"/>
      <c r="T12" s="448"/>
      <c r="U12" s="448"/>
      <c r="V12" s="448"/>
      <c r="W12" s="449"/>
      <c r="X12" s="449"/>
      <c r="Y12" s="449"/>
      <c r="Z12" s="449"/>
      <c r="AA12" s="449"/>
      <c r="AB12" s="449"/>
      <c r="AC12" s="449"/>
      <c r="AD12" s="449"/>
      <c r="AE12" s="449"/>
      <c r="AF12" s="449"/>
      <c r="AG12" s="449"/>
      <c r="AH12" s="449"/>
      <c r="AI12" s="449"/>
      <c r="AJ12" s="449"/>
      <c r="AK12" s="449"/>
      <c r="AL12" s="449"/>
      <c r="AM12" s="449"/>
      <c r="AN12" s="449"/>
    </row>
    <row r="13" spans="1:40" ht="15">
      <c r="A13" s="445">
        <v>4</v>
      </c>
      <c r="B13" s="527" t="str">
        <f>IF('statement of marks'!D10="","",'statement of marks'!D10)</f>
        <v>TC</v>
      </c>
      <c r="C13" s="446" t="str">
        <f>IF('statement of marks'!I10="","",'statement of marks'!I10)</f>
        <v>c 004</v>
      </c>
      <c r="D13" s="447" t="s">
        <v>34</v>
      </c>
      <c r="E13" s="448"/>
      <c r="F13" s="448"/>
      <c r="G13" s="448"/>
      <c r="H13" s="448"/>
      <c r="I13" s="448"/>
      <c r="J13" s="448"/>
      <c r="K13" s="449"/>
      <c r="L13" s="449"/>
      <c r="M13" s="449"/>
      <c r="N13" s="449"/>
      <c r="O13" s="449"/>
      <c r="P13" s="449"/>
      <c r="Q13" s="448"/>
      <c r="R13" s="448"/>
      <c r="S13" s="448"/>
      <c r="T13" s="448"/>
      <c r="U13" s="448"/>
      <c r="V13" s="448"/>
      <c r="W13" s="449"/>
      <c r="X13" s="449"/>
      <c r="Y13" s="449"/>
      <c r="Z13" s="449"/>
      <c r="AA13" s="449"/>
      <c r="AB13" s="449"/>
      <c r="AC13" s="449"/>
      <c r="AD13" s="449"/>
      <c r="AE13" s="449"/>
      <c r="AF13" s="449"/>
      <c r="AG13" s="449"/>
      <c r="AH13" s="449"/>
      <c r="AI13" s="449"/>
      <c r="AJ13" s="449"/>
      <c r="AK13" s="449"/>
      <c r="AL13" s="449"/>
      <c r="AM13" s="449"/>
      <c r="AN13" s="449"/>
    </row>
    <row r="14" spans="1:40" ht="15">
      <c r="A14" s="445">
        <v>5</v>
      </c>
      <c r="B14" s="527">
        <f>IF('statement of marks'!D11="","",'statement of marks'!D11)</f>
        <v>805</v>
      </c>
      <c r="C14" s="446" t="str">
        <f>IF('statement of marks'!I11="","",'statement of marks'!I11)</f>
        <v>c 005</v>
      </c>
      <c r="D14" s="447" t="s">
        <v>80</v>
      </c>
      <c r="E14" s="448"/>
      <c r="F14" s="448"/>
      <c r="G14" s="448"/>
      <c r="H14" s="448"/>
      <c r="I14" s="448"/>
      <c r="J14" s="448"/>
      <c r="K14" s="449"/>
      <c r="L14" s="449"/>
      <c r="M14" s="449"/>
      <c r="N14" s="449"/>
      <c r="O14" s="449"/>
      <c r="P14" s="449"/>
      <c r="Q14" s="448"/>
      <c r="R14" s="448"/>
      <c r="S14" s="448"/>
      <c r="T14" s="448"/>
      <c r="U14" s="448"/>
      <c r="V14" s="448"/>
      <c r="W14" s="449"/>
      <c r="X14" s="449"/>
      <c r="Y14" s="449"/>
      <c r="Z14" s="449"/>
      <c r="AA14" s="449"/>
      <c r="AB14" s="449"/>
      <c r="AC14" s="449"/>
      <c r="AD14" s="449"/>
      <c r="AE14" s="449"/>
      <c r="AF14" s="449"/>
      <c r="AG14" s="449"/>
      <c r="AH14" s="449"/>
      <c r="AI14" s="449"/>
      <c r="AJ14" s="449"/>
      <c r="AK14" s="449"/>
      <c r="AL14" s="449"/>
      <c r="AM14" s="449"/>
      <c r="AN14" s="449"/>
    </row>
    <row r="15" spans="1:40" ht="15">
      <c r="A15" s="445">
        <v>6</v>
      </c>
      <c r="B15" s="527">
        <f>IF('statement of marks'!D12="","",'statement of marks'!D12)</f>
        <v>806</v>
      </c>
      <c r="C15" s="446" t="str">
        <f>IF('statement of marks'!I12="","",'statement of marks'!I12)</f>
        <v>c 006</v>
      </c>
      <c r="D15" s="450"/>
      <c r="E15" s="448"/>
      <c r="F15" s="448"/>
      <c r="G15" s="448"/>
      <c r="H15" s="448"/>
      <c r="I15" s="448"/>
      <c r="J15" s="448"/>
      <c r="K15" s="449"/>
      <c r="L15" s="449"/>
      <c r="M15" s="449"/>
      <c r="N15" s="449"/>
      <c r="O15" s="449"/>
      <c r="P15" s="449"/>
      <c r="Q15" s="448"/>
      <c r="R15" s="448"/>
      <c r="S15" s="448"/>
      <c r="T15" s="448"/>
      <c r="U15" s="448"/>
      <c r="V15" s="448"/>
      <c r="W15" s="449"/>
      <c r="X15" s="449"/>
      <c r="Y15" s="449"/>
      <c r="Z15" s="449"/>
      <c r="AA15" s="449"/>
      <c r="AB15" s="449"/>
      <c r="AC15" s="449"/>
      <c r="AD15" s="449"/>
      <c r="AE15" s="449"/>
      <c r="AF15" s="449"/>
      <c r="AG15" s="449"/>
      <c r="AH15" s="449"/>
      <c r="AI15" s="449"/>
      <c r="AJ15" s="449"/>
      <c r="AK15" s="449"/>
      <c r="AL15" s="449"/>
      <c r="AM15" s="449"/>
      <c r="AN15" s="449"/>
    </row>
    <row r="16" spans="1:40" ht="15">
      <c r="A16" s="445">
        <v>7</v>
      </c>
      <c r="B16" s="527">
        <f>IF('statement of marks'!D13="","",'statement of marks'!D13)</f>
        <v>807</v>
      </c>
      <c r="C16" s="446" t="str">
        <f>IF('statement of marks'!I13="","",'statement of marks'!I13)</f>
        <v>c 007</v>
      </c>
      <c r="D16" s="450"/>
      <c r="E16" s="448"/>
      <c r="F16" s="448"/>
      <c r="G16" s="448"/>
      <c r="H16" s="448"/>
      <c r="I16" s="448"/>
      <c r="J16" s="448"/>
      <c r="K16" s="449"/>
      <c r="L16" s="449"/>
      <c r="M16" s="449"/>
      <c r="N16" s="449"/>
      <c r="O16" s="449"/>
      <c r="P16" s="449"/>
      <c r="Q16" s="448"/>
      <c r="R16" s="448"/>
      <c r="S16" s="448"/>
      <c r="T16" s="448"/>
      <c r="U16" s="448"/>
      <c r="V16" s="448"/>
      <c r="W16" s="449"/>
      <c r="X16" s="449"/>
      <c r="Y16" s="449"/>
      <c r="Z16" s="449"/>
      <c r="AA16" s="449"/>
      <c r="AB16" s="449"/>
      <c r="AC16" s="449"/>
      <c r="AD16" s="449"/>
      <c r="AE16" s="449"/>
      <c r="AF16" s="449"/>
      <c r="AG16" s="449"/>
      <c r="AH16" s="449"/>
      <c r="AI16" s="449"/>
      <c r="AJ16" s="449"/>
      <c r="AK16" s="449"/>
      <c r="AL16" s="449"/>
      <c r="AM16" s="449"/>
      <c r="AN16" s="449"/>
    </row>
    <row r="17" spans="1:40" ht="15">
      <c r="A17" s="445">
        <v>8</v>
      </c>
      <c r="B17" s="527">
        <f>IF('statement of marks'!D14="","",'statement of marks'!D14)</f>
        <v>808</v>
      </c>
      <c r="C17" s="446" t="str">
        <f>IF('statement of marks'!I14="","",'statement of marks'!I14)</f>
        <v>c 008</v>
      </c>
      <c r="D17" s="450"/>
      <c r="E17" s="448"/>
      <c r="F17" s="448"/>
      <c r="G17" s="448"/>
      <c r="H17" s="448"/>
      <c r="I17" s="448"/>
      <c r="J17" s="448"/>
      <c r="K17" s="449"/>
      <c r="L17" s="449"/>
      <c r="M17" s="449"/>
      <c r="N17" s="449"/>
      <c r="O17" s="449"/>
      <c r="P17" s="449"/>
      <c r="Q17" s="448"/>
      <c r="R17" s="448"/>
      <c r="S17" s="448"/>
      <c r="T17" s="448"/>
      <c r="U17" s="448"/>
      <c r="V17" s="448"/>
      <c r="W17" s="449"/>
      <c r="X17" s="449"/>
      <c r="Y17" s="449"/>
      <c r="Z17" s="449"/>
      <c r="AA17" s="449"/>
      <c r="AB17" s="449"/>
      <c r="AC17" s="449"/>
      <c r="AD17" s="449"/>
      <c r="AE17" s="449"/>
      <c r="AF17" s="449"/>
      <c r="AG17" s="449"/>
      <c r="AH17" s="449"/>
      <c r="AI17" s="449"/>
      <c r="AJ17" s="449"/>
      <c r="AK17" s="449"/>
      <c r="AL17" s="449"/>
      <c r="AM17" s="449"/>
      <c r="AN17" s="449"/>
    </row>
    <row r="18" spans="1:40" ht="15">
      <c r="A18" s="445">
        <v>9</v>
      </c>
      <c r="B18" s="527" t="str">
        <f>IF('statement of marks'!D15="","",'statement of marks'!D15)</f>
        <v>TC</v>
      </c>
      <c r="C18" s="446" t="str">
        <f>IF('statement of marks'!I15="","",'statement of marks'!I15)</f>
        <v>c 009</v>
      </c>
      <c r="D18" s="450"/>
      <c r="E18" s="448"/>
      <c r="F18" s="448"/>
      <c r="G18" s="448"/>
      <c r="H18" s="448"/>
      <c r="I18" s="448"/>
      <c r="J18" s="448"/>
      <c r="K18" s="449"/>
      <c r="L18" s="449"/>
      <c r="M18" s="449"/>
      <c r="N18" s="449"/>
      <c r="O18" s="449"/>
      <c r="P18" s="449"/>
      <c r="Q18" s="448"/>
      <c r="R18" s="448"/>
      <c r="S18" s="448"/>
      <c r="T18" s="448"/>
      <c r="U18" s="448"/>
      <c r="V18" s="448"/>
      <c r="W18" s="449"/>
      <c r="X18" s="449"/>
      <c r="Y18" s="449"/>
      <c r="Z18" s="449"/>
      <c r="AA18" s="449"/>
      <c r="AB18" s="449"/>
      <c r="AC18" s="449"/>
      <c r="AD18" s="449"/>
      <c r="AE18" s="449"/>
      <c r="AF18" s="449"/>
      <c r="AG18" s="449"/>
      <c r="AH18" s="449"/>
      <c r="AI18" s="449"/>
      <c r="AJ18" s="449"/>
      <c r="AK18" s="449"/>
      <c r="AL18" s="449"/>
      <c r="AM18" s="449"/>
      <c r="AN18" s="449"/>
    </row>
    <row r="19" spans="1:40" ht="15">
      <c r="A19" s="445">
        <v>10</v>
      </c>
      <c r="B19" s="527">
        <f>IF('statement of marks'!D16="","",'statement of marks'!D16)</f>
        <v>810</v>
      </c>
      <c r="C19" s="446" t="str">
        <f>IF('statement of marks'!I16="","",'statement of marks'!I16)</f>
        <v>c 010</v>
      </c>
      <c r="D19" s="450"/>
      <c r="E19" s="448"/>
      <c r="F19" s="448"/>
      <c r="G19" s="448"/>
      <c r="H19" s="448"/>
      <c r="I19" s="448"/>
      <c r="J19" s="448"/>
      <c r="K19" s="449"/>
      <c r="L19" s="449"/>
      <c r="M19" s="449"/>
      <c r="N19" s="449"/>
      <c r="O19" s="449"/>
      <c r="P19" s="449"/>
      <c r="Q19" s="448"/>
      <c r="R19" s="448"/>
      <c r="S19" s="448"/>
      <c r="T19" s="448"/>
      <c r="U19" s="448"/>
      <c r="V19" s="448"/>
      <c r="W19" s="449"/>
      <c r="X19" s="449"/>
      <c r="Y19" s="449"/>
      <c r="Z19" s="449"/>
      <c r="AA19" s="449"/>
      <c r="AB19" s="449"/>
      <c r="AC19" s="449"/>
      <c r="AD19" s="449"/>
      <c r="AE19" s="449"/>
      <c r="AF19" s="449"/>
      <c r="AG19" s="449"/>
      <c r="AH19" s="449"/>
      <c r="AI19" s="449"/>
      <c r="AJ19" s="449"/>
      <c r="AK19" s="449"/>
      <c r="AL19" s="449"/>
      <c r="AM19" s="449"/>
      <c r="AN19" s="449"/>
    </row>
    <row r="20" spans="1:40" ht="15">
      <c r="A20" s="445">
        <v>11</v>
      </c>
      <c r="B20" s="527">
        <f>IF('statement of marks'!D17="","",'statement of marks'!D17)</f>
        <v>811</v>
      </c>
      <c r="C20" s="446" t="str">
        <f>IF('statement of marks'!I17="","",'statement of marks'!I17)</f>
        <v>c 011</v>
      </c>
      <c r="D20" s="450"/>
      <c r="E20" s="448"/>
      <c r="F20" s="448"/>
      <c r="G20" s="448"/>
      <c r="H20" s="448"/>
      <c r="I20" s="448"/>
      <c r="J20" s="448"/>
      <c r="K20" s="449"/>
      <c r="L20" s="449"/>
      <c r="M20" s="449"/>
      <c r="N20" s="449"/>
      <c r="O20" s="449"/>
      <c r="P20" s="449"/>
      <c r="Q20" s="448"/>
      <c r="R20" s="448"/>
      <c r="S20" s="448"/>
      <c r="T20" s="448"/>
      <c r="U20" s="448"/>
      <c r="V20" s="448"/>
      <c r="W20" s="449"/>
      <c r="X20" s="449"/>
      <c r="Y20" s="449"/>
      <c r="Z20" s="449"/>
      <c r="AA20" s="449"/>
      <c r="AB20" s="449"/>
      <c r="AC20" s="449"/>
      <c r="AD20" s="449"/>
      <c r="AE20" s="449"/>
      <c r="AF20" s="449"/>
      <c r="AG20" s="449"/>
      <c r="AH20" s="449"/>
      <c r="AI20" s="449"/>
      <c r="AJ20" s="449"/>
      <c r="AK20" s="449"/>
      <c r="AL20" s="449"/>
      <c r="AM20" s="449"/>
      <c r="AN20" s="449"/>
    </row>
    <row r="21" spans="1:40" ht="15">
      <c r="A21" s="445">
        <v>12</v>
      </c>
      <c r="B21" s="527">
        <f>IF('statement of marks'!D18="","",'statement of marks'!D18)</f>
        <v>812</v>
      </c>
      <c r="C21" s="446" t="str">
        <f>IF('statement of marks'!I18="","",'statement of marks'!I18)</f>
        <v>c 012</v>
      </c>
      <c r="D21" s="450"/>
      <c r="E21" s="448"/>
      <c r="F21" s="448"/>
      <c r="G21" s="448"/>
      <c r="H21" s="448"/>
      <c r="I21" s="448"/>
      <c r="J21" s="448"/>
      <c r="K21" s="449"/>
      <c r="L21" s="449"/>
      <c r="M21" s="449"/>
      <c r="N21" s="449"/>
      <c r="O21" s="449"/>
      <c r="P21" s="449"/>
      <c r="Q21" s="448"/>
      <c r="R21" s="448"/>
      <c r="S21" s="448"/>
      <c r="T21" s="448"/>
      <c r="U21" s="448"/>
      <c r="V21" s="448"/>
      <c r="W21" s="449"/>
      <c r="X21" s="449"/>
      <c r="Y21" s="449"/>
      <c r="Z21" s="449"/>
      <c r="AA21" s="449"/>
      <c r="AB21" s="449"/>
      <c r="AC21" s="449"/>
      <c r="AD21" s="449"/>
      <c r="AE21" s="449"/>
      <c r="AF21" s="449"/>
      <c r="AG21" s="449"/>
      <c r="AH21" s="449"/>
      <c r="AI21" s="449"/>
      <c r="AJ21" s="449"/>
      <c r="AK21" s="449"/>
      <c r="AL21" s="449"/>
      <c r="AM21" s="449"/>
      <c r="AN21" s="449"/>
    </row>
    <row r="22" spans="1:40" ht="15">
      <c r="A22" s="445">
        <v>13</v>
      </c>
      <c r="B22" s="527">
        <f>IF('statement of marks'!D19="","",'statement of marks'!D19)</f>
        <v>813</v>
      </c>
      <c r="C22" s="446" t="str">
        <f>IF('statement of marks'!I19="","",'statement of marks'!I19)</f>
        <v>c 013</v>
      </c>
      <c r="D22" s="450"/>
      <c r="E22" s="448"/>
      <c r="F22" s="448"/>
      <c r="G22" s="448"/>
      <c r="H22" s="448"/>
      <c r="I22" s="448"/>
      <c r="J22" s="448"/>
      <c r="K22" s="449"/>
      <c r="L22" s="449"/>
      <c r="M22" s="449"/>
      <c r="N22" s="449"/>
      <c r="O22" s="449"/>
      <c r="P22" s="449"/>
      <c r="Q22" s="448"/>
      <c r="R22" s="448"/>
      <c r="S22" s="448"/>
      <c r="T22" s="448"/>
      <c r="U22" s="448"/>
      <c r="V22" s="448"/>
      <c r="W22" s="449"/>
      <c r="X22" s="449"/>
      <c r="Y22" s="449"/>
      <c r="Z22" s="449"/>
      <c r="AA22" s="449"/>
      <c r="AB22" s="449"/>
      <c r="AC22" s="449"/>
      <c r="AD22" s="449"/>
      <c r="AE22" s="449"/>
      <c r="AF22" s="449"/>
      <c r="AG22" s="449"/>
      <c r="AH22" s="449"/>
      <c r="AI22" s="449"/>
      <c r="AJ22" s="449"/>
      <c r="AK22" s="449"/>
      <c r="AL22" s="449"/>
      <c r="AM22" s="449"/>
      <c r="AN22" s="449"/>
    </row>
    <row r="23" spans="1:40" ht="15">
      <c r="A23" s="445">
        <v>14</v>
      </c>
      <c r="B23" s="527">
        <f>IF('statement of marks'!D20="","",'statement of marks'!D20)</f>
        <v>814</v>
      </c>
      <c r="C23" s="446" t="str">
        <f>IF('statement of marks'!I20="","",'statement of marks'!I20)</f>
        <v>c 014</v>
      </c>
      <c r="D23" s="450"/>
      <c r="E23" s="448"/>
      <c r="F23" s="448"/>
      <c r="G23" s="448"/>
      <c r="H23" s="448"/>
      <c r="I23" s="448"/>
      <c r="J23" s="448"/>
      <c r="K23" s="449"/>
      <c r="L23" s="449"/>
      <c r="M23" s="449"/>
      <c r="N23" s="449"/>
      <c r="O23" s="449"/>
      <c r="P23" s="449"/>
      <c r="Q23" s="448"/>
      <c r="R23" s="448"/>
      <c r="S23" s="448"/>
      <c r="T23" s="448"/>
      <c r="U23" s="448"/>
      <c r="V23" s="448"/>
      <c r="W23" s="449"/>
      <c r="X23" s="449"/>
      <c r="Y23" s="449"/>
      <c r="Z23" s="449"/>
      <c r="AA23" s="449"/>
      <c r="AB23" s="449"/>
      <c r="AC23" s="449"/>
      <c r="AD23" s="449"/>
      <c r="AE23" s="449"/>
      <c r="AF23" s="449"/>
      <c r="AG23" s="449"/>
      <c r="AH23" s="449"/>
      <c r="AI23" s="449"/>
      <c r="AJ23" s="449"/>
      <c r="AK23" s="449"/>
      <c r="AL23" s="449"/>
      <c r="AM23" s="449"/>
      <c r="AN23" s="449"/>
    </row>
    <row r="24" spans="1:40" ht="15">
      <c r="A24" s="445">
        <v>15</v>
      </c>
      <c r="B24" s="527" t="str">
        <f>IF('statement of marks'!D21="","",'statement of marks'!D21)</f>
        <v/>
      </c>
      <c r="C24" s="446" t="str">
        <f>IF('statement of marks'!I21="","",'statement of marks'!I21)</f>
        <v>c 015</v>
      </c>
      <c r="D24" s="450"/>
      <c r="E24" s="448"/>
      <c r="F24" s="448"/>
      <c r="G24" s="448"/>
      <c r="H24" s="448"/>
      <c r="I24" s="448"/>
      <c r="J24" s="448"/>
      <c r="K24" s="449"/>
      <c r="L24" s="449"/>
      <c r="M24" s="449"/>
      <c r="N24" s="449"/>
      <c r="O24" s="449"/>
      <c r="P24" s="449"/>
      <c r="Q24" s="448"/>
      <c r="R24" s="448"/>
      <c r="S24" s="448"/>
      <c r="T24" s="448"/>
      <c r="U24" s="448"/>
      <c r="V24" s="448"/>
      <c r="W24" s="449"/>
      <c r="X24" s="449"/>
      <c r="Y24" s="449"/>
      <c r="Z24" s="449"/>
      <c r="AA24" s="449"/>
      <c r="AB24" s="449"/>
      <c r="AC24" s="449"/>
      <c r="AD24" s="449"/>
      <c r="AE24" s="449"/>
      <c r="AF24" s="449"/>
      <c r="AG24" s="449"/>
      <c r="AH24" s="449"/>
      <c r="AI24" s="449"/>
      <c r="AJ24" s="449"/>
      <c r="AK24" s="449"/>
      <c r="AL24" s="449"/>
      <c r="AM24" s="449"/>
      <c r="AN24" s="449"/>
    </row>
    <row r="25" spans="1:40" ht="15">
      <c r="A25" s="445">
        <v>16</v>
      </c>
      <c r="B25" s="527" t="str">
        <f>IF('statement of marks'!D22="","",'statement of marks'!D22)</f>
        <v/>
      </c>
      <c r="C25" s="446" t="str">
        <f>IF('statement of marks'!I22="","",'statement of marks'!I22)</f>
        <v>c 016</v>
      </c>
      <c r="D25" s="450"/>
      <c r="E25" s="448"/>
      <c r="F25" s="448"/>
      <c r="G25" s="448"/>
      <c r="H25" s="448"/>
      <c r="I25" s="448"/>
      <c r="J25" s="448"/>
      <c r="K25" s="449"/>
      <c r="L25" s="449"/>
      <c r="M25" s="449"/>
      <c r="N25" s="449"/>
      <c r="O25" s="449"/>
      <c r="P25" s="449"/>
      <c r="Q25" s="448"/>
      <c r="R25" s="448"/>
      <c r="S25" s="448"/>
      <c r="T25" s="448"/>
      <c r="U25" s="448"/>
      <c r="V25" s="448"/>
      <c r="W25" s="449"/>
      <c r="X25" s="449"/>
      <c r="Y25" s="449"/>
      <c r="Z25" s="449"/>
      <c r="AA25" s="449"/>
      <c r="AB25" s="449"/>
      <c r="AC25" s="449"/>
      <c r="AD25" s="449"/>
      <c r="AE25" s="449"/>
      <c r="AF25" s="449"/>
      <c r="AG25" s="449"/>
      <c r="AH25" s="449"/>
      <c r="AI25" s="449"/>
      <c r="AJ25" s="449"/>
      <c r="AK25" s="449"/>
      <c r="AL25" s="449"/>
      <c r="AM25" s="449"/>
      <c r="AN25" s="449"/>
    </row>
    <row r="26" spans="1:40" ht="15">
      <c r="A26" s="445">
        <v>17</v>
      </c>
      <c r="B26" s="527" t="str">
        <f>IF('statement of marks'!D23="","",'statement of marks'!D23)</f>
        <v/>
      </c>
      <c r="C26" s="446" t="str">
        <f>IF('statement of marks'!I23="","",'statement of marks'!I23)</f>
        <v>c 017</v>
      </c>
      <c r="D26" s="450"/>
      <c r="E26" s="448"/>
      <c r="F26" s="448"/>
      <c r="G26" s="448"/>
      <c r="H26" s="448"/>
      <c r="I26" s="448"/>
      <c r="J26" s="448"/>
      <c r="K26" s="449"/>
      <c r="L26" s="449"/>
      <c r="M26" s="449"/>
      <c r="N26" s="449"/>
      <c r="O26" s="449"/>
      <c r="P26" s="449"/>
      <c r="Q26" s="448"/>
      <c r="R26" s="448"/>
      <c r="S26" s="448"/>
      <c r="T26" s="448"/>
      <c r="U26" s="448"/>
      <c r="V26" s="448"/>
      <c r="W26" s="449"/>
      <c r="X26" s="449"/>
      <c r="Y26" s="449"/>
      <c r="Z26" s="449"/>
      <c r="AA26" s="449"/>
      <c r="AB26" s="449"/>
      <c r="AC26" s="449"/>
      <c r="AD26" s="449"/>
      <c r="AE26" s="449"/>
      <c r="AF26" s="449"/>
      <c r="AG26" s="449"/>
      <c r="AH26" s="449"/>
      <c r="AI26" s="449"/>
      <c r="AJ26" s="449"/>
      <c r="AK26" s="449"/>
      <c r="AL26" s="449"/>
      <c r="AM26" s="449"/>
      <c r="AN26" s="449"/>
    </row>
    <row r="27" spans="1:40" ht="15">
      <c r="A27" s="445">
        <v>18</v>
      </c>
      <c r="B27" s="527" t="str">
        <f>IF('statement of marks'!D24="","",'statement of marks'!D24)</f>
        <v/>
      </c>
      <c r="C27" s="446" t="str">
        <f>IF('statement of marks'!I24="","",'statement of marks'!I24)</f>
        <v>c 018</v>
      </c>
      <c r="D27" s="450"/>
      <c r="E27" s="448"/>
      <c r="F27" s="448"/>
      <c r="G27" s="448"/>
      <c r="H27" s="448"/>
      <c r="I27" s="448"/>
      <c r="J27" s="448"/>
      <c r="K27" s="449"/>
      <c r="L27" s="449"/>
      <c r="M27" s="449"/>
      <c r="N27" s="449"/>
      <c r="O27" s="449"/>
      <c r="P27" s="449"/>
      <c r="Q27" s="448"/>
      <c r="R27" s="448"/>
      <c r="S27" s="448"/>
      <c r="T27" s="448"/>
      <c r="U27" s="448"/>
      <c r="V27" s="448"/>
      <c r="W27" s="449"/>
      <c r="X27" s="449"/>
      <c r="Y27" s="449"/>
      <c r="Z27" s="449"/>
      <c r="AA27" s="449"/>
      <c r="AB27" s="449"/>
      <c r="AC27" s="449"/>
      <c r="AD27" s="449"/>
      <c r="AE27" s="449"/>
      <c r="AF27" s="449"/>
      <c r="AG27" s="449"/>
      <c r="AH27" s="449"/>
      <c r="AI27" s="449"/>
      <c r="AJ27" s="449"/>
      <c r="AK27" s="449"/>
      <c r="AL27" s="449"/>
      <c r="AM27" s="449"/>
      <c r="AN27" s="449"/>
    </row>
    <row r="28" spans="1:40" ht="15">
      <c r="A28" s="445">
        <v>19</v>
      </c>
      <c r="B28" s="527" t="str">
        <f>IF('statement of marks'!D25="","",'statement of marks'!D25)</f>
        <v/>
      </c>
      <c r="C28" s="446" t="str">
        <f>IF('statement of marks'!I25="","",'statement of marks'!I25)</f>
        <v>c 019</v>
      </c>
      <c r="D28" s="450"/>
      <c r="E28" s="448"/>
      <c r="F28" s="448"/>
      <c r="G28" s="448"/>
      <c r="H28" s="448"/>
      <c r="I28" s="448"/>
      <c r="J28" s="448"/>
      <c r="K28" s="449"/>
      <c r="L28" s="449"/>
      <c r="M28" s="449"/>
      <c r="N28" s="449"/>
      <c r="O28" s="449"/>
      <c r="P28" s="449"/>
      <c r="Q28" s="448"/>
      <c r="R28" s="448"/>
      <c r="S28" s="448"/>
      <c r="T28" s="448"/>
      <c r="U28" s="448"/>
      <c r="V28" s="448"/>
      <c r="W28" s="449"/>
      <c r="X28" s="449"/>
      <c r="Y28" s="449"/>
      <c r="Z28" s="449"/>
      <c r="AA28" s="449"/>
      <c r="AB28" s="449"/>
      <c r="AC28" s="449"/>
      <c r="AD28" s="449"/>
      <c r="AE28" s="449"/>
      <c r="AF28" s="449"/>
      <c r="AG28" s="449"/>
      <c r="AH28" s="449"/>
      <c r="AI28" s="449"/>
      <c r="AJ28" s="449"/>
      <c r="AK28" s="449"/>
      <c r="AL28" s="449"/>
      <c r="AM28" s="449"/>
      <c r="AN28" s="449"/>
    </row>
    <row r="29" spans="1:40" ht="15">
      <c r="A29" s="445">
        <v>20</v>
      </c>
      <c r="B29" s="527" t="str">
        <f>IF('statement of marks'!D26="","",'statement of marks'!D26)</f>
        <v/>
      </c>
      <c r="C29" s="446" t="str">
        <f>IF('statement of marks'!I26="","",'statement of marks'!I26)</f>
        <v>c 020</v>
      </c>
      <c r="D29" s="450"/>
      <c r="E29" s="448"/>
      <c r="F29" s="448"/>
      <c r="G29" s="448"/>
      <c r="H29" s="448"/>
      <c r="I29" s="448"/>
      <c r="J29" s="448"/>
      <c r="K29" s="449"/>
      <c r="L29" s="449"/>
      <c r="M29" s="449"/>
      <c r="N29" s="449"/>
      <c r="O29" s="449"/>
      <c r="P29" s="449"/>
      <c r="Q29" s="448"/>
      <c r="R29" s="448"/>
      <c r="S29" s="448"/>
      <c r="T29" s="448"/>
      <c r="U29" s="448"/>
      <c r="V29" s="448"/>
      <c r="W29" s="449"/>
      <c r="X29" s="449"/>
      <c r="Y29" s="449"/>
      <c r="Z29" s="449"/>
      <c r="AA29" s="449"/>
      <c r="AB29" s="449"/>
      <c r="AC29" s="449"/>
      <c r="AD29" s="449"/>
      <c r="AE29" s="449"/>
      <c r="AF29" s="449"/>
      <c r="AG29" s="449"/>
      <c r="AH29" s="449"/>
      <c r="AI29" s="449"/>
      <c r="AJ29" s="449"/>
      <c r="AK29" s="449"/>
      <c r="AL29" s="449"/>
      <c r="AM29" s="449"/>
      <c r="AN29" s="449"/>
    </row>
    <row r="30" spans="1:40" ht="15">
      <c r="A30" s="445">
        <v>21</v>
      </c>
      <c r="B30" s="527" t="str">
        <f>IF('statement of marks'!D27="","",'statement of marks'!D27)</f>
        <v/>
      </c>
      <c r="C30" s="446" t="str">
        <f>IF('statement of marks'!I27="","",'statement of marks'!I27)</f>
        <v>c 021</v>
      </c>
      <c r="D30" s="450"/>
      <c r="E30" s="448"/>
      <c r="F30" s="448"/>
      <c r="G30" s="448"/>
      <c r="H30" s="448"/>
      <c r="I30" s="448"/>
      <c r="J30" s="448"/>
      <c r="K30" s="449"/>
      <c r="L30" s="449"/>
      <c r="M30" s="449"/>
      <c r="N30" s="449"/>
      <c r="O30" s="449"/>
      <c r="P30" s="449"/>
      <c r="Q30" s="448"/>
      <c r="R30" s="448"/>
      <c r="S30" s="448"/>
      <c r="T30" s="448"/>
      <c r="U30" s="448"/>
      <c r="V30" s="448"/>
      <c r="W30" s="449"/>
      <c r="X30" s="449"/>
      <c r="Y30" s="449"/>
      <c r="Z30" s="449"/>
      <c r="AA30" s="449"/>
      <c r="AB30" s="449"/>
      <c r="AC30" s="449"/>
      <c r="AD30" s="449"/>
      <c r="AE30" s="449"/>
      <c r="AF30" s="449"/>
      <c r="AG30" s="449"/>
      <c r="AH30" s="449"/>
      <c r="AI30" s="449"/>
      <c r="AJ30" s="449"/>
      <c r="AK30" s="449"/>
      <c r="AL30" s="449"/>
      <c r="AM30" s="449"/>
      <c r="AN30" s="449"/>
    </row>
    <row r="31" spans="1:40" ht="15">
      <c r="A31" s="445">
        <v>22</v>
      </c>
      <c r="B31" s="527" t="str">
        <f>IF('statement of marks'!D28="","",'statement of marks'!D28)</f>
        <v/>
      </c>
      <c r="C31" s="446" t="str">
        <f>IF('statement of marks'!I28="","",'statement of marks'!I28)</f>
        <v>c 022</v>
      </c>
      <c r="D31" s="450"/>
      <c r="E31" s="448"/>
      <c r="F31" s="448"/>
      <c r="G31" s="448"/>
      <c r="H31" s="448"/>
      <c r="I31" s="448"/>
      <c r="J31" s="448"/>
      <c r="K31" s="449"/>
      <c r="L31" s="449"/>
      <c r="M31" s="449"/>
      <c r="N31" s="449"/>
      <c r="O31" s="449"/>
      <c r="P31" s="449"/>
      <c r="Q31" s="448"/>
      <c r="R31" s="448"/>
      <c r="S31" s="448"/>
      <c r="T31" s="448"/>
      <c r="U31" s="448"/>
      <c r="V31" s="448"/>
      <c r="W31" s="449"/>
      <c r="X31" s="449"/>
      <c r="Y31" s="449"/>
      <c r="Z31" s="449"/>
      <c r="AA31" s="449"/>
      <c r="AB31" s="449"/>
      <c r="AC31" s="449"/>
      <c r="AD31" s="449"/>
      <c r="AE31" s="449"/>
      <c r="AF31" s="449"/>
      <c r="AG31" s="449"/>
      <c r="AH31" s="449"/>
      <c r="AI31" s="449"/>
      <c r="AJ31" s="449"/>
      <c r="AK31" s="449"/>
      <c r="AL31" s="449"/>
      <c r="AM31" s="449"/>
      <c r="AN31" s="449"/>
    </row>
    <row r="32" spans="1:40" ht="15">
      <c r="A32" s="445">
        <v>23</v>
      </c>
      <c r="B32" s="527" t="str">
        <f>IF('statement of marks'!D29="","",'statement of marks'!D29)</f>
        <v/>
      </c>
      <c r="C32" s="446" t="str">
        <f>IF('statement of marks'!I29="","",'statement of marks'!I29)</f>
        <v>c 023</v>
      </c>
      <c r="D32" s="450"/>
      <c r="E32" s="448"/>
      <c r="F32" s="448"/>
      <c r="G32" s="448"/>
      <c r="H32" s="448"/>
      <c r="I32" s="448"/>
      <c r="J32" s="448"/>
      <c r="K32" s="449"/>
      <c r="L32" s="449"/>
      <c r="M32" s="449"/>
      <c r="N32" s="449"/>
      <c r="O32" s="449"/>
      <c r="P32" s="449"/>
      <c r="Q32" s="448"/>
      <c r="R32" s="448"/>
      <c r="S32" s="448"/>
      <c r="T32" s="448"/>
      <c r="U32" s="448"/>
      <c r="V32" s="448"/>
      <c r="W32" s="449"/>
      <c r="X32" s="449"/>
      <c r="Y32" s="449"/>
      <c r="Z32" s="449"/>
      <c r="AA32" s="449"/>
      <c r="AB32" s="449"/>
      <c r="AC32" s="449"/>
      <c r="AD32" s="449"/>
      <c r="AE32" s="449"/>
      <c r="AF32" s="449"/>
      <c r="AG32" s="449"/>
      <c r="AH32" s="449"/>
      <c r="AI32" s="449"/>
      <c r="AJ32" s="449"/>
      <c r="AK32" s="449"/>
      <c r="AL32" s="449"/>
      <c r="AM32" s="449"/>
      <c r="AN32" s="449"/>
    </row>
    <row r="33" spans="1:40" ht="15">
      <c r="A33" s="445">
        <v>24</v>
      </c>
      <c r="B33" s="527" t="str">
        <f>IF('statement of marks'!D30="","",'statement of marks'!D30)</f>
        <v/>
      </c>
      <c r="C33" s="446" t="str">
        <f>IF('statement of marks'!I30="","",'statement of marks'!I30)</f>
        <v>c 024</v>
      </c>
      <c r="D33" s="450"/>
      <c r="E33" s="448"/>
      <c r="F33" s="448"/>
      <c r="G33" s="448"/>
      <c r="H33" s="448"/>
      <c r="I33" s="448"/>
      <c r="J33" s="448"/>
      <c r="K33" s="449"/>
      <c r="L33" s="449"/>
      <c r="M33" s="449"/>
      <c r="N33" s="449"/>
      <c r="O33" s="449"/>
      <c r="P33" s="449"/>
      <c r="Q33" s="448"/>
      <c r="R33" s="448"/>
      <c r="S33" s="448"/>
      <c r="T33" s="448"/>
      <c r="U33" s="448"/>
      <c r="V33" s="448"/>
      <c r="W33" s="449"/>
      <c r="X33" s="449"/>
      <c r="Y33" s="449"/>
      <c r="Z33" s="449"/>
      <c r="AA33" s="449"/>
      <c r="AB33" s="449"/>
      <c r="AC33" s="449"/>
      <c r="AD33" s="449"/>
      <c r="AE33" s="449"/>
      <c r="AF33" s="449"/>
      <c r="AG33" s="449"/>
      <c r="AH33" s="449"/>
      <c r="AI33" s="449"/>
      <c r="AJ33" s="449"/>
      <c r="AK33" s="449"/>
      <c r="AL33" s="449"/>
      <c r="AM33" s="449"/>
      <c r="AN33" s="449"/>
    </row>
    <row r="34" spans="1:40" ht="15">
      <c r="A34" s="445">
        <v>25</v>
      </c>
      <c r="B34" s="527" t="str">
        <f>IF('statement of marks'!D31="","",'statement of marks'!D31)</f>
        <v/>
      </c>
      <c r="C34" s="446" t="str">
        <f>IF('statement of marks'!I31="","",'statement of marks'!I31)</f>
        <v>c 025</v>
      </c>
      <c r="D34" s="450"/>
      <c r="E34" s="448"/>
      <c r="F34" s="448"/>
      <c r="G34" s="448"/>
      <c r="H34" s="448"/>
      <c r="I34" s="448"/>
      <c r="J34" s="448"/>
      <c r="K34" s="449"/>
      <c r="L34" s="449"/>
      <c r="M34" s="449"/>
      <c r="N34" s="449"/>
      <c r="O34" s="449"/>
      <c r="P34" s="449"/>
      <c r="Q34" s="448"/>
      <c r="R34" s="448"/>
      <c r="S34" s="448"/>
      <c r="T34" s="448"/>
      <c r="U34" s="448"/>
      <c r="V34" s="448"/>
      <c r="W34" s="449"/>
      <c r="X34" s="449"/>
      <c r="Y34" s="449"/>
      <c r="Z34" s="449"/>
      <c r="AA34" s="449"/>
      <c r="AB34" s="449"/>
      <c r="AC34" s="449"/>
      <c r="AD34" s="449"/>
      <c r="AE34" s="449"/>
      <c r="AF34" s="449"/>
      <c r="AG34" s="449"/>
      <c r="AH34" s="449"/>
      <c r="AI34" s="449"/>
      <c r="AJ34" s="449"/>
      <c r="AK34" s="449"/>
      <c r="AL34" s="449"/>
      <c r="AM34" s="449"/>
      <c r="AN34" s="449"/>
    </row>
    <row r="35" spans="1:40" ht="15">
      <c r="A35" s="445">
        <v>26</v>
      </c>
      <c r="B35" s="527" t="str">
        <f>IF('statement of marks'!D32="","",'statement of marks'!D32)</f>
        <v/>
      </c>
      <c r="C35" s="446" t="str">
        <f>IF('statement of marks'!I32="","",'statement of marks'!I32)</f>
        <v>c 026</v>
      </c>
      <c r="D35" s="450"/>
      <c r="E35" s="448"/>
      <c r="F35" s="448"/>
      <c r="G35" s="448"/>
      <c r="H35" s="448"/>
      <c r="I35" s="448"/>
      <c r="J35" s="448"/>
      <c r="K35" s="449"/>
      <c r="L35" s="449"/>
      <c r="M35" s="449"/>
      <c r="N35" s="449"/>
      <c r="O35" s="449"/>
      <c r="P35" s="449"/>
      <c r="Q35" s="448"/>
      <c r="R35" s="448"/>
      <c r="S35" s="448"/>
      <c r="T35" s="448"/>
      <c r="U35" s="448"/>
      <c r="V35" s="448"/>
      <c r="W35" s="449"/>
      <c r="X35" s="449"/>
      <c r="Y35" s="449"/>
      <c r="Z35" s="449"/>
      <c r="AA35" s="449"/>
      <c r="AB35" s="449"/>
      <c r="AC35" s="449"/>
      <c r="AD35" s="449"/>
      <c r="AE35" s="449"/>
      <c r="AF35" s="449"/>
      <c r="AG35" s="449"/>
      <c r="AH35" s="449"/>
      <c r="AI35" s="449"/>
      <c r="AJ35" s="449"/>
      <c r="AK35" s="449"/>
      <c r="AL35" s="449"/>
      <c r="AM35" s="449"/>
      <c r="AN35" s="449"/>
    </row>
    <row r="36" spans="1:40" ht="15">
      <c r="A36" s="445">
        <v>27</v>
      </c>
      <c r="B36" s="527" t="str">
        <f>IF('statement of marks'!D33="","",'statement of marks'!D33)</f>
        <v/>
      </c>
      <c r="C36" s="446" t="str">
        <f>IF('statement of marks'!I33="","",'statement of marks'!I33)</f>
        <v>c 027</v>
      </c>
      <c r="D36" s="450"/>
      <c r="E36" s="448"/>
      <c r="F36" s="448"/>
      <c r="G36" s="448"/>
      <c r="H36" s="448"/>
      <c r="I36" s="448"/>
      <c r="J36" s="448"/>
      <c r="K36" s="449"/>
      <c r="L36" s="449"/>
      <c r="M36" s="449"/>
      <c r="N36" s="449"/>
      <c r="O36" s="449"/>
      <c r="P36" s="449"/>
      <c r="Q36" s="448"/>
      <c r="R36" s="448"/>
      <c r="S36" s="448"/>
      <c r="T36" s="448"/>
      <c r="U36" s="448"/>
      <c r="V36" s="448"/>
      <c r="W36" s="449"/>
      <c r="X36" s="449"/>
      <c r="Y36" s="449"/>
      <c r="Z36" s="449"/>
      <c r="AA36" s="449"/>
      <c r="AB36" s="449"/>
      <c r="AC36" s="449"/>
      <c r="AD36" s="449"/>
      <c r="AE36" s="449"/>
      <c r="AF36" s="449"/>
      <c r="AG36" s="449"/>
      <c r="AH36" s="449"/>
      <c r="AI36" s="449"/>
      <c r="AJ36" s="449"/>
      <c r="AK36" s="449"/>
      <c r="AL36" s="449"/>
      <c r="AM36" s="449"/>
      <c r="AN36" s="449"/>
    </row>
    <row r="37" spans="1:40" ht="15">
      <c r="A37" s="445">
        <v>28</v>
      </c>
      <c r="B37" s="527" t="str">
        <f>IF('statement of marks'!D34="","",'statement of marks'!D34)</f>
        <v/>
      </c>
      <c r="C37" s="446" t="str">
        <f>IF('statement of marks'!I34="","",'statement of marks'!I34)</f>
        <v>c 028</v>
      </c>
      <c r="D37" s="450"/>
      <c r="E37" s="448"/>
      <c r="F37" s="448"/>
      <c r="G37" s="448"/>
      <c r="H37" s="448"/>
      <c r="I37" s="448"/>
      <c r="J37" s="448"/>
      <c r="K37" s="449"/>
      <c r="L37" s="449"/>
      <c r="M37" s="449"/>
      <c r="N37" s="449"/>
      <c r="O37" s="449"/>
      <c r="P37" s="449"/>
      <c r="Q37" s="448"/>
      <c r="R37" s="448"/>
      <c r="S37" s="448"/>
      <c r="T37" s="448"/>
      <c r="U37" s="448"/>
      <c r="V37" s="448"/>
      <c r="W37" s="449"/>
      <c r="X37" s="449"/>
      <c r="Y37" s="449"/>
      <c r="Z37" s="449"/>
      <c r="AA37" s="449"/>
      <c r="AB37" s="449"/>
      <c r="AC37" s="449"/>
      <c r="AD37" s="449"/>
      <c r="AE37" s="449"/>
      <c r="AF37" s="449"/>
      <c r="AG37" s="449"/>
      <c r="AH37" s="449"/>
      <c r="AI37" s="449"/>
      <c r="AJ37" s="449"/>
      <c r="AK37" s="449"/>
      <c r="AL37" s="449"/>
      <c r="AM37" s="449"/>
      <c r="AN37" s="449"/>
    </row>
    <row r="38" spans="1:40" ht="15">
      <c r="A38" s="445">
        <v>29</v>
      </c>
      <c r="B38" s="527" t="str">
        <f>IF('statement of marks'!D35="","",'statement of marks'!D35)</f>
        <v/>
      </c>
      <c r="C38" s="446" t="str">
        <f>IF('statement of marks'!I35="","",'statement of marks'!I35)</f>
        <v>c 029</v>
      </c>
      <c r="D38" s="450"/>
      <c r="E38" s="448"/>
      <c r="F38" s="448"/>
      <c r="G38" s="448"/>
      <c r="H38" s="448"/>
      <c r="I38" s="448"/>
      <c r="J38" s="448"/>
      <c r="K38" s="449"/>
      <c r="L38" s="449"/>
      <c r="M38" s="449"/>
      <c r="N38" s="449"/>
      <c r="O38" s="449"/>
      <c r="P38" s="449"/>
      <c r="Q38" s="448"/>
      <c r="R38" s="448"/>
      <c r="S38" s="448"/>
      <c r="T38" s="448"/>
      <c r="U38" s="448"/>
      <c r="V38" s="448"/>
      <c r="W38" s="449"/>
      <c r="X38" s="449"/>
      <c r="Y38" s="449"/>
      <c r="Z38" s="449"/>
      <c r="AA38" s="449"/>
      <c r="AB38" s="449"/>
      <c r="AC38" s="449"/>
      <c r="AD38" s="449"/>
      <c r="AE38" s="449"/>
      <c r="AF38" s="449"/>
      <c r="AG38" s="449"/>
      <c r="AH38" s="449"/>
      <c r="AI38" s="449"/>
      <c r="AJ38" s="449"/>
      <c r="AK38" s="449"/>
      <c r="AL38" s="449"/>
      <c r="AM38" s="449"/>
      <c r="AN38" s="449"/>
    </row>
    <row r="39" spans="1:40" ht="15">
      <c r="A39" s="445">
        <v>30</v>
      </c>
      <c r="B39" s="527" t="str">
        <f>IF('statement of marks'!D36="","",'statement of marks'!D36)</f>
        <v/>
      </c>
      <c r="C39" s="446" t="str">
        <f>IF('statement of marks'!I36="","",'statement of marks'!I36)</f>
        <v>c 030</v>
      </c>
      <c r="D39" s="450"/>
      <c r="E39" s="448"/>
      <c r="F39" s="448"/>
      <c r="G39" s="448"/>
      <c r="H39" s="448"/>
      <c r="I39" s="448"/>
      <c r="J39" s="448"/>
      <c r="K39" s="449"/>
      <c r="L39" s="449"/>
      <c r="M39" s="449"/>
      <c r="N39" s="449"/>
      <c r="O39" s="449"/>
      <c r="P39" s="449"/>
      <c r="Q39" s="448"/>
      <c r="R39" s="448"/>
      <c r="S39" s="448"/>
      <c r="T39" s="448"/>
      <c r="U39" s="448"/>
      <c r="V39" s="448"/>
      <c r="W39" s="449"/>
      <c r="X39" s="449"/>
      <c r="Y39" s="449"/>
      <c r="Z39" s="449"/>
      <c r="AA39" s="449"/>
      <c r="AB39" s="449"/>
      <c r="AC39" s="449"/>
      <c r="AD39" s="449"/>
      <c r="AE39" s="449"/>
      <c r="AF39" s="449"/>
      <c r="AG39" s="449"/>
      <c r="AH39" s="449"/>
      <c r="AI39" s="449"/>
      <c r="AJ39" s="449"/>
      <c r="AK39" s="449"/>
      <c r="AL39" s="449"/>
      <c r="AM39" s="449"/>
      <c r="AN39" s="449"/>
    </row>
    <row r="40" spans="1:40" ht="15">
      <c r="A40" s="445">
        <v>31</v>
      </c>
      <c r="B40" s="527" t="str">
        <f>IF('statement of marks'!D37="","",'statement of marks'!D37)</f>
        <v/>
      </c>
      <c r="C40" s="446" t="str">
        <f>IF('statement of marks'!I37="","",'statement of marks'!I37)</f>
        <v>c 031</v>
      </c>
      <c r="D40" s="450"/>
      <c r="E40" s="448"/>
      <c r="F40" s="448"/>
      <c r="G40" s="448"/>
      <c r="H40" s="448"/>
      <c r="I40" s="448"/>
      <c r="J40" s="448"/>
      <c r="K40" s="449"/>
      <c r="L40" s="449"/>
      <c r="M40" s="449"/>
      <c r="N40" s="449"/>
      <c r="O40" s="449"/>
      <c r="P40" s="449"/>
      <c r="Q40" s="448"/>
      <c r="R40" s="448"/>
      <c r="S40" s="448"/>
      <c r="T40" s="448"/>
      <c r="U40" s="448"/>
      <c r="V40" s="448"/>
      <c r="W40" s="449"/>
      <c r="X40" s="449"/>
      <c r="Y40" s="449"/>
      <c r="Z40" s="449"/>
      <c r="AA40" s="449"/>
      <c r="AB40" s="449"/>
      <c r="AC40" s="449"/>
      <c r="AD40" s="449"/>
      <c r="AE40" s="449"/>
      <c r="AF40" s="449"/>
      <c r="AG40" s="449"/>
      <c r="AH40" s="449"/>
      <c r="AI40" s="449"/>
      <c r="AJ40" s="449"/>
      <c r="AK40" s="449"/>
      <c r="AL40" s="449"/>
      <c r="AM40" s="449"/>
      <c r="AN40" s="449"/>
    </row>
    <row r="41" spans="1:40" ht="15">
      <c r="A41" s="445">
        <v>32</v>
      </c>
      <c r="B41" s="527" t="str">
        <f>IF('statement of marks'!D38="","",'statement of marks'!D38)</f>
        <v/>
      </c>
      <c r="C41" s="446" t="str">
        <f>IF('statement of marks'!I38="","",'statement of marks'!I38)</f>
        <v>c 032</v>
      </c>
      <c r="D41" s="450"/>
      <c r="E41" s="448"/>
      <c r="F41" s="448"/>
      <c r="G41" s="448"/>
      <c r="H41" s="448"/>
      <c r="I41" s="448"/>
      <c r="J41" s="448"/>
      <c r="K41" s="449"/>
      <c r="L41" s="449"/>
      <c r="M41" s="449"/>
      <c r="N41" s="449"/>
      <c r="O41" s="449"/>
      <c r="P41" s="449"/>
      <c r="Q41" s="448"/>
      <c r="R41" s="448"/>
      <c r="S41" s="448"/>
      <c r="T41" s="448"/>
      <c r="U41" s="448"/>
      <c r="V41" s="448"/>
      <c r="W41" s="449"/>
      <c r="X41" s="449"/>
      <c r="Y41" s="449"/>
      <c r="Z41" s="449"/>
      <c r="AA41" s="449"/>
      <c r="AB41" s="449"/>
      <c r="AC41" s="449"/>
      <c r="AD41" s="449"/>
      <c r="AE41" s="449"/>
      <c r="AF41" s="449"/>
      <c r="AG41" s="449"/>
      <c r="AH41" s="449"/>
      <c r="AI41" s="449"/>
      <c r="AJ41" s="449"/>
      <c r="AK41" s="449"/>
      <c r="AL41" s="449"/>
      <c r="AM41" s="449"/>
      <c r="AN41" s="449"/>
    </row>
    <row r="42" spans="1:40" ht="15">
      <c r="A42" s="445">
        <v>33</v>
      </c>
      <c r="B42" s="527" t="str">
        <f>IF('statement of marks'!D39="","",'statement of marks'!D39)</f>
        <v/>
      </c>
      <c r="C42" s="446" t="str">
        <f>IF('statement of marks'!I39="","",'statement of marks'!I39)</f>
        <v>c 033</v>
      </c>
      <c r="D42" s="450"/>
      <c r="E42" s="448"/>
      <c r="F42" s="448"/>
      <c r="G42" s="448"/>
      <c r="H42" s="448"/>
      <c r="I42" s="448"/>
      <c r="J42" s="448"/>
      <c r="K42" s="449"/>
      <c r="L42" s="449"/>
      <c r="M42" s="449"/>
      <c r="N42" s="449"/>
      <c r="O42" s="449"/>
      <c r="P42" s="449"/>
      <c r="Q42" s="448"/>
      <c r="R42" s="448"/>
      <c r="S42" s="448"/>
      <c r="T42" s="448"/>
      <c r="U42" s="448"/>
      <c r="V42" s="448"/>
      <c r="W42" s="449"/>
      <c r="X42" s="449"/>
      <c r="Y42" s="449"/>
      <c r="Z42" s="449"/>
      <c r="AA42" s="449"/>
      <c r="AB42" s="449"/>
      <c r="AC42" s="449"/>
      <c r="AD42" s="449"/>
      <c r="AE42" s="449"/>
      <c r="AF42" s="449"/>
      <c r="AG42" s="449"/>
      <c r="AH42" s="449"/>
      <c r="AI42" s="449"/>
      <c r="AJ42" s="449"/>
      <c r="AK42" s="449"/>
      <c r="AL42" s="449"/>
      <c r="AM42" s="449"/>
      <c r="AN42" s="449"/>
    </row>
    <row r="43" spans="1:40" ht="15">
      <c r="A43" s="445">
        <v>34</v>
      </c>
      <c r="B43" s="527" t="str">
        <f>IF('statement of marks'!D40="","",'statement of marks'!D40)</f>
        <v/>
      </c>
      <c r="C43" s="446" t="str">
        <f>IF('statement of marks'!I40="","",'statement of marks'!I40)</f>
        <v>c 034</v>
      </c>
      <c r="D43" s="450"/>
      <c r="E43" s="448"/>
      <c r="F43" s="448"/>
      <c r="G43" s="448"/>
      <c r="H43" s="448"/>
      <c r="I43" s="448"/>
      <c r="J43" s="448"/>
      <c r="K43" s="449"/>
      <c r="L43" s="449"/>
      <c r="M43" s="449"/>
      <c r="N43" s="449"/>
      <c r="O43" s="449"/>
      <c r="P43" s="449"/>
      <c r="Q43" s="448"/>
      <c r="R43" s="448"/>
      <c r="S43" s="448"/>
      <c r="T43" s="448"/>
      <c r="U43" s="448"/>
      <c r="V43" s="448"/>
      <c r="W43" s="449"/>
      <c r="X43" s="449"/>
      <c r="Y43" s="449"/>
      <c r="Z43" s="449"/>
      <c r="AA43" s="449"/>
      <c r="AB43" s="449"/>
      <c r="AC43" s="449"/>
      <c r="AD43" s="449"/>
      <c r="AE43" s="449"/>
      <c r="AF43" s="449"/>
      <c r="AG43" s="449"/>
      <c r="AH43" s="449"/>
      <c r="AI43" s="449"/>
      <c r="AJ43" s="449"/>
      <c r="AK43" s="449"/>
      <c r="AL43" s="449"/>
      <c r="AM43" s="449"/>
      <c r="AN43" s="449"/>
    </row>
    <row r="44" spans="1:40" ht="15">
      <c r="A44" s="445">
        <v>35</v>
      </c>
      <c r="B44" s="527" t="str">
        <f>IF('statement of marks'!D41="","",'statement of marks'!D41)</f>
        <v/>
      </c>
      <c r="C44" s="446" t="str">
        <f>IF('statement of marks'!I41="","",'statement of marks'!I41)</f>
        <v>c 035</v>
      </c>
      <c r="D44" s="450"/>
      <c r="E44" s="448"/>
      <c r="F44" s="448"/>
      <c r="G44" s="448"/>
      <c r="H44" s="448"/>
      <c r="I44" s="448"/>
      <c r="J44" s="448"/>
      <c r="K44" s="449"/>
      <c r="L44" s="449"/>
      <c r="M44" s="449"/>
      <c r="N44" s="449"/>
      <c r="O44" s="449"/>
      <c r="P44" s="449"/>
      <c r="Q44" s="448"/>
      <c r="R44" s="448"/>
      <c r="S44" s="448"/>
      <c r="T44" s="448"/>
      <c r="U44" s="448"/>
      <c r="V44" s="448"/>
      <c r="W44" s="449"/>
      <c r="X44" s="449"/>
      <c r="Y44" s="449"/>
      <c r="Z44" s="449"/>
      <c r="AA44" s="449"/>
      <c r="AB44" s="449"/>
      <c r="AC44" s="449"/>
      <c r="AD44" s="449"/>
      <c r="AE44" s="449"/>
      <c r="AF44" s="449"/>
      <c r="AG44" s="449"/>
      <c r="AH44" s="449"/>
      <c r="AI44" s="449"/>
      <c r="AJ44" s="449"/>
      <c r="AK44" s="449"/>
      <c r="AL44" s="449"/>
      <c r="AM44" s="449"/>
      <c r="AN44" s="449"/>
    </row>
    <row r="45" spans="1:40" ht="15">
      <c r="A45" s="445">
        <v>36</v>
      </c>
      <c r="B45" s="527" t="str">
        <f>IF('statement of marks'!D42="","",'statement of marks'!D42)</f>
        <v/>
      </c>
      <c r="C45" s="446" t="str">
        <f>IF('statement of marks'!I42="","",'statement of marks'!I42)</f>
        <v>c 036</v>
      </c>
      <c r="D45" s="450"/>
      <c r="E45" s="448"/>
      <c r="F45" s="448"/>
      <c r="G45" s="448"/>
      <c r="H45" s="448"/>
      <c r="I45" s="448"/>
      <c r="J45" s="448"/>
      <c r="K45" s="449"/>
      <c r="L45" s="449"/>
      <c r="M45" s="449"/>
      <c r="N45" s="449"/>
      <c r="O45" s="449"/>
      <c r="P45" s="449"/>
      <c r="Q45" s="448"/>
      <c r="R45" s="448"/>
      <c r="S45" s="448"/>
      <c r="T45" s="448"/>
      <c r="U45" s="448"/>
      <c r="V45" s="448"/>
      <c r="W45" s="449"/>
      <c r="X45" s="449"/>
      <c r="Y45" s="449"/>
      <c r="Z45" s="449"/>
      <c r="AA45" s="449"/>
      <c r="AB45" s="449"/>
      <c r="AC45" s="449"/>
      <c r="AD45" s="449"/>
      <c r="AE45" s="449"/>
      <c r="AF45" s="449"/>
      <c r="AG45" s="449"/>
      <c r="AH45" s="449"/>
      <c r="AI45" s="449"/>
      <c r="AJ45" s="449"/>
      <c r="AK45" s="449"/>
      <c r="AL45" s="449"/>
      <c r="AM45" s="449"/>
      <c r="AN45" s="449"/>
    </row>
    <row r="46" spans="1:40" ht="15">
      <c r="A46" s="445">
        <v>37</v>
      </c>
      <c r="B46" s="527" t="str">
        <f>IF('statement of marks'!D43="","",'statement of marks'!D43)</f>
        <v/>
      </c>
      <c r="C46" s="446" t="str">
        <f>IF('statement of marks'!I43="","",'statement of marks'!I43)</f>
        <v>c 037</v>
      </c>
      <c r="D46" s="450"/>
      <c r="E46" s="448"/>
      <c r="F46" s="448"/>
      <c r="G46" s="448"/>
      <c r="H46" s="448"/>
      <c r="I46" s="448"/>
      <c r="J46" s="448"/>
      <c r="K46" s="449"/>
      <c r="L46" s="449"/>
      <c r="M46" s="449"/>
      <c r="N46" s="449"/>
      <c r="O46" s="449"/>
      <c r="P46" s="449"/>
      <c r="Q46" s="448"/>
      <c r="R46" s="448"/>
      <c r="S46" s="448"/>
      <c r="T46" s="448"/>
      <c r="U46" s="448"/>
      <c r="V46" s="448"/>
      <c r="W46" s="449"/>
      <c r="X46" s="449"/>
      <c r="Y46" s="449"/>
      <c r="Z46" s="449"/>
      <c r="AA46" s="449"/>
      <c r="AB46" s="449"/>
      <c r="AC46" s="449"/>
      <c r="AD46" s="449"/>
      <c r="AE46" s="449"/>
      <c r="AF46" s="449"/>
      <c r="AG46" s="449"/>
      <c r="AH46" s="449"/>
      <c r="AI46" s="449"/>
      <c r="AJ46" s="449"/>
      <c r="AK46" s="449"/>
      <c r="AL46" s="449"/>
      <c r="AM46" s="449"/>
      <c r="AN46" s="449"/>
    </row>
    <row r="47" spans="1:40" ht="15">
      <c r="A47" s="445">
        <v>38</v>
      </c>
      <c r="B47" s="527" t="str">
        <f>IF('statement of marks'!D44="","",'statement of marks'!D44)</f>
        <v/>
      </c>
      <c r="C47" s="446" t="str">
        <f>IF('statement of marks'!I44="","",'statement of marks'!I44)</f>
        <v>c 038</v>
      </c>
      <c r="D47" s="450"/>
      <c r="E47" s="448"/>
      <c r="F47" s="448"/>
      <c r="G47" s="448"/>
      <c r="H47" s="448"/>
      <c r="I47" s="448"/>
      <c r="J47" s="448"/>
      <c r="K47" s="449"/>
      <c r="L47" s="449"/>
      <c r="M47" s="449"/>
      <c r="N47" s="449"/>
      <c r="O47" s="449"/>
      <c r="P47" s="449"/>
      <c r="Q47" s="448"/>
      <c r="R47" s="448"/>
      <c r="S47" s="448"/>
      <c r="T47" s="448"/>
      <c r="U47" s="448"/>
      <c r="V47" s="448"/>
      <c r="W47" s="449"/>
      <c r="X47" s="449"/>
      <c r="Y47" s="449"/>
      <c r="Z47" s="449"/>
      <c r="AA47" s="449"/>
      <c r="AB47" s="449"/>
      <c r="AC47" s="449"/>
      <c r="AD47" s="449"/>
      <c r="AE47" s="449"/>
      <c r="AF47" s="449"/>
      <c r="AG47" s="449"/>
      <c r="AH47" s="449"/>
      <c r="AI47" s="449"/>
      <c r="AJ47" s="449"/>
      <c r="AK47" s="449"/>
      <c r="AL47" s="449"/>
      <c r="AM47" s="449"/>
      <c r="AN47" s="449"/>
    </row>
    <row r="48" spans="1:40" ht="15">
      <c r="A48" s="445">
        <v>39</v>
      </c>
      <c r="B48" s="527" t="str">
        <f>IF('statement of marks'!D45="","",'statement of marks'!D45)</f>
        <v/>
      </c>
      <c r="C48" s="446" t="str">
        <f>IF('statement of marks'!I45="","",'statement of marks'!I45)</f>
        <v>c 039</v>
      </c>
      <c r="D48" s="450"/>
      <c r="E48" s="448"/>
      <c r="F48" s="448"/>
      <c r="G48" s="448"/>
      <c r="H48" s="448"/>
      <c r="I48" s="448"/>
      <c r="J48" s="448"/>
      <c r="K48" s="449"/>
      <c r="L48" s="449"/>
      <c r="M48" s="449"/>
      <c r="N48" s="449"/>
      <c r="O48" s="449"/>
      <c r="P48" s="449"/>
      <c r="Q48" s="448"/>
      <c r="R48" s="448"/>
      <c r="S48" s="448"/>
      <c r="T48" s="448"/>
      <c r="U48" s="448"/>
      <c r="V48" s="448"/>
      <c r="W48" s="449"/>
      <c r="X48" s="449"/>
      <c r="Y48" s="449"/>
      <c r="Z48" s="449"/>
      <c r="AA48" s="449"/>
      <c r="AB48" s="449"/>
      <c r="AC48" s="449"/>
      <c r="AD48" s="449"/>
      <c r="AE48" s="449"/>
      <c r="AF48" s="449"/>
      <c r="AG48" s="449"/>
      <c r="AH48" s="449"/>
      <c r="AI48" s="449"/>
      <c r="AJ48" s="449"/>
      <c r="AK48" s="449"/>
      <c r="AL48" s="449"/>
      <c r="AM48" s="449"/>
      <c r="AN48" s="449"/>
    </row>
    <row r="49" spans="1:40" ht="15">
      <c r="A49" s="445">
        <v>40</v>
      </c>
      <c r="B49" s="527" t="str">
        <f>IF('statement of marks'!D46="","",'statement of marks'!D46)</f>
        <v/>
      </c>
      <c r="C49" s="446" t="str">
        <f>IF('statement of marks'!I46="","",'statement of marks'!I46)</f>
        <v>c 040</v>
      </c>
      <c r="D49" s="450"/>
      <c r="E49" s="448"/>
      <c r="F49" s="448"/>
      <c r="G49" s="448"/>
      <c r="H49" s="448"/>
      <c r="I49" s="448"/>
      <c r="J49" s="448"/>
      <c r="K49" s="449"/>
      <c r="L49" s="449"/>
      <c r="M49" s="449"/>
      <c r="N49" s="449"/>
      <c r="O49" s="449"/>
      <c r="P49" s="449"/>
      <c r="Q49" s="448"/>
      <c r="R49" s="448"/>
      <c r="S49" s="448"/>
      <c r="T49" s="448"/>
      <c r="U49" s="448"/>
      <c r="V49" s="448"/>
      <c r="W49" s="449"/>
      <c r="X49" s="449"/>
      <c r="Y49" s="449"/>
      <c r="Z49" s="449"/>
      <c r="AA49" s="449"/>
      <c r="AB49" s="449"/>
      <c r="AC49" s="449"/>
      <c r="AD49" s="449"/>
      <c r="AE49" s="449"/>
      <c r="AF49" s="449"/>
      <c r="AG49" s="449"/>
      <c r="AH49" s="449"/>
      <c r="AI49" s="449"/>
      <c r="AJ49" s="449"/>
      <c r="AK49" s="449"/>
      <c r="AL49" s="449"/>
      <c r="AM49" s="449"/>
      <c r="AN49" s="449"/>
    </row>
    <row r="50" spans="1:40" ht="15">
      <c r="A50" s="445">
        <v>41</v>
      </c>
      <c r="B50" s="527" t="str">
        <f>IF('statement of marks'!D47="","",'statement of marks'!D47)</f>
        <v/>
      </c>
      <c r="C50" s="446" t="str">
        <f>IF('statement of marks'!I47="","",'statement of marks'!I47)</f>
        <v>c 041</v>
      </c>
      <c r="D50" s="450"/>
      <c r="E50" s="448"/>
      <c r="F50" s="448"/>
      <c r="G50" s="448"/>
      <c r="H50" s="448"/>
      <c r="I50" s="448"/>
      <c r="J50" s="448"/>
      <c r="K50" s="449"/>
      <c r="L50" s="449"/>
      <c r="M50" s="449"/>
      <c r="N50" s="449"/>
      <c r="O50" s="449"/>
      <c r="P50" s="449"/>
      <c r="Q50" s="448"/>
      <c r="R50" s="448"/>
      <c r="S50" s="448"/>
      <c r="T50" s="448"/>
      <c r="U50" s="448"/>
      <c r="V50" s="448"/>
      <c r="W50" s="449"/>
      <c r="X50" s="449"/>
      <c r="Y50" s="449"/>
      <c r="Z50" s="449"/>
      <c r="AA50" s="449"/>
      <c r="AB50" s="449"/>
      <c r="AC50" s="449"/>
      <c r="AD50" s="449"/>
      <c r="AE50" s="449"/>
      <c r="AF50" s="449"/>
      <c r="AG50" s="449"/>
      <c r="AH50" s="449"/>
      <c r="AI50" s="449"/>
      <c r="AJ50" s="449"/>
      <c r="AK50" s="449"/>
      <c r="AL50" s="449"/>
      <c r="AM50" s="449"/>
      <c r="AN50" s="449"/>
    </row>
    <row r="51" spans="1:40" ht="15">
      <c r="A51" s="445">
        <v>42</v>
      </c>
      <c r="B51" s="527" t="str">
        <f>IF('statement of marks'!D48="","",'statement of marks'!D48)</f>
        <v/>
      </c>
      <c r="C51" s="446" t="str">
        <f>IF('statement of marks'!I48="","",'statement of marks'!I48)</f>
        <v>c 042</v>
      </c>
      <c r="D51" s="450"/>
      <c r="E51" s="448"/>
      <c r="F51" s="448"/>
      <c r="G51" s="448"/>
      <c r="H51" s="448"/>
      <c r="I51" s="448"/>
      <c r="J51" s="448"/>
      <c r="K51" s="449"/>
      <c r="L51" s="449"/>
      <c r="M51" s="449"/>
      <c r="N51" s="449"/>
      <c r="O51" s="449"/>
      <c r="P51" s="449"/>
      <c r="Q51" s="448"/>
      <c r="R51" s="448"/>
      <c r="S51" s="448"/>
      <c r="T51" s="448"/>
      <c r="U51" s="448"/>
      <c r="V51" s="448"/>
      <c r="W51" s="449"/>
      <c r="X51" s="449"/>
      <c r="Y51" s="449"/>
      <c r="Z51" s="449"/>
      <c r="AA51" s="449"/>
      <c r="AB51" s="449"/>
      <c r="AC51" s="449"/>
      <c r="AD51" s="449"/>
      <c r="AE51" s="449"/>
      <c r="AF51" s="449"/>
      <c r="AG51" s="449"/>
      <c r="AH51" s="449"/>
      <c r="AI51" s="449"/>
      <c r="AJ51" s="449"/>
      <c r="AK51" s="449"/>
      <c r="AL51" s="449"/>
      <c r="AM51" s="449"/>
      <c r="AN51" s="449"/>
    </row>
    <row r="52" spans="1:40" ht="15">
      <c r="A52" s="445">
        <v>43</v>
      </c>
      <c r="B52" s="527" t="str">
        <f>IF('statement of marks'!D49="","",'statement of marks'!D49)</f>
        <v/>
      </c>
      <c r="C52" s="446" t="str">
        <f>IF('statement of marks'!I49="","",'statement of marks'!I49)</f>
        <v>c 043</v>
      </c>
      <c r="D52" s="450"/>
      <c r="E52" s="448"/>
      <c r="F52" s="448"/>
      <c r="G52" s="448"/>
      <c r="H52" s="448"/>
      <c r="I52" s="448"/>
      <c r="J52" s="448"/>
      <c r="K52" s="449"/>
      <c r="L52" s="449"/>
      <c r="M52" s="449"/>
      <c r="N52" s="449"/>
      <c r="O52" s="449"/>
      <c r="P52" s="449"/>
      <c r="Q52" s="448"/>
      <c r="R52" s="448"/>
      <c r="S52" s="448"/>
      <c r="T52" s="448"/>
      <c r="U52" s="448"/>
      <c r="V52" s="448"/>
      <c r="W52" s="449"/>
      <c r="X52" s="449"/>
      <c r="Y52" s="449"/>
      <c r="Z52" s="449"/>
      <c r="AA52" s="449"/>
      <c r="AB52" s="449"/>
      <c r="AC52" s="449"/>
      <c r="AD52" s="449"/>
      <c r="AE52" s="449"/>
      <c r="AF52" s="449"/>
      <c r="AG52" s="449"/>
      <c r="AH52" s="449"/>
      <c r="AI52" s="449"/>
      <c r="AJ52" s="449"/>
      <c r="AK52" s="449"/>
      <c r="AL52" s="449"/>
      <c r="AM52" s="449"/>
      <c r="AN52" s="449"/>
    </row>
    <row r="53" spans="1:40" ht="15">
      <c r="A53" s="445">
        <v>44</v>
      </c>
      <c r="B53" s="527" t="str">
        <f>IF('statement of marks'!D50="","",'statement of marks'!D50)</f>
        <v/>
      </c>
      <c r="C53" s="446" t="str">
        <f>IF('statement of marks'!I50="","",'statement of marks'!I50)</f>
        <v>c 044</v>
      </c>
      <c r="D53" s="450"/>
      <c r="E53" s="448"/>
      <c r="F53" s="448"/>
      <c r="G53" s="448"/>
      <c r="H53" s="448"/>
      <c r="I53" s="448"/>
      <c r="J53" s="448"/>
      <c r="K53" s="449"/>
      <c r="L53" s="449"/>
      <c r="M53" s="449"/>
      <c r="N53" s="449"/>
      <c r="O53" s="449"/>
      <c r="P53" s="449"/>
      <c r="Q53" s="448"/>
      <c r="R53" s="448"/>
      <c r="S53" s="448"/>
      <c r="T53" s="448"/>
      <c r="U53" s="448"/>
      <c r="V53" s="448"/>
      <c r="W53" s="449"/>
      <c r="X53" s="449"/>
      <c r="Y53" s="449"/>
      <c r="Z53" s="449"/>
      <c r="AA53" s="449"/>
      <c r="AB53" s="449"/>
      <c r="AC53" s="449"/>
      <c r="AD53" s="449"/>
      <c r="AE53" s="449"/>
      <c r="AF53" s="449"/>
      <c r="AG53" s="449"/>
      <c r="AH53" s="449"/>
      <c r="AI53" s="449"/>
      <c r="AJ53" s="449"/>
      <c r="AK53" s="449"/>
      <c r="AL53" s="449"/>
      <c r="AM53" s="449"/>
      <c r="AN53" s="449"/>
    </row>
    <row r="54" spans="1:40" ht="15">
      <c r="A54" s="445">
        <v>45</v>
      </c>
      <c r="B54" s="527" t="str">
        <f>IF('statement of marks'!D51="","",'statement of marks'!D51)</f>
        <v/>
      </c>
      <c r="C54" s="446" t="str">
        <f>IF('statement of marks'!I51="","",'statement of marks'!I51)</f>
        <v>c 045</v>
      </c>
      <c r="D54" s="450"/>
      <c r="E54" s="448"/>
      <c r="F54" s="448"/>
      <c r="G54" s="448"/>
      <c r="H54" s="448"/>
      <c r="I54" s="448"/>
      <c r="J54" s="448"/>
      <c r="K54" s="449"/>
      <c r="L54" s="449"/>
      <c r="M54" s="449"/>
      <c r="N54" s="449"/>
      <c r="O54" s="449"/>
      <c r="P54" s="449"/>
      <c r="Q54" s="448"/>
      <c r="R54" s="448"/>
      <c r="S54" s="448"/>
      <c r="T54" s="448"/>
      <c r="U54" s="448"/>
      <c r="V54" s="448"/>
      <c r="W54" s="449"/>
      <c r="X54" s="449"/>
      <c r="Y54" s="449"/>
      <c r="Z54" s="449"/>
      <c r="AA54" s="449"/>
      <c r="AB54" s="449"/>
      <c r="AC54" s="449"/>
      <c r="AD54" s="449"/>
      <c r="AE54" s="449"/>
      <c r="AF54" s="449"/>
      <c r="AG54" s="449"/>
      <c r="AH54" s="449"/>
      <c r="AI54" s="449"/>
      <c r="AJ54" s="449"/>
      <c r="AK54" s="449"/>
      <c r="AL54" s="449"/>
      <c r="AM54" s="449"/>
      <c r="AN54" s="449"/>
    </row>
    <row r="55" spans="1:40" ht="15">
      <c r="A55" s="445">
        <v>46</v>
      </c>
      <c r="B55" s="527" t="str">
        <f>IF('statement of marks'!D52="","",'statement of marks'!D52)</f>
        <v/>
      </c>
      <c r="C55" s="446" t="str">
        <f>IF('statement of marks'!I52="","",'statement of marks'!I52)</f>
        <v>c 046</v>
      </c>
      <c r="D55" s="450"/>
      <c r="E55" s="448"/>
      <c r="F55" s="448"/>
      <c r="G55" s="448"/>
      <c r="H55" s="448"/>
      <c r="I55" s="448"/>
      <c r="J55" s="448"/>
      <c r="K55" s="449"/>
      <c r="L55" s="449"/>
      <c r="M55" s="449"/>
      <c r="N55" s="449"/>
      <c r="O55" s="449"/>
      <c r="P55" s="449"/>
      <c r="Q55" s="448"/>
      <c r="R55" s="448"/>
      <c r="S55" s="448"/>
      <c r="T55" s="448"/>
      <c r="U55" s="448"/>
      <c r="V55" s="448"/>
      <c r="W55" s="449"/>
      <c r="X55" s="449"/>
      <c r="Y55" s="449"/>
      <c r="Z55" s="449"/>
      <c r="AA55" s="449"/>
      <c r="AB55" s="449"/>
      <c r="AC55" s="449"/>
      <c r="AD55" s="449"/>
      <c r="AE55" s="449"/>
      <c r="AF55" s="449"/>
      <c r="AG55" s="449"/>
      <c r="AH55" s="449"/>
      <c r="AI55" s="449"/>
      <c r="AJ55" s="449"/>
      <c r="AK55" s="449"/>
      <c r="AL55" s="449"/>
      <c r="AM55" s="449"/>
      <c r="AN55" s="449"/>
    </row>
    <row r="56" spans="1:40" ht="15">
      <c r="A56" s="445">
        <v>47</v>
      </c>
      <c r="B56" s="527" t="str">
        <f>IF('statement of marks'!D53="","",'statement of marks'!D53)</f>
        <v/>
      </c>
      <c r="C56" s="446" t="str">
        <f>IF('statement of marks'!I53="","",'statement of marks'!I53)</f>
        <v>c 047</v>
      </c>
      <c r="D56" s="450"/>
      <c r="E56" s="448"/>
      <c r="F56" s="448"/>
      <c r="G56" s="448"/>
      <c r="H56" s="448"/>
      <c r="I56" s="448"/>
      <c r="J56" s="448"/>
      <c r="K56" s="449"/>
      <c r="L56" s="449"/>
      <c r="M56" s="449"/>
      <c r="N56" s="449"/>
      <c r="O56" s="449"/>
      <c r="P56" s="449"/>
      <c r="Q56" s="448"/>
      <c r="R56" s="448"/>
      <c r="S56" s="448"/>
      <c r="T56" s="448"/>
      <c r="U56" s="448"/>
      <c r="V56" s="448"/>
      <c r="W56" s="449"/>
      <c r="X56" s="449"/>
      <c r="Y56" s="449"/>
      <c r="Z56" s="449"/>
      <c r="AA56" s="449"/>
      <c r="AB56" s="449"/>
      <c r="AC56" s="449"/>
      <c r="AD56" s="449"/>
      <c r="AE56" s="449"/>
      <c r="AF56" s="449"/>
      <c r="AG56" s="449"/>
      <c r="AH56" s="449"/>
      <c r="AI56" s="449"/>
      <c r="AJ56" s="449"/>
      <c r="AK56" s="449"/>
      <c r="AL56" s="449"/>
      <c r="AM56" s="449"/>
      <c r="AN56" s="449"/>
    </row>
    <row r="57" spans="1:40" ht="15">
      <c r="A57" s="445">
        <v>48</v>
      </c>
      <c r="B57" s="527" t="str">
        <f>IF('statement of marks'!D54="","",'statement of marks'!D54)</f>
        <v/>
      </c>
      <c r="C57" s="446" t="str">
        <f>IF('statement of marks'!I54="","",'statement of marks'!I54)</f>
        <v>c 048</v>
      </c>
      <c r="D57" s="450"/>
      <c r="E57" s="448"/>
      <c r="F57" s="448"/>
      <c r="G57" s="448"/>
      <c r="H57" s="448"/>
      <c r="I57" s="448"/>
      <c r="J57" s="448"/>
      <c r="K57" s="449"/>
      <c r="L57" s="449"/>
      <c r="M57" s="449"/>
      <c r="N57" s="449"/>
      <c r="O57" s="449"/>
      <c r="P57" s="449"/>
      <c r="Q57" s="448"/>
      <c r="R57" s="448"/>
      <c r="S57" s="448"/>
      <c r="T57" s="448"/>
      <c r="U57" s="448"/>
      <c r="V57" s="448"/>
      <c r="W57" s="449"/>
      <c r="X57" s="449"/>
      <c r="Y57" s="449"/>
      <c r="Z57" s="449"/>
      <c r="AA57" s="449"/>
      <c r="AB57" s="449"/>
      <c r="AC57" s="449"/>
      <c r="AD57" s="449"/>
      <c r="AE57" s="449"/>
      <c r="AF57" s="449"/>
      <c r="AG57" s="449"/>
      <c r="AH57" s="449"/>
      <c r="AI57" s="449"/>
      <c r="AJ57" s="449"/>
      <c r="AK57" s="449"/>
      <c r="AL57" s="449"/>
      <c r="AM57" s="449"/>
      <c r="AN57" s="449"/>
    </row>
    <row r="58" spans="1:40" ht="15">
      <c r="A58" s="445">
        <v>49</v>
      </c>
      <c r="B58" s="527" t="str">
        <f>IF('statement of marks'!D55="","",'statement of marks'!D55)</f>
        <v/>
      </c>
      <c r="C58" s="446" t="str">
        <f>IF('statement of marks'!I55="","",'statement of marks'!I55)</f>
        <v>c 049</v>
      </c>
      <c r="D58" s="450"/>
      <c r="E58" s="448"/>
      <c r="F58" s="448"/>
      <c r="G58" s="448"/>
      <c r="H58" s="448"/>
      <c r="I58" s="448"/>
      <c r="J58" s="448"/>
      <c r="K58" s="449"/>
      <c r="L58" s="449"/>
      <c r="M58" s="449"/>
      <c r="N58" s="449"/>
      <c r="O58" s="449"/>
      <c r="P58" s="449"/>
      <c r="Q58" s="448"/>
      <c r="R58" s="448"/>
      <c r="S58" s="448"/>
      <c r="T58" s="448"/>
      <c r="U58" s="448"/>
      <c r="V58" s="448"/>
      <c r="W58" s="449"/>
      <c r="X58" s="449"/>
      <c r="Y58" s="449"/>
      <c r="Z58" s="449"/>
      <c r="AA58" s="449"/>
      <c r="AB58" s="449"/>
      <c r="AC58" s="449"/>
      <c r="AD58" s="449"/>
      <c r="AE58" s="449"/>
      <c r="AF58" s="449"/>
      <c r="AG58" s="449"/>
      <c r="AH58" s="449"/>
      <c r="AI58" s="449"/>
      <c r="AJ58" s="449"/>
      <c r="AK58" s="449"/>
      <c r="AL58" s="449"/>
      <c r="AM58" s="449"/>
      <c r="AN58" s="449"/>
    </row>
    <row r="59" spans="1:40" ht="15">
      <c r="A59" s="445">
        <v>50</v>
      </c>
      <c r="B59" s="527" t="str">
        <f>IF('statement of marks'!D56="","",'statement of marks'!D56)</f>
        <v/>
      </c>
      <c r="C59" s="446" t="str">
        <f>IF('statement of marks'!I56="","",'statement of marks'!I56)</f>
        <v>c 050</v>
      </c>
      <c r="D59" s="450"/>
      <c r="E59" s="448"/>
      <c r="F59" s="448"/>
      <c r="G59" s="448"/>
      <c r="H59" s="448"/>
      <c r="I59" s="448"/>
      <c r="J59" s="448"/>
      <c r="K59" s="449"/>
      <c r="L59" s="449"/>
      <c r="M59" s="449"/>
      <c r="N59" s="449"/>
      <c r="O59" s="449"/>
      <c r="P59" s="449"/>
      <c r="Q59" s="448"/>
      <c r="R59" s="448"/>
      <c r="S59" s="448"/>
      <c r="T59" s="448"/>
      <c r="U59" s="448"/>
      <c r="V59" s="448"/>
      <c r="W59" s="449"/>
      <c r="X59" s="449"/>
      <c r="Y59" s="449"/>
      <c r="Z59" s="449"/>
      <c r="AA59" s="449"/>
      <c r="AB59" s="449"/>
      <c r="AC59" s="449"/>
      <c r="AD59" s="449"/>
      <c r="AE59" s="449"/>
      <c r="AF59" s="449"/>
      <c r="AG59" s="449"/>
      <c r="AH59" s="449"/>
      <c r="AI59" s="449"/>
      <c r="AJ59" s="449"/>
      <c r="AK59" s="449"/>
      <c r="AL59" s="449"/>
      <c r="AM59" s="449"/>
      <c r="AN59" s="449"/>
    </row>
    <row r="60" spans="1:40" ht="15">
      <c r="A60" s="445">
        <v>51</v>
      </c>
      <c r="B60" s="527" t="str">
        <f>IF('statement of marks'!D57="","",'statement of marks'!D57)</f>
        <v/>
      </c>
      <c r="C60" s="446" t="str">
        <f>IF('statement of marks'!I57="","",'statement of marks'!I57)</f>
        <v>c 051</v>
      </c>
      <c r="D60" s="450"/>
      <c r="E60" s="448"/>
      <c r="F60" s="448"/>
      <c r="G60" s="448"/>
      <c r="H60" s="448"/>
      <c r="I60" s="448"/>
      <c r="J60" s="448"/>
      <c r="K60" s="449"/>
      <c r="L60" s="449"/>
      <c r="M60" s="449"/>
      <c r="N60" s="449"/>
      <c r="O60" s="449"/>
      <c r="P60" s="449"/>
      <c r="Q60" s="448"/>
      <c r="R60" s="448"/>
      <c r="S60" s="448"/>
      <c r="T60" s="448"/>
      <c r="U60" s="448"/>
      <c r="V60" s="448"/>
      <c r="W60" s="449"/>
      <c r="X60" s="449"/>
      <c r="Y60" s="449"/>
      <c r="Z60" s="449"/>
      <c r="AA60" s="449"/>
      <c r="AB60" s="449"/>
      <c r="AC60" s="449"/>
      <c r="AD60" s="449"/>
      <c r="AE60" s="449"/>
      <c r="AF60" s="449"/>
      <c r="AG60" s="449"/>
      <c r="AH60" s="449"/>
      <c r="AI60" s="449"/>
      <c r="AJ60" s="449"/>
      <c r="AK60" s="449"/>
      <c r="AL60" s="449"/>
      <c r="AM60" s="449"/>
      <c r="AN60" s="449"/>
    </row>
    <row r="61" spans="1:40" ht="15">
      <c r="A61" s="445">
        <v>52</v>
      </c>
      <c r="B61" s="527" t="str">
        <f>IF('statement of marks'!D58="","",'statement of marks'!D58)</f>
        <v/>
      </c>
      <c r="C61" s="446" t="str">
        <f>IF('statement of marks'!I58="","",'statement of marks'!I58)</f>
        <v>c 052</v>
      </c>
      <c r="D61" s="450"/>
      <c r="E61" s="448"/>
      <c r="F61" s="448"/>
      <c r="G61" s="448"/>
      <c r="H61" s="448"/>
      <c r="I61" s="448"/>
      <c r="J61" s="448"/>
      <c r="K61" s="449"/>
      <c r="L61" s="449"/>
      <c r="M61" s="449"/>
      <c r="N61" s="449"/>
      <c r="O61" s="449"/>
      <c r="P61" s="449"/>
      <c r="Q61" s="448"/>
      <c r="R61" s="448"/>
      <c r="S61" s="448"/>
      <c r="T61" s="448"/>
      <c r="U61" s="448"/>
      <c r="V61" s="448"/>
      <c r="W61" s="449"/>
      <c r="X61" s="449"/>
      <c r="Y61" s="449"/>
      <c r="Z61" s="449"/>
      <c r="AA61" s="449"/>
      <c r="AB61" s="449"/>
      <c r="AC61" s="449"/>
      <c r="AD61" s="449"/>
      <c r="AE61" s="449"/>
      <c r="AF61" s="449"/>
      <c r="AG61" s="449"/>
      <c r="AH61" s="449"/>
      <c r="AI61" s="449"/>
      <c r="AJ61" s="449"/>
      <c r="AK61" s="449"/>
      <c r="AL61" s="449"/>
      <c r="AM61" s="449"/>
      <c r="AN61" s="449"/>
    </row>
    <row r="62" spans="1:40" ht="15">
      <c r="A62" s="445">
        <v>53</v>
      </c>
      <c r="B62" s="527" t="str">
        <f>IF('statement of marks'!D59="","",'statement of marks'!D59)</f>
        <v/>
      </c>
      <c r="C62" s="446" t="str">
        <f>IF('statement of marks'!I59="","",'statement of marks'!I59)</f>
        <v>c 053</v>
      </c>
      <c r="D62" s="450"/>
      <c r="E62" s="448"/>
      <c r="F62" s="448"/>
      <c r="G62" s="448"/>
      <c r="H62" s="448"/>
      <c r="I62" s="448"/>
      <c r="J62" s="448"/>
      <c r="K62" s="449"/>
      <c r="L62" s="449"/>
      <c r="M62" s="449"/>
      <c r="N62" s="449"/>
      <c r="O62" s="449"/>
      <c r="P62" s="449"/>
      <c r="Q62" s="448"/>
      <c r="R62" s="448"/>
      <c r="S62" s="448"/>
      <c r="T62" s="448"/>
      <c r="U62" s="448"/>
      <c r="V62" s="448"/>
      <c r="W62" s="449"/>
      <c r="X62" s="449"/>
      <c r="Y62" s="449"/>
      <c r="Z62" s="449"/>
      <c r="AA62" s="449"/>
      <c r="AB62" s="449"/>
      <c r="AC62" s="449"/>
      <c r="AD62" s="449"/>
      <c r="AE62" s="449"/>
      <c r="AF62" s="449"/>
      <c r="AG62" s="449"/>
      <c r="AH62" s="449"/>
      <c r="AI62" s="449"/>
      <c r="AJ62" s="449"/>
      <c r="AK62" s="449"/>
      <c r="AL62" s="449"/>
      <c r="AM62" s="449"/>
      <c r="AN62" s="449"/>
    </row>
    <row r="63" spans="1:40" ht="15">
      <c r="A63" s="445">
        <v>54</v>
      </c>
      <c r="B63" s="527" t="str">
        <f>IF('statement of marks'!D60="","",'statement of marks'!D60)</f>
        <v/>
      </c>
      <c r="C63" s="446" t="str">
        <f>IF('statement of marks'!I60="","",'statement of marks'!I60)</f>
        <v>c 054</v>
      </c>
      <c r="D63" s="450"/>
      <c r="E63" s="448"/>
      <c r="F63" s="448"/>
      <c r="G63" s="448"/>
      <c r="H63" s="448"/>
      <c r="I63" s="448"/>
      <c r="J63" s="448"/>
      <c r="K63" s="449"/>
      <c r="L63" s="449"/>
      <c r="M63" s="449"/>
      <c r="N63" s="449"/>
      <c r="O63" s="449"/>
      <c r="P63" s="449"/>
      <c r="Q63" s="448"/>
      <c r="R63" s="448"/>
      <c r="S63" s="448"/>
      <c r="T63" s="448"/>
      <c r="U63" s="448"/>
      <c r="V63" s="448"/>
      <c r="W63" s="449"/>
      <c r="X63" s="449"/>
      <c r="Y63" s="449"/>
      <c r="Z63" s="449"/>
      <c r="AA63" s="449"/>
      <c r="AB63" s="449"/>
      <c r="AC63" s="449"/>
      <c r="AD63" s="449"/>
      <c r="AE63" s="449"/>
      <c r="AF63" s="449"/>
      <c r="AG63" s="449"/>
      <c r="AH63" s="449"/>
      <c r="AI63" s="449"/>
      <c r="AJ63" s="449"/>
      <c r="AK63" s="449"/>
      <c r="AL63" s="449"/>
      <c r="AM63" s="449"/>
      <c r="AN63" s="449"/>
    </row>
    <row r="64" spans="1:40" ht="15">
      <c r="A64" s="445">
        <v>55</v>
      </c>
      <c r="B64" s="527" t="str">
        <f>IF('statement of marks'!D61="","",'statement of marks'!D61)</f>
        <v/>
      </c>
      <c r="C64" s="446" t="str">
        <f>IF('statement of marks'!I61="","",'statement of marks'!I61)</f>
        <v>c 055</v>
      </c>
      <c r="D64" s="450"/>
      <c r="E64" s="448"/>
      <c r="F64" s="448"/>
      <c r="G64" s="448"/>
      <c r="H64" s="448"/>
      <c r="I64" s="448"/>
      <c r="J64" s="448"/>
      <c r="K64" s="449"/>
      <c r="L64" s="449"/>
      <c r="M64" s="449"/>
      <c r="N64" s="449"/>
      <c r="O64" s="449"/>
      <c r="P64" s="449"/>
      <c r="Q64" s="448"/>
      <c r="R64" s="448"/>
      <c r="S64" s="448"/>
      <c r="T64" s="448"/>
      <c r="U64" s="448"/>
      <c r="V64" s="448"/>
      <c r="W64" s="449"/>
      <c r="X64" s="449"/>
      <c r="Y64" s="449"/>
      <c r="Z64" s="449"/>
      <c r="AA64" s="449"/>
      <c r="AB64" s="449"/>
      <c r="AC64" s="449"/>
      <c r="AD64" s="449"/>
      <c r="AE64" s="449"/>
      <c r="AF64" s="449"/>
      <c r="AG64" s="449"/>
      <c r="AH64" s="449"/>
      <c r="AI64" s="449"/>
      <c r="AJ64" s="449"/>
      <c r="AK64" s="449"/>
      <c r="AL64" s="449"/>
      <c r="AM64" s="449"/>
      <c r="AN64" s="449"/>
    </row>
    <row r="65" spans="1:40" ht="15">
      <c r="A65" s="445">
        <v>56</v>
      </c>
      <c r="B65" s="527" t="str">
        <f>IF('statement of marks'!D62="","",'statement of marks'!D62)</f>
        <v/>
      </c>
      <c r="C65" s="446" t="str">
        <f>IF('statement of marks'!I62="","",'statement of marks'!I62)</f>
        <v>c 056</v>
      </c>
      <c r="D65" s="450"/>
      <c r="E65" s="448"/>
      <c r="F65" s="448"/>
      <c r="G65" s="448"/>
      <c r="H65" s="448"/>
      <c r="I65" s="448"/>
      <c r="J65" s="448"/>
      <c r="K65" s="449"/>
      <c r="L65" s="449"/>
      <c r="M65" s="449"/>
      <c r="N65" s="449"/>
      <c r="O65" s="449"/>
      <c r="P65" s="449"/>
      <c r="Q65" s="448"/>
      <c r="R65" s="448"/>
      <c r="S65" s="448"/>
      <c r="T65" s="448"/>
      <c r="U65" s="448"/>
      <c r="V65" s="448"/>
      <c r="W65" s="449"/>
      <c r="X65" s="449"/>
      <c r="Y65" s="449"/>
      <c r="Z65" s="449"/>
      <c r="AA65" s="449"/>
      <c r="AB65" s="449"/>
      <c r="AC65" s="449"/>
      <c r="AD65" s="449"/>
      <c r="AE65" s="449"/>
      <c r="AF65" s="449"/>
      <c r="AG65" s="449"/>
      <c r="AH65" s="449"/>
      <c r="AI65" s="449"/>
      <c r="AJ65" s="449"/>
      <c r="AK65" s="449"/>
      <c r="AL65" s="449"/>
      <c r="AM65" s="449"/>
      <c r="AN65" s="449"/>
    </row>
    <row r="66" spans="1:40" ht="15">
      <c r="A66" s="445">
        <v>57</v>
      </c>
      <c r="B66" s="527" t="str">
        <f>IF('statement of marks'!D63="","",'statement of marks'!D63)</f>
        <v/>
      </c>
      <c r="C66" s="446" t="str">
        <f>IF('statement of marks'!I63="","",'statement of marks'!I63)</f>
        <v>c 057</v>
      </c>
      <c r="D66" s="450"/>
      <c r="E66" s="448"/>
      <c r="F66" s="448"/>
      <c r="G66" s="448"/>
      <c r="H66" s="448"/>
      <c r="I66" s="448"/>
      <c r="J66" s="448"/>
      <c r="K66" s="449"/>
      <c r="L66" s="449"/>
      <c r="M66" s="449"/>
      <c r="N66" s="449"/>
      <c r="O66" s="449"/>
      <c r="P66" s="449"/>
      <c r="Q66" s="448"/>
      <c r="R66" s="448"/>
      <c r="S66" s="448"/>
      <c r="T66" s="448"/>
      <c r="U66" s="448"/>
      <c r="V66" s="448"/>
      <c r="W66" s="449"/>
      <c r="X66" s="449"/>
      <c r="Y66" s="449"/>
      <c r="Z66" s="449"/>
      <c r="AA66" s="449"/>
      <c r="AB66" s="449"/>
      <c r="AC66" s="449"/>
      <c r="AD66" s="449"/>
      <c r="AE66" s="449"/>
      <c r="AF66" s="449"/>
      <c r="AG66" s="449"/>
      <c r="AH66" s="449"/>
      <c r="AI66" s="449"/>
      <c r="AJ66" s="449"/>
      <c r="AK66" s="449"/>
      <c r="AL66" s="449"/>
      <c r="AM66" s="449"/>
      <c r="AN66" s="449"/>
    </row>
    <row r="67" spans="1:40" ht="15">
      <c r="A67" s="445">
        <v>58</v>
      </c>
      <c r="B67" s="527" t="str">
        <f>IF('statement of marks'!D64="","",'statement of marks'!D64)</f>
        <v/>
      </c>
      <c r="C67" s="446" t="str">
        <f>IF('statement of marks'!I64="","",'statement of marks'!I64)</f>
        <v>c 058</v>
      </c>
      <c r="D67" s="450"/>
      <c r="E67" s="448"/>
      <c r="F67" s="448"/>
      <c r="G67" s="448"/>
      <c r="H67" s="448"/>
      <c r="I67" s="448"/>
      <c r="J67" s="448"/>
      <c r="K67" s="449"/>
      <c r="L67" s="449"/>
      <c r="M67" s="449"/>
      <c r="N67" s="449"/>
      <c r="O67" s="449"/>
      <c r="P67" s="449"/>
      <c r="Q67" s="448"/>
      <c r="R67" s="448"/>
      <c r="S67" s="448"/>
      <c r="T67" s="448"/>
      <c r="U67" s="448"/>
      <c r="V67" s="448"/>
      <c r="W67" s="449"/>
      <c r="X67" s="449"/>
      <c r="Y67" s="449"/>
      <c r="Z67" s="449"/>
      <c r="AA67" s="449"/>
      <c r="AB67" s="449"/>
      <c r="AC67" s="449"/>
      <c r="AD67" s="449"/>
      <c r="AE67" s="449"/>
      <c r="AF67" s="449"/>
      <c r="AG67" s="449"/>
      <c r="AH67" s="449"/>
      <c r="AI67" s="449"/>
      <c r="AJ67" s="449"/>
      <c r="AK67" s="449"/>
      <c r="AL67" s="449"/>
      <c r="AM67" s="449"/>
      <c r="AN67" s="449"/>
    </row>
    <row r="68" spans="1:40" ht="15">
      <c r="A68" s="445">
        <v>59</v>
      </c>
      <c r="B68" s="527" t="str">
        <f>IF('statement of marks'!D65="","",'statement of marks'!D65)</f>
        <v/>
      </c>
      <c r="C68" s="446" t="str">
        <f>IF('statement of marks'!I65="","",'statement of marks'!I65)</f>
        <v>c 059</v>
      </c>
      <c r="D68" s="450"/>
      <c r="E68" s="448"/>
      <c r="F68" s="448"/>
      <c r="G68" s="448"/>
      <c r="H68" s="448"/>
      <c r="I68" s="448"/>
      <c r="J68" s="448"/>
      <c r="K68" s="449"/>
      <c r="L68" s="449"/>
      <c r="M68" s="449"/>
      <c r="N68" s="449"/>
      <c r="O68" s="449"/>
      <c r="P68" s="449"/>
      <c r="Q68" s="448"/>
      <c r="R68" s="448"/>
      <c r="S68" s="448"/>
      <c r="T68" s="448"/>
      <c r="U68" s="448"/>
      <c r="V68" s="448"/>
      <c r="W68" s="449"/>
      <c r="X68" s="449"/>
      <c r="Y68" s="449"/>
      <c r="Z68" s="449"/>
      <c r="AA68" s="449"/>
      <c r="AB68" s="449"/>
      <c r="AC68" s="449"/>
      <c r="AD68" s="449"/>
      <c r="AE68" s="449"/>
      <c r="AF68" s="449"/>
      <c r="AG68" s="449"/>
      <c r="AH68" s="449"/>
      <c r="AI68" s="449"/>
      <c r="AJ68" s="449"/>
      <c r="AK68" s="449"/>
      <c r="AL68" s="449"/>
      <c r="AM68" s="449"/>
      <c r="AN68" s="449"/>
    </row>
    <row r="69" spans="1:40" ht="15">
      <c r="A69" s="445">
        <v>60</v>
      </c>
      <c r="B69" s="527" t="str">
        <f>IF('statement of marks'!D66="","",'statement of marks'!D66)</f>
        <v/>
      </c>
      <c r="C69" s="446" t="str">
        <f>IF('statement of marks'!I66="","",'statement of marks'!I66)</f>
        <v>c 060</v>
      </c>
      <c r="D69" s="450"/>
      <c r="E69" s="448"/>
      <c r="F69" s="448"/>
      <c r="G69" s="448"/>
      <c r="H69" s="448"/>
      <c r="I69" s="448"/>
      <c r="J69" s="448"/>
      <c r="K69" s="449"/>
      <c r="L69" s="449"/>
      <c r="M69" s="449"/>
      <c r="N69" s="449"/>
      <c r="O69" s="449"/>
      <c r="P69" s="449"/>
      <c r="Q69" s="448"/>
      <c r="R69" s="448"/>
      <c r="S69" s="448"/>
      <c r="T69" s="448"/>
      <c r="U69" s="448"/>
      <c r="V69" s="448"/>
      <c r="W69" s="449"/>
      <c r="X69" s="449"/>
      <c r="Y69" s="449"/>
      <c r="Z69" s="449"/>
      <c r="AA69" s="449"/>
      <c r="AB69" s="449"/>
      <c r="AC69" s="449"/>
      <c r="AD69" s="449"/>
      <c r="AE69" s="449"/>
      <c r="AF69" s="449"/>
      <c r="AG69" s="449"/>
      <c r="AH69" s="449"/>
      <c r="AI69" s="449"/>
      <c r="AJ69" s="449"/>
      <c r="AK69" s="449"/>
      <c r="AL69" s="449"/>
      <c r="AM69" s="449"/>
      <c r="AN69" s="449"/>
    </row>
    <row r="70" spans="1:40" ht="15">
      <c r="A70" s="445">
        <v>61</v>
      </c>
      <c r="B70" s="527" t="str">
        <f>IF('statement of marks'!D67="","",'statement of marks'!D67)</f>
        <v/>
      </c>
      <c r="C70" s="446" t="str">
        <f>IF('statement of marks'!I67="","",'statement of marks'!I67)</f>
        <v>c 061</v>
      </c>
      <c r="D70" s="450"/>
      <c r="E70" s="448"/>
      <c r="F70" s="448"/>
      <c r="G70" s="448"/>
      <c r="H70" s="448"/>
      <c r="I70" s="448"/>
      <c r="J70" s="448"/>
      <c r="K70" s="449"/>
      <c r="L70" s="449"/>
      <c r="M70" s="449"/>
      <c r="N70" s="449"/>
      <c r="O70" s="449"/>
      <c r="P70" s="449"/>
      <c r="Q70" s="448"/>
      <c r="R70" s="448"/>
      <c r="S70" s="448"/>
      <c r="T70" s="448"/>
      <c r="U70" s="448"/>
      <c r="V70" s="448"/>
      <c r="W70" s="449"/>
      <c r="X70" s="449"/>
      <c r="Y70" s="449"/>
      <c r="Z70" s="449"/>
      <c r="AA70" s="449"/>
      <c r="AB70" s="449"/>
      <c r="AC70" s="449"/>
      <c r="AD70" s="449"/>
      <c r="AE70" s="449"/>
      <c r="AF70" s="449"/>
      <c r="AG70" s="449"/>
      <c r="AH70" s="449"/>
      <c r="AI70" s="449"/>
      <c r="AJ70" s="449"/>
      <c r="AK70" s="449"/>
      <c r="AL70" s="449"/>
      <c r="AM70" s="449"/>
      <c r="AN70" s="449"/>
    </row>
    <row r="71" spans="1:40" ht="15">
      <c r="A71" s="445">
        <v>62</v>
      </c>
      <c r="B71" s="527" t="str">
        <f>IF('statement of marks'!D68="","",'statement of marks'!D68)</f>
        <v/>
      </c>
      <c r="C71" s="446" t="str">
        <f>IF('statement of marks'!I68="","",'statement of marks'!I68)</f>
        <v>c 062</v>
      </c>
      <c r="D71" s="450"/>
      <c r="E71" s="448"/>
      <c r="F71" s="448"/>
      <c r="G71" s="448"/>
      <c r="H71" s="448"/>
      <c r="I71" s="448"/>
      <c r="J71" s="448"/>
      <c r="K71" s="449"/>
      <c r="L71" s="449"/>
      <c r="M71" s="449"/>
      <c r="N71" s="449"/>
      <c r="O71" s="449"/>
      <c r="P71" s="449"/>
      <c r="Q71" s="448"/>
      <c r="R71" s="448"/>
      <c r="S71" s="448"/>
      <c r="T71" s="448"/>
      <c r="U71" s="448"/>
      <c r="V71" s="448"/>
      <c r="W71" s="449"/>
      <c r="X71" s="449"/>
      <c r="Y71" s="449"/>
      <c r="Z71" s="449"/>
      <c r="AA71" s="449"/>
      <c r="AB71" s="449"/>
      <c r="AC71" s="449"/>
      <c r="AD71" s="449"/>
      <c r="AE71" s="449"/>
      <c r="AF71" s="449"/>
      <c r="AG71" s="449"/>
      <c r="AH71" s="449"/>
      <c r="AI71" s="449"/>
      <c r="AJ71" s="449"/>
      <c r="AK71" s="449"/>
      <c r="AL71" s="449"/>
      <c r="AM71" s="449"/>
      <c r="AN71" s="449"/>
    </row>
    <row r="72" spans="1:40" ht="15">
      <c r="A72" s="445">
        <v>63</v>
      </c>
      <c r="B72" s="527" t="str">
        <f>IF('statement of marks'!D69="","",'statement of marks'!D69)</f>
        <v/>
      </c>
      <c r="C72" s="446" t="str">
        <f>IF('statement of marks'!I69="","",'statement of marks'!I69)</f>
        <v>c 063</v>
      </c>
      <c r="D72" s="450"/>
      <c r="E72" s="448"/>
      <c r="F72" s="448"/>
      <c r="G72" s="448"/>
      <c r="H72" s="448"/>
      <c r="I72" s="448"/>
      <c r="J72" s="448"/>
      <c r="K72" s="449"/>
      <c r="L72" s="449"/>
      <c r="M72" s="449"/>
      <c r="N72" s="449"/>
      <c r="O72" s="449"/>
      <c r="P72" s="449"/>
      <c r="Q72" s="448"/>
      <c r="R72" s="448"/>
      <c r="S72" s="448"/>
      <c r="T72" s="448"/>
      <c r="U72" s="448"/>
      <c r="V72" s="448"/>
      <c r="W72" s="449"/>
      <c r="X72" s="449"/>
      <c r="Y72" s="449"/>
      <c r="Z72" s="449"/>
      <c r="AA72" s="449"/>
      <c r="AB72" s="449"/>
      <c r="AC72" s="449"/>
      <c r="AD72" s="449"/>
      <c r="AE72" s="449"/>
      <c r="AF72" s="449"/>
      <c r="AG72" s="449"/>
      <c r="AH72" s="449"/>
      <c r="AI72" s="449"/>
      <c r="AJ72" s="449"/>
      <c r="AK72" s="449"/>
      <c r="AL72" s="449"/>
      <c r="AM72" s="449"/>
      <c r="AN72" s="449"/>
    </row>
    <row r="73" spans="1:40" ht="15">
      <c r="A73" s="445">
        <v>64</v>
      </c>
      <c r="B73" s="527" t="str">
        <f>IF('statement of marks'!D70="","",'statement of marks'!D70)</f>
        <v/>
      </c>
      <c r="C73" s="446" t="str">
        <f>IF('statement of marks'!I70="","",'statement of marks'!I70)</f>
        <v>c 064</v>
      </c>
      <c r="D73" s="450"/>
      <c r="E73" s="448"/>
      <c r="F73" s="448"/>
      <c r="G73" s="448"/>
      <c r="H73" s="448"/>
      <c r="I73" s="448"/>
      <c r="J73" s="448"/>
      <c r="K73" s="449"/>
      <c r="L73" s="449"/>
      <c r="M73" s="449"/>
      <c r="N73" s="449"/>
      <c r="O73" s="449"/>
      <c r="P73" s="449"/>
      <c r="Q73" s="448"/>
      <c r="R73" s="448"/>
      <c r="S73" s="448"/>
      <c r="T73" s="448"/>
      <c r="U73" s="448"/>
      <c r="V73" s="448"/>
      <c r="W73" s="449"/>
      <c r="X73" s="449"/>
      <c r="Y73" s="449"/>
      <c r="Z73" s="449"/>
      <c r="AA73" s="449"/>
      <c r="AB73" s="449"/>
      <c r="AC73" s="449"/>
      <c r="AD73" s="449"/>
      <c r="AE73" s="449"/>
      <c r="AF73" s="449"/>
      <c r="AG73" s="449"/>
      <c r="AH73" s="449"/>
      <c r="AI73" s="449"/>
      <c r="AJ73" s="449"/>
      <c r="AK73" s="449"/>
      <c r="AL73" s="449"/>
      <c r="AM73" s="449"/>
      <c r="AN73" s="449"/>
    </row>
    <row r="74" spans="1:40" ht="15">
      <c r="A74" s="445">
        <v>65</v>
      </c>
      <c r="B74" s="527" t="str">
        <f>IF('statement of marks'!D71="","",'statement of marks'!D71)</f>
        <v/>
      </c>
      <c r="C74" s="446" t="str">
        <f>IF('statement of marks'!I71="","",'statement of marks'!I71)</f>
        <v>c 065</v>
      </c>
      <c r="D74" s="450"/>
      <c r="E74" s="448"/>
      <c r="F74" s="448"/>
      <c r="G74" s="448"/>
      <c r="H74" s="448"/>
      <c r="I74" s="448"/>
      <c r="J74" s="448"/>
      <c r="K74" s="449"/>
      <c r="L74" s="449"/>
      <c r="M74" s="449"/>
      <c r="N74" s="449"/>
      <c r="O74" s="449"/>
      <c r="P74" s="449"/>
      <c r="Q74" s="448"/>
      <c r="R74" s="448"/>
      <c r="S74" s="448"/>
      <c r="T74" s="448"/>
      <c r="U74" s="448"/>
      <c r="V74" s="448"/>
      <c r="W74" s="449"/>
      <c r="X74" s="449"/>
      <c r="Y74" s="449"/>
      <c r="Z74" s="449"/>
      <c r="AA74" s="449"/>
      <c r="AB74" s="449"/>
      <c r="AC74" s="449"/>
      <c r="AD74" s="449"/>
      <c r="AE74" s="449"/>
      <c r="AF74" s="449"/>
      <c r="AG74" s="449"/>
      <c r="AH74" s="449"/>
      <c r="AI74" s="449"/>
      <c r="AJ74" s="449"/>
      <c r="AK74" s="449"/>
      <c r="AL74" s="449"/>
      <c r="AM74" s="449"/>
      <c r="AN74" s="449"/>
    </row>
    <row r="75" spans="1:40" ht="15">
      <c r="A75" s="445">
        <v>66</v>
      </c>
      <c r="B75" s="527" t="str">
        <f>IF('statement of marks'!D72="","",'statement of marks'!D72)</f>
        <v/>
      </c>
      <c r="C75" s="446" t="str">
        <f>IF('statement of marks'!I72="","",'statement of marks'!I72)</f>
        <v>c 066</v>
      </c>
      <c r="D75" s="450"/>
      <c r="E75" s="448"/>
      <c r="F75" s="448"/>
      <c r="G75" s="448"/>
      <c r="H75" s="448"/>
      <c r="I75" s="448"/>
      <c r="J75" s="448"/>
      <c r="K75" s="449"/>
      <c r="L75" s="449"/>
      <c r="M75" s="449"/>
      <c r="N75" s="449"/>
      <c r="O75" s="449"/>
      <c r="P75" s="449"/>
      <c r="Q75" s="448"/>
      <c r="R75" s="448"/>
      <c r="S75" s="448"/>
      <c r="T75" s="448"/>
      <c r="U75" s="448"/>
      <c r="V75" s="448"/>
      <c r="W75" s="449"/>
      <c r="X75" s="449"/>
      <c r="Y75" s="449"/>
      <c r="Z75" s="449"/>
      <c r="AA75" s="449"/>
      <c r="AB75" s="449"/>
      <c r="AC75" s="449"/>
      <c r="AD75" s="449"/>
      <c r="AE75" s="449"/>
      <c r="AF75" s="449"/>
      <c r="AG75" s="449"/>
      <c r="AH75" s="449"/>
      <c r="AI75" s="449"/>
      <c r="AJ75" s="449"/>
      <c r="AK75" s="449"/>
      <c r="AL75" s="449"/>
      <c r="AM75" s="449"/>
      <c r="AN75" s="449"/>
    </row>
    <row r="76" spans="1:40" ht="15">
      <c r="A76" s="445">
        <v>67</v>
      </c>
      <c r="B76" s="527" t="str">
        <f>IF('statement of marks'!D73="","",'statement of marks'!D73)</f>
        <v/>
      </c>
      <c r="C76" s="446" t="str">
        <f>IF('statement of marks'!I73="","",'statement of marks'!I73)</f>
        <v>c 067</v>
      </c>
      <c r="D76" s="450"/>
      <c r="E76" s="448"/>
      <c r="F76" s="448"/>
      <c r="G76" s="448"/>
      <c r="H76" s="448"/>
      <c r="I76" s="448"/>
      <c r="J76" s="448"/>
      <c r="K76" s="449"/>
      <c r="L76" s="449"/>
      <c r="M76" s="449"/>
      <c r="N76" s="449"/>
      <c r="O76" s="449"/>
      <c r="P76" s="449"/>
      <c r="Q76" s="448"/>
      <c r="R76" s="448"/>
      <c r="S76" s="448"/>
      <c r="T76" s="448"/>
      <c r="U76" s="448"/>
      <c r="V76" s="448"/>
      <c r="W76" s="449"/>
      <c r="X76" s="449"/>
      <c r="Y76" s="449"/>
      <c r="Z76" s="449"/>
      <c r="AA76" s="449"/>
      <c r="AB76" s="449"/>
      <c r="AC76" s="449"/>
      <c r="AD76" s="449"/>
      <c r="AE76" s="449"/>
      <c r="AF76" s="449"/>
      <c r="AG76" s="449"/>
      <c r="AH76" s="449"/>
      <c r="AI76" s="449"/>
      <c r="AJ76" s="449"/>
      <c r="AK76" s="449"/>
      <c r="AL76" s="449"/>
      <c r="AM76" s="449"/>
      <c r="AN76" s="449"/>
    </row>
    <row r="77" spans="1:40" ht="15">
      <c r="A77" s="445">
        <v>68</v>
      </c>
      <c r="B77" s="527" t="str">
        <f>IF('statement of marks'!D74="","",'statement of marks'!D74)</f>
        <v/>
      </c>
      <c r="C77" s="446" t="str">
        <f>IF('statement of marks'!I74="","",'statement of marks'!I74)</f>
        <v>c 068</v>
      </c>
      <c r="D77" s="450"/>
      <c r="E77" s="448"/>
      <c r="F77" s="448"/>
      <c r="G77" s="448"/>
      <c r="H77" s="448"/>
      <c r="I77" s="448"/>
      <c r="J77" s="448"/>
      <c r="K77" s="449"/>
      <c r="L77" s="449"/>
      <c r="M77" s="449"/>
      <c r="N77" s="449"/>
      <c r="O77" s="449"/>
      <c r="P77" s="449"/>
      <c r="Q77" s="448"/>
      <c r="R77" s="448"/>
      <c r="S77" s="448"/>
      <c r="T77" s="448"/>
      <c r="U77" s="448"/>
      <c r="V77" s="448"/>
      <c r="W77" s="449"/>
      <c r="X77" s="449"/>
      <c r="Y77" s="449"/>
      <c r="Z77" s="449"/>
      <c r="AA77" s="449"/>
      <c r="AB77" s="449"/>
      <c r="AC77" s="449"/>
      <c r="AD77" s="449"/>
      <c r="AE77" s="449"/>
      <c r="AF77" s="449"/>
      <c r="AG77" s="449"/>
      <c r="AH77" s="449"/>
      <c r="AI77" s="449"/>
      <c r="AJ77" s="449"/>
      <c r="AK77" s="449"/>
      <c r="AL77" s="449"/>
      <c r="AM77" s="449"/>
      <c r="AN77" s="449"/>
    </row>
    <row r="78" spans="1:40" ht="15">
      <c r="A78" s="445">
        <v>69</v>
      </c>
      <c r="B78" s="527" t="str">
        <f>IF('statement of marks'!D75="","",'statement of marks'!D75)</f>
        <v/>
      </c>
      <c r="C78" s="446" t="str">
        <f>IF('statement of marks'!I75="","",'statement of marks'!I75)</f>
        <v>c 069</v>
      </c>
      <c r="D78" s="450"/>
      <c r="E78" s="448"/>
      <c r="F78" s="448"/>
      <c r="G78" s="448"/>
      <c r="H78" s="448"/>
      <c r="I78" s="448"/>
      <c r="J78" s="448"/>
      <c r="K78" s="449"/>
      <c r="L78" s="449"/>
      <c r="M78" s="449"/>
      <c r="N78" s="449"/>
      <c r="O78" s="449"/>
      <c r="P78" s="449"/>
      <c r="Q78" s="448"/>
      <c r="R78" s="448"/>
      <c r="S78" s="448"/>
      <c r="T78" s="448"/>
      <c r="U78" s="448"/>
      <c r="V78" s="448"/>
      <c r="W78" s="449"/>
      <c r="X78" s="449"/>
      <c r="Y78" s="449"/>
      <c r="Z78" s="449"/>
      <c r="AA78" s="449"/>
      <c r="AB78" s="449"/>
      <c r="AC78" s="449"/>
      <c r="AD78" s="449"/>
      <c r="AE78" s="449"/>
      <c r="AF78" s="449"/>
      <c r="AG78" s="449"/>
      <c r="AH78" s="449"/>
      <c r="AI78" s="449"/>
      <c r="AJ78" s="449"/>
      <c r="AK78" s="449"/>
      <c r="AL78" s="449"/>
      <c r="AM78" s="449"/>
      <c r="AN78" s="449"/>
    </row>
    <row r="79" spans="1:40" ht="15">
      <c r="A79" s="445">
        <v>70</v>
      </c>
      <c r="B79" s="527" t="str">
        <f>IF('statement of marks'!D76="","",'statement of marks'!D76)</f>
        <v/>
      </c>
      <c r="C79" s="446" t="str">
        <f>IF('statement of marks'!I76="","",'statement of marks'!I76)</f>
        <v>c 070</v>
      </c>
      <c r="D79" s="450"/>
      <c r="E79" s="448"/>
      <c r="F79" s="448"/>
      <c r="G79" s="448"/>
      <c r="H79" s="448"/>
      <c r="I79" s="448"/>
      <c r="J79" s="448"/>
      <c r="K79" s="449"/>
      <c r="L79" s="449"/>
      <c r="M79" s="449"/>
      <c r="N79" s="449"/>
      <c r="O79" s="449"/>
      <c r="P79" s="449"/>
      <c r="Q79" s="448"/>
      <c r="R79" s="448"/>
      <c r="S79" s="448"/>
      <c r="T79" s="448"/>
      <c r="U79" s="448"/>
      <c r="V79" s="448"/>
      <c r="W79" s="449"/>
      <c r="X79" s="449"/>
      <c r="Y79" s="449"/>
      <c r="Z79" s="449"/>
      <c r="AA79" s="449"/>
      <c r="AB79" s="449"/>
      <c r="AC79" s="449"/>
      <c r="AD79" s="449"/>
      <c r="AE79" s="449"/>
      <c r="AF79" s="449"/>
      <c r="AG79" s="449"/>
      <c r="AH79" s="449"/>
      <c r="AI79" s="449"/>
      <c r="AJ79" s="449"/>
      <c r="AK79" s="449"/>
      <c r="AL79" s="449"/>
      <c r="AM79" s="449"/>
      <c r="AN79" s="449"/>
    </row>
    <row r="80" spans="1:40" ht="15">
      <c r="A80" s="445">
        <v>71</v>
      </c>
      <c r="B80" s="527" t="str">
        <f>IF('statement of marks'!D77="","",'statement of marks'!D77)</f>
        <v/>
      </c>
      <c r="C80" s="446" t="str">
        <f>IF('statement of marks'!I77="","",'statement of marks'!I77)</f>
        <v>c 071</v>
      </c>
      <c r="D80" s="450"/>
      <c r="E80" s="448"/>
      <c r="F80" s="448"/>
      <c r="G80" s="448"/>
      <c r="H80" s="448"/>
      <c r="I80" s="448"/>
      <c r="J80" s="448"/>
      <c r="K80" s="449"/>
      <c r="L80" s="449"/>
      <c r="M80" s="449"/>
      <c r="N80" s="449"/>
      <c r="O80" s="449"/>
      <c r="P80" s="449"/>
      <c r="Q80" s="448"/>
      <c r="R80" s="448"/>
      <c r="S80" s="448"/>
      <c r="T80" s="448"/>
      <c r="U80" s="448"/>
      <c r="V80" s="448"/>
      <c r="W80" s="449"/>
      <c r="X80" s="449"/>
      <c r="Y80" s="449"/>
      <c r="Z80" s="449"/>
      <c r="AA80" s="449"/>
      <c r="AB80" s="449"/>
      <c r="AC80" s="449"/>
      <c r="AD80" s="449"/>
      <c r="AE80" s="449"/>
      <c r="AF80" s="449"/>
      <c r="AG80" s="449"/>
      <c r="AH80" s="449"/>
      <c r="AI80" s="449"/>
      <c r="AJ80" s="449"/>
      <c r="AK80" s="449"/>
      <c r="AL80" s="449"/>
      <c r="AM80" s="449"/>
      <c r="AN80" s="449"/>
    </row>
    <row r="81" spans="1:40" ht="15">
      <c r="A81" s="445">
        <v>72</v>
      </c>
      <c r="B81" s="527" t="str">
        <f>IF('statement of marks'!D78="","",'statement of marks'!D78)</f>
        <v/>
      </c>
      <c r="C81" s="446" t="str">
        <f>IF('statement of marks'!I78="","",'statement of marks'!I78)</f>
        <v>c 072</v>
      </c>
      <c r="D81" s="450"/>
      <c r="E81" s="448"/>
      <c r="F81" s="448"/>
      <c r="G81" s="448"/>
      <c r="H81" s="448"/>
      <c r="I81" s="448"/>
      <c r="J81" s="448"/>
      <c r="K81" s="449"/>
      <c r="L81" s="449"/>
      <c r="M81" s="449"/>
      <c r="N81" s="449"/>
      <c r="O81" s="449"/>
      <c r="P81" s="449"/>
      <c r="Q81" s="448"/>
      <c r="R81" s="448"/>
      <c r="S81" s="448"/>
      <c r="T81" s="448"/>
      <c r="U81" s="448"/>
      <c r="V81" s="448"/>
      <c r="W81" s="449"/>
      <c r="X81" s="449"/>
      <c r="Y81" s="449"/>
      <c r="Z81" s="449"/>
      <c r="AA81" s="449"/>
      <c r="AB81" s="449"/>
      <c r="AC81" s="449"/>
      <c r="AD81" s="449"/>
      <c r="AE81" s="449"/>
      <c r="AF81" s="449"/>
      <c r="AG81" s="449"/>
      <c r="AH81" s="449"/>
      <c r="AI81" s="449"/>
      <c r="AJ81" s="449"/>
      <c r="AK81" s="449"/>
      <c r="AL81" s="449"/>
      <c r="AM81" s="449"/>
      <c r="AN81" s="449"/>
    </row>
    <row r="82" spans="1:40" ht="15">
      <c r="A82" s="445">
        <v>73</v>
      </c>
      <c r="B82" s="527" t="str">
        <f>IF('statement of marks'!D79="","",'statement of marks'!D79)</f>
        <v/>
      </c>
      <c r="C82" s="446" t="str">
        <f>IF('statement of marks'!I79="","",'statement of marks'!I79)</f>
        <v>c 073</v>
      </c>
      <c r="D82" s="450"/>
      <c r="E82" s="448"/>
      <c r="F82" s="448"/>
      <c r="G82" s="448"/>
      <c r="H82" s="448"/>
      <c r="I82" s="448"/>
      <c r="J82" s="448"/>
      <c r="K82" s="449"/>
      <c r="L82" s="449"/>
      <c r="M82" s="449"/>
      <c r="N82" s="449"/>
      <c r="O82" s="449"/>
      <c r="P82" s="449"/>
      <c r="Q82" s="448"/>
      <c r="R82" s="448"/>
      <c r="S82" s="448"/>
      <c r="T82" s="448"/>
      <c r="U82" s="448"/>
      <c r="V82" s="448"/>
      <c r="W82" s="449"/>
      <c r="X82" s="449"/>
      <c r="Y82" s="449"/>
      <c r="Z82" s="449"/>
      <c r="AA82" s="449"/>
      <c r="AB82" s="449"/>
      <c r="AC82" s="449"/>
      <c r="AD82" s="449"/>
      <c r="AE82" s="449"/>
      <c r="AF82" s="449"/>
      <c r="AG82" s="449"/>
      <c r="AH82" s="449"/>
      <c r="AI82" s="449"/>
      <c r="AJ82" s="449"/>
      <c r="AK82" s="449"/>
      <c r="AL82" s="449"/>
      <c r="AM82" s="449"/>
      <c r="AN82" s="449"/>
    </row>
    <row r="83" spans="1:40" ht="15">
      <c r="A83" s="445">
        <v>74</v>
      </c>
      <c r="B83" s="527" t="str">
        <f>IF('statement of marks'!D80="","",'statement of marks'!D80)</f>
        <v/>
      </c>
      <c r="C83" s="446" t="str">
        <f>IF('statement of marks'!I80="","",'statement of marks'!I80)</f>
        <v>c 074</v>
      </c>
      <c r="D83" s="450"/>
      <c r="E83" s="448"/>
      <c r="F83" s="448"/>
      <c r="G83" s="448"/>
      <c r="H83" s="448"/>
      <c r="I83" s="448"/>
      <c r="J83" s="448"/>
      <c r="K83" s="449"/>
      <c r="L83" s="449"/>
      <c r="M83" s="449"/>
      <c r="N83" s="449"/>
      <c r="O83" s="449"/>
      <c r="P83" s="449"/>
      <c r="Q83" s="448"/>
      <c r="R83" s="448"/>
      <c r="S83" s="448"/>
      <c r="T83" s="448"/>
      <c r="U83" s="448"/>
      <c r="V83" s="448"/>
      <c r="W83" s="449"/>
      <c r="X83" s="449"/>
      <c r="Y83" s="449"/>
      <c r="Z83" s="449"/>
      <c r="AA83" s="449"/>
      <c r="AB83" s="449"/>
      <c r="AC83" s="449"/>
      <c r="AD83" s="449"/>
      <c r="AE83" s="449"/>
      <c r="AF83" s="449"/>
      <c r="AG83" s="449"/>
      <c r="AH83" s="449"/>
      <c r="AI83" s="449"/>
      <c r="AJ83" s="449"/>
      <c r="AK83" s="449"/>
      <c r="AL83" s="449"/>
      <c r="AM83" s="449"/>
      <c r="AN83" s="449"/>
    </row>
    <row r="84" spans="1:40" ht="15">
      <c r="A84" s="445">
        <v>75</v>
      </c>
      <c r="B84" s="527" t="str">
        <f>IF('statement of marks'!D81="","",'statement of marks'!D81)</f>
        <v/>
      </c>
      <c r="C84" s="446" t="str">
        <f>IF('statement of marks'!I81="","",'statement of marks'!I81)</f>
        <v>c 075</v>
      </c>
      <c r="D84" s="450"/>
      <c r="E84" s="448"/>
      <c r="F84" s="448"/>
      <c r="G84" s="448"/>
      <c r="H84" s="448"/>
      <c r="I84" s="448"/>
      <c r="J84" s="448"/>
      <c r="K84" s="449"/>
      <c r="L84" s="449"/>
      <c r="M84" s="449"/>
      <c r="N84" s="449"/>
      <c r="O84" s="449"/>
      <c r="P84" s="449"/>
      <c r="Q84" s="448"/>
      <c r="R84" s="448"/>
      <c r="S84" s="448"/>
      <c r="T84" s="448"/>
      <c r="U84" s="448"/>
      <c r="V84" s="448"/>
      <c r="W84" s="449"/>
      <c r="X84" s="449"/>
      <c r="Y84" s="449"/>
      <c r="Z84" s="449"/>
      <c r="AA84" s="449"/>
      <c r="AB84" s="449"/>
      <c r="AC84" s="449"/>
      <c r="AD84" s="449"/>
      <c r="AE84" s="449"/>
      <c r="AF84" s="449"/>
      <c r="AG84" s="449"/>
      <c r="AH84" s="449"/>
      <c r="AI84" s="449"/>
      <c r="AJ84" s="449"/>
      <c r="AK84" s="449"/>
      <c r="AL84" s="449"/>
      <c r="AM84" s="449"/>
      <c r="AN84" s="449"/>
    </row>
    <row r="85" spans="1:40" ht="15">
      <c r="A85" s="445">
        <v>76</v>
      </c>
      <c r="B85" s="527" t="str">
        <f>IF('statement of marks'!D82="","",'statement of marks'!D82)</f>
        <v/>
      </c>
      <c r="C85" s="446" t="str">
        <f>IF('statement of marks'!I82="","",'statement of marks'!I82)</f>
        <v>c 076</v>
      </c>
      <c r="D85" s="450"/>
      <c r="E85" s="448"/>
      <c r="F85" s="448"/>
      <c r="G85" s="448"/>
      <c r="H85" s="448"/>
      <c r="I85" s="448"/>
      <c r="J85" s="448"/>
      <c r="K85" s="449"/>
      <c r="L85" s="449"/>
      <c r="M85" s="449"/>
      <c r="N85" s="449"/>
      <c r="O85" s="449"/>
      <c r="P85" s="449"/>
      <c r="Q85" s="448"/>
      <c r="R85" s="448"/>
      <c r="S85" s="448"/>
      <c r="T85" s="448"/>
      <c r="U85" s="448"/>
      <c r="V85" s="448"/>
      <c r="W85" s="449"/>
      <c r="X85" s="449"/>
      <c r="Y85" s="449"/>
      <c r="Z85" s="449"/>
      <c r="AA85" s="449"/>
      <c r="AB85" s="449"/>
      <c r="AC85" s="449"/>
      <c r="AD85" s="449"/>
      <c r="AE85" s="449"/>
      <c r="AF85" s="449"/>
      <c r="AG85" s="449"/>
      <c r="AH85" s="449"/>
      <c r="AI85" s="449"/>
      <c r="AJ85" s="449"/>
      <c r="AK85" s="449"/>
      <c r="AL85" s="449"/>
      <c r="AM85" s="449"/>
      <c r="AN85" s="449"/>
    </row>
    <row r="86" spans="1:40" ht="15">
      <c r="A86" s="445">
        <v>77</v>
      </c>
      <c r="B86" s="527" t="str">
        <f>IF('statement of marks'!D83="","",'statement of marks'!D83)</f>
        <v/>
      </c>
      <c r="C86" s="446" t="str">
        <f>IF('statement of marks'!I83="","",'statement of marks'!I83)</f>
        <v>c 077</v>
      </c>
      <c r="D86" s="450"/>
      <c r="E86" s="448"/>
      <c r="F86" s="448"/>
      <c r="G86" s="448"/>
      <c r="H86" s="448"/>
      <c r="I86" s="448"/>
      <c r="J86" s="448"/>
      <c r="K86" s="449"/>
      <c r="L86" s="449"/>
      <c r="M86" s="449"/>
      <c r="N86" s="449"/>
      <c r="O86" s="449"/>
      <c r="P86" s="449"/>
      <c r="Q86" s="448"/>
      <c r="R86" s="448"/>
      <c r="S86" s="448"/>
      <c r="T86" s="448"/>
      <c r="U86" s="448"/>
      <c r="V86" s="448"/>
      <c r="W86" s="449"/>
      <c r="X86" s="449"/>
      <c r="Y86" s="449"/>
      <c r="Z86" s="449"/>
      <c r="AA86" s="449"/>
      <c r="AB86" s="449"/>
      <c r="AC86" s="449"/>
      <c r="AD86" s="449"/>
      <c r="AE86" s="449"/>
      <c r="AF86" s="449"/>
      <c r="AG86" s="449"/>
      <c r="AH86" s="449"/>
      <c r="AI86" s="449"/>
      <c r="AJ86" s="449"/>
      <c r="AK86" s="449"/>
      <c r="AL86" s="449"/>
      <c r="AM86" s="449"/>
      <c r="AN86" s="449"/>
    </row>
    <row r="87" spans="1:40" ht="15">
      <c r="A87" s="445">
        <v>78</v>
      </c>
      <c r="B87" s="527" t="str">
        <f>IF('statement of marks'!D84="","",'statement of marks'!D84)</f>
        <v/>
      </c>
      <c r="C87" s="446" t="str">
        <f>IF('statement of marks'!I84="","",'statement of marks'!I84)</f>
        <v>c 078</v>
      </c>
      <c r="D87" s="450"/>
      <c r="E87" s="448"/>
      <c r="F87" s="448"/>
      <c r="G87" s="448"/>
      <c r="H87" s="448"/>
      <c r="I87" s="448"/>
      <c r="J87" s="448"/>
      <c r="K87" s="449"/>
      <c r="L87" s="449"/>
      <c r="M87" s="449"/>
      <c r="N87" s="449"/>
      <c r="O87" s="449"/>
      <c r="P87" s="449"/>
      <c r="Q87" s="448"/>
      <c r="R87" s="448"/>
      <c r="S87" s="448"/>
      <c r="T87" s="448"/>
      <c r="U87" s="448"/>
      <c r="V87" s="448"/>
      <c r="W87" s="449"/>
      <c r="X87" s="449"/>
      <c r="Y87" s="449"/>
      <c r="Z87" s="449"/>
      <c r="AA87" s="449"/>
      <c r="AB87" s="449"/>
      <c r="AC87" s="449"/>
      <c r="AD87" s="449"/>
      <c r="AE87" s="449"/>
      <c r="AF87" s="449"/>
      <c r="AG87" s="449"/>
      <c r="AH87" s="449"/>
      <c r="AI87" s="449"/>
      <c r="AJ87" s="449"/>
      <c r="AK87" s="449"/>
      <c r="AL87" s="449"/>
      <c r="AM87" s="449"/>
      <c r="AN87" s="449"/>
    </row>
    <row r="88" spans="1:40" ht="15">
      <c r="A88" s="445">
        <v>79</v>
      </c>
      <c r="B88" s="527" t="str">
        <f>IF('statement of marks'!D85="","",'statement of marks'!D85)</f>
        <v/>
      </c>
      <c r="C88" s="446" t="str">
        <f>IF('statement of marks'!I85="","",'statement of marks'!I85)</f>
        <v>c 079</v>
      </c>
      <c r="D88" s="450"/>
      <c r="E88" s="448"/>
      <c r="F88" s="448"/>
      <c r="G88" s="448"/>
      <c r="H88" s="448"/>
      <c r="I88" s="448"/>
      <c r="J88" s="448"/>
      <c r="K88" s="449"/>
      <c r="L88" s="449"/>
      <c r="M88" s="449"/>
      <c r="N88" s="449"/>
      <c r="O88" s="449"/>
      <c r="P88" s="449"/>
      <c r="Q88" s="448"/>
      <c r="R88" s="448"/>
      <c r="S88" s="448"/>
      <c r="T88" s="448"/>
      <c r="U88" s="448"/>
      <c r="V88" s="448"/>
      <c r="W88" s="449"/>
      <c r="X88" s="449"/>
      <c r="Y88" s="449"/>
      <c r="Z88" s="449"/>
      <c r="AA88" s="449"/>
      <c r="AB88" s="449"/>
      <c r="AC88" s="449"/>
      <c r="AD88" s="449"/>
      <c r="AE88" s="449"/>
      <c r="AF88" s="449"/>
      <c r="AG88" s="449"/>
      <c r="AH88" s="449"/>
      <c r="AI88" s="449"/>
      <c r="AJ88" s="449"/>
      <c r="AK88" s="449"/>
      <c r="AL88" s="449"/>
      <c r="AM88" s="449"/>
      <c r="AN88" s="449"/>
    </row>
    <row r="89" spans="1:40" ht="15">
      <c r="A89" s="445">
        <v>80</v>
      </c>
      <c r="B89" s="527" t="str">
        <f>IF('statement of marks'!D86="","",'statement of marks'!D86)</f>
        <v/>
      </c>
      <c r="C89" s="446" t="str">
        <f>IF('statement of marks'!I86="","",'statement of marks'!I86)</f>
        <v>c 080</v>
      </c>
      <c r="D89" s="450"/>
      <c r="E89" s="448"/>
      <c r="F89" s="448"/>
      <c r="G89" s="448"/>
      <c r="H89" s="448"/>
      <c r="I89" s="448"/>
      <c r="J89" s="448"/>
      <c r="K89" s="449"/>
      <c r="L89" s="449"/>
      <c r="M89" s="449"/>
      <c r="N89" s="449"/>
      <c r="O89" s="449"/>
      <c r="P89" s="449"/>
      <c r="Q89" s="448"/>
      <c r="R89" s="448"/>
      <c r="S89" s="448"/>
      <c r="T89" s="448"/>
      <c r="U89" s="448"/>
      <c r="V89" s="448"/>
      <c r="W89" s="449"/>
      <c r="X89" s="449"/>
      <c r="Y89" s="449"/>
      <c r="Z89" s="449"/>
      <c r="AA89" s="449"/>
      <c r="AB89" s="449"/>
      <c r="AC89" s="449"/>
      <c r="AD89" s="449"/>
      <c r="AE89" s="449"/>
      <c r="AF89" s="449"/>
      <c r="AG89" s="449"/>
      <c r="AH89" s="449"/>
      <c r="AI89" s="449"/>
      <c r="AJ89" s="449"/>
      <c r="AK89" s="449"/>
      <c r="AL89" s="449"/>
      <c r="AM89" s="449"/>
      <c r="AN89" s="449"/>
    </row>
    <row r="90" spans="1:40" ht="15">
      <c r="A90" s="445">
        <v>81</v>
      </c>
      <c r="B90" s="527" t="str">
        <f>IF('statement of marks'!D87="","",'statement of marks'!D87)</f>
        <v/>
      </c>
      <c r="C90" s="446" t="str">
        <f>IF('statement of marks'!I87="","",'statement of marks'!I87)</f>
        <v>c 081</v>
      </c>
      <c r="D90" s="450"/>
      <c r="E90" s="448"/>
      <c r="F90" s="448"/>
      <c r="G90" s="448"/>
      <c r="H90" s="448"/>
      <c r="I90" s="448"/>
      <c r="J90" s="448"/>
      <c r="K90" s="449"/>
      <c r="L90" s="449"/>
      <c r="M90" s="449"/>
      <c r="N90" s="449"/>
      <c r="O90" s="449"/>
      <c r="P90" s="449"/>
      <c r="Q90" s="448"/>
      <c r="R90" s="448"/>
      <c r="S90" s="448"/>
      <c r="T90" s="448"/>
      <c r="U90" s="448"/>
      <c r="V90" s="448"/>
      <c r="W90" s="449"/>
      <c r="X90" s="449"/>
      <c r="Y90" s="449"/>
      <c r="Z90" s="449"/>
      <c r="AA90" s="449"/>
      <c r="AB90" s="449"/>
      <c r="AC90" s="449"/>
      <c r="AD90" s="449"/>
      <c r="AE90" s="449"/>
      <c r="AF90" s="449"/>
      <c r="AG90" s="449"/>
      <c r="AH90" s="449"/>
      <c r="AI90" s="449"/>
      <c r="AJ90" s="449"/>
      <c r="AK90" s="449"/>
      <c r="AL90" s="449"/>
      <c r="AM90" s="449"/>
      <c r="AN90" s="449"/>
    </row>
    <row r="91" spans="1:40" ht="15">
      <c r="A91" s="445">
        <v>82</v>
      </c>
      <c r="B91" s="527" t="str">
        <f>IF('statement of marks'!D88="","",'statement of marks'!D88)</f>
        <v/>
      </c>
      <c r="C91" s="446" t="str">
        <f>IF('statement of marks'!I88="","",'statement of marks'!I88)</f>
        <v>c 082</v>
      </c>
      <c r="D91" s="450"/>
      <c r="E91" s="448"/>
      <c r="F91" s="448"/>
      <c r="G91" s="448"/>
      <c r="H91" s="448"/>
      <c r="I91" s="448"/>
      <c r="J91" s="448"/>
      <c r="K91" s="449"/>
      <c r="L91" s="449"/>
      <c r="M91" s="449"/>
      <c r="N91" s="449"/>
      <c r="O91" s="449"/>
      <c r="P91" s="449"/>
      <c r="Q91" s="448"/>
      <c r="R91" s="448"/>
      <c r="S91" s="448"/>
      <c r="T91" s="448"/>
      <c r="U91" s="448"/>
      <c r="V91" s="448"/>
      <c r="W91" s="449"/>
      <c r="X91" s="449"/>
      <c r="Y91" s="449"/>
      <c r="Z91" s="449"/>
      <c r="AA91" s="449"/>
      <c r="AB91" s="449"/>
      <c r="AC91" s="449"/>
      <c r="AD91" s="449"/>
      <c r="AE91" s="449"/>
      <c r="AF91" s="449"/>
      <c r="AG91" s="449"/>
      <c r="AH91" s="449"/>
      <c r="AI91" s="449"/>
      <c r="AJ91" s="449"/>
      <c r="AK91" s="449"/>
      <c r="AL91" s="449"/>
      <c r="AM91" s="449"/>
      <c r="AN91" s="449"/>
    </row>
    <row r="92" spans="1:40" ht="15">
      <c r="A92" s="445">
        <v>83</v>
      </c>
      <c r="B92" s="527" t="str">
        <f>IF('statement of marks'!D89="","",'statement of marks'!D89)</f>
        <v/>
      </c>
      <c r="C92" s="446" t="str">
        <f>IF('statement of marks'!I89="","",'statement of marks'!I89)</f>
        <v>c 083</v>
      </c>
      <c r="D92" s="450"/>
      <c r="E92" s="448"/>
      <c r="F92" s="448"/>
      <c r="G92" s="448"/>
      <c r="H92" s="448"/>
      <c r="I92" s="448"/>
      <c r="J92" s="448"/>
      <c r="K92" s="449"/>
      <c r="L92" s="449"/>
      <c r="M92" s="449"/>
      <c r="N92" s="449"/>
      <c r="O92" s="449"/>
      <c r="P92" s="449"/>
      <c r="Q92" s="448"/>
      <c r="R92" s="448"/>
      <c r="S92" s="448"/>
      <c r="T92" s="448"/>
      <c r="U92" s="448"/>
      <c r="V92" s="448"/>
      <c r="W92" s="449"/>
      <c r="X92" s="449"/>
      <c r="Y92" s="449"/>
      <c r="Z92" s="449"/>
      <c r="AA92" s="449"/>
      <c r="AB92" s="449"/>
      <c r="AC92" s="449"/>
      <c r="AD92" s="449"/>
      <c r="AE92" s="449"/>
      <c r="AF92" s="449"/>
      <c r="AG92" s="449"/>
      <c r="AH92" s="449"/>
      <c r="AI92" s="449"/>
      <c r="AJ92" s="449"/>
      <c r="AK92" s="449"/>
      <c r="AL92" s="449"/>
      <c r="AM92" s="449"/>
      <c r="AN92" s="449"/>
    </row>
    <row r="93" spans="1:40" ht="15">
      <c r="A93" s="445">
        <v>84</v>
      </c>
      <c r="B93" s="527" t="str">
        <f>IF('statement of marks'!D90="","",'statement of marks'!D90)</f>
        <v/>
      </c>
      <c r="C93" s="446" t="str">
        <f>IF('statement of marks'!I90="","",'statement of marks'!I90)</f>
        <v>c 084</v>
      </c>
      <c r="D93" s="451"/>
      <c r="E93" s="448"/>
      <c r="F93" s="448"/>
      <c r="G93" s="448"/>
      <c r="H93" s="448"/>
      <c r="I93" s="448"/>
      <c r="J93" s="448"/>
      <c r="K93" s="449"/>
      <c r="L93" s="449"/>
      <c r="M93" s="449"/>
      <c r="N93" s="449"/>
      <c r="O93" s="449"/>
      <c r="P93" s="449"/>
      <c r="Q93" s="448"/>
      <c r="R93" s="448"/>
      <c r="S93" s="448"/>
      <c r="T93" s="448"/>
      <c r="U93" s="448"/>
      <c r="V93" s="448"/>
      <c r="W93" s="449"/>
      <c r="X93" s="449"/>
      <c r="Y93" s="449"/>
      <c r="Z93" s="449"/>
      <c r="AA93" s="449"/>
      <c r="AB93" s="449"/>
      <c r="AC93" s="449"/>
      <c r="AD93" s="449"/>
      <c r="AE93" s="449"/>
      <c r="AF93" s="449"/>
      <c r="AG93" s="449"/>
      <c r="AH93" s="449"/>
      <c r="AI93" s="449"/>
      <c r="AJ93" s="449"/>
      <c r="AK93" s="449"/>
      <c r="AL93" s="449"/>
      <c r="AM93" s="449"/>
      <c r="AN93" s="449"/>
    </row>
    <row r="94" spans="1:40" ht="15">
      <c r="A94" s="445">
        <v>85</v>
      </c>
      <c r="B94" s="527" t="str">
        <f>IF('statement of marks'!D91="","",'statement of marks'!D91)</f>
        <v/>
      </c>
      <c r="C94" s="446" t="str">
        <f>IF('statement of marks'!I91="","",'statement of marks'!I91)</f>
        <v>c 085</v>
      </c>
      <c r="D94" s="450"/>
      <c r="E94" s="448"/>
      <c r="F94" s="448"/>
      <c r="G94" s="448"/>
      <c r="H94" s="448"/>
      <c r="I94" s="448"/>
      <c r="J94" s="448"/>
      <c r="K94" s="449"/>
      <c r="L94" s="449"/>
      <c r="M94" s="449"/>
      <c r="N94" s="449"/>
      <c r="O94" s="449"/>
      <c r="P94" s="449"/>
      <c r="Q94" s="448"/>
      <c r="R94" s="448"/>
      <c r="S94" s="448"/>
      <c r="T94" s="448"/>
      <c r="U94" s="448"/>
      <c r="V94" s="448"/>
      <c r="W94" s="449"/>
      <c r="X94" s="449"/>
      <c r="Y94" s="449"/>
      <c r="Z94" s="449"/>
      <c r="AA94" s="449"/>
      <c r="AB94" s="449"/>
      <c r="AC94" s="449"/>
      <c r="AD94" s="449"/>
      <c r="AE94" s="449"/>
      <c r="AF94" s="449"/>
      <c r="AG94" s="449"/>
      <c r="AH94" s="449"/>
      <c r="AI94" s="449"/>
      <c r="AJ94" s="449"/>
      <c r="AK94" s="449"/>
      <c r="AL94" s="449"/>
      <c r="AM94" s="449"/>
      <c r="AN94" s="449"/>
    </row>
    <row r="95" spans="1:40" ht="15">
      <c r="A95" s="445">
        <v>86</v>
      </c>
      <c r="B95" s="527" t="str">
        <f>IF('statement of marks'!D92="","",'statement of marks'!D92)</f>
        <v/>
      </c>
      <c r="C95" s="446" t="str">
        <f>IF('statement of marks'!I92="","",'statement of marks'!I92)</f>
        <v>c 086</v>
      </c>
      <c r="D95" s="450"/>
      <c r="E95" s="448"/>
      <c r="F95" s="448"/>
      <c r="G95" s="448"/>
      <c r="H95" s="448"/>
      <c r="I95" s="448"/>
      <c r="J95" s="448"/>
      <c r="K95" s="449"/>
      <c r="L95" s="449"/>
      <c r="M95" s="449"/>
      <c r="N95" s="449"/>
      <c r="O95" s="449"/>
      <c r="P95" s="449"/>
      <c r="Q95" s="448"/>
      <c r="R95" s="448"/>
      <c r="S95" s="448"/>
      <c r="T95" s="448"/>
      <c r="U95" s="448"/>
      <c r="V95" s="448"/>
      <c r="W95" s="449"/>
      <c r="X95" s="449"/>
      <c r="Y95" s="449"/>
      <c r="Z95" s="449"/>
      <c r="AA95" s="449"/>
      <c r="AB95" s="449"/>
      <c r="AC95" s="449"/>
      <c r="AD95" s="449"/>
      <c r="AE95" s="449"/>
      <c r="AF95" s="449"/>
      <c r="AG95" s="449"/>
      <c r="AH95" s="449"/>
      <c r="AI95" s="449"/>
      <c r="AJ95" s="449"/>
      <c r="AK95" s="449"/>
      <c r="AL95" s="449"/>
      <c r="AM95" s="449"/>
      <c r="AN95" s="449"/>
    </row>
    <row r="96" spans="1:40" ht="15">
      <c r="A96" s="445">
        <v>87</v>
      </c>
      <c r="B96" s="527" t="str">
        <f>IF('statement of marks'!D93="","",'statement of marks'!D93)</f>
        <v/>
      </c>
      <c r="C96" s="446" t="str">
        <f>IF('statement of marks'!I93="","",'statement of marks'!I93)</f>
        <v>c 087</v>
      </c>
      <c r="D96" s="450"/>
      <c r="E96" s="448"/>
      <c r="F96" s="448"/>
      <c r="G96" s="448"/>
      <c r="H96" s="448"/>
      <c r="I96" s="448"/>
      <c r="J96" s="448"/>
      <c r="K96" s="449"/>
      <c r="L96" s="449"/>
      <c r="M96" s="449"/>
      <c r="N96" s="449"/>
      <c r="O96" s="449"/>
      <c r="P96" s="449"/>
      <c r="Q96" s="448"/>
      <c r="R96" s="448"/>
      <c r="S96" s="448"/>
      <c r="T96" s="448"/>
      <c r="U96" s="448"/>
      <c r="V96" s="448"/>
      <c r="W96" s="449"/>
      <c r="X96" s="449"/>
      <c r="Y96" s="449"/>
      <c r="Z96" s="449"/>
      <c r="AA96" s="449"/>
      <c r="AB96" s="449"/>
      <c r="AC96" s="449"/>
      <c r="AD96" s="449"/>
      <c r="AE96" s="449"/>
      <c r="AF96" s="449"/>
      <c r="AG96" s="449"/>
      <c r="AH96" s="449"/>
      <c r="AI96" s="449"/>
      <c r="AJ96" s="449"/>
      <c r="AK96" s="449"/>
      <c r="AL96" s="449"/>
      <c r="AM96" s="449"/>
      <c r="AN96" s="449"/>
    </row>
    <row r="97" spans="1:40" ht="15">
      <c r="A97" s="445">
        <v>88</v>
      </c>
      <c r="B97" s="527" t="str">
        <f>IF('statement of marks'!D94="","",'statement of marks'!D94)</f>
        <v/>
      </c>
      <c r="C97" s="446" t="str">
        <f>IF('statement of marks'!I94="","",'statement of marks'!I94)</f>
        <v>c 088</v>
      </c>
      <c r="D97" s="450"/>
      <c r="E97" s="448"/>
      <c r="F97" s="448"/>
      <c r="G97" s="448"/>
      <c r="H97" s="448"/>
      <c r="I97" s="448"/>
      <c r="J97" s="448"/>
      <c r="K97" s="449"/>
      <c r="L97" s="449"/>
      <c r="M97" s="449"/>
      <c r="N97" s="449"/>
      <c r="O97" s="449"/>
      <c r="P97" s="449"/>
      <c r="Q97" s="448"/>
      <c r="R97" s="448"/>
      <c r="S97" s="448"/>
      <c r="T97" s="448"/>
      <c r="U97" s="448"/>
      <c r="V97" s="448"/>
      <c r="W97" s="449"/>
      <c r="X97" s="449"/>
      <c r="Y97" s="449"/>
      <c r="Z97" s="449"/>
      <c r="AA97" s="449"/>
      <c r="AB97" s="449"/>
      <c r="AC97" s="449"/>
      <c r="AD97" s="449"/>
      <c r="AE97" s="449"/>
      <c r="AF97" s="449"/>
      <c r="AG97" s="449"/>
      <c r="AH97" s="449"/>
      <c r="AI97" s="449"/>
      <c r="AJ97" s="449"/>
      <c r="AK97" s="449"/>
      <c r="AL97" s="449"/>
      <c r="AM97" s="449"/>
      <c r="AN97" s="449"/>
    </row>
    <row r="98" spans="1:40" ht="15">
      <c r="A98" s="445">
        <v>89</v>
      </c>
      <c r="B98" s="527" t="str">
        <f>IF('statement of marks'!D95="","",'statement of marks'!D95)</f>
        <v/>
      </c>
      <c r="C98" s="446" t="str">
        <f>IF('statement of marks'!I95="","",'statement of marks'!I95)</f>
        <v>c 089</v>
      </c>
      <c r="D98" s="450"/>
      <c r="E98" s="448"/>
      <c r="F98" s="448"/>
      <c r="G98" s="448"/>
      <c r="H98" s="448"/>
      <c r="I98" s="448"/>
      <c r="J98" s="448"/>
      <c r="K98" s="449"/>
      <c r="L98" s="449"/>
      <c r="M98" s="449"/>
      <c r="N98" s="449"/>
      <c r="O98" s="449"/>
      <c r="P98" s="449"/>
      <c r="Q98" s="448"/>
      <c r="R98" s="448"/>
      <c r="S98" s="448"/>
      <c r="T98" s="448"/>
      <c r="U98" s="448"/>
      <c r="V98" s="448"/>
      <c r="W98" s="449"/>
      <c r="X98" s="449"/>
      <c r="Y98" s="449"/>
      <c r="Z98" s="449"/>
      <c r="AA98" s="449"/>
      <c r="AB98" s="449"/>
      <c r="AC98" s="449"/>
      <c r="AD98" s="449"/>
      <c r="AE98" s="449"/>
      <c r="AF98" s="449"/>
      <c r="AG98" s="449"/>
      <c r="AH98" s="449"/>
      <c r="AI98" s="449"/>
      <c r="AJ98" s="449"/>
      <c r="AK98" s="449"/>
      <c r="AL98" s="449"/>
      <c r="AM98" s="449"/>
      <c r="AN98" s="449"/>
    </row>
    <row r="99" spans="1:40" ht="15">
      <c r="A99" s="445">
        <v>90</v>
      </c>
      <c r="B99" s="527" t="str">
        <f>IF('statement of marks'!D96="","",'statement of marks'!D96)</f>
        <v/>
      </c>
      <c r="C99" s="446" t="str">
        <f>IF('statement of marks'!I96="","",'statement of marks'!I96)</f>
        <v>c 090</v>
      </c>
      <c r="D99" s="450"/>
      <c r="E99" s="448"/>
      <c r="F99" s="448"/>
      <c r="G99" s="448"/>
      <c r="H99" s="448"/>
      <c r="I99" s="448"/>
      <c r="J99" s="448"/>
      <c r="K99" s="449"/>
      <c r="L99" s="449"/>
      <c r="M99" s="449"/>
      <c r="N99" s="449"/>
      <c r="O99" s="449"/>
      <c r="P99" s="449"/>
      <c r="Q99" s="448"/>
      <c r="R99" s="448"/>
      <c r="S99" s="448"/>
      <c r="T99" s="448"/>
      <c r="U99" s="448"/>
      <c r="V99" s="448"/>
      <c r="W99" s="449"/>
      <c r="X99" s="449"/>
      <c r="Y99" s="449"/>
      <c r="Z99" s="449"/>
      <c r="AA99" s="449"/>
      <c r="AB99" s="449"/>
      <c r="AC99" s="449"/>
      <c r="AD99" s="449"/>
      <c r="AE99" s="449"/>
      <c r="AF99" s="449"/>
      <c r="AG99" s="449"/>
      <c r="AH99" s="449"/>
      <c r="AI99" s="449"/>
      <c r="AJ99" s="449"/>
      <c r="AK99" s="449"/>
      <c r="AL99" s="449"/>
      <c r="AM99" s="449"/>
      <c r="AN99" s="449"/>
    </row>
    <row r="100" spans="1:40" ht="15">
      <c r="A100" s="445">
        <v>91</v>
      </c>
      <c r="B100" s="527" t="str">
        <f>IF('statement of marks'!D97="","",'statement of marks'!D97)</f>
        <v/>
      </c>
      <c r="C100" s="446" t="str">
        <f>IF('statement of marks'!I97="","",'statement of marks'!I97)</f>
        <v>c 091</v>
      </c>
      <c r="D100" s="450"/>
      <c r="E100" s="448"/>
      <c r="F100" s="448"/>
      <c r="G100" s="448"/>
      <c r="H100" s="448"/>
      <c r="I100" s="448"/>
      <c r="J100" s="448"/>
      <c r="K100" s="449"/>
      <c r="L100" s="449"/>
      <c r="M100" s="449"/>
      <c r="N100" s="449"/>
      <c r="O100" s="449"/>
      <c r="P100" s="449"/>
      <c r="Q100" s="448"/>
      <c r="R100" s="448"/>
      <c r="S100" s="448"/>
      <c r="T100" s="448"/>
      <c r="U100" s="448"/>
      <c r="V100" s="448"/>
      <c r="W100" s="449"/>
      <c r="X100" s="449"/>
      <c r="Y100" s="449"/>
      <c r="Z100" s="449"/>
      <c r="AA100" s="449"/>
      <c r="AB100" s="449"/>
      <c r="AC100" s="449"/>
      <c r="AD100" s="449"/>
      <c r="AE100" s="449"/>
      <c r="AF100" s="449"/>
      <c r="AG100" s="449"/>
      <c r="AH100" s="449"/>
      <c r="AI100" s="449"/>
      <c r="AJ100" s="449"/>
      <c r="AK100" s="449"/>
      <c r="AL100" s="449"/>
      <c r="AM100" s="449"/>
      <c r="AN100" s="449"/>
    </row>
    <row r="101" spans="1:40" ht="15">
      <c r="A101" s="445">
        <v>92</v>
      </c>
      <c r="B101" s="527" t="str">
        <f>IF('statement of marks'!D98="","",'statement of marks'!D98)</f>
        <v/>
      </c>
      <c r="C101" s="446" t="str">
        <f>IF('statement of marks'!I98="","",'statement of marks'!I98)</f>
        <v>c 092</v>
      </c>
      <c r="D101" s="450"/>
      <c r="E101" s="448"/>
      <c r="F101" s="448"/>
      <c r="G101" s="448"/>
      <c r="H101" s="448"/>
      <c r="I101" s="448"/>
      <c r="J101" s="448"/>
      <c r="K101" s="449"/>
      <c r="L101" s="449"/>
      <c r="M101" s="449"/>
      <c r="N101" s="449"/>
      <c r="O101" s="449"/>
      <c r="P101" s="449"/>
      <c r="Q101" s="448"/>
      <c r="R101" s="448"/>
      <c r="S101" s="448"/>
      <c r="T101" s="448"/>
      <c r="U101" s="448"/>
      <c r="V101" s="448"/>
      <c r="W101" s="449"/>
      <c r="X101" s="449"/>
      <c r="Y101" s="449"/>
      <c r="Z101" s="449"/>
      <c r="AA101" s="449"/>
      <c r="AB101" s="449"/>
      <c r="AC101" s="449"/>
      <c r="AD101" s="449"/>
      <c r="AE101" s="449"/>
      <c r="AF101" s="449"/>
      <c r="AG101" s="449"/>
      <c r="AH101" s="449"/>
      <c r="AI101" s="449"/>
      <c r="AJ101" s="449"/>
      <c r="AK101" s="449"/>
      <c r="AL101" s="449"/>
      <c r="AM101" s="449"/>
      <c r="AN101" s="449"/>
    </row>
    <row r="102" spans="1:40" ht="15">
      <c r="A102" s="445">
        <v>93</v>
      </c>
      <c r="B102" s="527" t="str">
        <f>IF('statement of marks'!D99="","",'statement of marks'!D99)</f>
        <v/>
      </c>
      <c r="C102" s="446" t="str">
        <f>IF('statement of marks'!I99="","",'statement of marks'!I99)</f>
        <v>c 093</v>
      </c>
      <c r="D102" s="450"/>
      <c r="E102" s="448"/>
      <c r="F102" s="448"/>
      <c r="G102" s="448"/>
      <c r="H102" s="448"/>
      <c r="I102" s="448"/>
      <c r="J102" s="448"/>
      <c r="K102" s="449"/>
      <c r="L102" s="449"/>
      <c r="M102" s="449"/>
      <c r="N102" s="449"/>
      <c r="O102" s="449"/>
      <c r="P102" s="449"/>
      <c r="Q102" s="448"/>
      <c r="R102" s="448"/>
      <c r="S102" s="448"/>
      <c r="T102" s="448"/>
      <c r="U102" s="448"/>
      <c r="V102" s="448"/>
      <c r="W102" s="449"/>
      <c r="X102" s="449"/>
      <c r="Y102" s="449"/>
      <c r="Z102" s="449"/>
      <c r="AA102" s="449"/>
      <c r="AB102" s="449"/>
      <c r="AC102" s="449"/>
      <c r="AD102" s="449"/>
      <c r="AE102" s="449"/>
      <c r="AF102" s="449"/>
      <c r="AG102" s="449"/>
      <c r="AH102" s="449"/>
      <c r="AI102" s="449"/>
      <c r="AJ102" s="449"/>
      <c r="AK102" s="449"/>
      <c r="AL102" s="449"/>
      <c r="AM102" s="449"/>
      <c r="AN102" s="449"/>
    </row>
    <row r="103" spans="1:40" ht="15">
      <c r="A103" s="445">
        <v>94</v>
      </c>
      <c r="B103" s="527" t="str">
        <f>IF('statement of marks'!D100="","",'statement of marks'!D100)</f>
        <v/>
      </c>
      <c r="C103" s="446" t="str">
        <f>IF('statement of marks'!I100="","",'statement of marks'!I100)</f>
        <v>c 094</v>
      </c>
      <c r="D103" s="450"/>
      <c r="E103" s="448"/>
      <c r="F103" s="448"/>
      <c r="G103" s="448"/>
      <c r="H103" s="448"/>
      <c r="I103" s="448"/>
      <c r="J103" s="448"/>
      <c r="K103" s="449"/>
      <c r="L103" s="449"/>
      <c r="M103" s="449"/>
      <c r="N103" s="449"/>
      <c r="O103" s="449"/>
      <c r="P103" s="449"/>
      <c r="Q103" s="448"/>
      <c r="R103" s="448"/>
      <c r="S103" s="448"/>
      <c r="T103" s="448"/>
      <c r="U103" s="448"/>
      <c r="V103" s="448"/>
      <c r="W103" s="449"/>
      <c r="X103" s="449"/>
      <c r="Y103" s="449"/>
      <c r="Z103" s="449"/>
      <c r="AA103" s="449"/>
      <c r="AB103" s="449"/>
      <c r="AC103" s="449"/>
      <c r="AD103" s="449"/>
      <c r="AE103" s="449"/>
      <c r="AF103" s="449"/>
      <c r="AG103" s="449"/>
      <c r="AH103" s="449"/>
      <c r="AI103" s="449"/>
      <c r="AJ103" s="449"/>
      <c r="AK103" s="449"/>
      <c r="AL103" s="449"/>
      <c r="AM103" s="449"/>
      <c r="AN103" s="449"/>
    </row>
    <row r="104" spans="1:40" ht="15">
      <c r="A104" s="445">
        <v>95</v>
      </c>
      <c r="B104" s="527" t="str">
        <f>IF('statement of marks'!D101="","",'statement of marks'!D101)</f>
        <v/>
      </c>
      <c r="C104" s="446" t="str">
        <f>IF('statement of marks'!I101="","",'statement of marks'!I101)</f>
        <v>c 095</v>
      </c>
      <c r="D104" s="450"/>
      <c r="E104" s="448"/>
      <c r="F104" s="448"/>
      <c r="G104" s="448"/>
      <c r="H104" s="448"/>
      <c r="I104" s="448"/>
      <c r="J104" s="448"/>
      <c r="K104" s="449"/>
      <c r="L104" s="449"/>
      <c r="M104" s="449"/>
      <c r="N104" s="449"/>
      <c r="O104" s="449"/>
      <c r="P104" s="449"/>
      <c r="Q104" s="448"/>
      <c r="R104" s="448"/>
      <c r="S104" s="448"/>
      <c r="T104" s="448"/>
      <c r="U104" s="448"/>
      <c r="V104" s="448"/>
      <c r="W104" s="449"/>
      <c r="X104" s="449"/>
      <c r="Y104" s="449"/>
      <c r="Z104" s="449"/>
      <c r="AA104" s="449"/>
      <c r="AB104" s="449"/>
      <c r="AC104" s="449"/>
      <c r="AD104" s="449"/>
      <c r="AE104" s="449"/>
      <c r="AF104" s="449"/>
      <c r="AG104" s="449"/>
      <c r="AH104" s="449"/>
      <c r="AI104" s="449"/>
      <c r="AJ104" s="449"/>
      <c r="AK104" s="449"/>
      <c r="AL104" s="449"/>
      <c r="AM104" s="449"/>
      <c r="AN104" s="449"/>
    </row>
    <row r="105" spans="1:40" ht="15">
      <c r="A105" s="445">
        <v>96</v>
      </c>
      <c r="B105" s="527" t="str">
        <f>IF('statement of marks'!D102="","",'statement of marks'!D102)</f>
        <v/>
      </c>
      <c r="C105" s="446" t="str">
        <f>IF('statement of marks'!I102="","",'statement of marks'!I102)</f>
        <v>c 096</v>
      </c>
      <c r="D105" s="450"/>
      <c r="E105" s="448"/>
      <c r="F105" s="448"/>
      <c r="G105" s="448"/>
      <c r="H105" s="448"/>
      <c r="I105" s="448"/>
      <c r="J105" s="448"/>
      <c r="K105" s="449"/>
      <c r="L105" s="449"/>
      <c r="M105" s="449"/>
      <c r="N105" s="449"/>
      <c r="O105" s="449"/>
      <c r="P105" s="449"/>
      <c r="Q105" s="448"/>
      <c r="R105" s="448"/>
      <c r="S105" s="448"/>
      <c r="T105" s="448"/>
      <c r="U105" s="448"/>
      <c r="V105" s="448"/>
      <c r="W105" s="449"/>
      <c r="X105" s="449"/>
      <c r="Y105" s="449"/>
      <c r="Z105" s="449"/>
      <c r="AA105" s="449"/>
      <c r="AB105" s="449"/>
      <c r="AC105" s="449"/>
      <c r="AD105" s="449"/>
      <c r="AE105" s="449"/>
      <c r="AF105" s="449"/>
      <c r="AG105" s="449"/>
      <c r="AH105" s="449"/>
      <c r="AI105" s="449"/>
      <c r="AJ105" s="449"/>
      <c r="AK105" s="449"/>
      <c r="AL105" s="449"/>
      <c r="AM105" s="449"/>
      <c r="AN105" s="449"/>
    </row>
    <row r="106" spans="1:40" ht="15">
      <c r="A106" s="445">
        <v>97</v>
      </c>
      <c r="B106" s="527" t="str">
        <f>IF('statement of marks'!D103="","",'statement of marks'!D103)</f>
        <v/>
      </c>
      <c r="C106" s="446" t="str">
        <f>IF('statement of marks'!I103="","",'statement of marks'!I103)</f>
        <v>c 097</v>
      </c>
      <c r="D106" s="450"/>
      <c r="E106" s="448"/>
      <c r="F106" s="448"/>
      <c r="G106" s="448"/>
      <c r="H106" s="448"/>
      <c r="I106" s="448"/>
      <c r="J106" s="448"/>
      <c r="K106" s="449"/>
      <c r="L106" s="449"/>
      <c r="M106" s="449"/>
      <c r="N106" s="449"/>
      <c r="O106" s="449"/>
      <c r="P106" s="449"/>
      <c r="Q106" s="448"/>
      <c r="R106" s="448"/>
      <c r="S106" s="448"/>
      <c r="T106" s="448"/>
      <c r="U106" s="448"/>
      <c r="V106" s="448"/>
      <c r="W106" s="449"/>
      <c r="X106" s="449"/>
      <c r="Y106" s="449"/>
      <c r="Z106" s="449"/>
      <c r="AA106" s="449"/>
      <c r="AB106" s="449"/>
      <c r="AC106" s="449"/>
      <c r="AD106" s="449"/>
      <c r="AE106" s="449"/>
      <c r="AF106" s="449"/>
      <c r="AG106" s="449"/>
      <c r="AH106" s="449"/>
      <c r="AI106" s="449"/>
      <c r="AJ106" s="449"/>
      <c r="AK106" s="449"/>
      <c r="AL106" s="449"/>
      <c r="AM106" s="449"/>
      <c r="AN106" s="449"/>
    </row>
    <row r="107" spans="1:40" ht="15">
      <c r="A107" s="445">
        <v>98</v>
      </c>
      <c r="B107" s="527" t="str">
        <f>IF('statement of marks'!D104="","",'statement of marks'!D104)</f>
        <v/>
      </c>
      <c r="C107" s="446" t="str">
        <f>IF('statement of marks'!I104="","",'statement of marks'!I104)</f>
        <v>c 098</v>
      </c>
      <c r="D107" s="450"/>
      <c r="E107" s="448"/>
      <c r="F107" s="448"/>
      <c r="G107" s="448"/>
      <c r="H107" s="448"/>
      <c r="I107" s="448"/>
      <c r="J107" s="448"/>
      <c r="K107" s="449"/>
      <c r="L107" s="449"/>
      <c r="M107" s="449"/>
      <c r="N107" s="449"/>
      <c r="O107" s="449"/>
      <c r="P107" s="449"/>
      <c r="Q107" s="448"/>
      <c r="R107" s="448"/>
      <c r="S107" s="448"/>
      <c r="T107" s="448"/>
      <c r="U107" s="448"/>
      <c r="V107" s="448"/>
      <c r="W107" s="449"/>
      <c r="X107" s="449"/>
      <c r="Y107" s="449"/>
      <c r="Z107" s="449"/>
      <c r="AA107" s="449"/>
      <c r="AB107" s="449"/>
      <c r="AC107" s="449"/>
      <c r="AD107" s="449"/>
      <c r="AE107" s="449"/>
      <c r="AF107" s="449"/>
      <c r="AG107" s="449"/>
      <c r="AH107" s="449"/>
      <c r="AI107" s="449"/>
      <c r="AJ107" s="449"/>
      <c r="AK107" s="449"/>
      <c r="AL107" s="449"/>
      <c r="AM107" s="449"/>
      <c r="AN107" s="449"/>
    </row>
    <row r="108" spans="1:40" ht="15">
      <c r="A108" s="445">
        <v>99</v>
      </c>
      <c r="B108" s="527" t="str">
        <f>IF('statement of marks'!D105="","",'statement of marks'!D105)</f>
        <v/>
      </c>
      <c r="C108" s="446" t="str">
        <f>IF('statement of marks'!I105="","",'statement of marks'!I105)</f>
        <v>c 099</v>
      </c>
      <c r="D108" s="450"/>
      <c r="E108" s="448"/>
      <c r="F108" s="448"/>
      <c r="G108" s="448"/>
      <c r="H108" s="448"/>
      <c r="I108" s="448"/>
      <c r="J108" s="448"/>
      <c r="K108" s="449"/>
      <c r="L108" s="449"/>
      <c r="M108" s="449"/>
      <c r="N108" s="449"/>
      <c r="O108" s="449"/>
      <c r="P108" s="449"/>
      <c r="Q108" s="448"/>
      <c r="R108" s="448"/>
      <c r="S108" s="448"/>
      <c r="T108" s="448"/>
      <c r="U108" s="448"/>
      <c r="V108" s="448"/>
      <c r="W108" s="449"/>
      <c r="X108" s="449"/>
      <c r="Y108" s="449"/>
      <c r="Z108" s="449"/>
      <c r="AA108" s="449"/>
      <c r="AB108" s="449"/>
      <c r="AC108" s="449"/>
      <c r="AD108" s="449"/>
      <c r="AE108" s="449"/>
      <c r="AF108" s="449"/>
      <c r="AG108" s="449"/>
      <c r="AH108" s="449"/>
      <c r="AI108" s="449"/>
      <c r="AJ108" s="449"/>
      <c r="AK108" s="449"/>
      <c r="AL108" s="449"/>
      <c r="AM108" s="449"/>
      <c r="AN108" s="449"/>
    </row>
    <row r="109" spans="1:40" ht="15">
      <c r="A109" s="445">
        <v>100</v>
      </c>
      <c r="B109" s="527" t="str">
        <f>IF('statement of marks'!D106="","",'statement of marks'!D106)</f>
        <v/>
      </c>
      <c r="C109" s="446" t="str">
        <f>IF('statement of marks'!I106="","",'statement of marks'!I106)</f>
        <v/>
      </c>
      <c r="D109" s="450"/>
      <c r="E109" s="448"/>
      <c r="F109" s="448"/>
      <c r="G109" s="448"/>
      <c r="H109" s="448"/>
      <c r="I109" s="448"/>
      <c r="J109" s="448"/>
      <c r="K109" s="449"/>
      <c r="L109" s="449"/>
      <c r="M109" s="449"/>
      <c r="N109" s="449"/>
      <c r="O109" s="449"/>
      <c r="P109" s="449"/>
      <c r="Q109" s="448"/>
      <c r="R109" s="448"/>
      <c r="S109" s="448"/>
      <c r="T109" s="448"/>
      <c r="U109" s="448"/>
      <c r="V109" s="448"/>
      <c r="W109" s="449"/>
      <c r="X109" s="449"/>
      <c r="Y109" s="449"/>
      <c r="Z109" s="449"/>
      <c r="AA109" s="449"/>
      <c r="AB109" s="449"/>
      <c r="AC109" s="449"/>
      <c r="AD109" s="449"/>
      <c r="AE109" s="449"/>
      <c r="AF109" s="449"/>
      <c r="AG109" s="449"/>
      <c r="AH109" s="449"/>
      <c r="AI109" s="449"/>
      <c r="AJ109" s="449"/>
      <c r="AK109" s="449"/>
      <c r="AL109" s="449"/>
      <c r="AM109" s="449"/>
      <c r="AN109" s="449"/>
    </row>
    <row r="110" spans="1:40" ht="13">
      <c r="A110" s="885"/>
      <c r="B110" s="886"/>
      <c r="C110" s="885"/>
      <c r="D110" s="885"/>
      <c r="E110" s="885"/>
      <c r="F110" s="885"/>
      <c r="G110" s="885"/>
      <c r="H110" s="885"/>
      <c r="I110" s="885"/>
      <c r="J110" s="885"/>
      <c r="K110" s="885"/>
      <c r="L110" s="885"/>
      <c r="M110" s="885"/>
      <c r="N110" s="885"/>
      <c r="O110" s="885"/>
      <c r="P110" s="885"/>
      <c r="Q110" s="885"/>
      <c r="R110" s="885"/>
      <c r="S110" s="885"/>
      <c r="T110" s="885"/>
      <c r="U110" s="885"/>
      <c r="V110" s="885"/>
      <c r="W110" s="885"/>
      <c r="X110" s="885"/>
      <c r="Y110" s="885"/>
      <c r="Z110" s="885"/>
      <c r="AA110" s="885"/>
      <c r="AB110" s="885"/>
      <c r="AC110" s="885"/>
      <c r="AD110" s="885"/>
      <c r="AE110" s="885"/>
      <c r="AF110" s="885"/>
      <c r="AG110" s="885"/>
      <c r="AH110" s="885"/>
      <c r="AI110" s="885"/>
      <c r="AJ110" s="885"/>
      <c r="AK110" s="885"/>
      <c r="AL110" s="885"/>
      <c r="AM110" s="885"/>
      <c r="AN110" s="885"/>
    </row>
    <row r="111" spans="1:40" ht="17">
      <c r="A111" s="519"/>
      <c r="B111" s="528" t="s">
        <v>658</v>
      </c>
      <c r="C111" s="519"/>
      <c r="D111" s="520"/>
      <c r="E111" s="887"/>
      <c r="F111" s="888"/>
      <c r="G111" s="888"/>
      <c r="H111" s="888"/>
      <c r="I111" s="888"/>
      <c r="J111" s="889"/>
      <c r="K111" s="887" t="s">
        <v>653</v>
      </c>
      <c r="L111" s="888"/>
      <c r="M111" s="888"/>
      <c r="N111" s="888"/>
      <c r="O111" s="888"/>
      <c r="P111" s="889"/>
      <c r="Q111" s="887" t="s">
        <v>653</v>
      </c>
      <c r="R111" s="888"/>
      <c r="S111" s="888"/>
      <c r="T111" s="888"/>
      <c r="U111" s="888"/>
      <c r="V111" s="889"/>
      <c r="W111" s="887" t="s">
        <v>653</v>
      </c>
      <c r="X111" s="888"/>
      <c r="Y111" s="888"/>
      <c r="Z111" s="888"/>
      <c r="AA111" s="888"/>
      <c r="AB111" s="889"/>
      <c r="AC111" s="887" t="s">
        <v>653</v>
      </c>
      <c r="AD111" s="888"/>
      <c r="AE111" s="888"/>
      <c r="AF111" s="888"/>
      <c r="AG111" s="888"/>
      <c r="AH111" s="889"/>
      <c r="AI111" s="887" t="s">
        <v>653</v>
      </c>
      <c r="AJ111" s="888"/>
      <c r="AK111" s="888"/>
      <c r="AL111" s="888"/>
      <c r="AM111" s="888"/>
      <c r="AN111" s="889"/>
    </row>
    <row r="112" spans="1:40" ht="17">
      <c r="A112" s="519"/>
      <c r="B112" s="528" t="s">
        <v>658</v>
      </c>
      <c r="C112" s="519"/>
      <c r="D112" s="520"/>
      <c r="E112" s="880"/>
      <c r="F112" s="881"/>
      <c r="G112" s="881"/>
      <c r="H112" s="881"/>
      <c r="I112" s="881"/>
      <c r="J112" s="882"/>
      <c r="K112" s="880">
        <v>38</v>
      </c>
      <c r="L112" s="881"/>
      <c r="M112" s="881"/>
      <c r="N112" s="881"/>
      <c r="O112" s="881"/>
      <c r="P112" s="882"/>
      <c r="Q112" s="880">
        <v>37</v>
      </c>
      <c r="R112" s="881"/>
      <c r="S112" s="881"/>
      <c r="T112" s="881"/>
      <c r="U112" s="881"/>
      <c r="V112" s="882"/>
      <c r="W112" s="880">
        <v>36</v>
      </c>
      <c r="X112" s="881"/>
      <c r="Y112" s="881"/>
      <c r="Z112" s="881"/>
      <c r="AA112" s="881"/>
      <c r="AB112" s="882"/>
      <c r="AC112" s="880">
        <v>35</v>
      </c>
      <c r="AD112" s="881"/>
      <c r="AE112" s="881"/>
      <c r="AF112" s="881"/>
      <c r="AG112" s="881"/>
      <c r="AH112" s="882"/>
      <c r="AI112" s="880">
        <v>34</v>
      </c>
      <c r="AJ112" s="881"/>
      <c r="AK112" s="881"/>
      <c r="AL112" s="881"/>
      <c r="AM112" s="881"/>
      <c r="AN112" s="882"/>
    </row>
  </sheetData>
  <sheetProtection password="CC1C" sheet="1" objects="1" scenarios="1"/>
  <autoFilter ref="B10:B112"/>
  <mergeCells count="70">
    <mergeCell ref="S3:S6"/>
    <mergeCell ref="T3:T6"/>
    <mergeCell ref="U3:U6"/>
    <mergeCell ref="Q1:V1"/>
    <mergeCell ref="W1:AB1"/>
    <mergeCell ref="Z3:Z6"/>
    <mergeCell ref="K3:K6"/>
    <mergeCell ref="AC1:AH1"/>
    <mergeCell ref="G3:G6"/>
    <mergeCell ref="H3:H6"/>
    <mergeCell ref="I3:I6"/>
    <mergeCell ref="J3:J6"/>
    <mergeCell ref="P3:P6"/>
    <mergeCell ref="L3:L6"/>
    <mergeCell ref="M3:M6"/>
    <mergeCell ref="N3:N6"/>
    <mergeCell ref="O3:O6"/>
    <mergeCell ref="AB3:AB6"/>
    <mergeCell ref="Q3:Q6"/>
    <mergeCell ref="R3:R6"/>
    <mergeCell ref="X3:X6"/>
    <mergeCell ref="Y3:Y6"/>
    <mergeCell ref="AI1:AN1"/>
    <mergeCell ref="A2:A6"/>
    <mergeCell ref="E2:J2"/>
    <mergeCell ref="K2:P2"/>
    <mergeCell ref="Q2:V2"/>
    <mergeCell ref="W2:AB2"/>
    <mergeCell ref="AC2:AH2"/>
    <mergeCell ref="AI2:AN2"/>
    <mergeCell ref="E3:E6"/>
    <mergeCell ref="F3:F6"/>
    <mergeCell ref="D1:D9"/>
    <mergeCell ref="E1:J1"/>
    <mergeCell ref="K1:P1"/>
    <mergeCell ref="AI8:AN9"/>
    <mergeCell ref="A7:A9"/>
    <mergeCell ref="E8:J9"/>
    <mergeCell ref="E112:J112"/>
    <mergeCell ref="AA3:AA6"/>
    <mergeCell ref="AN3:AN6"/>
    <mergeCell ref="AC3:AC6"/>
    <mergeCell ref="AD3:AD6"/>
    <mergeCell ref="AE3:AE6"/>
    <mergeCell ref="AF3:AF6"/>
    <mergeCell ref="AG3:AG6"/>
    <mergeCell ref="AH3:AH6"/>
    <mergeCell ref="AI3:AI6"/>
    <mergeCell ref="AJ3:AJ6"/>
    <mergeCell ref="AK3:AK6"/>
    <mergeCell ref="AL3:AL6"/>
    <mergeCell ref="AM3:AM6"/>
    <mergeCell ref="V3:V6"/>
    <mergeCell ref="W3:W6"/>
    <mergeCell ref="AI112:AN112"/>
    <mergeCell ref="K8:P9"/>
    <mergeCell ref="Q8:V9"/>
    <mergeCell ref="W8:AB9"/>
    <mergeCell ref="AC8:AH9"/>
    <mergeCell ref="K112:P112"/>
    <mergeCell ref="Q112:V112"/>
    <mergeCell ref="W112:AB112"/>
    <mergeCell ref="AC112:AH112"/>
    <mergeCell ref="A110:AN110"/>
    <mergeCell ref="E111:J111"/>
    <mergeCell ref="K111:P111"/>
    <mergeCell ref="Q111:V111"/>
    <mergeCell ref="W111:AB111"/>
    <mergeCell ref="AC111:AH111"/>
    <mergeCell ref="AI111:AN111"/>
  </mergeCells>
  <phoneticPr fontId="14" type="noConversion"/>
  <dataValidations count="1">
    <dataValidation type="list" allowBlank="1" showInputMessage="1" showErrorMessage="1" sqref="E10:J109">
      <formula1>$D$10:$D$14</formula1>
    </dataValidation>
  </dataValidations>
  <pageMargins left="0.75" right="0.75" top="1" bottom="1" header="0.5" footer="0.5"/>
  <pageSetup paperSize="5"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O1550"/>
  <sheetViews>
    <sheetView topLeftCell="C1" zoomScale="150" zoomScaleNormal="150" zoomScalePageLayoutView="150" workbookViewId="0">
      <selection activeCell="C1" sqref="C1:G1"/>
    </sheetView>
  </sheetViews>
  <sheetFormatPr baseColWidth="10" defaultColWidth="11.5" defaultRowHeight="17" customHeight="1" x14ac:dyDescent="0"/>
  <cols>
    <col min="1" max="2" width="4.6640625" style="397" hidden="1" customWidth="1"/>
    <col min="3" max="3" width="1.83203125" style="397" customWidth="1"/>
    <col min="4" max="4" width="25.6640625" style="397" customWidth="1"/>
    <col min="5" max="7" width="9.5" style="397" customWidth="1"/>
    <col min="8" max="8" width="6.5" style="397" hidden="1" customWidth="1"/>
    <col min="9" max="9" width="7" style="397" hidden="1" customWidth="1"/>
    <col min="10" max="10" width="1.83203125" style="397" customWidth="1"/>
    <col min="11" max="11" width="25.6640625" style="397" customWidth="1"/>
    <col min="12" max="14" width="9.5" style="397" customWidth="1"/>
    <col min="15" max="15" width="7.6640625" style="397" customWidth="1"/>
    <col min="16" max="16384" width="11.5" style="397"/>
  </cols>
  <sheetData>
    <row r="1" spans="3:15" ht="17" customHeight="1">
      <c r="C1" s="904" t="s">
        <v>39</v>
      </c>
      <c r="D1" s="905"/>
      <c r="E1" s="905"/>
      <c r="F1" s="905"/>
      <c r="G1" s="906"/>
      <c r="H1" s="922"/>
      <c r="I1" s="923"/>
      <c r="J1" s="904" t="s">
        <v>39</v>
      </c>
      <c r="K1" s="905"/>
      <c r="L1" s="905"/>
      <c r="M1" s="905"/>
      <c r="N1" s="906"/>
      <c r="O1" s="12"/>
    </row>
    <row r="2" spans="3:15" ht="17" customHeight="1">
      <c r="C2" s="907" t="str">
        <f>'statement of marks'!$A$1</f>
        <v>jk- ck- ek/;fed fo|ky; uohu] fuEckgsM+k</v>
      </c>
      <c r="D2" s="908"/>
      <c r="E2" s="908"/>
      <c r="F2" s="908"/>
      <c r="G2" s="909"/>
      <c r="H2" s="922"/>
      <c r="I2" s="923"/>
      <c r="J2" s="907" t="str">
        <f>'statement of marks'!$A$1</f>
        <v>jk- ck- ek/;fed fo|ky; uohu] fuEckgsM+k</v>
      </c>
      <c r="K2" s="908"/>
      <c r="L2" s="908"/>
      <c r="M2" s="908"/>
      <c r="N2" s="909"/>
    </row>
    <row r="3" spans="3:15" ht="17" customHeight="1">
      <c r="C3" s="907"/>
      <c r="D3" s="908"/>
      <c r="E3" s="908"/>
      <c r="F3" s="908"/>
      <c r="G3" s="909"/>
      <c r="H3" s="922"/>
      <c r="I3" s="923"/>
      <c r="J3" s="907"/>
      <c r="K3" s="908"/>
      <c r="L3" s="908"/>
      <c r="M3" s="908"/>
      <c r="N3" s="909"/>
    </row>
    <row r="4" spans="3:15" ht="17" customHeight="1">
      <c r="C4" s="406"/>
      <c r="D4" s="398" t="s">
        <v>559</v>
      </c>
      <c r="E4" s="910" t="str">
        <f>'statement of marks'!$F$3</f>
        <v>2015-16</v>
      </c>
      <c r="F4" s="910"/>
      <c r="G4" s="911"/>
      <c r="H4" s="922"/>
      <c r="I4" s="923"/>
      <c r="J4" s="406"/>
      <c r="K4" s="398" t="s">
        <v>559</v>
      </c>
      <c r="L4" s="910" t="str">
        <f>'statement of marks'!$F$3</f>
        <v>2015-16</v>
      </c>
      <c r="M4" s="910"/>
      <c r="N4" s="911"/>
    </row>
    <row r="5" spans="3:15" ht="17" customHeight="1">
      <c r="C5" s="406"/>
      <c r="D5" s="399" t="s">
        <v>560</v>
      </c>
      <c r="E5" s="912" t="str">
        <f>IF('statement of marks'!H7="","",'statement of marks'!H7)</f>
        <v>ckyfd'ku jsxj</v>
      </c>
      <c r="F5" s="912"/>
      <c r="G5" s="913"/>
      <c r="H5" s="922"/>
      <c r="I5" s="923"/>
      <c r="J5" s="406"/>
      <c r="K5" s="399" t="s">
        <v>560</v>
      </c>
      <c r="L5" s="912" t="str">
        <f>IF('statement of marks'!H8="","",'statement of marks'!H8)</f>
        <v>v 002</v>
      </c>
      <c r="M5" s="912"/>
      <c r="N5" s="913"/>
    </row>
    <row r="6" spans="3:15" ht="17" customHeight="1">
      <c r="C6" s="406"/>
      <c r="D6" s="399" t="s">
        <v>561</v>
      </c>
      <c r="E6" s="912" t="str">
        <f>IF('statement of marks'!I7="","",'statement of marks'!I7)</f>
        <v>Jh f'koyky</v>
      </c>
      <c r="F6" s="912"/>
      <c r="G6" s="913"/>
      <c r="H6" s="922"/>
      <c r="I6" s="923"/>
      <c r="J6" s="406"/>
      <c r="K6" s="399" t="s">
        <v>561</v>
      </c>
      <c r="L6" s="912" t="str">
        <f>IF('statement of marks'!I8="","",'statement of marks'!I8)</f>
        <v>c 002</v>
      </c>
      <c r="M6" s="912"/>
      <c r="N6" s="913"/>
    </row>
    <row r="7" spans="3:15" ht="17" customHeight="1">
      <c r="C7" s="406"/>
      <c r="D7" s="399" t="s">
        <v>562</v>
      </c>
      <c r="E7" s="912" t="str">
        <f>IF('statement of marks'!J7="","",'statement of marks'!J7)</f>
        <v>Jherh jruh ckbZ</v>
      </c>
      <c r="F7" s="912"/>
      <c r="G7" s="913"/>
      <c r="H7" s="922"/>
      <c r="I7" s="923"/>
      <c r="J7" s="406"/>
      <c r="K7" s="399" t="s">
        <v>562</v>
      </c>
      <c r="L7" s="912" t="str">
        <f>IF('statement of marks'!J8="","",'statement of marks'!J8)</f>
        <v>l 002</v>
      </c>
      <c r="M7" s="912"/>
      <c r="N7" s="913"/>
    </row>
    <row r="8" spans="3:15" ht="17" customHeight="1">
      <c r="C8" s="406"/>
      <c r="D8" s="399" t="s">
        <v>566</v>
      </c>
      <c r="E8" s="914" t="str">
        <f>IF('statement of marks'!B7="","",'statement of marks'!B7)</f>
        <v>SC</v>
      </c>
      <c r="F8" s="914"/>
      <c r="G8" s="915"/>
      <c r="H8" s="922"/>
      <c r="I8" s="923"/>
      <c r="J8" s="406"/>
      <c r="K8" s="399" t="s">
        <v>566</v>
      </c>
      <c r="L8" s="914" t="str">
        <f>IF('statement of marks'!B8="","",'statement of marks'!B8)</f>
        <v>ST</v>
      </c>
      <c r="M8" s="914"/>
      <c r="N8" s="915"/>
    </row>
    <row r="9" spans="3:15" ht="17" customHeight="1">
      <c r="C9" s="406"/>
      <c r="D9" s="399" t="s">
        <v>563</v>
      </c>
      <c r="E9" s="914" t="str">
        <f>'statement of marks'!$D$3</f>
        <v>2 A</v>
      </c>
      <c r="F9" s="914"/>
      <c r="G9" s="915"/>
      <c r="H9" s="922"/>
      <c r="I9" s="923"/>
      <c r="J9" s="406"/>
      <c r="K9" s="399" t="s">
        <v>563</v>
      </c>
      <c r="L9" s="914" t="str">
        <f>'statement of marks'!$D$3</f>
        <v>2 A</v>
      </c>
      <c r="M9" s="914"/>
      <c r="N9" s="915"/>
    </row>
    <row r="10" spans="3:15" ht="17" customHeight="1">
      <c r="C10" s="406"/>
      <c r="D10" s="400" t="s">
        <v>564</v>
      </c>
      <c r="E10" s="914">
        <f>IF('statement of marks'!E7="","",'statement of marks'!E7)</f>
        <v>4001</v>
      </c>
      <c r="F10" s="914"/>
      <c r="G10" s="915"/>
      <c r="H10" s="922"/>
      <c r="I10" s="923"/>
      <c r="J10" s="406"/>
      <c r="K10" s="400" t="s">
        <v>564</v>
      </c>
      <c r="L10" s="914">
        <f>IF('statement of marks'!E8="","",'statement of marks'!E8)</f>
        <v>4002</v>
      </c>
      <c r="M10" s="914"/>
      <c r="N10" s="915"/>
    </row>
    <row r="11" spans="3:15" ht="17" customHeight="1">
      <c r="C11" s="406"/>
      <c r="D11" s="399" t="s">
        <v>6</v>
      </c>
      <c r="E11" s="914">
        <f>IF('statement of marks'!D7="","",'statement of marks'!D7)</f>
        <v>801</v>
      </c>
      <c r="F11" s="914"/>
      <c r="G11" s="915"/>
      <c r="H11" s="922"/>
      <c r="I11" s="923"/>
      <c r="J11" s="406"/>
      <c r="K11" s="399" t="s">
        <v>6</v>
      </c>
      <c r="L11" s="914">
        <f>IF('statement of marks'!D8="","",'statement of marks'!D8)</f>
        <v>802</v>
      </c>
      <c r="M11" s="914"/>
      <c r="N11" s="915"/>
    </row>
    <row r="12" spans="3:15" ht="17" customHeight="1">
      <c r="C12" s="406"/>
      <c r="D12" s="399" t="s">
        <v>567</v>
      </c>
      <c r="E12" s="916">
        <f>IF('statement of marks'!F7="","",'statement of marks'!F7)</f>
        <v>36167</v>
      </c>
      <c r="F12" s="916"/>
      <c r="G12" s="917"/>
      <c r="H12" s="922"/>
      <c r="I12" s="923"/>
      <c r="J12" s="406"/>
      <c r="K12" s="399" t="s">
        <v>567</v>
      </c>
      <c r="L12" s="916">
        <f>IF('statement of marks'!F8="","",'statement of marks'!F8)</f>
        <v>37967</v>
      </c>
      <c r="M12" s="916"/>
      <c r="N12" s="917"/>
    </row>
    <row r="13" spans="3:15" ht="17" customHeight="1">
      <c r="C13" s="406"/>
      <c r="D13" s="399" t="s">
        <v>568</v>
      </c>
      <c r="E13" s="918" t="str">
        <f>IF('statement of marks'!G7="","",'statement of marks'!G7)</f>
        <v>lkr tuojh] mUuhl lkS fuUukuoS</v>
      </c>
      <c r="F13" s="918"/>
      <c r="G13" s="919"/>
      <c r="H13" s="922"/>
      <c r="I13" s="923"/>
      <c r="J13" s="406"/>
      <c r="K13" s="399" t="s">
        <v>568</v>
      </c>
      <c r="L13" s="918" t="str">
        <f>IF('statement of marks'!G8="","",'statement of marks'!G8)</f>
        <v>ckjg fnlEcj] nks gtkj rhu</v>
      </c>
      <c r="M13" s="918"/>
      <c r="N13" s="919"/>
    </row>
    <row r="14" spans="3:15" ht="17" customHeight="1">
      <c r="C14" s="406"/>
      <c r="D14" s="399" t="s">
        <v>565</v>
      </c>
      <c r="E14" s="405" t="s">
        <v>630</v>
      </c>
      <c r="F14" s="405" t="s">
        <v>79</v>
      </c>
      <c r="G14" s="407" t="s">
        <v>571</v>
      </c>
      <c r="H14" s="922"/>
      <c r="I14" s="923"/>
      <c r="J14" s="406"/>
      <c r="K14" s="399" t="s">
        <v>565</v>
      </c>
      <c r="L14" s="405" t="s">
        <v>630</v>
      </c>
      <c r="M14" s="405" t="s">
        <v>79</v>
      </c>
      <c r="N14" s="407" t="s">
        <v>571</v>
      </c>
    </row>
    <row r="15" spans="3:15" ht="17" customHeight="1">
      <c r="C15" s="406"/>
      <c r="D15" s="399" t="str">
        <f>'statement of marks'!$BZ$5</f>
        <v>fgUnh</v>
      </c>
      <c r="E15" s="413">
        <f>IF('statement of marks'!BZ7="","",'statement of marks'!BZ7)</f>
        <v>200</v>
      </c>
      <c r="F15" s="415">
        <f>IF('statement of marks'!CA7="","",'statement of marks'!CA7)</f>
        <v>20</v>
      </c>
      <c r="G15" s="407" t="str">
        <f>IF('statement of marks'!CB7="","",'statement of marks'!CB7)</f>
        <v>E</v>
      </c>
      <c r="H15" s="922"/>
      <c r="I15" s="923"/>
      <c r="J15" s="406"/>
      <c r="K15" s="399" t="str">
        <f>'statement of marks'!$BZ$5</f>
        <v>fgUnh</v>
      </c>
      <c r="L15" s="413">
        <f>IF('statement of marks'!BZ8="","",'statement of marks'!BZ8)</f>
        <v>200</v>
      </c>
      <c r="M15" s="415">
        <f>IF('statement of marks'!CA8="","",'statement of marks'!CA8)</f>
        <v>70</v>
      </c>
      <c r="N15" s="407" t="str">
        <f>IF('statement of marks'!CB8="","",'statement of marks'!CB8)</f>
        <v/>
      </c>
    </row>
    <row r="16" spans="3:15" ht="17" customHeight="1">
      <c r="C16" s="406"/>
      <c r="D16" s="399" t="str">
        <f>'statement of marks'!$CC$5</f>
        <v>vaxszth</v>
      </c>
      <c r="E16" s="413">
        <f>IF('statement of marks'!CC7="","",'statement of marks'!CC7)</f>
        <v>100</v>
      </c>
      <c r="F16" s="415">
        <f>IF('statement of marks'!CD7="","",'statement of marks'!CD7)</f>
        <v>48</v>
      </c>
      <c r="G16" s="407" t="str">
        <f>IF('statement of marks'!CE7="","",'statement of marks'!CE7)</f>
        <v>D</v>
      </c>
      <c r="H16" s="922"/>
      <c r="I16" s="923"/>
      <c r="J16" s="406"/>
      <c r="K16" s="399" t="str">
        <f>'statement of marks'!$CC$5</f>
        <v>vaxszth</v>
      </c>
      <c r="L16" s="413">
        <f>IF('statement of marks'!CC8="","",'statement of marks'!CC8)</f>
        <v>100</v>
      </c>
      <c r="M16" s="415">
        <f>IF('statement of marks'!CD8="","",'statement of marks'!CD8)</f>
        <v>25</v>
      </c>
      <c r="N16" s="407" t="str">
        <f>IF('statement of marks'!CE8="","",'statement of marks'!CE8)</f>
        <v/>
      </c>
    </row>
    <row r="17" spans="3:14" ht="17" customHeight="1">
      <c r="C17" s="406"/>
      <c r="D17" s="399" t="str">
        <f>'statement of marks'!$CF$5</f>
        <v>xf.kr</v>
      </c>
      <c r="E17" s="413">
        <f>IF('statement of marks'!CF7="","",'statement of marks'!CF7)</f>
        <v>200</v>
      </c>
      <c r="F17" s="415">
        <f>IF('statement of marks'!CG7="","",'statement of marks'!CG7)</f>
        <v>85</v>
      </c>
      <c r="G17" s="407" t="str">
        <f>IF('statement of marks'!CH7="","",'statement of marks'!CH7)</f>
        <v>D</v>
      </c>
      <c r="H17" s="922"/>
      <c r="I17" s="923"/>
      <c r="J17" s="406"/>
      <c r="K17" s="399" t="str">
        <f>'statement of marks'!$CF$5</f>
        <v>xf.kr</v>
      </c>
      <c r="L17" s="413">
        <f>IF('statement of marks'!CF8="","",'statement of marks'!CF8)</f>
        <v>200</v>
      </c>
      <c r="M17" s="415">
        <f>IF('statement of marks'!CG8="","",'statement of marks'!CG8)</f>
        <v>120</v>
      </c>
      <c r="N17" s="407" t="str">
        <f>IF('statement of marks'!CH8="","",'statement of marks'!CH8)</f>
        <v>C</v>
      </c>
    </row>
    <row r="18" spans="3:14" ht="17" customHeight="1">
      <c r="C18" s="406"/>
      <c r="D18" s="399" t="str">
        <f>'statement of marks'!$CI$5</f>
        <v>Ik;kZoj.k v/;;u</v>
      </c>
      <c r="E18" s="413">
        <f>IF('statement of marks'!CI7="","",'statement of marks'!CI7)</f>
        <v>100</v>
      </c>
      <c r="F18" s="415">
        <f>IF('statement of marks'!CJ7="","",'statement of marks'!CJ7)</f>
        <v>40</v>
      </c>
      <c r="G18" s="407" t="str">
        <f>IF('statement of marks'!CK7="","",'statement of marks'!CK7)</f>
        <v>D</v>
      </c>
      <c r="H18" s="922"/>
      <c r="I18" s="923"/>
      <c r="J18" s="406"/>
      <c r="K18" s="399" t="str">
        <f>'statement of marks'!$CI$5</f>
        <v>Ik;kZoj.k v/;;u</v>
      </c>
      <c r="L18" s="413">
        <f>IF('statement of marks'!CI8="","",'statement of marks'!CI8)</f>
        <v>100</v>
      </c>
      <c r="M18" s="415">
        <f>IF('statement of marks'!CJ8="","",'statement of marks'!CJ8)</f>
        <v>100</v>
      </c>
      <c r="N18" s="407" t="str">
        <f>IF('statement of marks'!CK8="","",'statement of marks'!CK8)</f>
        <v>A</v>
      </c>
    </row>
    <row r="19" spans="3:14" ht="17" customHeight="1">
      <c r="C19" s="406"/>
      <c r="D19" s="399" t="str">
        <f>'statement of marks'!$CL$5</f>
        <v>dk;kZuqHko</v>
      </c>
      <c r="E19" s="413">
        <f>IF('statement of marks'!CL7="","",'statement of marks'!CL7)</f>
        <v>50</v>
      </c>
      <c r="F19" s="415">
        <f>IF('statement of marks'!CM7="","",'statement of marks'!CM7)</f>
        <v>40</v>
      </c>
      <c r="G19" s="407" t="str">
        <f>IF('statement of marks'!CN7="","",'statement of marks'!CN7)</f>
        <v>B</v>
      </c>
      <c r="H19" s="922"/>
      <c r="I19" s="923"/>
      <c r="J19" s="406"/>
      <c r="K19" s="399" t="str">
        <f>'statement of marks'!$CL$5</f>
        <v>dk;kZuqHko</v>
      </c>
      <c r="L19" s="413">
        <f>IF('statement of marks'!CL8="","",'statement of marks'!CL8)</f>
        <v>50</v>
      </c>
      <c r="M19" s="415" t="str">
        <f>IF('statement of marks'!CM8="","",'statement of marks'!CM8)</f>
        <v>ml</v>
      </c>
      <c r="N19" s="407" t="str">
        <f>IF('statement of marks'!CN8="","",'statement of marks'!CN8)</f>
        <v/>
      </c>
    </row>
    <row r="20" spans="3:14" ht="17" customHeight="1">
      <c r="C20" s="406"/>
      <c r="D20" s="399" t="str">
        <f>'statement of marks'!$CO$5</f>
        <v>dyk f'k{kk</v>
      </c>
      <c r="E20" s="414">
        <f>IF('statement of marks'!CO7="","",'statement of marks'!CO7)</f>
        <v>50</v>
      </c>
      <c r="F20" s="416">
        <f>IF('statement of marks'!CP7="","",'statement of marks'!CP7)</f>
        <v>40</v>
      </c>
      <c r="G20" s="408" t="str">
        <f>IF('statement of marks'!CQ7="","",'statement of marks'!CQ7)</f>
        <v>B</v>
      </c>
      <c r="H20" s="922"/>
      <c r="I20" s="923"/>
      <c r="J20" s="406"/>
      <c r="K20" s="399" t="str">
        <f>'statement of marks'!$CO$5</f>
        <v>dyk f'k{kk</v>
      </c>
      <c r="L20" s="414">
        <f>IF('statement of marks'!CO8="","",'statement of marks'!CO8)</f>
        <v>50</v>
      </c>
      <c r="M20" s="416" t="str">
        <f>IF('statement of marks'!CP8="","",'statement of marks'!CP8)</f>
        <v/>
      </c>
      <c r="N20" s="408" t="str">
        <f>IF('statement of marks'!CQ8="","",'statement of marks'!CQ8)</f>
        <v/>
      </c>
    </row>
    <row r="21" spans="3:14" ht="17" customHeight="1">
      <c r="C21" s="406"/>
      <c r="D21" s="399" t="str">
        <f>'statement of marks'!$CR$5</f>
        <v>LokLF; ,oe~ 'kkjhfjd f'k{kk</v>
      </c>
      <c r="E21" s="414">
        <f>IF('statement of marks'!CR7="","",'statement of marks'!CR7)</f>
        <v>100</v>
      </c>
      <c r="F21" s="416">
        <f>IF('statement of marks'!CS7="","",'statement of marks'!CS7)</f>
        <v>40</v>
      </c>
      <c r="G21" s="408" t="str">
        <f>IF('statement of marks'!CT7="","",'statement of marks'!CT7)</f>
        <v>D</v>
      </c>
      <c r="H21" s="922"/>
      <c r="I21" s="923"/>
      <c r="J21" s="406"/>
      <c r="K21" s="399" t="str">
        <f>'statement of marks'!$CR$5</f>
        <v>LokLF; ,oe~ 'kkjhfjd f'k{kk</v>
      </c>
      <c r="L21" s="414">
        <f>IF('statement of marks'!CR8="","",'statement of marks'!CR8)</f>
        <v>100</v>
      </c>
      <c r="M21" s="416">
        <f>IF('statement of marks'!CS8="","",'statement of marks'!CS8)</f>
        <v>40</v>
      </c>
      <c r="N21" s="408" t="str">
        <f>IF('statement of marks'!CT8="","",'statement of marks'!CT8)</f>
        <v>D</v>
      </c>
    </row>
    <row r="22" spans="3:14" ht="17" customHeight="1">
      <c r="C22" s="406"/>
      <c r="D22" s="399" t="s">
        <v>629</v>
      </c>
      <c r="E22" s="414">
        <f>IF('statement of marks'!CY7="","",'statement of marks'!CY7)</f>
        <v>500</v>
      </c>
      <c r="F22" s="416">
        <f>IF('statement of marks'!CZ7="","",'statement of marks'!CZ7)</f>
        <v>153</v>
      </c>
      <c r="G22" s="408" t="str">
        <f>IF('statement of marks'!DB7="","",'statement of marks'!DB7)</f>
        <v/>
      </c>
      <c r="H22" s="922"/>
      <c r="I22" s="923"/>
      <c r="J22" s="406"/>
      <c r="K22" s="399" t="s">
        <v>629</v>
      </c>
      <c r="L22" s="414">
        <f>IF('statement of marks'!CY8="","",'statement of marks'!CY8)</f>
        <v>500</v>
      </c>
      <c r="M22" s="416">
        <f>IF('statement of marks'!CZ8="","",'statement of marks'!CZ8)</f>
        <v>215</v>
      </c>
      <c r="N22" s="408" t="str">
        <f>IF('statement of marks'!DB8="","",'statement of marks'!DB8)</f>
        <v/>
      </c>
    </row>
    <row r="23" spans="3:14" ht="17" customHeight="1">
      <c r="C23" s="406"/>
      <c r="D23" s="399" t="s">
        <v>8</v>
      </c>
      <c r="E23" s="920" t="str">
        <f>IF('statement of marks'!CX7="","",'statement of marks'!CX7)</f>
        <v>d{kksUur</v>
      </c>
      <c r="F23" s="920"/>
      <c r="G23" s="921"/>
      <c r="H23" s="922"/>
      <c r="I23" s="923"/>
      <c r="J23" s="406"/>
      <c r="K23" s="399" t="s">
        <v>8</v>
      </c>
      <c r="L23" s="920" t="str">
        <f>IF('statement of marks'!CX8="","",'statement of marks'!CX8)</f>
        <v/>
      </c>
      <c r="M23" s="920"/>
      <c r="N23" s="921"/>
    </row>
    <row r="24" spans="3:14" ht="17" customHeight="1">
      <c r="C24" s="406"/>
      <c r="D24" s="401" t="str">
        <f>'statement of marks'!$CU$5</f>
        <v>dqy ehfVax</v>
      </c>
      <c r="E24" s="412">
        <f>IF('statement of marks'!CU7="","",'statement of marks'!CU7)</f>
        <v>424</v>
      </c>
      <c r="F24" s="366" t="str">
        <f>'statement of marks'!$CV$5</f>
        <v>Nk= mifLFkfr</v>
      </c>
      <c r="G24" s="417">
        <f>IF('statement of marks'!CV7="","",'statement of marks'!CV7)</f>
        <v>376</v>
      </c>
      <c r="H24" s="922"/>
      <c r="I24" s="923"/>
      <c r="J24" s="406"/>
      <c r="K24" s="401" t="str">
        <f>'statement of marks'!$CU$5</f>
        <v>dqy ehfVax</v>
      </c>
      <c r="L24" s="412">
        <f>IF('statement of marks'!CU8="","",'statement of marks'!CU8)</f>
        <v>424</v>
      </c>
      <c r="M24" s="366" t="str">
        <f>'statement of marks'!$CV$5</f>
        <v>Nk= mifLFkfr</v>
      </c>
      <c r="N24" s="417" t="str">
        <f>IF('statement of marks'!CV8="","",'statement of marks'!CV8)</f>
        <v/>
      </c>
    </row>
    <row r="25" spans="3:14" ht="17" customHeight="1">
      <c r="C25" s="406"/>
      <c r="D25" s="399" t="s">
        <v>569</v>
      </c>
      <c r="E25" s="898" t="str">
        <f>IF('statement of marks'!DE7="","",'statement of marks'!DE7)</f>
        <v>n`&lt; fo'okl</v>
      </c>
      <c r="F25" s="898"/>
      <c r="G25" s="899"/>
      <c r="H25" s="922"/>
      <c r="I25" s="923"/>
      <c r="J25" s="406"/>
      <c r="K25" s="399" t="s">
        <v>569</v>
      </c>
      <c r="L25" s="898" t="str">
        <f>IF('statement of marks'!DE8="","",'statement of marks'!DE8)</f>
        <v/>
      </c>
      <c r="M25" s="898"/>
      <c r="N25" s="899"/>
    </row>
    <row r="26" spans="3:14" ht="17" customHeight="1">
      <c r="C26" s="406"/>
      <c r="D26" s="400" t="s">
        <v>65</v>
      </c>
      <c r="E26" s="898"/>
      <c r="F26" s="898"/>
      <c r="G26" s="899"/>
      <c r="H26" s="922"/>
      <c r="I26" s="923"/>
      <c r="J26" s="406"/>
      <c r="K26" s="400" t="s">
        <v>65</v>
      </c>
      <c r="L26" s="898"/>
      <c r="M26" s="898"/>
      <c r="N26" s="899"/>
    </row>
    <row r="27" spans="3:14" ht="17" customHeight="1">
      <c r="C27" s="406"/>
      <c r="D27" s="402" t="s">
        <v>86</v>
      </c>
      <c r="E27" s="898"/>
      <c r="F27" s="898"/>
      <c r="G27" s="899"/>
      <c r="H27" s="922"/>
      <c r="I27" s="923"/>
      <c r="J27" s="406"/>
      <c r="K27" s="402" t="s">
        <v>86</v>
      </c>
      <c r="L27" s="898"/>
      <c r="M27" s="898"/>
      <c r="N27" s="899"/>
    </row>
    <row r="28" spans="3:14" ht="17" customHeight="1">
      <c r="C28" s="406"/>
      <c r="D28" s="403" t="s">
        <v>16</v>
      </c>
      <c r="E28" s="898"/>
      <c r="F28" s="898"/>
      <c r="G28" s="899"/>
      <c r="H28" s="922"/>
      <c r="I28" s="923"/>
      <c r="J28" s="406"/>
      <c r="K28" s="403" t="s">
        <v>16</v>
      </c>
      <c r="L28" s="898"/>
      <c r="M28" s="898"/>
      <c r="N28" s="899"/>
    </row>
    <row r="29" spans="3:14" ht="17" customHeight="1">
      <c r="C29" s="409"/>
      <c r="D29" s="404" t="s">
        <v>4</v>
      </c>
      <c r="E29" s="898"/>
      <c r="F29" s="898"/>
      <c r="G29" s="899"/>
      <c r="H29" s="922"/>
      <c r="I29" s="923"/>
      <c r="J29" s="409"/>
      <c r="K29" s="404" t="s">
        <v>4</v>
      </c>
      <c r="L29" s="898"/>
      <c r="M29" s="898"/>
      <c r="N29" s="899"/>
    </row>
    <row r="30" spans="3:14" ht="17" customHeight="1">
      <c r="C30" s="406"/>
      <c r="D30" s="400" t="str">
        <f>'statement of marks'!$H$3</f>
        <v xml:space="preserve">fo|ky; dk Mkbl dksM+ </v>
      </c>
      <c r="E30" s="900" t="str">
        <f>'statement of marks'!$I$3</f>
        <v>00001</v>
      </c>
      <c r="F30" s="900"/>
      <c r="G30" s="901"/>
      <c r="H30" s="922"/>
      <c r="I30" s="923"/>
      <c r="J30" s="406"/>
      <c r="K30" s="400" t="str">
        <f>'statement of marks'!$H$3</f>
        <v xml:space="preserve">fo|ky; dk Mkbl dksM+ </v>
      </c>
      <c r="L30" s="900" t="str">
        <f>'statement of marks'!$I$3</f>
        <v>00001</v>
      </c>
      <c r="M30" s="900"/>
      <c r="N30" s="901"/>
    </row>
    <row r="31" spans="3:14" ht="17" customHeight="1" thickBot="1">
      <c r="C31" s="410"/>
      <c r="D31" s="411" t="s">
        <v>63</v>
      </c>
      <c r="E31" s="902">
        <f>'statement of marks'!$DD$107</f>
        <v>42460</v>
      </c>
      <c r="F31" s="902"/>
      <c r="G31" s="903"/>
      <c r="H31" s="922"/>
      <c r="I31" s="923"/>
      <c r="J31" s="410"/>
      <c r="K31" s="411" t="s">
        <v>63</v>
      </c>
      <c r="L31" s="902">
        <f>'statement of marks'!$DD$107</f>
        <v>42460</v>
      </c>
      <c r="M31" s="902"/>
      <c r="N31" s="903"/>
    </row>
    <row r="32" spans="3:14" ht="17" customHeight="1">
      <c r="C32" s="904" t="s">
        <v>39</v>
      </c>
      <c r="D32" s="905"/>
      <c r="E32" s="905"/>
      <c r="F32" s="905"/>
      <c r="G32" s="906"/>
      <c r="H32" s="922"/>
      <c r="I32" s="923"/>
      <c r="J32" s="904" t="s">
        <v>39</v>
      </c>
      <c r="K32" s="905"/>
      <c r="L32" s="905"/>
      <c r="M32" s="905"/>
      <c r="N32" s="906"/>
    </row>
    <row r="33" spans="3:14" ht="17" customHeight="1">
      <c r="C33" s="907" t="str">
        <f>'statement of marks'!$A$1</f>
        <v>jk- ck- ek/;fed fo|ky; uohu] fuEckgsM+k</v>
      </c>
      <c r="D33" s="908"/>
      <c r="E33" s="908"/>
      <c r="F33" s="908"/>
      <c r="G33" s="909"/>
      <c r="H33" s="922"/>
      <c r="I33" s="923"/>
      <c r="J33" s="907" t="str">
        <f>'statement of marks'!$A$1</f>
        <v>jk- ck- ek/;fed fo|ky; uohu] fuEckgsM+k</v>
      </c>
      <c r="K33" s="908"/>
      <c r="L33" s="908"/>
      <c r="M33" s="908"/>
      <c r="N33" s="909"/>
    </row>
    <row r="34" spans="3:14" ht="17" customHeight="1">
      <c r="C34" s="907"/>
      <c r="D34" s="908"/>
      <c r="E34" s="908"/>
      <c r="F34" s="908"/>
      <c r="G34" s="909"/>
      <c r="H34" s="922"/>
      <c r="I34" s="923"/>
      <c r="J34" s="907"/>
      <c r="K34" s="908"/>
      <c r="L34" s="908"/>
      <c r="M34" s="908"/>
      <c r="N34" s="909"/>
    </row>
    <row r="35" spans="3:14" ht="17" customHeight="1">
      <c r="C35" s="406"/>
      <c r="D35" s="398" t="s">
        <v>559</v>
      </c>
      <c r="E35" s="910" t="str">
        <f>'statement of marks'!$F$3</f>
        <v>2015-16</v>
      </c>
      <c r="F35" s="910"/>
      <c r="G35" s="911"/>
      <c r="H35" s="922"/>
      <c r="I35" s="923"/>
      <c r="J35" s="406"/>
      <c r="K35" s="398" t="s">
        <v>559</v>
      </c>
      <c r="L35" s="910" t="str">
        <f>'statement of marks'!$F$3</f>
        <v>2015-16</v>
      </c>
      <c r="M35" s="910"/>
      <c r="N35" s="911"/>
    </row>
    <row r="36" spans="3:14" ht="17" customHeight="1">
      <c r="C36" s="406"/>
      <c r="D36" s="399" t="s">
        <v>560</v>
      </c>
      <c r="E36" s="912" t="str">
        <f>IF('statement of marks'!H9="","",'statement of marks'!H9)</f>
        <v>v 003</v>
      </c>
      <c r="F36" s="912"/>
      <c r="G36" s="913"/>
      <c r="H36" s="922"/>
      <c r="I36" s="923"/>
      <c r="J36" s="406"/>
      <c r="K36" s="399" t="s">
        <v>560</v>
      </c>
      <c r="L36" s="912" t="str">
        <f>IF('statement of marks'!H10="","",'statement of marks'!H10)</f>
        <v>v 004</v>
      </c>
      <c r="M36" s="912"/>
      <c r="N36" s="913"/>
    </row>
    <row r="37" spans="3:14" ht="17" customHeight="1">
      <c r="C37" s="406"/>
      <c r="D37" s="399" t="s">
        <v>561</v>
      </c>
      <c r="E37" s="912" t="str">
        <f>IF('statement of marks'!I9="","",'statement of marks'!I9)</f>
        <v>c 003</v>
      </c>
      <c r="F37" s="912"/>
      <c r="G37" s="913"/>
      <c r="H37" s="922"/>
      <c r="I37" s="923"/>
      <c r="J37" s="406"/>
      <c r="K37" s="399" t="s">
        <v>561</v>
      </c>
      <c r="L37" s="912" t="str">
        <f>IF('statement of marks'!I10="","",'statement of marks'!I10)</f>
        <v>c 004</v>
      </c>
      <c r="M37" s="912"/>
      <c r="N37" s="913"/>
    </row>
    <row r="38" spans="3:14" ht="17" customHeight="1">
      <c r="C38" s="406"/>
      <c r="D38" s="399" t="s">
        <v>562</v>
      </c>
      <c r="E38" s="912" t="str">
        <f>IF('statement of marks'!J9="","",'statement of marks'!J9)</f>
        <v>l 003</v>
      </c>
      <c r="F38" s="912"/>
      <c r="G38" s="913"/>
      <c r="H38" s="922"/>
      <c r="I38" s="923"/>
      <c r="J38" s="406"/>
      <c r="K38" s="399" t="s">
        <v>562</v>
      </c>
      <c r="L38" s="912" t="str">
        <f>IF('statement of marks'!J10="","",'statement of marks'!J10)</f>
        <v>l 004</v>
      </c>
      <c r="M38" s="912"/>
      <c r="N38" s="913"/>
    </row>
    <row r="39" spans="3:14" ht="17" customHeight="1">
      <c r="C39" s="406"/>
      <c r="D39" s="399" t="s">
        <v>566</v>
      </c>
      <c r="E39" s="914" t="str">
        <f>IF('statement of marks'!B9="","",'statement of marks'!B9)</f>
        <v>OBC</v>
      </c>
      <c r="F39" s="914"/>
      <c r="G39" s="915"/>
      <c r="H39" s="922"/>
      <c r="I39" s="923"/>
      <c r="J39" s="406"/>
      <c r="K39" s="399" t="s">
        <v>566</v>
      </c>
      <c r="L39" s="914" t="str">
        <f>IF('statement of marks'!B10="","",'statement of marks'!B10)</f>
        <v>SBC</v>
      </c>
      <c r="M39" s="914"/>
      <c r="N39" s="915"/>
    </row>
    <row r="40" spans="3:14" ht="17" customHeight="1">
      <c r="C40" s="406"/>
      <c r="D40" s="399" t="s">
        <v>563</v>
      </c>
      <c r="E40" s="914" t="str">
        <f>'statement of marks'!$D$3</f>
        <v>2 A</v>
      </c>
      <c r="F40" s="914"/>
      <c r="G40" s="915"/>
      <c r="H40" s="922"/>
      <c r="I40" s="923"/>
      <c r="J40" s="406"/>
      <c r="K40" s="399" t="s">
        <v>563</v>
      </c>
      <c r="L40" s="914" t="str">
        <f>'statement of marks'!$D$3</f>
        <v>2 A</v>
      </c>
      <c r="M40" s="914"/>
      <c r="N40" s="915"/>
    </row>
    <row r="41" spans="3:14" ht="17" customHeight="1">
      <c r="C41" s="406"/>
      <c r="D41" s="400" t="s">
        <v>564</v>
      </c>
      <c r="E41" s="914">
        <f>IF('statement of marks'!E9="","",'statement of marks'!E9)</f>
        <v>4003</v>
      </c>
      <c r="F41" s="914"/>
      <c r="G41" s="915"/>
      <c r="H41" s="922"/>
      <c r="I41" s="923"/>
      <c r="J41" s="406"/>
      <c r="K41" s="400" t="s">
        <v>564</v>
      </c>
      <c r="L41" s="914">
        <f>IF('statement of marks'!E10="","",'statement of marks'!E10)</f>
        <v>4004</v>
      </c>
      <c r="M41" s="914"/>
      <c r="N41" s="915"/>
    </row>
    <row r="42" spans="3:14" ht="17" customHeight="1">
      <c r="C42" s="406"/>
      <c r="D42" s="399" t="s">
        <v>6</v>
      </c>
      <c r="E42" s="914" t="str">
        <f>IF('statement of marks'!D9="","",'statement of marks'!D9)</f>
        <v>drop</v>
      </c>
      <c r="F42" s="914"/>
      <c r="G42" s="915"/>
      <c r="H42" s="922"/>
      <c r="I42" s="923"/>
      <c r="J42" s="406"/>
      <c r="K42" s="399" t="s">
        <v>6</v>
      </c>
      <c r="L42" s="914" t="str">
        <f>IF('statement of marks'!D10="","",'statement of marks'!D10)</f>
        <v>TC</v>
      </c>
      <c r="M42" s="914"/>
      <c r="N42" s="915"/>
    </row>
    <row r="43" spans="3:14" ht="17" customHeight="1">
      <c r="C43" s="406"/>
      <c r="D43" s="399" t="s">
        <v>567</v>
      </c>
      <c r="E43" s="916" t="str">
        <f>IF('statement of marks'!F9="","",'statement of marks'!F9)</f>
        <v/>
      </c>
      <c r="F43" s="916"/>
      <c r="G43" s="917"/>
      <c r="H43" s="922"/>
      <c r="I43" s="923"/>
      <c r="J43" s="406"/>
      <c r="K43" s="399" t="s">
        <v>567</v>
      </c>
      <c r="L43" s="916" t="str">
        <f>IF('statement of marks'!F10="","",'statement of marks'!F10)</f>
        <v/>
      </c>
      <c r="M43" s="916"/>
      <c r="N43" s="917"/>
    </row>
    <row r="44" spans="3:14" ht="17" customHeight="1">
      <c r="C44" s="406"/>
      <c r="D44" s="399" t="s">
        <v>568</v>
      </c>
      <c r="E44" s="918" t="str">
        <f>IF('statement of marks'!G9="","",'statement of marks'!G9)</f>
        <v/>
      </c>
      <c r="F44" s="918"/>
      <c r="G44" s="919"/>
      <c r="H44" s="922"/>
      <c r="I44" s="923"/>
      <c r="J44" s="406"/>
      <c r="K44" s="399" t="s">
        <v>568</v>
      </c>
      <c r="L44" s="918" t="str">
        <f>IF('statement of marks'!G10="","",'statement of marks'!G10)</f>
        <v/>
      </c>
      <c r="M44" s="918"/>
      <c r="N44" s="919"/>
    </row>
    <row r="45" spans="3:14" ht="17" customHeight="1">
      <c r="C45" s="406"/>
      <c r="D45" s="399" t="s">
        <v>565</v>
      </c>
      <c r="E45" s="405" t="s">
        <v>630</v>
      </c>
      <c r="F45" s="405" t="s">
        <v>79</v>
      </c>
      <c r="G45" s="407" t="s">
        <v>571</v>
      </c>
      <c r="H45" s="922"/>
      <c r="I45" s="923"/>
      <c r="J45" s="406"/>
      <c r="K45" s="399" t="s">
        <v>565</v>
      </c>
      <c r="L45" s="405" t="s">
        <v>630</v>
      </c>
      <c r="M45" s="405" t="s">
        <v>79</v>
      </c>
      <c r="N45" s="407" t="s">
        <v>571</v>
      </c>
    </row>
    <row r="46" spans="3:14" ht="17" customHeight="1">
      <c r="C46" s="406"/>
      <c r="D46" s="399" t="str">
        <f>'statement of marks'!$BZ$5</f>
        <v>fgUnh</v>
      </c>
      <c r="E46" s="413">
        <f>IF('statement of marks'!BZ9="","",'statement of marks'!BZ9)</f>
        <v>200</v>
      </c>
      <c r="F46" s="415">
        <f>IF('statement of marks'!CA9="","",'statement of marks'!CA9)</f>
        <v>121</v>
      </c>
      <c r="G46" s="407" t="str">
        <f>IF('statement of marks'!CB9="","",'statement of marks'!CB9)</f>
        <v>C</v>
      </c>
      <c r="H46" s="922"/>
      <c r="I46" s="923"/>
      <c r="J46" s="406"/>
      <c r="K46" s="399" t="str">
        <f>'statement of marks'!$BZ$5</f>
        <v>fgUnh</v>
      </c>
      <c r="L46" s="413" t="str">
        <f>IF('statement of marks'!BZ10="","",'statement of marks'!BZ10)</f>
        <v/>
      </c>
      <c r="M46" s="415">
        <f>IF('statement of marks'!CA10="","",'statement of marks'!CA10)</f>
        <v>70</v>
      </c>
      <c r="N46" s="407" t="str">
        <f>IF('statement of marks'!CB10="","",'statement of marks'!CB10)</f>
        <v/>
      </c>
    </row>
    <row r="47" spans="3:14" ht="17" customHeight="1">
      <c r="C47" s="406"/>
      <c r="D47" s="399" t="str">
        <f>'statement of marks'!$CC$5</f>
        <v>vaxszth</v>
      </c>
      <c r="E47" s="413">
        <f>IF('statement of marks'!CC9="","",'statement of marks'!CC9)</f>
        <v>100</v>
      </c>
      <c r="F47" s="415">
        <f>IF('statement of marks'!CD9="","",'statement of marks'!CD9)</f>
        <v>60</v>
      </c>
      <c r="G47" s="407" t="str">
        <f>IF('statement of marks'!CE9="","",'statement of marks'!CE9)</f>
        <v>C</v>
      </c>
      <c r="H47" s="922"/>
      <c r="I47" s="923"/>
      <c r="J47" s="406"/>
      <c r="K47" s="399" t="str">
        <f>'statement of marks'!$CC$5</f>
        <v>vaxszth</v>
      </c>
      <c r="L47" s="413" t="str">
        <f>IF('statement of marks'!CC10="","",'statement of marks'!CC10)</f>
        <v/>
      </c>
      <c r="M47" s="415">
        <f>IF('statement of marks'!CD10="","",'statement of marks'!CD10)</f>
        <v>25</v>
      </c>
      <c r="N47" s="407" t="str">
        <f>IF('statement of marks'!CE10="","",'statement of marks'!CE10)</f>
        <v/>
      </c>
    </row>
    <row r="48" spans="3:14" ht="17" customHeight="1">
      <c r="C48" s="406"/>
      <c r="D48" s="399" t="str">
        <f>'statement of marks'!$CF$5</f>
        <v>xf.kr</v>
      </c>
      <c r="E48" s="413">
        <f>IF('statement of marks'!CF9="","",'statement of marks'!CF9)</f>
        <v>200</v>
      </c>
      <c r="F48" s="415">
        <f>IF('statement of marks'!CG9="","",'statement of marks'!CG9)</f>
        <v>121</v>
      </c>
      <c r="G48" s="407" t="str">
        <f>IF('statement of marks'!CH9="","",'statement of marks'!CH9)</f>
        <v>C</v>
      </c>
      <c r="H48" s="922"/>
      <c r="I48" s="923"/>
      <c r="J48" s="406"/>
      <c r="K48" s="399" t="str">
        <f>'statement of marks'!$CF$5</f>
        <v>xf.kr</v>
      </c>
      <c r="L48" s="413" t="str">
        <f>IF('statement of marks'!CF10="","",'statement of marks'!CF10)</f>
        <v/>
      </c>
      <c r="M48" s="415">
        <f>IF('statement of marks'!CG10="","",'statement of marks'!CG10)</f>
        <v>70</v>
      </c>
      <c r="N48" s="407" t="str">
        <f>IF('statement of marks'!CH10="","",'statement of marks'!CH10)</f>
        <v/>
      </c>
    </row>
    <row r="49" spans="3:14" ht="17" customHeight="1">
      <c r="C49" s="406"/>
      <c r="D49" s="399" t="str">
        <f>'statement of marks'!$CI$5</f>
        <v>Ik;kZoj.k v/;;u</v>
      </c>
      <c r="E49" s="413">
        <f>IF('statement of marks'!CI9="","",'statement of marks'!CI9)</f>
        <v>100</v>
      </c>
      <c r="F49" s="415">
        <f>IF('statement of marks'!CJ9="","",'statement of marks'!CJ9)</f>
        <v>100</v>
      </c>
      <c r="G49" s="407" t="str">
        <f>IF('statement of marks'!CK9="","",'statement of marks'!CK9)</f>
        <v>A</v>
      </c>
      <c r="H49" s="922"/>
      <c r="I49" s="923"/>
      <c r="J49" s="406"/>
      <c r="K49" s="399" t="str">
        <f>'statement of marks'!$CI$5</f>
        <v>Ik;kZoj.k v/;;u</v>
      </c>
      <c r="L49" s="413" t="str">
        <f>IF('statement of marks'!CI10="","",'statement of marks'!CI10)</f>
        <v/>
      </c>
      <c r="M49" s="415" t="str">
        <f>IF('statement of marks'!CJ10="","",'statement of marks'!CJ10)</f>
        <v/>
      </c>
      <c r="N49" s="407" t="str">
        <f>IF('statement of marks'!CK10="","",'statement of marks'!CK10)</f>
        <v/>
      </c>
    </row>
    <row r="50" spans="3:14" ht="17" customHeight="1">
      <c r="C50" s="406"/>
      <c r="D50" s="399" t="str">
        <f>'statement of marks'!$CL$5</f>
        <v>dk;kZuqHko</v>
      </c>
      <c r="E50" s="413">
        <f>IF('statement of marks'!CL9="","",'statement of marks'!CL9)</f>
        <v>50</v>
      </c>
      <c r="F50" s="415">
        <f>IF('statement of marks'!CM9="","",'statement of marks'!CM9)</f>
        <v>40</v>
      </c>
      <c r="G50" s="407" t="str">
        <f>IF('statement of marks'!CN9="","",'statement of marks'!CN9)</f>
        <v>B</v>
      </c>
      <c r="H50" s="922"/>
      <c r="I50" s="923"/>
      <c r="J50" s="406"/>
      <c r="K50" s="399" t="str">
        <f>'statement of marks'!$CL$5</f>
        <v>dk;kZuqHko</v>
      </c>
      <c r="L50" s="413" t="str">
        <f>IF('statement of marks'!CL10="","",'statement of marks'!CL10)</f>
        <v/>
      </c>
      <c r="M50" s="415" t="str">
        <f>IF('statement of marks'!CM10="","",'statement of marks'!CM10)</f>
        <v/>
      </c>
      <c r="N50" s="407" t="str">
        <f>IF('statement of marks'!CN10="","",'statement of marks'!CN10)</f>
        <v/>
      </c>
    </row>
    <row r="51" spans="3:14" ht="17" customHeight="1">
      <c r="C51" s="406"/>
      <c r="D51" s="399" t="str">
        <f>'statement of marks'!$CO$5</f>
        <v>dyk f'k{kk</v>
      </c>
      <c r="E51" s="414">
        <f>IF('statement of marks'!CO9="","",'statement of marks'!CO9)</f>
        <v>50</v>
      </c>
      <c r="F51" s="416">
        <f>IF('statement of marks'!CP9="","",'statement of marks'!CP9)</f>
        <v>40</v>
      </c>
      <c r="G51" s="408" t="str">
        <f>IF('statement of marks'!CQ9="","",'statement of marks'!CQ9)</f>
        <v>B</v>
      </c>
      <c r="H51" s="922"/>
      <c r="I51" s="923"/>
      <c r="J51" s="406"/>
      <c r="K51" s="399" t="str">
        <f>'statement of marks'!$CO$5</f>
        <v>dyk f'k{kk</v>
      </c>
      <c r="L51" s="414" t="str">
        <f>IF('statement of marks'!CO10="","",'statement of marks'!CO10)</f>
        <v/>
      </c>
      <c r="M51" s="416" t="str">
        <f>IF('statement of marks'!CP10="","",'statement of marks'!CP10)</f>
        <v/>
      </c>
      <c r="N51" s="408" t="str">
        <f>IF('statement of marks'!CQ10="","",'statement of marks'!CQ10)</f>
        <v/>
      </c>
    </row>
    <row r="52" spans="3:14" ht="17" customHeight="1">
      <c r="C52" s="406"/>
      <c r="D52" s="399" t="str">
        <f>'statement of marks'!$CR$5</f>
        <v>LokLF; ,oe~ 'kkjhfjd f'k{kk</v>
      </c>
      <c r="E52" s="414">
        <f>IF('statement of marks'!CR9="","",'statement of marks'!CR9)</f>
        <v>100</v>
      </c>
      <c r="F52" s="416">
        <f>IF('statement of marks'!CS9="","",'statement of marks'!CS9)</f>
        <v>40</v>
      </c>
      <c r="G52" s="408" t="str">
        <f>IF('statement of marks'!CT9="","",'statement of marks'!CT9)</f>
        <v>D</v>
      </c>
      <c r="H52" s="922"/>
      <c r="I52" s="923"/>
      <c r="J52" s="406"/>
      <c r="K52" s="399" t="str">
        <f>'statement of marks'!$CR$5</f>
        <v>LokLF; ,oe~ 'kkjhfjd f'k{kk</v>
      </c>
      <c r="L52" s="414" t="str">
        <f>IF('statement of marks'!CR10="","",'statement of marks'!CR10)</f>
        <v/>
      </c>
      <c r="M52" s="416" t="str">
        <f>IF('statement of marks'!CS10="","",'statement of marks'!CS10)</f>
        <v/>
      </c>
      <c r="N52" s="408" t="str">
        <f>IF('statement of marks'!CT10="","",'statement of marks'!CT10)</f>
        <v/>
      </c>
    </row>
    <row r="53" spans="3:14" ht="17" customHeight="1">
      <c r="C53" s="406"/>
      <c r="D53" s="399" t="s">
        <v>629</v>
      </c>
      <c r="E53" s="414">
        <f>IF('statement of marks'!CY9="","",'statement of marks'!CY9)</f>
        <v>500</v>
      </c>
      <c r="F53" s="416">
        <f>IF('statement of marks'!CZ9="","",'statement of marks'!CZ9)</f>
        <v>302</v>
      </c>
      <c r="G53" s="408" t="str">
        <f>IF('statement of marks'!DB9="","",'statement of marks'!DB9)</f>
        <v/>
      </c>
      <c r="H53" s="922"/>
      <c r="I53" s="923"/>
      <c r="J53" s="406"/>
      <c r="K53" s="399" t="s">
        <v>629</v>
      </c>
      <c r="L53" s="414" t="str">
        <f>IF('statement of marks'!CY10="","",'statement of marks'!CY10)</f>
        <v/>
      </c>
      <c r="M53" s="416">
        <f>IF('statement of marks'!CZ10="","",'statement of marks'!CZ10)</f>
        <v>165</v>
      </c>
      <c r="N53" s="408" t="str">
        <f>IF('statement of marks'!DB10="","",'statement of marks'!DB10)</f>
        <v/>
      </c>
    </row>
    <row r="54" spans="3:14" ht="17" customHeight="1">
      <c r="C54" s="406"/>
      <c r="D54" s="399" t="s">
        <v>8</v>
      </c>
      <c r="E54" s="920" t="str">
        <f>IF('statement of marks'!CX9="","",'statement of marks'!CX9)</f>
        <v/>
      </c>
      <c r="F54" s="920"/>
      <c r="G54" s="921"/>
      <c r="H54" s="922"/>
      <c r="I54" s="923"/>
      <c r="J54" s="406"/>
      <c r="K54" s="399" t="s">
        <v>8</v>
      </c>
      <c r="L54" s="920" t="str">
        <f>IF('statement of marks'!CX10="","",'statement of marks'!CX10)</f>
        <v>LFkkukarfjr</v>
      </c>
      <c r="M54" s="920"/>
      <c r="N54" s="921"/>
    </row>
    <row r="55" spans="3:14" ht="17" customHeight="1">
      <c r="C55" s="406"/>
      <c r="D55" s="401" t="str">
        <f>'statement of marks'!$CU$5</f>
        <v>dqy ehfVax</v>
      </c>
      <c r="E55" s="412">
        <f>IF('statement of marks'!CU9="","",'statement of marks'!CU9)</f>
        <v>424</v>
      </c>
      <c r="F55" s="366" t="str">
        <f>'statement of marks'!$CV$5</f>
        <v>Nk= mifLFkfr</v>
      </c>
      <c r="G55" s="417" t="str">
        <f>IF('statement of marks'!CV9="","",'statement of marks'!CV9)</f>
        <v/>
      </c>
      <c r="H55" s="922"/>
      <c r="I55" s="923"/>
      <c r="J55" s="406"/>
      <c r="K55" s="401" t="str">
        <f>'statement of marks'!$CU$5</f>
        <v>dqy ehfVax</v>
      </c>
      <c r="L55" s="412">
        <f>IF('statement of marks'!CU10="","",'statement of marks'!CU10)</f>
        <v>424</v>
      </c>
      <c r="M55" s="366" t="str">
        <f>'statement of marks'!$CV$5</f>
        <v>Nk= mifLFkfr</v>
      </c>
      <c r="N55" s="417" t="str">
        <f>IF('statement of marks'!CV10="","",'statement of marks'!CV10)</f>
        <v/>
      </c>
    </row>
    <row r="56" spans="3:14" ht="17" customHeight="1">
      <c r="C56" s="406"/>
      <c r="D56" s="399" t="s">
        <v>569</v>
      </c>
      <c r="E56" s="898" t="str">
        <f>IF('statement of marks'!DE9="","",'statement of marks'!DE9)</f>
        <v/>
      </c>
      <c r="F56" s="898"/>
      <c r="G56" s="899"/>
      <c r="H56" s="922"/>
      <c r="I56" s="923"/>
      <c r="J56" s="406"/>
      <c r="K56" s="399" t="s">
        <v>569</v>
      </c>
      <c r="L56" s="898" t="str">
        <f>IF('statement of marks'!DE10="","",'statement of marks'!DE10)</f>
        <v/>
      </c>
      <c r="M56" s="898"/>
      <c r="N56" s="899"/>
    </row>
    <row r="57" spans="3:14" ht="17" customHeight="1">
      <c r="C57" s="406"/>
      <c r="D57" s="400" t="s">
        <v>65</v>
      </c>
      <c r="E57" s="898"/>
      <c r="F57" s="898"/>
      <c r="G57" s="899"/>
      <c r="H57" s="922"/>
      <c r="I57" s="923"/>
      <c r="J57" s="406"/>
      <c r="K57" s="400" t="s">
        <v>65</v>
      </c>
      <c r="L57" s="898"/>
      <c r="M57" s="898"/>
      <c r="N57" s="899"/>
    </row>
    <row r="58" spans="3:14" ht="17" customHeight="1">
      <c r="C58" s="406"/>
      <c r="D58" s="402" t="s">
        <v>86</v>
      </c>
      <c r="E58" s="898"/>
      <c r="F58" s="898"/>
      <c r="G58" s="899"/>
      <c r="H58" s="922"/>
      <c r="I58" s="923"/>
      <c r="J58" s="406"/>
      <c r="K58" s="402" t="s">
        <v>86</v>
      </c>
      <c r="L58" s="898"/>
      <c r="M58" s="898"/>
      <c r="N58" s="899"/>
    </row>
    <row r="59" spans="3:14" ht="17" customHeight="1">
      <c r="C59" s="406"/>
      <c r="D59" s="403" t="s">
        <v>16</v>
      </c>
      <c r="E59" s="898"/>
      <c r="F59" s="898"/>
      <c r="G59" s="899"/>
      <c r="H59" s="922"/>
      <c r="I59" s="923"/>
      <c r="J59" s="406"/>
      <c r="K59" s="403" t="s">
        <v>16</v>
      </c>
      <c r="L59" s="898"/>
      <c r="M59" s="898"/>
      <c r="N59" s="899"/>
    </row>
    <row r="60" spans="3:14" ht="17" customHeight="1">
      <c r="C60" s="409"/>
      <c r="D60" s="404" t="s">
        <v>4</v>
      </c>
      <c r="E60" s="898"/>
      <c r="F60" s="898"/>
      <c r="G60" s="899"/>
      <c r="H60" s="922"/>
      <c r="I60" s="923"/>
      <c r="J60" s="409"/>
      <c r="K60" s="404" t="s">
        <v>4</v>
      </c>
      <c r="L60" s="898"/>
      <c r="M60" s="898"/>
      <c r="N60" s="899"/>
    </row>
    <row r="61" spans="3:14" ht="17" customHeight="1">
      <c r="C61" s="406"/>
      <c r="D61" s="400" t="str">
        <f>'statement of marks'!$H$3</f>
        <v xml:space="preserve">fo|ky; dk Mkbl dksM+ </v>
      </c>
      <c r="E61" s="900" t="str">
        <f>'statement of marks'!$I$3</f>
        <v>00001</v>
      </c>
      <c r="F61" s="900"/>
      <c r="G61" s="901"/>
      <c r="H61" s="922"/>
      <c r="I61" s="923"/>
      <c r="J61" s="406"/>
      <c r="K61" s="400" t="str">
        <f>'statement of marks'!$H$3</f>
        <v xml:space="preserve">fo|ky; dk Mkbl dksM+ </v>
      </c>
      <c r="L61" s="900" t="str">
        <f>'statement of marks'!$I$3</f>
        <v>00001</v>
      </c>
      <c r="M61" s="900"/>
      <c r="N61" s="901"/>
    </row>
    <row r="62" spans="3:14" ht="17" customHeight="1" thickBot="1">
      <c r="C62" s="410"/>
      <c r="D62" s="411" t="s">
        <v>63</v>
      </c>
      <c r="E62" s="902">
        <f>'statement of marks'!$DD$107</f>
        <v>42460</v>
      </c>
      <c r="F62" s="902"/>
      <c r="G62" s="903"/>
      <c r="H62" s="922"/>
      <c r="I62" s="923"/>
      <c r="J62" s="410"/>
      <c r="K62" s="411" t="s">
        <v>63</v>
      </c>
      <c r="L62" s="902">
        <f>'statement of marks'!$DD$107</f>
        <v>42460</v>
      </c>
      <c r="M62" s="902"/>
      <c r="N62" s="903"/>
    </row>
    <row r="63" spans="3:14" ht="17" customHeight="1">
      <c r="C63" s="904" t="s">
        <v>39</v>
      </c>
      <c r="D63" s="905"/>
      <c r="E63" s="905"/>
      <c r="F63" s="905"/>
      <c r="G63" s="906"/>
      <c r="H63" s="922"/>
      <c r="I63" s="923"/>
      <c r="J63" s="904" t="s">
        <v>39</v>
      </c>
      <c r="K63" s="905"/>
      <c r="L63" s="905"/>
      <c r="M63" s="905"/>
      <c r="N63" s="906"/>
    </row>
    <row r="64" spans="3:14" ht="17" customHeight="1">
      <c r="C64" s="907" t="str">
        <f>'statement of marks'!$A$1</f>
        <v>jk- ck- ek/;fed fo|ky; uohu] fuEckgsM+k</v>
      </c>
      <c r="D64" s="908"/>
      <c r="E64" s="908"/>
      <c r="F64" s="908"/>
      <c r="G64" s="909"/>
      <c r="H64" s="922"/>
      <c r="I64" s="923"/>
      <c r="J64" s="907" t="str">
        <f>'statement of marks'!$A$1</f>
        <v>jk- ck- ek/;fed fo|ky; uohu] fuEckgsM+k</v>
      </c>
      <c r="K64" s="908"/>
      <c r="L64" s="908"/>
      <c r="M64" s="908"/>
      <c r="N64" s="909"/>
    </row>
    <row r="65" spans="3:14" ht="17" customHeight="1">
      <c r="C65" s="907"/>
      <c r="D65" s="908"/>
      <c r="E65" s="908"/>
      <c r="F65" s="908"/>
      <c r="G65" s="909"/>
      <c r="H65" s="922"/>
      <c r="I65" s="923"/>
      <c r="J65" s="907"/>
      <c r="K65" s="908"/>
      <c r="L65" s="908"/>
      <c r="M65" s="908"/>
      <c r="N65" s="909"/>
    </row>
    <row r="66" spans="3:14" ht="17" customHeight="1">
      <c r="C66" s="406"/>
      <c r="D66" s="398" t="s">
        <v>559</v>
      </c>
      <c r="E66" s="910" t="str">
        <f>'statement of marks'!$F$3</f>
        <v>2015-16</v>
      </c>
      <c r="F66" s="910"/>
      <c r="G66" s="911"/>
      <c r="H66" s="922"/>
      <c r="I66" s="923"/>
      <c r="J66" s="406"/>
      <c r="K66" s="398" t="s">
        <v>559</v>
      </c>
      <c r="L66" s="910" t="str">
        <f>'statement of marks'!$F$3</f>
        <v>2015-16</v>
      </c>
      <c r="M66" s="910"/>
      <c r="N66" s="911"/>
    </row>
    <row r="67" spans="3:14" ht="17" customHeight="1">
      <c r="C67" s="406"/>
      <c r="D67" s="399" t="s">
        <v>560</v>
      </c>
      <c r="E67" s="912" t="str">
        <f>IF('statement of marks'!H11="","",'statement of marks'!H11)</f>
        <v>v 005</v>
      </c>
      <c r="F67" s="912"/>
      <c r="G67" s="913"/>
      <c r="H67" s="922"/>
      <c r="I67" s="923"/>
      <c r="J67" s="406"/>
      <c r="K67" s="399" t="s">
        <v>560</v>
      </c>
      <c r="L67" s="912" t="str">
        <f>IF('statement of marks'!H12="","",'statement of marks'!H12)</f>
        <v>v 006</v>
      </c>
      <c r="M67" s="912"/>
      <c r="N67" s="913"/>
    </row>
    <row r="68" spans="3:14" ht="17" customHeight="1">
      <c r="C68" s="406"/>
      <c r="D68" s="399" t="s">
        <v>561</v>
      </c>
      <c r="E68" s="912" t="str">
        <f>IF('statement of marks'!I11="","",'statement of marks'!I11)</f>
        <v>c 005</v>
      </c>
      <c r="F68" s="912"/>
      <c r="G68" s="913"/>
      <c r="H68" s="922"/>
      <c r="I68" s="923"/>
      <c r="J68" s="406"/>
      <c r="K68" s="399" t="s">
        <v>561</v>
      </c>
      <c r="L68" s="912" t="str">
        <f>IF('statement of marks'!I12="","",'statement of marks'!I12)</f>
        <v>c 006</v>
      </c>
      <c r="M68" s="912"/>
      <c r="N68" s="913"/>
    </row>
    <row r="69" spans="3:14" ht="17" customHeight="1">
      <c r="C69" s="406"/>
      <c r="D69" s="399" t="s">
        <v>562</v>
      </c>
      <c r="E69" s="912" t="str">
        <f>IF('statement of marks'!J11="","",'statement of marks'!J11)</f>
        <v>l 005</v>
      </c>
      <c r="F69" s="912"/>
      <c r="G69" s="913"/>
      <c r="H69" s="922"/>
      <c r="I69" s="923"/>
      <c r="J69" s="406"/>
      <c r="K69" s="399" t="s">
        <v>562</v>
      </c>
      <c r="L69" s="912" t="str">
        <f>IF('statement of marks'!J12="","",'statement of marks'!J12)</f>
        <v>l 006</v>
      </c>
      <c r="M69" s="912"/>
      <c r="N69" s="913"/>
    </row>
    <row r="70" spans="3:14" ht="17" customHeight="1">
      <c r="C70" s="406"/>
      <c r="D70" s="399" t="s">
        <v>566</v>
      </c>
      <c r="E70" s="914" t="str">
        <f>IF('statement of marks'!B11="","",'statement of marks'!B11)</f>
        <v>MIN</v>
      </c>
      <c r="F70" s="914"/>
      <c r="G70" s="915"/>
      <c r="H70" s="922"/>
      <c r="I70" s="923"/>
      <c r="J70" s="406"/>
      <c r="K70" s="399" t="s">
        <v>566</v>
      </c>
      <c r="L70" s="914" t="str">
        <f>IF('statement of marks'!B12="","",'statement of marks'!B12)</f>
        <v>GEN</v>
      </c>
      <c r="M70" s="914"/>
      <c r="N70" s="915"/>
    </row>
    <row r="71" spans="3:14" ht="17" customHeight="1">
      <c r="C71" s="406"/>
      <c r="D71" s="399" t="s">
        <v>563</v>
      </c>
      <c r="E71" s="914" t="str">
        <f>'statement of marks'!$D$3</f>
        <v>2 A</v>
      </c>
      <c r="F71" s="914"/>
      <c r="G71" s="915"/>
      <c r="H71" s="922"/>
      <c r="I71" s="923"/>
      <c r="J71" s="406"/>
      <c r="K71" s="399" t="s">
        <v>563</v>
      </c>
      <c r="L71" s="914" t="str">
        <f>'statement of marks'!$D$3</f>
        <v>2 A</v>
      </c>
      <c r="M71" s="914"/>
      <c r="N71" s="915"/>
    </row>
    <row r="72" spans="3:14" ht="17" customHeight="1">
      <c r="C72" s="406"/>
      <c r="D72" s="400" t="s">
        <v>564</v>
      </c>
      <c r="E72" s="914">
        <f>IF('statement of marks'!E11="","",'statement of marks'!E11)</f>
        <v>4005</v>
      </c>
      <c r="F72" s="914"/>
      <c r="G72" s="915"/>
      <c r="H72" s="922"/>
      <c r="I72" s="923"/>
      <c r="J72" s="406"/>
      <c r="K72" s="400" t="s">
        <v>564</v>
      </c>
      <c r="L72" s="914">
        <f>IF('statement of marks'!E12="","",'statement of marks'!E12)</f>
        <v>4006</v>
      </c>
      <c r="M72" s="914"/>
      <c r="N72" s="915"/>
    </row>
    <row r="73" spans="3:14" ht="17" customHeight="1">
      <c r="C73" s="406"/>
      <c r="D73" s="399" t="s">
        <v>6</v>
      </c>
      <c r="E73" s="914">
        <f>IF('statement of marks'!D11="","",'statement of marks'!D11)</f>
        <v>805</v>
      </c>
      <c r="F73" s="914"/>
      <c r="G73" s="915"/>
      <c r="H73" s="922"/>
      <c r="I73" s="923"/>
      <c r="J73" s="406"/>
      <c r="K73" s="399" t="s">
        <v>6</v>
      </c>
      <c r="L73" s="914">
        <f>IF('statement of marks'!D12="","",'statement of marks'!D12)</f>
        <v>806</v>
      </c>
      <c r="M73" s="914"/>
      <c r="N73" s="915"/>
    </row>
    <row r="74" spans="3:14" ht="17" customHeight="1">
      <c r="C74" s="406"/>
      <c r="D74" s="399" t="s">
        <v>567</v>
      </c>
      <c r="E74" s="916" t="str">
        <f>IF('statement of marks'!F11="","",'statement of marks'!F11)</f>
        <v/>
      </c>
      <c r="F74" s="916"/>
      <c r="G74" s="917"/>
      <c r="H74" s="922"/>
      <c r="I74" s="923"/>
      <c r="J74" s="406"/>
      <c r="K74" s="399" t="s">
        <v>567</v>
      </c>
      <c r="L74" s="916" t="str">
        <f>IF('statement of marks'!F12="","",'statement of marks'!F12)</f>
        <v/>
      </c>
      <c r="M74" s="916"/>
      <c r="N74" s="917"/>
    </row>
    <row r="75" spans="3:14" ht="17" customHeight="1">
      <c r="C75" s="406"/>
      <c r="D75" s="399" t="s">
        <v>568</v>
      </c>
      <c r="E75" s="918" t="str">
        <f>IF('statement of marks'!G11="","",'statement of marks'!G11)</f>
        <v/>
      </c>
      <c r="F75" s="918"/>
      <c r="G75" s="919"/>
      <c r="H75" s="922"/>
      <c r="I75" s="923"/>
      <c r="J75" s="406"/>
      <c r="K75" s="399" t="s">
        <v>568</v>
      </c>
      <c r="L75" s="918" t="str">
        <f>IF('statement of marks'!G12="","",'statement of marks'!G12)</f>
        <v/>
      </c>
      <c r="M75" s="918"/>
      <c r="N75" s="919"/>
    </row>
    <row r="76" spans="3:14" ht="17" customHeight="1">
      <c r="C76" s="406"/>
      <c r="D76" s="399" t="s">
        <v>565</v>
      </c>
      <c r="E76" s="405" t="s">
        <v>630</v>
      </c>
      <c r="F76" s="405" t="s">
        <v>79</v>
      </c>
      <c r="G76" s="407" t="s">
        <v>571</v>
      </c>
      <c r="H76" s="922"/>
      <c r="I76" s="923"/>
      <c r="J76" s="406"/>
      <c r="K76" s="399" t="s">
        <v>565</v>
      </c>
      <c r="L76" s="405" t="s">
        <v>630</v>
      </c>
      <c r="M76" s="405" t="s">
        <v>79</v>
      </c>
      <c r="N76" s="407" t="s">
        <v>571</v>
      </c>
    </row>
    <row r="77" spans="3:14" ht="17" customHeight="1">
      <c r="C77" s="406"/>
      <c r="D77" s="399" t="str">
        <f>'statement of marks'!$BZ$5</f>
        <v>fgUnh</v>
      </c>
      <c r="E77" s="413">
        <f>IF('statement of marks'!BZ11="","",'statement of marks'!BZ11)</f>
        <v>200</v>
      </c>
      <c r="F77" s="415">
        <f>IF('statement of marks'!CA11="","",'statement of marks'!CA11)</f>
        <v>132</v>
      </c>
      <c r="G77" s="407" t="str">
        <f>IF('statement of marks'!CB11="","",'statement of marks'!CB11)</f>
        <v>C</v>
      </c>
      <c r="H77" s="922"/>
      <c r="I77" s="923"/>
      <c r="J77" s="406"/>
      <c r="K77" s="399" t="str">
        <f>'statement of marks'!$BZ$5</f>
        <v>fgUnh</v>
      </c>
      <c r="L77" s="413">
        <f>IF('statement of marks'!BZ12="","",'statement of marks'!BZ12)</f>
        <v>200</v>
      </c>
      <c r="M77" s="415">
        <f>IF('statement of marks'!CA12="","",'statement of marks'!CA12)</f>
        <v>134</v>
      </c>
      <c r="N77" s="407" t="str">
        <f>IF('statement of marks'!CB12="","",'statement of marks'!CB12)</f>
        <v>C</v>
      </c>
    </row>
    <row r="78" spans="3:14" ht="17" customHeight="1">
      <c r="C78" s="406"/>
      <c r="D78" s="399" t="str">
        <f>'statement of marks'!$CC$5</f>
        <v>vaxszth</v>
      </c>
      <c r="E78" s="413">
        <f>IF('statement of marks'!CC11="","",'statement of marks'!CC11)</f>
        <v>100</v>
      </c>
      <c r="F78" s="415">
        <f>IF('statement of marks'!CD11="","",'statement of marks'!CD11)</f>
        <v>51</v>
      </c>
      <c r="G78" s="407" t="str">
        <f>IF('statement of marks'!CE11="","",'statement of marks'!CE11)</f>
        <v>C</v>
      </c>
      <c r="H78" s="922"/>
      <c r="I78" s="923"/>
      <c r="J78" s="406"/>
      <c r="K78" s="399" t="str">
        <f>'statement of marks'!$CC$5</f>
        <v>vaxszth</v>
      </c>
      <c r="L78" s="413">
        <f>IF('statement of marks'!CC12="","",'statement of marks'!CC12)</f>
        <v>100</v>
      </c>
      <c r="M78" s="415">
        <f>IF('statement of marks'!CD12="","",'statement of marks'!CD12)</f>
        <v>41</v>
      </c>
      <c r="N78" s="407" t="str">
        <f>IF('statement of marks'!CE12="","",'statement of marks'!CE12)</f>
        <v>D</v>
      </c>
    </row>
    <row r="79" spans="3:14" ht="17" customHeight="1">
      <c r="C79" s="406"/>
      <c r="D79" s="399" t="str">
        <f>'statement of marks'!$CF$5</f>
        <v>xf.kr</v>
      </c>
      <c r="E79" s="413">
        <f>IF('statement of marks'!CF11="","",'statement of marks'!CF11)</f>
        <v>200</v>
      </c>
      <c r="F79" s="415">
        <f>IF('statement of marks'!CG11="","",'statement of marks'!CG11)</f>
        <v>132</v>
      </c>
      <c r="G79" s="407" t="str">
        <f>IF('statement of marks'!CH11="","",'statement of marks'!CH11)</f>
        <v>C</v>
      </c>
      <c r="H79" s="922"/>
      <c r="I79" s="923"/>
      <c r="J79" s="406"/>
      <c r="K79" s="399" t="str">
        <f>'statement of marks'!$CF$5</f>
        <v>xf.kr</v>
      </c>
      <c r="L79" s="413">
        <f>IF('statement of marks'!CF12="","",'statement of marks'!CF12)</f>
        <v>200</v>
      </c>
      <c r="M79" s="415">
        <f>IF('statement of marks'!CG12="","",'statement of marks'!CG12)</f>
        <v>134</v>
      </c>
      <c r="N79" s="407" t="str">
        <f>IF('statement of marks'!CH12="","",'statement of marks'!CH12)</f>
        <v>C</v>
      </c>
    </row>
    <row r="80" spans="3:14" ht="17" customHeight="1">
      <c r="C80" s="406"/>
      <c r="D80" s="399" t="str">
        <f>'statement of marks'!$CI$5</f>
        <v>Ik;kZoj.k v/;;u</v>
      </c>
      <c r="E80" s="413">
        <f>IF('statement of marks'!CI11="","",'statement of marks'!CI11)</f>
        <v>100</v>
      </c>
      <c r="F80" s="415">
        <f>IF('statement of marks'!CJ11="","",'statement of marks'!CJ11)</f>
        <v>100</v>
      </c>
      <c r="G80" s="407" t="str">
        <f>IF('statement of marks'!CK11="","",'statement of marks'!CK11)</f>
        <v>A</v>
      </c>
      <c r="H80" s="922"/>
      <c r="I80" s="923"/>
      <c r="J80" s="406"/>
      <c r="K80" s="399" t="str">
        <f>'statement of marks'!$CI$5</f>
        <v>Ik;kZoj.k v/;;u</v>
      </c>
      <c r="L80" s="413">
        <f>IF('statement of marks'!CI12="","",'statement of marks'!CI12)</f>
        <v>100</v>
      </c>
      <c r="M80" s="415">
        <f>IF('statement of marks'!CJ12="","",'statement of marks'!CJ12)</f>
        <v>100</v>
      </c>
      <c r="N80" s="407" t="str">
        <f>IF('statement of marks'!CK12="","",'statement of marks'!CK12)</f>
        <v>A</v>
      </c>
    </row>
    <row r="81" spans="3:14" ht="17" customHeight="1">
      <c r="C81" s="406"/>
      <c r="D81" s="399" t="str">
        <f>'statement of marks'!$CL$5</f>
        <v>dk;kZuqHko</v>
      </c>
      <c r="E81" s="413">
        <f>IF('statement of marks'!CL11="","",'statement of marks'!CL11)</f>
        <v>50</v>
      </c>
      <c r="F81" s="415">
        <f>IF('statement of marks'!CM11="","",'statement of marks'!CM11)</f>
        <v>40</v>
      </c>
      <c r="G81" s="407" t="str">
        <f>IF('statement of marks'!CN11="","",'statement of marks'!CN11)</f>
        <v>B</v>
      </c>
      <c r="H81" s="922"/>
      <c r="I81" s="923"/>
      <c r="J81" s="406"/>
      <c r="K81" s="399" t="str">
        <f>'statement of marks'!$CL$5</f>
        <v>dk;kZuqHko</v>
      </c>
      <c r="L81" s="413">
        <f>IF('statement of marks'!CL12="","",'statement of marks'!CL12)</f>
        <v>50</v>
      </c>
      <c r="M81" s="415">
        <f>IF('statement of marks'!CM12="","",'statement of marks'!CM12)</f>
        <v>40</v>
      </c>
      <c r="N81" s="407" t="str">
        <f>IF('statement of marks'!CN12="","",'statement of marks'!CN12)</f>
        <v>B</v>
      </c>
    </row>
    <row r="82" spans="3:14" ht="17" customHeight="1">
      <c r="C82" s="406"/>
      <c r="D82" s="399" t="str">
        <f>'statement of marks'!$CO$5</f>
        <v>dyk f'k{kk</v>
      </c>
      <c r="E82" s="414">
        <f>IF('statement of marks'!CO11="","",'statement of marks'!CO11)</f>
        <v>50</v>
      </c>
      <c r="F82" s="416">
        <f>IF('statement of marks'!CP11="","",'statement of marks'!CP11)</f>
        <v>40</v>
      </c>
      <c r="G82" s="408" t="str">
        <f>IF('statement of marks'!CQ11="","",'statement of marks'!CQ11)</f>
        <v>B</v>
      </c>
      <c r="H82" s="922"/>
      <c r="I82" s="923"/>
      <c r="J82" s="406"/>
      <c r="K82" s="399" t="str">
        <f>'statement of marks'!$CO$5</f>
        <v>dyk f'k{kk</v>
      </c>
      <c r="L82" s="414">
        <f>IF('statement of marks'!CO12="","",'statement of marks'!CO12)</f>
        <v>50</v>
      </c>
      <c r="M82" s="416">
        <f>IF('statement of marks'!CP12="","",'statement of marks'!CP12)</f>
        <v>40</v>
      </c>
      <c r="N82" s="408" t="str">
        <f>IF('statement of marks'!CQ12="","",'statement of marks'!CQ12)</f>
        <v>B</v>
      </c>
    </row>
    <row r="83" spans="3:14" ht="17" customHeight="1">
      <c r="C83" s="406"/>
      <c r="D83" s="399" t="str">
        <f>'statement of marks'!$CR$5</f>
        <v>LokLF; ,oe~ 'kkjhfjd f'k{kk</v>
      </c>
      <c r="E83" s="414">
        <f>IF('statement of marks'!CR11="","",'statement of marks'!CR11)</f>
        <v>100</v>
      </c>
      <c r="F83" s="416">
        <f>IF('statement of marks'!CS11="","",'statement of marks'!CS11)</f>
        <v>40</v>
      </c>
      <c r="G83" s="408" t="str">
        <f>IF('statement of marks'!CT11="","",'statement of marks'!CT11)</f>
        <v>D</v>
      </c>
      <c r="H83" s="922"/>
      <c r="I83" s="923"/>
      <c r="J83" s="406"/>
      <c r="K83" s="399" t="str">
        <f>'statement of marks'!$CR$5</f>
        <v>LokLF; ,oe~ 'kkjhfjd f'k{kk</v>
      </c>
      <c r="L83" s="414">
        <f>IF('statement of marks'!CR12="","",'statement of marks'!CR12)</f>
        <v>100</v>
      </c>
      <c r="M83" s="416">
        <f>IF('statement of marks'!CS12="","",'statement of marks'!CS12)</f>
        <v>40</v>
      </c>
      <c r="N83" s="408" t="str">
        <f>IF('statement of marks'!CT12="","",'statement of marks'!CT12)</f>
        <v>D</v>
      </c>
    </row>
    <row r="84" spans="3:14" ht="17" customHeight="1">
      <c r="C84" s="406"/>
      <c r="D84" s="399" t="s">
        <v>629</v>
      </c>
      <c r="E84" s="414">
        <f>IF('statement of marks'!CY11="","",'statement of marks'!CY11)</f>
        <v>500</v>
      </c>
      <c r="F84" s="416">
        <f>IF('statement of marks'!CZ11="","",'statement of marks'!CZ11)</f>
        <v>315</v>
      </c>
      <c r="G84" s="408" t="str">
        <f>IF('statement of marks'!DB11="","",'statement of marks'!DB11)</f>
        <v>C</v>
      </c>
      <c r="H84" s="922"/>
      <c r="I84" s="923"/>
      <c r="J84" s="406"/>
      <c r="K84" s="399" t="s">
        <v>629</v>
      </c>
      <c r="L84" s="414">
        <f>IF('statement of marks'!CY12="","",'statement of marks'!CY12)</f>
        <v>500</v>
      </c>
      <c r="M84" s="416">
        <f>IF('statement of marks'!CZ12="","",'statement of marks'!CZ12)</f>
        <v>309</v>
      </c>
      <c r="N84" s="408" t="str">
        <f>IF('statement of marks'!DB12="","",'statement of marks'!DB12)</f>
        <v>C</v>
      </c>
    </row>
    <row r="85" spans="3:14" ht="17" customHeight="1">
      <c r="C85" s="406"/>
      <c r="D85" s="399" t="s">
        <v>8</v>
      </c>
      <c r="E85" s="920" t="str">
        <f>IF('statement of marks'!CX11="","",'statement of marks'!CX11)</f>
        <v>mRrh.kZ</v>
      </c>
      <c r="F85" s="920"/>
      <c r="G85" s="921"/>
      <c r="H85" s="922"/>
      <c r="I85" s="923"/>
      <c r="J85" s="406"/>
      <c r="K85" s="399" t="s">
        <v>8</v>
      </c>
      <c r="L85" s="920" t="str">
        <f>IF('statement of marks'!CX12="","",'statement of marks'!CX12)</f>
        <v>mRrh.kZ</v>
      </c>
      <c r="M85" s="920"/>
      <c r="N85" s="921"/>
    </row>
    <row r="86" spans="3:14" ht="17" customHeight="1">
      <c r="C86" s="406"/>
      <c r="D86" s="401" t="str">
        <f>'statement of marks'!$CU$5</f>
        <v>dqy ehfVax</v>
      </c>
      <c r="E86" s="412">
        <f>IF('statement of marks'!CU11="","",'statement of marks'!CU11)</f>
        <v>424</v>
      </c>
      <c r="F86" s="366" t="str">
        <f>'statement of marks'!$CV$5</f>
        <v>Nk= mifLFkfr</v>
      </c>
      <c r="G86" s="417" t="str">
        <f>IF('statement of marks'!CV11="","",'statement of marks'!CV11)</f>
        <v/>
      </c>
      <c r="H86" s="922"/>
      <c r="I86" s="923"/>
      <c r="J86" s="406"/>
      <c r="K86" s="401" t="str">
        <f>'statement of marks'!$CU$5</f>
        <v>dqy ehfVax</v>
      </c>
      <c r="L86" s="412">
        <f>IF('statement of marks'!CU12="","",'statement of marks'!CU12)</f>
        <v>424</v>
      </c>
      <c r="M86" s="366" t="str">
        <f>'statement of marks'!$CV$5</f>
        <v>Nk= mifLFkfr</v>
      </c>
      <c r="N86" s="417" t="str">
        <f>IF('statement of marks'!CV12="","",'statement of marks'!CV12)</f>
        <v/>
      </c>
    </row>
    <row r="87" spans="3:14" ht="17" customHeight="1">
      <c r="C87" s="406"/>
      <c r="D87" s="399" t="s">
        <v>569</v>
      </c>
      <c r="E87" s="898" t="str">
        <f>IF('statement of marks'!DE11="","",'statement of marks'!DE11)</f>
        <v/>
      </c>
      <c r="F87" s="898"/>
      <c r="G87" s="899"/>
      <c r="H87" s="922"/>
      <c r="I87" s="923"/>
      <c r="J87" s="406"/>
      <c r="K87" s="399" t="s">
        <v>569</v>
      </c>
      <c r="L87" s="898" t="str">
        <f>IF('statement of marks'!DE12="","",'statement of marks'!DE12)</f>
        <v/>
      </c>
      <c r="M87" s="898"/>
      <c r="N87" s="899"/>
    </row>
    <row r="88" spans="3:14" ht="17" customHeight="1">
      <c r="C88" s="406"/>
      <c r="D88" s="400" t="s">
        <v>65</v>
      </c>
      <c r="E88" s="898"/>
      <c r="F88" s="898"/>
      <c r="G88" s="899"/>
      <c r="H88" s="922"/>
      <c r="I88" s="923"/>
      <c r="J88" s="406"/>
      <c r="K88" s="400" t="s">
        <v>65</v>
      </c>
      <c r="L88" s="898"/>
      <c r="M88" s="898"/>
      <c r="N88" s="899"/>
    </row>
    <row r="89" spans="3:14" ht="17" customHeight="1">
      <c r="C89" s="406"/>
      <c r="D89" s="402" t="s">
        <v>86</v>
      </c>
      <c r="E89" s="898"/>
      <c r="F89" s="898"/>
      <c r="G89" s="899"/>
      <c r="H89" s="922"/>
      <c r="I89" s="923"/>
      <c r="J89" s="406"/>
      <c r="K89" s="402" t="s">
        <v>86</v>
      </c>
      <c r="L89" s="898"/>
      <c r="M89" s="898"/>
      <c r="N89" s="899"/>
    </row>
    <row r="90" spans="3:14" ht="17" customHeight="1">
      <c r="C90" s="406"/>
      <c r="D90" s="403" t="s">
        <v>16</v>
      </c>
      <c r="E90" s="898"/>
      <c r="F90" s="898"/>
      <c r="G90" s="899"/>
      <c r="H90" s="922"/>
      <c r="I90" s="923"/>
      <c r="J90" s="406"/>
      <c r="K90" s="403" t="s">
        <v>16</v>
      </c>
      <c r="L90" s="898"/>
      <c r="M90" s="898"/>
      <c r="N90" s="899"/>
    </row>
    <row r="91" spans="3:14" ht="17" customHeight="1">
      <c r="C91" s="409"/>
      <c r="D91" s="404" t="s">
        <v>4</v>
      </c>
      <c r="E91" s="898"/>
      <c r="F91" s="898"/>
      <c r="G91" s="899"/>
      <c r="H91" s="922"/>
      <c r="I91" s="923"/>
      <c r="J91" s="409"/>
      <c r="K91" s="404" t="s">
        <v>4</v>
      </c>
      <c r="L91" s="898"/>
      <c r="M91" s="898"/>
      <c r="N91" s="899"/>
    </row>
    <row r="92" spans="3:14" ht="17" customHeight="1">
      <c r="C92" s="406"/>
      <c r="D92" s="400" t="str">
        <f>'statement of marks'!$H$3</f>
        <v xml:space="preserve">fo|ky; dk Mkbl dksM+ </v>
      </c>
      <c r="E92" s="900" t="str">
        <f>'statement of marks'!$I$3</f>
        <v>00001</v>
      </c>
      <c r="F92" s="900"/>
      <c r="G92" s="901"/>
      <c r="H92" s="922"/>
      <c r="I92" s="923"/>
      <c r="J92" s="406"/>
      <c r="K92" s="400" t="str">
        <f>'statement of marks'!$H$3</f>
        <v xml:space="preserve">fo|ky; dk Mkbl dksM+ </v>
      </c>
      <c r="L92" s="900" t="str">
        <f>'statement of marks'!$I$3</f>
        <v>00001</v>
      </c>
      <c r="M92" s="900"/>
      <c r="N92" s="901"/>
    </row>
    <row r="93" spans="3:14" ht="17" customHeight="1" thickBot="1">
      <c r="C93" s="410"/>
      <c r="D93" s="411" t="s">
        <v>63</v>
      </c>
      <c r="E93" s="902">
        <f>'statement of marks'!$DD$107</f>
        <v>42460</v>
      </c>
      <c r="F93" s="902"/>
      <c r="G93" s="903"/>
      <c r="H93" s="922"/>
      <c r="I93" s="923"/>
      <c r="J93" s="410"/>
      <c r="K93" s="411" t="s">
        <v>63</v>
      </c>
      <c r="L93" s="902">
        <f>'statement of marks'!$DD$107</f>
        <v>42460</v>
      </c>
      <c r="M93" s="902"/>
      <c r="N93" s="903"/>
    </row>
    <row r="94" spans="3:14" ht="17" customHeight="1">
      <c r="C94" s="904" t="s">
        <v>39</v>
      </c>
      <c r="D94" s="905"/>
      <c r="E94" s="905"/>
      <c r="F94" s="905"/>
      <c r="G94" s="906"/>
      <c r="H94" s="922"/>
      <c r="I94" s="923"/>
      <c r="J94" s="904" t="s">
        <v>39</v>
      </c>
      <c r="K94" s="905"/>
      <c r="L94" s="905"/>
      <c r="M94" s="905"/>
      <c r="N94" s="906"/>
    </row>
    <row r="95" spans="3:14" ht="17" customHeight="1">
      <c r="C95" s="907" t="str">
        <f>'statement of marks'!$A$1</f>
        <v>jk- ck- ek/;fed fo|ky; uohu] fuEckgsM+k</v>
      </c>
      <c r="D95" s="908"/>
      <c r="E95" s="908"/>
      <c r="F95" s="908"/>
      <c r="G95" s="909"/>
      <c r="H95" s="922"/>
      <c r="I95" s="923"/>
      <c r="J95" s="907" t="str">
        <f>'statement of marks'!$A$1</f>
        <v>jk- ck- ek/;fed fo|ky; uohu] fuEckgsM+k</v>
      </c>
      <c r="K95" s="908"/>
      <c r="L95" s="908"/>
      <c r="M95" s="908"/>
      <c r="N95" s="909"/>
    </row>
    <row r="96" spans="3:14" ht="17" customHeight="1">
      <c r="C96" s="907"/>
      <c r="D96" s="908"/>
      <c r="E96" s="908"/>
      <c r="F96" s="908"/>
      <c r="G96" s="909"/>
      <c r="H96" s="922"/>
      <c r="I96" s="923"/>
      <c r="J96" s="907"/>
      <c r="K96" s="908"/>
      <c r="L96" s="908"/>
      <c r="M96" s="908"/>
      <c r="N96" s="909"/>
    </row>
    <row r="97" spans="3:14" ht="17" customHeight="1">
      <c r="C97" s="406"/>
      <c r="D97" s="398" t="s">
        <v>559</v>
      </c>
      <c r="E97" s="910" t="str">
        <f>'statement of marks'!$F$3</f>
        <v>2015-16</v>
      </c>
      <c r="F97" s="910"/>
      <c r="G97" s="911"/>
      <c r="H97" s="922"/>
      <c r="I97" s="923"/>
      <c r="J97" s="406"/>
      <c r="K97" s="398" t="s">
        <v>559</v>
      </c>
      <c r="L97" s="910" t="str">
        <f>'statement of marks'!$F$3</f>
        <v>2015-16</v>
      </c>
      <c r="M97" s="910"/>
      <c r="N97" s="911"/>
    </row>
    <row r="98" spans="3:14" ht="17" customHeight="1">
      <c r="C98" s="406"/>
      <c r="D98" s="399" t="s">
        <v>560</v>
      </c>
      <c r="E98" s="912" t="str">
        <f>IF('statement of marks'!H13="","",'statement of marks'!H13)</f>
        <v>v 007</v>
      </c>
      <c r="F98" s="912"/>
      <c r="G98" s="913"/>
      <c r="H98" s="922"/>
      <c r="I98" s="923"/>
      <c r="J98" s="406"/>
      <c r="K98" s="399" t="s">
        <v>560</v>
      </c>
      <c r="L98" s="912" t="str">
        <f>IF('statement of marks'!H14="","",'statement of marks'!H14)</f>
        <v>v 008</v>
      </c>
      <c r="M98" s="912"/>
      <c r="N98" s="913"/>
    </row>
    <row r="99" spans="3:14" ht="17" customHeight="1">
      <c r="C99" s="406"/>
      <c r="D99" s="399" t="s">
        <v>561</v>
      </c>
      <c r="E99" s="912" t="str">
        <f>IF('statement of marks'!I13="","",'statement of marks'!I13)</f>
        <v>c 007</v>
      </c>
      <c r="F99" s="912"/>
      <c r="G99" s="913"/>
      <c r="H99" s="922"/>
      <c r="I99" s="923"/>
      <c r="J99" s="406"/>
      <c r="K99" s="399" t="s">
        <v>561</v>
      </c>
      <c r="L99" s="912" t="str">
        <f>IF('statement of marks'!I14="","",'statement of marks'!I14)</f>
        <v>c 008</v>
      </c>
      <c r="M99" s="912"/>
      <c r="N99" s="913"/>
    </row>
    <row r="100" spans="3:14" ht="17" customHeight="1">
      <c r="C100" s="406"/>
      <c r="D100" s="399" t="s">
        <v>562</v>
      </c>
      <c r="E100" s="912" t="str">
        <f>IF('statement of marks'!J13="","",'statement of marks'!J13)</f>
        <v>l 007</v>
      </c>
      <c r="F100" s="912"/>
      <c r="G100" s="913"/>
      <c r="H100" s="922"/>
      <c r="I100" s="923"/>
      <c r="J100" s="406"/>
      <c r="K100" s="399" t="s">
        <v>562</v>
      </c>
      <c r="L100" s="912" t="str">
        <f>IF('statement of marks'!J14="","",'statement of marks'!J14)</f>
        <v>l 008</v>
      </c>
      <c r="M100" s="912"/>
      <c r="N100" s="913"/>
    </row>
    <row r="101" spans="3:14" ht="17" customHeight="1">
      <c r="C101" s="406"/>
      <c r="D101" s="399" t="s">
        <v>566</v>
      </c>
      <c r="E101" s="914" t="str">
        <f>IF('statement of marks'!B13="","",'statement of marks'!B13)</f>
        <v>SC</v>
      </c>
      <c r="F101" s="914"/>
      <c r="G101" s="915"/>
      <c r="H101" s="922"/>
      <c r="I101" s="923"/>
      <c r="J101" s="406"/>
      <c r="K101" s="399" t="s">
        <v>566</v>
      </c>
      <c r="L101" s="914" t="str">
        <f>IF('statement of marks'!B14="","",'statement of marks'!B14)</f>
        <v>ST</v>
      </c>
      <c r="M101" s="914"/>
      <c r="N101" s="915"/>
    </row>
    <row r="102" spans="3:14" ht="17" customHeight="1">
      <c r="C102" s="406"/>
      <c r="D102" s="399" t="s">
        <v>563</v>
      </c>
      <c r="E102" s="914" t="str">
        <f>'statement of marks'!$D$3</f>
        <v>2 A</v>
      </c>
      <c r="F102" s="914"/>
      <c r="G102" s="915"/>
      <c r="H102" s="922"/>
      <c r="I102" s="923"/>
      <c r="J102" s="406"/>
      <c r="K102" s="399" t="s">
        <v>563</v>
      </c>
      <c r="L102" s="914" t="str">
        <f>'statement of marks'!$D$3</f>
        <v>2 A</v>
      </c>
      <c r="M102" s="914"/>
      <c r="N102" s="915"/>
    </row>
    <row r="103" spans="3:14" ht="17" customHeight="1">
      <c r="C103" s="406"/>
      <c r="D103" s="400" t="s">
        <v>564</v>
      </c>
      <c r="E103" s="914">
        <f>IF('statement of marks'!E13="","",'statement of marks'!E13)</f>
        <v>4007</v>
      </c>
      <c r="F103" s="914"/>
      <c r="G103" s="915"/>
      <c r="H103" s="922"/>
      <c r="I103" s="923"/>
      <c r="J103" s="406"/>
      <c r="K103" s="400" t="s">
        <v>564</v>
      </c>
      <c r="L103" s="914">
        <f>IF('statement of marks'!E14="","",'statement of marks'!E14)</f>
        <v>4008</v>
      </c>
      <c r="M103" s="914"/>
      <c r="N103" s="915"/>
    </row>
    <row r="104" spans="3:14" ht="17" customHeight="1">
      <c r="C104" s="406"/>
      <c r="D104" s="399" t="s">
        <v>6</v>
      </c>
      <c r="E104" s="914">
        <f>IF('statement of marks'!D13="","",'statement of marks'!D13)</f>
        <v>807</v>
      </c>
      <c r="F104" s="914"/>
      <c r="G104" s="915"/>
      <c r="H104" s="922"/>
      <c r="I104" s="923"/>
      <c r="J104" s="406"/>
      <c r="K104" s="399" t="s">
        <v>6</v>
      </c>
      <c r="L104" s="914">
        <f>IF('statement of marks'!D14="","",'statement of marks'!D14)</f>
        <v>808</v>
      </c>
      <c r="M104" s="914"/>
      <c r="N104" s="915"/>
    </row>
    <row r="105" spans="3:14" ht="17" customHeight="1">
      <c r="C105" s="406"/>
      <c r="D105" s="399" t="s">
        <v>567</v>
      </c>
      <c r="E105" s="916" t="str">
        <f>IF('statement of marks'!F13="","",'statement of marks'!F13)</f>
        <v/>
      </c>
      <c r="F105" s="916"/>
      <c r="G105" s="917"/>
      <c r="H105" s="922"/>
      <c r="I105" s="923"/>
      <c r="J105" s="406"/>
      <c r="K105" s="399" t="s">
        <v>567</v>
      </c>
      <c r="L105" s="916" t="str">
        <f>IF('statement of marks'!F14="","",'statement of marks'!F14)</f>
        <v/>
      </c>
      <c r="M105" s="916"/>
      <c r="N105" s="917"/>
    </row>
    <row r="106" spans="3:14" ht="17" customHeight="1">
      <c r="C106" s="406"/>
      <c r="D106" s="399" t="s">
        <v>568</v>
      </c>
      <c r="E106" s="918" t="str">
        <f>IF('statement of marks'!G13="","",'statement of marks'!G13)</f>
        <v/>
      </c>
      <c r="F106" s="918"/>
      <c r="G106" s="919"/>
      <c r="H106" s="922"/>
      <c r="I106" s="923"/>
      <c r="J106" s="406"/>
      <c r="K106" s="399" t="s">
        <v>568</v>
      </c>
      <c r="L106" s="918" t="str">
        <f>IF('statement of marks'!G14="","",'statement of marks'!G14)</f>
        <v/>
      </c>
      <c r="M106" s="918"/>
      <c r="N106" s="919"/>
    </row>
    <row r="107" spans="3:14" ht="17" customHeight="1">
      <c r="C107" s="406"/>
      <c r="D107" s="399" t="s">
        <v>565</v>
      </c>
      <c r="E107" s="405" t="s">
        <v>630</v>
      </c>
      <c r="F107" s="405" t="s">
        <v>79</v>
      </c>
      <c r="G107" s="407" t="s">
        <v>571</v>
      </c>
      <c r="H107" s="922"/>
      <c r="I107" s="923"/>
      <c r="J107" s="406"/>
      <c r="K107" s="399" t="s">
        <v>565</v>
      </c>
      <c r="L107" s="405" t="s">
        <v>630</v>
      </c>
      <c r="M107" s="405" t="s">
        <v>79</v>
      </c>
      <c r="N107" s="407" t="s">
        <v>571</v>
      </c>
    </row>
    <row r="108" spans="3:14" ht="17" customHeight="1">
      <c r="C108" s="406"/>
      <c r="D108" s="399" t="str">
        <f>'statement of marks'!$BZ$5</f>
        <v>fgUnh</v>
      </c>
      <c r="E108" s="413">
        <f>IF('statement of marks'!BZ13="","",'statement of marks'!BZ13)</f>
        <v>200</v>
      </c>
      <c r="F108" s="415">
        <f>IF('statement of marks'!CA13="","",'statement of marks'!CA13)</f>
        <v>114</v>
      </c>
      <c r="G108" s="407" t="str">
        <f>IF('statement of marks'!CB13="","",'statement of marks'!CB13)</f>
        <v>C</v>
      </c>
      <c r="H108" s="922"/>
      <c r="I108" s="923"/>
      <c r="J108" s="406"/>
      <c r="K108" s="399" t="str">
        <f>'statement of marks'!$BZ$5</f>
        <v>fgUnh</v>
      </c>
      <c r="L108" s="413">
        <f>IF('statement of marks'!BZ14="","",'statement of marks'!BZ14)</f>
        <v>200</v>
      </c>
      <c r="M108" s="415">
        <f>IF('statement of marks'!CA14="","",'statement of marks'!CA14)</f>
        <v>112</v>
      </c>
      <c r="N108" s="407" t="str">
        <f>IF('statement of marks'!CB14="","",'statement of marks'!CB14)</f>
        <v>C</v>
      </c>
    </row>
    <row r="109" spans="3:14" ht="17" customHeight="1">
      <c r="C109" s="406"/>
      <c r="D109" s="399" t="str">
        <f>'statement of marks'!$CC$5</f>
        <v>vaxszth</v>
      </c>
      <c r="E109" s="413">
        <f>IF('statement of marks'!CC13="","",'statement of marks'!CC13)</f>
        <v>100</v>
      </c>
      <c r="F109" s="415">
        <f>IF('statement of marks'!CD13="","",'statement of marks'!CD13)</f>
        <v>33</v>
      </c>
      <c r="G109" s="407" t="str">
        <f>IF('statement of marks'!CE13="","",'statement of marks'!CE13)</f>
        <v>D</v>
      </c>
      <c r="H109" s="922"/>
      <c r="I109" s="923"/>
      <c r="J109" s="406"/>
      <c r="K109" s="399" t="str">
        <f>'statement of marks'!$CC$5</f>
        <v>vaxszth</v>
      </c>
      <c r="L109" s="413">
        <f>IF('statement of marks'!CC14="","",'statement of marks'!CC14)</f>
        <v>100</v>
      </c>
      <c r="M109" s="415">
        <f>IF('statement of marks'!CD14="","",'statement of marks'!CD14)</f>
        <v>41</v>
      </c>
      <c r="N109" s="407" t="str">
        <f>IF('statement of marks'!CE14="","",'statement of marks'!CE14)</f>
        <v>D</v>
      </c>
    </row>
    <row r="110" spans="3:14" ht="17" customHeight="1">
      <c r="C110" s="406"/>
      <c r="D110" s="399" t="str">
        <f>'statement of marks'!$CF$5</f>
        <v>xf.kr</v>
      </c>
      <c r="E110" s="413">
        <f>IF('statement of marks'!CF13="","",'statement of marks'!CF13)</f>
        <v>200</v>
      </c>
      <c r="F110" s="415">
        <f>IF('statement of marks'!CG13="","",'statement of marks'!CG13)</f>
        <v>114</v>
      </c>
      <c r="G110" s="407" t="str">
        <f>IF('statement of marks'!CH13="","",'statement of marks'!CH13)</f>
        <v>C</v>
      </c>
      <c r="H110" s="922"/>
      <c r="I110" s="923"/>
      <c r="J110" s="406"/>
      <c r="K110" s="399" t="str">
        <f>'statement of marks'!$CF$5</f>
        <v>xf.kr</v>
      </c>
      <c r="L110" s="413">
        <f>IF('statement of marks'!CF14="","",'statement of marks'!CF14)</f>
        <v>200</v>
      </c>
      <c r="M110" s="415">
        <f>IF('statement of marks'!CG14="","",'statement of marks'!CG14)</f>
        <v>112</v>
      </c>
      <c r="N110" s="407" t="str">
        <f>IF('statement of marks'!CH14="","",'statement of marks'!CH14)</f>
        <v>C</v>
      </c>
    </row>
    <row r="111" spans="3:14" ht="17" customHeight="1">
      <c r="C111" s="406"/>
      <c r="D111" s="399" t="str">
        <f>'statement of marks'!$CI$5</f>
        <v>Ik;kZoj.k v/;;u</v>
      </c>
      <c r="E111" s="413">
        <f>IF('statement of marks'!CI13="","",'statement of marks'!CI13)</f>
        <v>100</v>
      </c>
      <c r="F111" s="415">
        <f>IF('statement of marks'!CJ13="","",'statement of marks'!CJ13)</f>
        <v>100</v>
      </c>
      <c r="G111" s="407" t="str">
        <f>IF('statement of marks'!CK13="","",'statement of marks'!CK13)</f>
        <v>A</v>
      </c>
      <c r="H111" s="922"/>
      <c r="I111" s="923"/>
      <c r="J111" s="406"/>
      <c r="K111" s="399" t="str">
        <f>'statement of marks'!$CI$5</f>
        <v>Ik;kZoj.k v/;;u</v>
      </c>
      <c r="L111" s="413">
        <f>IF('statement of marks'!CI14="","",'statement of marks'!CI14)</f>
        <v>100</v>
      </c>
      <c r="M111" s="415">
        <f>IF('statement of marks'!CJ14="","",'statement of marks'!CJ14)</f>
        <v>100</v>
      </c>
      <c r="N111" s="407" t="str">
        <f>IF('statement of marks'!CK14="","",'statement of marks'!CK14)</f>
        <v>A</v>
      </c>
    </row>
    <row r="112" spans="3:14" ht="17" customHeight="1">
      <c r="C112" s="406"/>
      <c r="D112" s="399" t="str">
        <f>'statement of marks'!$CL$5</f>
        <v>dk;kZuqHko</v>
      </c>
      <c r="E112" s="413">
        <f>IF('statement of marks'!CL13="","",'statement of marks'!CL13)</f>
        <v>50</v>
      </c>
      <c r="F112" s="415">
        <f>IF('statement of marks'!CM13="","",'statement of marks'!CM13)</f>
        <v>40</v>
      </c>
      <c r="G112" s="407" t="str">
        <f>IF('statement of marks'!CN13="","",'statement of marks'!CN13)</f>
        <v>B</v>
      </c>
      <c r="H112" s="922"/>
      <c r="I112" s="923"/>
      <c r="J112" s="406"/>
      <c r="K112" s="399" t="str">
        <f>'statement of marks'!$CL$5</f>
        <v>dk;kZuqHko</v>
      </c>
      <c r="L112" s="413">
        <f>IF('statement of marks'!CL14="","",'statement of marks'!CL14)</f>
        <v>50</v>
      </c>
      <c r="M112" s="415">
        <f>IF('statement of marks'!CM14="","",'statement of marks'!CM14)</f>
        <v>40</v>
      </c>
      <c r="N112" s="407" t="str">
        <f>IF('statement of marks'!CN14="","",'statement of marks'!CN14)</f>
        <v>B</v>
      </c>
    </row>
    <row r="113" spans="3:14" ht="17" customHeight="1">
      <c r="C113" s="406"/>
      <c r="D113" s="399" t="str">
        <f>'statement of marks'!$CO$5</f>
        <v>dyk f'k{kk</v>
      </c>
      <c r="E113" s="414">
        <f>IF('statement of marks'!CO13="","",'statement of marks'!CO13)</f>
        <v>50</v>
      </c>
      <c r="F113" s="416">
        <f>IF('statement of marks'!CP13="","",'statement of marks'!CP13)</f>
        <v>40</v>
      </c>
      <c r="G113" s="408" t="str">
        <f>IF('statement of marks'!CQ13="","",'statement of marks'!CQ13)</f>
        <v>B</v>
      </c>
      <c r="H113" s="922"/>
      <c r="I113" s="923"/>
      <c r="J113" s="406"/>
      <c r="K113" s="399" t="str">
        <f>'statement of marks'!$CO$5</f>
        <v>dyk f'k{kk</v>
      </c>
      <c r="L113" s="414">
        <f>IF('statement of marks'!CO14="","",'statement of marks'!CO14)</f>
        <v>50</v>
      </c>
      <c r="M113" s="416">
        <f>IF('statement of marks'!CP14="","",'statement of marks'!CP14)</f>
        <v>40</v>
      </c>
      <c r="N113" s="408" t="str">
        <f>IF('statement of marks'!CQ14="","",'statement of marks'!CQ14)</f>
        <v>B</v>
      </c>
    </row>
    <row r="114" spans="3:14" ht="17" customHeight="1">
      <c r="C114" s="406"/>
      <c r="D114" s="399" t="str">
        <f>'statement of marks'!$CR$5</f>
        <v>LokLF; ,oe~ 'kkjhfjd f'k{kk</v>
      </c>
      <c r="E114" s="414">
        <f>IF('statement of marks'!CR13="","",'statement of marks'!CR13)</f>
        <v>100</v>
      </c>
      <c r="F114" s="416">
        <f>IF('statement of marks'!CS13="","",'statement of marks'!CS13)</f>
        <v>40</v>
      </c>
      <c r="G114" s="408" t="str">
        <f>IF('statement of marks'!CT13="","",'statement of marks'!CT13)</f>
        <v>D</v>
      </c>
      <c r="H114" s="922"/>
      <c r="I114" s="923"/>
      <c r="J114" s="406"/>
      <c r="K114" s="399" t="str">
        <f>'statement of marks'!$CR$5</f>
        <v>LokLF; ,oe~ 'kkjhfjd f'k{kk</v>
      </c>
      <c r="L114" s="414">
        <f>IF('statement of marks'!CR14="","",'statement of marks'!CR14)</f>
        <v>100</v>
      </c>
      <c r="M114" s="416">
        <f>IF('statement of marks'!CS14="","",'statement of marks'!CS14)</f>
        <v>40</v>
      </c>
      <c r="N114" s="408" t="str">
        <f>IF('statement of marks'!CT14="","",'statement of marks'!CT14)</f>
        <v>D</v>
      </c>
    </row>
    <row r="115" spans="3:14" ht="17" customHeight="1">
      <c r="C115" s="406"/>
      <c r="D115" s="399" t="s">
        <v>629</v>
      </c>
      <c r="E115" s="414">
        <f>IF('statement of marks'!CY13="","",'statement of marks'!CY13)</f>
        <v>500</v>
      </c>
      <c r="F115" s="416">
        <f>IF('statement of marks'!CZ13="","",'statement of marks'!CZ13)</f>
        <v>261</v>
      </c>
      <c r="G115" s="408" t="str">
        <f>IF('statement of marks'!DB13="","",'statement of marks'!DB13)</f>
        <v>C</v>
      </c>
      <c r="H115" s="922"/>
      <c r="I115" s="923"/>
      <c r="J115" s="406"/>
      <c r="K115" s="399" t="s">
        <v>629</v>
      </c>
      <c r="L115" s="414">
        <f>IF('statement of marks'!CY14="","",'statement of marks'!CY14)</f>
        <v>500</v>
      </c>
      <c r="M115" s="416">
        <f>IF('statement of marks'!CZ14="","",'statement of marks'!CZ14)</f>
        <v>265</v>
      </c>
      <c r="N115" s="408" t="str">
        <f>IF('statement of marks'!DB14="","",'statement of marks'!DB14)</f>
        <v>C</v>
      </c>
    </row>
    <row r="116" spans="3:14" ht="17" customHeight="1">
      <c r="C116" s="406"/>
      <c r="D116" s="399" t="s">
        <v>8</v>
      </c>
      <c r="E116" s="920" t="str">
        <f>IF('statement of marks'!CX13="","",'statement of marks'!CX13)</f>
        <v>mRrh.kZ</v>
      </c>
      <c r="F116" s="920"/>
      <c r="G116" s="921"/>
      <c r="H116" s="922"/>
      <c r="I116" s="923"/>
      <c r="J116" s="406"/>
      <c r="K116" s="399" t="s">
        <v>8</v>
      </c>
      <c r="L116" s="920" t="str">
        <f>IF('statement of marks'!CX14="","",'statement of marks'!CX14)</f>
        <v>mRrh.kZ</v>
      </c>
      <c r="M116" s="920"/>
      <c r="N116" s="921"/>
    </row>
    <row r="117" spans="3:14" ht="17" customHeight="1">
      <c r="C117" s="406"/>
      <c r="D117" s="401" t="str">
        <f>'statement of marks'!$CU$5</f>
        <v>dqy ehfVax</v>
      </c>
      <c r="E117" s="412">
        <f>IF('statement of marks'!CU13="","",'statement of marks'!CU13)</f>
        <v>424</v>
      </c>
      <c r="F117" s="366" t="str">
        <f>'statement of marks'!$CV$5</f>
        <v>Nk= mifLFkfr</v>
      </c>
      <c r="G117" s="417" t="str">
        <f>IF('statement of marks'!CV13="","",'statement of marks'!CV13)</f>
        <v/>
      </c>
      <c r="H117" s="922"/>
      <c r="I117" s="923"/>
      <c r="J117" s="406"/>
      <c r="K117" s="401" t="str">
        <f>'statement of marks'!$CU$5</f>
        <v>dqy ehfVax</v>
      </c>
      <c r="L117" s="412">
        <f>IF('statement of marks'!CU14="","",'statement of marks'!CU14)</f>
        <v>424</v>
      </c>
      <c r="M117" s="366" t="str">
        <f>'statement of marks'!$CV$5</f>
        <v>Nk= mifLFkfr</v>
      </c>
      <c r="N117" s="417" t="str">
        <f>IF('statement of marks'!CV14="","",'statement of marks'!CV14)</f>
        <v/>
      </c>
    </row>
    <row r="118" spans="3:14" ht="17" customHeight="1">
      <c r="C118" s="406"/>
      <c r="D118" s="399" t="s">
        <v>569</v>
      </c>
      <c r="E118" s="898" t="str">
        <f>IF('statement of marks'!DE13="","",'statement of marks'!DE13)</f>
        <v/>
      </c>
      <c r="F118" s="898"/>
      <c r="G118" s="899"/>
      <c r="H118" s="922"/>
      <c r="I118" s="923"/>
      <c r="J118" s="406"/>
      <c r="K118" s="399" t="s">
        <v>569</v>
      </c>
      <c r="L118" s="898" t="str">
        <f>IF('statement of marks'!DE14="","",'statement of marks'!DE14)</f>
        <v/>
      </c>
      <c r="M118" s="898"/>
      <c r="N118" s="899"/>
    </row>
    <row r="119" spans="3:14" ht="17" customHeight="1">
      <c r="C119" s="406"/>
      <c r="D119" s="400" t="s">
        <v>65</v>
      </c>
      <c r="E119" s="898"/>
      <c r="F119" s="898"/>
      <c r="G119" s="899"/>
      <c r="H119" s="922"/>
      <c r="I119" s="923"/>
      <c r="J119" s="406"/>
      <c r="K119" s="400" t="s">
        <v>65</v>
      </c>
      <c r="L119" s="898"/>
      <c r="M119" s="898"/>
      <c r="N119" s="899"/>
    </row>
    <row r="120" spans="3:14" ht="17" customHeight="1">
      <c r="C120" s="406"/>
      <c r="D120" s="402" t="s">
        <v>86</v>
      </c>
      <c r="E120" s="898"/>
      <c r="F120" s="898"/>
      <c r="G120" s="899"/>
      <c r="H120" s="922"/>
      <c r="I120" s="923"/>
      <c r="J120" s="406"/>
      <c r="K120" s="402" t="s">
        <v>86</v>
      </c>
      <c r="L120" s="898"/>
      <c r="M120" s="898"/>
      <c r="N120" s="899"/>
    </row>
    <row r="121" spans="3:14" ht="17" customHeight="1">
      <c r="C121" s="406"/>
      <c r="D121" s="403" t="s">
        <v>16</v>
      </c>
      <c r="E121" s="898"/>
      <c r="F121" s="898"/>
      <c r="G121" s="899"/>
      <c r="H121" s="922"/>
      <c r="I121" s="923"/>
      <c r="J121" s="406"/>
      <c r="K121" s="403" t="s">
        <v>16</v>
      </c>
      <c r="L121" s="898"/>
      <c r="M121" s="898"/>
      <c r="N121" s="899"/>
    </row>
    <row r="122" spans="3:14" ht="17" customHeight="1">
      <c r="C122" s="409"/>
      <c r="D122" s="404" t="s">
        <v>4</v>
      </c>
      <c r="E122" s="898"/>
      <c r="F122" s="898"/>
      <c r="G122" s="899"/>
      <c r="H122" s="922"/>
      <c r="I122" s="923"/>
      <c r="J122" s="409"/>
      <c r="K122" s="404" t="s">
        <v>4</v>
      </c>
      <c r="L122" s="898"/>
      <c r="M122" s="898"/>
      <c r="N122" s="899"/>
    </row>
    <row r="123" spans="3:14" ht="17" customHeight="1">
      <c r="C123" s="406"/>
      <c r="D123" s="400" t="str">
        <f>'statement of marks'!$H$3</f>
        <v xml:space="preserve">fo|ky; dk Mkbl dksM+ </v>
      </c>
      <c r="E123" s="900" t="str">
        <f>'statement of marks'!$I$3</f>
        <v>00001</v>
      </c>
      <c r="F123" s="900"/>
      <c r="G123" s="901"/>
      <c r="H123" s="922"/>
      <c r="I123" s="923"/>
      <c r="J123" s="406"/>
      <c r="K123" s="400" t="str">
        <f>'statement of marks'!$H$3</f>
        <v xml:space="preserve">fo|ky; dk Mkbl dksM+ </v>
      </c>
      <c r="L123" s="900" t="str">
        <f>'statement of marks'!$I$3</f>
        <v>00001</v>
      </c>
      <c r="M123" s="900"/>
      <c r="N123" s="901"/>
    </row>
    <row r="124" spans="3:14" ht="17" customHeight="1" thickBot="1">
      <c r="C124" s="410"/>
      <c r="D124" s="411" t="s">
        <v>63</v>
      </c>
      <c r="E124" s="902">
        <f>'statement of marks'!$DD$107</f>
        <v>42460</v>
      </c>
      <c r="F124" s="902"/>
      <c r="G124" s="903"/>
      <c r="H124" s="922"/>
      <c r="I124" s="923"/>
      <c r="J124" s="410"/>
      <c r="K124" s="411" t="s">
        <v>63</v>
      </c>
      <c r="L124" s="902">
        <f>'statement of marks'!$DD$107</f>
        <v>42460</v>
      </c>
      <c r="M124" s="902"/>
      <c r="N124" s="903"/>
    </row>
    <row r="125" spans="3:14" ht="17" customHeight="1">
      <c r="C125" s="904" t="s">
        <v>39</v>
      </c>
      <c r="D125" s="905"/>
      <c r="E125" s="905"/>
      <c r="F125" s="905"/>
      <c r="G125" s="906"/>
      <c r="H125" s="922"/>
      <c r="I125" s="923"/>
      <c r="J125" s="904" t="s">
        <v>39</v>
      </c>
      <c r="K125" s="905"/>
      <c r="L125" s="905"/>
      <c r="M125" s="905"/>
      <c r="N125" s="906"/>
    </row>
    <row r="126" spans="3:14" ht="17" customHeight="1">
      <c r="C126" s="907" t="str">
        <f>'statement of marks'!$A$1</f>
        <v>jk- ck- ek/;fed fo|ky; uohu] fuEckgsM+k</v>
      </c>
      <c r="D126" s="908"/>
      <c r="E126" s="908"/>
      <c r="F126" s="908"/>
      <c r="G126" s="909"/>
      <c r="H126" s="922"/>
      <c r="I126" s="923"/>
      <c r="J126" s="907" t="str">
        <f>'statement of marks'!$A$1</f>
        <v>jk- ck- ek/;fed fo|ky; uohu] fuEckgsM+k</v>
      </c>
      <c r="K126" s="908"/>
      <c r="L126" s="908"/>
      <c r="M126" s="908"/>
      <c r="N126" s="909"/>
    </row>
    <row r="127" spans="3:14" ht="17" customHeight="1">
      <c r="C127" s="907"/>
      <c r="D127" s="908"/>
      <c r="E127" s="908"/>
      <c r="F127" s="908"/>
      <c r="G127" s="909"/>
      <c r="H127" s="922"/>
      <c r="I127" s="923"/>
      <c r="J127" s="907"/>
      <c r="K127" s="908"/>
      <c r="L127" s="908"/>
      <c r="M127" s="908"/>
      <c r="N127" s="909"/>
    </row>
    <row r="128" spans="3:14" ht="17" customHeight="1">
      <c r="C128" s="406"/>
      <c r="D128" s="398" t="s">
        <v>559</v>
      </c>
      <c r="E128" s="910" t="str">
        <f>'statement of marks'!$F$3</f>
        <v>2015-16</v>
      </c>
      <c r="F128" s="910"/>
      <c r="G128" s="911"/>
      <c r="H128" s="922"/>
      <c r="I128" s="923"/>
      <c r="J128" s="406"/>
      <c r="K128" s="398" t="s">
        <v>559</v>
      </c>
      <c r="L128" s="910" t="str">
        <f>'statement of marks'!$F$3</f>
        <v>2015-16</v>
      </c>
      <c r="M128" s="910"/>
      <c r="N128" s="911"/>
    </row>
    <row r="129" spans="3:14" ht="17" customHeight="1">
      <c r="C129" s="406"/>
      <c r="D129" s="399" t="s">
        <v>560</v>
      </c>
      <c r="E129" s="912" t="str">
        <f>IF('statement of marks'!H15="","",'statement of marks'!H15)</f>
        <v>v 009</v>
      </c>
      <c r="F129" s="912"/>
      <c r="G129" s="913"/>
      <c r="H129" s="922"/>
      <c r="I129" s="923"/>
      <c r="J129" s="406"/>
      <c r="K129" s="399" t="s">
        <v>560</v>
      </c>
      <c r="L129" s="912" t="str">
        <f>IF('statement of marks'!H16="","",'statement of marks'!H16)</f>
        <v>v 010</v>
      </c>
      <c r="M129" s="912"/>
      <c r="N129" s="913"/>
    </row>
    <row r="130" spans="3:14" ht="17" customHeight="1">
      <c r="C130" s="406"/>
      <c r="D130" s="399" t="s">
        <v>561</v>
      </c>
      <c r="E130" s="912" t="str">
        <f>IF('statement of marks'!I15="","",'statement of marks'!I15)</f>
        <v>c 009</v>
      </c>
      <c r="F130" s="912"/>
      <c r="G130" s="913"/>
      <c r="H130" s="922"/>
      <c r="I130" s="923"/>
      <c r="J130" s="406"/>
      <c r="K130" s="399" t="s">
        <v>561</v>
      </c>
      <c r="L130" s="912" t="str">
        <f>IF('statement of marks'!I16="","",'statement of marks'!I16)</f>
        <v>c 010</v>
      </c>
      <c r="M130" s="912"/>
      <c r="N130" s="913"/>
    </row>
    <row r="131" spans="3:14" ht="17" customHeight="1">
      <c r="C131" s="406"/>
      <c r="D131" s="399" t="s">
        <v>562</v>
      </c>
      <c r="E131" s="912" t="str">
        <f>IF('statement of marks'!J15="","",'statement of marks'!J15)</f>
        <v>l 009</v>
      </c>
      <c r="F131" s="912"/>
      <c r="G131" s="913"/>
      <c r="H131" s="922"/>
      <c r="I131" s="923"/>
      <c r="J131" s="406"/>
      <c r="K131" s="399" t="s">
        <v>562</v>
      </c>
      <c r="L131" s="912" t="str">
        <f>IF('statement of marks'!J16="","",'statement of marks'!J16)</f>
        <v>l 010</v>
      </c>
      <c r="M131" s="912"/>
      <c r="N131" s="913"/>
    </row>
    <row r="132" spans="3:14" ht="17" customHeight="1">
      <c r="C132" s="406"/>
      <c r="D132" s="399" t="s">
        <v>566</v>
      </c>
      <c r="E132" s="914" t="str">
        <f>IF('statement of marks'!B15="","",'statement of marks'!B15)</f>
        <v>OBC</v>
      </c>
      <c r="F132" s="914"/>
      <c r="G132" s="915"/>
      <c r="H132" s="922"/>
      <c r="I132" s="923"/>
      <c r="J132" s="406"/>
      <c r="K132" s="399" t="s">
        <v>566</v>
      </c>
      <c r="L132" s="914" t="str">
        <f>IF('statement of marks'!B16="","",'statement of marks'!B16)</f>
        <v>SBC</v>
      </c>
      <c r="M132" s="914"/>
      <c r="N132" s="915"/>
    </row>
    <row r="133" spans="3:14" ht="17" customHeight="1">
      <c r="C133" s="406"/>
      <c r="D133" s="399" t="s">
        <v>563</v>
      </c>
      <c r="E133" s="914" t="str">
        <f>'statement of marks'!$D$3</f>
        <v>2 A</v>
      </c>
      <c r="F133" s="914"/>
      <c r="G133" s="915"/>
      <c r="H133" s="922"/>
      <c r="I133" s="923"/>
      <c r="J133" s="406"/>
      <c r="K133" s="399" t="s">
        <v>563</v>
      </c>
      <c r="L133" s="914" t="str">
        <f>'statement of marks'!$D$3</f>
        <v>2 A</v>
      </c>
      <c r="M133" s="914"/>
      <c r="N133" s="915"/>
    </row>
    <row r="134" spans="3:14" ht="17" customHeight="1">
      <c r="C134" s="406"/>
      <c r="D134" s="400" t="s">
        <v>564</v>
      </c>
      <c r="E134" s="914">
        <f>IF('statement of marks'!E15="","",'statement of marks'!E15)</f>
        <v>4009</v>
      </c>
      <c r="F134" s="914"/>
      <c r="G134" s="915"/>
      <c r="H134" s="922"/>
      <c r="I134" s="923"/>
      <c r="J134" s="406"/>
      <c r="K134" s="400" t="s">
        <v>564</v>
      </c>
      <c r="L134" s="914">
        <f>IF('statement of marks'!E16="","",'statement of marks'!E16)</f>
        <v>4010</v>
      </c>
      <c r="M134" s="914"/>
      <c r="N134" s="915"/>
    </row>
    <row r="135" spans="3:14" ht="17" customHeight="1">
      <c r="C135" s="406"/>
      <c r="D135" s="399" t="s">
        <v>6</v>
      </c>
      <c r="E135" s="914" t="str">
        <f>IF('statement of marks'!D15="","",'statement of marks'!D15)</f>
        <v>TC</v>
      </c>
      <c r="F135" s="914"/>
      <c r="G135" s="915"/>
      <c r="H135" s="922"/>
      <c r="I135" s="923"/>
      <c r="J135" s="406"/>
      <c r="K135" s="399" t="s">
        <v>6</v>
      </c>
      <c r="L135" s="914">
        <f>IF('statement of marks'!D16="","",'statement of marks'!D16)</f>
        <v>810</v>
      </c>
      <c r="M135" s="914"/>
      <c r="N135" s="915"/>
    </row>
    <row r="136" spans="3:14" ht="17" customHeight="1">
      <c r="C136" s="406"/>
      <c r="D136" s="399" t="s">
        <v>567</v>
      </c>
      <c r="E136" s="916" t="str">
        <f>IF('statement of marks'!F15="","",'statement of marks'!F15)</f>
        <v/>
      </c>
      <c r="F136" s="916"/>
      <c r="G136" s="917"/>
      <c r="H136" s="922"/>
      <c r="I136" s="923"/>
      <c r="J136" s="406"/>
      <c r="K136" s="399" t="s">
        <v>567</v>
      </c>
      <c r="L136" s="916" t="str">
        <f>IF('statement of marks'!F16="","",'statement of marks'!F16)</f>
        <v/>
      </c>
      <c r="M136" s="916"/>
      <c r="N136" s="917"/>
    </row>
    <row r="137" spans="3:14" ht="17" customHeight="1">
      <c r="C137" s="406"/>
      <c r="D137" s="399" t="s">
        <v>568</v>
      </c>
      <c r="E137" s="918" t="str">
        <f>IF('statement of marks'!G15="","",'statement of marks'!G15)</f>
        <v/>
      </c>
      <c r="F137" s="918"/>
      <c r="G137" s="919"/>
      <c r="H137" s="922"/>
      <c r="I137" s="923"/>
      <c r="J137" s="406"/>
      <c r="K137" s="399" t="s">
        <v>568</v>
      </c>
      <c r="L137" s="918" t="str">
        <f>IF('statement of marks'!G16="","",'statement of marks'!G16)</f>
        <v/>
      </c>
      <c r="M137" s="918"/>
      <c r="N137" s="919"/>
    </row>
    <row r="138" spans="3:14" ht="17" customHeight="1">
      <c r="C138" s="406"/>
      <c r="D138" s="399" t="s">
        <v>565</v>
      </c>
      <c r="E138" s="405" t="s">
        <v>630</v>
      </c>
      <c r="F138" s="405" t="s">
        <v>79</v>
      </c>
      <c r="G138" s="407" t="s">
        <v>571</v>
      </c>
      <c r="H138" s="922"/>
      <c r="I138" s="923"/>
      <c r="J138" s="406"/>
      <c r="K138" s="399" t="s">
        <v>565</v>
      </c>
      <c r="L138" s="405" t="s">
        <v>630</v>
      </c>
      <c r="M138" s="405" t="s">
        <v>79</v>
      </c>
      <c r="N138" s="407" t="s">
        <v>571</v>
      </c>
    </row>
    <row r="139" spans="3:14" ht="17" customHeight="1">
      <c r="C139" s="406"/>
      <c r="D139" s="399" t="str">
        <f>'statement of marks'!$BZ$5</f>
        <v>fgUnh</v>
      </c>
      <c r="E139" s="413" t="str">
        <f>IF('statement of marks'!BZ15="","",'statement of marks'!BZ15)</f>
        <v/>
      </c>
      <c r="F139" s="415">
        <f>IF('statement of marks'!CA15="","",'statement of marks'!CA15)</f>
        <v>113</v>
      </c>
      <c r="G139" s="407" t="str">
        <f>IF('statement of marks'!CB15="","",'statement of marks'!CB15)</f>
        <v/>
      </c>
      <c r="H139" s="922"/>
      <c r="I139" s="923"/>
      <c r="J139" s="406"/>
      <c r="K139" s="399" t="str">
        <f>'statement of marks'!$BZ$5</f>
        <v>fgUnh</v>
      </c>
      <c r="L139" s="413">
        <f>IF('statement of marks'!BZ16="","",'statement of marks'!BZ16)</f>
        <v>200</v>
      </c>
      <c r="M139" s="415">
        <f>IF('statement of marks'!CA16="","",'statement of marks'!CA16)</f>
        <v>112</v>
      </c>
      <c r="N139" s="407" t="str">
        <f>IF('statement of marks'!CB16="","",'statement of marks'!CB16)</f>
        <v>C</v>
      </c>
    </row>
    <row r="140" spans="3:14" ht="17" customHeight="1">
      <c r="C140" s="406"/>
      <c r="D140" s="399" t="str">
        <f>'statement of marks'!$CC$5</f>
        <v>vaxszth</v>
      </c>
      <c r="E140" s="413" t="str">
        <f>IF('statement of marks'!CC15="","",'statement of marks'!CC15)</f>
        <v/>
      </c>
      <c r="F140" s="415">
        <f>IF('statement of marks'!CD15="","",'statement of marks'!CD15)</f>
        <v>42</v>
      </c>
      <c r="G140" s="407" t="str">
        <f>IF('statement of marks'!CE15="","",'statement of marks'!CE15)</f>
        <v/>
      </c>
      <c r="H140" s="922"/>
      <c r="I140" s="923"/>
      <c r="J140" s="406"/>
      <c r="K140" s="399" t="str">
        <f>'statement of marks'!$CC$5</f>
        <v>vaxszth</v>
      </c>
      <c r="L140" s="413">
        <f>IF('statement of marks'!CC16="","",'statement of marks'!CC16)</f>
        <v>100</v>
      </c>
      <c r="M140" s="415">
        <f>IF('statement of marks'!CD16="","",'statement of marks'!CD16)</f>
        <v>40</v>
      </c>
      <c r="N140" s="407" t="str">
        <f>IF('statement of marks'!CE16="","",'statement of marks'!CE16)</f>
        <v>D</v>
      </c>
    </row>
    <row r="141" spans="3:14" ht="17" customHeight="1">
      <c r="C141" s="406"/>
      <c r="D141" s="399" t="str">
        <f>'statement of marks'!$CF$5</f>
        <v>xf.kr</v>
      </c>
      <c r="E141" s="413" t="str">
        <f>IF('statement of marks'!CF15="","",'statement of marks'!CF15)</f>
        <v/>
      </c>
      <c r="F141" s="415">
        <f>IF('statement of marks'!CG15="","",'statement of marks'!CG15)</f>
        <v>113</v>
      </c>
      <c r="G141" s="407" t="str">
        <f>IF('statement of marks'!CH15="","",'statement of marks'!CH15)</f>
        <v/>
      </c>
      <c r="H141" s="922"/>
      <c r="I141" s="923"/>
      <c r="J141" s="406"/>
      <c r="K141" s="399" t="str">
        <f>'statement of marks'!$CF$5</f>
        <v>xf.kr</v>
      </c>
      <c r="L141" s="413">
        <f>IF('statement of marks'!CF16="","",'statement of marks'!CF16)</f>
        <v>200</v>
      </c>
      <c r="M141" s="415">
        <f>IF('statement of marks'!CG16="","",'statement of marks'!CG16)</f>
        <v>112</v>
      </c>
      <c r="N141" s="407" t="str">
        <f>IF('statement of marks'!CH16="","",'statement of marks'!CH16)</f>
        <v>C</v>
      </c>
    </row>
    <row r="142" spans="3:14" ht="17" customHeight="1">
      <c r="C142" s="406"/>
      <c r="D142" s="399" t="str">
        <f>'statement of marks'!$CI$5</f>
        <v>Ik;kZoj.k v/;;u</v>
      </c>
      <c r="E142" s="413" t="str">
        <f>IF('statement of marks'!CI15="","",'statement of marks'!CI15)</f>
        <v/>
      </c>
      <c r="F142" s="415">
        <f>IF('statement of marks'!CJ15="","",'statement of marks'!CJ15)</f>
        <v>100</v>
      </c>
      <c r="G142" s="407" t="str">
        <f>IF('statement of marks'!CK15="","",'statement of marks'!CK15)</f>
        <v/>
      </c>
      <c r="H142" s="922"/>
      <c r="I142" s="923"/>
      <c r="J142" s="406"/>
      <c r="K142" s="399" t="str">
        <f>'statement of marks'!$CI$5</f>
        <v>Ik;kZoj.k v/;;u</v>
      </c>
      <c r="L142" s="413">
        <f>IF('statement of marks'!CI16="","",'statement of marks'!CI16)</f>
        <v>100</v>
      </c>
      <c r="M142" s="415">
        <f>IF('statement of marks'!CJ16="","",'statement of marks'!CJ16)</f>
        <v>100</v>
      </c>
      <c r="N142" s="407" t="str">
        <f>IF('statement of marks'!CK16="","",'statement of marks'!CK16)</f>
        <v>A</v>
      </c>
    </row>
    <row r="143" spans="3:14" ht="17" customHeight="1">
      <c r="C143" s="406"/>
      <c r="D143" s="399" t="str">
        <f>'statement of marks'!$CL$5</f>
        <v>dk;kZuqHko</v>
      </c>
      <c r="E143" s="413" t="str">
        <f>IF('statement of marks'!CL15="","",'statement of marks'!CL15)</f>
        <v/>
      </c>
      <c r="F143" s="415">
        <f>IF('statement of marks'!CM15="","",'statement of marks'!CM15)</f>
        <v>40</v>
      </c>
      <c r="G143" s="407" t="str">
        <f>IF('statement of marks'!CN15="","",'statement of marks'!CN15)</f>
        <v/>
      </c>
      <c r="H143" s="922"/>
      <c r="I143" s="923"/>
      <c r="J143" s="406"/>
      <c r="K143" s="399" t="str">
        <f>'statement of marks'!$CL$5</f>
        <v>dk;kZuqHko</v>
      </c>
      <c r="L143" s="413">
        <f>IF('statement of marks'!CL16="","",'statement of marks'!CL16)</f>
        <v>50</v>
      </c>
      <c r="M143" s="415">
        <f>IF('statement of marks'!CM16="","",'statement of marks'!CM16)</f>
        <v>40</v>
      </c>
      <c r="N143" s="407" t="str">
        <f>IF('statement of marks'!CN16="","",'statement of marks'!CN16)</f>
        <v>B</v>
      </c>
    </row>
    <row r="144" spans="3:14" ht="17" customHeight="1">
      <c r="C144" s="406"/>
      <c r="D144" s="399" t="str">
        <f>'statement of marks'!$CO$5</f>
        <v>dyk f'k{kk</v>
      </c>
      <c r="E144" s="414" t="str">
        <f>IF('statement of marks'!CO15="","",'statement of marks'!CO15)</f>
        <v/>
      </c>
      <c r="F144" s="416">
        <f>IF('statement of marks'!CP15="","",'statement of marks'!CP15)</f>
        <v>40</v>
      </c>
      <c r="G144" s="408" t="str">
        <f>IF('statement of marks'!CQ15="","",'statement of marks'!CQ15)</f>
        <v/>
      </c>
      <c r="H144" s="922"/>
      <c r="I144" s="923"/>
      <c r="J144" s="406"/>
      <c r="K144" s="399" t="str">
        <f>'statement of marks'!$CO$5</f>
        <v>dyk f'k{kk</v>
      </c>
      <c r="L144" s="414">
        <f>IF('statement of marks'!CO16="","",'statement of marks'!CO16)</f>
        <v>50</v>
      </c>
      <c r="M144" s="416">
        <f>IF('statement of marks'!CP16="","",'statement of marks'!CP16)</f>
        <v>40</v>
      </c>
      <c r="N144" s="408" t="str">
        <f>IF('statement of marks'!CQ16="","",'statement of marks'!CQ16)</f>
        <v>B</v>
      </c>
    </row>
    <row r="145" spans="3:14" ht="17" customHeight="1">
      <c r="C145" s="406"/>
      <c r="D145" s="399" t="str">
        <f>'statement of marks'!$CR$5</f>
        <v>LokLF; ,oe~ 'kkjhfjd f'k{kk</v>
      </c>
      <c r="E145" s="414" t="str">
        <f>IF('statement of marks'!CR15="","",'statement of marks'!CR15)</f>
        <v/>
      </c>
      <c r="F145" s="416">
        <f>IF('statement of marks'!CS15="","",'statement of marks'!CS15)</f>
        <v>40</v>
      </c>
      <c r="G145" s="408" t="str">
        <f>IF('statement of marks'!CT15="","",'statement of marks'!CT15)</f>
        <v/>
      </c>
      <c r="H145" s="922"/>
      <c r="I145" s="923"/>
      <c r="J145" s="406"/>
      <c r="K145" s="399" t="str">
        <f>'statement of marks'!$CR$5</f>
        <v>LokLF; ,oe~ 'kkjhfjd f'k{kk</v>
      </c>
      <c r="L145" s="414">
        <f>IF('statement of marks'!CR16="","",'statement of marks'!CR16)</f>
        <v>100</v>
      </c>
      <c r="M145" s="416">
        <f>IF('statement of marks'!CS16="","",'statement of marks'!CS16)</f>
        <v>40</v>
      </c>
      <c r="N145" s="408" t="str">
        <f>IF('statement of marks'!CT16="","",'statement of marks'!CT16)</f>
        <v>D</v>
      </c>
    </row>
    <row r="146" spans="3:14" ht="17" customHeight="1">
      <c r="C146" s="406"/>
      <c r="D146" s="399" t="s">
        <v>629</v>
      </c>
      <c r="E146" s="414" t="str">
        <f>IF('statement of marks'!CY15="","",'statement of marks'!CY15)</f>
        <v/>
      </c>
      <c r="F146" s="416">
        <f>IF('statement of marks'!CZ15="","",'statement of marks'!CZ15)</f>
        <v>268</v>
      </c>
      <c r="G146" s="408" t="str">
        <f>IF('statement of marks'!DB15="","",'statement of marks'!DB15)</f>
        <v/>
      </c>
      <c r="H146" s="922"/>
      <c r="I146" s="923"/>
      <c r="J146" s="406"/>
      <c r="K146" s="399" t="s">
        <v>629</v>
      </c>
      <c r="L146" s="414">
        <f>IF('statement of marks'!CY16="","",'statement of marks'!CY16)</f>
        <v>500</v>
      </c>
      <c r="M146" s="416">
        <f>IF('statement of marks'!CZ16="","",'statement of marks'!CZ16)</f>
        <v>264</v>
      </c>
      <c r="N146" s="408" t="str">
        <f>IF('statement of marks'!DB16="","",'statement of marks'!DB16)</f>
        <v>C</v>
      </c>
    </row>
    <row r="147" spans="3:14" ht="17" customHeight="1">
      <c r="C147" s="406"/>
      <c r="D147" s="399" t="s">
        <v>8</v>
      </c>
      <c r="E147" s="920" t="str">
        <f>IF('statement of marks'!CX15="","",'statement of marks'!CX15)</f>
        <v>LFkkukarfjr</v>
      </c>
      <c r="F147" s="920"/>
      <c r="G147" s="921"/>
      <c r="H147" s="922"/>
      <c r="I147" s="923"/>
      <c r="J147" s="406"/>
      <c r="K147" s="399" t="s">
        <v>8</v>
      </c>
      <c r="L147" s="920" t="str">
        <f>IF('statement of marks'!CX16="","",'statement of marks'!CX16)</f>
        <v>mRrh.kZ</v>
      </c>
      <c r="M147" s="920"/>
      <c r="N147" s="921"/>
    </row>
    <row r="148" spans="3:14" ht="17" customHeight="1">
      <c r="C148" s="406"/>
      <c r="D148" s="401" t="str">
        <f>'statement of marks'!$CU$5</f>
        <v>dqy ehfVax</v>
      </c>
      <c r="E148" s="412">
        <f>IF('statement of marks'!CU15="","",'statement of marks'!CU15)</f>
        <v>424</v>
      </c>
      <c r="F148" s="366" t="str">
        <f>'statement of marks'!$CV$5</f>
        <v>Nk= mifLFkfr</v>
      </c>
      <c r="G148" s="417" t="str">
        <f>IF('statement of marks'!CV15="","",'statement of marks'!CV15)</f>
        <v/>
      </c>
      <c r="H148" s="922"/>
      <c r="I148" s="923"/>
      <c r="J148" s="406"/>
      <c r="K148" s="401" t="str">
        <f>'statement of marks'!$CU$5</f>
        <v>dqy ehfVax</v>
      </c>
      <c r="L148" s="412">
        <f>IF('statement of marks'!CU16="","",'statement of marks'!CU16)</f>
        <v>424</v>
      </c>
      <c r="M148" s="366" t="str">
        <f>'statement of marks'!$CV$5</f>
        <v>Nk= mifLFkfr</v>
      </c>
      <c r="N148" s="417" t="str">
        <f>IF('statement of marks'!CV16="","",'statement of marks'!CV16)</f>
        <v/>
      </c>
    </row>
    <row r="149" spans="3:14" ht="17" customHeight="1">
      <c r="C149" s="406"/>
      <c r="D149" s="399" t="s">
        <v>569</v>
      </c>
      <c r="E149" s="898" t="str">
        <f>IF('statement of marks'!DE15="","",'statement of marks'!DE15)</f>
        <v/>
      </c>
      <c r="F149" s="898"/>
      <c r="G149" s="899"/>
      <c r="H149" s="922"/>
      <c r="I149" s="923"/>
      <c r="J149" s="406"/>
      <c r="K149" s="399" t="s">
        <v>569</v>
      </c>
      <c r="L149" s="898" t="str">
        <f>IF('statement of marks'!DE16="","",'statement of marks'!DE16)</f>
        <v/>
      </c>
      <c r="M149" s="898"/>
      <c r="N149" s="899"/>
    </row>
    <row r="150" spans="3:14" ht="17" customHeight="1">
      <c r="C150" s="406"/>
      <c r="D150" s="400" t="s">
        <v>65</v>
      </c>
      <c r="E150" s="898"/>
      <c r="F150" s="898"/>
      <c r="G150" s="899"/>
      <c r="H150" s="922"/>
      <c r="I150" s="923"/>
      <c r="J150" s="406"/>
      <c r="K150" s="400" t="s">
        <v>65</v>
      </c>
      <c r="L150" s="898"/>
      <c r="M150" s="898"/>
      <c r="N150" s="899"/>
    </row>
    <row r="151" spans="3:14" ht="17" customHeight="1">
      <c r="C151" s="406"/>
      <c r="D151" s="402" t="s">
        <v>86</v>
      </c>
      <c r="E151" s="898"/>
      <c r="F151" s="898"/>
      <c r="G151" s="899"/>
      <c r="H151" s="922"/>
      <c r="I151" s="923"/>
      <c r="J151" s="406"/>
      <c r="K151" s="402" t="s">
        <v>86</v>
      </c>
      <c r="L151" s="898"/>
      <c r="M151" s="898"/>
      <c r="N151" s="899"/>
    </row>
    <row r="152" spans="3:14" ht="17" customHeight="1">
      <c r="C152" s="406"/>
      <c r="D152" s="403" t="s">
        <v>16</v>
      </c>
      <c r="E152" s="898"/>
      <c r="F152" s="898"/>
      <c r="G152" s="899"/>
      <c r="H152" s="922"/>
      <c r="I152" s="923"/>
      <c r="J152" s="406"/>
      <c r="K152" s="403" t="s">
        <v>16</v>
      </c>
      <c r="L152" s="898"/>
      <c r="M152" s="898"/>
      <c r="N152" s="899"/>
    </row>
    <row r="153" spans="3:14" ht="17" customHeight="1">
      <c r="C153" s="409"/>
      <c r="D153" s="404" t="s">
        <v>4</v>
      </c>
      <c r="E153" s="898"/>
      <c r="F153" s="898"/>
      <c r="G153" s="899"/>
      <c r="H153" s="922"/>
      <c r="I153" s="923"/>
      <c r="J153" s="409"/>
      <c r="K153" s="404" t="s">
        <v>4</v>
      </c>
      <c r="L153" s="898"/>
      <c r="M153" s="898"/>
      <c r="N153" s="899"/>
    </row>
    <row r="154" spans="3:14" ht="17" customHeight="1">
      <c r="C154" s="406"/>
      <c r="D154" s="400" t="str">
        <f>'statement of marks'!$H$3</f>
        <v xml:space="preserve">fo|ky; dk Mkbl dksM+ </v>
      </c>
      <c r="E154" s="900" t="str">
        <f>'statement of marks'!$I$3</f>
        <v>00001</v>
      </c>
      <c r="F154" s="900"/>
      <c r="G154" s="901"/>
      <c r="H154" s="922"/>
      <c r="I154" s="923"/>
      <c r="J154" s="406"/>
      <c r="K154" s="400" t="str">
        <f>'statement of marks'!$H$3</f>
        <v xml:space="preserve">fo|ky; dk Mkbl dksM+ </v>
      </c>
      <c r="L154" s="900" t="str">
        <f>'statement of marks'!$I$3</f>
        <v>00001</v>
      </c>
      <c r="M154" s="900"/>
      <c r="N154" s="901"/>
    </row>
    <row r="155" spans="3:14" ht="17" customHeight="1" thickBot="1">
      <c r="C155" s="410"/>
      <c r="D155" s="411" t="s">
        <v>63</v>
      </c>
      <c r="E155" s="902">
        <f>'statement of marks'!$DD$107</f>
        <v>42460</v>
      </c>
      <c r="F155" s="902"/>
      <c r="G155" s="903"/>
      <c r="H155" s="922"/>
      <c r="I155" s="923"/>
      <c r="J155" s="410"/>
      <c r="K155" s="411" t="s">
        <v>63</v>
      </c>
      <c r="L155" s="902">
        <f>'statement of marks'!$DD$107</f>
        <v>42460</v>
      </c>
      <c r="M155" s="902"/>
      <c r="N155" s="903"/>
    </row>
    <row r="156" spans="3:14" ht="17" customHeight="1">
      <c r="C156" s="904" t="s">
        <v>39</v>
      </c>
      <c r="D156" s="905"/>
      <c r="E156" s="905"/>
      <c r="F156" s="905"/>
      <c r="G156" s="906"/>
      <c r="H156" s="922"/>
      <c r="I156" s="923"/>
      <c r="J156" s="904" t="s">
        <v>39</v>
      </c>
      <c r="K156" s="905"/>
      <c r="L156" s="905"/>
      <c r="M156" s="905"/>
      <c r="N156" s="906"/>
    </row>
    <row r="157" spans="3:14" ht="17" customHeight="1">
      <c r="C157" s="907" t="str">
        <f>'statement of marks'!$A$1</f>
        <v>jk- ck- ek/;fed fo|ky; uohu] fuEckgsM+k</v>
      </c>
      <c r="D157" s="908"/>
      <c r="E157" s="908"/>
      <c r="F157" s="908"/>
      <c r="G157" s="909"/>
      <c r="H157" s="922"/>
      <c r="I157" s="923"/>
      <c r="J157" s="907" t="str">
        <f>'statement of marks'!$A$1</f>
        <v>jk- ck- ek/;fed fo|ky; uohu] fuEckgsM+k</v>
      </c>
      <c r="K157" s="908"/>
      <c r="L157" s="908"/>
      <c r="M157" s="908"/>
      <c r="N157" s="909"/>
    </row>
    <row r="158" spans="3:14" ht="17" customHeight="1">
      <c r="C158" s="907"/>
      <c r="D158" s="908"/>
      <c r="E158" s="908"/>
      <c r="F158" s="908"/>
      <c r="G158" s="909"/>
      <c r="H158" s="922"/>
      <c r="I158" s="923"/>
      <c r="J158" s="907"/>
      <c r="K158" s="908"/>
      <c r="L158" s="908"/>
      <c r="M158" s="908"/>
      <c r="N158" s="909"/>
    </row>
    <row r="159" spans="3:14" ht="17" customHeight="1">
      <c r="C159" s="406"/>
      <c r="D159" s="398" t="s">
        <v>559</v>
      </c>
      <c r="E159" s="910" t="str">
        <f>'statement of marks'!$F$3</f>
        <v>2015-16</v>
      </c>
      <c r="F159" s="910"/>
      <c r="G159" s="911"/>
      <c r="H159" s="922"/>
      <c r="I159" s="923"/>
      <c r="J159" s="406"/>
      <c r="K159" s="398" t="s">
        <v>559</v>
      </c>
      <c r="L159" s="910" t="str">
        <f>'statement of marks'!$F$3</f>
        <v>2015-16</v>
      </c>
      <c r="M159" s="910"/>
      <c r="N159" s="911"/>
    </row>
    <row r="160" spans="3:14" ht="17" customHeight="1">
      <c r="C160" s="406"/>
      <c r="D160" s="399" t="s">
        <v>560</v>
      </c>
      <c r="E160" s="912" t="str">
        <f>IF('statement of marks'!H17="","",'statement of marks'!H17)</f>
        <v>v 011</v>
      </c>
      <c r="F160" s="912"/>
      <c r="G160" s="913"/>
      <c r="H160" s="922"/>
      <c r="I160" s="923"/>
      <c r="J160" s="406"/>
      <c r="K160" s="399" t="s">
        <v>560</v>
      </c>
      <c r="L160" s="912" t="str">
        <f>IF('statement of marks'!H18="","",'statement of marks'!H18)</f>
        <v>v 012</v>
      </c>
      <c r="M160" s="912"/>
      <c r="N160" s="913"/>
    </row>
    <row r="161" spans="3:14" ht="17" customHeight="1">
      <c r="C161" s="406"/>
      <c r="D161" s="399" t="s">
        <v>561</v>
      </c>
      <c r="E161" s="912" t="str">
        <f>IF('statement of marks'!I17="","",'statement of marks'!I17)</f>
        <v>c 011</v>
      </c>
      <c r="F161" s="912"/>
      <c r="G161" s="913"/>
      <c r="H161" s="922"/>
      <c r="I161" s="923"/>
      <c r="J161" s="406"/>
      <c r="K161" s="399" t="s">
        <v>561</v>
      </c>
      <c r="L161" s="912" t="str">
        <f>IF('statement of marks'!I18="","",'statement of marks'!I18)</f>
        <v>c 012</v>
      </c>
      <c r="M161" s="912"/>
      <c r="N161" s="913"/>
    </row>
    <row r="162" spans="3:14" ht="17" customHeight="1">
      <c r="C162" s="406"/>
      <c r="D162" s="399" t="s">
        <v>562</v>
      </c>
      <c r="E162" s="912" t="str">
        <f>IF('statement of marks'!J17="","",'statement of marks'!J17)</f>
        <v>l 011</v>
      </c>
      <c r="F162" s="912"/>
      <c r="G162" s="913"/>
      <c r="H162" s="922"/>
      <c r="I162" s="923"/>
      <c r="J162" s="406"/>
      <c r="K162" s="399" t="s">
        <v>562</v>
      </c>
      <c r="L162" s="912" t="str">
        <f>IF('statement of marks'!J18="","",'statement of marks'!J18)</f>
        <v>l 012</v>
      </c>
      <c r="M162" s="912"/>
      <c r="N162" s="913"/>
    </row>
    <row r="163" spans="3:14" ht="17" customHeight="1">
      <c r="C163" s="406"/>
      <c r="D163" s="399" t="s">
        <v>566</v>
      </c>
      <c r="E163" s="914" t="str">
        <f>IF('statement of marks'!B17="","",'statement of marks'!B17)</f>
        <v>MIN</v>
      </c>
      <c r="F163" s="914"/>
      <c r="G163" s="915"/>
      <c r="H163" s="922"/>
      <c r="I163" s="923"/>
      <c r="J163" s="406"/>
      <c r="K163" s="399" t="s">
        <v>566</v>
      </c>
      <c r="L163" s="914" t="str">
        <f>IF('statement of marks'!B18="","",'statement of marks'!B18)</f>
        <v>GEN</v>
      </c>
      <c r="M163" s="914"/>
      <c r="N163" s="915"/>
    </row>
    <row r="164" spans="3:14" ht="17" customHeight="1">
      <c r="C164" s="406"/>
      <c r="D164" s="399" t="s">
        <v>563</v>
      </c>
      <c r="E164" s="914" t="str">
        <f>'statement of marks'!$D$3</f>
        <v>2 A</v>
      </c>
      <c r="F164" s="914"/>
      <c r="G164" s="915"/>
      <c r="H164" s="922"/>
      <c r="I164" s="923"/>
      <c r="J164" s="406"/>
      <c r="K164" s="399" t="s">
        <v>563</v>
      </c>
      <c r="L164" s="914" t="str">
        <f>'statement of marks'!$D$3</f>
        <v>2 A</v>
      </c>
      <c r="M164" s="914"/>
      <c r="N164" s="915"/>
    </row>
    <row r="165" spans="3:14" ht="17" customHeight="1">
      <c r="C165" s="406"/>
      <c r="D165" s="400" t="s">
        <v>564</v>
      </c>
      <c r="E165" s="914">
        <f>IF('statement of marks'!E17="","",'statement of marks'!E17)</f>
        <v>4011</v>
      </c>
      <c r="F165" s="914"/>
      <c r="G165" s="915"/>
      <c r="H165" s="922"/>
      <c r="I165" s="923"/>
      <c r="J165" s="406"/>
      <c r="K165" s="400" t="s">
        <v>564</v>
      </c>
      <c r="L165" s="914">
        <f>IF('statement of marks'!E18="","",'statement of marks'!E18)</f>
        <v>4012</v>
      </c>
      <c r="M165" s="914"/>
      <c r="N165" s="915"/>
    </row>
    <row r="166" spans="3:14" ht="17" customHeight="1">
      <c r="C166" s="406"/>
      <c r="D166" s="399" t="s">
        <v>6</v>
      </c>
      <c r="E166" s="914">
        <f>IF('statement of marks'!D17="","",'statement of marks'!D17)</f>
        <v>811</v>
      </c>
      <c r="F166" s="914"/>
      <c r="G166" s="915"/>
      <c r="H166" s="922"/>
      <c r="I166" s="923"/>
      <c r="J166" s="406"/>
      <c r="K166" s="399" t="s">
        <v>6</v>
      </c>
      <c r="L166" s="914">
        <f>IF('statement of marks'!D18="","",'statement of marks'!D18)</f>
        <v>812</v>
      </c>
      <c r="M166" s="914"/>
      <c r="N166" s="915"/>
    </row>
    <row r="167" spans="3:14" ht="17" customHeight="1">
      <c r="C167" s="406"/>
      <c r="D167" s="399" t="s">
        <v>567</v>
      </c>
      <c r="E167" s="916" t="str">
        <f>IF('statement of marks'!F17="","",'statement of marks'!F17)</f>
        <v/>
      </c>
      <c r="F167" s="916"/>
      <c r="G167" s="917"/>
      <c r="H167" s="922"/>
      <c r="I167" s="923"/>
      <c r="J167" s="406"/>
      <c r="K167" s="399" t="s">
        <v>567</v>
      </c>
      <c r="L167" s="916" t="str">
        <f>IF('statement of marks'!F18="","",'statement of marks'!F18)</f>
        <v/>
      </c>
      <c r="M167" s="916"/>
      <c r="N167" s="917"/>
    </row>
    <row r="168" spans="3:14" ht="17" customHeight="1">
      <c r="C168" s="406"/>
      <c r="D168" s="399" t="s">
        <v>568</v>
      </c>
      <c r="E168" s="918" t="str">
        <f>IF('statement of marks'!G17="","",'statement of marks'!G17)</f>
        <v/>
      </c>
      <c r="F168" s="918"/>
      <c r="G168" s="919"/>
      <c r="H168" s="922"/>
      <c r="I168" s="923"/>
      <c r="J168" s="406"/>
      <c r="K168" s="399" t="s">
        <v>568</v>
      </c>
      <c r="L168" s="918" t="str">
        <f>IF('statement of marks'!G18="","",'statement of marks'!G18)</f>
        <v/>
      </c>
      <c r="M168" s="918"/>
      <c r="N168" s="919"/>
    </row>
    <row r="169" spans="3:14" ht="17" customHeight="1">
      <c r="C169" s="406"/>
      <c r="D169" s="399" t="s">
        <v>565</v>
      </c>
      <c r="E169" s="405" t="s">
        <v>630</v>
      </c>
      <c r="F169" s="405" t="s">
        <v>79</v>
      </c>
      <c r="G169" s="407" t="s">
        <v>571</v>
      </c>
      <c r="H169" s="922"/>
      <c r="I169" s="923"/>
      <c r="J169" s="406"/>
      <c r="K169" s="399" t="s">
        <v>565</v>
      </c>
      <c r="L169" s="405" t="s">
        <v>630</v>
      </c>
      <c r="M169" s="405" t="s">
        <v>79</v>
      </c>
      <c r="N169" s="407" t="s">
        <v>571</v>
      </c>
    </row>
    <row r="170" spans="3:14" ht="17" customHeight="1">
      <c r="C170" s="406"/>
      <c r="D170" s="399" t="str">
        <f>'statement of marks'!$BZ$5</f>
        <v>fgUnh</v>
      </c>
      <c r="E170" s="413">
        <f>IF('statement of marks'!BZ17="","",'statement of marks'!BZ17)</f>
        <v>200</v>
      </c>
      <c r="F170" s="415" t="str">
        <f>IF('statement of marks'!CA17="","",'statement of marks'!CA17)</f>
        <v/>
      </c>
      <c r="G170" s="407" t="str">
        <f>IF('statement of marks'!CB17="","",'statement of marks'!CB17)</f>
        <v/>
      </c>
      <c r="H170" s="922"/>
      <c r="I170" s="923"/>
      <c r="J170" s="406"/>
      <c r="K170" s="399" t="str">
        <f>'statement of marks'!$BZ$5</f>
        <v>fgUnh</v>
      </c>
      <c r="L170" s="413">
        <f>IF('statement of marks'!BZ18="","",'statement of marks'!BZ18)</f>
        <v>200</v>
      </c>
      <c r="M170" s="415" t="str">
        <f>IF('statement of marks'!CA18="","",'statement of marks'!CA18)</f>
        <v/>
      </c>
      <c r="N170" s="407" t="str">
        <f>IF('statement of marks'!CB18="","",'statement of marks'!CB18)</f>
        <v/>
      </c>
    </row>
    <row r="171" spans="3:14" ht="17" customHeight="1">
      <c r="C171" s="406"/>
      <c r="D171" s="399" t="str">
        <f>'statement of marks'!$CC$5</f>
        <v>vaxszth</v>
      </c>
      <c r="E171" s="413">
        <f>IF('statement of marks'!CC17="","",'statement of marks'!CC17)</f>
        <v>100</v>
      </c>
      <c r="F171" s="415" t="str">
        <f>IF('statement of marks'!CD17="","",'statement of marks'!CD17)</f>
        <v/>
      </c>
      <c r="G171" s="407" t="str">
        <f>IF('statement of marks'!CE17="","",'statement of marks'!CE17)</f>
        <v/>
      </c>
      <c r="H171" s="922"/>
      <c r="I171" s="923"/>
      <c r="J171" s="406"/>
      <c r="K171" s="399" t="str">
        <f>'statement of marks'!$CC$5</f>
        <v>vaxszth</v>
      </c>
      <c r="L171" s="413">
        <f>IF('statement of marks'!CC18="","",'statement of marks'!CC18)</f>
        <v>100</v>
      </c>
      <c r="M171" s="415" t="str">
        <f>IF('statement of marks'!CD18="","",'statement of marks'!CD18)</f>
        <v/>
      </c>
      <c r="N171" s="407" t="str">
        <f>IF('statement of marks'!CE18="","",'statement of marks'!CE18)</f>
        <v/>
      </c>
    </row>
    <row r="172" spans="3:14" ht="17" customHeight="1">
      <c r="C172" s="406"/>
      <c r="D172" s="399" t="str">
        <f>'statement of marks'!$CF$5</f>
        <v>xf.kr</v>
      </c>
      <c r="E172" s="413">
        <f>IF('statement of marks'!CF17="","",'statement of marks'!CF17)</f>
        <v>200</v>
      </c>
      <c r="F172" s="415" t="str">
        <f>IF('statement of marks'!CG17="","",'statement of marks'!CG17)</f>
        <v/>
      </c>
      <c r="G172" s="407" t="str">
        <f>IF('statement of marks'!CH17="","",'statement of marks'!CH17)</f>
        <v/>
      </c>
      <c r="H172" s="922"/>
      <c r="I172" s="923"/>
      <c r="J172" s="406"/>
      <c r="K172" s="399" t="str">
        <f>'statement of marks'!$CF$5</f>
        <v>xf.kr</v>
      </c>
      <c r="L172" s="413">
        <f>IF('statement of marks'!CF18="","",'statement of marks'!CF18)</f>
        <v>200</v>
      </c>
      <c r="M172" s="415" t="str">
        <f>IF('statement of marks'!CG18="","",'statement of marks'!CG18)</f>
        <v/>
      </c>
      <c r="N172" s="407" t="str">
        <f>IF('statement of marks'!CH18="","",'statement of marks'!CH18)</f>
        <v/>
      </c>
    </row>
    <row r="173" spans="3:14" ht="17" customHeight="1">
      <c r="C173" s="406"/>
      <c r="D173" s="399" t="str">
        <f>'statement of marks'!$CI$5</f>
        <v>Ik;kZoj.k v/;;u</v>
      </c>
      <c r="E173" s="413">
        <f>IF('statement of marks'!CI17="","",'statement of marks'!CI17)</f>
        <v>100</v>
      </c>
      <c r="F173" s="415" t="str">
        <f>IF('statement of marks'!CJ17="","",'statement of marks'!CJ17)</f>
        <v/>
      </c>
      <c r="G173" s="407" t="str">
        <f>IF('statement of marks'!CK17="","",'statement of marks'!CK17)</f>
        <v/>
      </c>
      <c r="H173" s="922"/>
      <c r="I173" s="923"/>
      <c r="J173" s="406"/>
      <c r="K173" s="399" t="str">
        <f>'statement of marks'!$CI$5</f>
        <v>Ik;kZoj.k v/;;u</v>
      </c>
      <c r="L173" s="413">
        <f>IF('statement of marks'!CI18="","",'statement of marks'!CI18)</f>
        <v>100</v>
      </c>
      <c r="M173" s="415" t="str">
        <f>IF('statement of marks'!CJ18="","",'statement of marks'!CJ18)</f>
        <v/>
      </c>
      <c r="N173" s="407" t="str">
        <f>IF('statement of marks'!CK18="","",'statement of marks'!CK18)</f>
        <v/>
      </c>
    </row>
    <row r="174" spans="3:14" ht="17" customHeight="1">
      <c r="C174" s="406"/>
      <c r="D174" s="399" t="str">
        <f>'statement of marks'!$CL$5</f>
        <v>dk;kZuqHko</v>
      </c>
      <c r="E174" s="413">
        <f>IF('statement of marks'!CL17="","",'statement of marks'!CL17)</f>
        <v>50</v>
      </c>
      <c r="F174" s="415" t="str">
        <f>IF('statement of marks'!CM17="","",'statement of marks'!CM17)</f>
        <v/>
      </c>
      <c r="G174" s="407" t="str">
        <f>IF('statement of marks'!CN17="","",'statement of marks'!CN17)</f>
        <v/>
      </c>
      <c r="H174" s="922"/>
      <c r="I174" s="923"/>
      <c r="J174" s="406"/>
      <c r="K174" s="399" t="str">
        <f>'statement of marks'!$CL$5</f>
        <v>dk;kZuqHko</v>
      </c>
      <c r="L174" s="413">
        <f>IF('statement of marks'!CL18="","",'statement of marks'!CL18)</f>
        <v>50</v>
      </c>
      <c r="M174" s="415" t="str">
        <f>IF('statement of marks'!CM18="","",'statement of marks'!CM18)</f>
        <v/>
      </c>
      <c r="N174" s="407" t="str">
        <f>IF('statement of marks'!CN18="","",'statement of marks'!CN18)</f>
        <v/>
      </c>
    </row>
    <row r="175" spans="3:14" ht="17" customHeight="1">
      <c r="C175" s="406"/>
      <c r="D175" s="399" t="str">
        <f>'statement of marks'!$CO$5</f>
        <v>dyk f'k{kk</v>
      </c>
      <c r="E175" s="414">
        <f>IF('statement of marks'!CO17="","",'statement of marks'!CO17)</f>
        <v>50</v>
      </c>
      <c r="F175" s="416" t="str">
        <f>IF('statement of marks'!CP17="","",'statement of marks'!CP17)</f>
        <v/>
      </c>
      <c r="G175" s="408" t="str">
        <f>IF('statement of marks'!CQ17="","",'statement of marks'!CQ17)</f>
        <v/>
      </c>
      <c r="H175" s="922"/>
      <c r="I175" s="923"/>
      <c r="J175" s="406"/>
      <c r="K175" s="399" t="str">
        <f>'statement of marks'!$CO$5</f>
        <v>dyk f'k{kk</v>
      </c>
      <c r="L175" s="414">
        <f>IF('statement of marks'!CO18="","",'statement of marks'!CO18)</f>
        <v>50</v>
      </c>
      <c r="M175" s="416" t="str">
        <f>IF('statement of marks'!CP18="","",'statement of marks'!CP18)</f>
        <v/>
      </c>
      <c r="N175" s="408" t="str">
        <f>IF('statement of marks'!CQ18="","",'statement of marks'!CQ18)</f>
        <v/>
      </c>
    </row>
    <row r="176" spans="3:14" ht="17" customHeight="1">
      <c r="C176" s="406"/>
      <c r="D176" s="399" t="str">
        <f>'statement of marks'!$CR$5</f>
        <v>LokLF; ,oe~ 'kkjhfjd f'k{kk</v>
      </c>
      <c r="E176" s="414">
        <f>IF('statement of marks'!CR17="","",'statement of marks'!CR17)</f>
        <v>100</v>
      </c>
      <c r="F176" s="416" t="str">
        <f>IF('statement of marks'!CS17="","",'statement of marks'!CS17)</f>
        <v/>
      </c>
      <c r="G176" s="408" t="str">
        <f>IF('statement of marks'!CT17="","",'statement of marks'!CT17)</f>
        <v/>
      </c>
      <c r="H176" s="922"/>
      <c r="I176" s="923"/>
      <c r="J176" s="406"/>
      <c r="K176" s="399" t="str">
        <f>'statement of marks'!$CR$5</f>
        <v>LokLF; ,oe~ 'kkjhfjd f'k{kk</v>
      </c>
      <c r="L176" s="414">
        <f>IF('statement of marks'!CR18="","",'statement of marks'!CR18)</f>
        <v>100</v>
      </c>
      <c r="M176" s="416" t="str">
        <f>IF('statement of marks'!CS18="","",'statement of marks'!CS18)</f>
        <v/>
      </c>
      <c r="N176" s="408" t="str">
        <f>IF('statement of marks'!CT18="","",'statement of marks'!CT18)</f>
        <v/>
      </c>
    </row>
    <row r="177" spans="3:14" ht="17" customHeight="1">
      <c r="C177" s="406"/>
      <c r="D177" s="399" t="s">
        <v>629</v>
      </c>
      <c r="E177" s="414">
        <f>IF('statement of marks'!CY17="","",'statement of marks'!CY17)</f>
        <v>500</v>
      </c>
      <c r="F177" s="416" t="str">
        <f>IF('statement of marks'!CZ17="","",'statement of marks'!CZ17)</f>
        <v/>
      </c>
      <c r="G177" s="408" t="str">
        <f>IF('statement of marks'!DB17="","",'statement of marks'!DB17)</f>
        <v/>
      </c>
      <c r="H177" s="922"/>
      <c r="I177" s="923"/>
      <c r="J177" s="406"/>
      <c r="K177" s="399" t="s">
        <v>629</v>
      </c>
      <c r="L177" s="414">
        <f>IF('statement of marks'!CY18="","",'statement of marks'!CY18)</f>
        <v>500</v>
      </c>
      <c r="M177" s="416" t="str">
        <f>IF('statement of marks'!CZ18="","",'statement of marks'!CZ18)</f>
        <v/>
      </c>
      <c r="N177" s="408" t="str">
        <f>IF('statement of marks'!DB18="","",'statement of marks'!DB18)</f>
        <v/>
      </c>
    </row>
    <row r="178" spans="3:14" ht="17" customHeight="1">
      <c r="C178" s="406"/>
      <c r="D178" s="399" t="s">
        <v>8</v>
      </c>
      <c r="E178" s="920" t="str">
        <f>IF('statement of marks'!CX17="","",'statement of marks'!CX17)</f>
        <v/>
      </c>
      <c r="F178" s="920"/>
      <c r="G178" s="921"/>
      <c r="H178" s="922"/>
      <c r="I178" s="923"/>
      <c r="J178" s="406"/>
      <c r="K178" s="399" t="s">
        <v>8</v>
      </c>
      <c r="L178" s="920" t="str">
        <f>IF('statement of marks'!CX18="","",'statement of marks'!CX18)</f>
        <v/>
      </c>
      <c r="M178" s="920"/>
      <c r="N178" s="921"/>
    </row>
    <row r="179" spans="3:14" ht="17" customHeight="1">
      <c r="C179" s="406"/>
      <c r="D179" s="401" t="str">
        <f>'statement of marks'!$CU$5</f>
        <v>dqy ehfVax</v>
      </c>
      <c r="E179" s="412">
        <f>IF('statement of marks'!CU17="","",'statement of marks'!CU17)</f>
        <v>424</v>
      </c>
      <c r="F179" s="366" t="str">
        <f>'statement of marks'!$CV$5</f>
        <v>Nk= mifLFkfr</v>
      </c>
      <c r="G179" s="417" t="str">
        <f>IF('statement of marks'!CV17="","",'statement of marks'!CV17)</f>
        <v/>
      </c>
      <c r="H179" s="922"/>
      <c r="I179" s="923"/>
      <c r="J179" s="406"/>
      <c r="K179" s="401" t="str">
        <f>'statement of marks'!$CU$5</f>
        <v>dqy ehfVax</v>
      </c>
      <c r="L179" s="412">
        <f>IF('statement of marks'!CU18="","",'statement of marks'!CU18)</f>
        <v>424</v>
      </c>
      <c r="M179" s="366" t="str">
        <f>'statement of marks'!$CV$5</f>
        <v>Nk= mifLFkfr</v>
      </c>
      <c r="N179" s="417" t="str">
        <f>IF('statement of marks'!CV18="","",'statement of marks'!CV18)</f>
        <v/>
      </c>
    </row>
    <row r="180" spans="3:14" ht="17" customHeight="1">
      <c r="C180" s="406"/>
      <c r="D180" s="399" t="s">
        <v>569</v>
      </c>
      <c r="E180" s="898" t="str">
        <f>IF('statement of marks'!DE17="","",'statement of marks'!DE17)</f>
        <v/>
      </c>
      <c r="F180" s="898"/>
      <c r="G180" s="899"/>
      <c r="H180" s="922"/>
      <c r="I180" s="923"/>
      <c r="J180" s="406"/>
      <c r="K180" s="399" t="s">
        <v>569</v>
      </c>
      <c r="L180" s="898" t="str">
        <f>IF('statement of marks'!DE18="","",'statement of marks'!DE18)</f>
        <v/>
      </c>
      <c r="M180" s="898"/>
      <c r="N180" s="899"/>
    </row>
    <row r="181" spans="3:14" ht="17" customHeight="1">
      <c r="C181" s="406"/>
      <c r="D181" s="400" t="s">
        <v>65</v>
      </c>
      <c r="E181" s="898"/>
      <c r="F181" s="898"/>
      <c r="G181" s="899"/>
      <c r="H181" s="922"/>
      <c r="I181" s="923"/>
      <c r="J181" s="406"/>
      <c r="K181" s="400" t="s">
        <v>65</v>
      </c>
      <c r="L181" s="898"/>
      <c r="M181" s="898"/>
      <c r="N181" s="899"/>
    </row>
    <row r="182" spans="3:14" ht="17" customHeight="1">
      <c r="C182" s="406"/>
      <c r="D182" s="402" t="s">
        <v>86</v>
      </c>
      <c r="E182" s="898"/>
      <c r="F182" s="898"/>
      <c r="G182" s="899"/>
      <c r="H182" s="922"/>
      <c r="I182" s="923"/>
      <c r="J182" s="406"/>
      <c r="K182" s="402" t="s">
        <v>86</v>
      </c>
      <c r="L182" s="898"/>
      <c r="M182" s="898"/>
      <c r="N182" s="899"/>
    </row>
    <row r="183" spans="3:14" ht="17" customHeight="1">
      <c r="C183" s="406"/>
      <c r="D183" s="403" t="s">
        <v>16</v>
      </c>
      <c r="E183" s="898"/>
      <c r="F183" s="898"/>
      <c r="G183" s="899"/>
      <c r="H183" s="922"/>
      <c r="I183" s="923"/>
      <c r="J183" s="406"/>
      <c r="K183" s="403" t="s">
        <v>16</v>
      </c>
      <c r="L183" s="898"/>
      <c r="M183" s="898"/>
      <c r="N183" s="899"/>
    </row>
    <row r="184" spans="3:14" ht="17" customHeight="1">
      <c r="C184" s="409"/>
      <c r="D184" s="404" t="s">
        <v>4</v>
      </c>
      <c r="E184" s="898"/>
      <c r="F184" s="898"/>
      <c r="G184" s="899"/>
      <c r="H184" s="922"/>
      <c r="I184" s="923"/>
      <c r="J184" s="409"/>
      <c r="K184" s="404" t="s">
        <v>4</v>
      </c>
      <c r="L184" s="898"/>
      <c r="M184" s="898"/>
      <c r="N184" s="899"/>
    </row>
    <row r="185" spans="3:14" ht="17" customHeight="1">
      <c r="C185" s="406"/>
      <c r="D185" s="400" t="str">
        <f>'statement of marks'!$H$3</f>
        <v xml:space="preserve">fo|ky; dk Mkbl dksM+ </v>
      </c>
      <c r="E185" s="900" t="str">
        <f>'statement of marks'!$I$3</f>
        <v>00001</v>
      </c>
      <c r="F185" s="900"/>
      <c r="G185" s="901"/>
      <c r="H185" s="922"/>
      <c r="I185" s="923"/>
      <c r="J185" s="406"/>
      <c r="K185" s="400" t="str">
        <f>'statement of marks'!$H$3</f>
        <v xml:space="preserve">fo|ky; dk Mkbl dksM+ </v>
      </c>
      <c r="L185" s="900" t="str">
        <f>'statement of marks'!$I$3</f>
        <v>00001</v>
      </c>
      <c r="M185" s="900"/>
      <c r="N185" s="901"/>
    </row>
    <row r="186" spans="3:14" ht="17" customHeight="1" thickBot="1">
      <c r="C186" s="410"/>
      <c r="D186" s="411" t="s">
        <v>63</v>
      </c>
      <c r="E186" s="902">
        <f>'statement of marks'!$DD$107</f>
        <v>42460</v>
      </c>
      <c r="F186" s="902"/>
      <c r="G186" s="903"/>
      <c r="H186" s="922"/>
      <c r="I186" s="923"/>
      <c r="J186" s="410"/>
      <c r="K186" s="411" t="s">
        <v>63</v>
      </c>
      <c r="L186" s="902">
        <f>'statement of marks'!$DD$107</f>
        <v>42460</v>
      </c>
      <c r="M186" s="902"/>
      <c r="N186" s="903"/>
    </row>
    <row r="187" spans="3:14" ht="17" customHeight="1">
      <c r="C187" s="904" t="s">
        <v>39</v>
      </c>
      <c r="D187" s="905"/>
      <c r="E187" s="905"/>
      <c r="F187" s="905"/>
      <c r="G187" s="906"/>
      <c r="H187" s="922"/>
      <c r="I187" s="923"/>
      <c r="J187" s="904" t="s">
        <v>39</v>
      </c>
      <c r="K187" s="905"/>
      <c r="L187" s="905"/>
      <c r="M187" s="905"/>
      <c r="N187" s="906"/>
    </row>
    <row r="188" spans="3:14" ht="17" customHeight="1">
      <c r="C188" s="907" t="str">
        <f>'statement of marks'!$A$1</f>
        <v>jk- ck- ek/;fed fo|ky; uohu] fuEckgsM+k</v>
      </c>
      <c r="D188" s="908"/>
      <c r="E188" s="908"/>
      <c r="F188" s="908"/>
      <c r="G188" s="909"/>
      <c r="H188" s="922"/>
      <c r="I188" s="923"/>
      <c r="J188" s="907" t="str">
        <f>'statement of marks'!$A$1</f>
        <v>jk- ck- ek/;fed fo|ky; uohu] fuEckgsM+k</v>
      </c>
      <c r="K188" s="908"/>
      <c r="L188" s="908"/>
      <c r="M188" s="908"/>
      <c r="N188" s="909"/>
    </row>
    <row r="189" spans="3:14" ht="17" customHeight="1">
      <c r="C189" s="907"/>
      <c r="D189" s="908"/>
      <c r="E189" s="908"/>
      <c r="F189" s="908"/>
      <c r="G189" s="909"/>
      <c r="H189" s="922"/>
      <c r="I189" s="923"/>
      <c r="J189" s="907"/>
      <c r="K189" s="908"/>
      <c r="L189" s="908"/>
      <c r="M189" s="908"/>
      <c r="N189" s="909"/>
    </row>
    <row r="190" spans="3:14" ht="17" customHeight="1">
      <c r="C190" s="406"/>
      <c r="D190" s="398" t="s">
        <v>559</v>
      </c>
      <c r="E190" s="910" t="str">
        <f>'statement of marks'!$F$3</f>
        <v>2015-16</v>
      </c>
      <c r="F190" s="910"/>
      <c r="G190" s="911"/>
      <c r="H190" s="922"/>
      <c r="I190" s="923"/>
      <c r="J190" s="406"/>
      <c r="K190" s="398" t="s">
        <v>559</v>
      </c>
      <c r="L190" s="910" t="str">
        <f>'statement of marks'!$F$3</f>
        <v>2015-16</v>
      </c>
      <c r="M190" s="910"/>
      <c r="N190" s="911"/>
    </row>
    <row r="191" spans="3:14" ht="17" customHeight="1">
      <c r="C191" s="406"/>
      <c r="D191" s="399" t="s">
        <v>560</v>
      </c>
      <c r="E191" s="912" t="str">
        <f>IF('statement of marks'!H19="","",'statement of marks'!H19)</f>
        <v>v 013</v>
      </c>
      <c r="F191" s="912"/>
      <c r="G191" s="913"/>
      <c r="H191" s="922"/>
      <c r="I191" s="923"/>
      <c r="J191" s="406"/>
      <c r="K191" s="399" t="s">
        <v>560</v>
      </c>
      <c r="L191" s="912" t="str">
        <f>IF('statement of marks'!H20="","",'statement of marks'!H20)</f>
        <v>v 014</v>
      </c>
      <c r="M191" s="912"/>
      <c r="N191" s="913"/>
    </row>
    <row r="192" spans="3:14" ht="17" customHeight="1">
      <c r="C192" s="406"/>
      <c r="D192" s="399" t="s">
        <v>561</v>
      </c>
      <c r="E192" s="912" t="str">
        <f>IF('statement of marks'!I19="","",'statement of marks'!I19)</f>
        <v>c 013</v>
      </c>
      <c r="F192" s="912"/>
      <c r="G192" s="913"/>
      <c r="H192" s="922"/>
      <c r="I192" s="923"/>
      <c r="J192" s="406"/>
      <c r="K192" s="399" t="s">
        <v>561</v>
      </c>
      <c r="L192" s="912" t="str">
        <f>IF('statement of marks'!I20="","",'statement of marks'!I20)</f>
        <v>c 014</v>
      </c>
      <c r="M192" s="912"/>
      <c r="N192" s="913"/>
    </row>
    <row r="193" spans="3:14" ht="17" customHeight="1">
      <c r="C193" s="406"/>
      <c r="D193" s="399" t="s">
        <v>562</v>
      </c>
      <c r="E193" s="912" t="str">
        <f>IF('statement of marks'!J19="","",'statement of marks'!J19)</f>
        <v>l 013</v>
      </c>
      <c r="F193" s="912"/>
      <c r="G193" s="913"/>
      <c r="H193" s="922"/>
      <c r="I193" s="923"/>
      <c r="J193" s="406"/>
      <c r="K193" s="399" t="s">
        <v>562</v>
      </c>
      <c r="L193" s="912" t="str">
        <f>IF('statement of marks'!J20="","",'statement of marks'!J20)</f>
        <v>l 014</v>
      </c>
      <c r="M193" s="912"/>
      <c r="N193" s="913"/>
    </row>
    <row r="194" spans="3:14" ht="17" customHeight="1">
      <c r="C194" s="406"/>
      <c r="D194" s="399" t="s">
        <v>566</v>
      </c>
      <c r="E194" s="914" t="str">
        <f>IF('statement of marks'!B19="","",'statement of marks'!B19)</f>
        <v/>
      </c>
      <c r="F194" s="914"/>
      <c r="G194" s="915"/>
      <c r="H194" s="922"/>
      <c r="I194" s="923"/>
      <c r="J194" s="406"/>
      <c r="K194" s="399" t="s">
        <v>566</v>
      </c>
      <c r="L194" s="914" t="str">
        <f>IF('statement of marks'!B20="","",'statement of marks'!B20)</f>
        <v/>
      </c>
      <c r="M194" s="914"/>
      <c r="N194" s="915"/>
    </row>
    <row r="195" spans="3:14" ht="17" customHeight="1">
      <c r="C195" s="406"/>
      <c r="D195" s="399" t="s">
        <v>563</v>
      </c>
      <c r="E195" s="914" t="str">
        <f>'statement of marks'!$D$3</f>
        <v>2 A</v>
      </c>
      <c r="F195" s="914"/>
      <c r="G195" s="915"/>
      <c r="H195" s="922"/>
      <c r="I195" s="923"/>
      <c r="J195" s="406"/>
      <c r="K195" s="399" t="s">
        <v>563</v>
      </c>
      <c r="L195" s="914" t="str">
        <f>'statement of marks'!$D$3</f>
        <v>2 A</v>
      </c>
      <c r="M195" s="914"/>
      <c r="N195" s="915"/>
    </row>
    <row r="196" spans="3:14" ht="17" customHeight="1">
      <c r="C196" s="406"/>
      <c r="D196" s="400" t="s">
        <v>564</v>
      </c>
      <c r="E196" s="914">
        <f>IF('statement of marks'!E19="","",'statement of marks'!E19)</f>
        <v>4013</v>
      </c>
      <c r="F196" s="914"/>
      <c r="G196" s="915"/>
      <c r="H196" s="922"/>
      <c r="I196" s="923"/>
      <c r="J196" s="406"/>
      <c r="K196" s="400" t="s">
        <v>564</v>
      </c>
      <c r="L196" s="914">
        <f>IF('statement of marks'!E20="","",'statement of marks'!E20)</f>
        <v>4014</v>
      </c>
      <c r="M196" s="914"/>
      <c r="N196" s="915"/>
    </row>
    <row r="197" spans="3:14" ht="17" customHeight="1">
      <c r="C197" s="406"/>
      <c r="D197" s="399" t="s">
        <v>6</v>
      </c>
      <c r="E197" s="914">
        <f>IF('statement of marks'!D19="","",'statement of marks'!D19)</f>
        <v>813</v>
      </c>
      <c r="F197" s="914"/>
      <c r="G197" s="915"/>
      <c r="H197" s="922"/>
      <c r="I197" s="923"/>
      <c r="J197" s="406"/>
      <c r="K197" s="399" t="s">
        <v>6</v>
      </c>
      <c r="L197" s="914">
        <f>IF('statement of marks'!D20="","",'statement of marks'!D20)</f>
        <v>814</v>
      </c>
      <c r="M197" s="914"/>
      <c r="N197" s="915"/>
    </row>
    <row r="198" spans="3:14" ht="17" customHeight="1">
      <c r="C198" s="406"/>
      <c r="D198" s="399" t="s">
        <v>567</v>
      </c>
      <c r="E198" s="916" t="str">
        <f>IF('statement of marks'!F19="","",'statement of marks'!F19)</f>
        <v/>
      </c>
      <c r="F198" s="916"/>
      <c r="G198" s="917"/>
      <c r="H198" s="922"/>
      <c r="I198" s="923"/>
      <c r="J198" s="406"/>
      <c r="K198" s="399" t="s">
        <v>567</v>
      </c>
      <c r="L198" s="916" t="str">
        <f>IF('statement of marks'!F20="","",'statement of marks'!F20)</f>
        <v/>
      </c>
      <c r="M198" s="916"/>
      <c r="N198" s="917"/>
    </row>
    <row r="199" spans="3:14" ht="17" customHeight="1">
      <c r="C199" s="406"/>
      <c r="D199" s="399" t="s">
        <v>568</v>
      </c>
      <c r="E199" s="918" t="str">
        <f>IF('statement of marks'!G19="","",'statement of marks'!G19)</f>
        <v/>
      </c>
      <c r="F199" s="918"/>
      <c r="G199" s="919"/>
      <c r="H199" s="922"/>
      <c r="I199" s="923"/>
      <c r="J199" s="406"/>
      <c r="K199" s="399" t="s">
        <v>568</v>
      </c>
      <c r="L199" s="918" t="str">
        <f>IF('statement of marks'!G20="","",'statement of marks'!G20)</f>
        <v/>
      </c>
      <c r="M199" s="918"/>
      <c r="N199" s="919"/>
    </row>
    <row r="200" spans="3:14" ht="17" customHeight="1">
      <c r="C200" s="406"/>
      <c r="D200" s="399" t="s">
        <v>565</v>
      </c>
      <c r="E200" s="405" t="s">
        <v>630</v>
      </c>
      <c r="F200" s="405" t="s">
        <v>79</v>
      </c>
      <c r="G200" s="407" t="s">
        <v>571</v>
      </c>
      <c r="H200" s="922"/>
      <c r="I200" s="923"/>
      <c r="J200" s="406"/>
      <c r="K200" s="399" t="s">
        <v>565</v>
      </c>
      <c r="L200" s="405" t="s">
        <v>630</v>
      </c>
      <c r="M200" s="405" t="s">
        <v>79</v>
      </c>
      <c r="N200" s="407" t="s">
        <v>571</v>
      </c>
    </row>
    <row r="201" spans="3:14" ht="17" customHeight="1">
      <c r="C201" s="406"/>
      <c r="D201" s="399" t="str">
        <f>'statement of marks'!$BZ$5</f>
        <v>fgUnh</v>
      </c>
      <c r="E201" s="413">
        <f>IF('statement of marks'!BZ19="","",'statement of marks'!BZ19)</f>
        <v>200</v>
      </c>
      <c r="F201" s="415" t="str">
        <f>IF('statement of marks'!CA19="","",'statement of marks'!CA19)</f>
        <v/>
      </c>
      <c r="G201" s="407" t="str">
        <f>IF('statement of marks'!CB19="","",'statement of marks'!CB19)</f>
        <v/>
      </c>
      <c r="H201" s="922"/>
      <c r="I201" s="923"/>
      <c r="J201" s="406"/>
      <c r="K201" s="399" t="str">
        <f>'statement of marks'!$BZ$5</f>
        <v>fgUnh</v>
      </c>
      <c r="L201" s="413">
        <f>IF('statement of marks'!BZ20="","",'statement of marks'!BZ20)</f>
        <v>200</v>
      </c>
      <c r="M201" s="415" t="str">
        <f>IF('statement of marks'!CA20="","",'statement of marks'!CA20)</f>
        <v/>
      </c>
      <c r="N201" s="407" t="str">
        <f>IF('statement of marks'!CB20="","",'statement of marks'!CB20)</f>
        <v/>
      </c>
    </row>
    <row r="202" spans="3:14" ht="17" customHeight="1">
      <c r="C202" s="406"/>
      <c r="D202" s="399" t="str">
        <f>'statement of marks'!$CC$5</f>
        <v>vaxszth</v>
      </c>
      <c r="E202" s="413">
        <f>IF('statement of marks'!CC19="","",'statement of marks'!CC19)</f>
        <v>100</v>
      </c>
      <c r="F202" s="415" t="str">
        <f>IF('statement of marks'!CD19="","",'statement of marks'!CD19)</f>
        <v/>
      </c>
      <c r="G202" s="407" t="str">
        <f>IF('statement of marks'!CE19="","",'statement of marks'!CE19)</f>
        <v/>
      </c>
      <c r="H202" s="922"/>
      <c r="I202" s="923"/>
      <c r="J202" s="406"/>
      <c r="K202" s="399" t="str">
        <f>'statement of marks'!$CC$5</f>
        <v>vaxszth</v>
      </c>
      <c r="L202" s="413">
        <f>IF('statement of marks'!CC20="","",'statement of marks'!CC20)</f>
        <v>100</v>
      </c>
      <c r="M202" s="415" t="str">
        <f>IF('statement of marks'!CD20="","",'statement of marks'!CD20)</f>
        <v/>
      </c>
      <c r="N202" s="407" t="str">
        <f>IF('statement of marks'!CE20="","",'statement of marks'!CE20)</f>
        <v/>
      </c>
    </row>
    <row r="203" spans="3:14" ht="17" customHeight="1">
      <c r="C203" s="406"/>
      <c r="D203" s="399" t="str">
        <f>'statement of marks'!$CF$5</f>
        <v>xf.kr</v>
      </c>
      <c r="E203" s="413">
        <f>IF('statement of marks'!CF19="","",'statement of marks'!CF19)</f>
        <v>200</v>
      </c>
      <c r="F203" s="415" t="str">
        <f>IF('statement of marks'!CG19="","",'statement of marks'!CG19)</f>
        <v/>
      </c>
      <c r="G203" s="407" t="str">
        <f>IF('statement of marks'!CH19="","",'statement of marks'!CH19)</f>
        <v/>
      </c>
      <c r="H203" s="922"/>
      <c r="I203" s="923"/>
      <c r="J203" s="406"/>
      <c r="K203" s="399" t="str">
        <f>'statement of marks'!$CF$5</f>
        <v>xf.kr</v>
      </c>
      <c r="L203" s="413">
        <f>IF('statement of marks'!CF20="","",'statement of marks'!CF20)</f>
        <v>200</v>
      </c>
      <c r="M203" s="415" t="str">
        <f>IF('statement of marks'!CG20="","",'statement of marks'!CG20)</f>
        <v/>
      </c>
      <c r="N203" s="407" t="str">
        <f>IF('statement of marks'!CH20="","",'statement of marks'!CH20)</f>
        <v/>
      </c>
    </row>
    <row r="204" spans="3:14" ht="17" customHeight="1">
      <c r="C204" s="406"/>
      <c r="D204" s="399" t="str">
        <f>'statement of marks'!$CI$5</f>
        <v>Ik;kZoj.k v/;;u</v>
      </c>
      <c r="E204" s="413">
        <f>IF('statement of marks'!CI19="","",'statement of marks'!CI19)</f>
        <v>100</v>
      </c>
      <c r="F204" s="415" t="str">
        <f>IF('statement of marks'!CJ19="","",'statement of marks'!CJ19)</f>
        <v/>
      </c>
      <c r="G204" s="407" t="str">
        <f>IF('statement of marks'!CK19="","",'statement of marks'!CK19)</f>
        <v/>
      </c>
      <c r="H204" s="922"/>
      <c r="I204" s="923"/>
      <c r="J204" s="406"/>
      <c r="K204" s="399" t="str">
        <f>'statement of marks'!$CI$5</f>
        <v>Ik;kZoj.k v/;;u</v>
      </c>
      <c r="L204" s="413">
        <f>IF('statement of marks'!CI20="","",'statement of marks'!CI20)</f>
        <v>100</v>
      </c>
      <c r="M204" s="415" t="str">
        <f>IF('statement of marks'!CJ20="","",'statement of marks'!CJ20)</f>
        <v/>
      </c>
      <c r="N204" s="407" t="str">
        <f>IF('statement of marks'!CK20="","",'statement of marks'!CK20)</f>
        <v/>
      </c>
    </row>
    <row r="205" spans="3:14" ht="17" customHeight="1">
      <c r="C205" s="406"/>
      <c r="D205" s="399" t="str">
        <f>'statement of marks'!$CL$5</f>
        <v>dk;kZuqHko</v>
      </c>
      <c r="E205" s="413">
        <f>IF('statement of marks'!CL19="","",'statement of marks'!CL19)</f>
        <v>50</v>
      </c>
      <c r="F205" s="415" t="str">
        <f>IF('statement of marks'!CM19="","",'statement of marks'!CM19)</f>
        <v/>
      </c>
      <c r="G205" s="407" t="str">
        <f>IF('statement of marks'!CN19="","",'statement of marks'!CN19)</f>
        <v/>
      </c>
      <c r="H205" s="922"/>
      <c r="I205" s="923"/>
      <c r="J205" s="406"/>
      <c r="K205" s="399" t="str">
        <f>'statement of marks'!$CL$5</f>
        <v>dk;kZuqHko</v>
      </c>
      <c r="L205" s="413">
        <f>IF('statement of marks'!CL20="","",'statement of marks'!CL20)</f>
        <v>50</v>
      </c>
      <c r="M205" s="415" t="str">
        <f>IF('statement of marks'!CM20="","",'statement of marks'!CM20)</f>
        <v/>
      </c>
      <c r="N205" s="407" t="str">
        <f>IF('statement of marks'!CN20="","",'statement of marks'!CN20)</f>
        <v/>
      </c>
    </row>
    <row r="206" spans="3:14" ht="17" customHeight="1">
      <c r="C206" s="406"/>
      <c r="D206" s="399" t="str">
        <f>'statement of marks'!$CO$5</f>
        <v>dyk f'k{kk</v>
      </c>
      <c r="E206" s="414">
        <f>IF('statement of marks'!CO19="","",'statement of marks'!CO19)</f>
        <v>50</v>
      </c>
      <c r="F206" s="416" t="str">
        <f>IF('statement of marks'!CP19="","",'statement of marks'!CP19)</f>
        <v/>
      </c>
      <c r="G206" s="408" t="str">
        <f>IF('statement of marks'!CQ19="","",'statement of marks'!CQ19)</f>
        <v/>
      </c>
      <c r="H206" s="922"/>
      <c r="I206" s="923"/>
      <c r="J206" s="406"/>
      <c r="K206" s="399" t="str">
        <f>'statement of marks'!$CO$5</f>
        <v>dyk f'k{kk</v>
      </c>
      <c r="L206" s="414">
        <f>IF('statement of marks'!CO20="","",'statement of marks'!CO20)</f>
        <v>50</v>
      </c>
      <c r="M206" s="416" t="str">
        <f>IF('statement of marks'!CP20="","",'statement of marks'!CP20)</f>
        <v/>
      </c>
      <c r="N206" s="408" t="str">
        <f>IF('statement of marks'!CQ20="","",'statement of marks'!CQ20)</f>
        <v/>
      </c>
    </row>
    <row r="207" spans="3:14" ht="17" customHeight="1">
      <c r="C207" s="406"/>
      <c r="D207" s="399" t="str">
        <f>'statement of marks'!$CR$5</f>
        <v>LokLF; ,oe~ 'kkjhfjd f'k{kk</v>
      </c>
      <c r="E207" s="414">
        <f>IF('statement of marks'!CR19="","",'statement of marks'!CR19)</f>
        <v>100</v>
      </c>
      <c r="F207" s="416" t="str">
        <f>IF('statement of marks'!CS19="","",'statement of marks'!CS19)</f>
        <v/>
      </c>
      <c r="G207" s="408" t="str">
        <f>IF('statement of marks'!CT19="","",'statement of marks'!CT19)</f>
        <v/>
      </c>
      <c r="H207" s="922"/>
      <c r="I207" s="923"/>
      <c r="J207" s="406"/>
      <c r="K207" s="399" t="str">
        <f>'statement of marks'!$CR$5</f>
        <v>LokLF; ,oe~ 'kkjhfjd f'k{kk</v>
      </c>
      <c r="L207" s="414">
        <f>IF('statement of marks'!CR20="","",'statement of marks'!CR20)</f>
        <v>100</v>
      </c>
      <c r="M207" s="416" t="str">
        <f>IF('statement of marks'!CS20="","",'statement of marks'!CS20)</f>
        <v/>
      </c>
      <c r="N207" s="408" t="str">
        <f>IF('statement of marks'!CT20="","",'statement of marks'!CT20)</f>
        <v/>
      </c>
    </row>
    <row r="208" spans="3:14" ht="17" customHeight="1">
      <c r="C208" s="406"/>
      <c r="D208" s="399" t="s">
        <v>629</v>
      </c>
      <c r="E208" s="414">
        <f>IF('statement of marks'!CY19="","",'statement of marks'!CY19)</f>
        <v>500</v>
      </c>
      <c r="F208" s="416" t="str">
        <f>IF('statement of marks'!CZ19="","",'statement of marks'!CZ19)</f>
        <v/>
      </c>
      <c r="G208" s="408" t="str">
        <f>IF('statement of marks'!DB19="","",'statement of marks'!DB19)</f>
        <v/>
      </c>
      <c r="H208" s="922"/>
      <c r="I208" s="923"/>
      <c r="J208" s="406"/>
      <c r="K208" s="399" t="s">
        <v>629</v>
      </c>
      <c r="L208" s="414">
        <f>IF('statement of marks'!CY20="","",'statement of marks'!CY20)</f>
        <v>500</v>
      </c>
      <c r="M208" s="416" t="str">
        <f>IF('statement of marks'!CZ20="","",'statement of marks'!CZ20)</f>
        <v/>
      </c>
      <c r="N208" s="408" t="str">
        <f>IF('statement of marks'!DB20="","",'statement of marks'!DB20)</f>
        <v/>
      </c>
    </row>
    <row r="209" spans="3:14" ht="17" customHeight="1">
      <c r="C209" s="406"/>
      <c r="D209" s="399" t="s">
        <v>8</v>
      </c>
      <c r="E209" s="920" t="str">
        <f>IF('statement of marks'!CX19="","",'statement of marks'!CX19)</f>
        <v/>
      </c>
      <c r="F209" s="920"/>
      <c r="G209" s="921"/>
      <c r="H209" s="922"/>
      <c r="I209" s="923"/>
      <c r="J209" s="406"/>
      <c r="K209" s="399" t="s">
        <v>8</v>
      </c>
      <c r="L209" s="920" t="str">
        <f>IF('statement of marks'!CX20="","",'statement of marks'!CX20)</f>
        <v/>
      </c>
      <c r="M209" s="920"/>
      <c r="N209" s="921"/>
    </row>
    <row r="210" spans="3:14" ht="17" customHeight="1">
      <c r="C210" s="406"/>
      <c r="D210" s="401" t="str">
        <f>'statement of marks'!$CU$5</f>
        <v>dqy ehfVax</v>
      </c>
      <c r="E210" s="412">
        <f>IF('statement of marks'!CU19="","",'statement of marks'!CU19)</f>
        <v>424</v>
      </c>
      <c r="F210" s="366" t="str">
        <f>'statement of marks'!$CV$5</f>
        <v>Nk= mifLFkfr</v>
      </c>
      <c r="G210" s="417" t="str">
        <f>IF('statement of marks'!CV19="","",'statement of marks'!CV19)</f>
        <v/>
      </c>
      <c r="H210" s="922"/>
      <c r="I210" s="923"/>
      <c r="J210" s="406"/>
      <c r="K210" s="401" t="str">
        <f>'statement of marks'!$CU$5</f>
        <v>dqy ehfVax</v>
      </c>
      <c r="L210" s="412">
        <f>IF('statement of marks'!CU20="","",'statement of marks'!CU20)</f>
        <v>424</v>
      </c>
      <c r="M210" s="366" t="str">
        <f>'statement of marks'!$CV$5</f>
        <v>Nk= mifLFkfr</v>
      </c>
      <c r="N210" s="417" t="str">
        <f>IF('statement of marks'!CV20="","",'statement of marks'!CV20)</f>
        <v/>
      </c>
    </row>
    <row r="211" spans="3:14" ht="17" customHeight="1">
      <c r="C211" s="406"/>
      <c r="D211" s="399" t="s">
        <v>569</v>
      </c>
      <c r="E211" s="898" t="str">
        <f>IF('statement of marks'!DE19="","",'statement of marks'!DE19)</f>
        <v/>
      </c>
      <c r="F211" s="898"/>
      <c r="G211" s="899"/>
      <c r="H211" s="922"/>
      <c r="I211" s="923"/>
      <c r="J211" s="406"/>
      <c r="K211" s="399" t="s">
        <v>569</v>
      </c>
      <c r="L211" s="898" t="str">
        <f>IF('statement of marks'!DE20="","",'statement of marks'!DE20)</f>
        <v/>
      </c>
      <c r="M211" s="898"/>
      <c r="N211" s="899"/>
    </row>
    <row r="212" spans="3:14" ht="17" customHeight="1">
      <c r="C212" s="406"/>
      <c r="D212" s="400" t="s">
        <v>65</v>
      </c>
      <c r="E212" s="898"/>
      <c r="F212" s="898"/>
      <c r="G212" s="899"/>
      <c r="H212" s="922"/>
      <c r="I212" s="923"/>
      <c r="J212" s="406"/>
      <c r="K212" s="400" t="s">
        <v>65</v>
      </c>
      <c r="L212" s="898"/>
      <c r="M212" s="898"/>
      <c r="N212" s="899"/>
    </row>
    <row r="213" spans="3:14" ht="17" customHeight="1">
      <c r="C213" s="406"/>
      <c r="D213" s="402" t="s">
        <v>86</v>
      </c>
      <c r="E213" s="898"/>
      <c r="F213" s="898"/>
      <c r="G213" s="899"/>
      <c r="H213" s="922"/>
      <c r="I213" s="923"/>
      <c r="J213" s="406"/>
      <c r="K213" s="402" t="s">
        <v>86</v>
      </c>
      <c r="L213" s="898"/>
      <c r="M213" s="898"/>
      <c r="N213" s="899"/>
    </row>
    <row r="214" spans="3:14" ht="17" customHeight="1">
      <c r="C214" s="406"/>
      <c r="D214" s="403" t="s">
        <v>16</v>
      </c>
      <c r="E214" s="898"/>
      <c r="F214" s="898"/>
      <c r="G214" s="899"/>
      <c r="H214" s="922"/>
      <c r="I214" s="923"/>
      <c r="J214" s="406"/>
      <c r="K214" s="403" t="s">
        <v>16</v>
      </c>
      <c r="L214" s="898"/>
      <c r="M214" s="898"/>
      <c r="N214" s="899"/>
    </row>
    <row r="215" spans="3:14" ht="17" customHeight="1">
      <c r="C215" s="409"/>
      <c r="D215" s="404" t="s">
        <v>4</v>
      </c>
      <c r="E215" s="898"/>
      <c r="F215" s="898"/>
      <c r="G215" s="899"/>
      <c r="H215" s="922"/>
      <c r="I215" s="923"/>
      <c r="J215" s="409"/>
      <c r="K215" s="404" t="s">
        <v>4</v>
      </c>
      <c r="L215" s="898"/>
      <c r="M215" s="898"/>
      <c r="N215" s="899"/>
    </row>
    <row r="216" spans="3:14" ht="17" customHeight="1">
      <c r="C216" s="406"/>
      <c r="D216" s="400" t="str">
        <f>'statement of marks'!$H$3</f>
        <v xml:space="preserve">fo|ky; dk Mkbl dksM+ </v>
      </c>
      <c r="E216" s="900" t="str">
        <f>'statement of marks'!$I$3</f>
        <v>00001</v>
      </c>
      <c r="F216" s="900"/>
      <c r="G216" s="901"/>
      <c r="H216" s="922"/>
      <c r="I216" s="923"/>
      <c r="J216" s="406"/>
      <c r="K216" s="400" t="str">
        <f>'statement of marks'!$H$3</f>
        <v xml:space="preserve">fo|ky; dk Mkbl dksM+ </v>
      </c>
      <c r="L216" s="900" t="str">
        <f>'statement of marks'!$I$3</f>
        <v>00001</v>
      </c>
      <c r="M216" s="900"/>
      <c r="N216" s="901"/>
    </row>
    <row r="217" spans="3:14" ht="17" customHeight="1" thickBot="1">
      <c r="C217" s="410"/>
      <c r="D217" s="411" t="s">
        <v>63</v>
      </c>
      <c r="E217" s="902">
        <f>'statement of marks'!$DD$107</f>
        <v>42460</v>
      </c>
      <c r="F217" s="902"/>
      <c r="G217" s="903"/>
      <c r="H217" s="922"/>
      <c r="I217" s="923"/>
      <c r="J217" s="410"/>
      <c r="K217" s="411" t="s">
        <v>63</v>
      </c>
      <c r="L217" s="902">
        <f>'statement of marks'!$DD$107</f>
        <v>42460</v>
      </c>
      <c r="M217" s="902"/>
      <c r="N217" s="903"/>
    </row>
    <row r="218" spans="3:14" ht="17" customHeight="1">
      <c r="C218" s="904" t="s">
        <v>39</v>
      </c>
      <c r="D218" s="905"/>
      <c r="E218" s="905"/>
      <c r="F218" s="905"/>
      <c r="G218" s="906"/>
      <c r="H218" s="922"/>
      <c r="I218" s="923"/>
      <c r="J218" s="904" t="s">
        <v>39</v>
      </c>
      <c r="K218" s="905"/>
      <c r="L218" s="905"/>
      <c r="M218" s="905"/>
      <c r="N218" s="906"/>
    </row>
    <row r="219" spans="3:14" ht="17" customHeight="1">
      <c r="C219" s="907" t="str">
        <f>'statement of marks'!$A$1</f>
        <v>jk- ck- ek/;fed fo|ky; uohu] fuEckgsM+k</v>
      </c>
      <c r="D219" s="908"/>
      <c r="E219" s="908"/>
      <c r="F219" s="908"/>
      <c r="G219" s="909"/>
      <c r="H219" s="922"/>
      <c r="I219" s="923"/>
      <c r="J219" s="907" t="str">
        <f>'statement of marks'!$A$1</f>
        <v>jk- ck- ek/;fed fo|ky; uohu] fuEckgsM+k</v>
      </c>
      <c r="K219" s="908"/>
      <c r="L219" s="908"/>
      <c r="M219" s="908"/>
      <c r="N219" s="909"/>
    </row>
    <row r="220" spans="3:14" ht="17" customHeight="1">
      <c r="C220" s="907"/>
      <c r="D220" s="908"/>
      <c r="E220" s="908"/>
      <c r="F220" s="908"/>
      <c r="G220" s="909"/>
      <c r="H220" s="922"/>
      <c r="I220" s="923"/>
      <c r="J220" s="907"/>
      <c r="K220" s="908"/>
      <c r="L220" s="908"/>
      <c r="M220" s="908"/>
      <c r="N220" s="909"/>
    </row>
    <row r="221" spans="3:14" ht="17" customHeight="1">
      <c r="C221" s="406"/>
      <c r="D221" s="398" t="s">
        <v>559</v>
      </c>
      <c r="E221" s="910" t="str">
        <f>'statement of marks'!$F$3</f>
        <v>2015-16</v>
      </c>
      <c r="F221" s="910"/>
      <c r="G221" s="911"/>
      <c r="H221" s="922"/>
      <c r="I221" s="923"/>
      <c r="J221" s="406"/>
      <c r="K221" s="398" t="s">
        <v>559</v>
      </c>
      <c r="L221" s="910" t="str">
        <f>'statement of marks'!$F$3</f>
        <v>2015-16</v>
      </c>
      <c r="M221" s="910"/>
      <c r="N221" s="911"/>
    </row>
    <row r="222" spans="3:14" ht="17" customHeight="1">
      <c r="C222" s="406"/>
      <c r="D222" s="399" t="s">
        <v>560</v>
      </c>
      <c r="E222" s="912" t="str">
        <f>IF('statement of marks'!H21="","",'statement of marks'!H21)</f>
        <v>v 015</v>
      </c>
      <c r="F222" s="912"/>
      <c r="G222" s="913"/>
      <c r="H222" s="922"/>
      <c r="I222" s="923"/>
      <c r="J222" s="406"/>
      <c r="K222" s="399" t="s">
        <v>560</v>
      </c>
      <c r="L222" s="912" t="str">
        <f>IF('statement of marks'!H22="","",'statement of marks'!H22)</f>
        <v>v 016</v>
      </c>
      <c r="M222" s="912"/>
      <c r="N222" s="913"/>
    </row>
    <row r="223" spans="3:14" ht="17" customHeight="1">
      <c r="C223" s="406"/>
      <c r="D223" s="399" t="s">
        <v>561</v>
      </c>
      <c r="E223" s="912" t="str">
        <f>IF('statement of marks'!I21="","",'statement of marks'!I21)</f>
        <v>c 015</v>
      </c>
      <c r="F223" s="912"/>
      <c r="G223" s="913"/>
      <c r="H223" s="922"/>
      <c r="I223" s="923"/>
      <c r="J223" s="406"/>
      <c r="K223" s="399" t="s">
        <v>561</v>
      </c>
      <c r="L223" s="912" t="str">
        <f>IF('statement of marks'!I22="","",'statement of marks'!I22)</f>
        <v>c 016</v>
      </c>
      <c r="M223" s="912"/>
      <c r="N223" s="913"/>
    </row>
    <row r="224" spans="3:14" ht="17" customHeight="1">
      <c r="C224" s="406"/>
      <c r="D224" s="399" t="s">
        <v>562</v>
      </c>
      <c r="E224" s="912" t="str">
        <f>IF('statement of marks'!J21="","",'statement of marks'!J21)</f>
        <v>l 015</v>
      </c>
      <c r="F224" s="912"/>
      <c r="G224" s="913"/>
      <c r="H224" s="922"/>
      <c r="I224" s="923"/>
      <c r="J224" s="406"/>
      <c r="K224" s="399" t="s">
        <v>562</v>
      </c>
      <c r="L224" s="912" t="str">
        <f>IF('statement of marks'!J22="","",'statement of marks'!J22)</f>
        <v>l 016</v>
      </c>
      <c r="M224" s="912"/>
      <c r="N224" s="913"/>
    </row>
    <row r="225" spans="3:14" ht="17" customHeight="1">
      <c r="C225" s="406"/>
      <c r="D225" s="399" t="s">
        <v>566</v>
      </c>
      <c r="E225" s="914" t="str">
        <f>IF('statement of marks'!B21="","",'statement of marks'!B21)</f>
        <v/>
      </c>
      <c r="F225" s="914"/>
      <c r="G225" s="915"/>
      <c r="H225" s="922"/>
      <c r="I225" s="923"/>
      <c r="J225" s="406"/>
      <c r="K225" s="399" t="s">
        <v>566</v>
      </c>
      <c r="L225" s="914" t="str">
        <f>IF('statement of marks'!B22="","",'statement of marks'!B22)</f>
        <v/>
      </c>
      <c r="M225" s="914"/>
      <c r="N225" s="915"/>
    </row>
    <row r="226" spans="3:14" ht="17" customHeight="1">
      <c r="C226" s="406"/>
      <c r="D226" s="399" t="s">
        <v>563</v>
      </c>
      <c r="E226" s="914" t="str">
        <f>'statement of marks'!$D$3</f>
        <v>2 A</v>
      </c>
      <c r="F226" s="914"/>
      <c r="G226" s="915"/>
      <c r="H226" s="922"/>
      <c r="I226" s="923"/>
      <c r="J226" s="406"/>
      <c r="K226" s="399" t="s">
        <v>563</v>
      </c>
      <c r="L226" s="914" t="str">
        <f>'statement of marks'!$D$3</f>
        <v>2 A</v>
      </c>
      <c r="M226" s="914"/>
      <c r="N226" s="915"/>
    </row>
    <row r="227" spans="3:14" ht="17" customHeight="1">
      <c r="C227" s="406"/>
      <c r="D227" s="400" t="s">
        <v>564</v>
      </c>
      <c r="E227" s="914" t="str">
        <f>IF('statement of marks'!E21="","",'statement of marks'!E21)</f>
        <v/>
      </c>
      <c r="F227" s="914"/>
      <c r="G227" s="915"/>
      <c r="H227" s="922"/>
      <c r="I227" s="923"/>
      <c r="J227" s="406"/>
      <c r="K227" s="400" t="s">
        <v>564</v>
      </c>
      <c r="L227" s="914" t="str">
        <f>IF('statement of marks'!E22="","",'statement of marks'!E22)</f>
        <v/>
      </c>
      <c r="M227" s="914"/>
      <c r="N227" s="915"/>
    </row>
    <row r="228" spans="3:14" ht="17" customHeight="1">
      <c r="C228" s="406"/>
      <c r="D228" s="399" t="s">
        <v>6</v>
      </c>
      <c r="E228" s="914" t="str">
        <f>IF('statement of marks'!D21="","",'statement of marks'!D21)</f>
        <v/>
      </c>
      <c r="F228" s="914"/>
      <c r="G228" s="915"/>
      <c r="H228" s="922"/>
      <c r="I228" s="923"/>
      <c r="J228" s="406"/>
      <c r="K228" s="399" t="s">
        <v>6</v>
      </c>
      <c r="L228" s="914" t="str">
        <f>IF('statement of marks'!D22="","",'statement of marks'!D22)</f>
        <v/>
      </c>
      <c r="M228" s="914"/>
      <c r="N228" s="915"/>
    </row>
    <row r="229" spans="3:14" ht="17" customHeight="1">
      <c r="C229" s="406"/>
      <c r="D229" s="399" t="s">
        <v>567</v>
      </c>
      <c r="E229" s="916" t="str">
        <f>IF('statement of marks'!F21="","",'statement of marks'!F21)</f>
        <v/>
      </c>
      <c r="F229" s="916"/>
      <c r="G229" s="917"/>
      <c r="H229" s="922"/>
      <c r="I229" s="923"/>
      <c r="J229" s="406"/>
      <c r="K229" s="399" t="s">
        <v>567</v>
      </c>
      <c r="L229" s="916" t="str">
        <f>IF('statement of marks'!F22="","",'statement of marks'!F22)</f>
        <v/>
      </c>
      <c r="M229" s="916"/>
      <c r="N229" s="917"/>
    </row>
    <row r="230" spans="3:14" ht="17" customHeight="1">
      <c r="C230" s="406"/>
      <c r="D230" s="399" t="s">
        <v>568</v>
      </c>
      <c r="E230" s="918" t="str">
        <f>IF('statement of marks'!G21="","",'statement of marks'!G21)</f>
        <v/>
      </c>
      <c r="F230" s="918"/>
      <c r="G230" s="919"/>
      <c r="H230" s="922"/>
      <c r="I230" s="923"/>
      <c r="J230" s="406"/>
      <c r="K230" s="399" t="s">
        <v>568</v>
      </c>
      <c r="L230" s="918" t="str">
        <f>IF('statement of marks'!G22="","",'statement of marks'!G22)</f>
        <v/>
      </c>
      <c r="M230" s="918"/>
      <c r="N230" s="919"/>
    </row>
    <row r="231" spans="3:14" ht="17" customHeight="1">
      <c r="C231" s="406"/>
      <c r="D231" s="399" t="s">
        <v>565</v>
      </c>
      <c r="E231" s="405" t="s">
        <v>630</v>
      </c>
      <c r="F231" s="405" t="s">
        <v>79</v>
      </c>
      <c r="G231" s="407" t="s">
        <v>571</v>
      </c>
      <c r="H231" s="922"/>
      <c r="I231" s="923"/>
      <c r="J231" s="406"/>
      <c r="K231" s="399" t="s">
        <v>565</v>
      </c>
      <c r="L231" s="405" t="s">
        <v>630</v>
      </c>
      <c r="M231" s="405" t="s">
        <v>79</v>
      </c>
      <c r="N231" s="407" t="s">
        <v>571</v>
      </c>
    </row>
    <row r="232" spans="3:14" ht="17" customHeight="1">
      <c r="C232" s="406"/>
      <c r="D232" s="399" t="str">
        <f>'statement of marks'!$BZ$5</f>
        <v>fgUnh</v>
      </c>
      <c r="E232" s="413" t="str">
        <f>IF('statement of marks'!BZ21="","",'statement of marks'!BZ21)</f>
        <v/>
      </c>
      <c r="F232" s="415" t="str">
        <f>IF('statement of marks'!CA21="","",'statement of marks'!CA21)</f>
        <v/>
      </c>
      <c r="G232" s="407" t="str">
        <f>IF('statement of marks'!CB21="","",'statement of marks'!CB21)</f>
        <v/>
      </c>
      <c r="H232" s="922"/>
      <c r="I232" s="923"/>
      <c r="J232" s="406"/>
      <c r="K232" s="399" t="str">
        <f>'statement of marks'!$BZ$5</f>
        <v>fgUnh</v>
      </c>
      <c r="L232" s="413" t="str">
        <f>IF('statement of marks'!BZ22="","",'statement of marks'!BZ22)</f>
        <v/>
      </c>
      <c r="M232" s="415" t="str">
        <f>IF('statement of marks'!CA22="","",'statement of marks'!CA22)</f>
        <v/>
      </c>
      <c r="N232" s="407" t="str">
        <f>IF('statement of marks'!CB22="","",'statement of marks'!CB22)</f>
        <v/>
      </c>
    </row>
    <row r="233" spans="3:14" ht="17" customHeight="1">
      <c r="C233" s="406"/>
      <c r="D233" s="399" t="str">
        <f>'statement of marks'!$CC$5</f>
        <v>vaxszth</v>
      </c>
      <c r="E233" s="413" t="str">
        <f>IF('statement of marks'!CC21="","",'statement of marks'!CC21)</f>
        <v/>
      </c>
      <c r="F233" s="415" t="str">
        <f>IF('statement of marks'!CD21="","",'statement of marks'!CD21)</f>
        <v/>
      </c>
      <c r="G233" s="407" t="str">
        <f>IF('statement of marks'!CE21="","",'statement of marks'!CE21)</f>
        <v/>
      </c>
      <c r="H233" s="922"/>
      <c r="I233" s="923"/>
      <c r="J233" s="406"/>
      <c r="K233" s="399" t="str">
        <f>'statement of marks'!$CC$5</f>
        <v>vaxszth</v>
      </c>
      <c r="L233" s="413" t="str">
        <f>IF('statement of marks'!CC22="","",'statement of marks'!CC22)</f>
        <v/>
      </c>
      <c r="M233" s="415" t="str">
        <f>IF('statement of marks'!CD22="","",'statement of marks'!CD22)</f>
        <v/>
      </c>
      <c r="N233" s="407" t="str">
        <f>IF('statement of marks'!CE22="","",'statement of marks'!CE22)</f>
        <v/>
      </c>
    </row>
    <row r="234" spans="3:14" ht="17" customHeight="1">
      <c r="C234" s="406"/>
      <c r="D234" s="399" t="str">
        <f>'statement of marks'!$CF$5</f>
        <v>xf.kr</v>
      </c>
      <c r="E234" s="413" t="str">
        <f>IF('statement of marks'!CF21="","",'statement of marks'!CF21)</f>
        <v/>
      </c>
      <c r="F234" s="415" t="str">
        <f>IF('statement of marks'!CG21="","",'statement of marks'!CG21)</f>
        <v/>
      </c>
      <c r="G234" s="407" t="str">
        <f>IF('statement of marks'!CH21="","",'statement of marks'!CH21)</f>
        <v/>
      </c>
      <c r="H234" s="922"/>
      <c r="I234" s="923"/>
      <c r="J234" s="406"/>
      <c r="K234" s="399" t="str">
        <f>'statement of marks'!$CF$5</f>
        <v>xf.kr</v>
      </c>
      <c r="L234" s="413" t="str">
        <f>IF('statement of marks'!CF22="","",'statement of marks'!CF22)</f>
        <v/>
      </c>
      <c r="M234" s="415" t="str">
        <f>IF('statement of marks'!CG22="","",'statement of marks'!CG22)</f>
        <v/>
      </c>
      <c r="N234" s="407" t="str">
        <f>IF('statement of marks'!CH22="","",'statement of marks'!CH22)</f>
        <v/>
      </c>
    </row>
    <row r="235" spans="3:14" ht="17" customHeight="1">
      <c r="C235" s="406"/>
      <c r="D235" s="399" t="str">
        <f>'statement of marks'!$CI$5</f>
        <v>Ik;kZoj.k v/;;u</v>
      </c>
      <c r="E235" s="413" t="str">
        <f>IF('statement of marks'!CI21="","",'statement of marks'!CI21)</f>
        <v/>
      </c>
      <c r="F235" s="415" t="str">
        <f>IF('statement of marks'!CJ21="","",'statement of marks'!CJ21)</f>
        <v/>
      </c>
      <c r="G235" s="407" t="str">
        <f>IF('statement of marks'!CK21="","",'statement of marks'!CK21)</f>
        <v/>
      </c>
      <c r="H235" s="922"/>
      <c r="I235" s="923"/>
      <c r="J235" s="406"/>
      <c r="K235" s="399" t="str">
        <f>'statement of marks'!$CI$5</f>
        <v>Ik;kZoj.k v/;;u</v>
      </c>
      <c r="L235" s="413" t="str">
        <f>IF('statement of marks'!CI22="","",'statement of marks'!CI22)</f>
        <v/>
      </c>
      <c r="M235" s="415" t="str">
        <f>IF('statement of marks'!CJ22="","",'statement of marks'!CJ22)</f>
        <v/>
      </c>
      <c r="N235" s="407" t="str">
        <f>IF('statement of marks'!CK22="","",'statement of marks'!CK22)</f>
        <v/>
      </c>
    </row>
    <row r="236" spans="3:14" ht="17" customHeight="1">
      <c r="C236" s="406"/>
      <c r="D236" s="399" t="str">
        <f>'statement of marks'!$CL$5</f>
        <v>dk;kZuqHko</v>
      </c>
      <c r="E236" s="413" t="str">
        <f>IF('statement of marks'!CL21="","",'statement of marks'!CL21)</f>
        <v/>
      </c>
      <c r="F236" s="415" t="str">
        <f>IF('statement of marks'!CM21="","",'statement of marks'!CM21)</f>
        <v/>
      </c>
      <c r="G236" s="407" t="str">
        <f>IF('statement of marks'!CN21="","",'statement of marks'!CN21)</f>
        <v/>
      </c>
      <c r="H236" s="922"/>
      <c r="I236" s="923"/>
      <c r="J236" s="406"/>
      <c r="K236" s="399" t="str">
        <f>'statement of marks'!$CL$5</f>
        <v>dk;kZuqHko</v>
      </c>
      <c r="L236" s="413" t="str">
        <f>IF('statement of marks'!CL22="","",'statement of marks'!CL22)</f>
        <v/>
      </c>
      <c r="M236" s="415" t="str">
        <f>IF('statement of marks'!CM22="","",'statement of marks'!CM22)</f>
        <v/>
      </c>
      <c r="N236" s="407" t="str">
        <f>IF('statement of marks'!CN22="","",'statement of marks'!CN22)</f>
        <v/>
      </c>
    </row>
    <row r="237" spans="3:14" ht="17" customHeight="1">
      <c r="C237" s="406"/>
      <c r="D237" s="399" t="str">
        <f>'statement of marks'!$CO$5</f>
        <v>dyk f'k{kk</v>
      </c>
      <c r="E237" s="414" t="str">
        <f>IF('statement of marks'!CO21="","",'statement of marks'!CO21)</f>
        <v/>
      </c>
      <c r="F237" s="416" t="str">
        <f>IF('statement of marks'!CP21="","",'statement of marks'!CP21)</f>
        <v/>
      </c>
      <c r="G237" s="408" t="str">
        <f>IF('statement of marks'!CQ21="","",'statement of marks'!CQ21)</f>
        <v/>
      </c>
      <c r="H237" s="922"/>
      <c r="I237" s="923"/>
      <c r="J237" s="406"/>
      <c r="K237" s="399" t="str">
        <f>'statement of marks'!$CO$5</f>
        <v>dyk f'k{kk</v>
      </c>
      <c r="L237" s="414" t="str">
        <f>IF('statement of marks'!CO22="","",'statement of marks'!CO22)</f>
        <v/>
      </c>
      <c r="M237" s="416" t="str">
        <f>IF('statement of marks'!CP22="","",'statement of marks'!CP22)</f>
        <v/>
      </c>
      <c r="N237" s="408" t="str">
        <f>IF('statement of marks'!CQ22="","",'statement of marks'!CQ22)</f>
        <v/>
      </c>
    </row>
    <row r="238" spans="3:14" ht="17" customHeight="1">
      <c r="C238" s="406"/>
      <c r="D238" s="399" t="str">
        <f>'statement of marks'!$CR$5</f>
        <v>LokLF; ,oe~ 'kkjhfjd f'k{kk</v>
      </c>
      <c r="E238" s="414" t="str">
        <f>IF('statement of marks'!CR21="","",'statement of marks'!CR21)</f>
        <v/>
      </c>
      <c r="F238" s="416" t="str">
        <f>IF('statement of marks'!CS21="","",'statement of marks'!CS21)</f>
        <v/>
      </c>
      <c r="G238" s="408" t="str">
        <f>IF('statement of marks'!CT21="","",'statement of marks'!CT21)</f>
        <v/>
      </c>
      <c r="H238" s="922"/>
      <c r="I238" s="923"/>
      <c r="J238" s="406"/>
      <c r="K238" s="399" t="str">
        <f>'statement of marks'!$CR$5</f>
        <v>LokLF; ,oe~ 'kkjhfjd f'k{kk</v>
      </c>
      <c r="L238" s="414" t="str">
        <f>IF('statement of marks'!CR22="","",'statement of marks'!CR22)</f>
        <v/>
      </c>
      <c r="M238" s="416" t="str">
        <f>IF('statement of marks'!CS22="","",'statement of marks'!CS22)</f>
        <v/>
      </c>
      <c r="N238" s="408" t="str">
        <f>IF('statement of marks'!CT22="","",'statement of marks'!CT22)</f>
        <v/>
      </c>
    </row>
    <row r="239" spans="3:14" ht="17" customHeight="1">
      <c r="C239" s="406"/>
      <c r="D239" s="399" t="s">
        <v>629</v>
      </c>
      <c r="E239" s="414" t="str">
        <f>IF('statement of marks'!CY21="","",'statement of marks'!CY21)</f>
        <v/>
      </c>
      <c r="F239" s="416" t="str">
        <f>IF('statement of marks'!CZ21="","",'statement of marks'!CZ21)</f>
        <v/>
      </c>
      <c r="G239" s="408" t="str">
        <f>IF('statement of marks'!DB21="","",'statement of marks'!DB21)</f>
        <v/>
      </c>
      <c r="H239" s="922"/>
      <c r="I239" s="923"/>
      <c r="J239" s="406"/>
      <c r="K239" s="399" t="s">
        <v>629</v>
      </c>
      <c r="L239" s="414" t="str">
        <f>IF('statement of marks'!CY22="","",'statement of marks'!CY22)</f>
        <v/>
      </c>
      <c r="M239" s="416" t="str">
        <f>IF('statement of marks'!CZ22="","",'statement of marks'!CZ22)</f>
        <v/>
      </c>
      <c r="N239" s="408" t="str">
        <f>IF('statement of marks'!DB22="","",'statement of marks'!DB22)</f>
        <v/>
      </c>
    </row>
    <row r="240" spans="3:14" ht="17" customHeight="1">
      <c r="C240" s="406"/>
      <c r="D240" s="399" t="s">
        <v>8</v>
      </c>
      <c r="E240" s="920" t="str">
        <f>IF('statement of marks'!CX21="","",'statement of marks'!CX21)</f>
        <v/>
      </c>
      <c r="F240" s="920"/>
      <c r="G240" s="921"/>
      <c r="H240" s="922"/>
      <c r="I240" s="923"/>
      <c r="J240" s="406"/>
      <c r="K240" s="399" t="s">
        <v>8</v>
      </c>
      <c r="L240" s="920" t="str">
        <f>IF('statement of marks'!CX22="","",'statement of marks'!CX22)</f>
        <v/>
      </c>
      <c r="M240" s="920"/>
      <c r="N240" s="921"/>
    </row>
    <row r="241" spans="3:14" ht="17" customHeight="1">
      <c r="C241" s="406"/>
      <c r="D241" s="401" t="str">
        <f>'statement of marks'!$CU$5</f>
        <v>dqy ehfVax</v>
      </c>
      <c r="E241" s="412" t="str">
        <f>IF('statement of marks'!CU21="","",'statement of marks'!CU21)</f>
        <v/>
      </c>
      <c r="F241" s="366" t="str">
        <f>'statement of marks'!$CV$5</f>
        <v>Nk= mifLFkfr</v>
      </c>
      <c r="G241" s="417" t="str">
        <f>IF('statement of marks'!CV21="","",'statement of marks'!CV21)</f>
        <v/>
      </c>
      <c r="H241" s="922"/>
      <c r="I241" s="923"/>
      <c r="J241" s="406"/>
      <c r="K241" s="401" t="str">
        <f>'statement of marks'!$CU$5</f>
        <v>dqy ehfVax</v>
      </c>
      <c r="L241" s="412" t="str">
        <f>IF('statement of marks'!CU22="","",'statement of marks'!CU22)</f>
        <v/>
      </c>
      <c r="M241" s="366" t="str">
        <f>'statement of marks'!$CV$5</f>
        <v>Nk= mifLFkfr</v>
      </c>
      <c r="N241" s="417" t="str">
        <f>IF('statement of marks'!CV22="","",'statement of marks'!CV22)</f>
        <v/>
      </c>
    </row>
    <row r="242" spans="3:14" ht="17" customHeight="1">
      <c r="C242" s="406"/>
      <c r="D242" s="399" t="s">
        <v>569</v>
      </c>
      <c r="E242" s="898" t="str">
        <f>IF('statement of marks'!DE21="","",'statement of marks'!DE21)</f>
        <v/>
      </c>
      <c r="F242" s="898"/>
      <c r="G242" s="899"/>
      <c r="H242" s="922"/>
      <c r="I242" s="923"/>
      <c r="J242" s="406"/>
      <c r="K242" s="399" t="s">
        <v>569</v>
      </c>
      <c r="L242" s="898" t="str">
        <f>IF('statement of marks'!DE22="","",'statement of marks'!DE22)</f>
        <v/>
      </c>
      <c r="M242" s="898"/>
      <c r="N242" s="899"/>
    </row>
    <row r="243" spans="3:14" ht="17" customHeight="1">
      <c r="C243" s="406"/>
      <c r="D243" s="400" t="s">
        <v>65</v>
      </c>
      <c r="E243" s="898"/>
      <c r="F243" s="898"/>
      <c r="G243" s="899"/>
      <c r="H243" s="922"/>
      <c r="I243" s="923"/>
      <c r="J243" s="406"/>
      <c r="K243" s="400" t="s">
        <v>65</v>
      </c>
      <c r="L243" s="898"/>
      <c r="M243" s="898"/>
      <c r="N243" s="899"/>
    </row>
    <row r="244" spans="3:14" ht="17" customHeight="1">
      <c r="C244" s="406"/>
      <c r="D244" s="402" t="s">
        <v>86</v>
      </c>
      <c r="E244" s="898"/>
      <c r="F244" s="898"/>
      <c r="G244" s="899"/>
      <c r="H244" s="922"/>
      <c r="I244" s="923"/>
      <c r="J244" s="406"/>
      <c r="K244" s="402" t="s">
        <v>86</v>
      </c>
      <c r="L244" s="898"/>
      <c r="M244" s="898"/>
      <c r="N244" s="899"/>
    </row>
    <row r="245" spans="3:14" ht="17" customHeight="1">
      <c r="C245" s="406"/>
      <c r="D245" s="403" t="s">
        <v>16</v>
      </c>
      <c r="E245" s="898"/>
      <c r="F245" s="898"/>
      <c r="G245" s="899"/>
      <c r="H245" s="922"/>
      <c r="I245" s="923"/>
      <c r="J245" s="406"/>
      <c r="K245" s="403" t="s">
        <v>16</v>
      </c>
      <c r="L245" s="898"/>
      <c r="M245" s="898"/>
      <c r="N245" s="899"/>
    </row>
    <row r="246" spans="3:14" ht="17" customHeight="1">
      <c r="C246" s="409"/>
      <c r="D246" s="404" t="s">
        <v>4</v>
      </c>
      <c r="E246" s="898"/>
      <c r="F246" s="898"/>
      <c r="G246" s="899"/>
      <c r="H246" s="922"/>
      <c r="I246" s="923"/>
      <c r="J246" s="409"/>
      <c r="K246" s="404" t="s">
        <v>4</v>
      </c>
      <c r="L246" s="898"/>
      <c r="M246" s="898"/>
      <c r="N246" s="899"/>
    </row>
    <row r="247" spans="3:14" ht="17" customHeight="1">
      <c r="C247" s="406"/>
      <c r="D247" s="400" t="str">
        <f>'statement of marks'!$H$3</f>
        <v xml:space="preserve">fo|ky; dk Mkbl dksM+ </v>
      </c>
      <c r="E247" s="900" t="str">
        <f>'statement of marks'!$I$3</f>
        <v>00001</v>
      </c>
      <c r="F247" s="900"/>
      <c r="G247" s="901"/>
      <c r="H247" s="922"/>
      <c r="I247" s="923"/>
      <c r="J247" s="406"/>
      <c r="K247" s="400" t="str">
        <f>'statement of marks'!$H$3</f>
        <v xml:space="preserve">fo|ky; dk Mkbl dksM+ </v>
      </c>
      <c r="L247" s="900" t="str">
        <f>'statement of marks'!$I$3</f>
        <v>00001</v>
      </c>
      <c r="M247" s="900"/>
      <c r="N247" s="901"/>
    </row>
    <row r="248" spans="3:14" ht="17" customHeight="1" thickBot="1">
      <c r="C248" s="410"/>
      <c r="D248" s="411" t="s">
        <v>63</v>
      </c>
      <c r="E248" s="902">
        <f>'statement of marks'!$DD$107</f>
        <v>42460</v>
      </c>
      <c r="F248" s="902"/>
      <c r="G248" s="903"/>
      <c r="H248" s="922"/>
      <c r="I248" s="923"/>
      <c r="J248" s="410"/>
      <c r="K248" s="411" t="s">
        <v>63</v>
      </c>
      <c r="L248" s="902">
        <f>'statement of marks'!$DD$107</f>
        <v>42460</v>
      </c>
      <c r="M248" s="902"/>
      <c r="N248" s="903"/>
    </row>
    <row r="249" spans="3:14" ht="17" customHeight="1">
      <c r="C249" s="904" t="s">
        <v>39</v>
      </c>
      <c r="D249" s="905"/>
      <c r="E249" s="905"/>
      <c r="F249" s="905"/>
      <c r="G249" s="906"/>
      <c r="H249" s="922"/>
      <c r="I249" s="923"/>
      <c r="J249" s="904" t="s">
        <v>39</v>
      </c>
      <c r="K249" s="905"/>
      <c r="L249" s="905"/>
      <c r="M249" s="905"/>
      <c r="N249" s="906"/>
    </row>
    <row r="250" spans="3:14" ht="17" customHeight="1">
      <c r="C250" s="907" t="str">
        <f>'statement of marks'!$A$1</f>
        <v>jk- ck- ek/;fed fo|ky; uohu] fuEckgsM+k</v>
      </c>
      <c r="D250" s="908"/>
      <c r="E250" s="908"/>
      <c r="F250" s="908"/>
      <c r="G250" s="909"/>
      <c r="H250" s="922"/>
      <c r="I250" s="923"/>
      <c r="J250" s="907" t="str">
        <f>'statement of marks'!$A$1</f>
        <v>jk- ck- ek/;fed fo|ky; uohu] fuEckgsM+k</v>
      </c>
      <c r="K250" s="908"/>
      <c r="L250" s="908"/>
      <c r="M250" s="908"/>
      <c r="N250" s="909"/>
    </row>
    <row r="251" spans="3:14" ht="17" customHeight="1">
      <c r="C251" s="907"/>
      <c r="D251" s="908"/>
      <c r="E251" s="908"/>
      <c r="F251" s="908"/>
      <c r="G251" s="909"/>
      <c r="H251" s="922"/>
      <c r="I251" s="923"/>
      <c r="J251" s="907"/>
      <c r="K251" s="908"/>
      <c r="L251" s="908"/>
      <c r="M251" s="908"/>
      <c r="N251" s="909"/>
    </row>
    <row r="252" spans="3:14" ht="17" customHeight="1">
      <c r="C252" s="406"/>
      <c r="D252" s="398" t="s">
        <v>559</v>
      </c>
      <c r="E252" s="910" t="str">
        <f>'statement of marks'!$F$3</f>
        <v>2015-16</v>
      </c>
      <c r="F252" s="910"/>
      <c r="G252" s="911"/>
      <c r="H252" s="922"/>
      <c r="I252" s="923"/>
      <c r="J252" s="406"/>
      <c r="K252" s="398" t="s">
        <v>559</v>
      </c>
      <c r="L252" s="910" t="str">
        <f>'statement of marks'!$F$3</f>
        <v>2015-16</v>
      </c>
      <c r="M252" s="910"/>
      <c r="N252" s="911"/>
    </row>
    <row r="253" spans="3:14" ht="17" customHeight="1">
      <c r="C253" s="406"/>
      <c r="D253" s="399" t="s">
        <v>560</v>
      </c>
      <c r="E253" s="912" t="str">
        <f>IF('statement of marks'!H23="","",'statement of marks'!H23)</f>
        <v>v 017</v>
      </c>
      <c r="F253" s="912"/>
      <c r="G253" s="913"/>
      <c r="H253" s="922"/>
      <c r="I253" s="923"/>
      <c r="J253" s="406"/>
      <c r="K253" s="399" t="s">
        <v>560</v>
      </c>
      <c r="L253" s="912" t="str">
        <f>IF('statement of marks'!H24="","",'statement of marks'!H24)</f>
        <v>v 018</v>
      </c>
      <c r="M253" s="912"/>
      <c r="N253" s="913"/>
    </row>
    <row r="254" spans="3:14" ht="17" customHeight="1">
      <c r="C254" s="406"/>
      <c r="D254" s="399" t="s">
        <v>561</v>
      </c>
      <c r="E254" s="912" t="str">
        <f>IF('statement of marks'!I23="","",'statement of marks'!I23)</f>
        <v>c 017</v>
      </c>
      <c r="F254" s="912"/>
      <c r="G254" s="913"/>
      <c r="H254" s="922"/>
      <c r="I254" s="923"/>
      <c r="J254" s="406"/>
      <c r="K254" s="399" t="s">
        <v>561</v>
      </c>
      <c r="L254" s="912" t="str">
        <f>IF('statement of marks'!I24="","",'statement of marks'!I24)</f>
        <v>c 018</v>
      </c>
      <c r="M254" s="912"/>
      <c r="N254" s="913"/>
    </row>
    <row r="255" spans="3:14" ht="17" customHeight="1">
      <c r="C255" s="406"/>
      <c r="D255" s="399" t="s">
        <v>562</v>
      </c>
      <c r="E255" s="912" t="str">
        <f>IF('statement of marks'!J23="","",'statement of marks'!J23)</f>
        <v>l 017</v>
      </c>
      <c r="F255" s="912"/>
      <c r="G255" s="913"/>
      <c r="H255" s="922"/>
      <c r="I255" s="923"/>
      <c r="J255" s="406"/>
      <c r="K255" s="399" t="s">
        <v>562</v>
      </c>
      <c r="L255" s="912" t="str">
        <f>IF('statement of marks'!J24="","",'statement of marks'!J24)</f>
        <v>l 018</v>
      </c>
      <c r="M255" s="912"/>
      <c r="N255" s="913"/>
    </row>
    <row r="256" spans="3:14" ht="17" customHeight="1">
      <c r="C256" s="406"/>
      <c r="D256" s="399" t="s">
        <v>566</v>
      </c>
      <c r="E256" s="914" t="str">
        <f>IF('statement of marks'!B23="","",'statement of marks'!B23)</f>
        <v/>
      </c>
      <c r="F256" s="914"/>
      <c r="G256" s="915"/>
      <c r="H256" s="922"/>
      <c r="I256" s="923"/>
      <c r="J256" s="406"/>
      <c r="K256" s="399" t="s">
        <v>566</v>
      </c>
      <c r="L256" s="914" t="str">
        <f>IF('statement of marks'!B24="","",'statement of marks'!B24)</f>
        <v/>
      </c>
      <c r="M256" s="914"/>
      <c r="N256" s="915"/>
    </row>
    <row r="257" spans="3:14" ht="17" customHeight="1">
      <c r="C257" s="406"/>
      <c r="D257" s="399" t="s">
        <v>563</v>
      </c>
      <c r="E257" s="914" t="str">
        <f>'statement of marks'!$D$3</f>
        <v>2 A</v>
      </c>
      <c r="F257" s="914"/>
      <c r="G257" s="915"/>
      <c r="H257" s="922"/>
      <c r="I257" s="923"/>
      <c r="J257" s="406"/>
      <c r="K257" s="399" t="s">
        <v>563</v>
      </c>
      <c r="L257" s="914" t="str">
        <f>'statement of marks'!$D$3</f>
        <v>2 A</v>
      </c>
      <c r="M257" s="914"/>
      <c r="N257" s="915"/>
    </row>
    <row r="258" spans="3:14" ht="17" customHeight="1">
      <c r="C258" s="406"/>
      <c r="D258" s="400" t="s">
        <v>564</v>
      </c>
      <c r="E258" s="914" t="str">
        <f>IF('statement of marks'!E23="","",'statement of marks'!E23)</f>
        <v/>
      </c>
      <c r="F258" s="914"/>
      <c r="G258" s="915"/>
      <c r="H258" s="922"/>
      <c r="I258" s="923"/>
      <c r="J258" s="406"/>
      <c r="K258" s="400" t="s">
        <v>564</v>
      </c>
      <c r="L258" s="914" t="str">
        <f>IF('statement of marks'!E24="","",'statement of marks'!E24)</f>
        <v/>
      </c>
      <c r="M258" s="914"/>
      <c r="N258" s="915"/>
    </row>
    <row r="259" spans="3:14" ht="17" customHeight="1">
      <c r="C259" s="406"/>
      <c r="D259" s="399" t="s">
        <v>6</v>
      </c>
      <c r="E259" s="914" t="str">
        <f>IF('statement of marks'!D23="","",'statement of marks'!D23)</f>
        <v/>
      </c>
      <c r="F259" s="914"/>
      <c r="G259" s="915"/>
      <c r="H259" s="922"/>
      <c r="I259" s="923"/>
      <c r="J259" s="406"/>
      <c r="K259" s="399" t="s">
        <v>6</v>
      </c>
      <c r="L259" s="914" t="str">
        <f>IF('statement of marks'!D24="","",'statement of marks'!D24)</f>
        <v/>
      </c>
      <c r="M259" s="914"/>
      <c r="N259" s="915"/>
    </row>
    <row r="260" spans="3:14" ht="17" customHeight="1">
      <c r="C260" s="406"/>
      <c r="D260" s="399" t="s">
        <v>567</v>
      </c>
      <c r="E260" s="916" t="str">
        <f>IF('statement of marks'!F23="","",'statement of marks'!F23)</f>
        <v/>
      </c>
      <c r="F260" s="916"/>
      <c r="G260" s="917"/>
      <c r="H260" s="922"/>
      <c r="I260" s="923"/>
      <c r="J260" s="406"/>
      <c r="K260" s="399" t="s">
        <v>567</v>
      </c>
      <c r="L260" s="916" t="str">
        <f>IF('statement of marks'!F24="","",'statement of marks'!F24)</f>
        <v/>
      </c>
      <c r="M260" s="916"/>
      <c r="N260" s="917"/>
    </row>
    <row r="261" spans="3:14" ht="17" customHeight="1">
      <c r="C261" s="406"/>
      <c r="D261" s="399" t="s">
        <v>568</v>
      </c>
      <c r="E261" s="918" t="str">
        <f>IF('statement of marks'!G23="","",'statement of marks'!G23)</f>
        <v/>
      </c>
      <c r="F261" s="918"/>
      <c r="G261" s="919"/>
      <c r="H261" s="922"/>
      <c r="I261" s="923"/>
      <c r="J261" s="406"/>
      <c r="K261" s="399" t="s">
        <v>568</v>
      </c>
      <c r="L261" s="918" t="str">
        <f>IF('statement of marks'!G24="","",'statement of marks'!G24)</f>
        <v/>
      </c>
      <c r="M261" s="918"/>
      <c r="N261" s="919"/>
    </row>
    <row r="262" spans="3:14" ht="17" customHeight="1">
      <c r="C262" s="406"/>
      <c r="D262" s="399" t="s">
        <v>565</v>
      </c>
      <c r="E262" s="405" t="s">
        <v>630</v>
      </c>
      <c r="F262" s="405" t="s">
        <v>79</v>
      </c>
      <c r="G262" s="407" t="s">
        <v>571</v>
      </c>
      <c r="H262" s="922"/>
      <c r="I262" s="923"/>
      <c r="J262" s="406"/>
      <c r="K262" s="399" t="s">
        <v>565</v>
      </c>
      <c r="L262" s="405" t="s">
        <v>630</v>
      </c>
      <c r="M262" s="405" t="s">
        <v>79</v>
      </c>
      <c r="N262" s="407" t="s">
        <v>571</v>
      </c>
    </row>
    <row r="263" spans="3:14" ht="17" customHeight="1">
      <c r="C263" s="406"/>
      <c r="D263" s="399" t="str">
        <f>'statement of marks'!$BZ$5</f>
        <v>fgUnh</v>
      </c>
      <c r="E263" s="413" t="str">
        <f>IF('statement of marks'!BZ23="","",'statement of marks'!BZ23)</f>
        <v/>
      </c>
      <c r="F263" s="415" t="str">
        <f>IF('statement of marks'!CA23="","",'statement of marks'!CA23)</f>
        <v/>
      </c>
      <c r="G263" s="407" t="str">
        <f>IF('statement of marks'!CB23="","",'statement of marks'!CB23)</f>
        <v/>
      </c>
      <c r="H263" s="922"/>
      <c r="I263" s="923"/>
      <c r="J263" s="406"/>
      <c r="K263" s="399" t="str">
        <f>'statement of marks'!$BZ$5</f>
        <v>fgUnh</v>
      </c>
      <c r="L263" s="413" t="str">
        <f>IF('statement of marks'!BZ24="","",'statement of marks'!BZ24)</f>
        <v/>
      </c>
      <c r="M263" s="415" t="str">
        <f>IF('statement of marks'!CA24="","",'statement of marks'!CA24)</f>
        <v/>
      </c>
      <c r="N263" s="407" t="str">
        <f>IF('statement of marks'!CB24="","",'statement of marks'!CB24)</f>
        <v/>
      </c>
    </row>
    <row r="264" spans="3:14" ht="17" customHeight="1">
      <c r="C264" s="406"/>
      <c r="D264" s="399" t="str">
        <f>'statement of marks'!$CC$5</f>
        <v>vaxszth</v>
      </c>
      <c r="E264" s="413" t="str">
        <f>IF('statement of marks'!CC23="","",'statement of marks'!CC23)</f>
        <v/>
      </c>
      <c r="F264" s="415" t="str">
        <f>IF('statement of marks'!CD23="","",'statement of marks'!CD23)</f>
        <v/>
      </c>
      <c r="G264" s="407" t="str">
        <f>IF('statement of marks'!CE23="","",'statement of marks'!CE23)</f>
        <v/>
      </c>
      <c r="H264" s="922"/>
      <c r="I264" s="923"/>
      <c r="J264" s="406"/>
      <c r="K264" s="399" t="str">
        <f>'statement of marks'!$CC$5</f>
        <v>vaxszth</v>
      </c>
      <c r="L264" s="413" t="str">
        <f>IF('statement of marks'!CC24="","",'statement of marks'!CC24)</f>
        <v/>
      </c>
      <c r="M264" s="415" t="str">
        <f>IF('statement of marks'!CD24="","",'statement of marks'!CD24)</f>
        <v/>
      </c>
      <c r="N264" s="407" t="str">
        <f>IF('statement of marks'!CE24="","",'statement of marks'!CE24)</f>
        <v/>
      </c>
    </row>
    <row r="265" spans="3:14" ht="17" customHeight="1">
      <c r="C265" s="406"/>
      <c r="D265" s="399" t="str">
        <f>'statement of marks'!$CF$5</f>
        <v>xf.kr</v>
      </c>
      <c r="E265" s="413" t="str">
        <f>IF('statement of marks'!CF23="","",'statement of marks'!CF23)</f>
        <v/>
      </c>
      <c r="F265" s="415" t="str">
        <f>IF('statement of marks'!CG23="","",'statement of marks'!CG23)</f>
        <v/>
      </c>
      <c r="G265" s="407" t="str">
        <f>IF('statement of marks'!CH23="","",'statement of marks'!CH23)</f>
        <v/>
      </c>
      <c r="H265" s="922"/>
      <c r="I265" s="923"/>
      <c r="J265" s="406"/>
      <c r="K265" s="399" t="str">
        <f>'statement of marks'!$CF$5</f>
        <v>xf.kr</v>
      </c>
      <c r="L265" s="413" t="str">
        <f>IF('statement of marks'!CF24="","",'statement of marks'!CF24)</f>
        <v/>
      </c>
      <c r="M265" s="415" t="str">
        <f>IF('statement of marks'!CG24="","",'statement of marks'!CG24)</f>
        <v/>
      </c>
      <c r="N265" s="407" t="str">
        <f>IF('statement of marks'!CH24="","",'statement of marks'!CH24)</f>
        <v/>
      </c>
    </row>
    <row r="266" spans="3:14" ht="17" customHeight="1">
      <c r="C266" s="406"/>
      <c r="D266" s="399" t="str">
        <f>'statement of marks'!$CI$5</f>
        <v>Ik;kZoj.k v/;;u</v>
      </c>
      <c r="E266" s="413" t="str">
        <f>IF('statement of marks'!CI23="","",'statement of marks'!CI23)</f>
        <v/>
      </c>
      <c r="F266" s="415" t="str">
        <f>IF('statement of marks'!CJ23="","",'statement of marks'!CJ23)</f>
        <v/>
      </c>
      <c r="G266" s="407" t="str">
        <f>IF('statement of marks'!CK23="","",'statement of marks'!CK23)</f>
        <v/>
      </c>
      <c r="H266" s="922"/>
      <c r="I266" s="923"/>
      <c r="J266" s="406"/>
      <c r="K266" s="399" t="str">
        <f>'statement of marks'!$CI$5</f>
        <v>Ik;kZoj.k v/;;u</v>
      </c>
      <c r="L266" s="413" t="str">
        <f>IF('statement of marks'!CI24="","",'statement of marks'!CI24)</f>
        <v/>
      </c>
      <c r="M266" s="415" t="str">
        <f>IF('statement of marks'!CJ24="","",'statement of marks'!CJ24)</f>
        <v/>
      </c>
      <c r="N266" s="407" t="str">
        <f>IF('statement of marks'!CK24="","",'statement of marks'!CK24)</f>
        <v/>
      </c>
    </row>
    <row r="267" spans="3:14" ht="17" customHeight="1">
      <c r="C267" s="406"/>
      <c r="D267" s="399" t="str">
        <f>'statement of marks'!$CL$5</f>
        <v>dk;kZuqHko</v>
      </c>
      <c r="E267" s="413" t="str">
        <f>IF('statement of marks'!CL23="","",'statement of marks'!CL23)</f>
        <v/>
      </c>
      <c r="F267" s="415" t="str">
        <f>IF('statement of marks'!CM23="","",'statement of marks'!CM23)</f>
        <v/>
      </c>
      <c r="G267" s="407" t="str">
        <f>IF('statement of marks'!CN23="","",'statement of marks'!CN23)</f>
        <v/>
      </c>
      <c r="H267" s="922"/>
      <c r="I267" s="923"/>
      <c r="J267" s="406"/>
      <c r="K267" s="399" t="str">
        <f>'statement of marks'!$CL$5</f>
        <v>dk;kZuqHko</v>
      </c>
      <c r="L267" s="413" t="str">
        <f>IF('statement of marks'!CL24="","",'statement of marks'!CL24)</f>
        <v/>
      </c>
      <c r="M267" s="415" t="str">
        <f>IF('statement of marks'!CM24="","",'statement of marks'!CM24)</f>
        <v/>
      </c>
      <c r="N267" s="407" t="str">
        <f>IF('statement of marks'!CN24="","",'statement of marks'!CN24)</f>
        <v/>
      </c>
    </row>
    <row r="268" spans="3:14" ht="17" customHeight="1">
      <c r="C268" s="406"/>
      <c r="D268" s="399" t="str">
        <f>'statement of marks'!$CO$5</f>
        <v>dyk f'k{kk</v>
      </c>
      <c r="E268" s="414" t="str">
        <f>IF('statement of marks'!CO23="","",'statement of marks'!CO23)</f>
        <v/>
      </c>
      <c r="F268" s="416" t="str">
        <f>IF('statement of marks'!CP23="","",'statement of marks'!CP23)</f>
        <v/>
      </c>
      <c r="G268" s="408" t="str">
        <f>IF('statement of marks'!CQ23="","",'statement of marks'!CQ23)</f>
        <v/>
      </c>
      <c r="H268" s="922"/>
      <c r="I268" s="923"/>
      <c r="J268" s="406"/>
      <c r="K268" s="399" t="str">
        <f>'statement of marks'!$CO$5</f>
        <v>dyk f'k{kk</v>
      </c>
      <c r="L268" s="414" t="str">
        <f>IF('statement of marks'!CO24="","",'statement of marks'!CO24)</f>
        <v/>
      </c>
      <c r="M268" s="416" t="str">
        <f>IF('statement of marks'!CP24="","",'statement of marks'!CP24)</f>
        <v/>
      </c>
      <c r="N268" s="408" t="str">
        <f>IF('statement of marks'!CQ24="","",'statement of marks'!CQ24)</f>
        <v/>
      </c>
    </row>
    <row r="269" spans="3:14" ht="17" customHeight="1">
      <c r="C269" s="406"/>
      <c r="D269" s="399" t="str">
        <f>'statement of marks'!$CR$5</f>
        <v>LokLF; ,oe~ 'kkjhfjd f'k{kk</v>
      </c>
      <c r="E269" s="414" t="str">
        <f>IF('statement of marks'!CR23="","",'statement of marks'!CR23)</f>
        <v/>
      </c>
      <c r="F269" s="416" t="str">
        <f>IF('statement of marks'!CS23="","",'statement of marks'!CS23)</f>
        <v/>
      </c>
      <c r="G269" s="408" t="str">
        <f>IF('statement of marks'!CT23="","",'statement of marks'!CT23)</f>
        <v/>
      </c>
      <c r="H269" s="922"/>
      <c r="I269" s="923"/>
      <c r="J269" s="406"/>
      <c r="K269" s="399" t="str">
        <f>'statement of marks'!$CR$5</f>
        <v>LokLF; ,oe~ 'kkjhfjd f'k{kk</v>
      </c>
      <c r="L269" s="414" t="str">
        <f>IF('statement of marks'!CR24="","",'statement of marks'!CR24)</f>
        <v/>
      </c>
      <c r="M269" s="416" t="str">
        <f>IF('statement of marks'!CS24="","",'statement of marks'!CS24)</f>
        <v/>
      </c>
      <c r="N269" s="408" t="str">
        <f>IF('statement of marks'!CT24="","",'statement of marks'!CT24)</f>
        <v/>
      </c>
    </row>
    <row r="270" spans="3:14" ht="17" customHeight="1">
      <c r="C270" s="406"/>
      <c r="D270" s="399" t="s">
        <v>629</v>
      </c>
      <c r="E270" s="414" t="str">
        <f>IF('statement of marks'!CY23="","",'statement of marks'!CY23)</f>
        <v/>
      </c>
      <c r="F270" s="416" t="str">
        <f>IF('statement of marks'!CZ23="","",'statement of marks'!CZ23)</f>
        <v/>
      </c>
      <c r="G270" s="408" t="str">
        <f>IF('statement of marks'!DB23="","",'statement of marks'!DB23)</f>
        <v/>
      </c>
      <c r="H270" s="922"/>
      <c r="I270" s="923"/>
      <c r="J270" s="406"/>
      <c r="K270" s="399" t="s">
        <v>629</v>
      </c>
      <c r="L270" s="414" t="str">
        <f>IF('statement of marks'!CY24="","",'statement of marks'!CY24)</f>
        <v/>
      </c>
      <c r="M270" s="416" t="str">
        <f>IF('statement of marks'!CZ24="","",'statement of marks'!CZ24)</f>
        <v/>
      </c>
      <c r="N270" s="408" t="str">
        <f>IF('statement of marks'!DB24="","",'statement of marks'!DB24)</f>
        <v/>
      </c>
    </row>
    <row r="271" spans="3:14" ht="17" customHeight="1">
      <c r="C271" s="406"/>
      <c r="D271" s="399" t="s">
        <v>8</v>
      </c>
      <c r="E271" s="920" t="str">
        <f>IF('statement of marks'!CX23="","",'statement of marks'!CX23)</f>
        <v/>
      </c>
      <c r="F271" s="920"/>
      <c r="G271" s="921"/>
      <c r="H271" s="922"/>
      <c r="I271" s="923"/>
      <c r="J271" s="406"/>
      <c r="K271" s="399" t="s">
        <v>8</v>
      </c>
      <c r="L271" s="920" t="str">
        <f>IF('statement of marks'!CX24="","",'statement of marks'!CX24)</f>
        <v/>
      </c>
      <c r="M271" s="920"/>
      <c r="N271" s="921"/>
    </row>
    <row r="272" spans="3:14" ht="17" customHeight="1">
      <c r="C272" s="406"/>
      <c r="D272" s="401" t="str">
        <f>'statement of marks'!$CU$5</f>
        <v>dqy ehfVax</v>
      </c>
      <c r="E272" s="412" t="str">
        <f>IF('statement of marks'!CU23="","",'statement of marks'!CU23)</f>
        <v/>
      </c>
      <c r="F272" s="366" t="str">
        <f>'statement of marks'!$CV$5</f>
        <v>Nk= mifLFkfr</v>
      </c>
      <c r="G272" s="417" t="str">
        <f>IF('statement of marks'!CV23="","",'statement of marks'!CV23)</f>
        <v/>
      </c>
      <c r="H272" s="922"/>
      <c r="I272" s="923"/>
      <c r="J272" s="406"/>
      <c r="K272" s="401" t="str">
        <f>'statement of marks'!$CU$5</f>
        <v>dqy ehfVax</v>
      </c>
      <c r="L272" s="412" t="str">
        <f>IF('statement of marks'!CU24="","",'statement of marks'!CU24)</f>
        <v/>
      </c>
      <c r="M272" s="366" t="str">
        <f>'statement of marks'!$CV$5</f>
        <v>Nk= mifLFkfr</v>
      </c>
      <c r="N272" s="417" t="str">
        <f>IF('statement of marks'!CV24="","",'statement of marks'!CV24)</f>
        <v/>
      </c>
    </row>
    <row r="273" spans="3:14" ht="17" customHeight="1">
      <c r="C273" s="406"/>
      <c r="D273" s="399" t="s">
        <v>569</v>
      </c>
      <c r="E273" s="898" t="str">
        <f>IF('statement of marks'!DE23="","",'statement of marks'!DE23)</f>
        <v/>
      </c>
      <c r="F273" s="898"/>
      <c r="G273" s="899"/>
      <c r="H273" s="922"/>
      <c r="I273" s="923"/>
      <c r="J273" s="406"/>
      <c r="K273" s="399" t="s">
        <v>569</v>
      </c>
      <c r="L273" s="898" t="str">
        <f>IF('statement of marks'!DE24="","",'statement of marks'!DE24)</f>
        <v/>
      </c>
      <c r="M273" s="898"/>
      <c r="N273" s="899"/>
    </row>
    <row r="274" spans="3:14" ht="17" customHeight="1">
      <c r="C274" s="406"/>
      <c r="D274" s="400" t="s">
        <v>65</v>
      </c>
      <c r="E274" s="898"/>
      <c r="F274" s="898"/>
      <c r="G274" s="899"/>
      <c r="H274" s="922"/>
      <c r="I274" s="923"/>
      <c r="J274" s="406"/>
      <c r="K274" s="400" t="s">
        <v>65</v>
      </c>
      <c r="L274" s="898"/>
      <c r="M274" s="898"/>
      <c r="N274" s="899"/>
    </row>
    <row r="275" spans="3:14" ht="17" customHeight="1">
      <c r="C275" s="406"/>
      <c r="D275" s="402" t="s">
        <v>86</v>
      </c>
      <c r="E275" s="898"/>
      <c r="F275" s="898"/>
      <c r="G275" s="899"/>
      <c r="H275" s="922"/>
      <c r="I275" s="923"/>
      <c r="J275" s="406"/>
      <c r="K275" s="402" t="s">
        <v>86</v>
      </c>
      <c r="L275" s="898"/>
      <c r="M275" s="898"/>
      <c r="N275" s="899"/>
    </row>
    <row r="276" spans="3:14" ht="17" customHeight="1">
      <c r="C276" s="406"/>
      <c r="D276" s="403" t="s">
        <v>16</v>
      </c>
      <c r="E276" s="898"/>
      <c r="F276" s="898"/>
      <c r="G276" s="899"/>
      <c r="H276" s="922"/>
      <c r="I276" s="923"/>
      <c r="J276" s="406"/>
      <c r="K276" s="403" t="s">
        <v>16</v>
      </c>
      <c r="L276" s="898"/>
      <c r="M276" s="898"/>
      <c r="N276" s="899"/>
    </row>
    <row r="277" spans="3:14" ht="17" customHeight="1">
      <c r="C277" s="409"/>
      <c r="D277" s="404" t="s">
        <v>4</v>
      </c>
      <c r="E277" s="898"/>
      <c r="F277" s="898"/>
      <c r="G277" s="899"/>
      <c r="H277" s="922"/>
      <c r="I277" s="923"/>
      <c r="J277" s="409"/>
      <c r="K277" s="404" t="s">
        <v>4</v>
      </c>
      <c r="L277" s="898"/>
      <c r="M277" s="898"/>
      <c r="N277" s="899"/>
    </row>
    <row r="278" spans="3:14" ht="17" customHeight="1">
      <c r="C278" s="406"/>
      <c r="D278" s="400" t="str">
        <f>'statement of marks'!$H$3</f>
        <v xml:space="preserve">fo|ky; dk Mkbl dksM+ </v>
      </c>
      <c r="E278" s="900" t="str">
        <f>'statement of marks'!$I$3</f>
        <v>00001</v>
      </c>
      <c r="F278" s="900"/>
      <c r="G278" s="901"/>
      <c r="H278" s="922"/>
      <c r="I278" s="923"/>
      <c r="J278" s="406"/>
      <c r="K278" s="400" t="str">
        <f>'statement of marks'!$H$3</f>
        <v xml:space="preserve">fo|ky; dk Mkbl dksM+ </v>
      </c>
      <c r="L278" s="900" t="str">
        <f>'statement of marks'!$I$3</f>
        <v>00001</v>
      </c>
      <c r="M278" s="900"/>
      <c r="N278" s="901"/>
    </row>
    <row r="279" spans="3:14" ht="17" customHeight="1" thickBot="1">
      <c r="C279" s="410"/>
      <c r="D279" s="411" t="s">
        <v>63</v>
      </c>
      <c r="E279" s="902">
        <f>'statement of marks'!$DD$107</f>
        <v>42460</v>
      </c>
      <c r="F279" s="902"/>
      <c r="G279" s="903"/>
      <c r="H279" s="922"/>
      <c r="I279" s="923"/>
      <c r="J279" s="410"/>
      <c r="K279" s="411" t="s">
        <v>63</v>
      </c>
      <c r="L279" s="902">
        <f>'statement of marks'!$DD$107</f>
        <v>42460</v>
      </c>
      <c r="M279" s="902"/>
      <c r="N279" s="903"/>
    </row>
    <row r="280" spans="3:14" ht="17" customHeight="1">
      <c r="C280" s="904" t="s">
        <v>39</v>
      </c>
      <c r="D280" s="905"/>
      <c r="E280" s="905"/>
      <c r="F280" s="905"/>
      <c r="G280" s="906"/>
      <c r="H280" s="922"/>
      <c r="I280" s="923"/>
      <c r="J280" s="904" t="s">
        <v>39</v>
      </c>
      <c r="K280" s="905"/>
      <c r="L280" s="905"/>
      <c r="M280" s="905"/>
      <c r="N280" s="906"/>
    </row>
    <row r="281" spans="3:14" ht="17" customHeight="1">
      <c r="C281" s="907" t="str">
        <f>'statement of marks'!$A$1</f>
        <v>jk- ck- ek/;fed fo|ky; uohu] fuEckgsM+k</v>
      </c>
      <c r="D281" s="908"/>
      <c r="E281" s="908"/>
      <c r="F281" s="908"/>
      <c r="G281" s="909"/>
      <c r="H281" s="922"/>
      <c r="I281" s="923"/>
      <c r="J281" s="907" t="str">
        <f>'statement of marks'!$A$1</f>
        <v>jk- ck- ek/;fed fo|ky; uohu] fuEckgsM+k</v>
      </c>
      <c r="K281" s="908"/>
      <c r="L281" s="908"/>
      <c r="M281" s="908"/>
      <c r="N281" s="909"/>
    </row>
    <row r="282" spans="3:14" ht="17" customHeight="1">
      <c r="C282" s="907"/>
      <c r="D282" s="908"/>
      <c r="E282" s="908"/>
      <c r="F282" s="908"/>
      <c r="G282" s="909"/>
      <c r="H282" s="922"/>
      <c r="I282" s="923"/>
      <c r="J282" s="907"/>
      <c r="K282" s="908"/>
      <c r="L282" s="908"/>
      <c r="M282" s="908"/>
      <c r="N282" s="909"/>
    </row>
    <row r="283" spans="3:14" ht="17" customHeight="1">
      <c r="C283" s="406"/>
      <c r="D283" s="398" t="s">
        <v>559</v>
      </c>
      <c r="E283" s="910" t="str">
        <f>'statement of marks'!$F$3</f>
        <v>2015-16</v>
      </c>
      <c r="F283" s="910"/>
      <c r="G283" s="911"/>
      <c r="H283" s="922"/>
      <c r="I283" s="923"/>
      <c r="J283" s="406"/>
      <c r="K283" s="398" t="s">
        <v>559</v>
      </c>
      <c r="L283" s="910" t="str">
        <f>'statement of marks'!$F$3</f>
        <v>2015-16</v>
      </c>
      <c r="M283" s="910"/>
      <c r="N283" s="911"/>
    </row>
    <row r="284" spans="3:14" ht="17" customHeight="1">
      <c r="C284" s="406"/>
      <c r="D284" s="399" t="s">
        <v>560</v>
      </c>
      <c r="E284" s="912" t="str">
        <f>IF('statement of marks'!H25="","",'statement of marks'!H25)</f>
        <v>v 019</v>
      </c>
      <c r="F284" s="912"/>
      <c r="G284" s="913"/>
      <c r="H284" s="922"/>
      <c r="I284" s="923"/>
      <c r="J284" s="406"/>
      <c r="K284" s="399" t="s">
        <v>560</v>
      </c>
      <c r="L284" s="912" t="str">
        <f>IF('statement of marks'!H26="","",'statement of marks'!H26)</f>
        <v>v 020</v>
      </c>
      <c r="M284" s="912"/>
      <c r="N284" s="913"/>
    </row>
    <row r="285" spans="3:14" ht="17" customHeight="1">
      <c r="C285" s="406"/>
      <c r="D285" s="399" t="s">
        <v>561</v>
      </c>
      <c r="E285" s="912" t="str">
        <f>IF('statement of marks'!I25="","",'statement of marks'!I25)</f>
        <v>c 019</v>
      </c>
      <c r="F285" s="912"/>
      <c r="G285" s="913"/>
      <c r="H285" s="922"/>
      <c r="I285" s="923"/>
      <c r="J285" s="406"/>
      <c r="K285" s="399" t="s">
        <v>561</v>
      </c>
      <c r="L285" s="912" t="str">
        <f>IF('statement of marks'!I26="","",'statement of marks'!I26)</f>
        <v>c 020</v>
      </c>
      <c r="M285" s="912"/>
      <c r="N285" s="913"/>
    </row>
    <row r="286" spans="3:14" ht="17" customHeight="1">
      <c r="C286" s="406"/>
      <c r="D286" s="399" t="s">
        <v>562</v>
      </c>
      <c r="E286" s="912" t="str">
        <f>IF('statement of marks'!J25="","",'statement of marks'!J25)</f>
        <v>l 019</v>
      </c>
      <c r="F286" s="912"/>
      <c r="G286" s="913"/>
      <c r="H286" s="922"/>
      <c r="I286" s="923"/>
      <c r="J286" s="406"/>
      <c r="K286" s="399" t="s">
        <v>562</v>
      </c>
      <c r="L286" s="912" t="str">
        <f>IF('statement of marks'!J26="","",'statement of marks'!J26)</f>
        <v>l 020</v>
      </c>
      <c r="M286" s="912"/>
      <c r="N286" s="913"/>
    </row>
    <row r="287" spans="3:14" ht="17" customHeight="1">
      <c r="C287" s="406"/>
      <c r="D287" s="399" t="s">
        <v>566</v>
      </c>
      <c r="E287" s="914" t="str">
        <f>IF('statement of marks'!B25="","",'statement of marks'!B25)</f>
        <v/>
      </c>
      <c r="F287" s="914"/>
      <c r="G287" s="915"/>
      <c r="H287" s="922"/>
      <c r="I287" s="923"/>
      <c r="J287" s="406"/>
      <c r="K287" s="399" t="s">
        <v>566</v>
      </c>
      <c r="L287" s="914" t="str">
        <f>IF('statement of marks'!B26="","",'statement of marks'!B26)</f>
        <v/>
      </c>
      <c r="M287" s="914"/>
      <c r="N287" s="915"/>
    </row>
    <row r="288" spans="3:14" ht="17" customHeight="1">
      <c r="C288" s="406"/>
      <c r="D288" s="399" t="s">
        <v>563</v>
      </c>
      <c r="E288" s="914" t="str">
        <f>'statement of marks'!$D$3</f>
        <v>2 A</v>
      </c>
      <c r="F288" s="914"/>
      <c r="G288" s="915"/>
      <c r="H288" s="922"/>
      <c r="I288" s="923"/>
      <c r="J288" s="406"/>
      <c r="K288" s="399" t="s">
        <v>563</v>
      </c>
      <c r="L288" s="914" t="str">
        <f>'statement of marks'!$D$3</f>
        <v>2 A</v>
      </c>
      <c r="M288" s="914"/>
      <c r="N288" s="915"/>
    </row>
    <row r="289" spans="3:14" ht="17" customHeight="1">
      <c r="C289" s="406"/>
      <c r="D289" s="400" t="s">
        <v>564</v>
      </c>
      <c r="E289" s="914" t="str">
        <f>IF('statement of marks'!E25="","",'statement of marks'!E25)</f>
        <v/>
      </c>
      <c r="F289" s="914"/>
      <c r="G289" s="915"/>
      <c r="H289" s="922"/>
      <c r="I289" s="923"/>
      <c r="J289" s="406"/>
      <c r="K289" s="400" t="s">
        <v>564</v>
      </c>
      <c r="L289" s="914" t="str">
        <f>IF('statement of marks'!E26="","",'statement of marks'!E26)</f>
        <v/>
      </c>
      <c r="M289" s="914"/>
      <c r="N289" s="915"/>
    </row>
    <row r="290" spans="3:14" ht="17" customHeight="1">
      <c r="C290" s="406"/>
      <c r="D290" s="399" t="s">
        <v>6</v>
      </c>
      <c r="E290" s="914" t="str">
        <f>IF('statement of marks'!D25="","",'statement of marks'!D25)</f>
        <v/>
      </c>
      <c r="F290" s="914"/>
      <c r="G290" s="915"/>
      <c r="H290" s="922"/>
      <c r="I290" s="923"/>
      <c r="J290" s="406"/>
      <c r="K290" s="399" t="s">
        <v>6</v>
      </c>
      <c r="L290" s="914" t="str">
        <f>IF('statement of marks'!D26="","",'statement of marks'!D26)</f>
        <v/>
      </c>
      <c r="M290" s="914"/>
      <c r="N290" s="915"/>
    </row>
    <row r="291" spans="3:14" ht="17" customHeight="1">
      <c r="C291" s="406"/>
      <c r="D291" s="399" t="s">
        <v>567</v>
      </c>
      <c r="E291" s="916" t="str">
        <f>IF('statement of marks'!F25="","",'statement of marks'!F25)</f>
        <v/>
      </c>
      <c r="F291" s="916"/>
      <c r="G291" s="917"/>
      <c r="H291" s="922"/>
      <c r="I291" s="923"/>
      <c r="J291" s="406"/>
      <c r="K291" s="399" t="s">
        <v>567</v>
      </c>
      <c r="L291" s="916" t="str">
        <f>IF('statement of marks'!F26="","",'statement of marks'!F26)</f>
        <v/>
      </c>
      <c r="M291" s="916"/>
      <c r="N291" s="917"/>
    </row>
    <row r="292" spans="3:14" ht="17" customHeight="1">
      <c r="C292" s="406"/>
      <c r="D292" s="399" t="s">
        <v>568</v>
      </c>
      <c r="E292" s="918" t="str">
        <f>IF('statement of marks'!G25="","",'statement of marks'!G25)</f>
        <v/>
      </c>
      <c r="F292" s="918"/>
      <c r="G292" s="919"/>
      <c r="H292" s="922"/>
      <c r="I292" s="923"/>
      <c r="J292" s="406"/>
      <c r="K292" s="399" t="s">
        <v>568</v>
      </c>
      <c r="L292" s="918" t="str">
        <f>IF('statement of marks'!G26="","",'statement of marks'!G26)</f>
        <v/>
      </c>
      <c r="M292" s="918"/>
      <c r="N292" s="919"/>
    </row>
    <row r="293" spans="3:14" ht="17" customHeight="1">
      <c r="C293" s="406"/>
      <c r="D293" s="399" t="s">
        <v>565</v>
      </c>
      <c r="E293" s="405" t="s">
        <v>630</v>
      </c>
      <c r="F293" s="405" t="s">
        <v>79</v>
      </c>
      <c r="G293" s="407" t="s">
        <v>571</v>
      </c>
      <c r="H293" s="922"/>
      <c r="I293" s="923"/>
      <c r="J293" s="406"/>
      <c r="K293" s="399" t="s">
        <v>565</v>
      </c>
      <c r="L293" s="405" t="s">
        <v>630</v>
      </c>
      <c r="M293" s="405" t="s">
        <v>79</v>
      </c>
      <c r="N293" s="407" t="s">
        <v>571</v>
      </c>
    </row>
    <row r="294" spans="3:14" ht="17" customHeight="1">
      <c r="C294" s="406"/>
      <c r="D294" s="399" t="str">
        <f>'statement of marks'!$BZ$5</f>
        <v>fgUnh</v>
      </c>
      <c r="E294" s="413" t="str">
        <f>IF('statement of marks'!BZ25="","",'statement of marks'!BZ25)</f>
        <v/>
      </c>
      <c r="F294" s="415" t="str">
        <f>IF('statement of marks'!CA25="","",'statement of marks'!CA25)</f>
        <v/>
      </c>
      <c r="G294" s="407" t="str">
        <f>IF('statement of marks'!CB25="","",'statement of marks'!CB25)</f>
        <v/>
      </c>
      <c r="H294" s="922"/>
      <c r="I294" s="923"/>
      <c r="J294" s="406"/>
      <c r="K294" s="399" t="str">
        <f>'statement of marks'!$BZ$5</f>
        <v>fgUnh</v>
      </c>
      <c r="L294" s="413" t="str">
        <f>IF('statement of marks'!BZ26="","",'statement of marks'!BZ26)</f>
        <v/>
      </c>
      <c r="M294" s="415" t="str">
        <f>IF('statement of marks'!CA26="","",'statement of marks'!CA26)</f>
        <v/>
      </c>
      <c r="N294" s="407" t="str">
        <f>IF('statement of marks'!CB26="","",'statement of marks'!CB26)</f>
        <v/>
      </c>
    </row>
    <row r="295" spans="3:14" ht="17" customHeight="1">
      <c r="C295" s="406"/>
      <c r="D295" s="399" t="str">
        <f>'statement of marks'!$CC$5</f>
        <v>vaxszth</v>
      </c>
      <c r="E295" s="413" t="str">
        <f>IF('statement of marks'!CC25="","",'statement of marks'!CC25)</f>
        <v/>
      </c>
      <c r="F295" s="415" t="str">
        <f>IF('statement of marks'!CD25="","",'statement of marks'!CD25)</f>
        <v/>
      </c>
      <c r="G295" s="407" t="str">
        <f>IF('statement of marks'!CE25="","",'statement of marks'!CE25)</f>
        <v/>
      </c>
      <c r="H295" s="922"/>
      <c r="I295" s="923"/>
      <c r="J295" s="406"/>
      <c r="K295" s="399" t="str">
        <f>'statement of marks'!$CC$5</f>
        <v>vaxszth</v>
      </c>
      <c r="L295" s="413" t="str">
        <f>IF('statement of marks'!CC26="","",'statement of marks'!CC26)</f>
        <v/>
      </c>
      <c r="M295" s="415" t="str">
        <f>IF('statement of marks'!CD26="","",'statement of marks'!CD26)</f>
        <v/>
      </c>
      <c r="N295" s="407" t="str">
        <f>IF('statement of marks'!CE26="","",'statement of marks'!CE26)</f>
        <v/>
      </c>
    </row>
    <row r="296" spans="3:14" ht="17" customHeight="1">
      <c r="C296" s="406"/>
      <c r="D296" s="399" t="str">
        <f>'statement of marks'!$CF$5</f>
        <v>xf.kr</v>
      </c>
      <c r="E296" s="413" t="str">
        <f>IF('statement of marks'!CF25="","",'statement of marks'!CF25)</f>
        <v/>
      </c>
      <c r="F296" s="415" t="str">
        <f>IF('statement of marks'!CG25="","",'statement of marks'!CG25)</f>
        <v/>
      </c>
      <c r="G296" s="407" t="str">
        <f>IF('statement of marks'!CH25="","",'statement of marks'!CH25)</f>
        <v/>
      </c>
      <c r="H296" s="922"/>
      <c r="I296" s="923"/>
      <c r="J296" s="406"/>
      <c r="K296" s="399" t="str">
        <f>'statement of marks'!$CF$5</f>
        <v>xf.kr</v>
      </c>
      <c r="L296" s="413" t="str">
        <f>IF('statement of marks'!CF26="","",'statement of marks'!CF26)</f>
        <v/>
      </c>
      <c r="M296" s="415" t="str">
        <f>IF('statement of marks'!CG26="","",'statement of marks'!CG26)</f>
        <v/>
      </c>
      <c r="N296" s="407" t="str">
        <f>IF('statement of marks'!CH26="","",'statement of marks'!CH26)</f>
        <v/>
      </c>
    </row>
    <row r="297" spans="3:14" ht="17" customHeight="1">
      <c r="C297" s="406"/>
      <c r="D297" s="399" t="str">
        <f>'statement of marks'!$CI$5</f>
        <v>Ik;kZoj.k v/;;u</v>
      </c>
      <c r="E297" s="413" t="str">
        <f>IF('statement of marks'!CI25="","",'statement of marks'!CI25)</f>
        <v/>
      </c>
      <c r="F297" s="415" t="str">
        <f>IF('statement of marks'!CJ25="","",'statement of marks'!CJ25)</f>
        <v/>
      </c>
      <c r="G297" s="407" t="str">
        <f>IF('statement of marks'!CK25="","",'statement of marks'!CK25)</f>
        <v/>
      </c>
      <c r="H297" s="922"/>
      <c r="I297" s="923"/>
      <c r="J297" s="406"/>
      <c r="K297" s="399" t="str">
        <f>'statement of marks'!$CI$5</f>
        <v>Ik;kZoj.k v/;;u</v>
      </c>
      <c r="L297" s="413" t="str">
        <f>IF('statement of marks'!CI26="","",'statement of marks'!CI26)</f>
        <v/>
      </c>
      <c r="M297" s="415" t="str">
        <f>IF('statement of marks'!CJ26="","",'statement of marks'!CJ26)</f>
        <v/>
      </c>
      <c r="N297" s="407" t="str">
        <f>IF('statement of marks'!CK26="","",'statement of marks'!CK26)</f>
        <v/>
      </c>
    </row>
    <row r="298" spans="3:14" ht="17" customHeight="1">
      <c r="C298" s="406"/>
      <c r="D298" s="399" t="str">
        <f>'statement of marks'!$CL$5</f>
        <v>dk;kZuqHko</v>
      </c>
      <c r="E298" s="413" t="str">
        <f>IF('statement of marks'!CL25="","",'statement of marks'!CL25)</f>
        <v/>
      </c>
      <c r="F298" s="415" t="str">
        <f>IF('statement of marks'!CM25="","",'statement of marks'!CM25)</f>
        <v/>
      </c>
      <c r="G298" s="407" t="str">
        <f>IF('statement of marks'!CN25="","",'statement of marks'!CN25)</f>
        <v/>
      </c>
      <c r="H298" s="922"/>
      <c r="I298" s="923"/>
      <c r="J298" s="406"/>
      <c r="K298" s="399" t="str">
        <f>'statement of marks'!$CL$5</f>
        <v>dk;kZuqHko</v>
      </c>
      <c r="L298" s="413" t="str">
        <f>IF('statement of marks'!CL26="","",'statement of marks'!CL26)</f>
        <v/>
      </c>
      <c r="M298" s="415" t="str">
        <f>IF('statement of marks'!CM26="","",'statement of marks'!CM26)</f>
        <v/>
      </c>
      <c r="N298" s="407" t="str">
        <f>IF('statement of marks'!CN26="","",'statement of marks'!CN26)</f>
        <v/>
      </c>
    </row>
    <row r="299" spans="3:14" ht="17" customHeight="1">
      <c r="C299" s="406"/>
      <c r="D299" s="399" t="str">
        <f>'statement of marks'!$CO$5</f>
        <v>dyk f'k{kk</v>
      </c>
      <c r="E299" s="414" t="str">
        <f>IF('statement of marks'!CO25="","",'statement of marks'!CO25)</f>
        <v/>
      </c>
      <c r="F299" s="416" t="str">
        <f>IF('statement of marks'!CP25="","",'statement of marks'!CP25)</f>
        <v/>
      </c>
      <c r="G299" s="408" t="str">
        <f>IF('statement of marks'!CQ25="","",'statement of marks'!CQ25)</f>
        <v/>
      </c>
      <c r="H299" s="922"/>
      <c r="I299" s="923"/>
      <c r="J299" s="406"/>
      <c r="K299" s="399" t="str">
        <f>'statement of marks'!$CO$5</f>
        <v>dyk f'k{kk</v>
      </c>
      <c r="L299" s="414" t="str">
        <f>IF('statement of marks'!CO26="","",'statement of marks'!CO26)</f>
        <v/>
      </c>
      <c r="M299" s="416" t="str">
        <f>IF('statement of marks'!CP26="","",'statement of marks'!CP26)</f>
        <v/>
      </c>
      <c r="N299" s="408" t="str">
        <f>IF('statement of marks'!CQ26="","",'statement of marks'!CQ26)</f>
        <v/>
      </c>
    </row>
    <row r="300" spans="3:14" ht="17" customHeight="1">
      <c r="C300" s="406"/>
      <c r="D300" s="399" t="str">
        <f>'statement of marks'!$CR$5</f>
        <v>LokLF; ,oe~ 'kkjhfjd f'k{kk</v>
      </c>
      <c r="E300" s="414" t="str">
        <f>IF('statement of marks'!CR25="","",'statement of marks'!CR25)</f>
        <v/>
      </c>
      <c r="F300" s="416" t="str">
        <f>IF('statement of marks'!CS25="","",'statement of marks'!CS25)</f>
        <v/>
      </c>
      <c r="G300" s="408" t="str">
        <f>IF('statement of marks'!CT25="","",'statement of marks'!CT25)</f>
        <v/>
      </c>
      <c r="H300" s="922"/>
      <c r="I300" s="923"/>
      <c r="J300" s="406"/>
      <c r="K300" s="399" t="str">
        <f>'statement of marks'!$CR$5</f>
        <v>LokLF; ,oe~ 'kkjhfjd f'k{kk</v>
      </c>
      <c r="L300" s="414" t="str">
        <f>IF('statement of marks'!CR26="","",'statement of marks'!CR26)</f>
        <v/>
      </c>
      <c r="M300" s="416" t="str">
        <f>IF('statement of marks'!CS26="","",'statement of marks'!CS26)</f>
        <v/>
      </c>
      <c r="N300" s="408" t="str">
        <f>IF('statement of marks'!CT26="","",'statement of marks'!CT26)</f>
        <v/>
      </c>
    </row>
    <row r="301" spans="3:14" ht="17" customHeight="1">
      <c r="C301" s="406"/>
      <c r="D301" s="399" t="s">
        <v>629</v>
      </c>
      <c r="E301" s="414" t="str">
        <f>IF('statement of marks'!CY25="","",'statement of marks'!CY25)</f>
        <v/>
      </c>
      <c r="F301" s="416" t="str">
        <f>IF('statement of marks'!CZ25="","",'statement of marks'!CZ25)</f>
        <v/>
      </c>
      <c r="G301" s="408" t="str">
        <f>IF('statement of marks'!DB25="","",'statement of marks'!DB25)</f>
        <v/>
      </c>
      <c r="H301" s="922"/>
      <c r="I301" s="923"/>
      <c r="J301" s="406"/>
      <c r="K301" s="399" t="s">
        <v>629</v>
      </c>
      <c r="L301" s="414" t="str">
        <f>IF('statement of marks'!CY26="","",'statement of marks'!CY26)</f>
        <v/>
      </c>
      <c r="M301" s="416" t="str">
        <f>IF('statement of marks'!CZ26="","",'statement of marks'!CZ26)</f>
        <v/>
      </c>
      <c r="N301" s="408" t="str">
        <f>IF('statement of marks'!DB26="","",'statement of marks'!DB26)</f>
        <v/>
      </c>
    </row>
    <row r="302" spans="3:14" ht="17" customHeight="1">
      <c r="C302" s="406"/>
      <c r="D302" s="399" t="s">
        <v>8</v>
      </c>
      <c r="E302" s="920" t="str">
        <f>IF('statement of marks'!CX25="","",'statement of marks'!CX25)</f>
        <v/>
      </c>
      <c r="F302" s="920"/>
      <c r="G302" s="921"/>
      <c r="H302" s="922"/>
      <c r="I302" s="923"/>
      <c r="J302" s="406"/>
      <c r="K302" s="399" t="s">
        <v>8</v>
      </c>
      <c r="L302" s="920" t="str">
        <f>IF('statement of marks'!CX26="","",'statement of marks'!CX26)</f>
        <v/>
      </c>
      <c r="M302" s="920"/>
      <c r="N302" s="921"/>
    </row>
    <row r="303" spans="3:14" ht="17" customHeight="1">
      <c r="C303" s="406"/>
      <c r="D303" s="401" t="str">
        <f>'statement of marks'!$CU$5</f>
        <v>dqy ehfVax</v>
      </c>
      <c r="E303" s="412" t="str">
        <f>IF('statement of marks'!CU25="","",'statement of marks'!CU25)</f>
        <v/>
      </c>
      <c r="F303" s="366" t="str">
        <f>'statement of marks'!$CV$5</f>
        <v>Nk= mifLFkfr</v>
      </c>
      <c r="G303" s="417" t="str">
        <f>IF('statement of marks'!CV25="","",'statement of marks'!CV25)</f>
        <v/>
      </c>
      <c r="H303" s="922"/>
      <c r="I303" s="923"/>
      <c r="J303" s="406"/>
      <c r="K303" s="401" t="str">
        <f>'statement of marks'!$CU$5</f>
        <v>dqy ehfVax</v>
      </c>
      <c r="L303" s="412" t="str">
        <f>IF('statement of marks'!CU26="","",'statement of marks'!CU26)</f>
        <v/>
      </c>
      <c r="M303" s="366" t="str">
        <f>'statement of marks'!$CV$5</f>
        <v>Nk= mifLFkfr</v>
      </c>
      <c r="N303" s="417" t="str">
        <f>IF('statement of marks'!CV26="","",'statement of marks'!CV26)</f>
        <v/>
      </c>
    </row>
    <row r="304" spans="3:14" ht="17" customHeight="1">
      <c r="C304" s="406"/>
      <c r="D304" s="399" t="s">
        <v>569</v>
      </c>
      <c r="E304" s="898" t="str">
        <f>IF('statement of marks'!DE25="","",'statement of marks'!DE25)</f>
        <v/>
      </c>
      <c r="F304" s="898"/>
      <c r="G304" s="899"/>
      <c r="H304" s="922"/>
      <c r="I304" s="923"/>
      <c r="J304" s="406"/>
      <c r="K304" s="399" t="s">
        <v>569</v>
      </c>
      <c r="L304" s="898" t="str">
        <f>IF('statement of marks'!DE26="","",'statement of marks'!DE26)</f>
        <v/>
      </c>
      <c r="M304" s="898"/>
      <c r="N304" s="899"/>
    </row>
    <row r="305" spans="3:14" ht="17" customHeight="1">
      <c r="C305" s="406"/>
      <c r="D305" s="400" t="s">
        <v>65</v>
      </c>
      <c r="E305" s="898"/>
      <c r="F305" s="898"/>
      <c r="G305" s="899"/>
      <c r="H305" s="922"/>
      <c r="I305" s="923"/>
      <c r="J305" s="406"/>
      <c r="K305" s="400" t="s">
        <v>65</v>
      </c>
      <c r="L305" s="898"/>
      <c r="M305" s="898"/>
      <c r="N305" s="899"/>
    </row>
    <row r="306" spans="3:14" ht="17" customHeight="1">
      <c r="C306" s="406"/>
      <c r="D306" s="402" t="s">
        <v>86</v>
      </c>
      <c r="E306" s="898"/>
      <c r="F306" s="898"/>
      <c r="G306" s="899"/>
      <c r="H306" s="922"/>
      <c r="I306" s="923"/>
      <c r="J306" s="406"/>
      <c r="K306" s="402" t="s">
        <v>86</v>
      </c>
      <c r="L306" s="898"/>
      <c r="M306" s="898"/>
      <c r="N306" s="899"/>
    </row>
    <row r="307" spans="3:14" ht="17" customHeight="1">
      <c r="C307" s="406"/>
      <c r="D307" s="403" t="s">
        <v>16</v>
      </c>
      <c r="E307" s="898"/>
      <c r="F307" s="898"/>
      <c r="G307" s="899"/>
      <c r="H307" s="922"/>
      <c r="I307" s="923"/>
      <c r="J307" s="406"/>
      <c r="K307" s="403" t="s">
        <v>16</v>
      </c>
      <c r="L307" s="898"/>
      <c r="M307" s="898"/>
      <c r="N307" s="899"/>
    </row>
    <row r="308" spans="3:14" ht="17" customHeight="1">
      <c r="C308" s="409"/>
      <c r="D308" s="404" t="s">
        <v>4</v>
      </c>
      <c r="E308" s="898"/>
      <c r="F308" s="898"/>
      <c r="G308" s="899"/>
      <c r="H308" s="922"/>
      <c r="I308" s="923"/>
      <c r="J308" s="409"/>
      <c r="K308" s="404" t="s">
        <v>4</v>
      </c>
      <c r="L308" s="898"/>
      <c r="M308" s="898"/>
      <c r="N308" s="899"/>
    </row>
    <row r="309" spans="3:14" ht="17" customHeight="1">
      <c r="C309" s="406"/>
      <c r="D309" s="400" t="str">
        <f>'statement of marks'!$H$3</f>
        <v xml:space="preserve">fo|ky; dk Mkbl dksM+ </v>
      </c>
      <c r="E309" s="900" t="str">
        <f>'statement of marks'!$I$3</f>
        <v>00001</v>
      </c>
      <c r="F309" s="900"/>
      <c r="G309" s="901"/>
      <c r="H309" s="922"/>
      <c r="I309" s="923"/>
      <c r="J309" s="406"/>
      <c r="K309" s="400" t="str">
        <f>'statement of marks'!$H$3</f>
        <v xml:space="preserve">fo|ky; dk Mkbl dksM+ </v>
      </c>
      <c r="L309" s="900" t="str">
        <f>'statement of marks'!$I$3</f>
        <v>00001</v>
      </c>
      <c r="M309" s="900"/>
      <c r="N309" s="901"/>
    </row>
    <row r="310" spans="3:14" ht="17" customHeight="1" thickBot="1">
      <c r="C310" s="410"/>
      <c r="D310" s="411" t="s">
        <v>63</v>
      </c>
      <c r="E310" s="902">
        <f>'statement of marks'!$DD$107</f>
        <v>42460</v>
      </c>
      <c r="F310" s="902"/>
      <c r="G310" s="903"/>
      <c r="H310" s="922"/>
      <c r="I310" s="923"/>
      <c r="J310" s="410"/>
      <c r="K310" s="411" t="s">
        <v>63</v>
      </c>
      <c r="L310" s="902">
        <f>'statement of marks'!$DD$107</f>
        <v>42460</v>
      </c>
      <c r="M310" s="902"/>
      <c r="N310" s="903"/>
    </row>
    <row r="311" spans="3:14" ht="17" customHeight="1">
      <c r="C311" s="904" t="s">
        <v>39</v>
      </c>
      <c r="D311" s="905"/>
      <c r="E311" s="905"/>
      <c r="F311" s="905"/>
      <c r="G311" s="906"/>
      <c r="H311" s="922"/>
      <c r="I311" s="923"/>
      <c r="J311" s="904" t="s">
        <v>39</v>
      </c>
      <c r="K311" s="905"/>
      <c r="L311" s="905"/>
      <c r="M311" s="905"/>
      <c r="N311" s="906"/>
    </row>
    <row r="312" spans="3:14" ht="17" customHeight="1">
      <c r="C312" s="907" t="str">
        <f>'statement of marks'!$A$1</f>
        <v>jk- ck- ek/;fed fo|ky; uohu] fuEckgsM+k</v>
      </c>
      <c r="D312" s="908"/>
      <c r="E312" s="908"/>
      <c r="F312" s="908"/>
      <c r="G312" s="909"/>
      <c r="H312" s="922"/>
      <c r="I312" s="923"/>
      <c r="J312" s="907" t="str">
        <f>'statement of marks'!$A$1</f>
        <v>jk- ck- ek/;fed fo|ky; uohu] fuEckgsM+k</v>
      </c>
      <c r="K312" s="908"/>
      <c r="L312" s="908"/>
      <c r="M312" s="908"/>
      <c r="N312" s="909"/>
    </row>
    <row r="313" spans="3:14" ht="17" customHeight="1">
      <c r="C313" s="907"/>
      <c r="D313" s="908"/>
      <c r="E313" s="908"/>
      <c r="F313" s="908"/>
      <c r="G313" s="909"/>
      <c r="H313" s="922"/>
      <c r="I313" s="923"/>
      <c r="J313" s="907"/>
      <c r="K313" s="908"/>
      <c r="L313" s="908"/>
      <c r="M313" s="908"/>
      <c r="N313" s="909"/>
    </row>
    <row r="314" spans="3:14" ht="17" customHeight="1">
      <c r="C314" s="406"/>
      <c r="D314" s="398" t="s">
        <v>559</v>
      </c>
      <c r="E314" s="910" t="str">
        <f>'statement of marks'!$F$3</f>
        <v>2015-16</v>
      </c>
      <c r="F314" s="910"/>
      <c r="G314" s="911"/>
      <c r="H314" s="922"/>
      <c r="I314" s="923"/>
      <c r="J314" s="406"/>
      <c r="K314" s="398" t="s">
        <v>559</v>
      </c>
      <c r="L314" s="910" t="str">
        <f>'statement of marks'!$F$3</f>
        <v>2015-16</v>
      </c>
      <c r="M314" s="910"/>
      <c r="N314" s="911"/>
    </row>
    <row r="315" spans="3:14" ht="17" customHeight="1">
      <c r="C315" s="406"/>
      <c r="D315" s="399" t="s">
        <v>560</v>
      </c>
      <c r="E315" s="912" t="str">
        <f>IF('statement of marks'!H27="","",'statement of marks'!H27)</f>
        <v>v 021</v>
      </c>
      <c r="F315" s="912"/>
      <c r="G315" s="913"/>
      <c r="H315" s="922"/>
      <c r="I315" s="923"/>
      <c r="J315" s="406"/>
      <c r="K315" s="399" t="s">
        <v>560</v>
      </c>
      <c r="L315" s="912" t="str">
        <f>IF('statement of marks'!H28="","",'statement of marks'!H28)</f>
        <v>v 022</v>
      </c>
      <c r="M315" s="912"/>
      <c r="N315" s="913"/>
    </row>
    <row r="316" spans="3:14" ht="17" customHeight="1">
      <c r="C316" s="406"/>
      <c r="D316" s="399" t="s">
        <v>561</v>
      </c>
      <c r="E316" s="912" t="str">
        <f>IF('statement of marks'!I27="","",'statement of marks'!I27)</f>
        <v>c 021</v>
      </c>
      <c r="F316" s="912"/>
      <c r="G316" s="913"/>
      <c r="H316" s="922"/>
      <c r="I316" s="923"/>
      <c r="J316" s="406"/>
      <c r="K316" s="399" t="s">
        <v>561</v>
      </c>
      <c r="L316" s="912" t="str">
        <f>IF('statement of marks'!I28="","",'statement of marks'!I28)</f>
        <v>c 022</v>
      </c>
      <c r="M316" s="912"/>
      <c r="N316" s="913"/>
    </row>
    <row r="317" spans="3:14" ht="17" customHeight="1">
      <c r="C317" s="406"/>
      <c r="D317" s="399" t="s">
        <v>562</v>
      </c>
      <c r="E317" s="912" t="str">
        <f>IF('statement of marks'!J27="","",'statement of marks'!J27)</f>
        <v>l 021</v>
      </c>
      <c r="F317" s="912"/>
      <c r="G317" s="913"/>
      <c r="H317" s="922"/>
      <c r="I317" s="923"/>
      <c r="J317" s="406"/>
      <c r="K317" s="399" t="s">
        <v>562</v>
      </c>
      <c r="L317" s="912" t="str">
        <f>IF('statement of marks'!J28="","",'statement of marks'!J28)</f>
        <v>l 022</v>
      </c>
      <c r="M317" s="912"/>
      <c r="N317" s="913"/>
    </row>
    <row r="318" spans="3:14" ht="17" customHeight="1">
      <c r="C318" s="406"/>
      <c r="D318" s="399" t="s">
        <v>566</v>
      </c>
      <c r="E318" s="914" t="str">
        <f>IF('statement of marks'!B27="","",'statement of marks'!B27)</f>
        <v/>
      </c>
      <c r="F318" s="914"/>
      <c r="G318" s="915"/>
      <c r="H318" s="922"/>
      <c r="I318" s="923"/>
      <c r="J318" s="406"/>
      <c r="K318" s="399" t="s">
        <v>566</v>
      </c>
      <c r="L318" s="914" t="str">
        <f>IF('statement of marks'!B28="","",'statement of marks'!B28)</f>
        <v/>
      </c>
      <c r="M318" s="914"/>
      <c r="N318" s="915"/>
    </row>
    <row r="319" spans="3:14" ht="17" customHeight="1">
      <c r="C319" s="406"/>
      <c r="D319" s="399" t="s">
        <v>563</v>
      </c>
      <c r="E319" s="914" t="str">
        <f>'statement of marks'!$D$3</f>
        <v>2 A</v>
      </c>
      <c r="F319" s="914"/>
      <c r="G319" s="915"/>
      <c r="H319" s="922"/>
      <c r="I319" s="923"/>
      <c r="J319" s="406"/>
      <c r="K319" s="399" t="s">
        <v>563</v>
      </c>
      <c r="L319" s="914" t="str">
        <f>'statement of marks'!$D$3</f>
        <v>2 A</v>
      </c>
      <c r="M319" s="914"/>
      <c r="N319" s="915"/>
    </row>
    <row r="320" spans="3:14" ht="17" customHeight="1">
      <c r="C320" s="406"/>
      <c r="D320" s="400" t="s">
        <v>564</v>
      </c>
      <c r="E320" s="914" t="str">
        <f>IF('statement of marks'!E27="","",'statement of marks'!E27)</f>
        <v/>
      </c>
      <c r="F320" s="914"/>
      <c r="G320" s="915"/>
      <c r="H320" s="922"/>
      <c r="I320" s="923"/>
      <c r="J320" s="406"/>
      <c r="K320" s="400" t="s">
        <v>564</v>
      </c>
      <c r="L320" s="914" t="str">
        <f>IF('statement of marks'!E28="","",'statement of marks'!E28)</f>
        <v/>
      </c>
      <c r="M320" s="914"/>
      <c r="N320" s="915"/>
    </row>
    <row r="321" spans="3:14" ht="17" customHeight="1">
      <c r="C321" s="406"/>
      <c r="D321" s="399" t="s">
        <v>6</v>
      </c>
      <c r="E321" s="914" t="str">
        <f>IF('statement of marks'!D27="","",'statement of marks'!D27)</f>
        <v/>
      </c>
      <c r="F321" s="914"/>
      <c r="G321" s="915"/>
      <c r="H321" s="922"/>
      <c r="I321" s="923"/>
      <c r="J321" s="406"/>
      <c r="K321" s="399" t="s">
        <v>6</v>
      </c>
      <c r="L321" s="914" t="str">
        <f>IF('statement of marks'!D28="","",'statement of marks'!D28)</f>
        <v/>
      </c>
      <c r="M321" s="914"/>
      <c r="N321" s="915"/>
    </row>
    <row r="322" spans="3:14" ht="17" customHeight="1">
      <c r="C322" s="406"/>
      <c r="D322" s="399" t="s">
        <v>567</v>
      </c>
      <c r="E322" s="916" t="str">
        <f>IF('statement of marks'!F27="","",'statement of marks'!F27)</f>
        <v/>
      </c>
      <c r="F322" s="916"/>
      <c r="G322" s="917"/>
      <c r="H322" s="922"/>
      <c r="I322" s="923"/>
      <c r="J322" s="406"/>
      <c r="K322" s="399" t="s">
        <v>567</v>
      </c>
      <c r="L322" s="916" t="str">
        <f>IF('statement of marks'!F28="","",'statement of marks'!F28)</f>
        <v/>
      </c>
      <c r="M322" s="916"/>
      <c r="N322" s="917"/>
    </row>
    <row r="323" spans="3:14" ht="17" customHeight="1">
      <c r="C323" s="406"/>
      <c r="D323" s="399" t="s">
        <v>568</v>
      </c>
      <c r="E323" s="918" t="str">
        <f>IF('statement of marks'!G27="","",'statement of marks'!G27)</f>
        <v/>
      </c>
      <c r="F323" s="918"/>
      <c r="G323" s="919"/>
      <c r="H323" s="922"/>
      <c r="I323" s="923"/>
      <c r="J323" s="406"/>
      <c r="K323" s="399" t="s">
        <v>568</v>
      </c>
      <c r="L323" s="918" t="str">
        <f>IF('statement of marks'!G28="","",'statement of marks'!G28)</f>
        <v/>
      </c>
      <c r="M323" s="918"/>
      <c r="N323" s="919"/>
    </row>
    <row r="324" spans="3:14" ht="17" customHeight="1">
      <c r="C324" s="406"/>
      <c r="D324" s="399" t="s">
        <v>565</v>
      </c>
      <c r="E324" s="405" t="s">
        <v>630</v>
      </c>
      <c r="F324" s="405" t="s">
        <v>79</v>
      </c>
      <c r="G324" s="407" t="s">
        <v>571</v>
      </c>
      <c r="H324" s="922"/>
      <c r="I324" s="923"/>
      <c r="J324" s="406"/>
      <c r="K324" s="399" t="s">
        <v>565</v>
      </c>
      <c r="L324" s="405" t="s">
        <v>630</v>
      </c>
      <c r="M324" s="405" t="s">
        <v>79</v>
      </c>
      <c r="N324" s="407" t="s">
        <v>571</v>
      </c>
    </row>
    <row r="325" spans="3:14" ht="17" customHeight="1">
      <c r="C325" s="406"/>
      <c r="D325" s="399" t="str">
        <f>'statement of marks'!$BZ$5</f>
        <v>fgUnh</v>
      </c>
      <c r="E325" s="413" t="str">
        <f>IF('statement of marks'!BZ27="","",'statement of marks'!BZ27)</f>
        <v/>
      </c>
      <c r="F325" s="415" t="str">
        <f>IF('statement of marks'!CA27="","",'statement of marks'!CA27)</f>
        <v/>
      </c>
      <c r="G325" s="407" t="str">
        <f>IF('statement of marks'!CB27="","",'statement of marks'!CB27)</f>
        <v/>
      </c>
      <c r="H325" s="922"/>
      <c r="I325" s="923"/>
      <c r="J325" s="406"/>
      <c r="K325" s="399" t="str">
        <f>'statement of marks'!$BZ$5</f>
        <v>fgUnh</v>
      </c>
      <c r="L325" s="413" t="str">
        <f>IF('statement of marks'!BZ28="","",'statement of marks'!BZ28)</f>
        <v/>
      </c>
      <c r="M325" s="415" t="str">
        <f>IF('statement of marks'!CA28="","",'statement of marks'!CA28)</f>
        <v/>
      </c>
      <c r="N325" s="407" t="str">
        <f>IF('statement of marks'!CB28="","",'statement of marks'!CB28)</f>
        <v/>
      </c>
    </row>
    <row r="326" spans="3:14" ht="17" customHeight="1">
      <c r="C326" s="406"/>
      <c r="D326" s="399" t="str">
        <f>'statement of marks'!$CC$5</f>
        <v>vaxszth</v>
      </c>
      <c r="E326" s="413" t="str">
        <f>IF('statement of marks'!CC27="","",'statement of marks'!CC27)</f>
        <v/>
      </c>
      <c r="F326" s="415" t="str">
        <f>IF('statement of marks'!CD27="","",'statement of marks'!CD27)</f>
        <v/>
      </c>
      <c r="G326" s="407" t="str">
        <f>IF('statement of marks'!CE27="","",'statement of marks'!CE27)</f>
        <v/>
      </c>
      <c r="H326" s="922"/>
      <c r="I326" s="923"/>
      <c r="J326" s="406"/>
      <c r="K326" s="399" t="str">
        <f>'statement of marks'!$CC$5</f>
        <v>vaxszth</v>
      </c>
      <c r="L326" s="413" t="str">
        <f>IF('statement of marks'!CC28="","",'statement of marks'!CC28)</f>
        <v/>
      </c>
      <c r="M326" s="415" t="str">
        <f>IF('statement of marks'!CD28="","",'statement of marks'!CD28)</f>
        <v/>
      </c>
      <c r="N326" s="407" t="str">
        <f>IF('statement of marks'!CE28="","",'statement of marks'!CE28)</f>
        <v/>
      </c>
    </row>
    <row r="327" spans="3:14" ht="17" customHeight="1">
      <c r="C327" s="406"/>
      <c r="D327" s="399" t="str">
        <f>'statement of marks'!$CF$5</f>
        <v>xf.kr</v>
      </c>
      <c r="E327" s="413" t="str">
        <f>IF('statement of marks'!CF27="","",'statement of marks'!CF27)</f>
        <v/>
      </c>
      <c r="F327" s="415" t="str">
        <f>IF('statement of marks'!CG27="","",'statement of marks'!CG27)</f>
        <v/>
      </c>
      <c r="G327" s="407" t="str">
        <f>IF('statement of marks'!CH27="","",'statement of marks'!CH27)</f>
        <v/>
      </c>
      <c r="H327" s="922"/>
      <c r="I327" s="923"/>
      <c r="J327" s="406"/>
      <c r="K327" s="399" t="str">
        <f>'statement of marks'!$CF$5</f>
        <v>xf.kr</v>
      </c>
      <c r="L327" s="413" t="str">
        <f>IF('statement of marks'!CF28="","",'statement of marks'!CF28)</f>
        <v/>
      </c>
      <c r="M327" s="415" t="str">
        <f>IF('statement of marks'!CG28="","",'statement of marks'!CG28)</f>
        <v/>
      </c>
      <c r="N327" s="407" t="str">
        <f>IF('statement of marks'!CH28="","",'statement of marks'!CH28)</f>
        <v/>
      </c>
    </row>
    <row r="328" spans="3:14" ht="17" customHeight="1">
      <c r="C328" s="406"/>
      <c r="D328" s="399" t="str">
        <f>'statement of marks'!$CI$5</f>
        <v>Ik;kZoj.k v/;;u</v>
      </c>
      <c r="E328" s="413" t="str">
        <f>IF('statement of marks'!CI27="","",'statement of marks'!CI27)</f>
        <v/>
      </c>
      <c r="F328" s="415" t="str">
        <f>IF('statement of marks'!CJ27="","",'statement of marks'!CJ27)</f>
        <v/>
      </c>
      <c r="G328" s="407" t="str">
        <f>IF('statement of marks'!CK27="","",'statement of marks'!CK27)</f>
        <v/>
      </c>
      <c r="H328" s="922"/>
      <c r="I328" s="923"/>
      <c r="J328" s="406"/>
      <c r="K328" s="399" t="str">
        <f>'statement of marks'!$CI$5</f>
        <v>Ik;kZoj.k v/;;u</v>
      </c>
      <c r="L328" s="413" t="str">
        <f>IF('statement of marks'!CI28="","",'statement of marks'!CI28)</f>
        <v/>
      </c>
      <c r="M328" s="415" t="str">
        <f>IF('statement of marks'!CJ28="","",'statement of marks'!CJ28)</f>
        <v/>
      </c>
      <c r="N328" s="407" t="str">
        <f>IF('statement of marks'!CK28="","",'statement of marks'!CK28)</f>
        <v/>
      </c>
    </row>
    <row r="329" spans="3:14" ht="17" customHeight="1">
      <c r="C329" s="406"/>
      <c r="D329" s="399" t="str">
        <f>'statement of marks'!$CL$5</f>
        <v>dk;kZuqHko</v>
      </c>
      <c r="E329" s="413" t="str">
        <f>IF('statement of marks'!CL27="","",'statement of marks'!CL27)</f>
        <v/>
      </c>
      <c r="F329" s="415" t="str">
        <f>IF('statement of marks'!CM27="","",'statement of marks'!CM27)</f>
        <v/>
      </c>
      <c r="G329" s="407" t="str">
        <f>IF('statement of marks'!CN27="","",'statement of marks'!CN27)</f>
        <v/>
      </c>
      <c r="H329" s="922"/>
      <c r="I329" s="923"/>
      <c r="J329" s="406"/>
      <c r="K329" s="399" t="str">
        <f>'statement of marks'!$CL$5</f>
        <v>dk;kZuqHko</v>
      </c>
      <c r="L329" s="413" t="str">
        <f>IF('statement of marks'!CL28="","",'statement of marks'!CL28)</f>
        <v/>
      </c>
      <c r="M329" s="415" t="str">
        <f>IF('statement of marks'!CM28="","",'statement of marks'!CM28)</f>
        <v/>
      </c>
      <c r="N329" s="407" t="str">
        <f>IF('statement of marks'!CN28="","",'statement of marks'!CN28)</f>
        <v/>
      </c>
    </row>
    <row r="330" spans="3:14" ht="17" customHeight="1">
      <c r="C330" s="406"/>
      <c r="D330" s="399" t="str">
        <f>'statement of marks'!$CO$5</f>
        <v>dyk f'k{kk</v>
      </c>
      <c r="E330" s="414" t="str">
        <f>IF('statement of marks'!CO27="","",'statement of marks'!CO27)</f>
        <v/>
      </c>
      <c r="F330" s="416" t="str">
        <f>IF('statement of marks'!CP27="","",'statement of marks'!CP27)</f>
        <v/>
      </c>
      <c r="G330" s="408" t="str">
        <f>IF('statement of marks'!CQ27="","",'statement of marks'!CQ27)</f>
        <v/>
      </c>
      <c r="H330" s="922"/>
      <c r="I330" s="923"/>
      <c r="J330" s="406"/>
      <c r="K330" s="399" t="str">
        <f>'statement of marks'!$CO$5</f>
        <v>dyk f'k{kk</v>
      </c>
      <c r="L330" s="414" t="str">
        <f>IF('statement of marks'!CO28="","",'statement of marks'!CO28)</f>
        <v/>
      </c>
      <c r="M330" s="416" t="str">
        <f>IF('statement of marks'!CP28="","",'statement of marks'!CP28)</f>
        <v/>
      </c>
      <c r="N330" s="408" t="str">
        <f>IF('statement of marks'!CQ28="","",'statement of marks'!CQ28)</f>
        <v/>
      </c>
    </row>
    <row r="331" spans="3:14" ht="17" customHeight="1">
      <c r="C331" s="406"/>
      <c r="D331" s="399" t="str">
        <f>'statement of marks'!$CR$5</f>
        <v>LokLF; ,oe~ 'kkjhfjd f'k{kk</v>
      </c>
      <c r="E331" s="414" t="str">
        <f>IF('statement of marks'!CR27="","",'statement of marks'!CR27)</f>
        <v/>
      </c>
      <c r="F331" s="416" t="str">
        <f>IF('statement of marks'!CS27="","",'statement of marks'!CS27)</f>
        <v/>
      </c>
      <c r="G331" s="408" t="str">
        <f>IF('statement of marks'!CT27="","",'statement of marks'!CT27)</f>
        <v/>
      </c>
      <c r="H331" s="922"/>
      <c r="I331" s="923"/>
      <c r="J331" s="406"/>
      <c r="K331" s="399" t="str">
        <f>'statement of marks'!$CR$5</f>
        <v>LokLF; ,oe~ 'kkjhfjd f'k{kk</v>
      </c>
      <c r="L331" s="414" t="str">
        <f>IF('statement of marks'!CR28="","",'statement of marks'!CR28)</f>
        <v/>
      </c>
      <c r="M331" s="416" t="str">
        <f>IF('statement of marks'!CS28="","",'statement of marks'!CS28)</f>
        <v/>
      </c>
      <c r="N331" s="408" t="str">
        <f>IF('statement of marks'!CT28="","",'statement of marks'!CT28)</f>
        <v/>
      </c>
    </row>
    <row r="332" spans="3:14" ht="17" customHeight="1">
      <c r="C332" s="406"/>
      <c r="D332" s="399" t="s">
        <v>629</v>
      </c>
      <c r="E332" s="414" t="str">
        <f>IF('statement of marks'!CY27="","",'statement of marks'!CY27)</f>
        <v/>
      </c>
      <c r="F332" s="416" t="str">
        <f>IF('statement of marks'!CZ27="","",'statement of marks'!CZ27)</f>
        <v/>
      </c>
      <c r="G332" s="408" t="str">
        <f>IF('statement of marks'!DB27="","",'statement of marks'!DB27)</f>
        <v/>
      </c>
      <c r="H332" s="922"/>
      <c r="I332" s="923"/>
      <c r="J332" s="406"/>
      <c r="K332" s="399" t="s">
        <v>629</v>
      </c>
      <c r="L332" s="414" t="str">
        <f>IF('statement of marks'!CY28="","",'statement of marks'!CY28)</f>
        <v/>
      </c>
      <c r="M332" s="416" t="str">
        <f>IF('statement of marks'!CZ28="","",'statement of marks'!CZ28)</f>
        <v/>
      </c>
      <c r="N332" s="408" t="str">
        <f>IF('statement of marks'!DB28="","",'statement of marks'!DB28)</f>
        <v/>
      </c>
    </row>
    <row r="333" spans="3:14" ht="17" customHeight="1">
      <c r="C333" s="406"/>
      <c r="D333" s="399" t="s">
        <v>8</v>
      </c>
      <c r="E333" s="920" t="str">
        <f>IF('statement of marks'!CX27="","",'statement of marks'!CX27)</f>
        <v/>
      </c>
      <c r="F333" s="920"/>
      <c r="G333" s="921"/>
      <c r="H333" s="922"/>
      <c r="I333" s="923"/>
      <c r="J333" s="406"/>
      <c r="K333" s="399" t="s">
        <v>8</v>
      </c>
      <c r="L333" s="920" t="str">
        <f>IF('statement of marks'!CX28="","",'statement of marks'!CX28)</f>
        <v/>
      </c>
      <c r="M333" s="920"/>
      <c r="N333" s="921"/>
    </row>
    <row r="334" spans="3:14" ht="17" customHeight="1">
      <c r="C334" s="406"/>
      <c r="D334" s="401" t="str">
        <f>'statement of marks'!$CU$5</f>
        <v>dqy ehfVax</v>
      </c>
      <c r="E334" s="412" t="str">
        <f>IF('statement of marks'!CU27="","",'statement of marks'!CU27)</f>
        <v/>
      </c>
      <c r="F334" s="366" t="str">
        <f>'statement of marks'!$CV$5</f>
        <v>Nk= mifLFkfr</v>
      </c>
      <c r="G334" s="417" t="str">
        <f>IF('statement of marks'!CV27="","",'statement of marks'!CV27)</f>
        <v/>
      </c>
      <c r="H334" s="922"/>
      <c r="I334" s="923"/>
      <c r="J334" s="406"/>
      <c r="K334" s="401" t="str">
        <f>'statement of marks'!$CU$5</f>
        <v>dqy ehfVax</v>
      </c>
      <c r="L334" s="412" t="str">
        <f>IF('statement of marks'!CU28="","",'statement of marks'!CU28)</f>
        <v/>
      </c>
      <c r="M334" s="366" t="str">
        <f>'statement of marks'!$CV$5</f>
        <v>Nk= mifLFkfr</v>
      </c>
      <c r="N334" s="417" t="str">
        <f>IF('statement of marks'!CV28="","",'statement of marks'!CV28)</f>
        <v/>
      </c>
    </row>
    <row r="335" spans="3:14" ht="17" customHeight="1">
      <c r="C335" s="406"/>
      <c r="D335" s="399" t="s">
        <v>569</v>
      </c>
      <c r="E335" s="898" t="str">
        <f>IF('statement of marks'!DE27="","",'statement of marks'!DE27)</f>
        <v/>
      </c>
      <c r="F335" s="898"/>
      <c r="G335" s="899"/>
      <c r="H335" s="922"/>
      <c r="I335" s="923"/>
      <c r="J335" s="406"/>
      <c r="K335" s="399" t="s">
        <v>569</v>
      </c>
      <c r="L335" s="898" t="str">
        <f>IF('statement of marks'!DE28="","",'statement of marks'!DE28)</f>
        <v/>
      </c>
      <c r="M335" s="898"/>
      <c r="N335" s="899"/>
    </row>
    <row r="336" spans="3:14" ht="17" customHeight="1">
      <c r="C336" s="406"/>
      <c r="D336" s="400" t="s">
        <v>65</v>
      </c>
      <c r="E336" s="898"/>
      <c r="F336" s="898"/>
      <c r="G336" s="899"/>
      <c r="H336" s="922"/>
      <c r="I336" s="923"/>
      <c r="J336" s="406"/>
      <c r="K336" s="400" t="s">
        <v>65</v>
      </c>
      <c r="L336" s="898"/>
      <c r="M336" s="898"/>
      <c r="N336" s="899"/>
    </row>
    <row r="337" spans="3:14" ht="17" customHeight="1">
      <c r="C337" s="406"/>
      <c r="D337" s="402" t="s">
        <v>86</v>
      </c>
      <c r="E337" s="898"/>
      <c r="F337" s="898"/>
      <c r="G337" s="899"/>
      <c r="H337" s="922"/>
      <c r="I337" s="923"/>
      <c r="J337" s="406"/>
      <c r="K337" s="402" t="s">
        <v>86</v>
      </c>
      <c r="L337" s="898"/>
      <c r="M337" s="898"/>
      <c r="N337" s="899"/>
    </row>
    <row r="338" spans="3:14" ht="17" customHeight="1">
      <c r="C338" s="406"/>
      <c r="D338" s="403" t="s">
        <v>16</v>
      </c>
      <c r="E338" s="898"/>
      <c r="F338" s="898"/>
      <c r="G338" s="899"/>
      <c r="H338" s="922"/>
      <c r="I338" s="923"/>
      <c r="J338" s="406"/>
      <c r="K338" s="403" t="s">
        <v>16</v>
      </c>
      <c r="L338" s="898"/>
      <c r="M338" s="898"/>
      <c r="N338" s="899"/>
    </row>
    <row r="339" spans="3:14" ht="17" customHeight="1">
      <c r="C339" s="409"/>
      <c r="D339" s="404" t="s">
        <v>4</v>
      </c>
      <c r="E339" s="898"/>
      <c r="F339" s="898"/>
      <c r="G339" s="899"/>
      <c r="H339" s="922"/>
      <c r="I339" s="923"/>
      <c r="J339" s="409"/>
      <c r="K339" s="404" t="s">
        <v>4</v>
      </c>
      <c r="L339" s="898"/>
      <c r="M339" s="898"/>
      <c r="N339" s="899"/>
    </row>
    <row r="340" spans="3:14" ht="17" customHeight="1">
      <c r="C340" s="406"/>
      <c r="D340" s="400" t="str">
        <f>'statement of marks'!$H$3</f>
        <v xml:space="preserve">fo|ky; dk Mkbl dksM+ </v>
      </c>
      <c r="E340" s="900" t="str">
        <f>'statement of marks'!$I$3</f>
        <v>00001</v>
      </c>
      <c r="F340" s="900"/>
      <c r="G340" s="901"/>
      <c r="H340" s="922"/>
      <c r="I340" s="923"/>
      <c r="J340" s="406"/>
      <c r="K340" s="400" t="str">
        <f>'statement of marks'!$H$3</f>
        <v xml:space="preserve">fo|ky; dk Mkbl dksM+ </v>
      </c>
      <c r="L340" s="900" t="str">
        <f>'statement of marks'!$I$3</f>
        <v>00001</v>
      </c>
      <c r="M340" s="900"/>
      <c r="N340" s="901"/>
    </row>
    <row r="341" spans="3:14" ht="17" customHeight="1" thickBot="1">
      <c r="C341" s="410"/>
      <c r="D341" s="411" t="s">
        <v>63</v>
      </c>
      <c r="E341" s="902">
        <f>'statement of marks'!$DD$107</f>
        <v>42460</v>
      </c>
      <c r="F341" s="902"/>
      <c r="G341" s="903"/>
      <c r="H341" s="922"/>
      <c r="I341" s="923"/>
      <c r="J341" s="410"/>
      <c r="K341" s="411" t="s">
        <v>63</v>
      </c>
      <c r="L341" s="902">
        <f>'statement of marks'!$DD$107</f>
        <v>42460</v>
      </c>
      <c r="M341" s="902"/>
      <c r="N341" s="903"/>
    </row>
    <row r="342" spans="3:14" ht="17" customHeight="1">
      <c r="C342" s="904" t="s">
        <v>39</v>
      </c>
      <c r="D342" s="905"/>
      <c r="E342" s="905"/>
      <c r="F342" s="905"/>
      <c r="G342" s="906"/>
      <c r="H342" s="922"/>
      <c r="I342" s="923"/>
      <c r="J342" s="904" t="s">
        <v>39</v>
      </c>
      <c r="K342" s="905"/>
      <c r="L342" s="905"/>
      <c r="M342" s="905"/>
      <c r="N342" s="906"/>
    </row>
    <row r="343" spans="3:14" ht="17" customHeight="1">
      <c r="C343" s="907" t="str">
        <f>'statement of marks'!$A$1</f>
        <v>jk- ck- ek/;fed fo|ky; uohu] fuEckgsM+k</v>
      </c>
      <c r="D343" s="908"/>
      <c r="E343" s="908"/>
      <c r="F343" s="908"/>
      <c r="G343" s="909"/>
      <c r="H343" s="922"/>
      <c r="I343" s="923"/>
      <c r="J343" s="907" t="str">
        <f>'statement of marks'!$A$1</f>
        <v>jk- ck- ek/;fed fo|ky; uohu] fuEckgsM+k</v>
      </c>
      <c r="K343" s="908"/>
      <c r="L343" s="908"/>
      <c r="M343" s="908"/>
      <c r="N343" s="909"/>
    </row>
    <row r="344" spans="3:14" ht="17" customHeight="1">
      <c r="C344" s="907"/>
      <c r="D344" s="908"/>
      <c r="E344" s="908"/>
      <c r="F344" s="908"/>
      <c r="G344" s="909"/>
      <c r="H344" s="922"/>
      <c r="I344" s="923"/>
      <c r="J344" s="907"/>
      <c r="K344" s="908"/>
      <c r="L344" s="908"/>
      <c r="M344" s="908"/>
      <c r="N344" s="909"/>
    </row>
    <row r="345" spans="3:14" ht="17" customHeight="1">
      <c r="C345" s="406"/>
      <c r="D345" s="398" t="s">
        <v>559</v>
      </c>
      <c r="E345" s="910" t="str">
        <f>'statement of marks'!$F$3</f>
        <v>2015-16</v>
      </c>
      <c r="F345" s="910"/>
      <c r="G345" s="911"/>
      <c r="H345" s="922"/>
      <c r="I345" s="923"/>
      <c r="J345" s="406"/>
      <c r="K345" s="398" t="s">
        <v>559</v>
      </c>
      <c r="L345" s="910" t="str">
        <f>'statement of marks'!$F$3</f>
        <v>2015-16</v>
      </c>
      <c r="M345" s="910"/>
      <c r="N345" s="911"/>
    </row>
    <row r="346" spans="3:14" ht="17" customHeight="1">
      <c r="C346" s="406"/>
      <c r="D346" s="399" t="s">
        <v>560</v>
      </c>
      <c r="E346" s="912" t="str">
        <f>IF('statement of marks'!H29="","",'statement of marks'!H29)</f>
        <v>v 023</v>
      </c>
      <c r="F346" s="912"/>
      <c r="G346" s="913"/>
      <c r="H346" s="922"/>
      <c r="I346" s="923"/>
      <c r="J346" s="406"/>
      <c r="K346" s="399" t="s">
        <v>560</v>
      </c>
      <c r="L346" s="912" t="str">
        <f>IF('statement of marks'!H30="","",'statement of marks'!H30)</f>
        <v>v 024</v>
      </c>
      <c r="M346" s="912"/>
      <c r="N346" s="913"/>
    </row>
    <row r="347" spans="3:14" ht="17" customHeight="1">
      <c r="C347" s="406"/>
      <c r="D347" s="399" t="s">
        <v>561</v>
      </c>
      <c r="E347" s="912" t="str">
        <f>IF('statement of marks'!I29="","",'statement of marks'!I29)</f>
        <v>c 023</v>
      </c>
      <c r="F347" s="912"/>
      <c r="G347" s="913"/>
      <c r="H347" s="922"/>
      <c r="I347" s="923"/>
      <c r="J347" s="406"/>
      <c r="K347" s="399" t="s">
        <v>561</v>
      </c>
      <c r="L347" s="912" t="str">
        <f>IF('statement of marks'!I30="","",'statement of marks'!I30)</f>
        <v>c 024</v>
      </c>
      <c r="M347" s="912"/>
      <c r="N347" s="913"/>
    </row>
    <row r="348" spans="3:14" ht="17" customHeight="1">
      <c r="C348" s="406"/>
      <c r="D348" s="399" t="s">
        <v>562</v>
      </c>
      <c r="E348" s="912" t="str">
        <f>IF('statement of marks'!J29="","",'statement of marks'!J29)</f>
        <v>l 023</v>
      </c>
      <c r="F348" s="912"/>
      <c r="G348" s="913"/>
      <c r="H348" s="922"/>
      <c r="I348" s="923"/>
      <c r="J348" s="406"/>
      <c r="K348" s="399" t="s">
        <v>562</v>
      </c>
      <c r="L348" s="912" t="str">
        <f>IF('statement of marks'!J30="","",'statement of marks'!J30)</f>
        <v>l 024</v>
      </c>
      <c r="M348" s="912"/>
      <c r="N348" s="913"/>
    </row>
    <row r="349" spans="3:14" ht="17" customHeight="1">
      <c r="C349" s="406"/>
      <c r="D349" s="399" t="s">
        <v>566</v>
      </c>
      <c r="E349" s="914" t="str">
        <f>IF('statement of marks'!B29="","",'statement of marks'!B29)</f>
        <v/>
      </c>
      <c r="F349" s="914"/>
      <c r="G349" s="915"/>
      <c r="H349" s="922"/>
      <c r="I349" s="923"/>
      <c r="J349" s="406"/>
      <c r="K349" s="399" t="s">
        <v>566</v>
      </c>
      <c r="L349" s="914" t="str">
        <f>IF('statement of marks'!B30="","",'statement of marks'!B30)</f>
        <v/>
      </c>
      <c r="M349" s="914"/>
      <c r="N349" s="915"/>
    </row>
    <row r="350" spans="3:14" ht="17" customHeight="1">
      <c r="C350" s="406"/>
      <c r="D350" s="399" t="s">
        <v>563</v>
      </c>
      <c r="E350" s="914" t="str">
        <f>'statement of marks'!$D$3</f>
        <v>2 A</v>
      </c>
      <c r="F350" s="914"/>
      <c r="G350" s="915"/>
      <c r="H350" s="922"/>
      <c r="I350" s="923"/>
      <c r="J350" s="406"/>
      <c r="K350" s="399" t="s">
        <v>563</v>
      </c>
      <c r="L350" s="914" t="str">
        <f>'statement of marks'!$D$3</f>
        <v>2 A</v>
      </c>
      <c r="M350" s="914"/>
      <c r="N350" s="915"/>
    </row>
    <row r="351" spans="3:14" ht="17" customHeight="1">
      <c r="C351" s="406"/>
      <c r="D351" s="400" t="s">
        <v>564</v>
      </c>
      <c r="E351" s="914" t="str">
        <f>IF('statement of marks'!E29="","",'statement of marks'!E29)</f>
        <v/>
      </c>
      <c r="F351" s="914"/>
      <c r="G351" s="915"/>
      <c r="H351" s="922"/>
      <c r="I351" s="923"/>
      <c r="J351" s="406"/>
      <c r="K351" s="400" t="s">
        <v>564</v>
      </c>
      <c r="L351" s="914" t="str">
        <f>IF('statement of marks'!E30="","",'statement of marks'!E30)</f>
        <v/>
      </c>
      <c r="M351" s="914"/>
      <c r="N351" s="915"/>
    </row>
    <row r="352" spans="3:14" ht="17" customHeight="1">
      <c r="C352" s="406"/>
      <c r="D352" s="399" t="s">
        <v>6</v>
      </c>
      <c r="E352" s="914" t="str">
        <f>IF('statement of marks'!D29="","",'statement of marks'!D29)</f>
        <v/>
      </c>
      <c r="F352" s="914"/>
      <c r="G352" s="915"/>
      <c r="H352" s="922"/>
      <c r="I352" s="923"/>
      <c r="J352" s="406"/>
      <c r="K352" s="399" t="s">
        <v>6</v>
      </c>
      <c r="L352" s="914" t="str">
        <f>IF('statement of marks'!D30="","",'statement of marks'!D30)</f>
        <v/>
      </c>
      <c r="M352" s="914"/>
      <c r="N352" s="915"/>
    </row>
    <row r="353" spans="3:14" ht="17" customHeight="1">
      <c r="C353" s="406"/>
      <c r="D353" s="399" t="s">
        <v>567</v>
      </c>
      <c r="E353" s="916" t="str">
        <f>IF('statement of marks'!F29="","",'statement of marks'!F29)</f>
        <v/>
      </c>
      <c r="F353" s="916"/>
      <c r="G353" s="917"/>
      <c r="H353" s="922"/>
      <c r="I353" s="923"/>
      <c r="J353" s="406"/>
      <c r="K353" s="399" t="s">
        <v>567</v>
      </c>
      <c r="L353" s="916" t="str">
        <f>IF('statement of marks'!F30="","",'statement of marks'!F30)</f>
        <v/>
      </c>
      <c r="M353" s="916"/>
      <c r="N353" s="917"/>
    </row>
    <row r="354" spans="3:14" ht="17" customHeight="1">
      <c r="C354" s="406"/>
      <c r="D354" s="399" t="s">
        <v>568</v>
      </c>
      <c r="E354" s="918" t="str">
        <f>IF('statement of marks'!G29="","",'statement of marks'!G29)</f>
        <v/>
      </c>
      <c r="F354" s="918"/>
      <c r="G354" s="919"/>
      <c r="H354" s="922"/>
      <c r="I354" s="923"/>
      <c r="J354" s="406"/>
      <c r="K354" s="399" t="s">
        <v>568</v>
      </c>
      <c r="L354" s="918" t="str">
        <f>IF('statement of marks'!G30="","",'statement of marks'!G30)</f>
        <v/>
      </c>
      <c r="M354" s="918"/>
      <c r="N354" s="919"/>
    </row>
    <row r="355" spans="3:14" ht="17" customHeight="1">
      <c r="C355" s="406"/>
      <c r="D355" s="399" t="s">
        <v>565</v>
      </c>
      <c r="E355" s="405" t="s">
        <v>630</v>
      </c>
      <c r="F355" s="405" t="s">
        <v>79</v>
      </c>
      <c r="G355" s="407" t="s">
        <v>571</v>
      </c>
      <c r="H355" s="922"/>
      <c r="I355" s="923"/>
      <c r="J355" s="406"/>
      <c r="K355" s="399" t="s">
        <v>565</v>
      </c>
      <c r="L355" s="405" t="s">
        <v>630</v>
      </c>
      <c r="M355" s="405" t="s">
        <v>79</v>
      </c>
      <c r="N355" s="407" t="s">
        <v>571</v>
      </c>
    </row>
    <row r="356" spans="3:14" ht="17" customHeight="1">
      <c r="C356" s="406"/>
      <c r="D356" s="399" t="str">
        <f>'statement of marks'!$BZ$5</f>
        <v>fgUnh</v>
      </c>
      <c r="E356" s="413" t="str">
        <f>IF('statement of marks'!BZ29="","",'statement of marks'!BZ29)</f>
        <v/>
      </c>
      <c r="F356" s="415" t="str">
        <f>IF('statement of marks'!CA29="","",'statement of marks'!CA29)</f>
        <v/>
      </c>
      <c r="G356" s="407" t="str">
        <f>IF('statement of marks'!CB29="","",'statement of marks'!CB29)</f>
        <v/>
      </c>
      <c r="H356" s="922"/>
      <c r="I356" s="923"/>
      <c r="J356" s="406"/>
      <c r="K356" s="399" t="str">
        <f>'statement of marks'!$BZ$5</f>
        <v>fgUnh</v>
      </c>
      <c r="L356" s="413" t="str">
        <f>IF('statement of marks'!BZ30="","",'statement of marks'!BZ30)</f>
        <v/>
      </c>
      <c r="M356" s="415" t="str">
        <f>IF('statement of marks'!CA30="","",'statement of marks'!CA30)</f>
        <v/>
      </c>
      <c r="N356" s="407" t="str">
        <f>IF('statement of marks'!CB30="","",'statement of marks'!CB30)</f>
        <v/>
      </c>
    </row>
    <row r="357" spans="3:14" ht="17" customHeight="1">
      <c r="C357" s="406"/>
      <c r="D357" s="399" t="str">
        <f>'statement of marks'!$CC$5</f>
        <v>vaxszth</v>
      </c>
      <c r="E357" s="413" t="str">
        <f>IF('statement of marks'!CC29="","",'statement of marks'!CC29)</f>
        <v/>
      </c>
      <c r="F357" s="415" t="str">
        <f>IF('statement of marks'!CD29="","",'statement of marks'!CD29)</f>
        <v/>
      </c>
      <c r="G357" s="407" t="str">
        <f>IF('statement of marks'!CE29="","",'statement of marks'!CE29)</f>
        <v/>
      </c>
      <c r="H357" s="922"/>
      <c r="I357" s="923"/>
      <c r="J357" s="406"/>
      <c r="K357" s="399" t="str">
        <f>'statement of marks'!$CC$5</f>
        <v>vaxszth</v>
      </c>
      <c r="L357" s="413" t="str">
        <f>IF('statement of marks'!CC30="","",'statement of marks'!CC30)</f>
        <v/>
      </c>
      <c r="M357" s="415" t="str">
        <f>IF('statement of marks'!CD30="","",'statement of marks'!CD30)</f>
        <v/>
      </c>
      <c r="N357" s="407" t="str">
        <f>IF('statement of marks'!CE30="","",'statement of marks'!CE30)</f>
        <v/>
      </c>
    </row>
    <row r="358" spans="3:14" ht="17" customHeight="1">
      <c r="C358" s="406"/>
      <c r="D358" s="399" t="str">
        <f>'statement of marks'!$CF$5</f>
        <v>xf.kr</v>
      </c>
      <c r="E358" s="413" t="str">
        <f>IF('statement of marks'!CF29="","",'statement of marks'!CF29)</f>
        <v/>
      </c>
      <c r="F358" s="415" t="str">
        <f>IF('statement of marks'!CG29="","",'statement of marks'!CG29)</f>
        <v/>
      </c>
      <c r="G358" s="407" t="str">
        <f>IF('statement of marks'!CH29="","",'statement of marks'!CH29)</f>
        <v/>
      </c>
      <c r="H358" s="922"/>
      <c r="I358" s="923"/>
      <c r="J358" s="406"/>
      <c r="K358" s="399" t="str">
        <f>'statement of marks'!$CF$5</f>
        <v>xf.kr</v>
      </c>
      <c r="L358" s="413" t="str">
        <f>IF('statement of marks'!CF30="","",'statement of marks'!CF30)</f>
        <v/>
      </c>
      <c r="M358" s="415" t="str">
        <f>IF('statement of marks'!CG30="","",'statement of marks'!CG30)</f>
        <v/>
      </c>
      <c r="N358" s="407" t="str">
        <f>IF('statement of marks'!CH30="","",'statement of marks'!CH30)</f>
        <v/>
      </c>
    </row>
    <row r="359" spans="3:14" ht="17" customHeight="1">
      <c r="C359" s="406"/>
      <c r="D359" s="399" t="str">
        <f>'statement of marks'!$CI$5</f>
        <v>Ik;kZoj.k v/;;u</v>
      </c>
      <c r="E359" s="413" t="str">
        <f>IF('statement of marks'!CI29="","",'statement of marks'!CI29)</f>
        <v/>
      </c>
      <c r="F359" s="415" t="str">
        <f>IF('statement of marks'!CJ29="","",'statement of marks'!CJ29)</f>
        <v/>
      </c>
      <c r="G359" s="407" t="str">
        <f>IF('statement of marks'!CK29="","",'statement of marks'!CK29)</f>
        <v/>
      </c>
      <c r="H359" s="922"/>
      <c r="I359" s="923"/>
      <c r="J359" s="406"/>
      <c r="K359" s="399" t="str">
        <f>'statement of marks'!$CI$5</f>
        <v>Ik;kZoj.k v/;;u</v>
      </c>
      <c r="L359" s="413" t="str">
        <f>IF('statement of marks'!CI30="","",'statement of marks'!CI30)</f>
        <v/>
      </c>
      <c r="M359" s="415" t="str">
        <f>IF('statement of marks'!CJ30="","",'statement of marks'!CJ30)</f>
        <v/>
      </c>
      <c r="N359" s="407" t="str">
        <f>IF('statement of marks'!CK30="","",'statement of marks'!CK30)</f>
        <v/>
      </c>
    </row>
    <row r="360" spans="3:14" ht="17" customHeight="1">
      <c r="C360" s="406"/>
      <c r="D360" s="399" t="str">
        <f>'statement of marks'!$CL$5</f>
        <v>dk;kZuqHko</v>
      </c>
      <c r="E360" s="413" t="str">
        <f>IF('statement of marks'!CL29="","",'statement of marks'!CL29)</f>
        <v/>
      </c>
      <c r="F360" s="415" t="str">
        <f>IF('statement of marks'!CM29="","",'statement of marks'!CM29)</f>
        <v/>
      </c>
      <c r="G360" s="407" t="str">
        <f>IF('statement of marks'!CN29="","",'statement of marks'!CN29)</f>
        <v/>
      </c>
      <c r="H360" s="922"/>
      <c r="I360" s="923"/>
      <c r="J360" s="406"/>
      <c r="K360" s="399" t="str">
        <f>'statement of marks'!$CL$5</f>
        <v>dk;kZuqHko</v>
      </c>
      <c r="L360" s="413" t="str">
        <f>IF('statement of marks'!CL30="","",'statement of marks'!CL30)</f>
        <v/>
      </c>
      <c r="M360" s="415" t="str">
        <f>IF('statement of marks'!CM30="","",'statement of marks'!CM30)</f>
        <v/>
      </c>
      <c r="N360" s="407" t="str">
        <f>IF('statement of marks'!CN30="","",'statement of marks'!CN30)</f>
        <v/>
      </c>
    </row>
    <row r="361" spans="3:14" ht="17" customHeight="1">
      <c r="C361" s="406"/>
      <c r="D361" s="399" t="str">
        <f>'statement of marks'!$CO$5</f>
        <v>dyk f'k{kk</v>
      </c>
      <c r="E361" s="414" t="str">
        <f>IF('statement of marks'!CO29="","",'statement of marks'!CO29)</f>
        <v/>
      </c>
      <c r="F361" s="416" t="str">
        <f>IF('statement of marks'!CP29="","",'statement of marks'!CP29)</f>
        <v/>
      </c>
      <c r="G361" s="408" t="str">
        <f>IF('statement of marks'!CQ29="","",'statement of marks'!CQ29)</f>
        <v/>
      </c>
      <c r="H361" s="922"/>
      <c r="I361" s="923"/>
      <c r="J361" s="406"/>
      <c r="K361" s="399" t="str">
        <f>'statement of marks'!$CO$5</f>
        <v>dyk f'k{kk</v>
      </c>
      <c r="L361" s="414" t="str">
        <f>IF('statement of marks'!CO30="","",'statement of marks'!CO30)</f>
        <v/>
      </c>
      <c r="M361" s="416" t="str">
        <f>IF('statement of marks'!CP30="","",'statement of marks'!CP30)</f>
        <v/>
      </c>
      <c r="N361" s="408" t="str">
        <f>IF('statement of marks'!CQ30="","",'statement of marks'!CQ30)</f>
        <v/>
      </c>
    </row>
    <row r="362" spans="3:14" ht="17" customHeight="1">
      <c r="C362" s="406"/>
      <c r="D362" s="399" t="str">
        <f>'statement of marks'!$CR$5</f>
        <v>LokLF; ,oe~ 'kkjhfjd f'k{kk</v>
      </c>
      <c r="E362" s="414" t="str">
        <f>IF('statement of marks'!CR29="","",'statement of marks'!CR29)</f>
        <v/>
      </c>
      <c r="F362" s="416" t="str">
        <f>IF('statement of marks'!CS29="","",'statement of marks'!CS29)</f>
        <v/>
      </c>
      <c r="G362" s="408" t="str">
        <f>IF('statement of marks'!CT29="","",'statement of marks'!CT29)</f>
        <v/>
      </c>
      <c r="H362" s="922"/>
      <c r="I362" s="923"/>
      <c r="J362" s="406"/>
      <c r="K362" s="399" t="str">
        <f>'statement of marks'!$CR$5</f>
        <v>LokLF; ,oe~ 'kkjhfjd f'k{kk</v>
      </c>
      <c r="L362" s="414" t="str">
        <f>IF('statement of marks'!CR30="","",'statement of marks'!CR30)</f>
        <v/>
      </c>
      <c r="M362" s="416" t="str">
        <f>IF('statement of marks'!CS30="","",'statement of marks'!CS30)</f>
        <v/>
      </c>
      <c r="N362" s="408" t="str">
        <f>IF('statement of marks'!CT30="","",'statement of marks'!CT30)</f>
        <v/>
      </c>
    </row>
    <row r="363" spans="3:14" ht="17" customHeight="1">
      <c r="C363" s="406"/>
      <c r="D363" s="399" t="s">
        <v>629</v>
      </c>
      <c r="E363" s="414" t="str">
        <f>IF('statement of marks'!CY29="","",'statement of marks'!CY29)</f>
        <v/>
      </c>
      <c r="F363" s="416" t="str">
        <f>IF('statement of marks'!CZ29="","",'statement of marks'!CZ29)</f>
        <v/>
      </c>
      <c r="G363" s="408" t="str">
        <f>IF('statement of marks'!DB29="","",'statement of marks'!DB29)</f>
        <v/>
      </c>
      <c r="H363" s="922"/>
      <c r="I363" s="923"/>
      <c r="J363" s="406"/>
      <c r="K363" s="399" t="s">
        <v>629</v>
      </c>
      <c r="L363" s="414" t="str">
        <f>IF('statement of marks'!CY30="","",'statement of marks'!CY30)</f>
        <v/>
      </c>
      <c r="M363" s="416" t="str">
        <f>IF('statement of marks'!CZ30="","",'statement of marks'!CZ30)</f>
        <v/>
      </c>
      <c r="N363" s="408" t="str">
        <f>IF('statement of marks'!DB30="","",'statement of marks'!DB30)</f>
        <v/>
      </c>
    </row>
    <row r="364" spans="3:14" ht="17" customHeight="1">
      <c r="C364" s="406"/>
      <c r="D364" s="399" t="s">
        <v>8</v>
      </c>
      <c r="E364" s="920" t="str">
        <f>IF('statement of marks'!CX29="","",'statement of marks'!CX29)</f>
        <v/>
      </c>
      <c r="F364" s="920"/>
      <c r="G364" s="921"/>
      <c r="H364" s="922"/>
      <c r="I364" s="923"/>
      <c r="J364" s="406"/>
      <c r="K364" s="399" t="s">
        <v>8</v>
      </c>
      <c r="L364" s="920" t="str">
        <f>IF('statement of marks'!CX30="","",'statement of marks'!CX30)</f>
        <v/>
      </c>
      <c r="M364" s="920"/>
      <c r="N364" s="921"/>
    </row>
    <row r="365" spans="3:14" ht="17" customHeight="1">
      <c r="C365" s="406"/>
      <c r="D365" s="401" t="str">
        <f>'statement of marks'!$CU$5</f>
        <v>dqy ehfVax</v>
      </c>
      <c r="E365" s="412" t="str">
        <f>IF('statement of marks'!CU29="","",'statement of marks'!CU29)</f>
        <v/>
      </c>
      <c r="F365" s="366" t="str">
        <f>'statement of marks'!$CV$5</f>
        <v>Nk= mifLFkfr</v>
      </c>
      <c r="G365" s="417" t="str">
        <f>IF('statement of marks'!CV29="","",'statement of marks'!CV29)</f>
        <v/>
      </c>
      <c r="H365" s="922"/>
      <c r="I365" s="923"/>
      <c r="J365" s="406"/>
      <c r="K365" s="401" t="str">
        <f>'statement of marks'!$CU$5</f>
        <v>dqy ehfVax</v>
      </c>
      <c r="L365" s="412" t="str">
        <f>IF('statement of marks'!CU30="","",'statement of marks'!CU30)</f>
        <v/>
      </c>
      <c r="M365" s="366" t="str">
        <f>'statement of marks'!$CV$5</f>
        <v>Nk= mifLFkfr</v>
      </c>
      <c r="N365" s="417" t="str">
        <f>IF('statement of marks'!CV30="","",'statement of marks'!CV30)</f>
        <v/>
      </c>
    </row>
    <row r="366" spans="3:14" ht="17" customHeight="1">
      <c r="C366" s="406"/>
      <c r="D366" s="399" t="s">
        <v>569</v>
      </c>
      <c r="E366" s="898" t="str">
        <f>IF('statement of marks'!DE29="","",'statement of marks'!DE29)</f>
        <v/>
      </c>
      <c r="F366" s="898"/>
      <c r="G366" s="899"/>
      <c r="H366" s="922"/>
      <c r="I366" s="923"/>
      <c r="J366" s="406"/>
      <c r="K366" s="399" t="s">
        <v>569</v>
      </c>
      <c r="L366" s="898" t="str">
        <f>IF('statement of marks'!DE30="","",'statement of marks'!DE30)</f>
        <v/>
      </c>
      <c r="M366" s="898"/>
      <c r="N366" s="899"/>
    </row>
    <row r="367" spans="3:14" ht="17" customHeight="1">
      <c r="C367" s="406"/>
      <c r="D367" s="400" t="s">
        <v>65</v>
      </c>
      <c r="E367" s="898"/>
      <c r="F367" s="898"/>
      <c r="G367" s="899"/>
      <c r="H367" s="922"/>
      <c r="I367" s="923"/>
      <c r="J367" s="406"/>
      <c r="K367" s="400" t="s">
        <v>65</v>
      </c>
      <c r="L367" s="898"/>
      <c r="M367" s="898"/>
      <c r="N367" s="899"/>
    </row>
    <row r="368" spans="3:14" ht="17" customHeight="1">
      <c r="C368" s="406"/>
      <c r="D368" s="402" t="s">
        <v>86</v>
      </c>
      <c r="E368" s="898"/>
      <c r="F368" s="898"/>
      <c r="G368" s="899"/>
      <c r="H368" s="922"/>
      <c r="I368" s="923"/>
      <c r="J368" s="406"/>
      <c r="K368" s="402" t="s">
        <v>86</v>
      </c>
      <c r="L368" s="898"/>
      <c r="M368" s="898"/>
      <c r="N368" s="899"/>
    </row>
    <row r="369" spans="3:14" ht="17" customHeight="1">
      <c r="C369" s="406"/>
      <c r="D369" s="403" t="s">
        <v>16</v>
      </c>
      <c r="E369" s="898"/>
      <c r="F369" s="898"/>
      <c r="G369" s="899"/>
      <c r="H369" s="922"/>
      <c r="I369" s="923"/>
      <c r="J369" s="406"/>
      <c r="K369" s="403" t="s">
        <v>16</v>
      </c>
      <c r="L369" s="898"/>
      <c r="M369" s="898"/>
      <c r="N369" s="899"/>
    </row>
    <row r="370" spans="3:14" ht="17" customHeight="1">
      <c r="C370" s="409"/>
      <c r="D370" s="404" t="s">
        <v>4</v>
      </c>
      <c r="E370" s="898"/>
      <c r="F370" s="898"/>
      <c r="G370" s="899"/>
      <c r="H370" s="922"/>
      <c r="I370" s="923"/>
      <c r="J370" s="409"/>
      <c r="K370" s="404" t="s">
        <v>4</v>
      </c>
      <c r="L370" s="898"/>
      <c r="M370" s="898"/>
      <c r="N370" s="899"/>
    </row>
    <row r="371" spans="3:14" ht="17" customHeight="1">
      <c r="C371" s="406"/>
      <c r="D371" s="400" t="str">
        <f>'statement of marks'!$H$3</f>
        <v xml:space="preserve">fo|ky; dk Mkbl dksM+ </v>
      </c>
      <c r="E371" s="900" t="str">
        <f>'statement of marks'!$I$3</f>
        <v>00001</v>
      </c>
      <c r="F371" s="900"/>
      <c r="G371" s="901"/>
      <c r="H371" s="922"/>
      <c r="I371" s="923"/>
      <c r="J371" s="406"/>
      <c r="K371" s="400" t="str">
        <f>'statement of marks'!$H$3</f>
        <v xml:space="preserve">fo|ky; dk Mkbl dksM+ </v>
      </c>
      <c r="L371" s="900" t="str">
        <f>'statement of marks'!$I$3</f>
        <v>00001</v>
      </c>
      <c r="M371" s="900"/>
      <c r="N371" s="901"/>
    </row>
    <row r="372" spans="3:14" ht="17" customHeight="1" thickBot="1">
      <c r="C372" s="410"/>
      <c r="D372" s="411" t="s">
        <v>63</v>
      </c>
      <c r="E372" s="902">
        <f>'statement of marks'!$DD$107</f>
        <v>42460</v>
      </c>
      <c r="F372" s="902"/>
      <c r="G372" s="903"/>
      <c r="H372" s="922"/>
      <c r="I372" s="923"/>
      <c r="J372" s="410"/>
      <c r="K372" s="411" t="s">
        <v>63</v>
      </c>
      <c r="L372" s="902">
        <f>'statement of marks'!$DD$107</f>
        <v>42460</v>
      </c>
      <c r="M372" s="902"/>
      <c r="N372" s="903"/>
    </row>
    <row r="373" spans="3:14" ht="17" customHeight="1">
      <c r="C373" s="904" t="s">
        <v>39</v>
      </c>
      <c r="D373" s="905"/>
      <c r="E373" s="905"/>
      <c r="F373" s="905"/>
      <c r="G373" s="906"/>
      <c r="H373" s="922"/>
      <c r="I373" s="923"/>
      <c r="J373" s="904" t="s">
        <v>39</v>
      </c>
      <c r="K373" s="905"/>
      <c r="L373" s="905"/>
      <c r="M373" s="905"/>
      <c r="N373" s="906"/>
    </row>
    <row r="374" spans="3:14" ht="17" customHeight="1">
      <c r="C374" s="907" t="str">
        <f>'statement of marks'!$A$1</f>
        <v>jk- ck- ek/;fed fo|ky; uohu] fuEckgsM+k</v>
      </c>
      <c r="D374" s="908"/>
      <c r="E374" s="908"/>
      <c r="F374" s="908"/>
      <c r="G374" s="909"/>
      <c r="H374" s="922"/>
      <c r="I374" s="923"/>
      <c r="J374" s="907" t="str">
        <f>'statement of marks'!$A$1</f>
        <v>jk- ck- ek/;fed fo|ky; uohu] fuEckgsM+k</v>
      </c>
      <c r="K374" s="908"/>
      <c r="L374" s="908"/>
      <c r="M374" s="908"/>
      <c r="N374" s="909"/>
    </row>
    <row r="375" spans="3:14" ht="17" customHeight="1">
      <c r="C375" s="907"/>
      <c r="D375" s="908"/>
      <c r="E375" s="908"/>
      <c r="F375" s="908"/>
      <c r="G375" s="909"/>
      <c r="H375" s="922"/>
      <c r="I375" s="923"/>
      <c r="J375" s="907"/>
      <c r="K375" s="908"/>
      <c r="L375" s="908"/>
      <c r="M375" s="908"/>
      <c r="N375" s="909"/>
    </row>
    <row r="376" spans="3:14" ht="17" customHeight="1">
      <c r="C376" s="406"/>
      <c r="D376" s="398" t="s">
        <v>559</v>
      </c>
      <c r="E376" s="910" t="str">
        <f>'statement of marks'!$F$3</f>
        <v>2015-16</v>
      </c>
      <c r="F376" s="910"/>
      <c r="G376" s="911"/>
      <c r="H376" s="922"/>
      <c r="I376" s="923"/>
      <c r="J376" s="406"/>
      <c r="K376" s="398" t="s">
        <v>559</v>
      </c>
      <c r="L376" s="910" t="str">
        <f>'statement of marks'!$F$3</f>
        <v>2015-16</v>
      </c>
      <c r="M376" s="910"/>
      <c r="N376" s="911"/>
    </row>
    <row r="377" spans="3:14" ht="17" customHeight="1">
      <c r="C377" s="406"/>
      <c r="D377" s="399" t="s">
        <v>560</v>
      </c>
      <c r="E377" s="912" t="str">
        <f>IF('statement of marks'!H31="","",'statement of marks'!H31)</f>
        <v>v 025</v>
      </c>
      <c r="F377" s="912"/>
      <c r="G377" s="913"/>
      <c r="H377" s="922"/>
      <c r="I377" s="923"/>
      <c r="J377" s="406"/>
      <c r="K377" s="399" t="s">
        <v>560</v>
      </c>
      <c r="L377" s="912" t="str">
        <f>IF('statement of marks'!H32="","",'statement of marks'!H32)</f>
        <v>v 026</v>
      </c>
      <c r="M377" s="912"/>
      <c r="N377" s="913"/>
    </row>
    <row r="378" spans="3:14" ht="17" customHeight="1">
      <c r="C378" s="406"/>
      <c r="D378" s="399" t="s">
        <v>561</v>
      </c>
      <c r="E378" s="912" t="str">
        <f>IF('statement of marks'!I31="","",'statement of marks'!I31)</f>
        <v>c 025</v>
      </c>
      <c r="F378" s="912"/>
      <c r="G378" s="913"/>
      <c r="H378" s="922"/>
      <c r="I378" s="923"/>
      <c r="J378" s="406"/>
      <c r="K378" s="399" t="s">
        <v>561</v>
      </c>
      <c r="L378" s="912" t="str">
        <f>IF('statement of marks'!I32="","",'statement of marks'!I32)</f>
        <v>c 026</v>
      </c>
      <c r="M378" s="912"/>
      <c r="N378" s="913"/>
    </row>
    <row r="379" spans="3:14" ht="17" customHeight="1">
      <c r="C379" s="406"/>
      <c r="D379" s="399" t="s">
        <v>562</v>
      </c>
      <c r="E379" s="912" t="str">
        <f>IF('statement of marks'!J31="","",'statement of marks'!J31)</f>
        <v>l 025</v>
      </c>
      <c r="F379" s="912"/>
      <c r="G379" s="913"/>
      <c r="H379" s="922"/>
      <c r="I379" s="923"/>
      <c r="J379" s="406"/>
      <c r="K379" s="399" t="s">
        <v>562</v>
      </c>
      <c r="L379" s="912" t="str">
        <f>IF('statement of marks'!J32="","",'statement of marks'!J32)</f>
        <v>l 026</v>
      </c>
      <c r="M379" s="912"/>
      <c r="N379" s="913"/>
    </row>
    <row r="380" spans="3:14" ht="17" customHeight="1">
      <c r="C380" s="406"/>
      <c r="D380" s="399" t="s">
        <v>566</v>
      </c>
      <c r="E380" s="914" t="str">
        <f>IF('statement of marks'!B31="","",'statement of marks'!B31)</f>
        <v/>
      </c>
      <c r="F380" s="914"/>
      <c r="G380" s="915"/>
      <c r="H380" s="922"/>
      <c r="I380" s="923"/>
      <c r="J380" s="406"/>
      <c r="K380" s="399" t="s">
        <v>566</v>
      </c>
      <c r="L380" s="914" t="str">
        <f>IF('statement of marks'!B32="","",'statement of marks'!B32)</f>
        <v/>
      </c>
      <c r="M380" s="914"/>
      <c r="N380" s="915"/>
    </row>
    <row r="381" spans="3:14" ht="17" customHeight="1">
      <c r="C381" s="406"/>
      <c r="D381" s="399" t="s">
        <v>563</v>
      </c>
      <c r="E381" s="914" t="str">
        <f>'statement of marks'!$D$3</f>
        <v>2 A</v>
      </c>
      <c r="F381" s="914"/>
      <c r="G381" s="915"/>
      <c r="H381" s="922"/>
      <c r="I381" s="923"/>
      <c r="J381" s="406"/>
      <c r="K381" s="399" t="s">
        <v>563</v>
      </c>
      <c r="L381" s="914" t="str">
        <f>'statement of marks'!$D$3</f>
        <v>2 A</v>
      </c>
      <c r="M381" s="914"/>
      <c r="N381" s="915"/>
    </row>
    <row r="382" spans="3:14" ht="17" customHeight="1">
      <c r="C382" s="406"/>
      <c r="D382" s="400" t="s">
        <v>564</v>
      </c>
      <c r="E382" s="914" t="str">
        <f>IF('statement of marks'!E31="","",'statement of marks'!E31)</f>
        <v/>
      </c>
      <c r="F382" s="914"/>
      <c r="G382" s="915"/>
      <c r="H382" s="922"/>
      <c r="I382" s="923"/>
      <c r="J382" s="406"/>
      <c r="K382" s="400" t="s">
        <v>564</v>
      </c>
      <c r="L382" s="914" t="str">
        <f>IF('statement of marks'!E32="","",'statement of marks'!E32)</f>
        <v/>
      </c>
      <c r="M382" s="914"/>
      <c r="N382" s="915"/>
    </row>
    <row r="383" spans="3:14" ht="17" customHeight="1">
      <c r="C383" s="406"/>
      <c r="D383" s="399" t="s">
        <v>6</v>
      </c>
      <c r="E383" s="914" t="str">
        <f>IF('statement of marks'!D31="","",'statement of marks'!D31)</f>
        <v/>
      </c>
      <c r="F383" s="914"/>
      <c r="G383" s="915"/>
      <c r="H383" s="922"/>
      <c r="I383" s="923"/>
      <c r="J383" s="406"/>
      <c r="K383" s="399" t="s">
        <v>6</v>
      </c>
      <c r="L383" s="914" t="str">
        <f>IF('statement of marks'!D32="","",'statement of marks'!D32)</f>
        <v/>
      </c>
      <c r="M383" s="914"/>
      <c r="N383" s="915"/>
    </row>
    <row r="384" spans="3:14" ht="17" customHeight="1">
      <c r="C384" s="406"/>
      <c r="D384" s="399" t="s">
        <v>567</v>
      </c>
      <c r="E384" s="916" t="str">
        <f>IF('statement of marks'!F31="","",'statement of marks'!F31)</f>
        <v/>
      </c>
      <c r="F384" s="916"/>
      <c r="G384" s="917"/>
      <c r="H384" s="922"/>
      <c r="I384" s="923"/>
      <c r="J384" s="406"/>
      <c r="K384" s="399" t="s">
        <v>567</v>
      </c>
      <c r="L384" s="916" t="str">
        <f>IF('statement of marks'!F32="","",'statement of marks'!F32)</f>
        <v/>
      </c>
      <c r="M384" s="916"/>
      <c r="N384" s="917"/>
    </row>
    <row r="385" spans="3:14" ht="17" customHeight="1">
      <c r="C385" s="406"/>
      <c r="D385" s="399" t="s">
        <v>568</v>
      </c>
      <c r="E385" s="918" t="str">
        <f>IF('statement of marks'!G31="","",'statement of marks'!G31)</f>
        <v/>
      </c>
      <c r="F385" s="918"/>
      <c r="G385" s="919"/>
      <c r="H385" s="922"/>
      <c r="I385" s="923"/>
      <c r="J385" s="406"/>
      <c r="K385" s="399" t="s">
        <v>568</v>
      </c>
      <c r="L385" s="918" t="str">
        <f>IF('statement of marks'!G32="","",'statement of marks'!G32)</f>
        <v/>
      </c>
      <c r="M385" s="918"/>
      <c r="N385" s="919"/>
    </row>
    <row r="386" spans="3:14" ht="17" customHeight="1">
      <c r="C386" s="406"/>
      <c r="D386" s="399" t="s">
        <v>565</v>
      </c>
      <c r="E386" s="405" t="s">
        <v>630</v>
      </c>
      <c r="F386" s="405" t="s">
        <v>79</v>
      </c>
      <c r="G386" s="407" t="s">
        <v>571</v>
      </c>
      <c r="H386" s="922"/>
      <c r="I386" s="923"/>
      <c r="J386" s="406"/>
      <c r="K386" s="399" t="s">
        <v>565</v>
      </c>
      <c r="L386" s="405" t="s">
        <v>630</v>
      </c>
      <c r="M386" s="405" t="s">
        <v>79</v>
      </c>
      <c r="N386" s="407" t="s">
        <v>571</v>
      </c>
    </row>
    <row r="387" spans="3:14" ht="17" customHeight="1">
      <c r="C387" s="406"/>
      <c r="D387" s="399" t="str">
        <f>'statement of marks'!$BZ$5</f>
        <v>fgUnh</v>
      </c>
      <c r="E387" s="413" t="str">
        <f>IF('statement of marks'!BZ31="","",'statement of marks'!BZ31)</f>
        <v/>
      </c>
      <c r="F387" s="415" t="str">
        <f>IF('statement of marks'!CA31="","",'statement of marks'!CA31)</f>
        <v/>
      </c>
      <c r="G387" s="407" t="str">
        <f>IF('statement of marks'!CB31="","",'statement of marks'!CB31)</f>
        <v/>
      </c>
      <c r="H387" s="922"/>
      <c r="I387" s="923"/>
      <c r="J387" s="406"/>
      <c r="K387" s="399" t="str">
        <f>'statement of marks'!$BZ$5</f>
        <v>fgUnh</v>
      </c>
      <c r="L387" s="413" t="str">
        <f>IF('statement of marks'!BZ32="","",'statement of marks'!BZ32)</f>
        <v/>
      </c>
      <c r="M387" s="415" t="str">
        <f>IF('statement of marks'!CA32="","",'statement of marks'!CA32)</f>
        <v/>
      </c>
      <c r="N387" s="407" t="str">
        <f>IF('statement of marks'!CB32="","",'statement of marks'!CB32)</f>
        <v/>
      </c>
    </row>
    <row r="388" spans="3:14" ht="17" customHeight="1">
      <c r="C388" s="406"/>
      <c r="D388" s="399" t="str">
        <f>'statement of marks'!$CC$5</f>
        <v>vaxszth</v>
      </c>
      <c r="E388" s="413" t="str">
        <f>IF('statement of marks'!CC31="","",'statement of marks'!CC31)</f>
        <v/>
      </c>
      <c r="F388" s="415" t="str">
        <f>IF('statement of marks'!CD31="","",'statement of marks'!CD31)</f>
        <v/>
      </c>
      <c r="G388" s="407" t="str">
        <f>IF('statement of marks'!CE31="","",'statement of marks'!CE31)</f>
        <v/>
      </c>
      <c r="H388" s="922"/>
      <c r="I388" s="923"/>
      <c r="J388" s="406"/>
      <c r="K388" s="399" t="str">
        <f>'statement of marks'!$CC$5</f>
        <v>vaxszth</v>
      </c>
      <c r="L388" s="413" t="str">
        <f>IF('statement of marks'!CC32="","",'statement of marks'!CC32)</f>
        <v/>
      </c>
      <c r="M388" s="415" t="str">
        <f>IF('statement of marks'!CD32="","",'statement of marks'!CD32)</f>
        <v/>
      </c>
      <c r="N388" s="407" t="str">
        <f>IF('statement of marks'!CE32="","",'statement of marks'!CE32)</f>
        <v/>
      </c>
    </row>
    <row r="389" spans="3:14" ht="17" customHeight="1">
      <c r="C389" s="406"/>
      <c r="D389" s="399" t="str">
        <f>'statement of marks'!$CF$5</f>
        <v>xf.kr</v>
      </c>
      <c r="E389" s="413" t="str">
        <f>IF('statement of marks'!CF31="","",'statement of marks'!CF31)</f>
        <v/>
      </c>
      <c r="F389" s="415" t="str">
        <f>IF('statement of marks'!CG31="","",'statement of marks'!CG31)</f>
        <v/>
      </c>
      <c r="G389" s="407" t="str">
        <f>IF('statement of marks'!CH31="","",'statement of marks'!CH31)</f>
        <v/>
      </c>
      <c r="H389" s="922"/>
      <c r="I389" s="923"/>
      <c r="J389" s="406"/>
      <c r="K389" s="399" t="str">
        <f>'statement of marks'!$CF$5</f>
        <v>xf.kr</v>
      </c>
      <c r="L389" s="413" t="str">
        <f>IF('statement of marks'!CF32="","",'statement of marks'!CF32)</f>
        <v/>
      </c>
      <c r="M389" s="415" t="str">
        <f>IF('statement of marks'!CG32="","",'statement of marks'!CG32)</f>
        <v/>
      </c>
      <c r="N389" s="407" t="str">
        <f>IF('statement of marks'!CH32="","",'statement of marks'!CH32)</f>
        <v/>
      </c>
    </row>
    <row r="390" spans="3:14" ht="17" customHeight="1">
      <c r="C390" s="406"/>
      <c r="D390" s="399" t="str">
        <f>'statement of marks'!$CI$5</f>
        <v>Ik;kZoj.k v/;;u</v>
      </c>
      <c r="E390" s="413" t="str">
        <f>IF('statement of marks'!CI31="","",'statement of marks'!CI31)</f>
        <v/>
      </c>
      <c r="F390" s="415" t="str">
        <f>IF('statement of marks'!CJ31="","",'statement of marks'!CJ31)</f>
        <v/>
      </c>
      <c r="G390" s="407" t="str">
        <f>IF('statement of marks'!CK31="","",'statement of marks'!CK31)</f>
        <v/>
      </c>
      <c r="H390" s="922"/>
      <c r="I390" s="923"/>
      <c r="J390" s="406"/>
      <c r="K390" s="399" t="str">
        <f>'statement of marks'!$CI$5</f>
        <v>Ik;kZoj.k v/;;u</v>
      </c>
      <c r="L390" s="413" t="str">
        <f>IF('statement of marks'!CI32="","",'statement of marks'!CI32)</f>
        <v/>
      </c>
      <c r="M390" s="415" t="str">
        <f>IF('statement of marks'!CJ32="","",'statement of marks'!CJ32)</f>
        <v/>
      </c>
      <c r="N390" s="407" t="str">
        <f>IF('statement of marks'!CK32="","",'statement of marks'!CK32)</f>
        <v/>
      </c>
    </row>
    <row r="391" spans="3:14" ht="17" customHeight="1">
      <c r="C391" s="406"/>
      <c r="D391" s="399" t="str">
        <f>'statement of marks'!$CL$5</f>
        <v>dk;kZuqHko</v>
      </c>
      <c r="E391" s="413" t="str">
        <f>IF('statement of marks'!CL31="","",'statement of marks'!CL31)</f>
        <v/>
      </c>
      <c r="F391" s="415" t="str">
        <f>IF('statement of marks'!CM31="","",'statement of marks'!CM31)</f>
        <v/>
      </c>
      <c r="G391" s="407" t="str">
        <f>IF('statement of marks'!CN31="","",'statement of marks'!CN31)</f>
        <v/>
      </c>
      <c r="H391" s="922"/>
      <c r="I391" s="923"/>
      <c r="J391" s="406"/>
      <c r="K391" s="399" t="str">
        <f>'statement of marks'!$CL$5</f>
        <v>dk;kZuqHko</v>
      </c>
      <c r="L391" s="413" t="str">
        <f>IF('statement of marks'!CL32="","",'statement of marks'!CL32)</f>
        <v/>
      </c>
      <c r="M391" s="415" t="str">
        <f>IF('statement of marks'!CM32="","",'statement of marks'!CM32)</f>
        <v/>
      </c>
      <c r="N391" s="407" t="str">
        <f>IF('statement of marks'!CN32="","",'statement of marks'!CN32)</f>
        <v/>
      </c>
    </row>
    <row r="392" spans="3:14" ht="17" customHeight="1">
      <c r="C392" s="406"/>
      <c r="D392" s="399" t="str">
        <f>'statement of marks'!$CO$5</f>
        <v>dyk f'k{kk</v>
      </c>
      <c r="E392" s="414" t="str">
        <f>IF('statement of marks'!CO31="","",'statement of marks'!CO31)</f>
        <v/>
      </c>
      <c r="F392" s="416" t="str">
        <f>IF('statement of marks'!CP31="","",'statement of marks'!CP31)</f>
        <v/>
      </c>
      <c r="G392" s="408" t="str">
        <f>IF('statement of marks'!CQ31="","",'statement of marks'!CQ31)</f>
        <v/>
      </c>
      <c r="H392" s="922"/>
      <c r="I392" s="923"/>
      <c r="J392" s="406"/>
      <c r="K392" s="399" t="str">
        <f>'statement of marks'!$CO$5</f>
        <v>dyk f'k{kk</v>
      </c>
      <c r="L392" s="414" t="str">
        <f>IF('statement of marks'!CO32="","",'statement of marks'!CO32)</f>
        <v/>
      </c>
      <c r="M392" s="416" t="str">
        <f>IF('statement of marks'!CP32="","",'statement of marks'!CP32)</f>
        <v/>
      </c>
      <c r="N392" s="408" t="str">
        <f>IF('statement of marks'!CQ32="","",'statement of marks'!CQ32)</f>
        <v/>
      </c>
    </row>
    <row r="393" spans="3:14" ht="17" customHeight="1">
      <c r="C393" s="406"/>
      <c r="D393" s="399" t="str">
        <f>'statement of marks'!$CR$5</f>
        <v>LokLF; ,oe~ 'kkjhfjd f'k{kk</v>
      </c>
      <c r="E393" s="414" t="str">
        <f>IF('statement of marks'!CR31="","",'statement of marks'!CR31)</f>
        <v/>
      </c>
      <c r="F393" s="416" t="str">
        <f>IF('statement of marks'!CS31="","",'statement of marks'!CS31)</f>
        <v/>
      </c>
      <c r="G393" s="408" t="str">
        <f>IF('statement of marks'!CT31="","",'statement of marks'!CT31)</f>
        <v/>
      </c>
      <c r="H393" s="922"/>
      <c r="I393" s="923"/>
      <c r="J393" s="406"/>
      <c r="K393" s="399" t="str">
        <f>'statement of marks'!$CR$5</f>
        <v>LokLF; ,oe~ 'kkjhfjd f'k{kk</v>
      </c>
      <c r="L393" s="414" t="str">
        <f>IF('statement of marks'!CR32="","",'statement of marks'!CR32)</f>
        <v/>
      </c>
      <c r="M393" s="416" t="str">
        <f>IF('statement of marks'!CS32="","",'statement of marks'!CS32)</f>
        <v/>
      </c>
      <c r="N393" s="408" t="str">
        <f>IF('statement of marks'!CT32="","",'statement of marks'!CT32)</f>
        <v/>
      </c>
    </row>
    <row r="394" spans="3:14" ht="17" customHeight="1">
      <c r="C394" s="406"/>
      <c r="D394" s="399" t="s">
        <v>629</v>
      </c>
      <c r="E394" s="414" t="str">
        <f>IF('statement of marks'!CY31="","",'statement of marks'!CY31)</f>
        <v/>
      </c>
      <c r="F394" s="416" t="str">
        <f>IF('statement of marks'!CZ31="","",'statement of marks'!CZ31)</f>
        <v/>
      </c>
      <c r="G394" s="408" t="str">
        <f>IF('statement of marks'!DB31="","",'statement of marks'!DB31)</f>
        <v/>
      </c>
      <c r="H394" s="922"/>
      <c r="I394" s="923"/>
      <c r="J394" s="406"/>
      <c r="K394" s="399" t="s">
        <v>629</v>
      </c>
      <c r="L394" s="414" t="str">
        <f>IF('statement of marks'!CY32="","",'statement of marks'!CY32)</f>
        <v/>
      </c>
      <c r="M394" s="416" t="str">
        <f>IF('statement of marks'!CZ32="","",'statement of marks'!CZ32)</f>
        <v/>
      </c>
      <c r="N394" s="408" t="str">
        <f>IF('statement of marks'!DB32="","",'statement of marks'!DB32)</f>
        <v/>
      </c>
    </row>
    <row r="395" spans="3:14" ht="17" customHeight="1">
      <c r="C395" s="406"/>
      <c r="D395" s="399" t="s">
        <v>8</v>
      </c>
      <c r="E395" s="920" t="str">
        <f>IF('statement of marks'!CX31="","",'statement of marks'!CX31)</f>
        <v/>
      </c>
      <c r="F395" s="920"/>
      <c r="G395" s="921"/>
      <c r="H395" s="922"/>
      <c r="I395" s="923"/>
      <c r="J395" s="406"/>
      <c r="K395" s="399" t="s">
        <v>8</v>
      </c>
      <c r="L395" s="920" t="str">
        <f>IF('statement of marks'!CX32="","",'statement of marks'!CX32)</f>
        <v/>
      </c>
      <c r="M395" s="920"/>
      <c r="N395" s="921"/>
    </row>
    <row r="396" spans="3:14" ht="17" customHeight="1">
      <c r="C396" s="406"/>
      <c r="D396" s="401" t="str">
        <f>'statement of marks'!$CU$5</f>
        <v>dqy ehfVax</v>
      </c>
      <c r="E396" s="412" t="str">
        <f>IF('statement of marks'!CU31="","",'statement of marks'!CU31)</f>
        <v/>
      </c>
      <c r="F396" s="366" t="str">
        <f>'statement of marks'!$CV$5</f>
        <v>Nk= mifLFkfr</v>
      </c>
      <c r="G396" s="417" t="str">
        <f>IF('statement of marks'!CV31="","",'statement of marks'!CV31)</f>
        <v/>
      </c>
      <c r="H396" s="922"/>
      <c r="I396" s="923"/>
      <c r="J396" s="406"/>
      <c r="K396" s="401" t="str">
        <f>'statement of marks'!$CU$5</f>
        <v>dqy ehfVax</v>
      </c>
      <c r="L396" s="412" t="str">
        <f>IF('statement of marks'!CU32="","",'statement of marks'!CU32)</f>
        <v/>
      </c>
      <c r="M396" s="366" t="str">
        <f>'statement of marks'!$CV$5</f>
        <v>Nk= mifLFkfr</v>
      </c>
      <c r="N396" s="417" t="str">
        <f>IF('statement of marks'!CV32="","",'statement of marks'!CV32)</f>
        <v/>
      </c>
    </row>
    <row r="397" spans="3:14" ht="17" customHeight="1">
      <c r="C397" s="406"/>
      <c r="D397" s="399" t="s">
        <v>569</v>
      </c>
      <c r="E397" s="898" t="str">
        <f>IF('statement of marks'!DE31="","",'statement of marks'!DE31)</f>
        <v/>
      </c>
      <c r="F397" s="898"/>
      <c r="G397" s="899"/>
      <c r="H397" s="922"/>
      <c r="I397" s="923"/>
      <c r="J397" s="406"/>
      <c r="K397" s="399" t="s">
        <v>569</v>
      </c>
      <c r="L397" s="898" t="str">
        <f>IF('statement of marks'!DE32="","",'statement of marks'!DE32)</f>
        <v/>
      </c>
      <c r="M397" s="898"/>
      <c r="N397" s="899"/>
    </row>
    <row r="398" spans="3:14" ht="17" customHeight="1">
      <c r="C398" s="406"/>
      <c r="D398" s="400" t="s">
        <v>65</v>
      </c>
      <c r="E398" s="898"/>
      <c r="F398" s="898"/>
      <c r="G398" s="899"/>
      <c r="H398" s="922"/>
      <c r="I398" s="923"/>
      <c r="J398" s="406"/>
      <c r="K398" s="400" t="s">
        <v>65</v>
      </c>
      <c r="L398" s="898"/>
      <c r="M398" s="898"/>
      <c r="N398" s="899"/>
    </row>
    <row r="399" spans="3:14" ht="17" customHeight="1">
      <c r="C399" s="406"/>
      <c r="D399" s="402" t="s">
        <v>86</v>
      </c>
      <c r="E399" s="898"/>
      <c r="F399" s="898"/>
      <c r="G399" s="899"/>
      <c r="H399" s="922"/>
      <c r="I399" s="923"/>
      <c r="J399" s="406"/>
      <c r="K399" s="402" t="s">
        <v>86</v>
      </c>
      <c r="L399" s="898"/>
      <c r="M399" s="898"/>
      <c r="N399" s="899"/>
    </row>
    <row r="400" spans="3:14" ht="17" customHeight="1">
      <c r="C400" s="406"/>
      <c r="D400" s="403" t="s">
        <v>16</v>
      </c>
      <c r="E400" s="898"/>
      <c r="F400" s="898"/>
      <c r="G400" s="899"/>
      <c r="H400" s="922"/>
      <c r="I400" s="923"/>
      <c r="J400" s="406"/>
      <c r="K400" s="403" t="s">
        <v>16</v>
      </c>
      <c r="L400" s="898"/>
      <c r="M400" s="898"/>
      <c r="N400" s="899"/>
    </row>
    <row r="401" spans="3:14" ht="17" customHeight="1">
      <c r="C401" s="409"/>
      <c r="D401" s="404" t="s">
        <v>4</v>
      </c>
      <c r="E401" s="898"/>
      <c r="F401" s="898"/>
      <c r="G401" s="899"/>
      <c r="H401" s="922"/>
      <c r="I401" s="923"/>
      <c r="J401" s="409"/>
      <c r="K401" s="404" t="s">
        <v>4</v>
      </c>
      <c r="L401" s="898"/>
      <c r="M401" s="898"/>
      <c r="N401" s="899"/>
    </row>
    <row r="402" spans="3:14" ht="17" customHeight="1">
      <c r="C402" s="406"/>
      <c r="D402" s="400" t="str">
        <f>'statement of marks'!$H$3</f>
        <v xml:space="preserve">fo|ky; dk Mkbl dksM+ </v>
      </c>
      <c r="E402" s="900" t="str">
        <f>'statement of marks'!$I$3</f>
        <v>00001</v>
      </c>
      <c r="F402" s="900"/>
      <c r="G402" s="901"/>
      <c r="H402" s="922"/>
      <c r="I402" s="923"/>
      <c r="J402" s="406"/>
      <c r="K402" s="400" t="str">
        <f>'statement of marks'!$H$3</f>
        <v xml:space="preserve">fo|ky; dk Mkbl dksM+ </v>
      </c>
      <c r="L402" s="900" t="str">
        <f>'statement of marks'!$I$3</f>
        <v>00001</v>
      </c>
      <c r="M402" s="900"/>
      <c r="N402" s="901"/>
    </row>
    <row r="403" spans="3:14" ht="17" customHeight="1" thickBot="1">
      <c r="C403" s="410"/>
      <c r="D403" s="411" t="s">
        <v>63</v>
      </c>
      <c r="E403" s="902">
        <f>'statement of marks'!$DD$107</f>
        <v>42460</v>
      </c>
      <c r="F403" s="902"/>
      <c r="G403" s="903"/>
      <c r="H403" s="922"/>
      <c r="I403" s="923"/>
      <c r="J403" s="410"/>
      <c r="K403" s="411" t="s">
        <v>63</v>
      </c>
      <c r="L403" s="902">
        <f>'statement of marks'!$DD$107</f>
        <v>42460</v>
      </c>
      <c r="M403" s="902"/>
      <c r="N403" s="903"/>
    </row>
    <row r="404" spans="3:14" ht="17" customHeight="1">
      <c r="C404" s="904" t="s">
        <v>39</v>
      </c>
      <c r="D404" s="905"/>
      <c r="E404" s="905"/>
      <c r="F404" s="905"/>
      <c r="G404" s="906"/>
      <c r="H404" s="922"/>
      <c r="I404" s="923"/>
      <c r="J404" s="904" t="s">
        <v>39</v>
      </c>
      <c r="K404" s="905"/>
      <c r="L404" s="905"/>
      <c r="M404" s="905"/>
      <c r="N404" s="906"/>
    </row>
    <row r="405" spans="3:14" ht="17" customHeight="1">
      <c r="C405" s="907" t="str">
        <f>'statement of marks'!$A$1</f>
        <v>jk- ck- ek/;fed fo|ky; uohu] fuEckgsM+k</v>
      </c>
      <c r="D405" s="908"/>
      <c r="E405" s="908"/>
      <c r="F405" s="908"/>
      <c r="G405" s="909"/>
      <c r="H405" s="922"/>
      <c r="I405" s="923"/>
      <c r="J405" s="907" t="str">
        <f>'statement of marks'!$A$1</f>
        <v>jk- ck- ek/;fed fo|ky; uohu] fuEckgsM+k</v>
      </c>
      <c r="K405" s="908"/>
      <c r="L405" s="908"/>
      <c r="M405" s="908"/>
      <c r="N405" s="909"/>
    </row>
    <row r="406" spans="3:14" ht="17" customHeight="1">
      <c r="C406" s="907"/>
      <c r="D406" s="908"/>
      <c r="E406" s="908"/>
      <c r="F406" s="908"/>
      <c r="G406" s="909"/>
      <c r="H406" s="922"/>
      <c r="I406" s="923"/>
      <c r="J406" s="907"/>
      <c r="K406" s="908"/>
      <c r="L406" s="908"/>
      <c r="M406" s="908"/>
      <c r="N406" s="909"/>
    </row>
    <row r="407" spans="3:14" ht="17" customHeight="1">
      <c r="C407" s="406"/>
      <c r="D407" s="398" t="s">
        <v>559</v>
      </c>
      <c r="E407" s="910" t="str">
        <f>'statement of marks'!$F$3</f>
        <v>2015-16</v>
      </c>
      <c r="F407" s="910"/>
      <c r="G407" s="911"/>
      <c r="H407" s="922"/>
      <c r="I407" s="923"/>
      <c r="J407" s="406"/>
      <c r="K407" s="398" t="s">
        <v>559</v>
      </c>
      <c r="L407" s="910" t="str">
        <f>'statement of marks'!$F$3</f>
        <v>2015-16</v>
      </c>
      <c r="M407" s="910"/>
      <c r="N407" s="911"/>
    </row>
    <row r="408" spans="3:14" ht="17" customHeight="1">
      <c r="C408" s="406"/>
      <c r="D408" s="399" t="s">
        <v>560</v>
      </c>
      <c r="E408" s="912" t="str">
        <f>IF('statement of marks'!H33="","",'statement of marks'!H33)</f>
        <v>v 027</v>
      </c>
      <c r="F408" s="912"/>
      <c r="G408" s="913"/>
      <c r="H408" s="922"/>
      <c r="I408" s="923"/>
      <c r="J408" s="406"/>
      <c r="K408" s="399" t="s">
        <v>560</v>
      </c>
      <c r="L408" s="912" t="str">
        <f>IF('statement of marks'!H34="","",'statement of marks'!H34)</f>
        <v>v 028</v>
      </c>
      <c r="M408" s="912"/>
      <c r="N408" s="913"/>
    </row>
    <row r="409" spans="3:14" ht="17" customHeight="1">
      <c r="C409" s="406"/>
      <c r="D409" s="399" t="s">
        <v>561</v>
      </c>
      <c r="E409" s="912" t="str">
        <f>IF('statement of marks'!I33="","",'statement of marks'!I33)</f>
        <v>c 027</v>
      </c>
      <c r="F409" s="912"/>
      <c r="G409" s="913"/>
      <c r="H409" s="922"/>
      <c r="I409" s="923"/>
      <c r="J409" s="406"/>
      <c r="K409" s="399" t="s">
        <v>561</v>
      </c>
      <c r="L409" s="912" t="str">
        <f>IF('statement of marks'!I34="","",'statement of marks'!I34)</f>
        <v>c 028</v>
      </c>
      <c r="M409" s="912"/>
      <c r="N409" s="913"/>
    </row>
    <row r="410" spans="3:14" ht="17" customHeight="1">
      <c r="C410" s="406"/>
      <c r="D410" s="399" t="s">
        <v>562</v>
      </c>
      <c r="E410" s="912" t="str">
        <f>IF('statement of marks'!J33="","",'statement of marks'!J33)</f>
        <v>l 027</v>
      </c>
      <c r="F410" s="912"/>
      <c r="G410" s="913"/>
      <c r="H410" s="922"/>
      <c r="I410" s="923"/>
      <c r="J410" s="406"/>
      <c r="K410" s="399" t="s">
        <v>562</v>
      </c>
      <c r="L410" s="912" t="str">
        <f>IF('statement of marks'!J34="","",'statement of marks'!J34)</f>
        <v>l 028</v>
      </c>
      <c r="M410" s="912"/>
      <c r="N410" s="913"/>
    </row>
    <row r="411" spans="3:14" ht="17" customHeight="1">
      <c r="C411" s="406"/>
      <c r="D411" s="399" t="s">
        <v>566</v>
      </c>
      <c r="E411" s="914" t="str">
        <f>IF('statement of marks'!B33="","",'statement of marks'!B33)</f>
        <v/>
      </c>
      <c r="F411" s="914"/>
      <c r="G411" s="915"/>
      <c r="H411" s="922"/>
      <c r="I411" s="923"/>
      <c r="J411" s="406"/>
      <c r="K411" s="399" t="s">
        <v>566</v>
      </c>
      <c r="L411" s="914" t="str">
        <f>IF('statement of marks'!B34="","",'statement of marks'!B34)</f>
        <v/>
      </c>
      <c r="M411" s="914"/>
      <c r="N411" s="915"/>
    </row>
    <row r="412" spans="3:14" ht="17" customHeight="1">
      <c r="C412" s="406"/>
      <c r="D412" s="399" t="s">
        <v>563</v>
      </c>
      <c r="E412" s="914" t="str">
        <f>'statement of marks'!$D$3</f>
        <v>2 A</v>
      </c>
      <c r="F412" s="914"/>
      <c r="G412" s="915"/>
      <c r="H412" s="922"/>
      <c r="I412" s="923"/>
      <c r="J412" s="406"/>
      <c r="K412" s="399" t="s">
        <v>563</v>
      </c>
      <c r="L412" s="914" t="str">
        <f>'statement of marks'!$D$3</f>
        <v>2 A</v>
      </c>
      <c r="M412" s="914"/>
      <c r="N412" s="915"/>
    </row>
    <row r="413" spans="3:14" ht="17" customHeight="1">
      <c r="C413" s="406"/>
      <c r="D413" s="400" t="s">
        <v>564</v>
      </c>
      <c r="E413" s="914" t="str">
        <f>IF('statement of marks'!E33="","",'statement of marks'!E33)</f>
        <v/>
      </c>
      <c r="F413" s="914"/>
      <c r="G413" s="915"/>
      <c r="H413" s="922"/>
      <c r="I413" s="923"/>
      <c r="J413" s="406"/>
      <c r="K413" s="400" t="s">
        <v>564</v>
      </c>
      <c r="L413" s="914" t="str">
        <f>IF('statement of marks'!E34="","",'statement of marks'!E34)</f>
        <v/>
      </c>
      <c r="M413" s="914"/>
      <c r="N413" s="915"/>
    </row>
    <row r="414" spans="3:14" ht="17" customHeight="1">
      <c r="C414" s="406"/>
      <c r="D414" s="399" t="s">
        <v>6</v>
      </c>
      <c r="E414" s="914" t="str">
        <f>IF('statement of marks'!D33="","",'statement of marks'!D33)</f>
        <v/>
      </c>
      <c r="F414" s="914"/>
      <c r="G414" s="915"/>
      <c r="H414" s="922"/>
      <c r="I414" s="923"/>
      <c r="J414" s="406"/>
      <c r="K414" s="399" t="s">
        <v>6</v>
      </c>
      <c r="L414" s="914" t="str">
        <f>IF('statement of marks'!D34="","",'statement of marks'!D34)</f>
        <v/>
      </c>
      <c r="M414" s="914"/>
      <c r="N414" s="915"/>
    </row>
    <row r="415" spans="3:14" ht="17" customHeight="1">
      <c r="C415" s="406"/>
      <c r="D415" s="399" t="s">
        <v>567</v>
      </c>
      <c r="E415" s="916" t="str">
        <f>IF('statement of marks'!F33="","",'statement of marks'!F33)</f>
        <v/>
      </c>
      <c r="F415" s="916"/>
      <c r="G415" s="917"/>
      <c r="H415" s="922"/>
      <c r="I415" s="923"/>
      <c r="J415" s="406"/>
      <c r="K415" s="399" t="s">
        <v>567</v>
      </c>
      <c r="L415" s="916" t="str">
        <f>IF('statement of marks'!F34="","",'statement of marks'!F34)</f>
        <v/>
      </c>
      <c r="M415" s="916"/>
      <c r="N415" s="917"/>
    </row>
    <row r="416" spans="3:14" ht="17" customHeight="1">
      <c r="C416" s="406"/>
      <c r="D416" s="399" t="s">
        <v>568</v>
      </c>
      <c r="E416" s="918" t="str">
        <f>IF('statement of marks'!G33="","",'statement of marks'!G33)</f>
        <v/>
      </c>
      <c r="F416" s="918"/>
      <c r="G416" s="919"/>
      <c r="H416" s="922"/>
      <c r="I416" s="923"/>
      <c r="J416" s="406"/>
      <c r="K416" s="399" t="s">
        <v>568</v>
      </c>
      <c r="L416" s="918" t="str">
        <f>IF('statement of marks'!G34="","",'statement of marks'!G34)</f>
        <v/>
      </c>
      <c r="M416" s="918"/>
      <c r="N416" s="919"/>
    </row>
    <row r="417" spans="3:14" ht="17" customHeight="1">
      <c r="C417" s="406"/>
      <c r="D417" s="399" t="s">
        <v>565</v>
      </c>
      <c r="E417" s="405" t="s">
        <v>630</v>
      </c>
      <c r="F417" s="405" t="s">
        <v>79</v>
      </c>
      <c r="G417" s="407" t="s">
        <v>571</v>
      </c>
      <c r="H417" s="922"/>
      <c r="I417" s="923"/>
      <c r="J417" s="406"/>
      <c r="K417" s="399" t="s">
        <v>565</v>
      </c>
      <c r="L417" s="405" t="s">
        <v>630</v>
      </c>
      <c r="M417" s="405" t="s">
        <v>79</v>
      </c>
      <c r="N417" s="407" t="s">
        <v>571</v>
      </c>
    </row>
    <row r="418" spans="3:14" ht="17" customHeight="1">
      <c r="C418" s="406"/>
      <c r="D418" s="399" t="str">
        <f>'statement of marks'!$BZ$5</f>
        <v>fgUnh</v>
      </c>
      <c r="E418" s="413" t="str">
        <f>IF('statement of marks'!BZ33="","",'statement of marks'!BZ33)</f>
        <v/>
      </c>
      <c r="F418" s="415" t="str">
        <f>IF('statement of marks'!CA33="","",'statement of marks'!CA33)</f>
        <v/>
      </c>
      <c r="G418" s="407" t="str">
        <f>IF('statement of marks'!CB33="","",'statement of marks'!CB33)</f>
        <v/>
      </c>
      <c r="H418" s="922"/>
      <c r="I418" s="923"/>
      <c r="J418" s="406"/>
      <c r="K418" s="399" t="str">
        <f>'statement of marks'!$BZ$5</f>
        <v>fgUnh</v>
      </c>
      <c r="L418" s="413" t="str">
        <f>IF('statement of marks'!BZ34="","",'statement of marks'!BZ34)</f>
        <v/>
      </c>
      <c r="M418" s="415" t="str">
        <f>IF('statement of marks'!CA34="","",'statement of marks'!CA34)</f>
        <v/>
      </c>
      <c r="N418" s="407" t="str">
        <f>IF('statement of marks'!CB34="","",'statement of marks'!CB34)</f>
        <v/>
      </c>
    </row>
    <row r="419" spans="3:14" ht="17" customHeight="1">
      <c r="C419" s="406"/>
      <c r="D419" s="399" t="str">
        <f>'statement of marks'!$CC$5</f>
        <v>vaxszth</v>
      </c>
      <c r="E419" s="413" t="str">
        <f>IF('statement of marks'!CC33="","",'statement of marks'!CC33)</f>
        <v/>
      </c>
      <c r="F419" s="415" t="str">
        <f>IF('statement of marks'!CD33="","",'statement of marks'!CD33)</f>
        <v/>
      </c>
      <c r="G419" s="407" t="str">
        <f>IF('statement of marks'!CE33="","",'statement of marks'!CE33)</f>
        <v/>
      </c>
      <c r="H419" s="922"/>
      <c r="I419" s="923"/>
      <c r="J419" s="406"/>
      <c r="K419" s="399" t="str">
        <f>'statement of marks'!$CC$5</f>
        <v>vaxszth</v>
      </c>
      <c r="L419" s="413" t="str">
        <f>IF('statement of marks'!CC34="","",'statement of marks'!CC34)</f>
        <v/>
      </c>
      <c r="M419" s="415" t="str">
        <f>IF('statement of marks'!CD34="","",'statement of marks'!CD34)</f>
        <v/>
      </c>
      <c r="N419" s="407" t="str">
        <f>IF('statement of marks'!CE34="","",'statement of marks'!CE34)</f>
        <v/>
      </c>
    </row>
    <row r="420" spans="3:14" ht="17" customHeight="1">
      <c r="C420" s="406"/>
      <c r="D420" s="399" t="str">
        <f>'statement of marks'!$CF$5</f>
        <v>xf.kr</v>
      </c>
      <c r="E420" s="413" t="str">
        <f>IF('statement of marks'!CF33="","",'statement of marks'!CF33)</f>
        <v/>
      </c>
      <c r="F420" s="415" t="str">
        <f>IF('statement of marks'!CG33="","",'statement of marks'!CG33)</f>
        <v/>
      </c>
      <c r="G420" s="407" t="str">
        <f>IF('statement of marks'!CH33="","",'statement of marks'!CH33)</f>
        <v/>
      </c>
      <c r="H420" s="922"/>
      <c r="I420" s="923"/>
      <c r="J420" s="406"/>
      <c r="K420" s="399" t="str">
        <f>'statement of marks'!$CF$5</f>
        <v>xf.kr</v>
      </c>
      <c r="L420" s="413" t="str">
        <f>IF('statement of marks'!CF34="","",'statement of marks'!CF34)</f>
        <v/>
      </c>
      <c r="M420" s="415" t="str">
        <f>IF('statement of marks'!CG34="","",'statement of marks'!CG34)</f>
        <v/>
      </c>
      <c r="N420" s="407" t="str">
        <f>IF('statement of marks'!CH34="","",'statement of marks'!CH34)</f>
        <v/>
      </c>
    </row>
    <row r="421" spans="3:14" ht="17" customHeight="1">
      <c r="C421" s="406"/>
      <c r="D421" s="399" t="str">
        <f>'statement of marks'!$CI$5</f>
        <v>Ik;kZoj.k v/;;u</v>
      </c>
      <c r="E421" s="413" t="str">
        <f>IF('statement of marks'!CI33="","",'statement of marks'!CI33)</f>
        <v/>
      </c>
      <c r="F421" s="415" t="str">
        <f>IF('statement of marks'!CJ33="","",'statement of marks'!CJ33)</f>
        <v/>
      </c>
      <c r="G421" s="407" t="str">
        <f>IF('statement of marks'!CK33="","",'statement of marks'!CK33)</f>
        <v/>
      </c>
      <c r="H421" s="922"/>
      <c r="I421" s="923"/>
      <c r="J421" s="406"/>
      <c r="K421" s="399" t="str">
        <f>'statement of marks'!$CI$5</f>
        <v>Ik;kZoj.k v/;;u</v>
      </c>
      <c r="L421" s="413" t="str">
        <f>IF('statement of marks'!CI34="","",'statement of marks'!CI34)</f>
        <v/>
      </c>
      <c r="M421" s="415" t="str">
        <f>IF('statement of marks'!CJ34="","",'statement of marks'!CJ34)</f>
        <v/>
      </c>
      <c r="N421" s="407" t="str">
        <f>IF('statement of marks'!CK34="","",'statement of marks'!CK34)</f>
        <v/>
      </c>
    </row>
    <row r="422" spans="3:14" ht="17" customHeight="1">
      <c r="C422" s="406"/>
      <c r="D422" s="399" t="str">
        <f>'statement of marks'!$CL$5</f>
        <v>dk;kZuqHko</v>
      </c>
      <c r="E422" s="413" t="str">
        <f>IF('statement of marks'!CL33="","",'statement of marks'!CL33)</f>
        <v/>
      </c>
      <c r="F422" s="415" t="str">
        <f>IF('statement of marks'!CM33="","",'statement of marks'!CM33)</f>
        <v/>
      </c>
      <c r="G422" s="407" t="str">
        <f>IF('statement of marks'!CN33="","",'statement of marks'!CN33)</f>
        <v/>
      </c>
      <c r="H422" s="922"/>
      <c r="I422" s="923"/>
      <c r="J422" s="406"/>
      <c r="K422" s="399" t="str">
        <f>'statement of marks'!$CL$5</f>
        <v>dk;kZuqHko</v>
      </c>
      <c r="L422" s="413" t="str">
        <f>IF('statement of marks'!CL34="","",'statement of marks'!CL34)</f>
        <v/>
      </c>
      <c r="M422" s="415" t="str">
        <f>IF('statement of marks'!CM34="","",'statement of marks'!CM34)</f>
        <v/>
      </c>
      <c r="N422" s="407" t="str">
        <f>IF('statement of marks'!CN34="","",'statement of marks'!CN34)</f>
        <v/>
      </c>
    </row>
    <row r="423" spans="3:14" ht="17" customHeight="1">
      <c r="C423" s="406"/>
      <c r="D423" s="399" t="str">
        <f>'statement of marks'!$CO$5</f>
        <v>dyk f'k{kk</v>
      </c>
      <c r="E423" s="414" t="str">
        <f>IF('statement of marks'!CO33="","",'statement of marks'!CO33)</f>
        <v/>
      </c>
      <c r="F423" s="416" t="str">
        <f>IF('statement of marks'!CP33="","",'statement of marks'!CP33)</f>
        <v/>
      </c>
      <c r="G423" s="408" t="str">
        <f>IF('statement of marks'!CQ33="","",'statement of marks'!CQ33)</f>
        <v/>
      </c>
      <c r="H423" s="922"/>
      <c r="I423" s="923"/>
      <c r="J423" s="406"/>
      <c r="K423" s="399" t="str">
        <f>'statement of marks'!$CO$5</f>
        <v>dyk f'k{kk</v>
      </c>
      <c r="L423" s="414" t="str">
        <f>IF('statement of marks'!CO34="","",'statement of marks'!CO34)</f>
        <v/>
      </c>
      <c r="M423" s="416" t="str">
        <f>IF('statement of marks'!CP34="","",'statement of marks'!CP34)</f>
        <v/>
      </c>
      <c r="N423" s="408" t="str">
        <f>IF('statement of marks'!CQ34="","",'statement of marks'!CQ34)</f>
        <v/>
      </c>
    </row>
    <row r="424" spans="3:14" ht="17" customHeight="1">
      <c r="C424" s="406"/>
      <c r="D424" s="399" t="str">
        <f>'statement of marks'!$CR$5</f>
        <v>LokLF; ,oe~ 'kkjhfjd f'k{kk</v>
      </c>
      <c r="E424" s="414" t="str">
        <f>IF('statement of marks'!CR33="","",'statement of marks'!CR33)</f>
        <v/>
      </c>
      <c r="F424" s="416" t="str">
        <f>IF('statement of marks'!CS33="","",'statement of marks'!CS33)</f>
        <v/>
      </c>
      <c r="G424" s="408" t="str">
        <f>IF('statement of marks'!CT33="","",'statement of marks'!CT33)</f>
        <v/>
      </c>
      <c r="H424" s="922"/>
      <c r="I424" s="923"/>
      <c r="J424" s="406"/>
      <c r="K424" s="399" t="str">
        <f>'statement of marks'!$CR$5</f>
        <v>LokLF; ,oe~ 'kkjhfjd f'k{kk</v>
      </c>
      <c r="L424" s="414" t="str">
        <f>IF('statement of marks'!CR34="","",'statement of marks'!CR34)</f>
        <v/>
      </c>
      <c r="M424" s="416" t="str">
        <f>IF('statement of marks'!CS34="","",'statement of marks'!CS34)</f>
        <v/>
      </c>
      <c r="N424" s="408" t="str">
        <f>IF('statement of marks'!CT34="","",'statement of marks'!CT34)</f>
        <v/>
      </c>
    </row>
    <row r="425" spans="3:14" ht="17" customHeight="1">
      <c r="C425" s="406"/>
      <c r="D425" s="399" t="s">
        <v>629</v>
      </c>
      <c r="E425" s="414" t="str">
        <f>IF('statement of marks'!CY33="","",'statement of marks'!CY33)</f>
        <v/>
      </c>
      <c r="F425" s="416" t="str">
        <f>IF('statement of marks'!CZ33="","",'statement of marks'!CZ33)</f>
        <v/>
      </c>
      <c r="G425" s="408" t="str">
        <f>IF('statement of marks'!DB33="","",'statement of marks'!DB33)</f>
        <v/>
      </c>
      <c r="H425" s="922"/>
      <c r="I425" s="923"/>
      <c r="J425" s="406"/>
      <c r="K425" s="399" t="s">
        <v>629</v>
      </c>
      <c r="L425" s="414" t="str">
        <f>IF('statement of marks'!CY34="","",'statement of marks'!CY34)</f>
        <v/>
      </c>
      <c r="M425" s="416" t="str">
        <f>IF('statement of marks'!CZ34="","",'statement of marks'!CZ34)</f>
        <v/>
      </c>
      <c r="N425" s="408" t="str">
        <f>IF('statement of marks'!DB34="","",'statement of marks'!DB34)</f>
        <v/>
      </c>
    </row>
    <row r="426" spans="3:14" ht="17" customHeight="1">
      <c r="C426" s="406"/>
      <c r="D426" s="399" t="s">
        <v>8</v>
      </c>
      <c r="E426" s="920" t="str">
        <f>IF('statement of marks'!CX33="","",'statement of marks'!CX33)</f>
        <v/>
      </c>
      <c r="F426" s="920"/>
      <c r="G426" s="921"/>
      <c r="H426" s="922"/>
      <c r="I426" s="923"/>
      <c r="J426" s="406"/>
      <c r="K426" s="399" t="s">
        <v>8</v>
      </c>
      <c r="L426" s="920" t="str">
        <f>IF('statement of marks'!CX34="","",'statement of marks'!CX34)</f>
        <v/>
      </c>
      <c r="M426" s="920"/>
      <c r="N426" s="921"/>
    </row>
    <row r="427" spans="3:14" ht="17" customHeight="1">
      <c r="C427" s="406"/>
      <c r="D427" s="401" t="str">
        <f>'statement of marks'!$CU$5</f>
        <v>dqy ehfVax</v>
      </c>
      <c r="E427" s="412" t="str">
        <f>IF('statement of marks'!CU33="","",'statement of marks'!CU33)</f>
        <v/>
      </c>
      <c r="F427" s="366" t="str">
        <f>'statement of marks'!$CV$5</f>
        <v>Nk= mifLFkfr</v>
      </c>
      <c r="G427" s="417" t="str">
        <f>IF('statement of marks'!CV33="","",'statement of marks'!CV33)</f>
        <v/>
      </c>
      <c r="H427" s="922"/>
      <c r="I427" s="923"/>
      <c r="J427" s="406"/>
      <c r="K427" s="401" t="str">
        <f>'statement of marks'!$CU$5</f>
        <v>dqy ehfVax</v>
      </c>
      <c r="L427" s="412" t="str">
        <f>IF('statement of marks'!CU34="","",'statement of marks'!CU34)</f>
        <v/>
      </c>
      <c r="M427" s="366" t="str">
        <f>'statement of marks'!$CV$5</f>
        <v>Nk= mifLFkfr</v>
      </c>
      <c r="N427" s="417" t="str">
        <f>IF('statement of marks'!CV34="","",'statement of marks'!CV34)</f>
        <v/>
      </c>
    </row>
    <row r="428" spans="3:14" ht="17" customHeight="1">
      <c r="C428" s="406"/>
      <c r="D428" s="399" t="s">
        <v>569</v>
      </c>
      <c r="E428" s="898" t="str">
        <f>IF('statement of marks'!DE33="","",'statement of marks'!DE33)</f>
        <v/>
      </c>
      <c r="F428" s="898"/>
      <c r="G428" s="899"/>
      <c r="H428" s="922"/>
      <c r="I428" s="923"/>
      <c r="J428" s="406"/>
      <c r="K428" s="399" t="s">
        <v>569</v>
      </c>
      <c r="L428" s="898" t="str">
        <f>IF('statement of marks'!DE34="","",'statement of marks'!DE34)</f>
        <v/>
      </c>
      <c r="M428" s="898"/>
      <c r="N428" s="899"/>
    </row>
    <row r="429" spans="3:14" ht="17" customHeight="1">
      <c r="C429" s="406"/>
      <c r="D429" s="400" t="s">
        <v>65</v>
      </c>
      <c r="E429" s="898"/>
      <c r="F429" s="898"/>
      <c r="G429" s="899"/>
      <c r="H429" s="922"/>
      <c r="I429" s="923"/>
      <c r="J429" s="406"/>
      <c r="K429" s="400" t="s">
        <v>65</v>
      </c>
      <c r="L429" s="898"/>
      <c r="M429" s="898"/>
      <c r="N429" s="899"/>
    </row>
    <row r="430" spans="3:14" ht="17" customHeight="1">
      <c r="C430" s="406"/>
      <c r="D430" s="402" t="s">
        <v>86</v>
      </c>
      <c r="E430" s="898"/>
      <c r="F430" s="898"/>
      <c r="G430" s="899"/>
      <c r="H430" s="922"/>
      <c r="I430" s="923"/>
      <c r="J430" s="406"/>
      <c r="K430" s="402" t="s">
        <v>86</v>
      </c>
      <c r="L430" s="898"/>
      <c r="M430" s="898"/>
      <c r="N430" s="899"/>
    </row>
    <row r="431" spans="3:14" ht="17" customHeight="1">
      <c r="C431" s="406"/>
      <c r="D431" s="403" t="s">
        <v>16</v>
      </c>
      <c r="E431" s="898"/>
      <c r="F431" s="898"/>
      <c r="G431" s="899"/>
      <c r="H431" s="922"/>
      <c r="I431" s="923"/>
      <c r="J431" s="406"/>
      <c r="K431" s="403" t="s">
        <v>16</v>
      </c>
      <c r="L431" s="898"/>
      <c r="M431" s="898"/>
      <c r="N431" s="899"/>
    </row>
    <row r="432" spans="3:14" ht="17" customHeight="1">
      <c r="C432" s="409"/>
      <c r="D432" s="404" t="s">
        <v>4</v>
      </c>
      <c r="E432" s="898"/>
      <c r="F432" s="898"/>
      <c r="G432" s="899"/>
      <c r="H432" s="922"/>
      <c r="I432" s="923"/>
      <c r="J432" s="409"/>
      <c r="K432" s="404" t="s">
        <v>4</v>
      </c>
      <c r="L432" s="898"/>
      <c r="M432" s="898"/>
      <c r="N432" s="899"/>
    </row>
    <row r="433" spans="3:14" ht="17" customHeight="1">
      <c r="C433" s="406"/>
      <c r="D433" s="400" t="str">
        <f>'statement of marks'!$H$3</f>
        <v xml:space="preserve">fo|ky; dk Mkbl dksM+ </v>
      </c>
      <c r="E433" s="900" t="str">
        <f>'statement of marks'!$I$3</f>
        <v>00001</v>
      </c>
      <c r="F433" s="900"/>
      <c r="G433" s="901"/>
      <c r="H433" s="922"/>
      <c r="I433" s="923"/>
      <c r="J433" s="406"/>
      <c r="K433" s="400" t="str">
        <f>'statement of marks'!$H$3</f>
        <v xml:space="preserve">fo|ky; dk Mkbl dksM+ </v>
      </c>
      <c r="L433" s="900" t="str">
        <f>'statement of marks'!$I$3</f>
        <v>00001</v>
      </c>
      <c r="M433" s="900"/>
      <c r="N433" s="901"/>
    </row>
    <row r="434" spans="3:14" ht="17" customHeight="1" thickBot="1">
      <c r="C434" s="410"/>
      <c r="D434" s="411" t="s">
        <v>63</v>
      </c>
      <c r="E434" s="902">
        <f>'statement of marks'!$DD$107</f>
        <v>42460</v>
      </c>
      <c r="F434" s="902"/>
      <c r="G434" s="903"/>
      <c r="H434" s="922"/>
      <c r="I434" s="923"/>
      <c r="J434" s="410"/>
      <c r="K434" s="411" t="s">
        <v>63</v>
      </c>
      <c r="L434" s="902">
        <f>'statement of marks'!$DD$107</f>
        <v>42460</v>
      </c>
      <c r="M434" s="902"/>
      <c r="N434" s="903"/>
    </row>
    <row r="435" spans="3:14" ht="17" customHeight="1">
      <c r="C435" s="904" t="s">
        <v>39</v>
      </c>
      <c r="D435" s="905"/>
      <c r="E435" s="905"/>
      <c r="F435" s="905"/>
      <c r="G435" s="906"/>
      <c r="H435" s="922"/>
      <c r="I435" s="923"/>
      <c r="J435" s="904" t="s">
        <v>39</v>
      </c>
      <c r="K435" s="905"/>
      <c r="L435" s="905"/>
      <c r="M435" s="905"/>
      <c r="N435" s="906"/>
    </row>
    <row r="436" spans="3:14" ht="17" customHeight="1">
      <c r="C436" s="907" t="str">
        <f>'statement of marks'!$A$1</f>
        <v>jk- ck- ek/;fed fo|ky; uohu] fuEckgsM+k</v>
      </c>
      <c r="D436" s="908"/>
      <c r="E436" s="908"/>
      <c r="F436" s="908"/>
      <c r="G436" s="909"/>
      <c r="H436" s="922"/>
      <c r="I436" s="923"/>
      <c r="J436" s="907" t="str">
        <f>'statement of marks'!$A$1</f>
        <v>jk- ck- ek/;fed fo|ky; uohu] fuEckgsM+k</v>
      </c>
      <c r="K436" s="908"/>
      <c r="L436" s="908"/>
      <c r="M436" s="908"/>
      <c r="N436" s="909"/>
    </row>
    <row r="437" spans="3:14" ht="17" customHeight="1">
      <c r="C437" s="907"/>
      <c r="D437" s="908"/>
      <c r="E437" s="908"/>
      <c r="F437" s="908"/>
      <c r="G437" s="909"/>
      <c r="H437" s="922"/>
      <c r="I437" s="923"/>
      <c r="J437" s="907"/>
      <c r="K437" s="908"/>
      <c r="L437" s="908"/>
      <c r="M437" s="908"/>
      <c r="N437" s="909"/>
    </row>
    <row r="438" spans="3:14" ht="17" customHeight="1">
      <c r="C438" s="406"/>
      <c r="D438" s="398" t="s">
        <v>559</v>
      </c>
      <c r="E438" s="910" t="str">
        <f>'statement of marks'!$F$3</f>
        <v>2015-16</v>
      </c>
      <c r="F438" s="910"/>
      <c r="G438" s="911"/>
      <c r="H438" s="922"/>
      <c r="I438" s="923"/>
      <c r="J438" s="406"/>
      <c r="K438" s="398" t="s">
        <v>559</v>
      </c>
      <c r="L438" s="910" t="str">
        <f>'statement of marks'!$F$3</f>
        <v>2015-16</v>
      </c>
      <c r="M438" s="910"/>
      <c r="N438" s="911"/>
    </row>
    <row r="439" spans="3:14" ht="17" customHeight="1">
      <c r="C439" s="406"/>
      <c r="D439" s="399" t="s">
        <v>560</v>
      </c>
      <c r="E439" s="912" t="str">
        <f>IF('statement of marks'!H35="","",'statement of marks'!H35)</f>
        <v>v 029</v>
      </c>
      <c r="F439" s="912"/>
      <c r="G439" s="913"/>
      <c r="H439" s="922"/>
      <c r="I439" s="923"/>
      <c r="J439" s="406"/>
      <c r="K439" s="399" t="s">
        <v>560</v>
      </c>
      <c r="L439" s="912" t="str">
        <f>IF('statement of marks'!H36="","",'statement of marks'!H36)</f>
        <v>v 030</v>
      </c>
      <c r="M439" s="912"/>
      <c r="N439" s="913"/>
    </row>
    <row r="440" spans="3:14" ht="17" customHeight="1">
      <c r="C440" s="406"/>
      <c r="D440" s="399" t="s">
        <v>561</v>
      </c>
      <c r="E440" s="912" t="str">
        <f>IF('statement of marks'!I35="","",'statement of marks'!I35)</f>
        <v>c 029</v>
      </c>
      <c r="F440" s="912"/>
      <c r="G440" s="913"/>
      <c r="H440" s="922"/>
      <c r="I440" s="923"/>
      <c r="J440" s="406"/>
      <c r="K440" s="399" t="s">
        <v>561</v>
      </c>
      <c r="L440" s="912" t="str">
        <f>IF('statement of marks'!I36="","",'statement of marks'!I36)</f>
        <v>c 030</v>
      </c>
      <c r="M440" s="912"/>
      <c r="N440" s="913"/>
    </row>
    <row r="441" spans="3:14" ht="17" customHeight="1">
      <c r="C441" s="406"/>
      <c r="D441" s="399" t="s">
        <v>562</v>
      </c>
      <c r="E441" s="912" t="str">
        <f>IF('statement of marks'!J35="","",'statement of marks'!J35)</f>
        <v>l 029</v>
      </c>
      <c r="F441" s="912"/>
      <c r="G441" s="913"/>
      <c r="H441" s="922"/>
      <c r="I441" s="923"/>
      <c r="J441" s="406"/>
      <c r="K441" s="399" t="s">
        <v>562</v>
      </c>
      <c r="L441" s="912" t="str">
        <f>IF('statement of marks'!J36="","",'statement of marks'!J36)</f>
        <v>l 030</v>
      </c>
      <c r="M441" s="912"/>
      <c r="N441" s="913"/>
    </row>
    <row r="442" spans="3:14" ht="17" customHeight="1">
      <c r="C442" s="406"/>
      <c r="D442" s="399" t="s">
        <v>566</v>
      </c>
      <c r="E442" s="914" t="str">
        <f>IF('statement of marks'!B35="","",'statement of marks'!B35)</f>
        <v/>
      </c>
      <c r="F442" s="914"/>
      <c r="G442" s="915"/>
      <c r="H442" s="922"/>
      <c r="I442" s="923"/>
      <c r="J442" s="406"/>
      <c r="K442" s="399" t="s">
        <v>566</v>
      </c>
      <c r="L442" s="914" t="str">
        <f>IF('statement of marks'!B36="","",'statement of marks'!B36)</f>
        <v/>
      </c>
      <c r="M442" s="914"/>
      <c r="N442" s="915"/>
    </row>
    <row r="443" spans="3:14" ht="17" customHeight="1">
      <c r="C443" s="406"/>
      <c r="D443" s="399" t="s">
        <v>563</v>
      </c>
      <c r="E443" s="914" t="str">
        <f>'statement of marks'!$D$3</f>
        <v>2 A</v>
      </c>
      <c r="F443" s="914"/>
      <c r="G443" s="915"/>
      <c r="H443" s="922"/>
      <c r="I443" s="923"/>
      <c r="J443" s="406"/>
      <c r="K443" s="399" t="s">
        <v>563</v>
      </c>
      <c r="L443" s="914" t="str">
        <f>'statement of marks'!$D$3</f>
        <v>2 A</v>
      </c>
      <c r="M443" s="914"/>
      <c r="N443" s="915"/>
    </row>
    <row r="444" spans="3:14" ht="17" customHeight="1">
      <c r="C444" s="406"/>
      <c r="D444" s="400" t="s">
        <v>564</v>
      </c>
      <c r="E444" s="914" t="str">
        <f>IF('statement of marks'!E35="","",'statement of marks'!E35)</f>
        <v/>
      </c>
      <c r="F444" s="914"/>
      <c r="G444" s="915"/>
      <c r="H444" s="922"/>
      <c r="I444" s="923"/>
      <c r="J444" s="406"/>
      <c r="K444" s="400" t="s">
        <v>564</v>
      </c>
      <c r="L444" s="914" t="str">
        <f>IF('statement of marks'!E36="","",'statement of marks'!E36)</f>
        <v/>
      </c>
      <c r="M444" s="914"/>
      <c r="N444" s="915"/>
    </row>
    <row r="445" spans="3:14" ht="17" customHeight="1">
      <c r="C445" s="406"/>
      <c r="D445" s="399" t="s">
        <v>6</v>
      </c>
      <c r="E445" s="914" t="str">
        <f>IF('statement of marks'!D35="","",'statement of marks'!D35)</f>
        <v/>
      </c>
      <c r="F445" s="914"/>
      <c r="G445" s="915"/>
      <c r="H445" s="922"/>
      <c r="I445" s="923"/>
      <c r="J445" s="406"/>
      <c r="K445" s="399" t="s">
        <v>6</v>
      </c>
      <c r="L445" s="914" t="str">
        <f>IF('statement of marks'!D36="","",'statement of marks'!D36)</f>
        <v/>
      </c>
      <c r="M445" s="914"/>
      <c r="N445" s="915"/>
    </row>
    <row r="446" spans="3:14" ht="17" customHeight="1">
      <c r="C446" s="406"/>
      <c r="D446" s="399" t="s">
        <v>567</v>
      </c>
      <c r="E446" s="916" t="str">
        <f>IF('statement of marks'!F35="","",'statement of marks'!F35)</f>
        <v/>
      </c>
      <c r="F446" s="916"/>
      <c r="G446" s="917"/>
      <c r="H446" s="922"/>
      <c r="I446" s="923"/>
      <c r="J446" s="406"/>
      <c r="K446" s="399" t="s">
        <v>567</v>
      </c>
      <c r="L446" s="916" t="str">
        <f>IF('statement of marks'!F36="","",'statement of marks'!F36)</f>
        <v/>
      </c>
      <c r="M446" s="916"/>
      <c r="N446" s="917"/>
    </row>
    <row r="447" spans="3:14" ht="17" customHeight="1">
      <c r="C447" s="406"/>
      <c r="D447" s="399" t="s">
        <v>568</v>
      </c>
      <c r="E447" s="918" t="str">
        <f>IF('statement of marks'!G35="","",'statement of marks'!G35)</f>
        <v/>
      </c>
      <c r="F447" s="918"/>
      <c r="G447" s="919"/>
      <c r="H447" s="922"/>
      <c r="I447" s="923"/>
      <c r="J447" s="406"/>
      <c r="K447" s="399" t="s">
        <v>568</v>
      </c>
      <c r="L447" s="918" t="str">
        <f>IF('statement of marks'!G36="","",'statement of marks'!G36)</f>
        <v/>
      </c>
      <c r="M447" s="918"/>
      <c r="N447" s="919"/>
    </row>
    <row r="448" spans="3:14" ht="17" customHeight="1">
      <c r="C448" s="406"/>
      <c r="D448" s="399" t="s">
        <v>565</v>
      </c>
      <c r="E448" s="405" t="s">
        <v>630</v>
      </c>
      <c r="F448" s="405" t="s">
        <v>79</v>
      </c>
      <c r="G448" s="407" t="s">
        <v>571</v>
      </c>
      <c r="H448" s="922"/>
      <c r="I448" s="923"/>
      <c r="J448" s="406"/>
      <c r="K448" s="399" t="s">
        <v>565</v>
      </c>
      <c r="L448" s="405" t="s">
        <v>630</v>
      </c>
      <c r="M448" s="405" t="s">
        <v>79</v>
      </c>
      <c r="N448" s="407" t="s">
        <v>571</v>
      </c>
    </row>
    <row r="449" spans="3:14" ht="17" customHeight="1">
      <c r="C449" s="406"/>
      <c r="D449" s="399" t="str">
        <f>'statement of marks'!$BZ$5</f>
        <v>fgUnh</v>
      </c>
      <c r="E449" s="413" t="str">
        <f>IF('statement of marks'!BZ35="","",'statement of marks'!BZ35)</f>
        <v/>
      </c>
      <c r="F449" s="415" t="str">
        <f>IF('statement of marks'!CA35="","",'statement of marks'!CA35)</f>
        <v/>
      </c>
      <c r="G449" s="407" t="str">
        <f>IF('statement of marks'!CB35="","",'statement of marks'!CB35)</f>
        <v/>
      </c>
      <c r="H449" s="922"/>
      <c r="I449" s="923"/>
      <c r="J449" s="406"/>
      <c r="K449" s="399" t="str">
        <f>'statement of marks'!$BZ$5</f>
        <v>fgUnh</v>
      </c>
      <c r="L449" s="413" t="str">
        <f>IF('statement of marks'!BZ36="","",'statement of marks'!BZ36)</f>
        <v/>
      </c>
      <c r="M449" s="415" t="str">
        <f>IF('statement of marks'!CA36="","",'statement of marks'!CA36)</f>
        <v/>
      </c>
      <c r="N449" s="407" t="str">
        <f>IF('statement of marks'!CB36="","",'statement of marks'!CB36)</f>
        <v/>
      </c>
    </row>
    <row r="450" spans="3:14" ht="17" customHeight="1">
      <c r="C450" s="406"/>
      <c r="D450" s="399" t="str">
        <f>'statement of marks'!$CC$5</f>
        <v>vaxszth</v>
      </c>
      <c r="E450" s="413" t="str">
        <f>IF('statement of marks'!CC35="","",'statement of marks'!CC35)</f>
        <v/>
      </c>
      <c r="F450" s="415" t="str">
        <f>IF('statement of marks'!CD35="","",'statement of marks'!CD35)</f>
        <v/>
      </c>
      <c r="G450" s="407" t="str">
        <f>IF('statement of marks'!CE35="","",'statement of marks'!CE35)</f>
        <v/>
      </c>
      <c r="H450" s="922"/>
      <c r="I450" s="923"/>
      <c r="J450" s="406"/>
      <c r="K450" s="399" t="str">
        <f>'statement of marks'!$CC$5</f>
        <v>vaxszth</v>
      </c>
      <c r="L450" s="413" t="str">
        <f>IF('statement of marks'!CC36="","",'statement of marks'!CC36)</f>
        <v/>
      </c>
      <c r="M450" s="415" t="str">
        <f>IF('statement of marks'!CD36="","",'statement of marks'!CD36)</f>
        <v/>
      </c>
      <c r="N450" s="407" t="str">
        <f>IF('statement of marks'!CE36="","",'statement of marks'!CE36)</f>
        <v/>
      </c>
    </row>
    <row r="451" spans="3:14" ht="17" customHeight="1">
      <c r="C451" s="406"/>
      <c r="D451" s="399" t="str">
        <f>'statement of marks'!$CF$5</f>
        <v>xf.kr</v>
      </c>
      <c r="E451" s="413" t="str">
        <f>IF('statement of marks'!CF35="","",'statement of marks'!CF35)</f>
        <v/>
      </c>
      <c r="F451" s="415" t="str">
        <f>IF('statement of marks'!CG35="","",'statement of marks'!CG35)</f>
        <v/>
      </c>
      <c r="G451" s="407" t="str">
        <f>IF('statement of marks'!CH35="","",'statement of marks'!CH35)</f>
        <v/>
      </c>
      <c r="H451" s="922"/>
      <c r="I451" s="923"/>
      <c r="J451" s="406"/>
      <c r="K451" s="399" t="str">
        <f>'statement of marks'!$CF$5</f>
        <v>xf.kr</v>
      </c>
      <c r="L451" s="413" t="str">
        <f>IF('statement of marks'!CF36="","",'statement of marks'!CF36)</f>
        <v/>
      </c>
      <c r="M451" s="415" t="str">
        <f>IF('statement of marks'!CG36="","",'statement of marks'!CG36)</f>
        <v/>
      </c>
      <c r="N451" s="407" t="str">
        <f>IF('statement of marks'!CH36="","",'statement of marks'!CH36)</f>
        <v/>
      </c>
    </row>
    <row r="452" spans="3:14" ht="17" customHeight="1">
      <c r="C452" s="406"/>
      <c r="D452" s="399" t="str">
        <f>'statement of marks'!$CI$5</f>
        <v>Ik;kZoj.k v/;;u</v>
      </c>
      <c r="E452" s="413" t="str">
        <f>IF('statement of marks'!CI35="","",'statement of marks'!CI35)</f>
        <v/>
      </c>
      <c r="F452" s="415" t="str">
        <f>IF('statement of marks'!CJ35="","",'statement of marks'!CJ35)</f>
        <v/>
      </c>
      <c r="G452" s="407" t="str">
        <f>IF('statement of marks'!CK35="","",'statement of marks'!CK35)</f>
        <v/>
      </c>
      <c r="H452" s="922"/>
      <c r="I452" s="923"/>
      <c r="J452" s="406"/>
      <c r="K452" s="399" t="str">
        <f>'statement of marks'!$CI$5</f>
        <v>Ik;kZoj.k v/;;u</v>
      </c>
      <c r="L452" s="413" t="str">
        <f>IF('statement of marks'!CI36="","",'statement of marks'!CI36)</f>
        <v/>
      </c>
      <c r="M452" s="415" t="str">
        <f>IF('statement of marks'!CJ36="","",'statement of marks'!CJ36)</f>
        <v/>
      </c>
      <c r="N452" s="407" t="str">
        <f>IF('statement of marks'!CK36="","",'statement of marks'!CK36)</f>
        <v/>
      </c>
    </row>
    <row r="453" spans="3:14" ht="17" customHeight="1">
      <c r="C453" s="406"/>
      <c r="D453" s="399" t="str">
        <f>'statement of marks'!$CL$5</f>
        <v>dk;kZuqHko</v>
      </c>
      <c r="E453" s="413" t="str">
        <f>IF('statement of marks'!CL35="","",'statement of marks'!CL35)</f>
        <v/>
      </c>
      <c r="F453" s="415" t="str">
        <f>IF('statement of marks'!CM35="","",'statement of marks'!CM35)</f>
        <v/>
      </c>
      <c r="G453" s="407" t="str">
        <f>IF('statement of marks'!CN35="","",'statement of marks'!CN35)</f>
        <v/>
      </c>
      <c r="H453" s="922"/>
      <c r="I453" s="923"/>
      <c r="J453" s="406"/>
      <c r="K453" s="399" t="str">
        <f>'statement of marks'!$CL$5</f>
        <v>dk;kZuqHko</v>
      </c>
      <c r="L453" s="413" t="str">
        <f>IF('statement of marks'!CL36="","",'statement of marks'!CL36)</f>
        <v/>
      </c>
      <c r="M453" s="415" t="str">
        <f>IF('statement of marks'!CM36="","",'statement of marks'!CM36)</f>
        <v/>
      </c>
      <c r="N453" s="407" t="str">
        <f>IF('statement of marks'!CN36="","",'statement of marks'!CN36)</f>
        <v/>
      </c>
    </row>
    <row r="454" spans="3:14" ht="17" customHeight="1">
      <c r="C454" s="406"/>
      <c r="D454" s="399" t="str">
        <f>'statement of marks'!$CO$5</f>
        <v>dyk f'k{kk</v>
      </c>
      <c r="E454" s="414" t="str">
        <f>IF('statement of marks'!CO35="","",'statement of marks'!CO35)</f>
        <v/>
      </c>
      <c r="F454" s="416" t="str">
        <f>IF('statement of marks'!CP35="","",'statement of marks'!CP35)</f>
        <v/>
      </c>
      <c r="G454" s="408" t="str">
        <f>IF('statement of marks'!CQ35="","",'statement of marks'!CQ35)</f>
        <v/>
      </c>
      <c r="H454" s="922"/>
      <c r="I454" s="923"/>
      <c r="J454" s="406"/>
      <c r="K454" s="399" t="str">
        <f>'statement of marks'!$CO$5</f>
        <v>dyk f'k{kk</v>
      </c>
      <c r="L454" s="414" t="str">
        <f>IF('statement of marks'!CO36="","",'statement of marks'!CO36)</f>
        <v/>
      </c>
      <c r="M454" s="416" t="str">
        <f>IF('statement of marks'!CP36="","",'statement of marks'!CP36)</f>
        <v/>
      </c>
      <c r="N454" s="408" t="str">
        <f>IF('statement of marks'!CQ36="","",'statement of marks'!CQ36)</f>
        <v/>
      </c>
    </row>
    <row r="455" spans="3:14" ht="17" customHeight="1">
      <c r="C455" s="406"/>
      <c r="D455" s="399" t="str">
        <f>'statement of marks'!$CR$5</f>
        <v>LokLF; ,oe~ 'kkjhfjd f'k{kk</v>
      </c>
      <c r="E455" s="414" t="str">
        <f>IF('statement of marks'!CR35="","",'statement of marks'!CR35)</f>
        <v/>
      </c>
      <c r="F455" s="416" t="str">
        <f>IF('statement of marks'!CS35="","",'statement of marks'!CS35)</f>
        <v/>
      </c>
      <c r="G455" s="408" t="str">
        <f>IF('statement of marks'!CT35="","",'statement of marks'!CT35)</f>
        <v/>
      </c>
      <c r="H455" s="922"/>
      <c r="I455" s="923"/>
      <c r="J455" s="406"/>
      <c r="K455" s="399" t="str">
        <f>'statement of marks'!$CR$5</f>
        <v>LokLF; ,oe~ 'kkjhfjd f'k{kk</v>
      </c>
      <c r="L455" s="414" t="str">
        <f>IF('statement of marks'!CR36="","",'statement of marks'!CR36)</f>
        <v/>
      </c>
      <c r="M455" s="416" t="str">
        <f>IF('statement of marks'!CS36="","",'statement of marks'!CS36)</f>
        <v/>
      </c>
      <c r="N455" s="408" t="str">
        <f>IF('statement of marks'!CT36="","",'statement of marks'!CT36)</f>
        <v/>
      </c>
    </row>
    <row r="456" spans="3:14" ht="17" customHeight="1">
      <c r="C456" s="406"/>
      <c r="D456" s="399" t="s">
        <v>629</v>
      </c>
      <c r="E456" s="414" t="str">
        <f>IF('statement of marks'!CY35="","",'statement of marks'!CY35)</f>
        <v/>
      </c>
      <c r="F456" s="416" t="str">
        <f>IF('statement of marks'!CZ35="","",'statement of marks'!CZ35)</f>
        <v/>
      </c>
      <c r="G456" s="408" t="str">
        <f>IF('statement of marks'!DB35="","",'statement of marks'!DB35)</f>
        <v/>
      </c>
      <c r="H456" s="922"/>
      <c r="I456" s="923"/>
      <c r="J456" s="406"/>
      <c r="K456" s="399" t="s">
        <v>629</v>
      </c>
      <c r="L456" s="414" t="str">
        <f>IF('statement of marks'!CY36="","",'statement of marks'!CY36)</f>
        <v/>
      </c>
      <c r="M456" s="416" t="str">
        <f>IF('statement of marks'!CZ36="","",'statement of marks'!CZ36)</f>
        <v/>
      </c>
      <c r="N456" s="408" t="str">
        <f>IF('statement of marks'!DB36="","",'statement of marks'!DB36)</f>
        <v/>
      </c>
    </row>
    <row r="457" spans="3:14" ht="17" customHeight="1">
      <c r="C457" s="406"/>
      <c r="D457" s="399" t="s">
        <v>8</v>
      </c>
      <c r="E457" s="920" t="str">
        <f>IF('statement of marks'!CX35="","",'statement of marks'!CX35)</f>
        <v/>
      </c>
      <c r="F457" s="920"/>
      <c r="G457" s="921"/>
      <c r="H457" s="922"/>
      <c r="I457" s="923"/>
      <c r="J457" s="406"/>
      <c r="K457" s="399" t="s">
        <v>8</v>
      </c>
      <c r="L457" s="920" t="str">
        <f>IF('statement of marks'!CX36="","",'statement of marks'!CX36)</f>
        <v/>
      </c>
      <c r="M457" s="920"/>
      <c r="N457" s="921"/>
    </row>
    <row r="458" spans="3:14" ht="17" customHeight="1">
      <c r="C458" s="406"/>
      <c r="D458" s="401" t="str">
        <f>'statement of marks'!$CU$5</f>
        <v>dqy ehfVax</v>
      </c>
      <c r="E458" s="412" t="str">
        <f>IF('statement of marks'!CU35="","",'statement of marks'!CU35)</f>
        <v/>
      </c>
      <c r="F458" s="366" t="str">
        <f>'statement of marks'!$CV$5</f>
        <v>Nk= mifLFkfr</v>
      </c>
      <c r="G458" s="417" t="str">
        <f>IF('statement of marks'!CV35="","",'statement of marks'!CV35)</f>
        <v/>
      </c>
      <c r="H458" s="922"/>
      <c r="I458" s="923"/>
      <c r="J458" s="406"/>
      <c r="K458" s="401" t="str">
        <f>'statement of marks'!$CU$5</f>
        <v>dqy ehfVax</v>
      </c>
      <c r="L458" s="412" t="str">
        <f>IF('statement of marks'!CU36="","",'statement of marks'!CU36)</f>
        <v/>
      </c>
      <c r="M458" s="366" t="str">
        <f>'statement of marks'!$CV$5</f>
        <v>Nk= mifLFkfr</v>
      </c>
      <c r="N458" s="417" t="str">
        <f>IF('statement of marks'!CV36="","",'statement of marks'!CV36)</f>
        <v/>
      </c>
    </row>
    <row r="459" spans="3:14" ht="17" customHeight="1">
      <c r="C459" s="406"/>
      <c r="D459" s="399" t="s">
        <v>569</v>
      </c>
      <c r="E459" s="898" t="str">
        <f>IF('statement of marks'!DE35="","",'statement of marks'!DE35)</f>
        <v/>
      </c>
      <c r="F459" s="898"/>
      <c r="G459" s="899"/>
      <c r="H459" s="922"/>
      <c r="I459" s="923"/>
      <c r="J459" s="406"/>
      <c r="K459" s="399" t="s">
        <v>569</v>
      </c>
      <c r="L459" s="898" t="str">
        <f>IF('statement of marks'!DE36="","",'statement of marks'!DE36)</f>
        <v/>
      </c>
      <c r="M459" s="898"/>
      <c r="N459" s="899"/>
    </row>
    <row r="460" spans="3:14" ht="17" customHeight="1">
      <c r="C460" s="406"/>
      <c r="D460" s="400" t="s">
        <v>65</v>
      </c>
      <c r="E460" s="898"/>
      <c r="F460" s="898"/>
      <c r="G460" s="899"/>
      <c r="H460" s="922"/>
      <c r="I460" s="923"/>
      <c r="J460" s="406"/>
      <c r="K460" s="400" t="s">
        <v>65</v>
      </c>
      <c r="L460" s="898"/>
      <c r="M460" s="898"/>
      <c r="N460" s="899"/>
    </row>
    <row r="461" spans="3:14" ht="17" customHeight="1">
      <c r="C461" s="406"/>
      <c r="D461" s="402" t="s">
        <v>86</v>
      </c>
      <c r="E461" s="898"/>
      <c r="F461" s="898"/>
      <c r="G461" s="899"/>
      <c r="H461" s="922"/>
      <c r="I461" s="923"/>
      <c r="J461" s="406"/>
      <c r="K461" s="402" t="s">
        <v>86</v>
      </c>
      <c r="L461" s="898"/>
      <c r="M461" s="898"/>
      <c r="N461" s="899"/>
    </row>
    <row r="462" spans="3:14" ht="17" customHeight="1">
      <c r="C462" s="406"/>
      <c r="D462" s="403" t="s">
        <v>16</v>
      </c>
      <c r="E462" s="898"/>
      <c r="F462" s="898"/>
      <c r="G462" s="899"/>
      <c r="H462" s="922"/>
      <c r="I462" s="923"/>
      <c r="J462" s="406"/>
      <c r="K462" s="403" t="s">
        <v>16</v>
      </c>
      <c r="L462" s="898"/>
      <c r="M462" s="898"/>
      <c r="N462" s="899"/>
    </row>
    <row r="463" spans="3:14" ht="17" customHeight="1">
      <c r="C463" s="409"/>
      <c r="D463" s="404" t="s">
        <v>4</v>
      </c>
      <c r="E463" s="898"/>
      <c r="F463" s="898"/>
      <c r="G463" s="899"/>
      <c r="H463" s="922"/>
      <c r="I463" s="923"/>
      <c r="J463" s="409"/>
      <c r="K463" s="404" t="s">
        <v>4</v>
      </c>
      <c r="L463" s="898"/>
      <c r="M463" s="898"/>
      <c r="N463" s="899"/>
    </row>
    <row r="464" spans="3:14" ht="17" customHeight="1">
      <c r="C464" s="406"/>
      <c r="D464" s="400" t="str">
        <f>'statement of marks'!$H$3</f>
        <v xml:space="preserve">fo|ky; dk Mkbl dksM+ </v>
      </c>
      <c r="E464" s="900" t="str">
        <f>'statement of marks'!$I$3</f>
        <v>00001</v>
      </c>
      <c r="F464" s="900"/>
      <c r="G464" s="901"/>
      <c r="H464" s="922"/>
      <c r="I464" s="923"/>
      <c r="J464" s="406"/>
      <c r="K464" s="400" t="str">
        <f>'statement of marks'!$H$3</f>
        <v xml:space="preserve">fo|ky; dk Mkbl dksM+ </v>
      </c>
      <c r="L464" s="900" t="str">
        <f>'statement of marks'!$I$3</f>
        <v>00001</v>
      </c>
      <c r="M464" s="900"/>
      <c r="N464" s="901"/>
    </row>
    <row r="465" spans="3:14" ht="17" customHeight="1" thickBot="1">
      <c r="C465" s="410"/>
      <c r="D465" s="411" t="s">
        <v>63</v>
      </c>
      <c r="E465" s="902">
        <f>'statement of marks'!$DD$107</f>
        <v>42460</v>
      </c>
      <c r="F465" s="902"/>
      <c r="G465" s="903"/>
      <c r="H465" s="922"/>
      <c r="I465" s="923"/>
      <c r="J465" s="410"/>
      <c r="K465" s="411" t="s">
        <v>63</v>
      </c>
      <c r="L465" s="902">
        <f>'statement of marks'!$DD$107</f>
        <v>42460</v>
      </c>
      <c r="M465" s="902"/>
      <c r="N465" s="903"/>
    </row>
    <row r="466" spans="3:14" ht="17" customHeight="1">
      <c r="C466" s="904" t="s">
        <v>39</v>
      </c>
      <c r="D466" s="905"/>
      <c r="E466" s="905"/>
      <c r="F466" s="905"/>
      <c r="G466" s="906"/>
      <c r="H466" s="922"/>
      <c r="I466" s="923"/>
      <c r="J466" s="904" t="s">
        <v>39</v>
      </c>
      <c r="K466" s="905"/>
      <c r="L466" s="905"/>
      <c r="M466" s="905"/>
      <c r="N466" s="906"/>
    </row>
    <row r="467" spans="3:14" ht="17" customHeight="1">
      <c r="C467" s="907" t="str">
        <f>'statement of marks'!$A$1</f>
        <v>jk- ck- ek/;fed fo|ky; uohu] fuEckgsM+k</v>
      </c>
      <c r="D467" s="908"/>
      <c r="E467" s="908"/>
      <c r="F467" s="908"/>
      <c r="G467" s="909"/>
      <c r="H467" s="922"/>
      <c r="I467" s="923"/>
      <c r="J467" s="907" t="str">
        <f>'statement of marks'!$A$1</f>
        <v>jk- ck- ek/;fed fo|ky; uohu] fuEckgsM+k</v>
      </c>
      <c r="K467" s="908"/>
      <c r="L467" s="908"/>
      <c r="M467" s="908"/>
      <c r="N467" s="909"/>
    </row>
    <row r="468" spans="3:14" ht="17" customHeight="1">
      <c r="C468" s="907"/>
      <c r="D468" s="908"/>
      <c r="E468" s="908"/>
      <c r="F468" s="908"/>
      <c r="G468" s="909"/>
      <c r="H468" s="922"/>
      <c r="I468" s="923"/>
      <c r="J468" s="907"/>
      <c r="K468" s="908"/>
      <c r="L468" s="908"/>
      <c r="M468" s="908"/>
      <c r="N468" s="909"/>
    </row>
    <row r="469" spans="3:14" ht="17" customHeight="1">
      <c r="C469" s="406"/>
      <c r="D469" s="398" t="s">
        <v>559</v>
      </c>
      <c r="E469" s="910" t="str">
        <f>'statement of marks'!$F$3</f>
        <v>2015-16</v>
      </c>
      <c r="F469" s="910"/>
      <c r="G469" s="911"/>
      <c r="H469" s="922"/>
      <c r="I469" s="923"/>
      <c r="J469" s="406"/>
      <c r="K469" s="398" t="s">
        <v>559</v>
      </c>
      <c r="L469" s="910" t="str">
        <f>'statement of marks'!$F$3</f>
        <v>2015-16</v>
      </c>
      <c r="M469" s="910"/>
      <c r="N469" s="911"/>
    </row>
    <row r="470" spans="3:14" ht="17" customHeight="1">
      <c r="C470" s="406"/>
      <c r="D470" s="399" t="s">
        <v>560</v>
      </c>
      <c r="E470" s="912" t="str">
        <f>IF('statement of marks'!H37="","",'statement of marks'!H37)</f>
        <v>v 031</v>
      </c>
      <c r="F470" s="912"/>
      <c r="G470" s="913"/>
      <c r="H470" s="922"/>
      <c r="I470" s="923"/>
      <c r="J470" s="406"/>
      <c r="K470" s="399" t="s">
        <v>560</v>
      </c>
      <c r="L470" s="912" t="str">
        <f>IF('statement of marks'!H38="","",'statement of marks'!H38)</f>
        <v>v 032</v>
      </c>
      <c r="M470" s="912"/>
      <c r="N470" s="913"/>
    </row>
    <row r="471" spans="3:14" ht="17" customHeight="1">
      <c r="C471" s="406"/>
      <c r="D471" s="399" t="s">
        <v>561</v>
      </c>
      <c r="E471" s="912" t="str">
        <f>IF('statement of marks'!I37="","",'statement of marks'!I37)</f>
        <v>c 031</v>
      </c>
      <c r="F471" s="912"/>
      <c r="G471" s="913"/>
      <c r="H471" s="922"/>
      <c r="I471" s="923"/>
      <c r="J471" s="406"/>
      <c r="K471" s="399" t="s">
        <v>561</v>
      </c>
      <c r="L471" s="912" t="str">
        <f>IF('statement of marks'!I38="","",'statement of marks'!I38)</f>
        <v>c 032</v>
      </c>
      <c r="M471" s="912"/>
      <c r="N471" s="913"/>
    </row>
    <row r="472" spans="3:14" ht="17" customHeight="1">
      <c r="C472" s="406"/>
      <c r="D472" s="399" t="s">
        <v>562</v>
      </c>
      <c r="E472" s="912" t="str">
        <f>IF('statement of marks'!J37="","",'statement of marks'!J37)</f>
        <v>l 031</v>
      </c>
      <c r="F472" s="912"/>
      <c r="G472" s="913"/>
      <c r="H472" s="922"/>
      <c r="I472" s="923"/>
      <c r="J472" s="406"/>
      <c r="K472" s="399" t="s">
        <v>562</v>
      </c>
      <c r="L472" s="912" t="str">
        <f>IF('statement of marks'!J38="","",'statement of marks'!J38)</f>
        <v>l 032</v>
      </c>
      <c r="M472" s="912"/>
      <c r="N472" s="913"/>
    </row>
    <row r="473" spans="3:14" ht="17" customHeight="1">
      <c r="C473" s="406"/>
      <c r="D473" s="399" t="s">
        <v>566</v>
      </c>
      <c r="E473" s="914" t="str">
        <f>IF('statement of marks'!B37="","",'statement of marks'!B37)</f>
        <v/>
      </c>
      <c r="F473" s="914"/>
      <c r="G473" s="915"/>
      <c r="H473" s="922"/>
      <c r="I473" s="923"/>
      <c r="J473" s="406"/>
      <c r="K473" s="399" t="s">
        <v>566</v>
      </c>
      <c r="L473" s="914" t="str">
        <f>IF('statement of marks'!B38="","",'statement of marks'!B38)</f>
        <v/>
      </c>
      <c r="M473" s="914"/>
      <c r="N473" s="915"/>
    </row>
    <row r="474" spans="3:14" ht="17" customHeight="1">
      <c r="C474" s="406"/>
      <c r="D474" s="399" t="s">
        <v>563</v>
      </c>
      <c r="E474" s="914" t="str">
        <f>'statement of marks'!$D$3</f>
        <v>2 A</v>
      </c>
      <c r="F474" s="914"/>
      <c r="G474" s="915"/>
      <c r="H474" s="922"/>
      <c r="I474" s="923"/>
      <c r="J474" s="406"/>
      <c r="K474" s="399" t="s">
        <v>563</v>
      </c>
      <c r="L474" s="914" t="str">
        <f>'statement of marks'!$D$3</f>
        <v>2 A</v>
      </c>
      <c r="M474" s="914"/>
      <c r="N474" s="915"/>
    </row>
    <row r="475" spans="3:14" ht="17" customHeight="1">
      <c r="C475" s="406"/>
      <c r="D475" s="400" t="s">
        <v>564</v>
      </c>
      <c r="E475" s="914" t="str">
        <f>IF('statement of marks'!E37="","",'statement of marks'!E37)</f>
        <v/>
      </c>
      <c r="F475" s="914"/>
      <c r="G475" s="915"/>
      <c r="H475" s="922"/>
      <c r="I475" s="923"/>
      <c r="J475" s="406"/>
      <c r="K475" s="400" t="s">
        <v>564</v>
      </c>
      <c r="L475" s="914" t="str">
        <f>IF('statement of marks'!E38="","",'statement of marks'!E38)</f>
        <v/>
      </c>
      <c r="M475" s="914"/>
      <c r="N475" s="915"/>
    </row>
    <row r="476" spans="3:14" ht="17" customHeight="1">
      <c r="C476" s="406"/>
      <c r="D476" s="399" t="s">
        <v>6</v>
      </c>
      <c r="E476" s="914" t="str">
        <f>IF('statement of marks'!D37="","",'statement of marks'!D37)</f>
        <v/>
      </c>
      <c r="F476" s="914"/>
      <c r="G476" s="915"/>
      <c r="H476" s="922"/>
      <c r="I476" s="923"/>
      <c r="J476" s="406"/>
      <c r="K476" s="399" t="s">
        <v>6</v>
      </c>
      <c r="L476" s="914" t="str">
        <f>IF('statement of marks'!D38="","",'statement of marks'!D38)</f>
        <v/>
      </c>
      <c r="M476" s="914"/>
      <c r="N476" s="915"/>
    </row>
    <row r="477" spans="3:14" ht="17" customHeight="1">
      <c r="C477" s="406"/>
      <c r="D477" s="399" t="s">
        <v>567</v>
      </c>
      <c r="E477" s="916" t="str">
        <f>IF('statement of marks'!F37="","",'statement of marks'!F37)</f>
        <v/>
      </c>
      <c r="F477" s="916"/>
      <c r="G477" s="917"/>
      <c r="H477" s="922"/>
      <c r="I477" s="923"/>
      <c r="J477" s="406"/>
      <c r="K477" s="399" t="s">
        <v>567</v>
      </c>
      <c r="L477" s="916" t="str">
        <f>IF('statement of marks'!F38="","",'statement of marks'!F38)</f>
        <v/>
      </c>
      <c r="M477" s="916"/>
      <c r="N477" s="917"/>
    </row>
    <row r="478" spans="3:14" ht="17" customHeight="1">
      <c r="C478" s="406"/>
      <c r="D478" s="399" t="s">
        <v>568</v>
      </c>
      <c r="E478" s="918" t="str">
        <f>IF('statement of marks'!G37="","",'statement of marks'!G37)</f>
        <v/>
      </c>
      <c r="F478" s="918"/>
      <c r="G478" s="919"/>
      <c r="H478" s="922"/>
      <c r="I478" s="923"/>
      <c r="J478" s="406"/>
      <c r="K478" s="399" t="s">
        <v>568</v>
      </c>
      <c r="L478" s="918" t="str">
        <f>IF('statement of marks'!G38="","",'statement of marks'!G38)</f>
        <v/>
      </c>
      <c r="M478" s="918"/>
      <c r="N478" s="919"/>
    </row>
    <row r="479" spans="3:14" ht="17" customHeight="1">
      <c r="C479" s="406"/>
      <c r="D479" s="399" t="s">
        <v>565</v>
      </c>
      <c r="E479" s="405" t="s">
        <v>630</v>
      </c>
      <c r="F479" s="405" t="s">
        <v>79</v>
      </c>
      <c r="G479" s="407" t="s">
        <v>571</v>
      </c>
      <c r="H479" s="922"/>
      <c r="I479" s="923"/>
      <c r="J479" s="406"/>
      <c r="K479" s="399" t="s">
        <v>565</v>
      </c>
      <c r="L479" s="405" t="s">
        <v>630</v>
      </c>
      <c r="M479" s="405" t="s">
        <v>79</v>
      </c>
      <c r="N479" s="407" t="s">
        <v>571</v>
      </c>
    </row>
    <row r="480" spans="3:14" ht="17" customHeight="1">
      <c r="C480" s="406"/>
      <c r="D480" s="399" t="str">
        <f>'statement of marks'!$BZ$5</f>
        <v>fgUnh</v>
      </c>
      <c r="E480" s="413" t="str">
        <f>IF('statement of marks'!BZ37="","",'statement of marks'!BZ37)</f>
        <v/>
      </c>
      <c r="F480" s="415" t="str">
        <f>IF('statement of marks'!CA37="","",'statement of marks'!CA37)</f>
        <v/>
      </c>
      <c r="G480" s="407" t="str">
        <f>IF('statement of marks'!CB37="","",'statement of marks'!CB37)</f>
        <v/>
      </c>
      <c r="H480" s="922"/>
      <c r="I480" s="923"/>
      <c r="J480" s="406"/>
      <c r="K480" s="399" t="str">
        <f>'statement of marks'!$BZ$5</f>
        <v>fgUnh</v>
      </c>
      <c r="L480" s="413" t="str">
        <f>IF('statement of marks'!BZ38="","",'statement of marks'!BZ38)</f>
        <v/>
      </c>
      <c r="M480" s="415" t="str">
        <f>IF('statement of marks'!CA38="","",'statement of marks'!CA38)</f>
        <v/>
      </c>
      <c r="N480" s="407" t="str">
        <f>IF('statement of marks'!CB38="","",'statement of marks'!CB38)</f>
        <v/>
      </c>
    </row>
    <row r="481" spans="3:14" ht="17" customHeight="1">
      <c r="C481" s="406"/>
      <c r="D481" s="399" t="str">
        <f>'statement of marks'!$CC$5</f>
        <v>vaxszth</v>
      </c>
      <c r="E481" s="413" t="str">
        <f>IF('statement of marks'!CC37="","",'statement of marks'!CC37)</f>
        <v/>
      </c>
      <c r="F481" s="415" t="str">
        <f>IF('statement of marks'!CD37="","",'statement of marks'!CD37)</f>
        <v/>
      </c>
      <c r="G481" s="407" t="str">
        <f>IF('statement of marks'!CE37="","",'statement of marks'!CE37)</f>
        <v/>
      </c>
      <c r="H481" s="922"/>
      <c r="I481" s="923"/>
      <c r="J481" s="406"/>
      <c r="K481" s="399" t="str">
        <f>'statement of marks'!$CC$5</f>
        <v>vaxszth</v>
      </c>
      <c r="L481" s="413" t="str">
        <f>IF('statement of marks'!CC38="","",'statement of marks'!CC38)</f>
        <v/>
      </c>
      <c r="M481" s="415" t="str">
        <f>IF('statement of marks'!CD38="","",'statement of marks'!CD38)</f>
        <v/>
      </c>
      <c r="N481" s="407" t="str">
        <f>IF('statement of marks'!CE38="","",'statement of marks'!CE38)</f>
        <v/>
      </c>
    </row>
    <row r="482" spans="3:14" ht="17" customHeight="1">
      <c r="C482" s="406"/>
      <c r="D482" s="399" t="str">
        <f>'statement of marks'!$CF$5</f>
        <v>xf.kr</v>
      </c>
      <c r="E482" s="413" t="str">
        <f>IF('statement of marks'!CF37="","",'statement of marks'!CF37)</f>
        <v/>
      </c>
      <c r="F482" s="415" t="str">
        <f>IF('statement of marks'!CG37="","",'statement of marks'!CG37)</f>
        <v/>
      </c>
      <c r="G482" s="407" t="str">
        <f>IF('statement of marks'!CH37="","",'statement of marks'!CH37)</f>
        <v/>
      </c>
      <c r="H482" s="922"/>
      <c r="I482" s="923"/>
      <c r="J482" s="406"/>
      <c r="K482" s="399" t="str">
        <f>'statement of marks'!$CF$5</f>
        <v>xf.kr</v>
      </c>
      <c r="L482" s="413" t="str">
        <f>IF('statement of marks'!CF38="","",'statement of marks'!CF38)</f>
        <v/>
      </c>
      <c r="M482" s="415" t="str">
        <f>IF('statement of marks'!CG38="","",'statement of marks'!CG38)</f>
        <v/>
      </c>
      <c r="N482" s="407" t="str">
        <f>IF('statement of marks'!CH38="","",'statement of marks'!CH38)</f>
        <v/>
      </c>
    </row>
    <row r="483" spans="3:14" ht="17" customHeight="1">
      <c r="C483" s="406"/>
      <c r="D483" s="399" t="str">
        <f>'statement of marks'!$CI$5</f>
        <v>Ik;kZoj.k v/;;u</v>
      </c>
      <c r="E483" s="413" t="str">
        <f>IF('statement of marks'!CI37="","",'statement of marks'!CI37)</f>
        <v/>
      </c>
      <c r="F483" s="415" t="str">
        <f>IF('statement of marks'!CJ37="","",'statement of marks'!CJ37)</f>
        <v/>
      </c>
      <c r="G483" s="407" t="str">
        <f>IF('statement of marks'!CK37="","",'statement of marks'!CK37)</f>
        <v/>
      </c>
      <c r="H483" s="922"/>
      <c r="I483" s="923"/>
      <c r="J483" s="406"/>
      <c r="K483" s="399" t="str">
        <f>'statement of marks'!$CI$5</f>
        <v>Ik;kZoj.k v/;;u</v>
      </c>
      <c r="L483" s="413" t="str">
        <f>IF('statement of marks'!CI38="","",'statement of marks'!CI38)</f>
        <v/>
      </c>
      <c r="M483" s="415" t="str">
        <f>IF('statement of marks'!CJ38="","",'statement of marks'!CJ38)</f>
        <v/>
      </c>
      <c r="N483" s="407" t="str">
        <f>IF('statement of marks'!CK38="","",'statement of marks'!CK38)</f>
        <v/>
      </c>
    </row>
    <row r="484" spans="3:14" ht="17" customHeight="1">
      <c r="C484" s="406"/>
      <c r="D484" s="399" t="str">
        <f>'statement of marks'!$CL$5</f>
        <v>dk;kZuqHko</v>
      </c>
      <c r="E484" s="413" t="str">
        <f>IF('statement of marks'!CL37="","",'statement of marks'!CL37)</f>
        <v/>
      </c>
      <c r="F484" s="415" t="str">
        <f>IF('statement of marks'!CM37="","",'statement of marks'!CM37)</f>
        <v/>
      </c>
      <c r="G484" s="407" t="str">
        <f>IF('statement of marks'!CN37="","",'statement of marks'!CN37)</f>
        <v/>
      </c>
      <c r="H484" s="922"/>
      <c r="I484" s="923"/>
      <c r="J484" s="406"/>
      <c r="K484" s="399" t="str">
        <f>'statement of marks'!$CL$5</f>
        <v>dk;kZuqHko</v>
      </c>
      <c r="L484" s="413" t="str">
        <f>IF('statement of marks'!CL38="","",'statement of marks'!CL38)</f>
        <v/>
      </c>
      <c r="M484" s="415" t="str">
        <f>IF('statement of marks'!CM38="","",'statement of marks'!CM38)</f>
        <v/>
      </c>
      <c r="N484" s="407" t="str">
        <f>IF('statement of marks'!CN38="","",'statement of marks'!CN38)</f>
        <v/>
      </c>
    </row>
    <row r="485" spans="3:14" ht="17" customHeight="1">
      <c r="C485" s="406"/>
      <c r="D485" s="399" t="str">
        <f>'statement of marks'!$CO$5</f>
        <v>dyk f'k{kk</v>
      </c>
      <c r="E485" s="414" t="str">
        <f>IF('statement of marks'!CO37="","",'statement of marks'!CO37)</f>
        <v/>
      </c>
      <c r="F485" s="416" t="str">
        <f>IF('statement of marks'!CP37="","",'statement of marks'!CP37)</f>
        <v/>
      </c>
      <c r="G485" s="408" t="str">
        <f>IF('statement of marks'!CQ37="","",'statement of marks'!CQ37)</f>
        <v/>
      </c>
      <c r="H485" s="922"/>
      <c r="I485" s="923"/>
      <c r="J485" s="406"/>
      <c r="K485" s="399" t="str">
        <f>'statement of marks'!$CO$5</f>
        <v>dyk f'k{kk</v>
      </c>
      <c r="L485" s="414" t="str">
        <f>IF('statement of marks'!CO38="","",'statement of marks'!CO38)</f>
        <v/>
      </c>
      <c r="M485" s="416" t="str">
        <f>IF('statement of marks'!CP38="","",'statement of marks'!CP38)</f>
        <v/>
      </c>
      <c r="N485" s="408" t="str">
        <f>IF('statement of marks'!CQ38="","",'statement of marks'!CQ38)</f>
        <v/>
      </c>
    </row>
    <row r="486" spans="3:14" ht="17" customHeight="1">
      <c r="C486" s="406"/>
      <c r="D486" s="399" t="str">
        <f>'statement of marks'!$CR$5</f>
        <v>LokLF; ,oe~ 'kkjhfjd f'k{kk</v>
      </c>
      <c r="E486" s="414" t="str">
        <f>IF('statement of marks'!CR37="","",'statement of marks'!CR37)</f>
        <v/>
      </c>
      <c r="F486" s="416" t="str">
        <f>IF('statement of marks'!CS37="","",'statement of marks'!CS37)</f>
        <v/>
      </c>
      <c r="G486" s="408" t="str">
        <f>IF('statement of marks'!CT37="","",'statement of marks'!CT37)</f>
        <v/>
      </c>
      <c r="H486" s="922"/>
      <c r="I486" s="923"/>
      <c r="J486" s="406"/>
      <c r="K486" s="399" t="str">
        <f>'statement of marks'!$CR$5</f>
        <v>LokLF; ,oe~ 'kkjhfjd f'k{kk</v>
      </c>
      <c r="L486" s="414" t="str">
        <f>IF('statement of marks'!CR38="","",'statement of marks'!CR38)</f>
        <v/>
      </c>
      <c r="M486" s="416" t="str">
        <f>IF('statement of marks'!CS38="","",'statement of marks'!CS38)</f>
        <v/>
      </c>
      <c r="N486" s="408" t="str">
        <f>IF('statement of marks'!CT38="","",'statement of marks'!CT38)</f>
        <v/>
      </c>
    </row>
    <row r="487" spans="3:14" ht="17" customHeight="1">
      <c r="C487" s="406"/>
      <c r="D487" s="399" t="s">
        <v>629</v>
      </c>
      <c r="E487" s="414" t="str">
        <f>IF('statement of marks'!CY37="","",'statement of marks'!CY37)</f>
        <v/>
      </c>
      <c r="F487" s="416" t="str">
        <f>IF('statement of marks'!CZ37="","",'statement of marks'!CZ37)</f>
        <v/>
      </c>
      <c r="G487" s="408" t="str">
        <f>IF('statement of marks'!DB37="","",'statement of marks'!DB37)</f>
        <v/>
      </c>
      <c r="H487" s="922"/>
      <c r="I487" s="923"/>
      <c r="J487" s="406"/>
      <c r="K487" s="399" t="s">
        <v>629</v>
      </c>
      <c r="L487" s="414" t="str">
        <f>IF('statement of marks'!CY38="","",'statement of marks'!CY38)</f>
        <v/>
      </c>
      <c r="M487" s="416" t="str">
        <f>IF('statement of marks'!CZ38="","",'statement of marks'!CZ38)</f>
        <v/>
      </c>
      <c r="N487" s="408" t="str">
        <f>IF('statement of marks'!DB38="","",'statement of marks'!DB38)</f>
        <v/>
      </c>
    </row>
    <row r="488" spans="3:14" ht="17" customHeight="1">
      <c r="C488" s="406"/>
      <c r="D488" s="399" t="s">
        <v>8</v>
      </c>
      <c r="E488" s="920" t="str">
        <f>IF('statement of marks'!CX37="","",'statement of marks'!CX37)</f>
        <v/>
      </c>
      <c r="F488" s="920"/>
      <c r="G488" s="921"/>
      <c r="H488" s="922"/>
      <c r="I488" s="923"/>
      <c r="J488" s="406"/>
      <c r="K488" s="399" t="s">
        <v>8</v>
      </c>
      <c r="L488" s="920" t="str">
        <f>IF('statement of marks'!CX38="","",'statement of marks'!CX38)</f>
        <v/>
      </c>
      <c r="M488" s="920"/>
      <c r="N488" s="921"/>
    </row>
    <row r="489" spans="3:14" ht="17" customHeight="1">
      <c r="C489" s="406"/>
      <c r="D489" s="401" t="str">
        <f>'statement of marks'!$CU$5</f>
        <v>dqy ehfVax</v>
      </c>
      <c r="E489" s="412" t="str">
        <f>IF('statement of marks'!CU37="","",'statement of marks'!CU37)</f>
        <v/>
      </c>
      <c r="F489" s="366" t="str">
        <f>'statement of marks'!$CV$5</f>
        <v>Nk= mifLFkfr</v>
      </c>
      <c r="G489" s="417" t="str">
        <f>IF('statement of marks'!CV37="","",'statement of marks'!CV37)</f>
        <v/>
      </c>
      <c r="H489" s="922"/>
      <c r="I489" s="923"/>
      <c r="J489" s="406"/>
      <c r="K489" s="401" t="str">
        <f>'statement of marks'!$CU$5</f>
        <v>dqy ehfVax</v>
      </c>
      <c r="L489" s="412" t="str">
        <f>IF('statement of marks'!CU38="","",'statement of marks'!CU38)</f>
        <v/>
      </c>
      <c r="M489" s="366" t="str">
        <f>'statement of marks'!$CV$5</f>
        <v>Nk= mifLFkfr</v>
      </c>
      <c r="N489" s="417" t="str">
        <f>IF('statement of marks'!CV38="","",'statement of marks'!CV38)</f>
        <v/>
      </c>
    </row>
    <row r="490" spans="3:14" ht="17" customHeight="1">
      <c r="C490" s="406"/>
      <c r="D490" s="399" t="s">
        <v>569</v>
      </c>
      <c r="E490" s="898" t="str">
        <f>IF('statement of marks'!DE37="","",'statement of marks'!DE37)</f>
        <v/>
      </c>
      <c r="F490" s="898"/>
      <c r="G490" s="899"/>
      <c r="H490" s="922"/>
      <c r="I490" s="923"/>
      <c r="J490" s="406"/>
      <c r="K490" s="399" t="s">
        <v>569</v>
      </c>
      <c r="L490" s="898" t="str">
        <f>IF('statement of marks'!DE38="","",'statement of marks'!DE38)</f>
        <v/>
      </c>
      <c r="M490" s="898"/>
      <c r="N490" s="899"/>
    </row>
    <row r="491" spans="3:14" ht="17" customHeight="1">
      <c r="C491" s="406"/>
      <c r="D491" s="400" t="s">
        <v>65</v>
      </c>
      <c r="E491" s="898"/>
      <c r="F491" s="898"/>
      <c r="G491" s="899"/>
      <c r="H491" s="922"/>
      <c r="I491" s="923"/>
      <c r="J491" s="406"/>
      <c r="K491" s="400" t="s">
        <v>65</v>
      </c>
      <c r="L491" s="898"/>
      <c r="M491" s="898"/>
      <c r="N491" s="899"/>
    </row>
    <row r="492" spans="3:14" ht="17" customHeight="1">
      <c r="C492" s="406"/>
      <c r="D492" s="402" t="s">
        <v>86</v>
      </c>
      <c r="E492" s="898"/>
      <c r="F492" s="898"/>
      <c r="G492" s="899"/>
      <c r="H492" s="922"/>
      <c r="I492" s="923"/>
      <c r="J492" s="406"/>
      <c r="K492" s="402" t="s">
        <v>86</v>
      </c>
      <c r="L492" s="898"/>
      <c r="M492" s="898"/>
      <c r="N492" s="899"/>
    </row>
    <row r="493" spans="3:14" ht="17" customHeight="1">
      <c r="C493" s="406"/>
      <c r="D493" s="403" t="s">
        <v>16</v>
      </c>
      <c r="E493" s="898"/>
      <c r="F493" s="898"/>
      <c r="G493" s="899"/>
      <c r="H493" s="922"/>
      <c r="I493" s="923"/>
      <c r="J493" s="406"/>
      <c r="K493" s="403" t="s">
        <v>16</v>
      </c>
      <c r="L493" s="898"/>
      <c r="M493" s="898"/>
      <c r="N493" s="899"/>
    </row>
    <row r="494" spans="3:14" ht="17" customHeight="1">
      <c r="C494" s="409"/>
      <c r="D494" s="404" t="s">
        <v>4</v>
      </c>
      <c r="E494" s="898"/>
      <c r="F494" s="898"/>
      <c r="G494" s="899"/>
      <c r="H494" s="922"/>
      <c r="I494" s="923"/>
      <c r="J494" s="409"/>
      <c r="K494" s="404" t="s">
        <v>4</v>
      </c>
      <c r="L494" s="898"/>
      <c r="M494" s="898"/>
      <c r="N494" s="899"/>
    </row>
    <row r="495" spans="3:14" ht="17" customHeight="1">
      <c r="C495" s="406"/>
      <c r="D495" s="400" t="str">
        <f>'statement of marks'!$H$3</f>
        <v xml:space="preserve">fo|ky; dk Mkbl dksM+ </v>
      </c>
      <c r="E495" s="900" t="str">
        <f>'statement of marks'!$I$3</f>
        <v>00001</v>
      </c>
      <c r="F495" s="900"/>
      <c r="G495" s="901"/>
      <c r="H495" s="922"/>
      <c r="I495" s="923"/>
      <c r="J495" s="406"/>
      <c r="K495" s="400" t="str">
        <f>'statement of marks'!$H$3</f>
        <v xml:space="preserve">fo|ky; dk Mkbl dksM+ </v>
      </c>
      <c r="L495" s="900" t="str">
        <f>'statement of marks'!$I$3</f>
        <v>00001</v>
      </c>
      <c r="M495" s="900"/>
      <c r="N495" s="901"/>
    </row>
    <row r="496" spans="3:14" ht="17" customHeight="1" thickBot="1">
      <c r="C496" s="410"/>
      <c r="D496" s="411" t="s">
        <v>63</v>
      </c>
      <c r="E496" s="902">
        <f>'statement of marks'!$DD$107</f>
        <v>42460</v>
      </c>
      <c r="F496" s="902"/>
      <c r="G496" s="903"/>
      <c r="H496" s="922"/>
      <c r="I496" s="923"/>
      <c r="J496" s="410"/>
      <c r="K496" s="411" t="s">
        <v>63</v>
      </c>
      <c r="L496" s="902">
        <f>'statement of marks'!$DD$107</f>
        <v>42460</v>
      </c>
      <c r="M496" s="902"/>
      <c r="N496" s="903"/>
    </row>
    <row r="497" spans="3:14" ht="17" customHeight="1">
      <c r="C497" s="904" t="s">
        <v>39</v>
      </c>
      <c r="D497" s="905"/>
      <c r="E497" s="905"/>
      <c r="F497" s="905"/>
      <c r="G497" s="906"/>
      <c r="H497" s="922"/>
      <c r="I497" s="923"/>
      <c r="J497" s="904" t="s">
        <v>39</v>
      </c>
      <c r="K497" s="905"/>
      <c r="L497" s="905"/>
      <c r="M497" s="905"/>
      <c r="N497" s="906"/>
    </row>
    <row r="498" spans="3:14" ht="17" customHeight="1">
      <c r="C498" s="907" t="str">
        <f>'statement of marks'!$A$1</f>
        <v>jk- ck- ek/;fed fo|ky; uohu] fuEckgsM+k</v>
      </c>
      <c r="D498" s="908"/>
      <c r="E498" s="908"/>
      <c r="F498" s="908"/>
      <c r="G498" s="909"/>
      <c r="H498" s="922"/>
      <c r="I498" s="923"/>
      <c r="J498" s="907" t="str">
        <f>'statement of marks'!$A$1</f>
        <v>jk- ck- ek/;fed fo|ky; uohu] fuEckgsM+k</v>
      </c>
      <c r="K498" s="908"/>
      <c r="L498" s="908"/>
      <c r="M498" s="908"/>
      <c r="N498" s="909"/>
    </row>
    <row r="499" spans="3:14" ht="17" customHeight="1">
      <c r="C499" s="907"/>
      <c r="D499" s="908"/>
      <c r="E499" s="908"/>
      <c r="F499" s="908"/>
      <c r="G499" s="909"/>
      <c r="H499" s="922"/>
      <c r="I499" s="923"/>
      <c r="J499" s="907"/>
      <c r="K499" s="908"/>
      <c r="L499" s="908"/>
      <c r="M499" s="908"/>
      <c r="N499" s="909"/>
    </row>
    <row r="500" spans="3:14" ht="17" customHeight="1">
      <c r="C500" s="406"/>
      <c r="D500" s="398" t="s">
        <v>559</v>
      </c>
      <c r="E500" s="910" t="str">
        <f>'statement of marks'!$F$3</f>
        <v>2015-16</v>
      </c>
      <c r="F500" s="910"/>
      <c r="G500" s="911"/>
      <c r="H500" s="922"/>
      <c r="I500" s="923"/>
      <c r="J500" s="406"/>
      <c r="K500" s="398" t="s">
        <v>559</v>
      </c>
      <c r="L500" s="910" t="str">
        <f>'statement of marks'!$F$3</f>
        <v>2015-16</v>
      </c>
      <c r="M500" s="910"/>
      <c r="N500" s="911"/>
    </row>
    <row r="501" spans="3:14" ht="17" customHeight="1">
      <c r="C501" s="406"/>
      <c r="D501" s="399" t="s">
        <v>560</v>
      </c>
      <c r="E501" s="912" t="str">
        <f>IF('statement of marks'!H39="","",'statement of marks'!H39)</f>
        <v>v 033</v>
      </c>
      <c r="F501" s="912"/>
      <c r="G501" s="913"/>
      <c r="H501" s="922"/>
      <c r="I501" s="923"/>
      <c r="J501" s="406"/>
      <c r="K501" s="399" t="s">
        <v>560</v>
      </c>
      <c r="L501" s="912" t="str">
        <f>IF('statement of marks'!H40="","",'statement of marks'!H40)</f>
        <v>v 034</v>
      </c>
      <c r="M501" s="912"/>
      <c r="N501" s="913"/>
    </row>
    <row r="502" spans="3:14" ht="17" customHeight="1">
      <c r="C502" s="406"/>
      <c r="D502" s="399" t="s">
        <v>561</v>
      </c>
      <c r="E502" s="912" t="str">
        <f>IF('statement of marks'!I39="","",'statement of marks'!I39)</f>
        <v>c 033</v>
      </c>
      <c r="F502" s="912"/>
      <c r="G502" s="913"/>
      <c r="H502" s="922"/>
      <c r="I502" s="923"/>
      <c r="J502" s="406"/>
      <c r="K502" s="399" t="s">
        <v>561</v>
      </c>
      <c r="L502" s="912" t="str">
        <f>IF('statement of marks'!I40="","",'statement of marks'!I40)</f>
        <v>c 034</v>
      </c>
      <c r="M502" s="912"/>
      <c r="N502" s="913"/>
    </row>
    <row r="503" spans="3:14" ht="17" customHeight="1">
      <c r="C503" s="406"/>
      <c r="D503" s="399" t="s">
        <v>562</v>
      </c>
      <c r="E503" s="912" t="str">
        <f>IF('statement of marks'!J39="","",'statement of marks'!J39)</f>
        <v>l 033</v>
      </c>
      <c r="F503" s="912"/>
      <c r="G503" s="913"/>
      <c r="H503" s="922"/>
      <c r="I503" s="923"/>
      <c r="J503" s="406"/>
      <c r="K503" s="399" t="s">
        <v>562</v>
      </c>
      <c r="L503" s="912" t="str">
        <f>IF('statement of marks'!J40="","",'statement of marks'!J40)</f>
        <v>l 034</v>
      </c>
      <c r="M503" s="912"/>
      <c r="N503" s="913"/>
    </row>
    <row r="504" spans="3:14" ht="17" customHeight="1">
      <c r="C504" s="406"/>
      <c r="D504" s="399" t="s">
        <v>566</v>
      </c>
      <c r="E504" s="914" t="str">
        <f>IF('statement of marks'!B39="","",'statement of marks'!B39)</f>
        <v/>
      </c>
      <c r="F504" s="914"/>
      <c r="G504" s="915"/>
      <c r="H504" s="922"/>
      <c r="I504" s="923"/>
      <c r="J504" s="406"/>
      <c r="K504" s="399" t="s">
        <v>566</v>
      </c>
      <c r="L504" s="914" t="str">
        <f>IF('statement of marks'!B40="","",'statement of marks'!B40)</f>
        <v/>
      </c>
      <c r="M504" s="914"/>
      <c r="N504" s="915"/>
    </row>
    <row r="505" spans="3:14" ht="17" customHeight="1">
      <c r="C505" s="406"/>
      <c r="D505" s="399" t="s">
        <v>563</v>
      </c>
      <c r="E505" s="914" t="str">
        <f>'statement of marks'!$D$3</f>
        <v>2 A</v>
      </c>
      <c r="F505" s="914"/>
      <c r="G505" s="915"/>
      <c r="H505" s="922"/>
      <c r="I505" s="923"/>
      <c r="J505" s="406"/>
      <c r="K505" s="399" t="s">
        <v>563</v>
      </c>
      <c r="L505" s="914" t="str">
        <f>'statement of marks'!$D$3</f>
        <v>2 A</v>
      </c>
      <c r="M505" s="914"/>
      <c r="N505" s="915"/>
    </row>
    <row r="506" spans="3:14" ht="17" customHeight="1">
      <c r="C506" s="406"/>
      <c r="D506" s="400" t="s">
        <v>564</v>
      </c>
      <c r="E506" s="914" t="str">
        <f>IF('statement of marks'!E39="","",'statement of marks'!E39)</f>
        <v/>
      </c>
      <c r="F506" s="914"/>
      <c r="G506" s="915"/>
      <c r="H506" s="922"/>
      <c r="I506" s="923"/>
      <c r="J506" s="406"/>
      <c r="K506" s="400" t="s">
        <v>564</v>
      </c>
      <c r="L506" s="914" t="str">
        <f>IF('statement of marks'!E40="","",'statement of marks'!E40)</f>
        <v/>
      </c>
      <c r="M506" s="914"/>
      <c r="N506" s="915"/>
    </row>
    <row r="507" spans="3:14" ht="17" customHeight="1">
      <c r="C507" s="406"/>
      <c r="D507" s="399" t="s">
        <v>6</v>
      </c>
      <c r="E507" s="914" t="str">
        <f>IF('statement of marks'!D39="","",'statement of marks'!D39)</f>
        <v/>
      </c>
      <c r="F507" s="914"/>
      <c r="G507" s="915"/>
      <c r="H507" s="922"/>
      <c r="I507" s="923"/>
      <c r="J507" s="406"/>
      <c r="K507" s="399" t="s">
        <v>6</v>
      </c>
      <c r="L507" s="914" t="str">
        <f>IF('statement of marks'!D40="","",'statement of marks'!D40)</f>
        <v/>
      </c>
      <c r="M507" s="914"/>
      <c r="N507" s="915"/>
    </row>
    <row r="508" spans="3:14" ht="17" customHeight="1">
      <c r="C508" s="406"/>
      <c r="D508" s="399" t="s">
        <v>567</v>
      </c>
      <c r="E508" s="916" t="str">
        <f>IF('statement of marks'!F39="","",'statement of marks'!F39)</f>
        <v/>
      </c>
      <c r="F508" s="916"/>
      <c r="G508" s="917"/>
      <c r="H508" s="922"/>
      <c r="I508" s="923"/>
      <c r="J508" s="406"/>
      <c r="K508" s="399" t="s">
        <v>567</v>
      </c>
      <c r="L508" s="916" t="str">
        <f>IF('statement of marks'!F40="","",'statement of marks'!F40)</f>
        <v/>
      </c>
      <c r="M508" s="916"/>
      <c r="N508" s="917"/>
    </row>
    <row r="509" spans="3:14" ht="17" customHeight="1">
      <c r="C509" s="406"/>
      <c r="D509" s="399" t="s">
        <v>568</v>
      </c>
      <c r="E509" s="918" t="str">
        <f>IF('statement of marks'!G39="","",'statement of marks'!G39)</f>
        <v/>
      </c>
      <c r="F509" s="918"/>
      <c r="G509" s="919"/>
      <c r="H509" s="922"/>
      <c r="I509" s="923"/>
      <c r="J509" s="406"/>
      <c r="K509" s="399" t="s">
        <v>568</v>
      </c>
      <c r="L509" s="918" t="str">
        <f>IF('statement of marks'!G40="","",'statement of marks'!G40)</f>
        <v/>
      </c>
      <c r="M509" s="918"/>
      <c r="N509" s="919"/>
    </row>
    <row r="510" spans="3:14" ht="17" customHeight="1">
      <c r="C510" s="406"/>
      <c r="D510" s="399" t="s">
        <v>565</v>
      </c>
      <c r="E510" s="405" t="s">
        <v>630</v>
      </c>
      <c r="F510" s="405" t="s">
        <v>79</v>
      </c>
      <c r="G510" s="407" t="s">
        <v>571</v>
      </c>
      <c r="H510" s="922"/>
      <c r="I510" s="923"/>
      <c r="J510" s="406"/>
      <c r="K510" s="399" t="s">
        <v>565</v>
      </c>
      <c r="L510" s="405" t="s">
        <v>630</v>
      </c>
      <c r="M510" s="405" t="s">
        <v>79</v>
      </c>
      <c r="N510" s="407" t="s">
        <v>571</v>
      </c>
    </row>
    <row r="511" spans="3:14" ht="17" customHeight="1">
      <c r="C511" s="406"/>
      <c r="D511" s="399" t="str">
        <f>'statement of marks'!$BZ$5</f>
        <v>fgUnh</v>
      </c>
      <c r="E511" s="413" t="str">
        <f>IF('statement of marks'!BZ39="","",'statement of marks'!BZ39)</f>
        <v/>
      </c>
      <c r="F511" s="415" t="str">
        <f>IF('statement of marks'!CA39="","",'statement of marks'!CA39)</f>
        <v/>
      </c>
      <c r="G511" s="407" t="str">
        <f>IF('statement of marks'!CB39="","",'statement of marks'!CB39)</f>
        <v/>
      </c>
      <c r="H511" s="922"/>
      <c r="I511" s="923"/>
      <c r="J511" s="406"/>
      <c r="K511" s="399" t="str">
        <f>'statement of marks'!$BZ$5</f>
        <v>fgUnh</v>
      </c>
      <c r="L511" s="413" t="str">
        <f>IF('statement of marks'!BZ40="","",'statement of marks'!BZ40)</f>
        <v/>
      </c>
      <c r="M511" s="415" t="str">
        <f>IF('statement of marks'!CA40="","",'statement of marks'!CA40)</f>
        <v/>
      </c>
      <c r="N511" s="407" t="str">
        <f>IF('statement of marks'!CB40="","",'statement of marks'!CB40)</f>
        <v/>
      </c>
    </row>
    <row r="512" spans="3:14" ht="17" customHeight="1">
      <c r="C512" s="406"/>
      <c r="D512" s="399" t="str">
        <f>'statement of marks'!$CC$5</f>
        <v>vaxszth</v>
      </c>
      <c r="E512" s="413" t="str">
        <f>IF('statement of marks'!CC39="","",'statement of marks'!CC39)</f>
        <v/>
      </c>
      <c r="F512" s="415" t="str">
        <f>IF('statement of marks'!CD39="","",'statement of marks'!CD39)</f>
        <v/>
      </c>
      <c r="G512" s="407" t="str">
        <f>IF('statement of marks'!CE39="","",'statement of marks'!CE39)</f>
        <v/>
      </c>
      <c r="H512" s="922"/>
      <c r="I512" s="923"/>
      <c r="J512" s="406"/>
      <c r="K512" s="399" t="str">
        <f>'statement of marks'!$CC$5</f>
        <v>vaxszth</v>
      </c>
      <c r="L512" s="413" t="str">
        <f>IF('statement of marks'!CC40="","",'statement of marks'!CC40)</f>
        <v/>
      </c>
      <c r="M512" s="415" t="str">
        <f>IF('statement of marks'!CD40="","",'statement of marks'!CD40)</f>
        <v/>
      </c>
      <c r="N512" s="407" t="str">
        <f>IF('statement of marks'!CE40="","",'statement of marks'!CE40)</f>
        <v/>
      </c>
    </row>
    <row r="513" spans="3:14" ht="17" customHeight="1">
      <c r="C513" s="406"/>
      <c r="D513" s="399" t="str">
        <f>'statement of marks'!$CF$5</f>
        <v>xf.kr</v>
      </c>
      <c r="E513" s="413" t="str">
        <f>IF('statement of marks'!CF39="","",'statement of marks'!CF39)</f>
        <v/>
      </c>
      <c r="F513" s="415" t="str">
        <f>IF('statement of marks'!CG39="","",'statement of marks'!CG39)</f>
        <v/>
      </c>
      <c r="G513" s="407" t="str">
        <f>IF('statement of marks'!CH39="","",'statement of marks'!CH39)</f>
        <v/>
      </c>
      <c r="H513" s="922"/>
      <c r="I513" s="923"/>
      <c r="J513" s="406"/>
      <c r="K513" s="399" t="str">
        <f>'statement of marks'!$CF$5</f>
        <v>xf.kr</v>
      </c>
      <c r="L513" s="413" t="str">
        <f>IF('statement of marks'!CF40="","",'statement of marks'!CF40)</f>
        <v/>
      </c>
      <c r="M513" s="415" t="str">
        <f>IF('statement of marks'!CG40="","",'statement of marks'!CG40)</f>
        <v/>
      </c>
      <c r="N513" s="407" t="str">
        <f>IF('statement of marks'!CH40="","",'statement of marks'!CH40)</f>
        <v/>
      </c>
    </row>
    <row r="514" spans="3:14" ht="17" customHeight="1">
      <c r="C514" s="406"/>
      <c r="D514" s="399" t="str">
        <f>'statement of marks'!$CI$5</f>
        <v>Ik;kZoj.k v/;;u</v>
      </c>
      <c r="E514" s="413" t="str">
        <f>IF('statement of marks'!CI39="","",'statement of marks'!CI39)</f>
        <v/>
      </c>
      <c r="F514" s="415" t="str">
        <f>IF('statement of marks'!CJ39="","",'statement of marks'!CJ39)</f>
        <v/>
      </c>
      <c r="G514" s="407" t="str">
        <f>IF('statement of marks'!CK39="","",'statement of marks'!CK39)</f>
        <v/>
      </c>
      <c r="H514" s="922"/>
      <c r="I514" s="923"/>
      <c r="J514" s="406"/>
      <c r="K514" s="399" t="str">
        <f>'statement of marks'!$CI$5</f>
        <v>Ik;kZoj.k v/;;u</v>
      </c>
      <c r="L514" s="413" t="str">
        <f>IF('statement of marks'!CI40="","",'statement of marks'!CI40)</f>
        <v/>
      </c>
      <c r="M514" s="415" t="str">
        <f>IF('statement of marks'!CJ40="","",'statement of marks'!CJ40)</f>
        <v/>
      </c>
      <c r="N514" s="407" t="str">
        <f>IF('statement of marks'!CK40="","",'statement of marks'!CK40)</f>
        <v/>
      </c>
    </row>
    <row r="515" spans="3:14" ht="17" customHeight="1">
      <c r="C515" s="406"/>
      <c r="D515" s="399" t="str">
        <f>'statement of marks'!$CL$5</f>
        <v>dk;kZuqHko</v>
      </c>
      <c r="E515" s="413" t="str">
        <f>IF('statement of marks'!CL39="","",'statement of marks'!CL39)</f>
        <v/>
      </c>
      <c r="F515" s="415" t="str">
        <f>IF('statement of marks'!CM39="","",'statement of marks'!CM39)</f>
        <v/>
      </c>
      <c r="G515" s="407" t="str">
        <f>IF('statement of marks'!CN39="","",'statement of marks'!CN39)</f>
        <v/>
      </c>
      <c r="H515" s="922"/>
      <c r="I515" s="923"/>
      <c r="J515" s="406"/>
      <c r="K515" s="399" t="str">
        <f>'statement of marks'!$CL$5</f>
        <v>dk;kZuqHko</v>
      </c>
      <c r="L515" s="413" t="str">
        <f>IF('statement of marks'!CL40="","",'statement of marks'!CL40)</f>
        <v/>
      </c>
      <c r="M515" s="415" t="str">
        <f>IF('statement of marks'!CM40="","",'statement of marks'!CM40)</f>
        <v/>
      </c>
      <c r="N515" s="407" t="str">
        <f>IF('statement of marks'!CN40="","",'statement of marks'!CN40)</f>
        <v/>
      </c>
    </row>
    <row r="516" spans="3:14" ht="17" customHeight="1">
      <c r="C516" s="406"/>
      <c r="D516" s="399" t="str">
        <f>'statement of marks'!$CO$5</f>
        <v>dyk f'k{kk</v>
      </c>
      <c r="E516" s="414" t="str">
        <f>IF('statement of marks'!CO39="","",'statement of marks'!CO39)</f>
        <v/>
      </c>
      <c r="F516" s="416" t="str">
        <f>IF('statement of marks'!CP39="","",'statement of marks'!CP39)</f>
        <v/>
      </c>
      <c r="G516" s="408" t="str">
        <f>IF('statement of marks'!CQ39="","",'statement of marks'!CQ39)</f>
        <v/>
      </c>
      <c r="H516" s="922"/>
      <c r="I516" s="923"/>
      <c r="J516" s="406"/>
      <c r="K516" s="399" t="str">
        <f>'statement of marks'!$CO$5</f>
        <v>dyk f'k{kk</v>
      </c>
      <c r="L516" s="414" t="str">
        <f>IF('statement of marks'!CO40="","",'statement of marks'!CO40)</f>
        <v/>
      </c>
      <c r="M516" s="416" t="str">
        <f>IF('statement of marks'!CP40="","",'statement of marks'!CP40)</f>
        <v/>
      </c>
      <c r="N516" s="408" t="str">
        <f>IF('statement of marks'!CQ40="","",'statement of marks'!CQ40)</f>
        <v/>
      </c>
    </row>
    <row r="517" spans="3:14" ht="17" customHeight="1">
      <c r="C517" s="406"/>
      <c r="D517" s="399" t="str">
        <f>'statement of marks'!$CR$5</f>
        <v>LokLF; ,oe~ 'kkjhfjd f'k{kk</v>
      </c>
      <c r="E517" s="414" t="str">
        <f>IF('statement of marks'!CR39="","",'statement of marks'!CR39)</f>
        <v/>
      </c>
      <c r="F517" s="416" t="str">
        <f>IF('statement of marks'!CS39="","",'statement of marks'!CS39)</f>
        <v/>
      </c>
      <c r="G517" s="408" t="str">
        <f>IF('statement of marks'!CT39="","",'statement of marks'!CT39)</f>
        <v/>
      </c>
      <c r="H517" s="922"/>
      <c r="I517" s="923"/>
      <c r="J517" s="406"/>
      <c r="K517" s="399" t="str">
        <f>'statement of marks'!$CR$5</f>
        <v>LokLF; ,oe~ 'kkjhfjd f'k{kk</v>
      </c>
      <c r="L517" s="414" t="str">
        <f>IF('statement of marks'!CR40="","",'statement of marks'!CR40)</f>
        <v/>
      </c>
      <c r="M517" s="416" t="str">
        <f>IF('statement of marks'!CS40="","",'statement of marks'!CS40)</f>
        <v/>
      </c>
      <c r="N517" s="408" t="str">
        <f>IF('statement of marks'!CT40="","",'statement of marks'!CT40)</f>
        <v/>
      </c>
    </row>
    <row r="518" spans="3:14" ht="17" customHeight="1">
      <c r="C518" s="406"/>
      <c r="D518" s="399" t="s">
        <v>629</v>
      </c>
      <c r="E518" s="414" t="str">
        <f>IF('statement of marks'!CY39="","",'statement of marks'!CY39)</f>
        <v/>
      </c>
      <c r="F518" s="416" t="str">
        <f>IF('statement of marks'!CZ39="","",'statement of marks'!CZ39)</f>
        <v/>
      </c>
      <c r="G518" s="408" t="str">
        <f>IF('statement of marks'!DB39="","",'statement of marks'!DB39)</f>
        <v/>
      </c>
      <c r="H518" s="922"/>
      <c r="I518" s="923"/>
      <c r="J518" s="406"/>
      <c r="K518" s="399" t="s">
        <v>629</v>
      </c>
      <c r="L518" s="414" t="str">
        <f>IF('statement of marks'!CY40="","",'statement of marks'!CY40)</f>
        <v/>
      </c>
      <c r="M518" s="416" t="str">
        <f>IF('statement of marks'!CZ40="","",'statement of marks'!CZ40)</f>
        <v/>
      </c>
      <c r="N518" s="408" t="str">
        <f>IF('statement of marks'!DB40="","",'statement of marks'!DB40)</f>
        <v/>
      </c>
    </row>
    <row r="519" spans="3:14" ht="17" customHeight="1">
      <c r="C519" s="406"/>
      <c r="D519" s="399" t="s">
        <v>8</v>
      </c>
      <c r="E519" s="920" t="str">
        <f>IF('statement of marks'!CX39="","",'statement of marks'!CX39)</f>
        <v/>
      </c>
      <c r="F519" s="920"/>
      <c r="G519" s="921"/>
      <c r="H519" s="922"/>
      <c r="I519" s="923"/>
      <c r="J519" s="406"/>
      <c r="K519" s="399" t="s">
        <v>8</v>
      </c>
      <c r="L519" s="920" t="str">
        <f>IF('statement of marks'!CX40="","",'statement of marks'!CX40)</f>
        <v/>
      </c>
      <c r="M519" s="920"/>
      <c r="N519" s="921"/>
    </row>
    <row r="520" spans="3:14" ht="17" customHeight="1">
      <c r="C520" s="406"/>
      <c r="D520" s="401" t="str">
        <f>'statement of marks'!$CU$5</f>
        <v>dqy ehfVax</v>
      </c>
      <c r="E520" s="412" t="str">
        <f>IF('statement of marks'!CU39="","",'statement of marks'!CU39)</f>
        <v/>
      </c>
      <c r="F520" s="366" t="str">
        <f>'statement of marks'!$CV$5</f>
        <v>Nk= mifLFkfr</v>
      </c>
      <c r="G520" s="417" t="str">
        <f>IF('statement of marks'!CV39="","",'statement of marks'!CV39)</f>
        <v/>
      </c>
      <c r="H520" s="922"/>
      <c r="I520" s="923"/>
      <c r="J520" s="406"/>
      <c r="K520" s="401" t="str">
        <f>'statement of marks'!$CU$5</f>
        <v>dqy ehfVax</v>
      </c>
      <c r="L520" s="412" t="str">
        <f>IF('statement of marks'!CU40="","",'statement of marks'!CU40)</f>
        <v/>
      </c>
      <c r="M520" s="366" t="str">
        <f>'statement of marks'!$CV$5</f>
        <v>Nk= mifLFkfr</v>
      </c>
      <c r="N520" s="417" t="str">
        <f>IF('statement of marks'!CV40="","",'statement of marks'!CV40)</f>
        <v/>
      </c>
    </row>
    <row r="521" spans="3:14" ht="17" customHeight="1">
      <c r="C521" s="406"/>
      <c r="D521" s="399" t="s">
        <v>569</v>
      </c>
      <c r="E521" s="898" t="str">
        <f>IF('statement of marks'!DE39="","",'statement of marks'!DE39)</f>
        <v/>
      </c>
      <c r="F521" s="898"/>
      <c r="G521" s="899"/>
      <c r="H521" s="922"/>
      <c r="I521" s="923"/>
      <c r="J521" s="406"/>
      <c r="K521" s="399" t="s">
        <v>569</v>
      </c>
      <c r="L521" s="898" t="str">
        <f>IF('statement of marks'!DE40="","",'statement of marks'!DE40)</f>
        <v/>
      </c>
      <c r="M521" s="898"/>
      <c r="N521" s="899"/>
    </row>
    <row r="522" spans="3:14" ht="17" customHeight="1">
      <c r="C522" s="406"/>
      <c r="D522" s="400" t="s">
        <v>65</v>
      </c>
      <c r="E522" s="898"/>
      <c r="F522" s="898"/>
      <c r="G522" s="899"/>
      <c r="H522" s="922"/>
      <c r="I522" s="923"/>
      <c r="J522" s="406"/>
      <c r="K522" s="400" t="s">
        <v>65</v>
      </c>
      <c r="L522" s="898"/>
      <c r="M522" s="898"/>
      <c r="N522" s="899"/>
    </row>
    <row r="523" spans="3:14" ht="17" customHeight="1">
      <c r="C523" s="406"/>
      <c r="D523" s="402" t="s">
        <v>86</v>
      </c>
      <c r="E523" s="898"/>
      <c r="F523" s="898"/>
      <c r="G523" s="899"/>
      <c r="H523" s="922"/>
      <c r="I523" s="923"/>
      <c r="J523" s="406"/>
      <c r="K523" s="402" t="s">
        <v>86</v>
      </c>
      <c r="L523" s="898"/>
      <c r="M523" s="898"/>
      <c r="N523" s="899"/>
    </row>
    <row r="524" spans="3:14" ht="17" customHeight="1">
      <c r="C524" s="406"/>
      <c r="D524" s="403" t="s">
        <v>16</v>
      </c>
      <c r="E524" s="898"/>
      <c r="F524" s="898"/>
      <c r="G524" s="899"/>
      <c r="H524" s="922"/>
      <c r="I524" s="923"/>
      <c r="J524" s="406"/>
      <c r="K524" s="403" t="s">
        <v>16</v>
      </c>
      <c r="L524" s="898"/>
      <c r="M524" s="898"/>
      <c r="N524" s="899"/>
    </row>
    <row r="525" spans="3:14" ht="17" customHeight="1">
      <c r="C525" s="409"/>
      <c r="D525" s="404" t="s">
        <v>4</v>
      </c>
      <c r="E525" s="898"/>
      <c r="F525" s="898"/>
      <c r="G525" s="899"/>
      <c r="H525" s="922"/>
      <c r="I525" s="923"/>
      <c r="J525" s="409"/>
      <c r="K525" s="404" t="s">
        <v>4</v>
      </c>
      <c r="L525" s="898"/>
      <c r="M525" s="898"/>
      <c r="N525" s="899"/>
    </row>
    <row r="526" spans="3:14" ht="17" customHeight="1">
      <c r="C526" s="406"/>
      <c r="D526" s="400" t="str">
        <f>'statement of marks'!$H$3</f>
        <v xml:space="preserve">fo|ky; dk Mkbl dksM+ </v>
      </c>
      <c r="E526" s="900" t="str">
        <f>'statement of marks'!$I$3</f>
        <v>00001</v>
      </c>
      <c r="F526" s="900"/>
      <c r="G526" s="901"/>
      <c r="H526" s="922"/>
      <c r="I526" s="923"/>
      <c r="J526" s="406"/>
      <c r="K526" s="400" t="str">
        <f>'statement of marks'!$H$3</f>
        <v xml:space="preserve">fo|ky; dk Mkbl dksM+ </v>
      </c>
      <c r="L526" s="900" t="str">
        <f>'statement of marks'!$I$3</f>
        <v>00001</v>
      </c>
      <c r="M526" s="900"/>
      <c r="N526" s="901"/>
    </row>
    <row r="527" spans="3:14" ht="17" customHeight="1" thickBot="1">
      <c r="C527" s="410"/>
      <c r="D527" s="411" t="s">
        <v>63</v>
      </c>
      <c r="E527" s="902">
        <f>'statement of marks'!$DD$107</f>
        <v>42460</v>
      </c>
      <c r="F527" s="902"/>
      <c r="G527" s="903"/>
      <c r="H527" s="922"/>
      <c r="I527" s="923"/>
      <c r="J527" s="410"/>
      <c r="K527" s="411" t="s">
        <v>63</v>
      </c>
      <c r="L527" s="902">
        <f>'statement of marks'!$DD$107</f>
        <v>42460</v>
      </c>
      <c r="M527" s="902"/>
      <c r="N527" s="903"/>
    </row>
    <row r="528" spans="3:14" ht="17" customHeight="1">
      <c r="C528" s="904" t="s">
        <v>39</v>
      </c>
      <c r="D528" s="905"/>
      <c r="E528" s="905"/>
      <c r="F528" s="905"/>
      <c r="G528" s="906"/>
      <c r="H528" s="922"/>
      <c r="I528" s="923"/>
      <c r="J528" s="904" t="s">
        <v>39</v>
      </c>
      <c r="K528" s="905"/>
      <c r="L528" s="905"/>
      <c r="M528" s="905"/>
      <c r="N528" s="906"/>
    </row>
    <row r="529" spans="3:14" ht="17" customHeight="1">
      <c r="C529" s="907" t="str">
        <f>'statement of marks'!$A$1</f>
        <v>jk- ck- ek/;fed fo|ky; uohu] fuEckgsM+k</v>
      </c>
      <c r="D529" s="908"/>
      <c r="E529" s="908"/>
      <c r="F529" s="908"/>
      <c r="G529" s="909"/>
      <c r="H529" s="922"/>
      <c r="I529" s="923"/>
      <c r="J529" s="907" t="str">
        <f>'statement of marks'!$A$1</f>
        <v>jk- ck- ek/;fed fo|ky; uohu] fuEckgsM+k</v>
      </c>
      <c r="K529" s="908"/>
      <c r="L529" s="908"/>
      <c r="M529" s="908"/>
      <c r="N529" s="909"/>
    </row>
    <row r="530" spans="3:14" ht="17" customHeight="1">
      <c r="C530" s="907"/>
      <c r="D530" s="908"/>
      <c r="E530" s="908"/>
      <c r="F530" s="908"/>
      <c r="G530" s="909"/>
      <c r="H530" s="922"/>
      <c r="I530" s="923"/>
      <c r="J530" s="907"/>
      <c r="K530" s="908"/>
      <c r="L530" s="908"/>
      <c r="M530" s="908"/>
      <c r="N530" s="909"/>
    </row>
    <row r="531" spans="3:14" ht="17" customHeight="1">
      <c r="C531" s="406"/>
      <c r="D531" s="398" t="s">
        <v>559</v>
      </c>
      <c r="E531" s="910" t="str">
        <f>'statement of marks'!$F$3</f>
        <v>2015-16</v>
      </c>
      <c r="F531" s="910"/>
      <c r="G531" s="911"/>
      <c r="H531" s="922"/>
      <c r="I531" s="923"/>
      <c r="J531" s="406"/>
      <c r="K531" s="398" t="s">
        <v>559</v>
      </c>
      <c r="L531" s="910" t="str">
        <f>'statement of marks'!$F$3</f>
        <v>2015-16</v>
      </c>
      <c r="M531" s="910"/>
      <c r="N531" s="911"/>
    </row>
    <row r="532" spans="3:14" ht="17" customHeight="1">
      <c r="C532" s="406"/>
      <c r="D532" s="399" t="s">
        <v>560</v>
      </c>
      <c r="E532" s="912" t="str">
        <f>IF('statement of marks'!H41="","",'statement of marks'!H41)</f>
        <v>v 035</v>
      </c>
      <c r="F532" s="912"/>
      <c r="G532" s="913"/>
      <c r="H532" s="922"/>
      <c r="I532" s="923"/>
      <c r="J532" s="406"/>
      <c r="K532" s="399" t="s">
        <v>560</v>
      </c>
      <c r="L532" s="912" t="str">
        <f>IF('statement of marks'!H42="","",'statement of marks'!H42)</f>
        <v>v 036</v>
      </c>
      <c r="M532" s="912"/>
      <c r="N532" s="913"/>
    </row>
    <row r="533" spans="3:14" ht="17" customHeight="1">
      <c r="C533" s="406"/>
      <c r="D533" s="399" t="s">
        <v>561</v>
      </c>
      <c r="E533" s="912" t="str">
        <f>IF('statement of marks'!I41="","",'statement of marks'!I41)</f>
        <v>c 035</v>
      </c>
      <c r="F533" s="912"/>
      <c r="G533" s="913"/>
      <c r="H533" s="922"/>
      <c r="I533" s="923"/>
      <c r="J533" s="406"/>
      <c r="K533" s="399" t="s">
        <v>561</v>
      </c>
      <c r="L533" s="912" t="str">
        <f>IF('statement of marks'!I42="","",'statement of marks'!I42)</f>
        <v>c 036</v>
      </c>
      <c r="M533" s="912"/>
      <c r="N533" s="913"/>
    </row>
    <row r="534" spans="3:14" ht="17" customHeight="1">
      <c r="C534" s="406"/>
      <c r="D534" s="399" t="s">
        <v>562</v>
      </c>
      <c r="E534" s="912" t="str">
        <f>IF('statement of marks'!J41="","",'statement of marks'!J41)</f>
        <v>l 035</v>
      </c>
      <c r="F534" s="912"/>
      <c r="G534" s="913"/>
      <c r="H534" s="922"/>
      <c r="I534" s="923"/>
      <c r="J534" s="406"/>
      <c r="K534" s="399" t="s">
        <v>562</v>
      </c>
      <c r="L534" s="912" t="str">
        <f>IF('statement of marks'!J42="","",'statement of marks'!J42)</f>
        <v>l 036</v>
      </c>
      <c r="M534" s="912"/>
      <c r="N534" s="913"/>
    </row>
    <row r="535" spans="3:14" ht="17" customHeight="1">
      <c r="C535" s="406"/>
      <c r="D535" s="399" t="s">
        <v>566</v>
      </c>
      <c r="E535" s="914" t="str">
        <f>IF('statement of marks'!B41="","",'statement of marks'!B41)</f>
        <v/>
      </c>
      <c r="F535" s="914"/>
      <c r="G535" s="915"/>
      <c r="H535" s="922"/>
      <c r="I535" s="923"/>
      <c r="J535" s="406"/>
      <c r="K535" s="399" t="s">
        <v>566</v>
      </c>
      <c r="L535" s="914" t="str">
        <f>IF('statement of marks'!B42="","",'statement of marks'!B42)</f>
        <v/>
      </c>
      <c r="M535" s="914"/>
      <c r="N535" s="915"/>
    </row>
    <row r="536" spans="3:14" ht="17" customHeight="1">
      <c r="C536" s="406"/>
      <c r="D536" s="399" t="s">
        <v>563</v>
      </c>
      <c r="E536" s="914" t="str">
        <f>'statement of marks'!$D$3</f>
        <v>2 A</v>
      </c>
      <c r="F536" s="914"/>
      <c r="G536" s="915"/>
      <c r="H536" s="922"/>
      <c r="I536" s="923"/>
      <c r="J536" s="406"/>
      <c r="K536" s="399" t="s">
        <v>563</v>
      </c>
      <c r="L536" s="914" t="str">
        <f>'statement of marks'!$D$3</f>
        <v>2 A</v>
      </c>
      <c r="M536" s="914"/>
      <c r="N536" s="915"/>
    </row>
    <row r="537" spans="3:14" ht="17" customHeight="1">
      <c r="C537" s="406"/>
      <c r="D537" s="400" t="s">
        <v>564</v>
      </c>
      <c r="E537" s="914" t="str">
        <f>IF('statement of marks'!E41="","",'statement of marks'!E41)</f>
        <v/>
      </c>
      <c r="F537" s="914"/>
      <c r="G537" s="915"/>
      <c r="H537" s="922"/>
      <c r="I537" s="923"/>
      <c r="J537" s="406"/>
      <c r="K537" s="400" t="s">
        <v>564</v>
      </c>
      <c r="L537" s="914" t="str">
        <f>IF('statement of marks'!E42="","",'statement of marks'!E42)</f>
        <v/>
      </c>
      <c r="M537" s="914"/>
      <c r="N537" s="915"/>
    </row>
    <row r="538" spans="3:14" ht="17" customHeight="1">
      <c r="C538" s="406"/>
      <c r="D538" s="399" t="s">
        <v>6</v>
      </c>
      <c r="E538" s="914" t="str">
        <f>IF('statement of marks'!D41="","",'statement of marks'!D41)</f>
        <v/>
      </c>
      <c r="F538" s="914"/>
      <c r="G538" s="915"/>
      <c r="H538" s="922"/>
      <c r="I538" s="923"/>
      <c r="J538" s="406"/>
      <c r="K538" s="399" t="s">
        <v>6</v>
      </c>
      <c r="L538" s="914" t="str">
        <f>IF('statement of marks'!D42="","",'statement of marks'!D42)</f>
        <v/>
      </c>
      <c r="M538" s="914"/>
      <c r="N538" s="915"/>
    </row>
    <row r="539" spans="3:14" ht="17" customHeight="1">
      <c r="C539" s="406"/>
      <c r="D539" s="399" t="s">
        <v>567</v>
      </c>
      <c r="E539" s="916" t="str">
        <f>IF('statement of marks'!F41="","",'statement of marks'!F41)</f>
        <v/>
      </c>
      <c r="F539" s="916"/>
      <c r="G539" s="917"/>
      <c r="H539" s="922"/>
      <c r="I539" s="923"/>
      <c r="J539" s="406"/>
      <c r="K539" s="399" t="s">
        <v>567</v>
      </c>
      <c r="L539" s="916" t="str">
        <f>IF('statement of marks'!F42="","",'statement of marks'!F42)</f>
        <v/>
      </c>
      <c r="M539" s="916"/>
      <c r="N539" s="917"/>
    </row>
    <row r="540" spans="3:14" ht="17" customHeight="1">
      <c r="C540" s="406"/>
      <c r="D540" s="399" t="s">
        <v>568</v>
      </c>
      <c r="E540" s="918" t="str">
        <f>IF('statement of marks'!G41="","",'statement of marks'!G41)</f>
        <v/>
      </c>
      <c r="F540" s="918"/>
      <c r="G540" s="919"/>
      <c r="H540" s="922"/>
      <c r="I540" s="923"/>
      <c r="J540" s="406"/>
      <c r="K540" s="399" t="s">
        <v>568</v>
      </c>
      <c r="L540" s="918" t="str">
        <f>IF('statement of marks'!G42="","",'statement of marks'!G42)</f>
        <v/>
      </c>
      <c r="M540" s="918"/>
      <c r="N540" s="919"/>
    </row>
    <row r="541" spans="3:14" ht="17" customHeight="1">
      <c r="C541" s="406"/>
      <c r="D541" s="399" t="s">
        <v>565</v>
      </c>
      <c r="E541" s="405" t="s">
        <v>630</v>
      </c>
      <c r="F541" s="405" t="s">
        <v>79</v>
      </c>
      <c r="G541" s="407" t="s">
        <v>571</v>
      </c>
      <c r="H541" s="922"/>
      <c r="I541" s="923"/>
      <c r="J541" s="406"/>
      <c r="K541" s="399" t="s">
        <v>565</v>
      </c>
      <c r="L541" s="405" t="s">
        <v>630</v>
      </c>
      <c r="M541" s="405" t="s">
        <v>79</v>
      </c>
      <c r="N541" s="407" t="s">
        <v>571</v>
      </c>
    </row>
    <row r="542" spans="3:14" ht="17" customHeight="1">
      <c r="C542" s="406"/>
      <c r="D542" s="399" t="str">
        <f>'statement of marks'!$BZ$5</f>
        <v>fgUnh</v>
      </c>
      <c r="E542" s="413" t="str">
        <f>IF('statement of marks'!BZ41="","",'statement of marks'!BZ41)</f>
        <v/>
      </c>
      <c r="F542" s="415" t="str">
        <f>IF('statement of marks'!CA41="","",'statement of marks'!CA41)</f>
        <v/>
      </c>
      <c r="G542" s="407" t="str">
        <f>IF('statement of marks'!CB41="","",'statement of marks'!CB41)</f>
        <v/>
      </c>
      <c r="H542" s="922"/>
      <c r="I542" s="923"/>
      <c r="J542" s="406"/>
      <c r="K542" s="399" t="str">
        <f>'statement of marks'!$BZ$5</f>
        <v>fgUnh</v>
      </c>
      <c r="L542" s="413" t="str">
        <f>IF('statement of marks'!BZ42="","",'statement of marks'!BZ42)</f>
        <v/>
      </c>
      <c r="M542" s="415" t="str">
        <f>IF('statement of marks'!CA42="","",'statement of marks'!CA42)</f>
        <v/>
      </c>
      <c r="N542" s="407" t="str">
        <f>IF('statement of marks'!CB42="","",'statement of marks'!CB42)</f>
        <v/>
      </c>
    </row>
    <row r="543" spans="3:14" ht="17" customHeight="1">
      <c r="C543" s="406"/>
      <c r="D543" s="399" t="str">
        <f>'statement of marks'!$CC$5</f>
        <v>vaxszth</v>
      </c>
      <c r="E543" s="413" t="str">
        <f>IF('statement of marks'!CC41="","",'statement of marks'!CC41)</f>
        <v/>
      </c>
      <c r="F543" s="415" t="str">
        <f>IF('statement of marks'!CD41="","",'statement of marks'!CD41)</f>
        <v/>
      </c>
      <c r="G543" s="407" t="str">
        <f>IF('statement of marks'!CE41="","",'statement of marks'!CE41)</f>
        <v/>
      </c>
      <c r="H543" s="922"/>
      <c r="I543" s="923"/>
      <c r="J543" s="406"/>
      <c r="K543" s="399" t="str">
        <f>'statement of marks'!$CC$5</f>
        <v>vaxszth</v>
      </c>
      <c r="L543" s="413" t="str">
        <f>IF('statement of marks'!CC42="","",'statement of marks'!CC42)</f>
        <v/>
      </c>
      <c r="M543" s="415" t="str">
        <f>IF('statement of marks'!CD42="","",'statement of marks'!CD42)</f>
        <v/>
      </c>
      <c r="N543" s="407" t="str">
        <f>IF('statement of marks'!CE42="","",'statement of marks'!CE42)</f>
        <v/>
      </c>
    </row>
    <row r="544" spans="3:14" ht="17" customHeight="1">
      <c r="C544" s="406"/>
      <c r="D544" s="399" t="str">
        <f>'statement of marks'!$CF$5</f>
        <v>xf.kr</v>
      </c>
      <c r="E544" s="413" t="str">
        <f>IF('statement of marks'!CF41="","",'statement of marks'!CF41)</f>
        <v/>
      </c>
      <c r="F544" s="415" t="str">
        <f>IF('statement of marks'!CG41="","",'statement of marks'!CG41)</f>
        <v/>
      </c>
      <c r="G544" s="407" t="str">
        <f>IF('statement of marks'!CH41="","",'statement of marks'!CH41)</f>
        <v/>
      </c>
      <c r="H544" s="922"/>
      <c r="I544" s="923"/>
      <c r="J544" s="406"/>
      <c r="K544" s="399" t="str">
        <f>'statement of marks'!$CF$5</f>
        <v>xf.kr</v>
      </c>
      <c r="L544" s="413" t="str">
        <f>IF('statement of marks'!CF42="","",'statement of marks'!CF42)</f>
        <v/>
      </c>
      <c r="M544" s="415" t="str">
        <f>IF('statement of marks'!CG42="","",'statement of marks'!CG42)</f>
        <v/>
      </c>
      <c r="N544" s="407" t="str">
        <f>IF('statement of marks'!CH42="","",'statement of marks'!CH42)</f>
        <v/>
      </c>
    </row>
    <row r="545" spans="3:14" ht="17" customHeight="1">
      <c r="C545" s="406"/>
      <c r="D545" s="399" t="str">
        <f>'statement of marks'!$CI$5</f>
        <v>Ik;kZoj.k v/;;u</v>
      </c>
      <c r="E545" s="413" t="str">
        <f>IF('statement of marks'!CI41="","",'statement of marks'!CI41)</f>
        <v/>
      </c>
      <c r="F545" s="415" t="str">
        <f>IF('statement of marks'!CJ41="","",'statement of marks'!CJ41)</f>
        <v/>
      </c>
      <c r="G545" s="407" t="str">
        <f>IF('statement of marks'!CK41="","",'statement of marks'!CK41)</f>
        <v/>
      </c>
      <c r="H545" s="922"/>
      <c r="I545" s="923"/>
      <c r="J545" s="406"/>
      <c r="K545" s="399" t="str">
        <f>'statement of marks'!$CI$5</f>
        <v>Ik;kZoj.k v/;;u</v>
      </c>
      <c r="L545" s="413" t="str">
        <f>IF('statement of marks'!CI42="","",'statement of marks'!CI42)</f>
        <v/>
      </c>
      <c r="M545" s="415" t="str">
        <f>IF('statement of marks'!CJ42="","",'statement of marks'!CJ42)</f>
        <v/>
      </c>
      <c r="N545" s="407" t="str">
        <f>IF('statement of marks'!CK42="","",'statement of marks'!CK42)</f>
        <v/>
      </c>
    </row>
    <row r="546" spans="3:14" ht="17" customHeight="1">
      <c r="C546" s="406"/>
      <c r="D546" s="399" t="str">
        <f>'statement of marks'!$CL$5</f>
        <v>dk;kZuqHko</v>
      </c>
      <c r="E546" s="413" t="str">
        <f>IF('statement of marks'!CL41="","",'statement of marks'!CL41)</f>
        <v/>
      </c>
      <c r="F546" s="415" t="str">
        <f>IF('statement of marks'!CM41="","",'statement of marks'!CM41)</f>
        <v/>
      </c>
      <c r="G546" s="407" t="str">
        <f>IF('statement of marks'!CN41="","",'statement of marks'!CN41)</f>
        <v/>
      </c>
      <c r="H546" s="922"/>
      <c r="I546" s="923"/>
      <c r="J546" s="406"/>
      <c r="K546" s="399" t="str">
        <f>'statement of marks'!$CL$5</f>
        <v>dk;kZuqHko</v>
      </c>
      <c r="L546" s="413" t="str">
        <f>IF('statement of marks'!CL42="","",'statement of marks'!CL42)</f>
        <v/>
      </c>
      <c r="M546" s="415" t="str">
        <f>IF('statement of marks'!CM42="","",'statement of marks'!CM42)</f>
        <v/>
      </c>
      <c r="N546" s="407" t="str">
        <f>IF('statement of marks'!CN42="","",'statement of marks'!CN42)</f>
        <v/>
      </c>
    </row>
    <row r="547" spans="3:14" ht="17" customHeight="1">
      <c r="C547" s="406"/>
      <c r="D547" s="399" t="str">
        <f>'statement of marks'!$CO$5</f>
        <v>dyk f'k{kk</v>
      </c>
      <c r="E547" s="414" t="str">
        <f>IF('statement of marks'!CO41="","",'statement of marks'!CO41)</f>
        <v/>
      </c>
      <c r="F547" s="416" t="str">
        <f>IF('statement of marks'!CP41="","",'statement of marks'!CP41)</f>
        <v/>
      </c>
      <c r="G547" s="408" t="str">
        <f>IF('statement of marks'!CQ41="","",'statement of marks'!CQ41)</f>
        <v/>
      </c>
      <c r="H547" s="922"/>
      <c r="I547" s="923"/>
      <c r="J547" s="406"/>
      <c r="K547" s="399" t="str">
        <f>'statement of marks'!$CO$5</f>
        <v>dyk f'k{kk</v>
      </c>
      <c r="L547" s="414" t="str">
        <f>IF('statement of marks'!CO42="","",'statement of marks'!CO42)</f>
        <v/>
      </c>
      <c r="M547" s="416" t="str">
        <f>IF('statement of marks'!CP42="","",'statement of marks'!CP42)</f>
        <v/>
      </c>
      <c r="N547" s="408" t="str">
        <f>IF('statement of marks'!CQ42="","",'statement of marks'!CQ42)</f>
        <v/>
      </c>
    </row>
    <row r="548" spans="3:14" ht="17" customHeight="1">
      <c r="C548" s="406"/>
      <c r="D548" s="399" t="str">
        <f>'statement of marks'!$CR$5</f>
        <v>LokLF; ,oe~ 'kkjhfjd f'k{kk</v>
      </c>
      <c r="E548" s="414" t="str">
        <f>IF('statement of marks'!CR41="","",'statement of marks'!CR41)</f>
        <v/>
      </c>
      <c r="F548" s="416" t="str">
        <f>IF('statement of marks'!CS41="","",'statement of marks'!CS41)</f>
        <v/>
      </c>
      <c r="G548" s="408" t="str">
        <f>IF('statement of marks'!CT41="","",'statement of marks'!CT41)</f>
        <v/>
      </c>
      <c r="H548" s="922"/>
      <c r="I548" s="923"/>
      <c r="J548" s="406"/>
      <c r="K548" s="399" t="str">
        <f>'statement of marks'!$CR$5</f>
        <v>LokLF; ,oe~ 'kkjhfjd f'k{kk</v>
      </c>
      <c r="L548" s="414" t="str">
        <f>IF('statement of marks'!CR42="","",'statement of marks'!CR42)</f>
        <v/>
      </c>
      <c r="M548" s="416" t="str">
        <f>IF('statement of marks'!CS42="","",'statement of marks'!CS42)</f>
        <v/>
      </c>
      <c r="N548" s="408" t="str">
        <f>IF('statement of marks'!CT42="","",'statement of marks'!CT42)</f>
        <v/>
      </c>
    </row>
    <row r="549" spans="3:14" ht="17" customHeight="1">
      <c r="C549" s="406"/>
      <c r="D549" s="399" t="s">
        <v>629</v>
      </c>
      <c r="E549" s="414" t="str">
        <f>IF('statement of marks'!CY41="","",'statement of marks'!CY41)</f>
        <v/>
      </c>
      <c r="F549" s="416" t="str">
        <f>IF('statement of marks'!CZ41="","",'statement of marks'!CZ41)</f>
        <v/>
      </c>
      <c r="G549" s="408" t="str">
        <f>IF('statement of marks'!DB41="","",'statement of marks'!DB41)</f>
        <v/>
      </c>
      <c r="H549" s="922"/>
      <c r="I549" s="923"/>
      <c r="J549" s="406"/>
      <c r="K549" s="399" t="s">
        <v>629</v>
      </c>
      <c r="L549" s="414" t="str">
        <f>IF('statement of marks'!CY42="","",'statement of marks'!CY42)</f>
        <v/>
      </c>
      <c r="M549" s="416" t="str">
        <f>IF('statement of marks'!CZ42="","",'statement of marks'!CZ42)</f>
        <v/>
      </c>
      <c r="N549" s="408" t="str">
        <f>IF('statement of marks'!DB42="","",'statement of marks'!DB42)</f>
        <v/>
      </c>
    </row>
    <row r="550" spans="3:14" ht="17" customHeight="1">
      <c r="C550" s="406"/>
      <c r="D550" s="399" t="s">
        <v>8</v>
      </c>
      <c r="E550" s="920" t="str">
        <f>IF('statement of marks'!CX41="","",'statement of marks'!CX41)</f>
        <v/>
      </c>
      <c r="F550" s="920"/>
      <c r="G550" s="921"/>
      <c r="H550" s="922"/>
      <c r="I550" s="923"/>
      <c r="J550" s="406"/>
      <c r="K550" s="399" t="s">
        <v>8</v>
      </c>
      <c r="L550" s="920" t="str">
        <f>IF('statement of marks'!CX42="","",'statement of marks'!CX42)</f>
        <v/>
      </c>
      <c r="M550" s="920"/>
      <c r="N550" s="921"/>
    </row>
    <row r="551" spans="3:14" ht="17" customHeight="1">
      <c r="C551" s="406"/>
      <c r="D551" s="401" t="str">
        <f>'statement of marks'!$CU$5</f>
        <v>dqy ehfVax</v>
      </c>
      <c r="E551" s="412" t="str">
        <f>IF('statement of marks'!CU41="","",'statement of marks'!CU41)</f>
        <v/>
      </c>
      <c r="F551" s="366" t="str">
        <f>'statement of marks'!$CV$5</f>
        <v>Nk= mifLFkfr</v>
      </c>
      <c r="G551" s="417" t="str">
        <f>IF('statement of marks'!CV41="","",'statement of marks'!CV41)</f>
        <v/>
      </c>
      <c r="H551" s="922"/>
      <c r="I551" s="923"/>
      <c r="J551" s="406"/>
      <c r="K551" s="401" t="str">
        <f>'statement of marks'!$CU$5</f>
        <v>dqy ehfVax</v>
      </c>
      <c r="L551" s="412" t="str">
        <f>IF('statement of marks'!CU42="","",'statement of marks'!CU42)</f>
        <v/>
      </c>
      <c r="M551" s="366" t="str">
        <f>'statement of marks'!$CV$5</f>
        <v>Nk= mifLFkfr</v>
      </c>
      <c r="N551" s="417" t="str">
        <f>IF('statement of marks'!CV42="","",'statement of marks'!CV42)</f>
        <v/>
      </c>
    </row>
    <row r="552" spans="3:14" ht="17" customHeight="1">
      <c r="C552" s="406"/>
      <c r="D552" s="399" t="s">
        <v>569</v>
      </c>
      <c r="E552" s="898" t="str">
        <f>IF('statement of marks'!DE41="","",'statement of marks'!DE41)</f>
        <v/>
      </c>
      <c r="F552" s="898"/>
      <c r="G552" s="899"/>
      <c r="H552" s="922"/>
      <c r="I552" s="923"/>
      <c r="J552" s="406"/>
      <c r="K552" s="399" t="s">
        <v>569</v>
      </c>
      <c r="L552" s="898" t="str">
        <f>IF('statement of marks'!DE42="","",'statement of marks'!DE42)</f>
        <v/>
      </c>
      <c r="M552" s="898"/>
      <c r="N552" s="899"/>
    </row>
    <row r="553" spans="3:14" ht="17" customHeight="1">
      <c r="C553" s="406"/>
      <c r="D553" s="400" t="s">
        <v>65</v>
      </c>
      <c r="E553" s="898"/>
      <c r="F553" s="898"/>
      <c r="G553" s="899"/>
      <c r="H553" s="922"/>
      <c r="I553" s="923"/>
      <c r="J553" s="406"/>
      <c r="K553" s="400" t="s">
        <v>65</v>
      </c>
      <c r="L553" s="898"/>
      <c r="M553" s="898"/>
      <c r="N553" s="899"/>
    </row>
    <row r="554" spans="3:14" ht="17" customHeight="1">
      <c r="C554" s="406"/>
      <c r="D554" s="402" t="s">
        <v>86</v>
      </c>
      <c r="E554" s="898"/>
      <c r="F554" s="898"/>
      <c r="G554" s="899"/>
      <c r="H554" s="922"/>
      <c r="I554" s="923"/>
      <c r="J554" s="406"/>
      <c r="K554" s="402" t="s">
        <v>86</v>
      </c>
      <c r="L554" s="898"/>
      <c r="M554" s="898"/>
      <c r="N554" s="899"/>
    </row>
    <row r="555" spans="3:14" ht="17" customHeight="1">
      <c r="C555" s="406"/>
      <c r="D555" s="403" t="s">
        <v>16</v>
      </c>
      <c r="E555" s="898"/>
      <c r="F555" s="898"/>
      <c r="G555" s="899"/>
      <c r="H555" s="922"/>
      <c r="I555" s="923"/>
      <c r="J555" s="406"/>
      <c r="K555" s="403" t="s">
        <v>16</v>
      </c>
      <c r="L555" s="898"/>
      <c r="M555" s="898"/>
      <c r="N555" s="899"/>
    </row>
    <row r="556" spans="3:14" ht="17" customHeight="1">
      <c r="C556" s="409"/>
      <c r="D556" s="404" t="s">
        <v>4</v>
      </c>
      <c r="E556" s="898"/>
      <c r="F556" s="898"/>
      <c r="G556" s="899"/>
      <c r="H556" s="922"/>
      <c r="I556" s="923"/>
      <c r="J556" s="409"/>
      <c r="K556" s="404" t="s">
        <v>4</v>
      </c>
      <c r="L556" s="898"/>
      <c r="M556" s="898"/>
      <c r="N556" s="899"/>
    </row>
    <row r="557" spans="3:14" ht="17" customHeight="1">
      <c r="C557" s="406"/>
      <c r="D557" s="400" t="str">
        <f>'statement of marks'!$H$3</f>
        <v xml:space="preserve">fo|ky; dk Mkbl dksM+ </v>
      </c>
      <c r="E557" s="900" t="str">
        <f>'statement of marks'!$I$3</f>
        <v>00001</v>
      </c>
      <c r="F557" s="900"/>
      <c r="G557" s="901"/>
      <c r="H557" s="922"/>
      <c r="I557" s="923"/>
      <c r="J557" s="406"/>
      <c r="K557" s="400" t="str">
        <f>'statement of marks'!$H$3</f>
        <v xml:space="preserve">fo|ky; dk Mkbl dksM+ </v>
      </c>
      <c r="L557" s="900" t="str">
        <f>'statement of marks'!$I$3</f>
        <v>00001</v>
      </c>
      <c r="M557" s="900"/>
      <c r="N557" s="901"/>
    </row>
    <row r="558" spans="3:14" ht="17" customHeight="1" thickBot="1">
      <c r="C558" s="410"/>
      <c r="D558" s="411" t="s">
        <v>63</v>
      </c>
      <c r="E558" s="902">
        <f>'statement of marks'!$DD$107</f>
        <v>42460</v>
      </c>
      <c r="F558" s="902"/>
      <c r="G558" s="903"/>
      <c r="H558" s="922"/>
      <c r="I558" s="923"/>
      <c r="J558" s="410"/>
      <c r="K558" s="411" t="s">
        <v>63</v>
      </c>
      <c r="L558" s="902">
        <f>'statement of marks'!$DD$107</f>
        <v>42460</v>
      </c>
      <c r="M558" s="902"/>
      <c r="N558" s="903"/>
    </row>
    <row r="559" spans="3:14" ht="17" customHeight="1">
      <c r="C559" s="904" t="s">
        <v>39</v>
      </c>
      <c r="D559" s="905"/>
      <c r="E559" s="905"/>
      <c r="F559" s="905"/>
      <c r="G559" s="906"/>
      <c r="H559" s="922"/>
      <c r="I559" s="923"/>
      <c r="J559" s="904" t="s">
        <v>39</v>
      </c>
      <c r="K559" s="905"/>
      <c r="L559" s="905"/>
      <c r="M559" s="905"/>
      <c r="N559" s="906"/>
    </row>
    <row r="560" spans="3:14" ht="17" customHeight="1">
      <c r="C560" s="907" t="str">
        <f>'statement of marks'!$A$1</f>
        <v>jk- ck- ek/;fed fo|ky; uohu] fuEckgsM+k</v>
      </c>
      <c r="D560" s="908"/>
      <c r="E560" s="908"/>
      <c r="F560" s="908"/>
      <c r="G560" s="909"/>
      <c r="H560" s="922"/>
      <c r="I560" s="923"/>
      <c r="J560" s="907" t="str">
        <f>'statement of marks'!$A$1</f>
        <v>jk- ck- ek/;fed fo|ky; uohu] fuEckgsM+k</v>
      </c>
      <c r="K560" s="908"/>
      <c r="L560" s="908"/>
      <c r="M560" s="908"/>
      <c r="N560" s="909"/>
    </row>
    <row r="561" spans="3:14" ht="17" customHeight="1">
      <c r="C561" s="907"/>
      <c r="D561" s="908"/>
      <c r="E561" s="908"/>
      <c r="F561" s="908"/>
      <c r="G561" s="909"/>
      <c r="H561" s="922"/>
      <c r="I561" s="923"/>
      <c r="J561" s="907"/>
      <c r="K561" s="908"/>
      <c r="L561" s="908"/>
      <c r="M561" s="908"/>
      <c r="N561" s="909"/>
    </row>
    <row r="562" spans="3:14" ht="17" customHeight="1">
      <c r="C562" s="406"/>
      <c r="D562" s="398" t="s">
        <v>559</v>
      </c>
      <c r="E562" s="910" t="str">
        <f>'statement of marks'!$F$3</f>
        <v>2015-16</v>
      </c>
      <c r="F562" s="910"/>
      <c r="G562" s="911"/>
      <c r="H562" s="922"/>
      <c r="I562" s="923"/>
      <c r="J562" s="406"/>
      <c r="K562" s="398" t="s">
        <v>559</v>
      </c>
      <c r="L562" s="910" t="str">
        <f>'statement of marks'!$F$3</f>
        <v>2015-16</v>
      </c>
      <c r="M562" s="910"/>
      <c r="N562" s="911"/>
    </row>
    <row r="563" spans="3:14" ht="17" customHeight="1">
      <c r="C563" s="406"/>
      <c r="D563" s="399" t="s">
        <v>560</v>
      </c>
      <c r="E563" s="912" t="str">
        <f>IF('statement of marks'!H43="","",'statement of marks'!H43)</f>
        <v>v 037</v>
      </c>
      <c r="F563" s="912"/>
      <c r="G563" s="913"/>
      <c r="H563" s="922"/>
      <c r="I563" s="923"/>
      <c r="J563" s="406"/>
      <c r="K563" s="399" t="s">
        <v>560</v>
      </c>
      <c r="L563" s="912" t="str">
        <f>IF('statement of marks'!H44="","",'statement of marks'!H44)</f>
        <v>v 038</v>
      </c>
      <c r="M563" s="912"/>
      <c r="N563" s="913"/>
    </row>
    <row r="564" spans="3:14" ht="17" customHeight="1">
      <c r="C564" s="406"/>
      <c r="D564" s="399" t="s">
        <v>561</v>
      </c>
      <c r="E564" s="912" t="str">
        <f>IF('statement of marks'!I43="","",'statement of marks'!I43)</f>
        <v>c 037</v>
      </c>
      <c r="F564" s="912"/>
      <c r="G564" s="913"/>
      <c r="H564" s="922"/>
      <c r="I564" s="923"/>
      <c r="J564" s="406"/>
      <c r="K564" s="399" t="s">
        <v>561</v>
      </c>
      <c r="L564" s="912" t="str">
        <f>IF('statement of marks'!I44="","",'statement of marks'!I44)</f>
        <v>c 038</v>
      </c>
      <c r="M564" s="912"/>
      <c r="N564" s="913"/>
    </row>
    <row r="565" spans="3:14" ht="17" customHeight="1">
      <c r="C565" s="406"/>
      <c r="D565" s="399" t="s">
        <v>562</v>
      </c>
      <c r="E565" s="912" t="str">
        <f>IF('statement of marks'!J43="","",'statement of marks'!J43)</f>
        <v>l 037</v>
      </c>
      <c r="F565" s="912"/>
      <c r="G565" s="913"/>
      <c r="H565" s="922"/>
      <c r="I565" s="923"/>
      <c r="J565" s="406"/>
      <c r="K565" s="399" t="s">
        <v>562</v>
      </c>
      <c r="L565" s="912" t="str">
        <f>IF('statement of marks'!J44="","",'statement of marks'!J44)</f>
        <v>l 038</v>
      </c>
      <c r="M565" s="912"/>
      <c r="N565" s="913"/>
    </row>
    <row r="566" spans="3:14" ht="17" customHeight="1">
      <c r="C566" s="406"/>
      <c r="D566" s="399" t="s">
        <v>566</v>
      </c>
      <c r="E566" s="914" t="str">
        <f>IF('statement of marks'!B43="","",'statement of marks'!B43)</f>
        <v/>
      </c>
      <c r="F566" s="914"/>
      <c r="G566" s="915"/>
      <c r="H566" s="922"/>
      <c r="I566" s="923"/>
      <c r="J566" s="406"/>
      <c r="K566" s="399" t="s">
        <v>566</v>
      </c>
      <c r="L566" s="914" t="str">
        <f>IF('statement of marks'!B44="","",'statement of marks'!B44)</f>
        <v/>
      </c>
      <c r="M566" s="914"/>
      <c r="N566" s="915"/>
    </row>
    <row r="567" spans="3:14" ht="17" customHeight="1">
      <c r="C567" s="406"/>
      <c r="D567" s="399" t="s">
        <v>563</v>
      </c>
      <c r="E567" s="914" t="str">
        <f>'statement of marks'!$D$3</f>
        <v>2 A</v>
      </c>
      <c r="F567" s="914"/>
      <c r="G567" s="915"/>
      <c r="H567" s="922"/>
      <c r="I567" s="923"/>
      <c r="J567" s="406"/>
      <c r="K567" s="399" t="s">
        <v>563</v>
      </c>
      <c r="L567" s="914" t="str">
        <f>'statement of marks'!$D$3</f>
        <v>2 A</v>
      </c>
      <c r="M567" s="914"/>
      <c r="N567" s="915"/>
    </row>
    <row r="568" spans="3:14" ht="17" customHeight="1">
      <c r="C568" s="406"/>
      <c r="D568" s="400" t="s">
        <v>564</v>
      </c>
      <c r="E568" s="914" t="str">
        <f>IF('statement of marks'!E43="","",'statement of marks'!E43)</f>
        <v/>
      </c>
      <c r="F568" s="914"/>
      <c r="G568" s="915"/>
      <c r="H568" s="922"/>
      <c r="I568" s="923"/>
      <c r="J568" s="406"/>
      <c r="K568" s="400" t="s">
        <v>564</v>
      </c>
      <c r="L568" s="914" t="str">
        <f>IF('statement of marks'!E44="","",'statement of marks'!E44)</f>
        <v/>
      </c>
      <c r="M568" s="914"/>
      <c r="N568" s="915"/>
    </row>
    <row r="569" spans="3:14" ht="17" customHeight="1">
      <c r="C569" s="406"/>
      <c r="D569" s="399" t="s">
        <v>6</v>
      </c>
      <c r="E569" s="914" t="str">
        <f>IF('statement of marks'!D43="","",'statement of marks'!D43)</f>
        <v/>
      </c>
      <c r="F569" s="914"/>
      <c r="G569" s="915"/>
      <c r="H569" s="922"/>
      <c r="I569" s="923"/>
      <c r="J569" s="406"/>
      <c r="K569" s="399" t="s">
        <v>6</v>
      </c>
      <c r="L569" s="914" t="str">
        <f>IF('statement of marks'!D44="","",'statement of marks'!D44)</f>
        <v/>
      </c>
      <c r="M569" s="914"/>
      <c r="N569" s="915"/>
    </row>
    <row r="570" spans="3:14" ht="17" customHeight="1">
      <c r="C570" s="406"/>
      <c r="D570" s="399" t="s">
        <v>567</v>
      </c>
      <c r="E570" s="916" t="str">
        <f>IF('statement of marks'!F43="","",'statement of marks'!F43)</f>
        <v/>
      </c>
      <c r="F570" s="916"/>
      <c r="G570" s="917"/>
      <c r="H570" s="922"/>
      <c r="I570" s="923"/>
      <c r="J570" s="406"/>
      <c r="K570" s="399" t="s">
        <v>567</v>
      </c>
      <c r="L570" s="916" t="str">
        <f>IF('statement of marks'!F44="","",'statement of marks'!F44)</f>
        <v/>
      </c>
      <c r="M570" s="916"/>
      <c r="N570" s="917"/>
    </row>
    <row r="571" spans="3:14" ht="17" customHeight="1">
      <c r="C571" s="406"/>
      <c r="D571" s="399" t="s">
        <v>568</v>
      </c>
      <c r="E571" s="918" t="str">
        <f>IF('statement of marks'!G43="","",'statement of marks'!G43)</f>
        <v/>
      </c>
      <c r="F571" s="918"/>
      <c r="G571" s="919"/>
      <c r="H571" s="922"/>
      <c r="I571" s="923"/>
      <c r="J571" s="406"/>
      <c r="K571" s="399" t="s">
        <v>568</v>
      </c>
      <c r="L571" s="918" t="str">
        <f>IF('statement of marks'!G44="","",'statement of marks'!G44)</f>
        <v/>
      </c>
      <c r="M571" s="918"/>
      <c r="N571" s="919"/>
    </row>
    <row r="572" spans="3:14" ht="17" customHeight="1">
      <c r="C572" s="406"/>
      <c r="D572" s="399" t="s">
        <v>565</v>
      </c>
      <c r="E572" s="405" t="s">
        <v>630</v>
      </c>
      <c r="F572" s="405" t="s">
        <v>79</v>
      </c>
      <c r="G572" s="407" t="s">
        <v>571</v>
      </c>
      <c r="H572" s="922"/>
      <c r="I572" s="923"/>
      <c r="J572" s="406"/>
      <c r="K572" s="399" t="s">
        <v>565</v>
      </c>
      <c r="L572" s="405" t="s">
        <v>630</v>
      </c>
      <c r="M572" s="405" t="s">
        <v>79</v>
      </c>
      <c r="N572" s="407" t="s">
        <v>571</v>
      </c>
    </row>
    <row r="573" spans="3:14" ht="17" customHeight="1">
      <c r="C573" s="406"/>
      <c r="D573" s="399" t="str">
        <f>'statement of marks'!$BZ$5</f>
        <v>fgUnh</v>
      </c>
      <c r="E573" s="413" t="str">
        <f>IF('statement of marks'!BZ43="","",'statement of marks'!BZ43)</f>
        <v/>
      </c>
      <c r="F573" s="415" t="str">
        <f>IF('statement of marks'!CA43="","",'statement of marks'!CA43)</f>
        <v/>
      </c>
      <c r="G573" s="407" t="str">
        <f>IF('statement of marks'!CB43="","",'statement of marks'!CB43)</f>
        <v/>
      </c>
      <c r="H573" s="922"/>
      <c r="I573" s="923"/>
      <c r="J573" s="406"/>
      <c r="K573" s="399" t="str">
        <f>'statement of marks'!$BZ$5</f>
        <v>fgUnh</v>
      </c>
      <c r="L573" s="413" t="str">
        <f>IF('statement of marks'!BZ44="","",'statement of marks'!BZ44)</f>
        <v/>
      </c>
      <c r="M573" s="415" t="str">
        <f>IF('statement of marks'!CA44="","",'statement of marks'!CA44)</f>
        <v/>
      </c>
      <c r="N573" s="407" t="str">
        <f>IF('statement of marks'!CB44="","",'statement of marks'!CB44)</f>
        <v/>
      </c>
    </row>
    <row r="574" spans="3:14" ht="17" customHeight="1">
      <c r="C574" s="406"/>
      <c r="D574" s="399" t="str">
        <f>'statement of marks'!$CC$5</f>
        <v>vaxszth</v>
      </c>
      <c r="E574" s="413" t="str">
        <f>IF('statement of marks'!CC43="","",'statement of marks'!CC43)</f>
        <v/>
      </c>
      <c r="F574" s="415" t="str">
        <f>IF('statement of marks'!CD43="","",'statement of marks'!CD43)</f>
        <v/>
      </c>
      <c r="G574" s="407" t="str">
        <f>IF('statement of marks'!CE43="","",'statement of marks'!CE43)</f>
        <v/>
      </c>
      <c r="H574" s="922"/>
      <c r="I574" s="923"/>
      <c r="J574" s="406"/>
      <c r="K574" s="399" t="str">
        <f>'statement of marks'!$CC$5</f>
        <v>vaxszth</v>
      </c>
      <c r="L574" s="413" t="str">
        <f>IF('statement of marks'!CC44="","",'statement of marks'!CC44)</f>
        <v/>
      </c>
      <c r="M574" s="415" t="str">
        <f>IF('statement of marks'!CD44="","",'statement of marks'!CD44)</f>
        <v/>
      </c>
      <c r="N574" s="407" t="str">
        <f>IF('statement of marks'!CE44="","",'statement of marks'!CE44)</f>
        <v/>
      </c>
    </row>
    <row r="575" spans="3:14" ht="17" customHeight="1">
      <c r="C575" s="406"/>
      <c r="D575" s="399" t="str">
        <f>'statement of marks'!$CF$5</f>
        <v>xf.kr</v>
      </c>
      <c r="E575" s="413" t="str">
        <f>IF('statement of marks'!CF43="","",'statement of marks'!CF43)</f>
        <v/>
      </c>
      <c r="F575" s="415" t="str">
        <f>IF('statement of marks'!CG43="","",'statement of marks'!CG43)</f>
        <v/>
      </c>
      <c r="G575" s="407" t="str">
        <f>IF('statement of marks'!CH43="","",'statement of marks'!CH43)</f>
        <v/>
      </c>
      <c r="H575" s="922"/>
      <c r="I575" s="923"/>
      <c r="J575" s="406"/>
      <c r="K575" s="399" t="str">
        <f>'statement of marks'!$CF$5</f>
        <v>xf.kr</v>
      </c>
      <c r="L575" s="413" t="str">
        <f>IF('statement of marks'!CF44="","",'statement of marks'!CF44)</f>
        <v/>
      </c>
      <c r="M575" s="415" t="str">
        <f>IF('statement of marks'!CG44="","",'statement of marks'!CG44)</f>
        <v/>
      </c>
      <c r="N575" s="407" t="str">
        <f>IF('statement of marks'!CH44="","",'statement of marks'!CH44)</f>
        <v/>
      </c>
    </row>
    <row r="576" spans="3:14" ht="17" customHeight="1">
      <c r="C576" s="406"/>
      <c r="D576" s="399" t="str">
        <f>'statement of marks'!$CI$5</f>
        <v>Ik;kZoj.k v/;;u</v>
      </c>
      <c r="E576" s="413" t="str">
        <f>IF('statement of marks'!CI43="","",'statement of marks'!CI43)</f>
        <v/>
      </c>
      <c r="F576" s="415" t="str">
        <f>IF('statement of marks'!CJ43="","",'statement of marks'!CJ43)</f>
        <v/>
      </c>
      <c r="G576" s="407" t="str">
        <f>IF('statement of marks'!CK43="","",'statement of marks'!CK43)</f>
        <v/>
      </c>
      <c r="H576" s="922"/>
      <c r="I576" s="923"/>
      <c r="J576" s="406"/>
      <c r="K576" s="399" t="str">
        <f>'statement of marks'!$CI$5</f>
        <v>Ik;kZoj.k v/;;u</v>
      </c>
      <c r="L576" s="413" t="str">
        <f>IF('statement of marks'!CI44="","",'statement of marks'!CI44)</f>
        <v/>
      </c>
      <c r="M576" s="415" t="str">
        <f>IF('statement of marks'!CJ44="","",'statement of marks'!CJ44)</f>
        <v/>
      </c>
      <c r="N576" s="407" t="str">
        <f>IF('statement of marks'!CK44="","",'statement of marks'!CK44)</f>
        <v/>
      </c>
    </row>
    <row r="577" spans="3:14" ht="17" customHeight="1">
      <c r="C577" s="406"/>
      <c r="D577" s="399" t="str">
        <f>'statement of marks'!$CL$5</f>
        <v>dk;kZuqHko</v>
      </c>
      <c r="E577" s="413" t="str">
        <f>IF('statement of marks'!CL43="","",'statement of marks'!CL43)</f>
        <v/>
      </c>
      <c r="F577" s="415" t="str">
        <f>IF('statement of marks'!CM43="","",'statement of marks'!CM43)</f>
        <v/>
      </c>
      <c r="G577" s="407" t="str">
        <f>IF('statement of marks'!CN43="","",'statement of marks'!CN43)</f>
        <v/>
      </c>
      <c r="H577" s="922"/>
      <c r="I577" s="923"/>
      <c r="J577" s="406"/>
      <c r="K577" s="399" t="str">
        <f>'statement of marks'!$CL$5</f>
        <v>dk;kZuqHko</v>
      </c>
      <c r="L577" s="413" t="str">
        <f>IF('statement of marks'!CL44="","",'statement of marks'!CL44)</f>
        <v/>
      </c>
      <c r="M577" s="415" t="str">
        <f>IF('statement of marks'!CM44="","",'statement of marks'!CM44)</f>
        <v/>
      </c>
      <c r="N577" s="407" t="str">
        <f>IF('statement of marks'!CN44="","",'statement of marks'!CN44)</f>
        <v/>
      </c>
    </row>
    <row r="578" spans="3:14" ht="17" customHeight="1">
      <c r="C578" s="406"/>
      <c r="D578" s="399" t="str">
        <f>'statement of marks'!$CO$5</f>
        <v>dyk f'k{kk</v>
      </c>
      <c r="E578" s="414" t="str">
        <f>IF('statement of marks'!CO43="","",'statement of marks'!CO43)</f>
        <v/>
      </c>
      <c r="F578" s="416" t="str">
        <f>IF('statement of marks'!CP43="","",'statement of marks'!CP43)</f>
        <v/>
      </c>
      <c r="G578" s="408" t="str">
        <f>IF('statement of marks'!CQ43="","",'statement of marks'!CQ43)</f>
        <v/>
      </c>
      <c r="H578" s="922"/>
      <c r="I578" s="923"/>
      <c r="J578" s="406"/>
      <c r="K578" s="399" t="str">
        <f>'statement of marks'!$CO$5</f>
        <v>dyk f'k{kk</v>
      </c>
      <c r="L578" s="414" t="str">
        <f>IF('statement of marks'!CO44="","",'statement of marks'!CO44)</f>
        <v/>
      </c>
      <c r="M578" s="416" t="str">
        <f>IF('statement of marks'!CP44="","",'statement of marks'!CP44)</f>
        <v/>
      </c>
      <c r="N578" s="408" t="str">
        <f>IF('statement of marks'!CQ44="","",'statement of marks'!CQ44)</f>
        <v/>
      </c>
    </row>
    <row r="579" spans="3:14" ht="17" customHeight="1">
      <c r="C579" s="406"/>
      <c r="D579" s="399" t="str">
        <f>'statement of marks'!$CR$5</f>
        <v>LokLF; ,oe~ 'kkjhfjd f'k{kk</v>
      </c>
      <c r="E579" s="414" t="str">
        <f>IF('statement of marks'!CR43="","",'statement of marks'!CR43)</f>
        <v/>
      </c>
      <c r="F579" s="416" t="str">
        <f>IF('statement of marks'!CS43="","",'statement of marks'!CS43)</f>
        <v/>
      </c>
      <c r="G579" s="408" t="str">
        <f>IF('statement of marks'!CT43="","",'statement of marks'!CT43)</f>
        <v/>
      </c>
      <c r="H579" s="922"/>
      <c r="I579" s="923"/>
      <c r="J579" s="406"/>
      <c r="K579" s="399" t="str">
        <f>'statement of marks'!$CR$5</f>
        <v>LokLF; ,oe~ 'kkjhfjd f'k{kk</v>
      </c>
      <c r="L579" s="414" t="str">
        <f>IF('statement of marks'!CR44="","",'statement of marks'!CR44)</f>
        <v/>
      </c>
      <c r="M579" s="416" t="str">
        <f>IF('statement of marks'!CS44="","",'statement of marks'!CS44)</f>
        <v/>
      </c>
      <c r="N579" s="408" t="str">
        <f>IF('statement of marks'!CT44="","",'statement of marks'!CT44)</f>
        <v/>
      </c>
    </row>
    <row r="580" spans="3:14" ht="17" customHeight="1">
      <c r="C580" s="406"/>
      <c r="D580" s="399" t="s">
        <v>629</v>
      </c>
      <c r="E580" s="414" t="str">
        <f>IF('statement of marks'!CY43="","",'statement of marks'!CY43)</f>
        <v/>
      </c>
      <c r="F580" s="416" t="str">
        <f>IF('statement of marks'!CZ43="","",'statement of marks'!CZ43)</f>
        <v/>
      </c>
      <c r="G580" s="408" t="str">
        <f>IF('statement of marks'!DB43="","",'statement of marks'!DB43)</f>
        <v/>
      </c>
      <c r="H580" s="922"/>
      <c r="I580" s="923"/>
      <c r="J580" s="406"/>
      <c r="K580" s="399" t="s">
        <v>629</v>
      </c>
      <c r="L580" s="414" t="str">
        <f>IF('statement of marks'!CY44="","",'statement of marks'!CY44)</f>
        <v/>
      </c>
      <c r="M580" s="416" t="str">
        <f>IF('statement of marks'!CZ44="","",'statement of marks'!CZ44)</f>
        <v/>
      </c>
      <c r="N580" s="408" t="str">
        <f>IF('statement of marks'!DB44="","",'statement of marks'!DB44)</f>
        <v/>
      </c>
    </row>
    <row r="581" spans="3:14" ht="17" customHeight="1">
      <c r="C581" s="406"/>
      <c r="D581" s="399" t="s">
        <v>8</v>
      </c>
      <c r="E581" s="920" t="str">
        <f>IF('statement of marks'!CX43="","",'statement of marks'!CX43)</f>
        <v/>
      </c>
      <c r="F581" s="920"/>
      <c r="G581" s="921"/>
      <c r="H581" s="922"/>
      <c r="I581" s="923"/>
      <c r="J581" s="406"/>
      <c r="K581" s="399" t="s">
        <v>8</v>
      </c>
      <c r="L581" s="920" t="str">
        <f>IF('statement of marks'!CX44="","",'statement of marks'!CX44)</f>
        <v/>
      </c>
      <c r="M581" s="920"/>
      <c r="N581" s="921"/>
    </row>
    <row r="582" spans="3:14" ht="17" customHeight="1">
      <c r="C582" s="406"/>
      <c r="D582" s="401" t="str">
        <f>'statement of marks'!$CU$5</f>
        <v>dqy ehfVax</v>
      </c>
      <c r="E582" s="412" t="str">
        <f>IF('statement of marks'!CU43="","",'statement of marks'!CU43)</f>
        <v/>
      </c>
      <c r="F582" s="366" t="str">
        <f>'statement of marks'!$CV$5</f>
        <v>Nk= mifLFkfr</v>
      </c>
      <c r="G582" s="417" t="str">
        <f>IF('statement of marks'!CV43="","",'statement of marks'!CV43)</f>
        <v/>
      </c>
      <c r="H582" s="922"/>
      <c r="I582" s="923"/>
      <c r="J582" s="406"/>
      <c r="K582" s="401" t="str">
        <f>'statement of marks'!$CU$5</f>
        <v>dqy ehfVax</v>
      </c>
      <c r="L582" s="412" t="str">
        <f>IF('statement of marks'!CU44="","",'statement of marks'!CU44)</f>
        <v/>
      </c>
      <c r="M582" s="366" t="str">
        <f>'statement of marks'!$CV$5</f>
        <v>Nk= mifLFkfr</v>
      </c>
      <c r="N582" s="417" t="str">
        <f>IF('statement of marks'!CV44="","",'statement of marks'!CV44)</f>
        <v/>
      </c>
    </row>
    <row r="583" spans="3:14" ht="17" customHeight="1">
      <c r="C583" s="406"/>
      <c r="D583" s="399" t="s">
        <v>569</v>
      </c>
      <c r="E583" s="898" t="str">
        <f>IF('statement of marks'!DE43="","",'statement of marks'!DE43)</f>
        <v/>
      </c>
      <c r="F583" s="898"/>
      <c r="G583" s="899"/>
      <c r="H583" s="922"/>
      <c r="I583" s="923"/>
      <c r="J583" s="406"/>
      <c r="K583" s="399" t="s">
        <v>569</v>
      </c>
      <c r="L583" s="898" t="str">
        <f>IF('statement of marks'!DE44="","",'statement of marks'!DE44)</f>
        <v/>
      </c>
      <c r="M583" s="898"/>
      <c r="N583" s="899"/>
    </row>
    <row r="584" spans="3:14" ht="17" customHeight="1">
      <c r="C584" s="406"/>
      <c r="D584" s="400" t="s">
        <v>65</v>
      </c>
      <c r="E584" s="898"/>
      <c r="F584" s="898"/>
      <c r="G584" s="899"/>
      <c r="H584" s="922"/>
      <c r="I584" s="923"/>
      <c r="J584" s="406"/>
      <c r="K584" s="400" t="s">
        <v>65</v>
      </c>
      <c r="L584" s="898"/>
      <c r="M584" s="898"/>
      <c r="N584" s="899"/>
    </row>
    <row r="585" spans="3:14" ht="17" customHeight="1">
      <c r="C585" s="406"/>
      <c r="D585" s="402" t="s">
        <v>86</v>
      </c>
      <c r="E585" s="898"/>
      <c r="F585" s="898"/>
      <c r="G585" s="899"/>
      <c r="H585" s="922"/>
      <c r="I585" s="923"/>
      <c r="J585" s="406"/>
      <c r="K585" s="402" t="s">
        <v>86</v>
      </c>
      <c r="L585" s="898"/>
      <c r="M585" s="898"/>
      <c r="N585" s="899"/>
    </row>
    <row r="586" spans="3:14" ht="17" customHeight="1">
      <c r="C586" s="406"/>
      <c r="D586" s="403" t="s">
        <v>16</v>
      </c>
      <c r="E586" s="898"/>
      <c r="F586" s="898"/>
      <c r="G586" s="899"/>
      <c r="H586" s="922"/>
      <c r="I586" s="923"/>
      <c r="J586" s="406"/>
      <c r="K586" s="403" t="s">
        <v>16</v>
      </c>
      <c r="L586" s="898"/>
      <c r="M586" s="898"/>
      <c r="N586" s="899"/>
    </row>
    <row r="587" spans="3:14" ht="17" customHeight="1">
      <c r="C587" s="409"/>
      <c r="D587" s="404" t="s">
        <v>4</v>
      </c>
      <c r="E587" s="898"/>
      <c r="F587" s="898"/>
      <c r="G587" s="899"/>
      <c r="H587" s="922"/>
      <c r="I587" s="923"/>
      <c r="J587" s="409"/>
      <c r="K587" s="404" t="s">
        <v>4</v>
      </c>
      <c r="L587" s="898"/>
      <c r="M587" s="898"/>
      <c r="N587" s="899"/>
    </row>
    <row r="588" spans="3:14" ht="17" customHeight="1">
      <c r="C588" s="406"/>
      <c r="D588" s="400" t="str">
        <f>'statement of marks'!$H$3</f>
        <v xml:space="preserve">fo|ky; dk Mkbl dksM+ </v>
      </c>
      <c r="E588" s="900" t="str">
        <f>'statement of marks'!$I$3</f>
        <v>00001</v>
      </c>
      <c r="F588" s="900"/>
      <c r="G588" s="901"/>
      <c r="H588" s="922"/>
      <c r="I588" s="923"/>
      <c r="J588" s="406"/>
      <c r="K588" s="400" t="str">
        <f>'statement of marks'!$H$3</f>
        <v xml:space="preserve">fo|ky; dk Mkbl dksM+ </v>
      </c>
      <c r="L588" s="900" t="str">
        <f>'statement of marks'!$I$3</f>
        <v>00001</v>
      </c>
      <c r="M588" s="900"/>
      <c r="N588" s="901"/>
    </row>
    <row r="589" spans="3:14" ht="17" customHeight="1" thickBot="1">
      <c r="C589" s="410"/>
      <c r="D589" s="411" t="s">
        <v>63</v>
      </c>
      <c r="E589" s="902">
        <f>'statement of marks'!$DD$107</f>
        <v>42460</v>
      </c>
      <c r="F589" s="902"/>
      <c r="G589" s="903"/>
      <c r="H589" s="922"/>
      <c r="I589" s="923"/>
      <c r="J589" s="410"/>
      <c r="K589" s="411" t="s">
        <v>63</v>
      </c>
      <c r="L589" s="902">
        <f>'statement of marks'!$DD$107</f>
        <v>42460</v>
      </c>
      <c r="M589" s="902"/>
      <c r="N589" s="903"/>
    </row>
    <row r="590" spans="3:14" ht="17" customHeight="1">
      <c r="C590" s="904" t="s">
        <v>39</v>
      </c>
      <c r="D590" s="905"/>
      <c r="E590" s="905"/>
      <c r="F590" s="905"/>
      <c r="G590" s="906"/>
      <c r="H590" s="922"/>
      <c r="I590" s="923"/>
      <c r="J590" s="904" t="s">
        <v>39</v>
      </c>
      <c r="K590" s="905"/>
      <c r="L590" s="905"/>
      <c r="M590" s="905"/>
      <c r="N590" s="906"/>
    </row>
    <row r="591" spans="3:14" ht="17" customHeight="1">
      <c r="C591" s="907" t="str">
        <f>'statement of marks'!$A$1</f>
        <v>jk- ck- ek/;fed fo|ky; uohu] fuEckgsM+k</v>
      </c>
      <c r="D591" s="908"/>
      <c r="E591" s="908"/>
      <c r="F591" s="908"/>
      <c r="G591" s="909"/>
      <c r="H591" s="922"/>
      <c r="I591" s="923"/>
      <c r="J591" s="907" t="str">
        <f>'statement of marks'!$A$1</f>
        <v>jk- ck- ek/;fed fo|ky; uohu] fuEckgsM+k</v>
      </c>
      <c r="K591" s="908"/>
      <c r="L591" s="908"/>
      <c r="M591" s="908"/>
      <c r="N591" s="909"/>
    </row>
    <row r="592" spans="3:14" ht="17" customHeight="1">
      <c r="C592" s="907"/>
      <c r="D592" s="908"/>
      <c r="E592" s="908"/>
      <c r="F592" s="908"/>
      <c r="G592" s="909"/>
      <c r="H592" s="922"/>
      <c r="I592" s="923"/>
      <c r="J592" s="907"/>
      <c r="K592" s="908"/>
      <c r="L592" s="908"/>
      <c r="M592" s="908"/>
      <c r="N592" s="909"/>
    </row>
    <row r="593" spans="3:14" ht="17" customHeight="1">
      <c r="C593" s="406"/>
      <c r="D593" s="398" t="s">
        <v>559</v>
      </c>
      <c r="E593" s="910" t="str">
        <f>'statement of marks'!$F$3</f>
        <v>2015-16</v>
      </c>
      <c r="F593" s="910"/>
      <c r="G593" s="911"/>
      <c r="H593" s="922"/>
      <c r="I593" s="923"/>
      <c r="J593" s="406"/>
      <c r="K593" s="398" t="s">
        <v>559</v>
      </c>
      <c r="L593" s="910" t="str">
        <f>'statement of marks'!$F$3</f>
        <v>2015-16</v>
      </c>
      <c r="M593" s="910"/>
      <c r="N593" s="911"/>
    </row>
    <row r="594" spans="3:14" ht="17" customHeight="1">
      <c r="C594" s="406"/>
      <c r="D594" s="399" t="s">
        <v>560</v>
      </c>
      <c r="E594" s="912" t="str">
        <f>IF('statement of marks'!H45="","",'statement of marks'!H45)</f>
        <v>v 039</v>
      </c>
      <c r="F594" s="912"/>
      <c r="G594" s="913"/>
      <c r="H594" s="922"/>
      <c r="I594" s="923"/>
      <c r="J594" s="406"/>
      <c r="K594" s="399" t="s">
        <v>560</v>
      </c>
      <c r="L594" s="912" t="str">
        <f>IF('statement of marks'!H46="","",'statement of marks'!H46)</f>
        <v>v 040</v>
      </c>
      <c r="M594" s="912"/>
      <c r="N594" s="913"/>
    </row>
    <row r="595" spans="3:14" ht="17" customHeight="1">
      <c r="C595" s="406"/>
      <c r="D595" s="399" t="s">
        <v>561</v>
      </c>
      <c r="E595" s="912" t="str">
        <f>IF('statement of marks'!I45="","",'statement of marks'!I45)</f>
        <v>c 039</v>
      </c>
      <c r="F595" s="912"/>
      <c r="G595" s="913"/>
      <c r="H595" s="922"/>
      <c r="I595" s="923"/>
      <c r="J595" s="406"/>
      <c r="K595" s="399" t="s">
        <v>561</v>
      </c>
      <c r="L595" s="912" t="str">
        <f>IF('statement of marks'!I46="","",'statement of marks'!I46)</f>
        <v>c 040</v>
      </c>
      <c r="M595" s="912"/>
      <c r="N595" s="913"/>
    </row>
    <row r="596" spans="3:14" ht="17" customHeight="1">
      <c r="C596" s="406"/>
      <c r="D596" s="399" t="s">
        <v>562</v>
      </c>
      <c r="E596" s="912" t="str">
        <f>IF('statement of marks'!J45="","",'statement of marks'!J45)</f>
        <v>l 039</v>
      </c>
      <c r="F596" s="912"/>
      <c r="G596" s="913"/>
      <c r="H596" s="922"/>
      <c r="I596" s="923"/>
      <c r="J596" s="406"/>
      <c r="K596" s="399" t="s">
        <v>562</v>
      </c>
      <c r="L596" s="912" t="str">
        <f>IF('statement of marks'!J46="","",'statement of marks'!J46)</f>
        <v>l 040</v>
      </c>
      <c r="M596" s="912"/>
      <c r="N596" s="913"/>
    </row>
    <row r="597" spans="3:14" ht="17" customHeight="1">
      <c r="C597" s="406"/>
      <c r="D597" s="399" t="s">
        <v>566</v>
      </c>
      <c r="E597" s="914" t="str">
        <f>IF('statement of marks'!B45="","",'statement of marks'!B45)</f>
        <v/>
      </c>
      <c r="F597" s="914"/>
      <c r="G597" s="915"/>
      <c r="H597" s="922"/>
      <c r="I597" s="923"/>
      <c r="J597" s="406"/>
      <c r="K597" s="399" t="s">
        <v>566</v>
      </c>
      <c r="L597" s="914" t="str">
        <f>IF('statement of marks'!B46="","",'statement of marks'!B46)</f>
        <v/>
      </c>
      <c r="M597" s="914"/>
      <c r="N597" s="915"/>
    </row>
    <row r="598" spans="3:14" ht="17" customHeight="1">
      <c r="C598" s="406"/>
      <c r="D598" s="399" t="s">
        <v>563</v>
      </c>
      <c r="E598" s="914" t="str">
        <f>'statement of marks'!$D$3</f>
        <v>2 A</v>
      </c>
      <c r="F598" s="914"/>
      <c r="G598" s="915"/>
      <c r="H598" s="922"/>
      <c r="I598" s="923"/>
      <c r="J598" s="406"/>
      <c r="K598" s="399" t="s">
        <v>563</v>
      </c>
      <c r="L598" s="914" t="str">
        <f>'statement of marks'!$D$3</f>
        <v>2 A</v>
      </c>
      <c r="M598" s="914"/>
      <c r="N598" s="915"/>
    </row>
    <row r="599" spans="3:14" ht="17" customHeight="1">
      <c r="C599" s="406"/>
      <c r="D599" s="400" t="s">
        <v>564</v>
      </c>
      <c r="E599" s="914" t="str">
        <f>IF('statement of marks'!E45="","",'statement of marks'!E45)</f>
        <v/>
      </c>
      <c r="F599" s="914"/>
      <c r="G599" s="915"/>
      <c r="H599" s="922"/>
      <c r="I599" s="923"/>
      <c r="J599" s="406"/>
      <c r="K599" s="400" t="s">
        <v>564</v>
      </c>
      <c r="L599" s="914" t="str">
        <f>IF('statement of marks'!E46="","",'statement of marks'!E46)</f>
        <v/>
      </c>
      <c r="M599" s="914"/>
      <c r="N599" s="915"/>
    </row>
    <row r="600" spans="3:14" ht="17" customHeight="1">
      <c r="C600" s="406"/>
      <c r="D600" s="399" t="s">
        <v>6</v>
      </c>
      <c r="E600" s="914" t="str">
        <f>IF('statement of marks'!D45="","",'statement of marks'!D45)</f>
        <v/>
      </c>
      <c r="F600" s="914"/>
      <c r="G600" s="915"/>
      <c r="H600" s="922"/>
      <c r="I600" s="923"/>
      <c r="J600" s="406"/>
      <c r="K600" s="399" t="s">
        <v>6</v>
      </c>
      <c r="L600" s="914" t="str">
        <f>IF('statement of marks'!D46="","",'statement of marks'!D46)</f>
        <v/>
      </c>
      <c r="M600" s="914"/>
      <c r="N600" s="915"/>
    </row>
    <row r="601" spans="3:14" ht="17" customHeight="1">
      <c r="C601" s="406"/>
      <c r="D601" s="399" t="s">
        <v>567</v>
      </c>
      <c r="E601" s="916" t="str">
        <f>IF('statement of marks'!F45="","",'statement of marks'!F45)</f>
        <v/>
      </c>
      <c r="F601" s="916"/>
      <c r="G601" s="917"/>
      <c r="H601" s="922"/>
      <c r="I601" s="923"/>
      <c r="J601" s="406"/>
      <c r="K601" s="399" t="s">
        <v>567</v>
      </c>
      <c r="L601" s="916" t="str">
        <f>IF('statement of marks'!F46="","",'statement of marks'!F46)</f>
        <v/>
      </c>
      <c r="M601" s="916"/>
      <c r="N601" s="917"/>
    </row>
    <row r="602" spans="3:14" ht="17" customHeight="1">
      <c r="C602" s="406"/>
      <c r="D602" s="399" t="s">
        <v>568</v>
      </c>
      <c r="E602" s="918" t="str">
        <f>IF('statement of marks'!G45="","",'statement of marks'!G45)</f>
        <v/>
      </c>
      <c r="F602" s="918"/>
      <c r="G602" s="919"/>
      <c r="H602" s="922"/>
      <c r="I602" s="923"/>
      <c r="J602" s="406"/>
      <c r="K602" s="399" t="s">
        <v>568</v>
      </c>
      <c r="L602" s="918" t="str">
        <f>IF('statement of marks'!G46="","",'statement of marks'!G46)</f>
        <v/>
      </c>
      <c r="M602" s="918"/>
      <c r="N602" s="919"/>
    </row>
    <row r="603" spans="3:14" ht="17" customHeight="1">
      <c r="C603" s="406"/>
      <c r="D603" s="399" t="s">
        <v>565</v>
      </c>
      <c r="E603" s="405" t="s">
        <v>630</v>
      </c>
      <c r="F603" s="405" t="s">
        <v>79</v>
      </c>
      <c r="G603" s="407" t="s">
        <v>571</v>
      </c>
      <c r="H603" s="922"/>
      <c r="I603" s="923"/>
      <c r="J603" s="406"/>
      <c r="K603" s="399" t="s">
        <v>565</v>
      </c>
      <c r="L603" s="405" t="s">
        <v>630</v>
      </c>
      <c r="M603" s="405" t="s">
        <v>79</v>
      </c>
      <c r="N603" s="407" t="s">
        <v>571</v>
      </c>
    </row>
    <row r="604" spans="3:14" ht="17" customHeight="1">
      <c r="C604" s="406"/>
      <c r="D604" s="399" t="str">
        <f>'statement of marks'!$BZ$5</f>
        <v>fgUnh</v>
      </c>
      <c r="E604" s="413" t="str">
        <f>IF('statement of marks'!BZ45="","",'statement of marks'!BZ45)</f>
        <v/>
      </c>
      <c r="F604" s="415" t="str">
        <f>IF('statement of marks'!CA45="","",'statement of marks'!CA45)</f>
        <v/>
      </c>
      <c r="G604" s="407" t="str">
        <f>IF('statement of marks'!CB45="","",'statement of marks'!CB45)</f>
        <v/>
      </c>
      <c r="H604" s="922"/>
      <c r="I604" s="923"/>
      <c r="J604" s="406"/>
      <c r="K604" s="399" t="str">
        <f>'statement of marks'!$BZ$5</f>
        <v>fgUnh</v>
      </c>
      <c r="L604" s="413" t="str">
        <f>IF('statement of marks'!BZ46="","",'statement of marks'!BZ46)</f>
        <v/>
      </c>
      <c r="M604" s="415" t="str">
        <f>IF('statement of marks'!CA46="","",'statement of marks'!CA46)</f>
        <v/>
      </c>
      <c r="N604" s="407" t="str">
        <f>IF('statement of marks'!CB46="","",'statement of marks'!CB46)</f>
        <v/>
      </c>
    </row>
    <row r="605" spans="3:14" ht="17" customHeight="1">
      <c r="C605" s="406"/>
      <c r="D605" s="399" t="str">
        <f>'statement of marks'!$CC$5</f>
        <v>vaxszth</v>
      </c>
      <c r="E605" s="413" t="str">
        <f>IF('statement of marks'!CC45="","",'statement of marks'!CC45)</f>
        <v/>
      </c>
      <c r="F605" s="415" t="str">
        <f>IF('statement of marks'!CD45="","",'statement of marks'!CD45)</f>
        <v/>
      </c>
      <c r="G605" s="407" t="str">
        <f>IF('statement of marks'!CE45="","",'statement of marks'!CE45)</f>
        <v/>
      </c>
      <c r="H605" s="922"/>
      <c r="I605" s="923"/>
      <c r="J605" s="406"/>
      <c r="K605" s="399" t="str">
        <f>'statement of marks'!$CC$5</f>
        <v>vaxszth</v>
      </c>
      <c r="L605" s="413" t="str">
        <f>IF('statement of marks'!CC46="","",'statement of marks'!CC46)</f>
        <v/>
      </c>
      <c r="M605" s="415" t="str">
        <f>IF('statement of marks'!CD46="","",'statement of marks'!CD46)</f>
        <v/>
      </c>
      <c r="N605" s="407" t="str">
        <f>IF('statement of marks'!CE46="","",'statement of marks'!CE46)</f>
        <v/>
      </c>
    </row>
    <row r="606" spans="3:14" ht="17" customHeight="1">
      <c r="C606" s="406"/>
      <c r="D606" s="399" t="str">
        <f>'statement of marks'!$CF$5</f>
        <v>xf.kr</v>
      </c>
      <c r="E606" s="413" t="str">
        <f>IF('statement of marks'!CF45="","",'statement of marks'!CF45)</f>
        <v/>
      </c>
      <c r="F606" s="415" t="str">
        <f>IF('statement of marks'!CG45="","",'statement of marks'!CG45)</f>
        <v/>
      </c>
      <c r="G606" s="407" t="str">
        <f>IF('statement of marks'!CH45="","",'statement of marks'!CH45)</f>
        <v/>
      </c>
      <c r="H606" s="922"/>
      <c r="I606" s="923"/>
      <c r="J606" s="406"/>
      <c r="K606" s="399" t="str">
        <f>'statement of marks'!$CF$5</f>
        <v>xf.kr</v>
      </c>
      <c r="L606" s="413" t="str">
        <f>IF('statement of marks'!CF46="","",'statement of marks'!CF46)</f>
        <v/>
      </c>
      <c r="M606" s="415" t="str">
        <f>IF('statement of marks'!CG46="","",'statement of marks'!CG46)</f>
        <v/>
      </c>
      <c r="N606" s="407" t="str">
        <f>IF('statement of marks'!CH46="","",'statement of marks'!CH46)</f>
        <v/>
      </c>
    </row>
    <row r="607" spans="3:14" ht="17" customHeight="1">
      <c r="C607" s="406"/>
      <c r="D607" s="399" t="str">
        <f>'statement of marks'!$CI$5</f>
        <v>Ik;kZoj.k v/;;u</v>
      </c>
      <c r="E607" s="413" t="str">
        <f>IF('statement of marks'!CI45="","",'statement of marks'!CI45)</f>
        <v/>
      </c>
      <c r="F607" s="415" t="str">
        <f>IF('statement of marks'!CJ45="","",'statement of marks'!CJ45)</f>
        <v/>
      </c>
      <c r="G607" s="407" t="str">
        <f>IF('statement of marks'!CK45="","",'statement of marks'!CK45)</f>
        <v/>
      </c>
      <c r="H607" s="922"/>
      <c r="I607" s="923"/>
      <c r="J607" s="406"/>
      <c r="K607" s="399" t="str">
        <f>'statement of marks'!$CI$5</f>
        <v>Ik;kZoj.k v/;;u</v>
      </c>
      <c r="L607" s="413" t="str">
        <f>IF('statement of marks'!CI46="","",'statement of marks'!CI46)</f>
        <v/>
      </c>
      <c r="M607" s="415" t="str">
        <f>IF('statement of marks'!CJ46="","",'statement of marks'!CJ46)</f>
        <v/>
      </c>
      <c r="N607" s="407" t="str">
        <f>IF('statement of marks'!CK46="","",'statement of marks'!CK46)</f>
        <v/>
      </c>
    </row>
    <row r="608" spans="3:14" ht="17" customHeight="1">
      <c r="C608" s="406"/>
      <c r="D608" s="399" t="str">
        <f>'statement of marks'!$CL$5</f>
        <v>dk;kZuqHko</v>
      </c>
      <c r="E608" s="413" t="str">
        <f>IF('statement of marks'!CL45="","",'statement of marks'!CL45)</f>
        <v/>
      </c>
      <c r="F608" s="415" t="str">
        <f>IF('statement of marks'!CM45="","",'statement of marks'!CM45)</f>
        <v/>
      </c>
      <c r="G608" s="407" t="str">
        <f>IF('statement of marks'!CN45="","",'statement of marks'!CN45)</f>
        <v/>
      </c>
      <c r="H608" s="922"/>
      <c r="I608" s="923"/>
      <c r="J608" s="406"/>
      <c r="K608" s="399" t="str">
        <f>'statement of marks'!$CL$5</f>
        <v>dk;kZuqHko</v>
      </c>
      <c r="L608" s="413" t="str">
        <f>IF('statement of marks'!CL46="","",'statement of marks'!CL46)</f>
        <v/>
      </c>
      <c r="M608" s="415" t="str">
        <f>IF('statement of marks'!CM46="","",'statement of marks'!CM46)</f>
        <v/>
      </c>
      <c r="N608" s="407" t="str">
        <f>IF('statement of marks'!CN46="","",'statement of marks'!CN46)</f>
        <v/>
      </c>
    </row>
    <row r="609" spans="3:14" ht="17" customHeight="1">
      <c r="C609" s="406"/>
      <c r="D609" s="399" t="str">
        <f>'statement of marks'!$CO$5</f>
        <v>dyk f'k{kk</v>
      </c>
      <c r="E609" s="414" t="str">
        <f>IF('statement of marks'!CO45="","",'statement of marks'!CO45)</f>
        <v/>
      </c>
      <c r="F609" s="416" t="str">
        <f>IF('statement of marks'!CP45="","",'statement of marks'!CP45)</f>
        <v/>
      </c>
      <c r="G609" s="408" t="str">
        <f>IF('statement of marks'!CQ45="","",'statement of marks'!CQ45)</f>
        <v/>
      </c>
      <c r="H609" s="922"/>
      <c r="I609" s="923"/>
      <c r="J609" s="406"/>
      <c r="K609" s="399" t="str">
        <f>'statement of marks'!$CO$5</f>
        <v>dyk f'k{kk</v>
      </c>
      <c r="L609" s="414" t="str">
        <f>IF('statement of marks'!CO46="","",'statement of marks'!CO46)</f>
        <v/>
      </c>
      <c r="M609" s="416" t="str">
        <f>IF('statement of marks'!CP46="","",'statement of marks'!CP46)</f>
        <v/>
      </c>
      <c r="N609" s="408" t="str">
        <f>IF('statement of marks'!CQ46="","",'statement of marks'!CQ46)</f>
        <v/>
      </c>
    </row>
    <row r="610" spans="3:14" ht="17" customHeight="1">
      <c r="C610" s="406"/>
      <c r="D610" s="399" t="str">
        <f>'statement of marks'!$CR$5</f>
        <v>LokLF; ,oe~ 'kkjhfjd f'k{kk</v>
      </c>
      <c r="E610" s="414" t="str">
        <f>IF('statement of marks'!CR45="","",'statement of marks'!CR45)</f>
        <v/>
      </c>
      <c r="F610" s="416" t="str">
        <f>IF('statement of marks'!CS45="","",'statement of marks'!CS45)</f>
        <v/>
      </c>
      <c r="G610" s="408" t="str">
        <f>IF('statement of marks'!CT45="","",'statement of marks'!CT45)</f>
        <v/>
      </c>
      <c r="H610" s="922"/>
      <c r="I610" s="923"/>
      <c r="J610" s="406"/>
      <c r="K610" s="399" t="str">
        <f>'statement of marks'!$CR$5</f>
        <v>LokLF; ,oe~ 'kkjhfjd f'k{kk</v>
      </c>
      <c r="L610" s="414" t="str">
        <f>IF('statement of marks'!CR46="","",'statement of marks'!CR46)</f>
        <v/>
      </c>
      <c r="M610" s="416" t="str">
        <f>IF('statement of marks'!CS46="","",'statement of marks'!CS46)</f>
        <v/>
      </c>
      <c r="N610" s="408" t="str">
        <f>IF('statement of marks'!CT46="","",'statement of marks'!CT46)</f>
        <v/>
      </c>
    </row>
    <row r="611" spans="3:14" ht="17" customHeight="1">
      <c r="C611" s="406"/>
      <c r="D611" s="399" t="s">
        <v>629</v>
      </c>
      <c r="E611" s="414" t="str">
        <f>IF('statement of marks'!CY45="","",'statement of marks'!CY45)</f>
        <v/>
      </c>
      <c r="F611" s="416" t="str">
        <f>IF('statement of marks'!CZ45="","",'statement of marks'!CZ45)</f>
        <v/>
      </c>
      <c r="G611" s="408" t="str">
        <f>IF('statement of marks'!DB45="","",'statement of marks'!DB45)</f>
        <v/>
      </c>
      <c r="H611" s="922"/>
      <c r="I611" s="923"/>
      <c r="J611" s="406"/>
      <c r="K611" s="399" t="s">
        <v>629</v>
      </c>
      <c r="L611" s="414" t="str">
        <f>IF('statement of marks'!CY46="","",'statement of marks'!CY46)</f>
        <v/>
      </c>
      <c r="M611" s="416" t="str">
        <f>IF('statement of marks'!CZ46="","",'statement of marks'!CZ46)</f>
        <v/>
      </c>
      <c r="N611" s="408" t="str">
        <f>IF('statement of marks'!DB46="","",'statement of marks'!DB46)</f>
        <v/>
      </c>
    </row>
    <row r="612" spans="3:14" ht="17" customHeight="1">
      <c r="C612" s="406"/>
      <c r="D612" s="399" t="s">
        <v>8</v>
      </c>
      <c r="E612" s="920" t="str">
        <f>IF('statement of marks'!CX45="","",'statement of marks'!CX45)</f>
        <v/>
      </c>
      <c r="F612" s="920"/>
      <c r="G612" s="921"/>
      <c r="H612" s="922"/>
      <c r="I612" s="923"/>
      <c r="J612" s="406"/>
      <c r="K612" s="399" t="s">
        <v>8</v>
      </c>
      <c r="L612" s="920" t="str">
        <f>IF('statement of marks'!CX46="","",'statement of marks'!CX46)</f>
        <v/>
      </c>
      <c r="M612" s="920"/>
      <c r="N612" s="921"/>
    </row>
    <row r="613" spans="3:14" ht="17" customHeight="1">
      <c r="C613" s="406"/>
      <c r="D613" s="401" t="str">
        <f>'statement of marks'!$CU$5</f>
        <v>dqy ehfVax</v>
      </c>
      <c r="E613" s="412" t="str">
        <f>IF('statement of marks'!CU45="","",'statement of marks'!CU45)</f>
        <v/>
      </c>
      <c r="F613" s="366" t="str">
        <f>'statement of marks'!$CV$5</f>
        <v>Nk= mifLFkfr</v>
      </c>
      <c r="G613" s="417" t="str">
        <f>IF('statement of marks'!CV45="","",'statement of marks'!CV45)</f>
        <v/>
      </c>
      <c r="H613" s="922"/>
      <c r="I613" s="923"/>
      <c r="J613" s="406"/>
      <c r="K613" s="401" t="str">
        <f>'statement of marks'!$CU$5</f>
        <v>dqy ehfVax</v>
      </c>
      <c r="L613" s="412" t="str">
        <f>IF('statement of marks'!CU46="","",'statement of marks'!CU46)</f>
        <v/>
      </c>
      <c r="M613" s="366" t="str">
        <f>'statement of marks'!$CV$5</f>
        <v>Nk= mifLFkfr</v>
      </c>
      <c r="N613" s="417" t="str">
        <f>IF('statement of marks'!CV46="","",'statement of marks'!CV46)</f>
        <v/>
      </c>
    </row>
    <row r="614" spans="3:14" ht="17" customHeight="1">
      <c r="C614" s="406"/>
      <c r="D614" s="399" t="s">
        <v>569</v>
      </c>
      <c r="E614" s="898" t="str">
        <f>IF('statement of marks'!DE45="","",'statement of marks'!DE45)</f>
        <v/>
      </c>
      <c r="F614" s="898"/>
      <c r="G614" s="899"/>
      <c r="H614" s="922"/>
      <c r="I614" s="923"/>
      <c r="J614" s="406"/>
      <c r="K614" s="399" t="s">
        <v>569</v>
      </c>
      <c r="L614" s="898" t="str">
        <f>IF('statement of marks'!DE46="","",'statement of marks'!DE46)</f>
        <v/>
      </c>
      <c r="M614" s="898"/>
      <c r="N614" s="899"/>
    </row>
    <row r="615" spans="3:14" ht="17" customHeight="1">
      <c r="C615" s="406"/>
      <c r="D615" s="400" t="s">
        <v>65</v>
      </c>
      <c r="E615" s="898"/>
      <c r="F615" s="898"/>
      <c r="G615" s="899"/>
      <c r="H615" s="922"/>
      <c r="I615" s="923"/>
      <c r="J615" s="406"/>
      <c r="K615" s="400" t="s">
        <v>65</v>
      </c>
      <c r="L615" s="898"/>
      <c r="M615" s="898"/>
      <c r="N615" s="899"/>
    </row>
    <row r="616" spans="3:14" ht="17" customHeight="1">
      <c r="C616" s="406"/>
      <c r="D616" s="402" t="s">
        <v>86</v>
      </c>
      <c r="E616" s="898"/>
      <c r="F616" s="898"/>
      <c r="G616" s="899"/>
      <c r="H616" s="922"/>
      <c r="I616" s="923"/>
      <c r="J616" s="406"/>
      <c r="K616" s="402" t="s">
        <v>86</v>
      </c>
      <c r="L616" s="898"/>
      <c r="M616" s="898"/>
      <c r="N616" s="899"/>
    </row>
    <row r="617" spans="3:14" ht="17" customHeight="1">
      <c r="C617" s="406"/>
      <c r="D617" s="403" t="s">
        <v>16</v>
      </c>
      <c r="E617" s="898"/>
      <c r="F617" s="898"/>
      <c r="G617" s="899"/>
      <c r="H617" s="922"/>
      <c r="I617" s="923"/>
      <c r="J617" s="406"/>
      <c r="K617" s="403" t="s">
        <v>16</v>
      </c>
      <c r="L617" s="898"/>
      <c r="M617" s="898"/>
      <c r="N617" s="899"/>
    </row>
    <row r="618" spans="3:14" ht="17" customHeight="1">
      <c r="C618" s="409"/>
      <c r="D618" s="404" t="s">
        <v>4</v>
      </c>
      <c r="E618" s="898"/>
      <c r="F618" s="898"/>
      <c r="G618" s="899"/>
      <c r="H618" s="922"/>
      <c r="I618" s="923"/>
      <c r="J618" s="409"/>
      <c r="K618" s="404" t="s">
        <v>4</v>
      </c>
      <c r="L618" s="898"/>
      <c r="M618" s="898"/>
      <c r="N618" s="899"/>
    </row>
    <row r="619" spans="3:14" ht="17" customHeight="1">
      <c r="C619" s="406"/>
      <c r="D619" s="400" t="str">
        <f>'statement of marks'!$H$3</f>
        <v xml:space="preserve">fo|ky; dk Mkbl dksM+ </v>
      </c>
      <c r="E619" s="900" t="str">
        <f>'statement of marks'!$I$3</f>
        <v>00001</v>
      </c>
      <c r="F619" s="900"/>
      <c r="G619" s="901"/>
      <c r="H619" s="922"/>
      <c r="I619" s="923"/>
      <c r="J619" s="406"/>
      <c r="K619" s="400" t="str">
        <f>'statement of marks'!$H$3</f>
        <v xml:space="preserve">fo|ky; dk Mkbl dksM+ </v>
      </c>
      <c r="L619" s="900" t="str">
        <f>'statement of marks'!$I$3</f>
        <v>00001</v>
      </c>
      <c r="M619" s="900"/>
      <c r="N619" s="901"/>
    </row>
    <row r="620" spans="3:14" ht="17" customHeight="1" thickBot="1">
      <c r="C620" s="410"/>
      <c r="D620" s="411" t="s">
        <v>63</v>
      </c>
      <c r="E620" s="902">
        <f>'statement of marks'!$DD$107</f>
        <v>42460</v>
      </c>
      <c r="F620" s="902"/>
      <c r="G620" s="903"/>
      <c r="H620" s="922"/>
      <c r="I620" s="923"/>
      <c r="J620" s="410"/>
      <c r="K620" s="411" t="s">
        <v>63</v>
      </c>
      <c r="L620" s="902">
        <f>'statement of marks'!$DD$107</f>
        <v>42460</v>
      </c>
      <c r="M620" s="902"/>
      <c r="N620" s="903"/>
    </row>
    <row r="621" spans="3:14" ht="17" customHeight="1">
      <c r="C621" s="904" t="s">
        <v>39</v>
      </c>
      <c r="D621" s="905"/>
      <c r="E621" s="905"/>
      <c r="F621" s="905"/>
      <c r="G621" s="906"/>
      <c r="H621" s="922"/>
      <c r="I621" s="923"/>
      <c r="J621" s="904" t="s">
        <v>39</v>
      </c>
      <c r="K621" s="905"/>
      <c r="L621" s="905"/>
      <c r="M621" s="905"/>
      <c r="N621" s="906"/>
    </row>
    <row r="622" spans="3:14" ht="17" customHeight="1">
      <c r="C622" s="907" t="str">
        <f>'statement of marks'!$A$1</f>
        <v>jk- ck- ek/;fed fo|ky; uohu] fuEckgsM+k</v>
      </c>
      <c r="D622" s="908"/>
      <c r="E622" s="908"/>
      <c r="F622" s="908"/>
      <c r="G622" s="909"/>
      <c r="H622" s="922"/>
      <c r="I622" s="923"/>
      <c r="J622" s="907" t="str">
        <f>'statement of marks'!$A$1</f>
        <v>jk- ck- ek/;fed fo|ky; uohu] fuEckgsM+k</v>
      </c>
      <c r="K622" s="908"/>
      <c r="L622" s="908"/>
      <c r="M622" s="908"/>
      <c r="N622" s="909"/>
    </row>
    <row r="623" spans="3:14" ht="17" customHeight="1">
      <c r="C623" s="907"/>
      <c r="D623" s="908"/>
      <c r="E623" s="908"/>
      <c r="F623" s="908"/>
      <c r="G623" s="909"/>
      <c r="H623" s="922"/>
      <c r="I623" s="923"/>
      <c r="J623" s="907"/>
      <c r="K623" s="908"/>
      <c r="L623" s="908"/>
      <c r="M623" s="908"/>
      <c r="N623" s="909"/>
    </row>
    <row r="624" spans="3:14" ht="17" customHeight="1">
      <c r="C624" s="406"/>
      <c r="D624" s="398" t="s">
        <v>559</v>
      </c>
      <c r="E624" s="910" t="str">
        <f>'statement of marks'!$F$3</f>
        <v>2015-16</v>
      </c>
      <c r="F624" s="910"/>
      <c r="G624" s="911"/>
      <c r="H624" s="922"/>
      <c r="I624" s="923"/>
      <c r="J624" s="406"/>
      <c r="K624" s="398" t="s">
        <v>559</v>
      </c>
      <c r="L624" s="910" t="str">
        <f>'statement of marks'!$F$3</f>
        <v>2015-16</v>
      </c>
      <c r="M624" s="910"/>
      <c r="N624" s="911"/>
    </row>
    <row r="625" spans="3:14" ht="17" customHeight="1">
      <c r="C625" s="406"/>
      <c r="D625" s="399" t="s">
        <v>560</v>
      </c>
      <c r="E625" s="912" t="str">
        <f>IF('statement of marks'!H47="","",'statement of marks'!H47)</f>
        <v>v 041</v>
      </c>
      <c r="F625" s="912"/>
      <c r="G625" s="913"/>
      <c r="H625" s="922"/>
      <c r="I625" s="923"/>
      <c r="J625" s="406"/>
      <c r="K625" s="399" t="s">
        <v>560</v>
      </c>
      <c r="L625" s="912" t="str">
        <f>IF('statement of marks'!H48="","",'statement of marks'!H48)</f>
        <v>v 042</v>
      </c>
      <c r="M625" s="912"/>
      <c r="N625" s="913"/>
    </row>
    <row r="626" spans="3:14" ht="17" customHeight="1">
      <c r="C626" s="406"/>
      <c r="D626" s="399" t="s">
        <v>561</v>
      </c>
      <c r="E626" s="912" t="str">
        <f>IF('statement of marks'!I47="","",'statement of marks'!I47)</f>
        <v>c 041</v>
      </c>
      <c r="F626" s="912"/>
      <c r="G626" s="913"/>
      <c r="H626" s="922"/>
      <c r="I626" s="923"/>
      <c r="J626" s="406"/>
      <c r="K626" s="399" t="s">
        <v>561</v>
      </c>
      <c r="L626" s="912" t="str">
        <f>IF('statement of marks'!I48="","",'statement of marks'!I48)</f>
        <v>c 042</v>
      </c>
      <c r="M626" s="912"/>
      <c r="N626" s="913"/>
    </row>
    <row r="627" spans="3:14" ht="17" customHeight="1">
      <c r="C627" s="406"/>
      <c r="D627" s="399" t="s">
        <v>562</v>
      </c>
      <c r="E627" s="912" t="str">
        <f>IF('statement of marks'!J47="","",'statement of marks'!J47)</f>
        <v>l 041</v>
      </c>
      <c r="F627" s="912"/>
      <c r="G627" s="913"/>
      <c r="H627" s="922"/>
      <c r="I627" s="923"/>
      <c r="J627" s="406"/>
      <c r="K627" s="399" t="s">
        <v>562</v>
      </c>
      <c r="L627" s="912" t="str">
        <f>IF('statement of marks'!J48="","",'statement of marks'!J48)</f>
        <v>l 042</v>
      </c>
      <c r="M627" s="912"/>
      <c r="N627" s="913"/>
    </row>
    <row r="628" spans="3:14" ht="17" customHeight="1">
      <c r="C628" s="406"/>
      <c r="D628" s="399" t="s">
        <v>566</v>
      </c>
      <c r="E628" s="914" t="str">
        <f>IF('statement of marks'!B47="","",'statement of marks'!B47)</f>
        <v/>
      </c>
      <c r="F628" s="914"/>
      <c r="G628" s="915"/>
      <c r="H628" s="922"/>
      <c r="I628" s="923"/>
      <c r="J628" s="406"/>
      <c r="K628" s="399" t="s">
        <v>566</v>
      </c>
      <c r="L628" s="914" t="str">
        <f>IF('statement of marks'!B48="","",'statement of marks'!B48)</f>
        <v/>
      </c>
      <c r="M628" s="914"/>
      <c r="N628" s="915"/>
    </row>
    <row r="629" spans="3:14" ht="17" customHeight="1">
      <c r="C629" s="406"/>
      <c r="D629" s="399" t="s">
        <v>563</v>
      </c>
      <c r="E629" s="914" t="str">
        <f>'statement of marks'!$D$3</f>
        <v>2 A</v>
      </c>
      <c r="F629" s="914"/>
      <c r="G629" s="915"/>
      <c r="H629" s="922"/>
      <c r="I629" s="923"/>
      <c r="J629" s="406"/>
      <c r="K629" s="399" t="s">
        <v>563</v>
      </c>
      <c r="L629" s="914" t="str">
        <f>'statement of marks'!$D$3</f>
        <v>2 A</v>
      </c>
      <c r="M629" s="914"/>
      <c r="N629" s="915"/>
    </row>
    <row r="630" spans="3:14" ht="17" customHeight="1">
      <c r="C630" s="406"/>
      <c r="D630" s="400" t="s">
        <v>564</v>
      </c>
      <c r="E630" s="914" t="str">
        <f>IF('statement of marks'!E47="","",'statement of marks'!E47)</f>
        <v/>
      </c>
      <c r="F630" s="914"/>
      <c r="G630" s="915"/>
      <c r="H630" s="922"/>
      <c r="I630" s="923"/>
      <c r="J630" s="406"/>
      <c r="K630" s="400" t="s">
        <v>564</v>
      </c>
      <c r="L630" s="914" t="str">
        <f>IF('statement of marks'!E48="","",'statement of marks'!E48)</f>
        <v/>
      </c>
      <c r="M630" s="914"/>
      <c r="N630" s="915"/>
    </row>
    <row r="631" spans="3:14" ht="17" customHeight="1">
      <c r="C631" s="406"/>
      <c r="D631" s="399" t="s">
        <v>6</v>
      </c>
      <c r="E631" s="914" t="str">
        <f>IF('statement of marks'!D47="","",'statement of marks'!D47)</f>
        <v/>
      </c>
      <c r="F631" s="914"/>
      <c r="G631" s="915"/>
      <c r="H631" s="922"/>
      <c r="I631" s="923"/>
      <c r="J631" s="406"/>
      <c r="K631" s="399" t="s">
        <v>6</v>
      </c>
      <c r="L631" s="914" t="str">
        <f>IF('statement of marks'!D48="","",'statement of marks'!D48)</f>
        <v/>
      </c>
      <c r="M631" s="914"/>
      <c r="N631" s="915"/>
    </row>
    <row r="632" spans="3:14" ht="17" customHeight="1">
      <c r="C632" s="406"/>
      <c r="D632" s="399" t="s">
        <v>567</v>
      </c>
      <c r="E632" s="916" t="str">
        <f>IF('statement of marks'!F47="","",'statement of marks'!F47)</f>
        <v/>
      </c>
      <c r="F632" s="916"/>
      <c r="G632" s="917"/>
      <c r="H632" s="922"/>
      <c r="I632" s="923"/>
      <c r="J632" s="406"/>
      <c r="K632" s="399" t="s">
        <v>567</v>
      </c>
      <c r="L632" s="916" t="str">
        <f>IF('statement of marks'!F48="","",'statement of marks'!F48)</f>
        <v/>
      </c>
      <c r="M632" s="916"/>
      <c r="N632" s="917"/>
    </row>
    <row r="633" spans="3:14" ht="17" customHeight="1">
      <c r="C633" s="406"/>
      <c r="D633" s="399" t="s">
        <v>568</v>
      </c>
      <c r="E633" s="918" t="str">
        <f>IF('statement of marks'!G47="","",'statement of marks'!G47)</f>
        <v/>
      </c>
      <c r="F633" s="918"/>
      <c r="G633" s="919"/>
      <c r="H633" s="922"/>
      <c r="I633" s="923"/>
      <c r="J633" s="406"/>
      <c r="K633" s="399" t="s">
        <v>568</v>
      </c>
      <c r="L633" s="918" t="str">
        <f>IF('statement of marks'!G48="","",'statement of marks'!G48)</f>
        <v/>
      </c>
      <c r="M633" s="918"/>
      <c r="N633" s="919"/>
    </row>
    <row r="634" spans="3:14" ht="17" customHeight="1">
      <c r="C634" s="406"/>
      <c r="D634" s="399" t="s">
        <v>565</v>
      </c>
      <c r="E634" s="405" t="s">
        <v>630</v>
      </c>
      <c r="F634" s="405" t="s">
        <v>79</v>
      </c>
      <c r="G634" s="407" t="s">
        <v>571</v>
      </c>
      <c r="H634" s="922"/>
      <c r="I634" s="923"/>
      <c r="J634" s="406"/>
      <c r="K634" s="399" t="s">
        <v>565</v>
      </c>
      <c r="L634" s="405" t="s">
        <v>630</v>
      </c>
      <c r="M634" s="405" t="s">
        <v>79</v>
      </c>
      <c r="N634" s="407" t="s">
        <v>571</v>
      </c>
    </row>
    <row r="635" spans="3:14" ht="17" customHeight="1">
      <c r="C635" s="406"/>
      <c r="D635" s="399" t="str">
        <f>'statement of marks'!$BZ$5</f>
        <v>fgUnh</v>
      </c>
      <c r="E635" s="413" t="str">
        <f>IF('statement of marks'!BZ47="","",'statement of marks'!BZ47)</f>
        <v/>
      </c>
      <c r="F635" s="415" t="str">
        <f>IF('statement of marks'!CA47="","",'statement of marks'!CA47)</f>
        <v/>
      </c>
      <c r="G635" s="407" t="str">
        <f>IF('statement of marks'!CB47="","",'statement of marks'!CB47)</f>
        <v/>
      </c>
      <c r="H635" s="922"/>
      <c r="I635" s="923"/>
      <c r="J635" s="406"/>
      <c r="K635" s="399" t="str">
        <f>'statement of marks'!$BZ$5</f>
        <v>fgUnh</v>
      </c>
      <c r="L635" s="413" t="str">
        <f>IF('statement of marks'!BZ48="","",'statement of marks'!BZ48)</f>
        <v/>
      </c>
      <c r="M635" s="415" t="str">
        <f>IF('statement of marks'!CA48="","",'statement of marks'!CA48)</f>
        <v/>
      </c>
      <c r="N635" s="407" t="str">
        <f>IF('statement of marks'!CB48="","",'statement of marks'!CB48)</f>
        <v/>
      </c>
    </row>
    <row r="636" spans="3:14" ht="17" customHeight="1">
      <c r="C636" s="406"/>
      <c r="D636" s="399" t="str">
        <f>'statement of marks'!$CC$5</f>
        <v>vaxszth</v>
      </c>
      <c r="E636" s="413" t="str">
        <f>IF('statement of marks'!CC47="","",'statement of marks'!CC47)</f>
        <v/>
      </c>
      <c r="F636" s="415" t="str">
        <f>IF('statement of marks'!CD47="","",'statement of marks'!CD47)</f>
        <v/>
      </c>
      <c r="G636" s="407" t="str">
        <f>IF('statement of marks'!CE47="","",'statement of marks'!CE47)</f>
        <v/>
      </c>
      <c r="H636" s="922"/>
      <c r="I636" s="923"/>
      <c r="J636" s="406"/>
      <c r="K636" s="399" t="str">
        <f>'statement of marks'!$CC$5</f>
        <v>vaxszth</v>
      </c>
      <c r="L636" s="413" t="str">
        <f>IF('statement of marks'!CC48="","",'statement of marks'!CC48)</f>
        <v/>
      </c>
      <c r="M636" s="415" t="str">
        <f>IF('statement of marks'!CD48="","",'statement of marks'!CD48)</f>
        <v/>
      </c>
      <c r="N636" s="407" t="str">
        <f>IF('statement of marks'!CE48="","",'statement of marks'!CE48)</f>
        <v/>
      </c>
    </row>
    <row r="637" spans="3:14" ht="17" customHeight="1">
      <c r="C637" s="406"/>
      <c r="D637" s="399" t="str">
        <f>'statement of marks'!$CF$5</f>
        <v>xf.kr</v>
      </c>
      <c r="E637" s="413" t="str">
        <f>IF('statement of marks'!CF47="","",'statement of marks'!CF47)</f>
        <v/>
      </c>
      <c r="F637" s="415" t="str">
        <f>IF('statement of marks'!CG47="","",'statement of marks'!CG47)</f>
        <v/>
      </c>
      <c r="G637" s="407" t="str">
        <f>IF('statement of marks'!CH47="","",'statement of marks'!CH47)</f>
        <v/>
      </c>
      <c r="H637" s="922"/>
      <c r="I637" s="923"/>
      <c r="J637" s="406"/>
      <c r="K637" s="399" t="str">
        <f>'statement of marks'!$CF$5</f>
        <v>xf.kr</v>
      </c>
      <c r="L637" s="413" t="str">
        <f>IF('statement of marks'!CF48="","",'statement of marks'!CF48)</f>
        <v/>
      </c>
      <c r="M637" s="415" t="str">
        <f>IF('statement of marks'!CG48="","",'statement of marks'!CG48)</f>
        <v/>
      </c>
      <c r="N637" s="407" t="str">
        <f>IF('statement of marks'!CH48="","",'statement of marks'!CH48)</f>
        <v/>
      </c>
    </row>
    <row r="638" spans="3:14" ht="17" customHeight="1">
      <c r="C638" s="406"/>
      <c r="D638" s="399" t="str">
        <f>'statement of marks'!$CI$5</f>
        <v>Ik;kZoj.k v/;;u</v>
      </c>
      <c r="E638" s="413" t="str">
        <f>IF('statement of marks'!CI47="","",'statement of marks'!CI47)</f>
        <v/>
      </c>
      <c r="F638" s="415" t="str">
        <f>IF('statement of marks'!CJ47="","",'statement of marks'!CJ47)</f>
        <v/>
      </c>
      <c r="G638" s="407" t="str">
        <f>IF('statement of marks'!CK47="","",'statement of marks'!CK47)</f>
        <v/>
      </c>
      <c r="H638" s="922"/>
      <c r="I638" s="923"/>
      <c r="J638" s="406"/>
      <c r="K638" s="399" t="str">
        <f>'statement of marks'!$CI$5</f>
        <v>Ik;kZoj.k v/;;u</v>
      </c>
      <c r="L638" s="413" t="str">
        <f>IF('statement of marks'!CI48="","",'statement of marks'!CI48)</f>
        <v/>
      </c>
      <c r="M638" s="415" t="str">
        <f>IF('statement of marks'!CJ48="","",'statement of marks'!CJ48)</f>
        <v/>
      </c>
      <c r="N638" s="407" t="str">
        <f>IF('statement of marks'!CK48="","",'statement of marks'!CK48)</f>
        <v/>
      </c>
    </row>
    <row r="639" spans="3:14" ht="17" customHeight="1">
      <c r="C639" s="406"/>
      <c r="D639" s="399" t="str">
        <f>'statement of marks'!$CL$5</f>
        <v>dk;kZuqHko</v>
      </c>
      <c r="E639" s="413" t="str">
        <f>IF('statement of marks'!CL47="","",'statement of marks'!CL47)</f>
        <v/>
      </c>
      <c r="F639" s="415" t="str">
        <f>IF('statement of marks'!CM47="","",'statement of marks'!CM47)</f>
        <v/>
      </c>
      <c r="G639" s="407" t="str">
        <f>IF('statement of marks'!CN47="","",'statement of marks'!CN47)</f>
        <v/>
      </c>
      <c r="H639" s="922"/>
      <c r="I639" s="923"/>
      <c r="J639" s="406"/>
      <c r="K639" s="399" t="str">
        <f>'statement of marks'!$CL$5</f>
        <v>dk;kZuqHko</v>
      </c>
      <c r="L639" s="413" t="str">
        <f>IF('statement of marks'!CL48="","",'statement of marks'!CL48)</f>
        <v/>
      </c>
      <c r="M639" s="415" t="str">
        <f>IF('statement of marks'!CM48="","",'statement of marks'!CM48)</f>
        <v/>
      </c>
      <c r="N639" s="407" t="str">
        <f>IF('statement of marks'!CN48="","",'statement of marks'!CN48)</f>
        <v/>
      </c>
    </row>
    <row r="640" spans="3:14" ht="17" customHeight="1">
      <c r="C640" s="406"/>
      <c r="D640" s="399" t="str">
        <f>'statement of marks'!$CO$5</f>
        <v>dyk f'k{kk</v>
      </c>
      <c r="E640" s="414" t="str">
        <f>IF('statement of marks'!CO47="","",'statement of marks'!CO47)</f>
        <v/>
      </c>
      <c r="F640" s="416" t="str">
        <f>IF('statement of marks'!CP47="","",'statement of marks'!CP47)</f>
        <v/>
      </c>
      <c r="G640" s="408" t="str">
        <f>IF('statement of marks'!CQ47="","",'statement of marks'!CQ47)</f>
        <v/>
      </c>
      <c r="H640" s="922"/>
      <c r="I640" s="923"/>
      <c r="J640" s="406"/>
      <c r="K640" s="399" t="str">
        <f>'statement of marks'!$CO$5</f>
        <v>dyk f'k{kk</v>
      </c>
      <c r="L640" s="414" t="str">
        <f>IF('statement of marks'!CO48="","",'statement of marks'!CO48)</f>
        <v/>
      </c>
      <c r="M640" s="416" t="str">
        <f>IF('statement of marks'!CP48="","",'statement of marks'!CP48)</f>
        <v/>
      </c>
      <c r="N640" s="408" t="str">
        <f>IF('statement of marks'!CQ48="","",'statement of marks'!CQ48)</f>
        <v/>
      </c>
    </row>
    <row r="641" spans="3:14" ht="17" customHeight="1">
      <c r="C641" s="406"/>
      <c r="D641" s="399" t="str">
        <f>'statement of marks'!$CR$5</f>
        <v>LokLF; ,oe~ 'kkjhfjd f'k{kk</v>
      </c>
      <c r="E641" s="414" t="str">
        <f>IF('statement of marks'!CR47="","",'statement of marks'!CR47)</f>
        <v/>
      </c>
      <c r="F641" s="416" t="str">
        <f>IF('statement of marks'!CS47="","",'statement of marks'!CS47)</f>
        <v/>
      </c>
      <c r="G641" s="408" t="str">
        <f>IF('statement of marks'!CT47="","",'statement of marks'!CT47)</f>
        <v/>
      </c>
      <c r="H641" s="922"/>
      <c r="I641" s="923"/>
      <c r="J641" s="406"/>
      <c r="K641" s="399" t="str">
        <f>'statement of marks'!$CR$5</f>
        <v>LokLF; ,oe~ 'kkjhfjd f'k{kk</v>
      </c>
      <c r="L641" s="414" t="str">
        <f>IF('statement of marks'!CR48="","",'statement of marks'!CR48)</f>
        <v/>
      </c>
      <c r="M641" s="416" t="str">
        <f>IF('statement of marks'!CS48="","",'statement of marks'!CS48)</f>
        <v/>
      </c>
      <c r="N641" s="408" t="str">
        <f>IF('statement of marks'!CT48="","",'statement of marks'!CT48)</f>
        <v/>
      </c>
    </row>
    <row r="642" spans="3:14" ht="17" customHeight="1">
      <c r="C642" s="406"/>
      <c r="D642" s="399" t="s">
        <v>629</v>
      </c>
      <c r="E642" s="414" t="str">
        <f>IF('statement of marks'!CY47="","",'statement of marks'!CY47)</f>
        <v/>
      </c>
      <c r="F642" s="416" t="str">
        <f>IF('statement of marks'!CZ47="","",'statement of marks'!CZ47)</f>
        <v/>
      </c>
      <c r="G642" s="408" t="str">
        <f>IF('statement of marks'!DB47="","",'statement of marks'!DB47)</f>
        <v/>
      </c>
      <c r="H642" s="922"/>
      <c r="I642" s="923"/>
      <c r="J642" s="406"/>
      <c r="K642" s="399" t="s">
        <v>629</v>
      </c>
      <c r="L642" s="414" t="str">
        <f>IF('statement of marks'!CY48="","",'statement of marks'!CY48)</f>
        <v/>
      </c>
      <c r="M642" s="416" t="str">
        <f>IF('statement of marks'!CZ48="","",'statement of marks'!CZ48)</f>
        <v/>
      </c>
      <c r="N642" s="408" t="str">
        <f>IF('statement of marks'!DB48="","",'statement of marks'!DB48)</f>
        <v/>
      </c>
    </row>
    <row r="643" spans="3:14" ht="17" customHeight="1">
      <c r="C643" s="406"/>
      <c r="D643" s="399" t="s">
        <v>8</v>
      </c>
      <c r="E643" s="920" t="str">
        <f>IF('statement of marks'!CX47="","",'statement of marks'!CX47)</f>
        <v/>
      </c>
      <c r="F643" s="920"/>
      <c r="G643" s="921"/>
      <c r="H643" s="922"/>
      <c r="I643" s="923"/>
      <c r="J643" s="406"/>
      <c r="K643" s="399" t="s">
        <v>8</v>
      </c>
      <c r="L643" s="920" t="str">
        <f>IF('statement of marks'!CX48="","",'statement of marks'!CX48)</f>
        <v/>
      </c>
      <c r="M643" s="920"/>
      <c r="N643" s="921"/>
    </row>
    <row r="644" spans="3:14" ht="17" customHeight="1">
      <c r="C644" s="406"/>
      <c r="D644" s="401" t="str">
        <f>'statement of marks'!$CU$5</f>
        <v>dqy ehfVax</v>
      </c>
      <c r="E644" s="412" t="str">
        <f>IF('statement of marks'!CU47="","",'statement of marks'!CU47)</f>
        <v/>
      </c>
      <c r="F644" s="366" t="str">
        <f>'statement of marks'!$CV$5</f>
        <v>Nk= mifLFkfr</v>
      </c>
      <c r="G644" s="417" t="str">
        <f>IF('statement of marks'!CV47="","",'statement of marks'!CV47)</f>
        <v/>
      </c>
      <c r="H644" s="922"/>
      <c r="I644" s="923"/>
      <c r="J644" s="406"/>
      <c r="K644" s="401" t="str">
        <f>'statement of marks'!$CU$5</f>
        <v>dqy ehfVax</v>
      </c>
      <c r="L644" s="412" t="str">
        <f>IF('statement of marks'!CU48="","",'statement of marks'!CU48)</f>
        <v/>
      </c>
      <c r="M644" s="366" t="str">
        <f>'statement of marks'!$CV$5</f>
        <v>Nk= mifLFkfr</v>
      </c>
      <c r="N644" s="417" t="str">
        <f>IF('statement of marks'!CV48="","",'statement of marks'!CV48)</f>
        <v/>
      </c>
    </row>
    <row r="645" spans="3:14" ht="17" customHeight="1">
      <c r="C645" s="406"/>
      <c r="D645" s="399" t="s">
        <v>569</v>
      </c>
      <c r="E645" s="898" t="str">
        <f>IF('statement of marks'!DE47="","",'statement of marks'!DE47)</f>
        <v/>
      </c>
      <c r="F645" s="898"/>
      <c r="G645" s="899"/>
      <c r="H645" s="922"/>
      <c r="I645" s="923"/>
      <c r="J645" s="406"/>
      <c r="K645" s="399" t="s">
        <v>569</v>
      </c>
      <c r="L645" s="898" t="str">
        <f>IF('statement of marks'!DE48="","",'statement of marks'!DE48)</f>
        <v/>
      </c>
      <c r="M645" s="898"/>
      <c r="N645" s="899"/>
    </row>
    <row r="646" spans="3:14" ht="17" customHeight="1">
      <c r="C646" s="406"/>
      <c r="D646" s="400" t="s">
        <v>65</v>
      </c>
      <c r="E646" s="898"/>
      <c r="F646" s="898"/>
      <c r="G646" s="899"/>
      <c r="H646" s="922"/>
      <c r="I646" s="923"/>
      <c r="J646" s="406"/>
      <c r="K646" s="400" t="s">
        <v>65</v>
      </c>
      <c r="L646" s="898"/>
      <c r="M646" s="898"/>
      <c r="N646" s="899"/>
    </row>
    <row r="647" spans="3:14" ht="17" customHeight="1">
      <c r="C647" s="406"/>
      <c r="D647" s="402" t="s">
        <v>86</v>
      </c>
      <c r="E647" s="898"/>
      <c r="F647" s="898"/>
      <c r="G647" s="899"/>
      <c r="H647" s="922"/>
      <c r="I647" s="923"/>
      <c r="J647" s="406"/>
      <c r="K647" s="402" t="s">
        <v>86</v>
      </c>
      <c r="L647" s="898"/>
      <c r="M647" s="898"/>
      <c r="N647" s="899"/>
    </row>
    <row r="648" spans="3:14" ht="17" customHeight="1">
      <c r="C648" s="406"/>
      <c r="D648" s="403" t="s">
        <v>16</v>
      </c>
      <c r="E648" s="898"/>
      <c r="F648" s="898"/>
      <c r="G648" s="899"/>
      <c r="H648" s="922"/>
      <c r="I648" s="923"/>
      <c r="J648" s="406"/>
      <c r="K648" s="403" t="s">
        <v>16</v>
      </c>
      <c r="L648" s="898"/>
      <c r="M648" s="898"/>
      <c r="N648" s="899"/>
    </row>
    <row r="649" spans="3:14" ht="17" customHeight="1">
      <c r="C649" s="409"/>
      <c r="D649" s="404" t="s">
        <v>4</v>
      </c>
      <c r="E649" s="898"/>
      <c r="F649" s="898"/>
      <c r="G649" s="899"/>
      <c r="H649" s="922"/>
      <c r="I649" s="923"/>
      <c r="J649" s="409"/>
      <c r="K649" s="404" t="s">
        <v>4</v>
      </c>
      <c r="L649" s="898"/>
      <c r="M649" s="898"/>
      <c r="N649" s="899"/>
    </row>
    <row r="650" spans="3:14" ht="17" customHeight="1">
      <c r="C650" s="406"/>
      <c r="D650" s="400" t="str">
        <f>'statement of marks'!$H$3</f>
        <v xml:space="preserve">fo|ky; dk Mkbl dksM+ </v>
      </c>
      <c r="E650" s="900" t="str">
        <f>'statement of marks'!$I$3</f>
        <v>00001</v>
      </c>
      <c r="F650" s="900"/>
      <c r="G650" s="901"/>
      <c r="H650" s="922"/>
      <c r="I650" s="923"/>
      <c r="J650" s="406"/>
      <c r="K650" s="400" t="str">
        <f>'statement of marks'!$H$3</f>
        <v xml:space="preserve">fo|ky; dk Mkbl dksM+ </v>
      </c>
      <c r="L650" s="900" t="str">
        <f>'statement of marks'!$I$3</f>
        <v>00001</v>
      </c>
      <c r="M650" s="900"/>
      <c r="N650" s="901"/>
    </row>
    <row r="651" spans="3:14" ht="17" customHeight="1" thickBot="1">
      <c r="C651" s="410"/>
      <c r="D651" s="411" t="s">
        <v>63</v>
      </c>
      <c r="E651" s="902">
        <f>'statement of marks'!$DD$107</f>
        <v>42460</v>
      </c>
      <c r="F651" s="902"/>
      <c r="G651" s="903"/>
      <c r="H651" s="922"/>
      <c r="I651" s="923"/>
      <c r="J651" s="410"/>
      <c r="K651" s="411" t="s">
        <v>63</v>
      </c>
      <c r="L651" s="902">
        <f>'statement of marks'!$DD$107</f>
        <v>42460</v>
      </c>
      <c r="M651" s="902"/>
      <c r="N651" s="903"/>
    </row>
    <row r="652" spans="3:14" ht="17" customHeight="1">
      <c r="C652" s="904" t="s">
        <v>39</v>
      </c>
      <c r="D652" s="905"/>
      <c r="E652" s="905"/>
      <c r="F652" s="905"/>
      <c r="G652" s="906"/>
      <c r="H652" s="922"/>
      <c r="I652" s="923"/>
      <c r="J652" s="904" t="s">
        <v>39</v>
      </c>
      <c r="K652" s="905"/>
      <c r="L652" s="905"/>
      <c r="M652" s="905"/>
      <c r="N652" s="906"/>
    </row>
    <row r="653" spans="3:14" ht="17" customHeight="1">
      <c r="C653" s="907" t="str">
        <f>'statement of marks'!$A$1</f>
        <v>jk- ck- ek/;fed fo|ky; uohu] fuEckgsM+k</v>
      </c>
      <c r="D653" s="908"/>
      <c r="E653" s="908"/>
      <c r="F653" s="908"/>
      <c r="G653" s="909"/>
      <c r="H653" s="922"/>
      <c r="I653" s="923"/>
      <c r="J653" s="907" t="str">
        <f>'statement of marks'!$A$1</f>
        <v>jk- ck- ek/;fed fo|ky; uohu] fuEckgsM+k</v>
      </c>
      <c r="K653" s="908"/>
      <c r="L653" s="908"/>
      <c r="M653" s="908"/>
      <c r="N653" s="909"/>
    </row>
    <row r="654" spans="3:14" ht="17" customHeight="1">
      <c r="C654" s="907"/>
      <c r="D654" s="908"/>
      <c r="E654" s="908"/>
      <c r="F654" s="908"/>
      <c r="G654" s="909"/>
      <c r="H654" s="922"/>
      <c r="I654" s="923"/>
      <c r="J654" s="907"/>
      <c r="K654" s="908"/>
      <c r="L654" s="908"/>
      <c r="M654" s="908"/>
      <c r="N654" s="909"/>
    </row>
    <row r="655" spans="3:14" ht="17" customHeight="1">
      <c r="C655" s="406"/>
      <c r="D655" s="398" t="s">
        <v>559</v>
      </c>
      <c r="E655" s="910" t="str">
        <f>'statement of marks'!$F$3</f>
        <v>2015-16</v>
      </c>
      <c r="F655" s="910"/>
      <c r="G655" s="911"/>
      <c r="H655" s="922"/>
      <c r="I655" s="923"/>
      <c r="J655" s="406"/>
      <c r="K655" s="398" t="s">
        <v>559</v>
      </c>
      <c r="L655" s="910" t="str">
        <f>'statement of marks'!$F$3</f>
        <v>2015-16</v>
      </c>
      <c r="M655" s="910"/>
      <c r="N655" s="911"/>
    </row>
    <row r="656" spans="3:14" ht="17" customHeight="1">
      <c r="C656" s="406"/>
      <c r="D656" s="399" t="s">
        <v>560</v>
      </c>
      <c r="E656" s="912" t="str">
        <f>IF('statement of marks'!H49="","",'statement of marks'!H49)</f>
        <v>v 043</v>
      </c>
      <c r="F656" s="912"/>
      <c r="G656" s="913"/>
      <c r="H656" s="922"/>
      <c r="I656" s="923"/>
      <c r="J656" s="406"/>
      <c r="K656" s="399" t="s">
        <v>560</v>
      </c>
      <c r="L656" s="912" t="str">
        <f>IF('statement of marks'!H50="","",'statement of marks'!H50)</f>
        <v>v 044</v>
      </c>
      <c r="M656" s="912"/>
      <c r="N656" s="913"/>
    </row>
    <row r="657" spans="3:14" ht="17" customHeight="1">
      <c r="C657" s="406"/>
      <c r="D657" s="399" t="s">
        <v>561</v>
      </c>
      <c r="E657" s="912" t="str">
        <f>IF('statement of marks'!I49="","",'statement of marks'!I49)</f>
        <v>c 043</v>
      </c>
      <c r="F657" s="912"/>
      <c r="G657" s="913"/>
      <c r="H657" s="922"/>
      <c r="I657" s="923"/>
      <c r="J657" s="406"/>
      <c r="K657" s="399" t="s">
        <v>561</v>
      </c>
      <c r="L657" s="912" t="str">
        <f>IF('statement of marks'!I50="","",'statement of marks'!I50)</f>
        <v>c 044</v>
      </c>
      <c r="M657" s="912"/>
      <c r="N657" s="913"/>
    </row>
    <row r="658" spans="3:14" ht="17" customHeight="1">
      <c r="C658" s="406"/>
      <c r="D658" s="399" t="s">
        <v>562</v>
      </c>
      <c r="E658" s="912" t="str">
        <f>IF('statement of marks'!J49="","",'statement of marks'!J49)</f>
        <v>l 043</v>
      </c>
      <c r="F658" s="912"/>
      <c r="G658" s="913"/>
      <c r="H658" s="922"/>
      <c r="I658" s="923"/>
      <c r="J658" s="406"/>
      <c r="K658" s="399" t="s">
        <v>562</v>
      </c>
      <c r="L658" s="912" t="str">
        <f>IF('statement of marks'!J50="","",'statement of marks'!J50)</f>
        <v>l 044</v>
      </c>
      <c r="M658" s="912"/>
      <c r="N658" s="913"/>
    </row>
    <row r="659" spans="3:14" ht="17" customHeight="1">
      <c r="C659" s="406"/>
      <c r="D659" s="399" t="s">
        <v>566</v>
      </c>
      <c r="E659" s="914" t="str">
        <f>IF('statement of marks'!B49="","",'statement of marks'!B49)</f>
        <v/>
      </c>
      <c r="F659" s="914"/>
      <c r="G659" s="915"/>
      <c r="H659" s="922"/>
      <c r="I659" s="923"/>
      <c r="J659" s="406"/>
      <c r="K659" s="399" t="s">
        <v>566</v>
      </c>
      <c r="L659" s="914" t="str">
        <f>IF('statement of marks'!B50="","",'statement of marks'!B50)</f>
        <v/>
      </c>
      <c r="M659" s="914"/>
      <c r="N659" s="915"/>
    </row>
    <row r="660" spans="3:14" ht="17" customHeight="1">
      <c r="C660" s="406"/>
      <c r="D660" s="399" t="s">
        <v>563</v>
      </c>
      <c r="E660" s="914" t="str">
        <f>'statement of marks'!$D$3</f>
        <v>2 A</v>
      </c>
      <c r="F660" s="914"/>
      <c r="G660" s="915"/>
      <c r="H660" s="922"/>
      <c r="I660" s="923"/>
      <c r="J660" s="406"/>
      <c r="K660" s="399" t="s">
        <v>563</v>
      </c>
      <c r="L660" s="914" t="str">
        <f>'statement of marks'!$D$3</f>
        <v>2 A</v>
      </c>
      <c r="M660" s="914"/>
      <c r="N660" s="915"/>
    </row>
    <row r="661" spans="3:14" ht="17" customHeight="1">
      <c r="C661" s="406"/>
      <c r="D661" s="400" t="s">
        <v>564</v>
      </c>
      <c r="E661" s="914" t="str">
        <f>IF('statement of marks'!E49="","",'statement of marks'!E49)</f>
        <v/>
      </c>
      <c r="F661" s="914"/>
      <c r="G661" s="915"/>
      <c r="H661" s="922"/>
      <c r="I661" s="923"/>
      <c r="J661" s="406"/>
      <c r="K661" s="400" t="s">
        <v>564</v>
      </c>
      <c r="L661" s="914" t="str">
        <f>IF('statement of marks'!E50="","",'statement of marks'!E50)</f>
        <v/>
      </c>
      <c r="M661" s="914"/>
      <c r="N661" s="915"/>
    </row>
    <row r="662" spans="3:14" ht="17" customHeight="1">
      <c r="C662" s="406"/>
      <c r="D662" s="399" t="s">
        <v>6</v>
      </c>
      <c r="E662" s="914" t="str">
        <f>IF('statement of marks'!D49="","",'statement of marks'!D49)</f>
        <v/>
      </c>
      <c r="F662" s="914"/>
      <c r="G662" s="915"/>
      <c r="H662" s="922"/>
      <c r="I662" s="923"/>
      <c r="J662" s="406"/>
      <c r="K662" s="399" t="s">
        <v>6</v>
      </c>
      <c r="L662" s="914" t="str">
        <f>IF('statement of marks'!D50="","",'statement of marks'!D50)</f>
        <v/>
      </c>
      <c r="M662" s="914"/>
      <c r="N662" s="915"/>
    </row>
    <row r="663" spans="3:14" ht="17" customHeight="1">
      <c r="C663" s="406"/>
      <c r="D663" s="399" t="s">
        <v>567</v>
      </c>
      <c r="E663" s="916" t="str">
        <f>IF('statement of marks'!F49="","",'statement of marks'!F49)</f>
        <v/>
      </c>
      <c r="F663" s="916"/>
      <c r="G663" s="917"/>
      <c r="H663" s="922"/>
      <c r="I663" s="923"/>
      <c r="J663" s="406"/>
      <c r="K663" s="399" t="s">
        <v>567</v>
      </c>
      <c r="L663" s="916" t="str">
        <f>IF('statement of marks'!F50="","",'statement of marks'!F50)</f>
        <v/>
      </c>
      <c r="M663" s="916"/>
      <c r="N663" s="917"/>
    </row>
    <row r="664" spans="3:14" ht="17" customHeight="1">
      <c r="C664" s="406"/>
      <c r="D664" s="399" t="s">
        <v>568</v>
      </c>
      <c r="E664" s="918" t="str">
        <f>IF('statement of marks'!G49="","",'statement of marks'!G49)</f>
        <v/>
      </c>
      <c r="F664" s="918"/>
      <c r="G664" s="919"/>
      <c r="H664" s="922"/>
      <c r="I664" s="923"/>
      <c r="J664" s="406"/>
      <c r="K664" s="399" t="s">
        <v>568</v>
      </c>
      <c r="L664" s="918" t="str">
        <f>IF('statement of marks'!G50="","",'statement of marks'!G50)</f>
        <v/>
      </c>
      <c r="M664" s="918"/>
      <c r="N664" s="919"/>
    </row>
    <row r="665" spans="3:14" ht="17" customHeight="1">
      <c r="C665" s="406"/>
      <c r="D665" s="399" t="s">
        <v>565</v>
      </c>
      <c r="E665" s="405" t="s">
        <v>630</v>
      </c>
      <c r="F665" s="405" t="s">
        <v>79</v>
      </c>
      <c r="G665" s="407" t="s">
        <v>571</v>
      </c>
      <c r="H665" s="922"/>
      <c r="I665" s="923"/>
      <c r="J665" s="406"/>
      <c r="K665" s="399" t="s">
        <v>565</v>
      </c>
      <c r="L665" s="405" t="s">
        <v>630</v>
      </c>
      <c r="M665" s="405" t="s">
        <v>79</v>
      </c>
      <c r="N665" s="407" t="s">
        <v>571</v>
      </c>
    </row>
    <row r="666" spans="3:14" ht="17" customHeight="1">
      <c r="C666" s="406"/>
      <c r="D666" s="399" t="str">
        <f>'statement of marks'!$BZ$5</f>
        <v>fgUnh</v>
      </c>
      <c r="E666" s="413" t="str">
        <f>IF('statement of marks'!BZ49="","",'statement of marks'!BZ49)</f>
        <v/>
      </c>
      <c r="F666" s="415" t="str">
        <f>IF('statement of marks'!CA49="","",'statement of marks'!CA49)</f>
        <v/>
      </c>
      <c r="G666" s="407" t="str">
        <f>IF('statement of marks'!CB49="","",'statement of marks'!CB49)</f>
        <v/>
      </c>
      <c r="H666" s="922"/>
      <c r="I666" s="923"/>
      <c r="J666" s="406"/>
      <c r="K666" s="399" t="str">
        <f>'statement of marks'!$BZ$5</f>
        <v>fgUnh</v>
      </c>
      <c r="L666" s="413" t="str">
        <f>IF('statement of marks'!BZ50="","",'statement of marks'!BZ50)</f>
        <v/>
      </c>
      <c r="M666" s="415" t="str">
        <f>IF('statement of marks'!CA50="","",'statement of marks'!CA50)</f>
        <v/>
      </c>
      <c r="N666" s="407" t="str">
        <f>IF('statement of marks'!CB50="","",'statement of marks'!CB50)</f>
        <v/>
      </c>
    </row>
    <row r="667" spans="3:14" ht="17" customHeight="1">
      <c r="C667" s="406"/>
      <c r="D667" s="399" t="str">
        <f>'statement of marks'!$CC$5</f>
        <v>vaxszth</v>
      </c>
      <c r="E667" s="413" t="str">
        <f>IF('statement of marks'!CC49="","",'statement of marks'!CC49)</f>
        <v/>
      </c>
      <c r="F667" s="415" t="str">
        <f>IF('statement of marks'!CD49="","",'statement of marks'!CD49)</f>
        <v/>
      </c>
      <c r="G667" s="407" t="str">
        <f>IF('statement of marks'!CE49="","",'statement of marks'!CE49)</f>
        <v/>
      </c>
      <c r="H667" s="922"/>
      <c r="I667" s="923"/>
      <c r="J667" s="406"/>
      <c r="K667" s="399" t="str">
        <f>'statement of marks'!$CC$5</f>
        <v>vaxszth</v>
      </c>
      <c r="L667" s="413" t="str">
        <f>IF('statement of marks'!CC50="","",'statement of marks'!CC50)</f>
        <v/>
      </c>
      <c r="M667" s="415" t="str">
        <f>IF('statement of marks'!CD50="","",'statement of marks'!CD50)</f>
        <v/>
      </c>
      <c r="N667" s="407" t="str">
        <f>IF('statement of marks'!CE50="","",'statement of marks'!CE50)</f>
        <v/>
      </c>
    </row>
    <row r="668" spans="3:14" ht="17" customHeight="1">
      <c r="C668" s="406"/>
      <c r="D668" s="399" t="str">
        <f>'statement of marks'!$CF$5</f>
        <v>xf.kr</v>
      </c>
      <c r="E668" s="413" t="str">
        <f>IF('statement of marks'!CF49="","",'statement of marks'!CF49)</f>
        <v/>
      </c>
      <c r="F668" s="415" t="str">
        <f>IF('statement of marks'!CG49="","",'statement of marks'!CG49)</f>
        <v/>
      </c>
      <c r="G668" s="407" t="str">
        <f>IF('statement of marks'!CH49="","",'statement of marks'!CH49)</f>
        <v/>
      </c>
      <c r="H668" s="922"/>
      <c r="I668" s="923"/>
      <c r="J668" s="406"/>
      <c r="K668" s="399" t="str">
        <f>'statement of marks'!$CF$5</f>
        <v>xf.kr</v>
      </c>
      <c r="L668" s="413" t="str">
        <f>IF('statement of marks'!CF50="","",'statement of marks'!CF50)</f>
        <v/>
      </c>
      <c r="M668" s="415" t="str">
        <f>IF('statement of marks'!CG50="","",'statement of marks'!CG50)</f>
        <v/>
      </c>
      <c r="N668" s="407" t="str">
        <f>IF('statement of marks'!CH50="","",'statement of marks'!CH50)</f>
        <v/>
      </c>
    </row>
    <row r="669" spans="3:14" ht="17" customHeight="1">
      <c r="C669" s="406"/>
      <c r="D669" s="399" t="str">
        <f>'statement of marks'!$CI$5</f>
        <v>Ik;kZoj.k v/;;u</v>
      </c>
      <c r="E669" s="413" t="str">
        <f>IF('statement of marks'!CI49="","",'statement of marks'!CI49)</f>
        <v/>
      </c>
      <c r="F669" s="415" t="str">
        <f>IF('statement of marks'!CJ49="","",'statement of marks'!CJ49)</f>
        <v/>
      </c>
      <c r="G669" s="407" t="str">
        <f>IF('statement of marks'!CK49="","",'statement of marks'!CK49)</f>
        <v/>
      </c>
      <c r="H669" s="922"/>
      <c r="I669" s="923"/>
      <c r="J669" s="406"/>
      <c r="K669" s="399" t="str">
        <f>'statement of marks'!$CI$5</f>
        <v>Ik;kZoj.k v/;;u</v>
      </c>
      <c r="L669" s="413" t="str">
        <f>IF('statement of marks'!CI50="","",'statement of marks'!CI50)</f>
        <v/>
      </c>
      <c r="M669" s="415" t="str">
        <f>IF('statement of marks'!CJ50="","",'statement of marks'!CJ50)</f>
        <v/>
      </c>
      <c r="N669" s="407" t="str">
        <f>IF('statement of marks'!CK50="","",'statement of marks'!CK50)</f>
        <v/>
      </c>
    </row>
    <row r="670" spans="3:14" ht="17" customHeight="1">
      <c r="C670" s="406"/>
      <c r="D670" s="399" t="str">
        <f>'statement of marks'!$CL$5</f>
        <v>dk;kZuqHko</v>
      </c>
      <c r="E670" s="413" t="str">
        <f>IF('statement of marks'!CL49="","",'statement of marks'!CL49)</f>
        <v/>
      </c>
      <c r="F670" s="415" t="str">
        <f>IF('statement of marks'!CM49="","",'statement of marks'!CM49)</f>
        <v/>
      </c>
      <c r="G670" s="407" t="str">
        <f>IF('statement of marks'!CN49="","",'statement of marks'!CN49)</f>
        <v/>
      </c>
      <c r="H670" s="922"/>
      <c r="I670" s="923"/>
      <c r="J670" s="406"/>
      <c r="K670" s="399" t="str">
        <f>'statement of marks'!$CL$5</f>
        <v>dk;kZuqHko</v>
      </c>
      <c r="L670" s="413" t="str">
        <f>IF('statement of marks'!CL50="","",'statement of marks'!CL50)</f>
        <v/>
      </c>
      <c r="M670" s="415" t="str">
        <f>IF('statement of marks'!CM50="","",'statement of marks'!CM50)</f>
        <v/>
      </c>
      <c r="N670" s="407" t="str">
        <f>IF('statement of marks'!CN50="","",'statement of marks'!CN50)</f>
        <v/>
      </c>
    </row>
    <row r="671" spans="3:14" ht="17" customHeight="1">
      <c r="C671" s="406"/>
      <c r="D671" s="399" t="str">
        <f>'statement of marks'!$CO$5</f>
        <v>dyk f'k{kk</v>
      </c>
      <c r="E671" s="414" t="str">
        <f>IF('statement of marks'!CO49="","",'statement of marks'!CO49)</f>
        <v/>
      </c>
      <c r="F671" s="416" t="str">
        <f>IF('statement of marks'!CP49="","",'statement of marks'!CP49)</f>
        <v/>
      </c>
      <c r="G671" s="408" t="str">
        <f>IF('statement of marks'!CQ49="","",'statement of marks'!CQ49)</f>
        <v/>
      </c>
      <c r="H671" s="922"/>
      <c r="I671" s="923"/>
      <c r="J671" s="406"/>
      <c r="K671" s="399" t="str">
        <f>'statement of marks'!$CO$5</f>
        <v>dyk f'k{kk</v>
      </c>
      <c r="L671" s="414" t="str">
        <f>IF('statement of marks'!CO50="","",'statement of marks'!CO50)</f>
        <v/>
      </c>
      <c r="M671" s="416" t="str">
        <f>IF('statement of marks'!CP50="","",'statement of marks'!CP50)</f>
        <v/>
      </c>
      <c r="N671" s="408" t="str">
        <f>IF('statement of marks'!CQ50="","",'statement of marks'!CQ50)</f>
        <v/>
      </c>
    </row>
    <row r="672" spans="3:14" ht="17" customHeight="1">
      <c r="C672" s="406"/>
      <c r="D672" s="399" t="str">
        <f>'statement of marks'!$CR$5</f>
        <v>LokLF; ,oe~ 'kkjhfjd f'k{kk</v>
      </c>
      <c r="E672" s="414" t="str">
        <f>IF('statement of marks'!CR49="","",'statement of marks'!CR49)</f>
        <v/>
      </c>
      <c r="F672" s="416" t="str">
        <f>IF('statement of marks'!CS49="","",'statement of marks'!CS49)</f>
        <v/>
      </c>
      <c r="G672" s="408" t="str">
        <f>IF('statement of marks'!CT49="","",'statement of marks'!CT49)</f>
        <v/>
      </c>
      <c r="H672" s="922"/>
      <c r="I672" s="923"/>
      <c r="J672" s="406"/>
      <c r="K672" s="399" t="str">
        <f>'statement of marks'!$CR$5</f>
        <v>LokLF; ,oe~ 'kkjhfjd f'k{kk</v>
      </c>
      <c r="L672" s="414" t="str">
        <f>IF('statement of marks'!CR50="","",'statement of marks'!CR50)</f>
        <v/>
      </c>
      <c r="M672" s="416" t="str">
        <f>IF('statement of marks'!CS50="","",'statement of marks'!CS50)</f>
        <v/>
      </c>
      <c r="N672" s="408" t="str">
        <f>IF('statement of marks'!CT50="","",'statement of marks'!CT50)</f>
        <v/>
      </c>
    </row>
    <row r="673" spans="3:14" ht="17" customHeight="1">
      <c r="C673" s="406"/>
      <c r="D673" s="399" t="s">
        <v>629</v>
      </c>
      <c r="E673" s="414" t="str">
        <f>IF('statement of marks'!CY49="","",'statement of marks'!CY49)</f>
        <v/>
      </c>
      <c r="F673" s="416" t="str">
        <f>IF('statement of marks'!CZ49="","",'statement of marks'!CZ49)</f>
        <v/>
      </c>
      <c r="G673" s="408" t="str">
        <f>IF('statement of marks'!DB49="","",'statement of marks'!DB49)</f>
        <v/>
      </c>
      <c r="H673" s="922"/>
      <c r="I673" s="923"/>
      <c r="J673" s="406"/>
      <c r="K673" s="399" t="s">
        <v>629</v>
      </c>
      <c r="L673" s="414" t="str">
        <f>IF('statement of marks'!CY50="","",'statement of marks'!CY50)</f>
        <v/>
      </c>
      <c r="M673" s="416" t="str">
        <f>IF('statement of marks'!CZ50="","",'statement of marks'!CZ50)</f>
        <v/>
      </c>
      <c r="N673" s="408" t="str">
        <f>IF('statement of marks'!DB50="","",'statement of marks'!DB50)</f>
        <v/>
      </c>
    </row>
    <row r="674" spans="3:14" ht="17" customHeight="1">
      <c r="C674" s="406"/>
      <c r="D674" s="399" t="s">
        <v>8</v>
      </c>
      <c r="E674" s="920" t="str">
        <f>IF('statement of marks'!CX49="","",'statement of marks'!CX49)</f>
        <v/>
      </c>
      <c r="F674" s="920"/>
      <c r="G674" s="921"/>
      <c r="H674" s="922"/>
      <c r="I674" s="923"/>
      <c r="J674" s="406"/>
      <c r="K674" s="399" t="s">
        <v>8</v>
      </c>
      <c r="L674" s="920" t="str">
        <f>IF('statement of marks'!CX50="","",'statement of marks'!CX50)</f>
        <v/>
      </c>
      <c r="M674" s="920"/>
      <c r="N674" s="921"/>
    </row>
    <row r="675" spans="3:14" ht="17" customHeight="1">
      <c r="C675" s="406"/>
      <c r="D675" s="401" t="str">
        <f>'statement of marks'!$CU$5</f>
        <v>dqy ehfVax</v>
      </c>
      <c r="E675" s="412" t="str">
        <f>IF('statement of marks'!CU49="","",'statement of marks'!CU49)</f>
        <v/>
      </c>
      <c r="F675" s="366" t="str">
        <f>'statement of marks'!$CV$5</f>
        <v>Nk= mifLFkfr</v>
      </c>
      <c r="G675" s="417" t="str">
        <f>IF('statement of marks'!CV49="","",'statement of marks'!CV49)</f>
        <v/>
      </c>
      <c r="H675" s="922"/>
      <c r="I675" s="923"/>
      <c r="J675" s="406"/>
      <c r="K675" s="401" t="str">
        <f>'statement of marks'!$CU$5</f>
        <v>dqy ehfVax</v>
      </c>
      <c r="L675" s="412" t="str">
        <f>IF('statement of marks'!CU50="","",'statement of marks'!CU50)</f>
        <v/>
      </c>
      <c r="M675" s="366" t="str">
        <f>'statement of marks'!$CV$5</f>
        <v>Nk= mifLFkfr</v>
      </c>
      <c r="N675" s="417" t="str">
        <f>IF('statement of marks'!CV50="","",'statement of marks'!CV50)</f>
        <v/>
      </c>
    </row>
    <row r="676" spans="3:14" ht="17" customHeight="1">
      <c r="C676" s="406"/>
      <c r="D676" s="399" t="s">
        <v>569</v>
      </c>
      <c r="E676" s="898" t="str">
        <f>IF('statement of marks'!DE49="","",'statement of marks'!DE49)</f>
        <v/>
      </c>
      <c r="F676" s="898"/>
      <c r="G676" s="899"/>
      <c r="H676" s="922"/>
      <c r="I676" s="923"/>
      <c r="J676" s="406"/>
      <c r="K676" s="399" t="s">
        <v>569</v>
      </c>
      <c r="L676" s="898" t="str">
        <f>IF('statement of marks'!DE50="","",'statement of marks'!DE50)</f>
        <v/>
      </c>
      <c r="M676" s="898"/>
      <c r="N676" s="899"/>
    </row>
    <row r="677" spans="3:14" ht="17" customHeight="1">
      <c r="C677" s="406"/>
      <c r="D677" s="400" t="s">
        <v>65</v>
      </c>
      <c r="E677" s="898"/>
      <c r="F677" s="898"/>
      <c r="G677" s="899"/>
      <c r="H677" s="922"/>
      <c r="I677" s="923"/>
      <c r="J677" s="406"/>
      <c r="K677" s="400" t="s">
        <v>65</v>
      </c>
      <c r="L677" s="898"/>
      <c r="M677" s="898"/>
      <c r="N677" s="899"/>
    </row>
    <row r="678" spans="3:14" ht="17" customHeight="1">
      <c r="C678" s="406"/>
      <c r="D678" s="402" t="s">
        <v>86</v>
      </c>
      <c r="E678" s="898"/>
      <c r="F678" s="898"/>
      <c r="G678" s="899"/>
      <c r="H678" s="922"/>
      <c r="I678" s="923"/>
      <c r="J678" s="406"/>
      <c r="K678" s="402" t="s">
        <v>86</v>
      </c>
      <c r="L678" s="898"/>
      <c r="M678" s="898"/>
      <c r="N678" s="899"/>
    </row>
    <row r="679" spans="3:14" ht="17" customHeight="1">
      <c r="C679" s="406"/>
      <c r="D679" s="403" t="s">
        <v>16</v>
      </c>
      <c r="E679" s="898"/>
      <c r="F679" s="898"/>
      <c r="G679" s="899"/>
      <c r="H679" s="922"/>
      <c r="I679" s="923"/>
      <c r="J679" s="406"/>
      <c r="K679" s="403" t="s">
        <v>16</v>
      </c>
      <c r="L679" s="898"/>
      <c r="M679" s="898"/>
      <c r="N679" s="899"/>
    </row>
    <row r="680" spans="3:14" ht="17" customHeight="1">
      <c r="C680" s="409"/>
      <c r="D680" s="404" t="s">
        <v>4</v>
      </c>
      <c r="E680" s="898"/>
      <c r="F680" s="898"/>
      <c r="G680" s="899"/>
      <c r="H680" s="922"/>
      <c r="I680" s="923"/>
      <c r="J680" s="409"/>
      <c r="K680" s="404" t="s">
        <v>4</v>
      </c>
      <c r="L680" s="898"/>
      <c r="M680" s="898"/>
      <c r="N680" s="899"/>
    </row>
    <row r="681" spans="3:14" ht="17" customHeight="1">
      <c r="C681" s="406"/>
      <c r="D681" s="400" t="str">
        <f>'statement of marks'!$H$3</f>
        <v xml:space="preserve">fo|ky; dk Mkbl dksM+ </v>
      </c>
      <c r="E681" s="900" t="str">
        <f>'statement of marks'!$I$3</f>
        <v>00001</v>
      </c>
      <c r="F681" s="900"/>
      <c r="G681" s="901"/>
      <c r="H681" s="922"/>
      <c r="I681" s="923"/>
      <c r="J681" s="406"/>
      <c r="K681" s="400" t="str">
        <f>'statement of marks'!$H$3</f>
        <v xml:space="preserve">fo|ky; dk Mkbl dksM+ </v>
      </c>
      <c r="L681" s="900" t="str">
        <f>'statement of marks'!$I$3</f>
        <v>00001</v>
      </c>
      <c r="M681" s="900"/>
      <c r="N681" s="901"/>
    </row>
    <row r="682" spans="3:14" ht="17" customHeight="1" thickBot="1">
      <c r="C682" s="410"/>
      <c r="D682" s="411" t="s">
        <v>63</v>
      </c>
      <c r="E682" s="902">
        <f>'statement of marks'!$DD$107</f>
        <v>42460</v>
      </c>
      <c r="F682" s="902"/>
      <c r="G682" s="903"/>
      <c r="H682" s="922"/>
      <c r="I682" s="923"/>
      <c r="J682" s="410"/>
      <c r="K682" s="411" t="s">
        <v>63</v>
      </c>
      <c r="L682" s="902">
        <f>'statement of marks'!$DD$107</f>
        <v>42460</v>
      </c>
      <c r="M682" s="902"/>
      <c r="N682" s="903"/>
    </row>
    <row r="683" spans="3:14" ht="17" customHeight="1">
      <c r="C683" s="904" t="s">
        <v>39</v>
      </c>
      <c r="D683" s="905"/>
      <c r="E683" s="905"/>
      <c r="F683" s="905"/>
      <c r="G683" s="906"/>
      <c r="H683" s="922"/>
      <c r="I683" s="923"/>
      <c r="J683" s="904" t="s">
        <v>39</v>
      </c>
      <c r="K683" s="905"/>
      <c r="L683" s="905"/>
      <c r="M683" s="905"/>
      <c r="N683" s="906"/>
    </row>
    <row r="684" spans="3:14" ht="17" customHeight="1">
      <c r="C684" s="907" t="str">
        <f>'statement of marks'!$A$1</f>
        <v>jk- ck- ek/;fed fo|ky; uohu] fuEckgsM+k</v>
      </c>
      <c r="D684" s="908"/>
      <c r="E684" s="908"/>
      <c r="F684" s="908"/>
      <c r="G684" s="909"/>
      <c r="H684" s="922"/>
      <c r="I684" s="923"/>
      <c r="J684" s="907" t="str">
        <f>'statement of marks'!$A$1</f>
        <v>jk- ck- ek/;fed fo|ky; uohu] fuEckgsM+k</v>
      </c>
      <c r="K684" s="908"/>
      <c r="L684" s="908"/>
      <c r="M684" s="908"/>
      <c r="N684" s="909"/>
    </row>
    <row r="685" spans="3:14" ht="17" customHeight="1">
      <c r="C685" s="907"/>
      <c r="D685" s="908"/>
      <c r="E685" s="908"/>
      <c r="F685" s="908"/>
      <c r="G685" s="909"/>
      <c r="H685" s="922"/>
      <c r="I685" s="923"/>
      <c r="J685" s="907"/>
      <c r="K685" s="908"/>
      <c r="L685" s="908"/>
      <c r="M685" s="908"/>
      <c r="N685" s="909"/>
    </row>
    <row r="686" spans="3:14" ht="17" customHeight="1">
      <c r="C686" s="406"/>
      <c r="D686" s="398" t="s">
        <v>559</v>
      </c>
      <c r="E686" s="910" t="str">
        <f>'statement of marks'!$F$3</f>
        <v>2015-16</v>
      </c>
      <c r="F686" s="910"/>
      <c r="G686" s="911"/>
      <c r="H686" s="922"/>
      <c r="I686" s="923"/>
      <c r="J686" s="406"/>
      <c r="K686" s="398" t="s">
        <v>559</v>
      </c>
      <c r="L686" s="910" t="str">
        <f>'statement of marks'!$F$3</f>
        <v>2015-16</v>
      </c>
      <c r="M686" s="910"/>
      <c r="N686" s="911"/>
    </row>
    <row r="687" spans="3:14" ht="17" customHeight="1">
      <c r="C687" s="406"/>
      <c r="D687" s="399" t="s">
        <v>560</v>
      </c>
      <c r="E687" s="912" t="str">
        <f>IF('statement of marks'!H51="","",'statement of marks'!H51)</f>
        <v>v 045</v>
      </c>
      <c r="F687" s="912"/>
      <c r="G687" s="913"/>
      <c r="H687" s="922"/>
      <c r="I687" s="923"/>
      <c r="J687" s="406"/>
      <c r="K687" s="399" t="s">
        <v>560</v>
      </c>
      <c r="L687" s="912" t="str">
        <f>IF('statement of marks'!H52="","",'statement of marks'!H52)</f>
        <v>v 046</v>
      </c>
      <c r="M687" s="912"/>
      <c r="N687" s="913"/>
    </row>
    <row r="688" spans="3:14" ht="17" customHeight="1">
      <c r="C688" s="406"/>
      <c r="D688" s="399" t="s">
        <v>561</v>
      </c>
      <c r="E688" s="912" t="str">
        <f>IF('statement of marks'!I51="","",'statement of marks'!I51)</f>
        <v>c 045</v>
      </c>
      <c r="F688" s="912"/>
      <c r="G688" s="913"/>
      <c r="H688" s="922"/>
      <c r="I688" s="923"/>
      <c r="J688" s="406"/>
      <c r="K688" s="399" t="s">
        <v>561</v>
      </c>
      <c r="L688" s="912" t="str">
        <f>IF('statement of marks'!I52="","",'statement of marks'!I52)</f>
        <v>c 046</v>
      </c>
      <c r="M688" s="912"/>
      <c r="N688" s="913"/>
    </row>
    <row r="689" spans="3:14" ht="17" customHeight="1">
      <c r="C689" s="406"/>
      <c r="D689" s="399" t="s">
        <v>562</v>
      </c>
      <c r="E689" s="912" t="str">
        <f>IF('statement of marks'!J51="","",'statement of marks'!J51)</f>
        <v>l 045</v>
      </c>
      <c r="F689" s="912"/>
      <c r="G689" s="913"/>
      <c r="H689" s="922"/>
      <c r="I689" s="923"/>
      <c r="J689" s="406"/>
      <c r="K689" s="399" t="s">
        <v>562</v>
      </c>
      <c r="L689" s="912" t="str">
        <f>IF('statement of marks'!J52="","",'statement of marks'!J52)</f>
        <v>l 046</v>
      </c>
      <c r="M689" s="912"/>
      <c r="N689" s="913"/>
    </row>
    <row r="690" spans="3:14" ht="17" customHeight="1">
      <c r="C690" s="406"/>
      <c r="D690" s="399" t="s">
        <v>566</v>
      </c>
      <c r="E690" s="914" t="str">
        <f>IF('statement of marks'!B51="","",'statement of marks'!B51)</f>
        <v/>
      </c>
      <c r="F690" s="914"/>
      <c r="G690" s="915"/>
      <c r="H690" s="922"/>
      <c r="I690" s="923"/>
      <c r="J690" s="406"/>
      <c r="K690" s="399" t="s">
        <v>566</v>
      </c>
      <c r="L690" s="914" t="str">
        <f>IF('statement of marks'!B52="","",'statement of marks'!B52)</f>
        <v/>
      </c>
      <c r="M690" s="914"/>
      <c r="N690" s="915"/>
    </row>
    <row r="691" spans="3:14" ht="17" customHeight="1">
      <c r="C691" s="406"/>
      <c r="D691" s="399" t="s">
        <v>563</v>
      </c>
      <c r="E691" s="914" t="str">
        <f>'statement of marks'!$D$3</f>
        <v>2 A</v>
      </c>
      <c r="F691" s="914"/>
      <c r="G691" s="915"/>
      <c r="H691" s="922"/>
      <c r="I691" s="923"/>
      <c r="J691" s="406"/>
      <c r="K691" s="399" t="s">
        <v>563</v>
      </c>
      <c r="L691" s="914" t="str">
        <f>'statement of marks'!$D$3</f>
        <v>2 A</v>
      </c>
      <c r="M691" s="914"/>
      <c r="N691" s="915"/>
    </row>
    <row r="692" spans="3:14" ht="17" customHeight="1">
      <c r="C692" s="406"/>
      <c r="D692" s="400" t="s">
        <v>564</v>
      </c>
      <c r="E692" s="914" t="str">
        <f>IF('statement of marks'!E51="","",'statement of marks'!E51)</f>
        <v/>
      </c>
      <c r="F692" s="914"/>
      <c r="G692" s="915"/>
      <c r="H692" s="922"/>
      <c r="I692" s="923"/>
      <c r="J692" s="406"/>
      <c r="K692" s="400" t="s">
        <v>564</v>
      </c>
      <c r="L692" s="914" t="str">
        <f>IF('statement of marks'!E52="","",'statement of marks'!E52)</f>
        <v/>
      </c>
      <c r="M692" s="914"/>
      <c r="N692" s="915"/>
    </row>
    <row r="693" spans="3:14" ht="17" customHeight="1">
      <c r="C693" s="406"/>
      <c r="D693" s="399" t="s">
        <v>6</v>
      </c>
      <c r="E693" s="914" t="str">
        <f>IF('statement of marks'!D51="","",'statement of marks'!D51)</f>
        <v/>
      </c>
      <c r="F693" s="914"/>
      <c r="G693" s="915"/>
      <c r="H693" s="922"/>
      <c r="I693" s="923"/>
      <c r="J693" s="406"/>
      <c r="K693" s="399" t="s">
        <v>6</v>
      </c>
      <c r="L693" s="914" t="str">
        <f>IF('statement of marks'!D52="","",'statement of marks'!D52)</f>
        <v/>
      </c>
      <c r="M693" s="914"/>
      <c r="N693" s="915"/>
    </row>
    <row r="694" spans="3:14" ht="17" customHeight="1">
      <c r="C694" s="406"/>
      <c r="D694" s="399" t="s">
        <v>567</v>
      </c>
      <c r="E694" s="916" t="str">
        <f>IF('statement of marks'!F51="","",'statement of marks'!F51)</f>
        <v/>
      </c>
      <c r="F694" s="916"/>
      <c r="G694" s="917"/>
      <c r="H694" s="922"/>
      <c r="I694" s="923"/>
      <c r="J694" s="406"/>
      <c r="K694" s="399" t="s">
        <v>567</v>
      </c>
      <c r="L694" s="916" t="str">
        <f>IF('statement of marks'!F52="","",'statement of marks'!F52)</f>
        <v/>
      </c>
      <c r="M694" s="916"/>
      <c r="N694" s="917"/>
    </row>
    <row r="695" spans="3:14" ht="17" customHeight="1">
      <c r="C695" s="406"/>
      <c r="D695" s="399" t="s">
        <v>568</v>
      </c>
      <c r="E695" s="918" t="str">
        <f>IF('statement of marks'!G51="","",'statement of marks'!G51)</f>
        <v/>
      </c>
      <c r="F695" s="918"/>
      <c r="G695" s="919"/>
      <c r="H695" s="922"/>
      <c r="I695" s="923"/>
      <c r="J695" s="406"/>
      <c r="K695" s="399" t="s">
        <v>568</v>
      </c>
      <c r="L695" s="918" t="str">
        <f>IF('statement of marks'!G52="","",'statement of marks'!G52)</f>
        <v/>
      </c>
      <c r="M695" s="918"/>
      <c r="N695" s="919"/>
    </row>
    <row r="696" spans="3:14" ht="17" customHeight="1">
      <c r="C696" s="406"/>
      <c r="D696" s="399" t="s">
        <v>565</v>
      </c>
      <c r="E696" s="405" t="s">
        <v>630</v>
      </c>
      <c r="F696" s="405" t="s">
        <v>79</v>
      </c>
      <c r="G696" s="407" t="s">
        <v>571</v>
      </c>
      <c r="H696" s="922"/>
      <c r="I696" s="923"/>
      <c r="J696" s="406"/>
      <c r="K696" s="399" t="s">
        <v>565</v>
      </c>
      <c r="L696" s="405" t="s">
        <v>630</v>
      </c>
      <c r="M696" s="405" t="s">
        <v>79</v>
      </c>
      <c r="N696" s="407" t="s">
        <v>571</v>
      </c>
    </row>
    <row r="697" spans="3:14" ht="17" customHeight="1">
      <c r="C697" s="406"/>
      <c r="D697" s="399" t="str">
        <f>'statement of marks'!$BZ$5</f>
        <v>fgUnh</v>
      </c>
      <c r="E697" s="413" t="str">
        <f>IF('statement of marks'!BZ51="","",'statement of marks'!BZ51)</f>
        <v/>
      </c>
      <c r="F697" s="415" t="str">
        <f>IF('statement of marks'!CA51="","",'statement of marks'!CA51)</f>
        <v/>
      </c>
      <c r="G697" s="407" t="str">
        <f>IF('statement of marks'!CB51="","",'statement of marks'!CB51)</f>
        <v/>
      </c>
      <c r="H697" s="922"/>
      <c r="I697" s="923"/>
      <c r="J697" s="406"/>
      <c r="K697" s="399" t="str">
        <f>'statement of marks'!$BZ$5</f>
        <v>fgUnh</v>
      </c>
      <c r="L697" s="413" t="str">
        <f>IF('statement of marks'!BZ52="","",'statement of marks'!BZ52)</f>
        <v/>
      </c>
      <c r="M697" s="415" t="str">
        <f>IF('statement of marks'!CA52="","",'statement of marks'!CA52)</f>
        <v/>
      </c>
      <c r="N697" s="407" t="str">
        <f>IF('statement of marks'!CB52="","",'statement of marks'!CB52)</f>
        <v/>
      </c>
    </row>
    <row r="698" spans="3:14" ht="17" customHeight="1">
      <c r="C698" s="406"/>
      <c r="D698" s="399" t="str">
        <f>'statement of marks'!$CC$5</f>
        <v>vaxszth</v>
      </c>
      <c r="E698" s="413" t="str">
        <f>IF('statement of marks'!CC51="","",'statement of marks'!CC51)</f>
        <v/>
      </c>
      <c r="F698" s="415" t="str">
        <f>IF('statement of marks'!CD51="","",'statement of marks'!CD51)</f>
        <v/>
      </c>
      <c r="G698" s="407" t="str">
        <f>IF('statement of marks'!CE51="","",'statement of marks'!CE51)</f>
        <v/>
      </c>
      <c r="H698" s="922"/>
      <c r="I698" s="923"/>
      <c r="J698" s="406"/>
      <c r="K698" s="399" t="str">
        <f>'statement of marks'!$CC$5</f>
        <v>vaxszth</v>
      </c>
      <c r="L698" s="413" t="str">
        <f>IF('statement of marks'!CC52="","",'statement of marks'!CC52)</f>
        <v/>
      </c>
      <c r="M698" s="415" t="str">
        <f>IF('statement of marks'!CD52="","",'statement of marks'!CD52)</f>
        <v/>
      </c>
      <c r="N698" s="407" t="str">
        <f>IF('statement of marks'!CE52="","",'statement of marks'!CE52)</f>
        <v/>
      </c>
    </row>
    <row r="699" spans="3:14" ht="17" customHeight="1">
      <c r="C699" s="406"/>
      <c r="D699" s="399" t="str">
        <f>'statement of marks'!$CF$5</f>
        <v>xf.kr</v>
      </c>
      <c r="E699" s="413" t="str">
        <f>IF('statement of marks'!CF51="","",'statement of marks'!CF51)</f>
        <v/>
      </c>
      <c r="F699" s="415" t="str">
        <f>IF('statement of marks'!CG51="","",'statement of marks'!CG51)</f>
        <v/>
      </c>
      <c r="G699" s="407" t="str">
        <f>IF('statement of marks'!CH51="","",'statement of marks'!CH51)</f>
        <v/>
      </c>
      <c r="H699" s="922"/>
      <c r="I699" s="923"/>
      <c r="J699" s="406"/>
      <c r="K699" s="399" t="str">
        <f>'statement of marks'!$CF$5</f>
        <v>xf.kr</v>
      </c>
      <c r="L699" s="413" t="str">
        <f>IF('statement of marks'!CF52="","",'statement of marks'!CF52)</f>
        <v/>
      </c>
      <c r="M699" s="415" t="str">
        <f>IF('statement of marks'!CG52="","",'statement of marks'!CG52)</f>
        <v/>
      </c>
      <c r="N699" s="407" t="str">
        <f>IF('statement of marks'!CH52="","",'statement of marks'!CH52)</f>
        <v/>
      </c>
    </row>
    <row r="700" spans="3:14" ht="17" customHeight="1">
      <c r="C700" s="406"/>
      <c r="D700" s="399" t="str">
        <f>'statement of marks'!$CI$5</f>
        <v>Ik;kZoj.k v/;;u</v>
      </c>
      <c r="E700" s="413" t="str">
        <f>IF('statement of marks'!CI51="","",'statement of marks'!CI51)</f>
        <v/>
      </c>
      <c r="F700" s="415" t="str">
        <f>IF('statement of marks'!CJ51="","",'statement of marks'!CJ51)</f>
        <v/>
      </c>
      <c r="G700" s="407" t="str">
        <f>IF('statement of marks'!CK51="","",'statement of marks'!CK51)</f>
        <v/>
      </c>
      <c r="H700" s="922"/>
      <c r="I700" s="923"/>
      <c r="J700" s="406"/>
      <c r="K700" s="399" t="str">
        <f>'statement of marks'!$CI$5</f>
        <v>Ik;kZoj.k v/;;u</v>
      </c>
      <c r="L700" s="413" t="str">
        <f>IF('statement of marks'!CI52="","",'statement of marks'!CI52)</f>
        <v/>
      </c>
      <c r="M700" s="415" t="str">
        <f>IF('statement of marks'!CJ52="","",'statement of marks'!CJ52)</f>
        <v/>
      </c>
      <c r="N700" s="407" t="str">
        <f>IF('statement of marks'!CK52="","",'statement of marks'!CK52)</f>
        <v/>
      </c>
    </row>
    <row r="701" spans="3:14" ht="17" customHeight="1">
      <c r="C701" s="406"/>
      <c r="D701" s="399" t="str">
        <f>'statement of marks'!$CL$5</f>
        <v>dk;kZuqHko</v>
      </c>
      <c r="E701" s="413" t="str">
        <f>IF('statement of marks'!CL51="","",'statement of marks'!CL51)</f>
        <v/>
      </c>
      <c r="F701" s="415" t="str">
        <f>IF('statement of marks'!CM51="","",'statement of marks'!CM51)</f>
        <v/>
      </c>
      <c r="G701" s="407" t="str">
        <f>IF('statement of marks'!CN51="","",'statement of marks'!CN51)</f>
        <v/>
      </c>
      <c r="H701" s="922"/>
      <c r="I701" s="923"/>
      <c r="J701" s="406"/>
      <c r="K701" s="399" t="str">
        <f>'statement of marks'!$CL$5</f>
        <v>dk;kZuqHko</v>
      </c>
      <c r="L701" s="413" t="str">
        <f>IF('statement of marks'!CL52="","",'statement of marks'!CL52)</f>
        <v/>
      </c>
      <c r="M701" s="415" t="str">
        <f>IF('statement of marks'!CM52="","",'statement of marks'!CM52)</f>
        <v/>
      </c>
      <c r="N701" s="407" t="str">
        <f>IF('statement of marks'!CN52="","",'statement of marks'!CN52)</f>
        <v/>
      </c>
    </row>
    <row r="702" spans="3:14" ht="17" customHeight="1">
      <c r="C702" s="406"/>
      <c r="D702" s="399" t="str">
        <f>'statement of marks'!$CO$5</f>
        <v>dyk f'k{kk</v>
      </c>
      <c r="E702" s="414" t="str">
        <f>IF('statement of marks'!CO51="","",'statement of marks'!CO51)</f>
        <v/>
      </c>
      <c r="F702" s="416" t="str">
        <f>IF('statement of marks'!CP51="","",'statement of marks'!CP51)</f>
        <v/>
      </c>
      <c r="G702" s="408" t="str">
        <f>IF('statement of marks'!CQ51="","",'statement of marks'!CQ51)</f>
        <v/>
      </c>
      <c r="H702" s="922"/>
      <c r="I702" s="923"/>
      <c r="J702" s="406"/>
      <c r="K702" s="399" t="str">
        <f>'statement of marks'!$CO$5</f>
        <v>dyk f'k{kk</v>
      </c>
      <c r="L702" s="414" t="str">
        <f>IF('statement of marks'!CO52="","",'statement of marks'!CO52)</f>
        <v/>
      </c>
      <c r="M702" s="416" t="str">
        <f>IF('statement of marks'!CP52="","",'statement of marks'!CP52)</f>
        <v/>
      </c>
      <c r="N702" s="408" t="str">
        <f>IF('statement of marks'!CQ52="","",'statement of marks'!CQ52)</f>
        <v/>
      </c>
    </row>
    <row r="703" spans="3:14" ht="17" customHeight="1">
      <c r="C703" s="406"/>
      <c r="D703" s="399" t="str">
        <f>'statement of marks'!$CR$5</f>
        <v>LokLF; ,oe~ 'kkjhfjd f'k{kk</v>
      </c>
      <c r="E703" s="414" t="str">
        <f>IF('statement of marks'!CR51="","",'statement of marks'!CR51)</f>
        <v/>
      </c>
      <c r="F703" s="416" t="str">
        <f>IF('statement of marks'!CS51="","",'statement of marks'!CS51)</f>
        <v/>
      </c>
      <c r="G703" s="408" t="str">
        <f>IF('statement of marks'!CT51="","",'statement of marks'!CT51)</f>
        <v/>
      </c>
      <c r="H703" s="922"/>
      <c r="I703" s="923"/>
      <c r="J703" s="406"/>
      <c r="K703" s="399" t="str">
        <f>'statement of marks'!$CR$5</f>
        <v>LokLF; ,oe~ 'kkjhfjd f'k{kk</v>
      </c>
      <c r="L703" s="414" t="str">
        <f>IF('statement of marks'!CR52="","",'statement of marks'!CR52)</f>
        <v/>
      </c>
      <c r="M703" s="416" t="str">
        <f>IF('statement of marks'!CS52="","",'statement of marks'!CS52)</f>
        <v/>
      </c>
      <c r="N703" s="408" t="str">
        <f>IF('statement of marks'!CT52="","",'statement of marks'!CT52)</f>
        <v/>
      </c>
    </row>
    <row r="704" spans="3:14" ht="17" customHeight="1">
      <c r="C704" s="406"/>
      <c r="D704" s="399" t="s">
        <v>629</v>
      </c>
      <c r="E704" s="414" t="str">
        <f>IF('statement of marks'!CY51="","",'statement of marks'!CY51)</f>
        <v/>
      </c>
      <c r="F704" s="416" t="str">
        <f>IF('statement of marks'!CZ51="","",'statement of marks'!CZ51)</f>
        <v/>
      </c>
      <c r="G704" s="408" t="str">
        <f>IF('statement of marks'!DB51="","",'statement of marks'!DB51)</f>
        <v/>
      </c>
      <c r="H704" s="922"/>
      <c r="I704" s="923"/>
      <c r="J704" s="406"/>
      <c r="K704" s="399" t="s">
        <v>629</v>
      </c>
      <c r="L704" s="414" t="str">
        <f>IF('statement of marks'!CY52="","",'statement of marks'!CY52)</f>
        <v/>
      </c>
      <c r="M704" s="416" t="str">
        <f>IF('statement of marks'!CZ52="","",'statement of marks'!CZ52)</f>
        <v/>
      </c>
      <c r="N704" s="408" t="str">
        <f>IF('statement of marks'!DB52="","",'statement of marks'!DB52)</f>
        <v/>
      </c>
    </row>
    <row r="705" spans="3:14" ht="17" customHeight="1">
      <c r="C705" s="406"/>
      <c r="D705" s="399" t="s">
        <v>8</v>
      </c>
      <c r="E705" s="920" t="str">
        <f>IF('statement of marks'!CX51="","",'statement of marks'!CX51)</f>
        <v/>
      </c>
      <c r="F705" s="920"/>
      <c r="G705" s="921"/>
      <c r="H705" s="922"/>
      <c r="I705" s="923"/>
      <c r="J705" s="406"/>
      <c r="K705" s="399" t="s">
        <v>8</v>
      </c>
      <c r="L705" s="920" t="str">
        <f>IF('statement of marks'!CX52="","",'statement of marks'!CX52)</f>
        <v/>
      </c>
      <c r="M705" s="920"/>
      <c r="N705" s="921"/>
    </row>
    <row r="706" spans="3:14" ht="17" customHeight="1">
      <c r="C706" s="406"/>
      <c r="D706" s="401" t="str">
        <f>'statement of marks'!$CU$5</f>
        <v>dqy ehfVax</v>
      </c>
      <c r="E706" s="412" t="str">
        <f>IF('statement of marks'!CU51="","",'statement of marks'!CU51)</f>
        <v/>
      </c>
      <c r="F706" s="366" t="str">
        <f>'statement of marks'!$CV$5</f>
        <v>Nk= mifLFkfr</v>
      </c>
      <c r="G706" s="417" t="str">
        <f>IF('statement of marks'!CV51="","",'statement of marks'!CV51)</f>
        <v/>
      </c>
      <c r="H706" s="922"/>
      <c r="I706" s="923"/>
      <c r="J706" s="406"/>
      <c r="K706" s="401" t="str">
        <f>'statement of marks'!$CU$5</f>
        <v>dqy ehfVax</v>
      </c>
      <c r="L706" s="412" t="str">
        <f>IF('statement of marks'!CU52="","",'statement of marks'!CU52)</f>
        <v/>
      </c>
      <c r="M706" s="366" t="str">
        <f>'statement of marks'!$CV$5</f>
        <v>Nk= mifLFkfr</v>
      </c>
      <c r="N706" s="417" t="str">
        <f>IF('statement of marks'!CV52="","",'statement of marks'!CV52)</f>
        <v/>
      </c>
    </row>
    <row r="707" spans="3:14" ht="17" customHeight="1">
      <c r="C707" s="406"/>
      <c r="D707" s="399" t="s">
        <v>569</v>
      </c>
      <c r="E707" s="898" t="str">
        <f>IF('statement of marks'!DE51="","",'statement of marks'!DE51)</f>
        <v/>
      </c>
      <c r="F707" s="898"/>
      <c r="G707" s="899"/>
      <c r="H707" s="922"/>
      <c r="I707" s="923"/>
      <c r="J707" s="406"/>
      <c r="K707" s="399" t="s">
        <v>569</v>
      </c>
      <c r="L707" s="898" t="str">
        <f>IF('statement of marks'!DE52="","",'statement of marks'!DE52)</f>
        <v/>
      </c>
      <c r="M707" s="898"/>
      <c r="N707" s="899"/>
    </row>
    <row r="708" spans="3:14" ht="17" customHeight="1">
      <c r="C708" s="406"/>
      <c r="D708" s="400" t="s">
        <v>65</v>
      </c>
      <c r="E708" s="898"/>
      <c r="F708" s="898"/>
      <c r="G708" s="899"/>
      <c r="H708" s="922"/>
      <c r="I708" s="923"/>
      <c r="J708" s="406"/>
      <c r="K708" s="400" t="s">
        <v>65</v>
      </c>
      <c r="L708" s="898"/>
      <c r="M708" s="898"/>
      <c r="N708" s="899"/>
    </row>
    <row r="709" spans="3:14" ht="17" customHeight="1">
      <c r="C709" s="406"/>
      <c r="D709" s="402" t="s">
        <v>86</v>
      </c>
      <c r="E709" s="898"/>
      <c r="F709" s="898"/>
      <c r="G709" s="899"/>
      <c r="H709" s="922"/>
      <c r="I709" s="923"/>
      <c r="J709" s="406"/>
      <c r="K709" s="402" t="s">
        <v>86</v>
      </c>
      <c r="L709" s="898"/>
      <c r="M709" s="898"/>
      <c r="N709" s="899"/>
    </row>
    <row r="710" spans="3:14" ht="17" customHeight="1">
      <c r="C710" s="406"/>
      <c r="D710" s="403" t="s">
        <v>16</v>
      </c>
      <c r="E710" s="898"/>
      <c r="F710" s="898"/>
      <c r="G710" s="899"/>
      <c r="H710" s="922"/>
      <c r="I710" s="923"/>
      <c r="J710" s="406"/>
      <c r="K710" s="403" t="s">
        <v>16</v>
      </c>
      <c r="L710" s="898"/>
      <c r="M710" s="898"/>
      <c r="N710" s="899"/>
    </row>
    <row r="711" spans="3:14" ht="17" customHeight="1">
      <c r="C711" s="409"/>
      <c r="D711" s="404" t="s">
        <v>4</v>
      </c>
      <c r="E711" s="898"/>
      <c r="F711" s="898"/>
      <c r="G711" s="899"/>
      <c r="H711" s="922"/>
      <c r="I711" s="923"/>
      <c r="J711" s="409"/>
      <c r="K711" s="404" t="s">
        <v>4</v>
      </c>
      <c r="L711" s="898"/>
      <c r="M711" s="898"/>
      <c r="N711" s="899"/>
    </row>
    <row r="712" spans="3:14" ht="17" customHeight="1">
      <c r="C712" s="406"/>
      <c r="D712" s="400" t="str">
        <f>'statement of marks'!$H$3</f>
        <v xml:space="preserve">fo|ky; dk Mkbl dksM+ </v>
      </c>
      <c r="E712" s="900" t="str">
        <f>'statement of marks'!$I$3</f>
        <v>00001</v>
      </c>
      <c r="F712" s="900"/>
      <c r="G712" s="901"/>
      <c r="H712" s="922"/>
      <c r="I712" s="923"/>
      <c r="J712" s="406"/>
      <c r="K712" s="400" t="str">
        <f>'statement of marks'!$H$3</f>
        <v xml:space="preserve">fo|ky; dk Mkbl dksM+ </v>
      </c>
      <c r="L712" s="900" t="str">
        <f>'statement of marks'!$I$3</f>
        <v>00001</v>
      </c>
      <c r="M712" s="900"/>
      <c r="N712" s="901"/>
    </row>
    <row r="713" spans="3:14" ht="17" customHeight="1" thickBot="1">
      <c r="C713" s="410"/>
      <c r="D713" s="411" t="s">
        <v>63</v>
      </c>
      <c r="E713" s="902">
        <f>'statement of marks'!$DD$107</f>
        <v>42460</v>
      </c>
      <c r="F713" s="902"/>
      <c r="G713" s="903"/>
      <c r="H713" s="922"/>
      <c r="I713" s="923"/>
      <c r="J713" s="410"/>
      <c r="K713" s="411" t="s">
        <v>63</v>
      </c>
      <c r="L713" s="902">
        <f>'statement of marks'!$DD$107</f>
        <v>42460</v>
      </c>
      <c r="M713" s="902"/>
      <c r="N713" s="903"/>
    </row>
    <row r="714" spans="3:14" ht="17" customHeight="1">
      <c r="C714" s="904" t="s">
        <v>39</v>
      </c>
      <c r="D714" s="905"/>
      <c r="E714" s="905"/>
      <c r="F714" s="905"/>
      <c r="G714" s="906"/>
      <c r="H714" s="922"/>
      <c r="I714" s="923"/>
      <c r="J714" s="904" t="s">
        <v>39</v>
      </c>
      <c r="K714" s="905"/>
      <c r="L714" s="905"/>
      <c r="M714" s="905"/>
      <c r="N714" s="906"/>
    </row>
    <row r="715" spans="3:14" ht="17" customHeight="1">
      <c r="C715" s="907" t="str">
        <f>'statement of marks'!$A$1</f>
        <v>jk- ck- ek/;fed fo|ky; uohu] fuEckgsM+k</v>
      </c>
      <c r="D715" s="908"/>
      <c r="E715" s="908"/>
      <c r="F715" s="908"/>
      <c r="G715" s="909"/>
      <c r="H715" s="922"/>
      <c r="I715" s="923"/>
      <c r="J715" s="907" t="str">
        <f>'statement of marks'!$A$1</f>
        <v>jk- ck- ek/;fed fo|ky; uohu] fuEckgsM+k</v>
      </c>
      <c r="K715" s="908"/>
      <c r="L715" s="908"/>
      <c r="M715" s="908"/>
      <c r="N715" s="909"/>
    </row>
    <row r="716" spans="3:14" ht="17" customHeight="1">
      <c r="C716" s="907"/>
      <c r="D716" s="908"/>
      <c r="E716" s="908"/>
      <c r="F716" s="908"/>
      <c r="G716" s="909"/>
      <c r="H716" s="922"/>
      <c r="I716" s="923"/>
      <c r="J716" s="907"/>
      <c r="K716" s="908"/>
      <c r="L716" s="908"/>
      <c r="M716" s="908"/>
      <c r="N716" s="909"/>
    </row>
    <row r="717" spans="3:14" ht="17" customHeight="1">
      <c r="C717" s="406"/>
      <c r="D717" s="398" t="s">
        <v>559</v>
      </c>
      <c r="E717" s="910" t="str">
        <f>'statement of marks'!$F$3</f>
        <v>2015-16</v>
      </c>
      <c r="F717" s="910"/>
      <c r="G717" s="911"/>
      <c r="H717" s="922"/>
      <c r="I717" s="923"/>
      <c r="J717" s="406"/>
      <c r="K717" s="398" t="s">
        <v>559</v>
      </c>
      <c r="L717" s="910" t="str">
        <f>'statement of marks'!$F$3</f>
        <v>2015-16</v>
      </c>
      <c r="M717" s="910"/>
      <c r="N717" s="911"/>
    </row>
    <row r="718" spans="3:14" ht="17" customHeight="1">
      <c r="C718" s="406"/>
      <c r="D718" s="399" t="s">
        <v>560</v>
      </c>
      <c r="E718" s="912" t="str">
        <f>IF('statement of marks'!H53="","",'statement of marks'!H53)</f>
        <v>v 047</v>
      </c>
      <c r="F718" s="912"/>
      <c r="G718" s="913"/>
      <c r="H718" s="922"/>
      <c r="I718" s="923"/>
      <c r="J718" s="406"/>
      <c r="K718" s="399" t="s">
        <v>560</v>
      </c>
      <c r="L718" s="912" t="str">
        <f>IF('statement of marks'!H54="","",'statement of marks'!H54)</f>
        <v>v 048</v>
      </c>
      <c r="M718" s="912"/>
      <c r="N718" s="913"/>
    </row>
    <row r="719" spans="3:14" ht="17" customHeight="1">
      <c r="C719" s="406"/>
      <c r="D719" s="399" t="s">
        <v>561</v>
      </c>
      <c r="E719" s="912" t="str">
        <f>IF('statement of marks'!I53="","",'statement of marks'!I53)</f>
        <v>c 047</v>
      </c>
      <c r="F719" s="912"/>
      <c r="G719" s="913"/>
      <c r="H719" s="922"/>
      <c r="I719" s="923"/>
      <c r="J719" s="406"/>
      <c r="K719" s="399" t="s">
        <v>561</v>
      </c>
      <c r="L719" s="912" t="str">
        <f>IF('statement of marks'!I54="","",'statement of marks'!I54)</f>
        <v>c 048</v>
      </c>
      <c r="M719" s="912"/>
      <c r="N719" s="913"/>
    </row>
    <row r="720" spans="3:14" ht="17" customHeight="1">
      <c r="C720" s="406"/>
      <c r="D720" s="399" t="s">
        <v>562</v>
      </c>
      <c r="E720" s="912" t="str">
        <f>IF('statement of marks'!J53="","",'statement of marks'!J53)</f>
        <v>l 047</v>
      </c>
      <c r="F720" s="912"/>
      <c r="G720" s="913"/>
      <c r="H720" s="922"/>
      <c r="I720" s="923"/>
      <c r="J720" s="406"/>
      <c r="K720" s="399" t="s">
        <v>562</v>
      </c>
      <c r="L720" s="912" t="str">
        <f>IF('statement of marks'!J54="","",'statement of marks'!J54)</f>
        <v>l 048</v>
      </c>
      <c r="M720" s="912"/>
      <c r="N720" s="913"/>
    </row>
    <row r="721" spans="3:14" ht="17" customHeight="1">
      <c r="C721" s="406"/>
      <c r="D721" s="399" t="s">
        <v>566</v>
      </c>
      <c r="E721" s="914" t="str">
        <f>IF('statement of marks'!B53="","",'statement of marks'!B53)</f>
        <v/>
      </c>
      <c r="F721" s="914"/>
      <c r="G721" s="915"/>
      <c r="H721" s="922"/>
      <c r="I721" s="923"/>
      <c r="J721" s="406"/>
      <c r="K721" s="399" t="s">
        <v>566</v>
      </c>
      <c r="L721" s="914" t="str">
        <f>IF('statement of marks'!B54="","",'statement of marks'!B54)</f>
        <v/>
      </c>
      <c r="M721" s="914"/>
      <c r="N721" s="915"/>
    </row>
    <row r="722" spans="3:14" ht="17" customHeight="1">
      <c r="C722" s="406"/>
      <c r="D722" s="399" t="s">
        <v>563</v>
      </c>
      <c r="E722" s="914" t="str">
        <f>'statement of marks'!$D$3</f>
        <v>2 A</v>
      </c>
      <c r="F722" s="914"/>
      <c r="G722" s="915"/>
      <c r="H722" s="922"/>
      <c r="I722" s="923"/>
      <c r="J722" s="406"/>
      <c r="K722" s="399" t="s">
        <v>563</v>
      </c>
      <c r="L722" s="914" t="str">
        <f>'statement of marks'!$D$3</f>
        <v>2 A</v>
      </c>
      <c r="M722" s="914"/>
      <c r="N722" s="915"/>
    </row>
    <row r="723" spans="3:14" ht="17" customHeight="1">
      <c r="C723" s="406"/>
      <c r="D723" s="400" t="s">
        <v>564</v>
      </c>
      <c r="E723" s="914" t="str">
        <f>IF('statement of marks'!E53="","",'statement of marks'!E53)</f>
        <v/>
      </c>
      <c r="F723" s="914"/>
      <c r="G723" s="915"/>
      <c r="H723" s="922"/>
      <c r="I723" s="923"/>
      <c r="J723" s="406"/>
      <c r="K723" s="400" t="s">
        <v>564</v>
      </c>
      <c r="L723" s="914" t="str">
        <f>IF('statement of marks'!E54="","",'statement of marks'!E54)</f>
        <v/>
      </c>
      <c r="M723" s="914"/>
      <c r="N723" s="915"/>
    </row>
    <row r="724" spans="3:14" ht="17" customHeight="1">
      <c r="C724" s="406"/>
      <c r="D724" s="399" t="s">
        <v>6</v>
      </c>
      <c r="E724" s="914" t="str">
        <f>IF('statement of marks'!D53="","",'statement of marks'!D53)</f>
        <v/>
      </c>
      <c r="F724" s="914"/>
      <c r="G724" s="915"/>
      <c r="H724" s="922"/>
      <c r="I724" s="923"/>
      <c r="J724" s="406"/>
      <c r="K724" s="399" t="s">
        <v>6</v>
      </c>
      <c r="L724" s="914" t="str">
        <f>IF('statement of marks'!D54="","",'statement of marks'!D54)</f>
        <v/>
      </c>
      <c r="M724" s="914"/>
      <c r="N724" s="915"/>
    </row>
    <row r="725" spans="3:14" ht="17" customHeight="1">
      <c r="C725" s="406"/>
      <c r="D725" s="399" t="s">
        <v>567</v>
      </c>
      <c r="E725" s="916" t="str">
        <f>IF('statement of marks'!F53="","",'statement of marks'!F53)</f>
        <v/>
      </c>
      <c r="F725" s="916"/>
      <c r="G725" s="917"/>
      <c r="H725" s="922"/>
      <c r="I725" s="923"/>
      <c r="J725" s="406"/>
      <c r="K725" s="399" t="s">
        <v>567</v>
      </c>
      <c r="L725" s="916" t="str">
        <f>IF('statement of marks'!F54="","",'statement of marks'!F54)</f>
        <v/>
      </c>
      <c r="M725" s="916"/>
      <c r="N725" s="917"/>
    </row>
    <row r="726" spans="3:14" ht="17" customHeight="1">
      <c r="C726" s="406"/>
      <c r="D726" s="399" t="s">
        <v>568</v>
      </c>
      <c r="E726" s="918" t="str">
        <f>IF('statement of marks'!G53="","",'statement of marks'!G53)</f>
        <v/>
      </c>
      <c r="F726" s="918"/>
      <c r="G726" s="919"/>
      <c r="H726" s="922"/>
      <c r="I726" s="923"/>
      <c r="J726" s="406"/>
      <c r="K726" s="399" t="s">
        <v>568</v>
      </c>
      <c r="L726" s="918" t="str">
        <f>IF('statement of marks'!G54="","",'statement of marks'!G54)</f>
        <v/>
      </c>
      <c r="M726" s="918"/>
      <c r="N726" s="919"/>
    </row>
    <row r="727" spans="3:14" ht="17" customHeight="1">
      <c r="C727" s="406"/>
      <c r="D727" s="399" t="s">
        <v>565</v>
      </c>
      <c r="E727" s="405" t="s">
        <v>630</v>
      </c>
      <c r="F727" s="405" t="s">
        <v>79</v>
      </c>
      <c r="G727" s="407" t="s">
        <v>571</v>
      </c>
      <c r="H727" s="922"/>
      <c r="I727" s="923"/>
      <c r="J727" s="406"/>
      <c r="K727" s="399" t="s">
        <v>565</v>
      </c>
      <c r="L727" s="405" t="s">
        <v>630</v>
      </c>
      <c r="M727" s="405" t="s">
        <v>79</v>
      </c>
      <c r="N727" s="407" t="s">
        <v>571</v>
      </c>
    </row>
    <row r="728" spans="3:14" ht="17" customHeight="1">
      <c r="C728" s="406"/>
      <c r="D728" s="399" t="str">
        <f>'statement of marks'!$BZ$5</f>
        <v>fgUnh</v>
      </c>
      <c r="E728" s="413" t="str">
        <f>IF('statement of marks'!BZ53="","",'statement of marks'!BZ53)</f>
        <v/>
      </c>
      <c r="F728" s="415" t="str">
        <f>IF('statement of marks'!CA53="","",'statement of marks'!CA53)</f>
        <v/>
      </c>
      <c r="G728" s="407" t="str">
        <f>IF('statement of marks'!CB53="","",'statement of marks'!CB53)</f>
        <v/>
      </c>
      <c r="H728" s="922"/>
      <c r="I728" s="923"/>
      <c r="J728" s="406"/>
      <c r="K728" s="399" t="str">
        <f>'statement of marks'!$BZ$5</f>
        <v>fgUnh</v>
      </c>
      <c r="L728" s="413" t="str">
        <f>IF('statement of marks'!BZ54="","",'statement of marks'!BZ54)</f>
        <v/>
      </c>
      <c r="M728" s="415" t="str">
        <f>IF('statement of marks'!CA54="","",'statement of marks'!CA54)</f>
        <v/>
      </c>
      <c r="N728" s="407" t="str">
        <f>IF('statement of marks'!CB54="","",'statement of marks'!CB54)</f>
        <v/>
      </c>
    </row>
    <row r="729" spans="3:14" ht="17" customHeight="1">
      <c r="C729" s="406"/>
      <c r="D729" s="399" t="str">
        <f>'statement of marks'!$CC$5</f>
        <v>vaxszth</v>
      </c>
      <c r="E729" s="413" t="str">
        <f>IF('statement of marks'!CC53="","",'statement of marks'!CC53)</f>
        <v/>
      </c>
      <c r="F729" s="415" t="str">
        <f>IF('statement of marks'!CD53="","",'statement of marks'!CD53)</f>
        <v/>
      </c>
      <c r="G729" s="407" t="str">
        <f>IF('statement of marks'!CE53="","",'statement of marks'!CE53)</f>
        <v/>
      </c>
      <c r="H729" s="922"/>
      <c r="I729" s="923"/>
      <c r="J729" s="406"/>
      <c r="K729" s="399" t="str">
        <f>'statement of marks'!$CC$5</f>
        <v>vaxszth</v>
      </c>
      <c r="L729" s="413" t="str">
        <f>IF('statement of marks'!CC54="","",'statement of marks'!CC54)</f>
        <v/>
      </c>
      <c r="M729" s="415" t="str">
        <f>IF('statement of marks'!CD54="","",'statement of marks'!CD54)</f>
        <v/>
      </c>
      <c r="N729" s="407" t="str">
        <f>IF('statement of marks'!CE54="","",'statement of marks'!CE54)</f>
        <v/>
      </c>
    </row>
    <row r="730" spans="3:14" ht="17" customHeight="1">
      <c r="C730" s="406"/>
      <c r="D730" s="399" t="str">
        <f>'statement of marks'!$CF$5</f>
        <v>xf.kr</v>
      </c>
      <c r="E730" s="413" t="str">
        <f>IF('statement of marks'!CF53="","",'statement of marks'!CF53)</f>
        <v/>
      </c>
      <c r="F730" s="415" t="str">
        <f>IF('statement of marks'!CG53="","",'statement of marks'!CG53)</f>
        <v/>
      </c>
      <c r="G730" s="407" t="str">
        <f>IF('statement of marks'!CH53="","",'statement of marks'!CH53)</f>
        <v/>
      </c>
      <c r="H730" s="922"/>
      <c r="I730" s="923"/>
      <c r="J730" s="406"/>
      <c r="K730" s="399" t="str">
        <f>'statement of marks'!$CF$5</f>
        <v>xf.kr</v>
      </c>
      <c r="L730" s="413" t="str">
        <f>IF('statement of marks'!CF54="","",'statement of marks'!CF54)</f>
        <v/>
      </c>
      <c r="M730" s="415" t="str">
        <f>IF('statement of marks'!CG54="","",'statement of marks'!CG54)</f>
        <v/>
      </c>
      <c r="N730" s="407" t="str">
        <f>IF('statement of marks'!CH54="","",'statement of marks'!CH54)</f>
        <v/>
      </c>
    </row>
    <row r="731" spans="3:14" ht="17" customHeight="1">
      <c r="C731" s="406"/>
      <c r="D731" s="399" t="str">
        <f>'statement of marks'!$CI$5</f>
        <v>Ik;kZoj.k v/;;u</v>
      </c>
      <c r="E731" s="413" t="str">
        <f>IF('statement of marks'!CI53="","",'statement of marks'!CI53)</f>
        <v/>
      </c>
      <c r="F731" s="415" t="str">
        <f>IF('statement of marks'!CJ53="","",'statement of marks'!CJ53)</f>
        <v/>
      </c>
      <c r="G731" s="407" t="str">
        <f>IF('statement of marks'!CK53="","",'statement of marks'!CK53)</f>
        <v/>
      </c>
      <c r="H731" s="922"/>
      <c r="I731" s="923"/>
      <c r="J731" s="406"/>
      <c r="K731" s="399" t="str">
        <f>'statement of marks'!$CI$5</f>
        <v>Ik;kZoj.k v/;;u</v>
      </c>
      <c r="L731" s="413" t="str">
        <f>IF('statement of marks'!CI54="","",'statement of marks'!CI54)</f>
        <v/>
      </c>
      <c r="M731" s="415" t="str">
        <f>IF('statement of marks'!CJ54="","",'statement of marks'!CJ54)</f>
        <v/>
      </c>
      <c r="N731" s="407" t="str">
        <f>IF('statement of marks'!CK54="","",'statement of marks'!CK54)</f>
        <v/>
      </c>
    </row>
    <row r="732" spans="3:14" ht="17" customHeight="1">
      <c r="C732" s="406"/>
      <c r="D732" s="399" t="str">
        <f>'statement of marks'!$CL$5</f>
        <v>dk;kZuqHko</v>
      </c>
      <c r="E732" s="413" t="str">
        <f>IF('statement of marks'!CL53="","",'statement of marks'!CL53)</f>
        <v/>
      </c>
      <c r="F732" s="415" t="str">
        <f>IF('statement of marks'!CM53="","",'statement of marks'!CM53)</f>
        <v/>
      </c>
      <c r="G732" s="407" t="str">
        <f>IF('statement of marks'!CN53="","",'statement of marks'!CN53)</f>
        <v/>
      </c>
      <c r="H732" s="922"/>
      <c r="I732" s="923"/>
      <c r="J732" s="406"/>
      <c r="K732" s="399" t="str">
        <f>'statement of marks'!$CL$5</f>
        <v>dk;kZuqHko</v>
      </c>
      <c r="L732" s="413" t="str">
        <f>IF('statement of marks'!CL54="","",'statement of marks'!CL54)</f>
        <v/>
      </c>
      <c r="M732" s="415" t="str">
        <f>IF('statement of marks'!CM54="","",'statement of marks'!CM54)</f>
        <v/>
      </c>
      <c r="N732" s="407" t="str">
        <f>IF('statement of marks'!CN54="","",'statement of marks'!CN54)</f>
        <v/>
      </c>
    </row>
    <row r="733" spans="3:14" ht="17" customHeight="1">
      <c r="C733" s="406"/>
      <c r="D733" s="399" t="str">
        <f>'statement of marks'!$CO$5</f>
        <v>dyk f'k{kk</v>
      </c>
      <c r="E733" s="414" t="str">
        <f>IF('statement of marks'!CO53="","",'statement of marks'!CO53)</f>
        <v/>
      </c>
      <c r="F733" s="416" t="str">
        <f>IF('statement of marks'!CP53="","",'statement of marks'!CP53)</f>
        <v/>
      </c>
      <c r="G733" s="408" t="str">
        <f>IF('statement of marks'!CQ53="","",'statement of marks'!CQ53)</f>
        <v/>
      </c>
      <c r="H733" s="922"/>
      <c r="I733" s="923"/>
      <c r="J733" s="406"/>
      <c r="K733" s="399" t="str">
        <f>'statement of marks'!$CO$5</f>
        <v>dyk f'k{kk</v>
      </c>
      <c r="L733" s="414" t="str">
        <f>IF('statement of marks'!CO54="","",'statement of marks'!CO54)</f>
        <v/>
      </c>
      <c r="M733" s="416" t="str">
        <f>IF('statement of marks'!CP54="","",'statement of marks'!CP54)</f>
        <v/>
      </c>
      <c r="N733" s="408" t="str">
        <f>IF('statement of marks'!CQ54="","",'statement of marks'!CQ54)</f>
        <v/>
      </c>
    </row>
    <row r="734" spans="3:14" ht="17" customHeight="1">
      <c r="C734" s="406"/>
      <c r="D734" s="399" t="str">
        <f>'statement of marks'!$CR$5</f>
        <v>LokLF; ,oe~ 'kkjhfjd f'k{kk</v>
      </c>
      <c r="E734" s="414" t="str">
        <f>IF('statement of marks'!CR53="","",'statement of marks'!CR53)</f>
        <v/>
      </c>
      <c r="F734" s="416" t="str">
        <f>IF('statement of marks'!CS53="","",'statement of marks'!CS53)</f>
        <v/>
      </c>
      <c r="G734" s="408" t="str">
        <f>IF('statement of marks'!CT53="","",'statement of marks'!CT53)</f>
        <v/>
      </c>
      <c r="H734" s="922"/>
      <c r="I734" s="923"/>
      <c r="J734" s="406"/>
      <c r="K734" s="399" t="str">
        <f>'statement of marks'!$CR$5</f>
        <v>LokLF; ,oe~ 'kkjhfjd f'k{kk</v>
      </c>
      <c r="L734" s="414" t="str">
        <f>IF('statement of marks'!CR54="","",'statement of marks'!CR54)</f>
        <v/>
      </c>
      <c r="M734" s="416" t="str">
        <f>IF('statement of marks'!CS54="","",'statement of marks'!CS54)</f>
        <v/>
      </c>
      <c r="N734" s="408" t="str">
        <f>IF('statement of marks'!CT54="","",'statement of marks'!CT54)</f>
        <v/>
      </c>
    </row>
    <row r="735" spans="3:14" ht="17" customHeight="1">
      <c r="C735" s="406"/>
      <c r="D735" s="399" t="s">
        <v>629</v>
      </c>
      <c r="E735" s="414" t="str">
        <f>IF('statement of marks'!CY53="","",'statement of marks'!CY53)</f>
        <v/>
      </c>
      <c r="F735" s="416" t="str">
        <f>IF('statement of marks'!CZ53="","",'statement of marks'!CZ53)</f>
        <v/>
      </c>
      <c r="G735" s="408" t="str">
        <f>IF('statement of marks'!DB53="","",'statement of marks'!DB53)</f>
        <v/>
      </c>
      <c r="H735" s="922"/>
      <c r="I735" s="923"/>
      <c r="J735" s="406"/>
      <c r="K735" s="399" t="s">
        <v>629</v>
      </c>
      <c r="L735" s="414" t="str">
        <f>IF('statement of marks'!CY54="","",'statement of marks'!CY54)</f>
        <v/>
      </c>
      <c r="M735" s="416" t="str">
        <f>IF('statement of marks'!CZ54="","",'statement of marks'!CZ54)</f>
        <v/>
      </c>
      <c r="N735" s="408" t="str">
        <f>IF('statement of marks'!DB54="","",'statement of marks'!DB54)</f>
        <v/>
      </c>
    </row>
    <row r="736" spans="3:14" ht="17" customHeight="1">
      <c r="C736" s="406"/>
      <c r="D736" s="399" t="s">
        <v>8</v>
      </c>
      <c r="E736" s="920" t="str">
        <f>IF('statement of marks'!CX53="","",'statement of marks'!CX53)</f>
        <v/>
      </c>
      <c r="F736" s="920"/>
      <c r="G736" s="921"/>
      <c r="H736" s="922"/>
      <c r="I736" s="923"/>
      <c r="J736" s="406"/>
      <c r="K736" s="399" t="s">
        <v>8</v>
      </c>
      <c r="L736" s="920" t="str">
        <f>IF('statement of marks'!CX54="","",'statement of marks'!CX54)</f>
        <v/>
      </c>
      <c r="M736" s="920"/>
      <c r="N736" s="921"/>
    </row>
    <row r="737" spans="3:14" ht="17" customHeight="1">
      <c r="C737" s="406"/>
      <c r="D737" s="401" t="str">
        <f>'statement of marks'!$CU$5</f>
        <v>dqy ehfVax</v>
      </c>
      <c r="E737" s="412" t="str">
        <f>IF('statement of marks'!CU53="","",'statement of marks'!CU53)</f>
        <v/>
      </c>
      <c r="F737" s="366" t="str">
        <f>'statement of marks'!$CV$5</f>
        <v>Nk= mifLFkfr</v>
      </c>
      <c r="G737" s="417" t="str">
        <f>IF('statement of marks'!CV53="","",'statement of marks'!CV53)</f>
        <v/>
      </c>
      <c r="H737" s="922"/>
      <c r="I737" s="923"/>
      <c r="J737" s="406"/>
      <c r="K737" s="401" t="str">
        <f>'statement of marks'!$CU$5</f>
        <v>dqy ehfVax</v>
      </c>
      <c r="L737" s="412" t="str">
        <f>IF('statement of marks'!CU54="","",'statement of marks'!CU54)</f>
        <v/>
      </c>
      <c r="M737" s="366" t="str">
        <f>'statement of marks'!$CV$5</f>
        <v>Nk= mifLFkfr</v>
      </c>
      <c r="N737" s="417" t="str">
        <f>IF('statement of marks'!CV54="","",'statement of marks'!CV54)</f>
        <v/>
      </c>
    </row>
    <row r="738" spans="3:14" ht="17" customHeight="1">
      <c r="C738" s="406"/>
      <c r="D738" s="399" t="s">
        <v>569</v>
      </c>
      <c r="E738" s="898" t="str">
        <f>IF('statement of marks'!DE53="","",'statement of marks'!DE53)</f>
        <v/>
      </c>
      <c r="F738" s="898"/>
      <c r="G738" s="899"/>
      <c r="H738" s="922"/>
      <c r="I738" s="923"/>
      <c r="J738" s="406"/>
      <c r="K738" s="399" t="s">
        <v>569</v>
      </c>
      <c r="L738" s="898" t="str">
        <f>IF('statement of marks'!DE54="","",'statement of marks'!DE54)</f>
        <v/>
      </c>
      <c r="M738" s="898"/>
      <c r="N738" s="899"/>
    </row>
    <row r="739" spans="3:14" ht="17" customHeight="1">
      <c r="C739" s="406"/>
      <c r="D739" s="400" t="s">
        <v>65</v>
      </c>
      <c r="E739" s="898"/>
      <c r="F739" s="898"/>
      <c r="G739" s="899"/>
      <c r="H739" s="922"/>
      <c r="I739" s="923"/>
      <c r="J739" s="406"/>
      <c r="K739" s="400" t="s">
        <v>65</v>
      </c>
      <c r="L739" s="898"/>
      <c r="M739" s="898"/>
      <c r="N739" s="899"/>
    </row>
    <row r="740" spans="3:14" ht="17" customHeight="1">
      <c r="C740" s="406"/>
      <c r="D740" s="402" t="s">
        <v>86</v>
      </c>
      <c r="E740" s="898"/>
      <c r="F740" s="898"/>
      <c r="G740" s="899"/>
      <c r="H740" s="922"/>
      <c r="I740" s="923"/>
      <c r="J740" s="406"/>
      <c r="K740" s="402" t="s">
        <v>86</v>
      </c>
      <c r="L740" s="898"/>
      <c r="M740" s="898"/>
      <c r="N740" s="899"/>
    </row>
    <row r="741" spans="3:14" ht="17" customHeight="1">
      <c r="C741" s="406"/>
      <c r="D741" s="403" t="s">
        <v>16</v>
      </c>
      <c r="E741" s="898"/>
      <c r="F741" s="898"/>
      <c r="G741" s="899"/>
      <c r="H741" s="922"/>
      <c r="I741" s="923"/>
      <c r="J741" s="406"/>
      <c r="K741" s="403" t="s">
        <v>16</v>
      </c>
      <c r="L741" s="898"/>
      <c r="M741" s="898"/>
      <c r="N741" s="899"/>
    </row>
    <row r="742" spans="3:14" ht="17" customHeight="1">
      <c r="C742" s="409"/>
      <c r="D742" s="404" t="s">
        <v>4</v>
      </c>
      <c r="E742" s="898"/>
      <c r="F742" s="898"/>
      <c r="G742" s="899"/>
      <c r="H742" s="922"/>
      <c r="I742" s="923"/>
      <c r="J742" s="409"/>
      <c r="K742" s="404" t="s">
        <v>4</v>
      </c>
      <c r="L742" s="898"/>
      <c r="M742" s="898"/>
      <c r="N742" s="899"/>
    </row>
    <row r="743" spans="3:14" ht="17" customHeight="1">
      <c r="C743" s="406"/>
      <c r="D743" s="400" t="str">
        <f>'statement of marks'!$H$3</f>
        <v xml:space="preserve">fo|ky; dk Mkbl dksM+ </v>
      </c>
      <c r="E743" s="900" t="str">
        <f>'statement of marks'!$I$3</f>
        <v>00001</v>
      </c>
      <c r="F743" s="900"/>
      <c r="G743" s="901"/>
      <c r="H743" s="922"/>
      <c r="I743" s="923"/>
      <c r="J743" s="406"/>
      <c r="K743" s="400" t="str">
        <f>'statement of marks'!$H$3</f>
        <v xml:space="preserve">fo|ky; dk Mkbl dksM+ </v>
      </c>
      <c r="L743" s="900" t="str">
        <f>'statement of marks'!$I$3</f>
        <v>00001</v>
      </c>
      <c r="M743" s="900"/>
      <c r="N743" s="901"/>
    </row>
    <row r="744" spans="3:14" ht="17" customHeight="1" thickBot="1">
      <c r="C744" s="410"/>
      <c r="D744" s="411" t="s">
        <v>63</v>
      </c>
      <c r="E744" s="902">
        <f>'statement of marks'!$DD$107</f>
        <v>42460</v>
      </c>
      <c r="F744" s="902"/>
      <c r="G744" s="903"/>
      <c r="H744" s="922"/>
      <c r="I744" s="923"/>
      <c r="J744" s="410"/>
      <c r="K744" s="411" t="s">
        <v>63</v>
      </c>
      <c r="L744" s="902">
        <f>'statement of marks'!$DD$107</f>
        <v>42460</v>
      </c>
      <c r="M744" s="902"/>
      <c r="N744" s="903"/>
    </row>
    <row r="745" spans="3:14" ht="17" customHeight="1">
      <c r="C745" s="904" t="s">
        <v>39</v>
      </c>
      <c r="D745" s="905"/>
      <c r="E745" s="905"/>
      <c r="F745" s="905"/>
      <c r="G745" s="906"/>
      <c r="H745" s="922"/>
      <c r="I745" s="923"/>
      <c r="J745" s="904" t="s">
        <v>39</v>
      </c>
      <c r="K745" s="905"/>
      <c r="L745" s="905"/>
      <c r="M745" s="905"/>
      <c r="N745" s="906"/>
    </row>
    <row r="746" spans="3:14" ht="17" customHeight="1">
      <c r="C746" s="907" t="str">
        <f>'statement of marks'!$A$1</f>
        <v>jk- ck- ek/;fed fo|ky; uohu] fuEckgsM+k</v>
      </c>
      <c r="D746" s="908"/>
      <c r="E746" s="908"/>
      <c r="F746" s="908"/>
      <c r="G746" s="909"/>
      <c r="H746" s="922"/>
      <c r="I746" s="923"/>
      <c r="J746" s="907" t="str">
        <f>'statement of marks'!$A$1</f>
        <v>jk- ck- ek/;fed fo|ky; uohu] fuEckgsM+k</v>
      </c>
      <c r="K746" s="908"/>
      <c r="L746" s="908"/>
      <c r="M746" s="908"/>
      <c r="N746" s="909"/>
    </row>
    <row r="747" spans="3:14" ht="17" customHeight="1">
      <c r="C747" s="907"/>
      <c r="D747" s="908"/>
      <c r="E747" s="908"/>
      <c r="F747" s="908"/>
      <c r="G747" s="909"/>
      <c r="H747" s="922"/>
      <c r="I747" s="923"/>
      <c r="J747" s="907"/>
      <c r="K747" s="908"/>
      <c r="L747" s="908"/>
      <c r="M747" s="908"/>
      <c r="N747" s="909"/>
    </row>
    <row r="748" spans="3:14" ht="17" customHeight="1">
      <c r="C748" s="406"/>
      <c r="D748" s="398" t="s">
        <v>559</v>
      </c>
      <c r="E748" s="910" t="str">
        <f>'statement of marks'!$F$3</f>
        <v>2015-16</v>
      </c>
      <c r="F748" s="910"/>
      <c r="G748" s="911"/>
      <c r="H748" s="922"/>
      <c r="I748" s="923"/>
      <c r="J748" s="406"/>
      <c r="K748" s="398" t="s">
        <v>559</v>
      </c>
      <c r="L748" s="910" t="str">
        <f>'statement of marks'!$F$3</f>
        <v>2015-16</v>
      </c>
      <c r="M748" s="910"/>
      <c r="N748" s="911"/>
    </row>
    <row r="749" spans="3:14" ht="17" customHeight="1">
      <c r="C749" s="406"/>
      <c r="D749" s="399" t="s">
        <v>560</v>
      </c>
      <c r="E749" s="912" t="str">
        <f>IF('statement of marks'!H55="","",'statement of marks'!H55)</f>
        <v>v 049</v>
      </c>
      <c r="F749" s="912"/>
      <c r="G749" s="913"/>
      <c r="H749" s="922"/>
      <c r="I749" s="923"/>
      <c r="J749" s="406"/>
      <c r="K749" s="399" t="s">
        <v>560</v>
      </c>
      <c r="L749" s="912" t="str">
        <f>IF('statement of marks'!H56="","",'statement of marks'!H56)</f>
        <v>v 050</v>
      </c>
      <c r="M749" s="912"/>
      <c r="N749" s="913"/>
    </row>
    <row r="750" spans="3:14" ht="17" customHeight="1">
      <c r="C750" s="406"/>
      <c r="D750" s="399" t="s">
        <v>561</v>
      </c>
      <c r="E750" s="912" t="str">
        <f>IF('statement of marks'!I55="","",'statement of marks'!I55)</f>
        <v>c 049</v>
      </c>
      <c r="F750" s="912"/>
      <c r="G750" s="913"/>
      <c r="H750" s="922"/>
      <c r="I750" s="923"/>
      <c r="J750" s="406"/>
      <c r="K750" s="399" t="s">
        <v>561</v>
      </c>
      <c r="L750" s="912" t="str">
        <f>IF('statement of marks'!I56="","",'statement of marks'!I56)</f>
        <v>c 050</v>
      </c>
      <c r="M750" s="912"/>
      <c r="N750" s="913"/>
    </row>
    <row r="751" spans="3:14" ht="17" customHeight="1">
      <c r="C751" s="406"/>
      <c r="D751" s="399" t="s">
        <v>562</v>
      </c>
      <c r="E751" s="912" t="str">
        <f>IF('statement of marks'!J55="","",'statement of marks'!J55)</f>
        <v>l 049</v>
      </c>
      <c r="F751" s="912"/>
      <c r="G751" s="913"/>
      <c r="H751" s="922"/>
      <c r="I751" s="923"/>
      <c r="J751" s="406"/>
      <c r="K751" s="399" t="s">
        <v>562</v>
      </c>
      <c r="L751" s="912" t="str">
        <f>IF('statement of marks'!J56="","",'statement of marks'!J56)</f>
        <v>l 050</v>
      </c>
      <c r="M751" s="912"/>
      <c r="N751" s="913"/>
    </row>
    <row r="752" spans="3:14" ht="17" customHeight="1">
      <c r="C752" s="406"/>
      <c r="D752" s="399" t="s">
        <v>566</v>
      </c>
      <c r="E752" s="914" t="str">
        <f>IF('statement of marks'!B55="","",'statement of marks'!B55)</f>
        <v/>
      </c>
      <c r="F752" s="914"/>
      <c r="G752" s="915"/>
      <c r="H752" s="922"/>
      <c r="I752" s="923"/>
      <c r="J752" s="406"/>
      <c r="K752" s="399" t="s">
        <v>566</v>
      </c>
      <c r="L752" s="914" t="str">
        <f>IF('statement of marks'!B56="","",'statement of marks'!B56)</f>
        <v/>
      </c>
      <c r="M752" s="914"/>
      <c r="N752" s="915"/>
    </row>
    <row r="753" spans="3:14" ht="17" customHeight="1">
      <c r="C753" s="406"/>
      <c r="D753" s="399" t="s">
        <v>563</v>
      </c>
      <c r="E753" s="914" t="str">
        <f>'statement of marks'!$D$3</f>
        <v>2 A</v>
      </c>
      <c r="F753" s="914"/>
      <c r="G753" s="915"/>
      <c r="H753" s="922"/>
      <c r="I753" s="923"/>
      <c r="J753" s="406"/>
      <c r="K753" s="399" t="s">
        <v>563</v>
      </c>
      <c r="L753" s="914" t="str">
        <f>'statement of marks'!$D$3</f>
        <v>2 A</v>
      </c>
      <c r="M753" s="914"/>
      <c r="N753" s="915"/>
    </row>
    <row r="754" spans="3:14" ht="17" customHeight="1">
      <c r="C754" s="406"/>
      <c r="D754" s="400" t="s">
        <v>564</v>
      </c>
      <c r="E754" s="914" t="str">
        <f>IF('statement of marks'!E55="","",'statement of marks'!E55)</f>
        <v/>
      </c>
      <c r="F754" s="914"/>
      <c r="G754" s="915"/>
      <c r="H754" s="922"/>
      <c r="I754" s="923"/>
      <c r="J754" s="406"/>
      <c r="K754" s="400" t="s">
        <v>564</v>
      </c>
      <c r="L754" s="914" t="str">
        <f>IF('statement of marks'!E56="","",'statement of marks'!E56)</f>
        <v/>
      </c>
      <c r="M754" s="914"/>
      <c r="N754" s="915"/>
    </row>
    <row r="755" spans="3:14" ht="17" customHeight="1">
      <c r="C755" s="406"/>
      <c r="D755" s="399" t="s">
        <v>6</v>
      </c>
      <c r="E755" s="914" t="str">
        <f>IF('statement of marks'!D55="","",'statement of marks'!D55)</f>
        <v/>
      </c>
      <c r="F755" s="914"/>
      <c r="G755" s="915"/>
      <c r="H755" s="922"/>
      <c r="I755" s="923"/>
      <c r="J755" s="406"/>
      <c r="K755" s="399" t="s">
        <v>6</v>
      </c>
      <c r="L755" s="914" t="str">
        <f>IF('statement of marks'!D56="","",'statement of marks'!D56)</f>
        <v/>
      </c>
      <c r="M755" s="914"/>
      <c r="N755" s="915"/>
    </row>
    <row r="756" spans="3:14" ht="17" customHeight="1">
      <c r="C756" s="406"/>
      <c r="D756" s="399" t="s">
        <v>567</v>
      </c>
      <c r="E756" s="916" t="str">
        <f>IF('statement of marks'!F55="","",'statement of marks'!F55)</f>
        <v/>
      </c>
      <c r="F756" s="916"/>
      <c r="G756" s="917"/>
      <c r="H756" s="922"/>
      <c r="I756" s="923"/>
      <c r="J756" s="406"/>
      <c r="K756" s="399" t="s">
        <v>567</v>
      </c>
      <c r="L756" s="916" t="str">
        <f>IF('statement of marks'!F56="","",'statement of marks'!F56)</f>
        <v/>
      </c>
      <c r="M756" s="916"/>
      <c r="N756" s="917"/>
    </row>
    <row r="757" spans="3:14" ht="17" customHeight="1">
      <c r="C757" s="406"/>
      <c r="D757" s="399" t="s">
        <v>568</v>
      </c>
      <c r="E757" s="918" t="str">
        <f>IF('statement of marks'!G55="","",'statement of marks'!G55)</f>
        <v/>
      </c>
      <c r="F757" s="918"/>
      <c r="G757" s="919"/>
      <c r="H757" s="922"/>
      <c r="I757" s="923"/>
      <c r="J757" s="406"/>
      <c r="K757" s="399" t="s">
        <v>568</v>
      </c>
      <c r="L757" s="918" t="str">
        <f>IF('statement of marks'!G56="","",'statement of marks'!G56)</f>
        <v/>
      </c>
      <c r="M757" s="918"/>
      <c r="N757" s="919"/>
    </row>
    <row r="758" spans="3:14" ht="17" customHeight="1">
      <c r="C758" s="406"/>
      <c r="D758" s="399" t="s">
        <v>565</v>
      </c>
      <c r="E758" s="405" t="s">
        <v>630</v>
      </c>
      <c r="F758" s="405" t="s">
        <v>79</v>
      </c>
      <c r="G758" s="407" t="s">
        <v>571</v>
      </c>
      <c r="H758" s="922"/>
      <c r="I758" s="923"/>
      <c r="J758" s="406"/>
      <c r="K758" s="399" t="s">
        <v>565</v>
      </c>
      <c r="L758" s="405" t="s">
        <v>630</v>
      </c>
      <c r="M758" s="405" t="s">
        <v>79</v>
      </c>
      <c r="N758" s="407" t="s">
        <v>571</v>
      </c>
    </row>
    <row r="759" spans="3:14" ht="17" customHeight="1">
      <c r="C759" s="406"/>
      <c r="D759" s="399" t="str">
        <f>'statement of marks'!$BZ$5</f>
        <v>fgUnh</v>
      </c>
      <c r="E759" s="413" t="str">
        <f>IF('statement of marks'!BZ55="","",'statement of marks'!BZ55)</f>
        <v/>
      </c>
      <c r="F759" s="415" t="str">
        <f>IF('statement of marks'!CA55="","",'statement of marks'!CA55)</f>
        <v/>
      </c>
      <c r="G759" s="407" t="str">
        <f>IF('statement of marks'!CB55="","",'statement of marks'!CB55)</f>
        <v/>
      </c>
      <c r="H759" s="922"/>
      <c r="I759" s="923"/>
      <c r="J759" s="406"/>
      <c r="K759" s="399" t="str">
        <f>'statement of marks'!$BZ$5</f>
        <v>fgUnh</v>
      </c>
      <c r="L759" s="413" t="str">
        <f>IF('statement of marks'!BZ56="","",'statement of marks'!BZ56)</f>
        <v/>
      </c>
      <c r="M759" s="415" t="str">
        <f>IF('statement of marks'!CA56="","",'statement of marks'!CA56)</f>
        <v/>
      </c>
      <c r="N759" s="407" t="str">
        <f>IF('statement of marks'!CB56="","",'statement of marks'!CB56)</f>
        <v/>
      </c>
    </row>
    <row r="760" spans="3:14" ht="17" customHeight="1">
      <c r="C760" s="406"/>
      <c r="D760" s="399" t="str">
        <f>'statement of marks'!$CC$5</f>
        <v>vaxszth</v>
      </c>
      <c r="E760" s="413" t="str">
        <f>IF('statement of marks'!CC55="","",'statement of marks'!CC55)</f>
        <v/>
      </c>
      <c r="F760" s="415" t="str">
        <f>IF('statement of marks'!CD55="","",'statement of marks'!CD55)</f>
        <v/>
      </c>
      <c r="G760" s="407" t="str">
        <f>IF('statement of marks'!CE55="","",'statement of marks'!CE55)</f>
        <v/>
      </c>
      <c r="H760" s="922"/>
      <c r="I760" s="923"/>
      <c r="J760" s="406"/>
      <c r="K760" s="399" t="str">
        <f>'statement of marks'!$CC$5</f>
        <v>vaxszth</v>
      </c>
      <c r="L760" s="413" t="str">
        <f>IF('statement of marks'!CC56="","",'statement of marks'!CC56)</f>
        <v/>
      </c>
      <c r="M760" s="415" t="str">
        <f>IF('statement of marks'!CD56="","",'statement of marks'!CD56)</f>
        <v/>
      </c>
      <c r="N760" s="407" t="str">
        <f>IF('statement of marks'!CE56="","",'statement of marks'!CE56)</f>
        <v/>
      </c>
    </row>
    <row r="761" spans="3:14" ht="17" customHeight="1">
      <c r="C761" s="406"/>
      <c r="D761" s="399" t="str">
        <f>'statement of marks'!$CF$5</f>
        <v>xf.kr</v>
      </c>
      <c r="E761" s="413" t="str">
        <f>IF('statement of marks'!CF55="","",'statement of marks'!CF55)</f>
        <v/>
      </c>
      <c r="F761" s="415" t="str">
        <f>IF('statement of marks'!CG55="","",'statement of marks'!CG55)</f>
        <v/>
      </c>
      <c r="G761" s="407" t="str">
        <f>IF('statement of marks'!CH55="","",'statement of marks'!CH55)</f>
        <v/>
      </c>
      <c r="H761" s="922"/>
      <c r="I761" s="923"/>
      <c r="J761" s="406"/>
      <c r="K761" s="399" t="str">
        <f>'statement of marks'!$CF$5</f>
        <v>xf.kr</v>
      </c>
      <c r="L761" s="413" t="str">
        <f>IF('statement of marks'!CF56="","",'statement of marks'!CF56)</f>
        <v/>
      </c>
      <c r="M761" s="415" t="str">
        <f>IF('statement of marks'!CG56="","",'statement of marks'!CG56)</f>
        <v/>
      </c>
      <c r="N761" s="407" t="str">
        <f>IF('statement of marks'!CH56="","",'statement of marks'!CH56)</f>
        <v/>
      </c>
    </row>
    <row r="762" spans="3:14" ht="17" customHeight="1">
      <c r="C762" s="406"/>
      <c r="D762" s="399" t="str">
        <f>'statement of marks'!$CI$5</f>
        <v>Ik;kZoj.k v/;;u</v>
      </c>
      <c r="E762" s="413" t="str">
        <f>IF('statement of marks'!CI55="","",'statement of marks'!CI55)</f>
        <v/>
      </c>
      <c r="F762" s="415" t="str">
        <f>IF('statement of marks'!CJ55="","",'statement of marks'!CJ55)</f>
        <v/>
      </c>
      <c r="G762" s="407" t="str">
        <f>IF('statement of marks'!CK55="","",'statement of marks'!CK55)</f>
        <v/>
      </c>
      <c r="H762" s="922"/>
      <c r="I762" s="923"/>
      <c r="J762" s="406"/>
      <c r="K762" s="399" t="str">
        <f>'statement of marks'!$CI$5</f>
        <v>Ik;kZoj.k v/;;u</v>
      </c>
      <c r="L762" s="413" t="str">
        <f>IF('statement of marks'!CI56="","",'statement of marks'!CI56)</f>
        <v/>
      </c>
      <c r="M762" s="415" t="str">
        <f>IF('statement of marks'!CJ56="","",'statement of marks'!CJ56)</f>
        <v/>
      </c>
      <c r="N762" s="407" t="str">
        <f>IF('statement of marks'!CK56="","",'statement of marks'!CK56)</f>
        <v/>
      </c>
    </row>
    <row r="763" spans="3:14" ht="17" customHeight="1">
      <c r="C763" s="406"/>
      <c r="D763" s="399" t="str">
        <f>'statement of marks'!$CL$5</f>
        <v>dk;kZuqHko</v>
      </c>
      <c r="E763" s="413" t="str">
        <f>IF('statement of marks'!CL55="","",'statement of marks'!CL55)</f>
        <v/>
      </c>
      <c r="F763" s="415" t="str">
        <f>IF('statement of marks'!CM55="","",'statement of marks'!CM55)</f>
        <v/>
      </c>
      <c r="G763" s="407" t="str">
        <f>IF('statement of marks'!CN55="","",'statement of marks'!CN55)</f>
        <v/>
      </c>
      <c r="H763" s="922"/>
      <c r="I763" s="923"/>
      <c r="J763" s="406"/>
      <c r="K763" s="399" t="str">
        <f>'statement of marks'!$CL$5</f>
        <v>dk;kZuqHko</v>
      </c>
      <c r="L763" s="413" t="str">
        <f>IF('statement of marks'!CL56="","",'statement of marks'!CL56)</f>
        <v/>
      </c>
      <c r="M763" s="415" t="str">
        <f>IF('statement of marks'!CM56="","",'statement of marks'!CM56)</f>
        <v/>
      </c>
      <c r="N763" s="407" t="str">
        <f>IF('statement of marks'!CN56="","",'statement of marks'!CN56)</f>
        <v/>
      </c>
    </row>
    <row r="764" spans="3:14" ht="17" customHeight="1">
      <c r="C764" s="406"/>
      <c r="D764" s="399" t="str">
        <f>'statement of marks'!$CO$5</f>
        <v>dyk f'k{kk</v>
      </c>
      <c r="E764" s="414" t="str">
        <f>IF('statement of marks'!CO55="","",'statement of marks'!CO55)</f>
        <v/>
      </c>
      <c r="F764" s="416" t="str">
        <f>IF('statement of marks'!CP55="","",'statement of marks'!CP55)</f>
        <v/>
      </c>
      <c r="G764" s="408" t="str">
        <f>IF('statement of marks'!CQ55="","",'statement of marks'!CQ55)</f>
        <v/>
      </c>
      <c r="H764" s="922"/>
      <c r="I764" s="923"/>
      <c r="J764" s="406"/>
      <c r="K764" s="399" t="str">
        <f>'statement of marks'!$CO$5</f>
        <v>dyk f'k{kk</v>
      </c>
      <c r="L764" s="414" t="str">
        <f>IF('statement of marks'!CO56="","",'statement of marks'!CO56)</f>
        <v/>
      </c>
      <c r="M764" s="416" t="str">
        <f>IF('statement of marks'!CP56="","",'statement of marks'!CP56)</f>
        <v/>
      </c>
      <c r="N764" s="408" t="str">
        <f>IF('statement of marks'!CQ56="","",'statement of marks'!CQ56)</f>
        <v/>
      </c>
    </row>
    <row r="765" spans="3:14" ht="17" customHeight="1">
      <c r="C765" s="406"/>
      <c r="D765" s="399" t="str">
        <f>'statement of marks'!$CR$5</f>
        <v>LokLF; ,oe~ 'kkjhfjd f'k{kk</v>
      </c>
      <c r="E765" s="414" t="str">
        <f>IF('statement of marks'!CR55="","",'statement of marks'!CR55)</f>
        <v/>
      </c>
      <c r="F765" s="416" t="str">
        <f>IF('statement of marks'!CS55="","",'statement of marks'!CS55)</f>
        <v/>
      </c>
      <c r="G765" s="408" t="str">
        <f>IF('statement of marks'!CT55="","",'statement of marks'!CT55)</f>
        <v/>
      </c>
      <c r="H765" s="922"/>
      <c r="I765" s="923"/>
      <c r="J765" s="406"/>
      <c r="K765" s="399" t="str">
        <f>'statement of marks'!$CR$5</f>
        <v>LokLF; ,oe~ 'kkjhfjd f'k{kk</v>
      </c>
      <c r="L765" s="414" t="str">
        <f>IF('statement of marks'!CR56="","",'statement of marks'!CR56)</f>
        <v/>
      </c>
      <c r="M765" s="416" t="str">
        <f>IF('statement of marks'!CS56="","",'statement of marks'!CS56)</f>
        <v/>
      </c>
      <c r="N765" s="408" t="str">
        <f>IF('statement of marks'!CT56="","",'statement of marks'!CT56)</f>
        <v/>
      </c>
    </row>
    <row r="766" spans="3:14" ht="17" customHeight="1">
      <c r="C766" s="406"/>
      <c r="D766" s="399" t="s">
        <v>629</v>
      </c>
      <c r="E766" s="414" t="str">
        <f>IF('statement of marks'!CY55="","",'statement of marks'!CY55)</f>
        <v/>
      </c>
      <c r="F766" s="416" t="str">
        <f>IF('statement of marks'!CZ55="","",'statement of marks'!CZ55)</f>
        <v/>
      </c>
      <c r="G766" s="408" t="str">
        <f>IF('statement of marks'!DB55="","",'statement of marks'!DB55)</f>
        <v/>
      </c>
      <c r="H766" s="922"/>
      <c r="I766" s="923"/>
      <c r="J766" s="406"/>
      <c r="K766" s="399" t="s">
        <v>629</v>
      </c>
      <c r="L766" s="414" t="str">
        <f>IF('statement of marks'!CY56="","",'statement of marks'!CY56)</f>
        <v/>
      </c>
      <c r="M766" s="416" t="str">
        <f>IF('statement of marks'!CZ56="","",'statement of marks'!CZ56)</f>
        <v/>
      </c>
      <c r="N766" s="408" t="str">
        <f>IF('statement of marks'!DB56="","",'statement of marks'!DB56)</f>
        <v/>
      </c>
    </row>
    <row r="767" spans="3:14" ht="17" customHeight="1">
      <c r="C767" s="406"/>
      <c r="D767" s="399" t="s">
        <v>8</v>
      </c>
      <c r="E767" s="920" t="str">
        <f>IF('statement of marks'!CX55="","",'statement of marks'!CX55)</f>
        <v/>
      </c>
      <c r="F767" s="920"/>
      <c r="G767" s="921"/>
      <c r="H767" s="922"/>
      <c r="I767" s="923"/>
      <c r="J767" s="406"/>
      <c r="K767" s="399" t="s">
        <v>8</v>
      </c>
      <c r="L767" s="920" t="str">
        <f>IF('statement of marks'!CX56="","",'statement of marks'!CX56)</f>
        <v/>
      </c>
      <c r="M767" s="920"/>
      <c r="N767" s="921"/>
    </row>
    <row r="768" spans="3:14" ht="17" customHeight="1">
      <c r="C768" s="406"/>
      <c r="D768" s="401" t="str">
        <f>'statement of marks'!$CU$5</f>
        <v>dqy ehfVax</v>
      </c>
      <c r="E768" s="412" t="str">
        <f>IF('statement of marks'!CU55="","",'statement of marks'!CU55)</f>
        <v/>
      </c>
      <c r="F768" s="366" t="str">
        <f>'statement of marks'!$CV$5</f>
        <v>Nk= mifLFkfr</v>
      </c>
      <c r="G768" s="417" t="str">
        <f>IF('statement of marks'!CV55="","",'statement of marks'!CV55)</f>
        <v/>
      </c>
      <c r="H768" s="922"/>
      <c r="I768" s="923"/>
      <c r="J768" s="406"/>
      <c r="K768" s="401" t="str">
        <f>'statement of marks'!$CU$5</f>
        <v>dqy ehfVax</v>
      </c>
      <c r="L768" s="412" t="str">
        <f>IF('statement of marks'!CU56="","",'statement of marks'!CU56)</f>
        <v/>
      </c>
      <c r="M768" s="366" t="str">
        <f>'statement of marks'!$CV$5</f>
        <v>Nk= mifLFkfr</v>
      </c>
      <c r="N768" s="417" t="str">
        <f>IF('statement of marks'!CV56="","",'statement of marks'!CV56)</f>
        <v/>
      </c>
    </row>
    <row r="769" spans="3:14" ht="17" customHeight="1">
      <c r="C769" s="406"/>
      <c r="D769" s="399" t="s">
        <v>569</v>
      </c>
      <c r="E769" s="898" t="str">
        <f>IF('statement of marks'!DE55="","",'statement of marks'!DE55)</f>
        <v/>
      </c>
      <c r="F769" s="898"/>
      <c r="G769" s="899"/>
      <c r="H769" s="922"/>
      <c r="I769" s="923"/>
      <c r="J769" s="406"/>
      <c r="K769" s="399" t="s">
        <v>569</v>
      </c>
      <c r="L769" s="898" t="str">
        <f>IF('statement of marks'!DE56="","",'statement of marks'!DE56)</f>
        <v/>
      </c>
      <c r="M769" s="898"/>
      <c r="N769" s="899"/>
    </row>
    <row r="770" spans="3:14" ht="17" customHeight="1">
      <c r="C770" s="406"/>
      <c r="D770" s="400" t="s">
        <v>65</v>
      </c>
      <c r="E770" s="898"/>
      <c r="F770" s="898"/>
      <c r="G770" s="899"/>
      <c r="H770" s="922"/>
      <c r="I770" s="923"/>
      <c r="J770" s="406"/>
      <c r="K770" s="400" t="s">
        <v>65</v>
      </c>
      <c r="L770" s="898"/>
      <c r="M770" s="898"/>
      <c r="N770" s="899"/>
    </row>
    <row r="771" spans="3:14" ht="17" customHeight="1">
      <c r="C771" s="406"/>
      <c r="D771" s="402" t="s">
        <v>86</v>
      </c>
      <c r="E771" s="898"/>
      <c r="F771" s="898"/>
      <c r="G771" s="899"/>
      <c r="H771" s="922"/>
      <c r="I771" s="923"/>
      <c r="J771" s="406"/>
      <c r="K771" s="402" t="s">
        <v>86</v>
      </c>
      <c r="L771" s="898"/>
      <c r="M771" s="898"/>
      <c r="N771" s="899"/>
    </row>
    <row r="772" spans="3:14" ht="17" customHeight="1">
      <c r="C772" s="406"/>
      <c r="D772" s="403" t="s">
        <v>16</v>
      </c>
      <c r="E772" s="898"/>
      <c r="F772" s="898"/>
      <c r="G772" s="899"/>
      <c r="H772" s="922"/>
      <c r="I772" s="923"/>
      <c r="J772" s="406"/>
      <c r="K772" s="403" t="s">
        <v>16</v>
      </c>
      <c r="L772" s="898"/>
      <c r="M772" s="898"/>
      <c r="N772" s="899"/>
    </row>
    <row r="773" spans="3:14" ht="17" customHeight="1">
      <c r="C773" s="409"/>
      <c r="D773" s="404" t="s">
        <v>4</v>
      </c>
      <c r="E773" s="898"/>
      <c r="F773" s="898"/>
      <c r="G773" s="899"/>
      <c r="H773" s="922"/>
      <c r="I773" s="923"/>
      <c r="J773" s="409"/>
      <c r="K773" s="404" t="s">
        <v>4</v>
      </c>
      <c r="L773" s="898"/>
      <c r="M773" s="898"/>
      <c r="N773" s="899"/>
    </row>
    <row r="774" spans="3:14" ht="17" customHeight="1">
      <c r="C774" s="406"/>
      <c r="D774" s="400" t="str">
        <f>'statement of marks'!$H$3</f>
        <v xml:space="preserve">fo|ky; dk Mkbl dksM+ </v>
      </c>
      <c r="E774" s="900" t="str">
        <f>'statement of marks'!$I$3</f>
        <v>00001</v>
      </c>
      <c r="F774" s="900"/>
      <c r="G774" s="901"/>
      <c r="H774" s="922"/>
      <c r="I774" s="923"/>
      <c r="J774" s="406"/>
      <c r="K774" s="400" t="str">
        <f>'statement of marks'!$H$3</f>
        <v xml:space="preserve">fo|ky; dk Mkbl dksM+ </v>
      </c>
      <c r="L774" s="900" t="str">
        <f>'statement of marks'!$I$3</f>
        <v>00001</v>
      </c>
      <c r="M774" s="900"/>
      <c r="N774" s="901"/>
    </row>
    <row r="775" spans="3:14" ht="17" customHeight="1" thickBot="1">
      <c r="C775" s="410"/>
      <c r="D775" s="411" t="s">
        <v>63</v>
      </c>
      <c r="E775" s="902">
        <f>'statement of marks'!$DD$107</f>
        <v>42460</v>
      </c>
      <c r="F775" s="902"/>
      <c r="G775" s="903"/>
      <c r="H775" s="922"/>
      <c r="I775" s="923"/>
      <c r="J775" s="410"/>
      <c r="K775" s="411" t="s">
        <v>63</v>
      </c>
      <c r="L775" s="902">
        <f>'statement of marks'!$DD$107</f>
        <v>42460</v>
      </c>
      <c r="M775" s="902"/>
      <c r="N775" s="903"/>
    </row>
    <row r="776" spans="3:14" ht="17" customHeight="1">
      <c r="C776" s="904" t="s">
        <v>39</v>
      </c>
      <c r="D776" s="905"/>
      <c r="E776" s="905"/>
      <c r="F776" s="905"/>
      <c r="G776" s="906"/>
      <c r="H776" s="922"/>
      <c r="I776" s="923"/>
      <c r="J776" s="904" t="s">
        <v>39</v>
      </c>
      <c r="K776" s="905"/>
      <c r="L776" s="905"/>
      <c r="M776" s="905"/>
      <c r="N776" s="906"/>
    </row>
    <row r="777" spans="3:14" ht="17" customHeight="1">
      <c r="C777" s="907" t="str">
        <f>'statement of marks'!$A$1</f>
        <v>jk- ck- ek/;fed fo|ky; uohu] fuEckgsM+k</v>
      </c>
      <c r="D777" s="908"/>
      <c r="E777" s="908"/>
      <c r="F777" s="908"/>
      <c r="G777" s="909"/>
      <c r="H777" s="922"/>
      <c r="I777" s="923"/>
      <c r="J777" s="907" t="str">
        <f>'statement of marks'!$A$1</f>
        <v>jk- ck- ek/;fed fo|ky; uohu] fuEckgsM+k</v>
      </c>
      <c r="K777" s="908"/>
      <c r="L777" s="908"/>
      <c r="M777" s="908"/>
      <c r="N777" s="909"/>
    </row>
    <row r="778" spans="3:14" ht="17" customHeight="1">
      <c r="C778" s="907"/>
      <c r="D778" s="908"/>
      <c r="E778" s="908"/>
      <c r="F778" s="908"/>
      <c r="G778" s="909"/>
      <c r="H778" s="922"/>
      <c r="I778" s="923"/>
      <c r="J778" s="907"/>
      <c r="K778" s="908"/>
      <c r="L778" s="908"/>
      <c r="M778" s="908"/>
      <c r="N778" s="909"/>
    </row>
    <row r="779" spans="3:14" ht="17" customHeight="1">
      <c r="C779" s="406"/>
      <c r="D779" s="398" t="s">
        <v>559</v>
      </c>
      <c r="E779" s="910" t="str">
        <f>'statement of marks'!$F$3</f>
        <v>2015-16</v>
      </c>
      <c r="F779" s="910"/>
      <c r="G779" s="911"/>
      <c r="H779" s="922"/>
      <c r="I779" s="923"/>
      <c r="J779" s="406"/>
      <c r="K779" s="398" t="s">
        <v>559</v>
      </c>
      <c r="L779" s="910" t="str">
        <f>'statement of marks'!$F$3</f>
        <v>2015-16</v>
      </c>
      <c r="M779" s="910"/>
      <c r="N779" s="911"/>
    </row>
    <row r="780" spans="3:14" ht="17" customHeight="1">
      <c r="C780" s="406"/>
      <c r="D780" s="399" t="s">
        <v>560</v>
      </c>
      <c r="E780" s="912" t="str">
        <f>IF('statement of marks'!H57="","",'statement of marks'!H57)</f>
        <v>v 051</v>
      </c>
      <c r="F780" s="912"/>
      <c r="G780" s="913"/>
      <c r="H780" s="922"/>
      <c r="I780" s="923"/>
      <c r="J780" s="406"/>
      <c r="K780" s="399" t="s">
        <v>560</v>
      </c>
      <c r="L780" s="912" t="str">
        <f>IF('statement of marks'!H58="","",'statement of marks'!H58)</f>
        <v>v 052</v>
      </c>
      <c r="M780" s="912"/>
      <c r="N780" s="913"/>
    </row>
    <row r="781" spans="3:14" ht="17" customHeight="1">
      <c r="C781" s="406"/>
      <c r="D781" s="399" t="s">
        <v>561</v>
      </c>
      <c r="E781" s="912" t="str">
        <f>IF('statement of marks'!I57="","",'statement of marks'!I57)</f>
        <v>c 051</v>
      </c>
      <c r="F781" s="912"/>
      <c r="G781" s="913"/>
      <c r="H781" s="922"/>
      <c r="I781" s="923"/>
      <c r="J781" s="406"/>
      <c r="K781" s="399" t="s">
        <v>561</v>
      </c>
      <c r="L781" s="912" t="str">
        <f>IF('statement of marks'!I58="","",'statement of marks'!I58)</f>
        <v>c 052</v>
      </c>
      <c r="M781" s="912"/>
      <c r="N781" s="913"/>
    </row>
    <row r="782" spans="3:14" ht="17" customHeight="1">
      <c r="C782" s="406"/>
      <c r="D782" s="399" t="s">
        <v>562</v>
      </c>
      <c r="E782" s="912" t="str">
        <f>IF('statement of marks'!J57="","",'statement of marks'!J57)</f>
        <v>l 051</v>
      </c>
      <c r="F782" s="912"/>
      <c r="G782" s="913"/>
      <c r="H782" s="922"/>
      <c r="I782" s="923"/>
      <c r="J782" s="406"/>
      <c r="K782" s="399" t="s">
        <v>562</v>
      </c>
      <c r="L782" s="912" t="str">
        <f>IF('statement of marks'!J58="","",'statement of marks'!J58)</f>
        <v>l 052</v>
      </c>
      <c r="M782" s="912"/>
      <c r="N782" s="913"/>
    </row>
    <row r="783" spans="3:14" ht="17" customHeight="1">
      <c r="C783" s="406"/>
      <c r="D783" s="399" t="s">
        <v>566</v>
      </c>
      <c r="E783" s="914" t="str">
        <f>IF('statement of marks'!B57="","",'statement of marks'!B57)</f>
        <v/>
      </c>
      <c r="F783" s="914"/>
      <c r="G783" s="915"/>
      <c r="H783" s="922"/>
      <c r="I783" s="923"/>
      <c r="J783" s="406"/>
      <c r="K783" s="399" t="s">
        <v>566</v>
      </c>
      <c r="L783" s="914" t="str">
        <f>IF('statement of marks'!B58="","",'statement of marks'!B58)</f>
        <v/>
      </c>
      <c r="M783" s="914"/>
      <c r="N783" s="915"/>
    </row>
    <row r="784" spans="3:14" ht="17" customHeight="1">
      <c r="C784" s="406"/>
      <c r="D784" s="399" t="s">
        <v>563</v>
      </c>
      <c r="E784" s="914" t="str">
        <f>'statement of marks'!$D$3</f>
        <v>2 A</v>
      </c>
      <c r="F784" s="914"/>
      <c r="G784" s="915"/>
      <c r="H784" s="922"/>
      <c r="I784" s="923"/>
      <c r="J784" s="406"/>
      <c r="K784" s="399" t="s">
        <v>563</v>
      </c>
      <c r="L784" s="914" t="str">
        <f>'statement of marks'!$D$3</f>
        <v>2 A</v>
      </c>
      <c r="M784" s="914"/>
      <c r="N784" s="915"/>
    </row>
    <row r="785" spans="3:14" ht="17" customHeight="1">
      <c r="C785" s="406"/>
      <c r="D785" s="400" t="s">
        <v>564</v>
      </c>
      <c r="E785" s="914" t="str">
        <f>IF('statement of marks'!E57="","",'statement of marks'!E57)</f>
        <v/>
      </c>
      <c r="F785" s="914"/>
      <c r="G785" s="915"/>
      <c r="H785" s="922"/>
      <c r="I785" s="923"/>
      <c r="J785" s="406"/>
      <c r="K785" s="400" t="s">
        <v>564</v>
      </c>
      <c r="L785" s="914" t="str">
        <f>IF('statement of marks'!E58="","",'statement of marks'!E58)</f>
        <v/>
      </c>
      <c r="M785" s="914"/>
      <c r="N785" s="915"/>
    </row>
    <row r="786" spans="3:14" ht="17" customHeight="1">
      <c r="C786" s="406"/>
      <c r="D786" s="399" t="s">
        <v>6</v>
      </c>
      <c r="E786" s="914" t="str">
        <f>IF('statement of marks'!D57="","",'statement of marks'!D57)</f>
        <v/>
      </c>
      <c r="F786" s="914"/>
      <c r="G786" s="915"/>
      <c r="H786" s="922"/>
      <c r="I786" s="923"/>
      <c r="J786" s="406"/>
      <c r="K786" s="399" t="s">
        <v>6</v>
      </c>
      <c r="L786" s="914" t="str">
        <f>IF('statement of marks'!D58="","",'statement of marks'!D58)</f>
        <v/>
      </c>
      <c r="M786" s="914"/>
      <c r="N786" s="915"/>
    </row>
    <row r="787" spans="3:14" ht="17" customHeight="1">
      <c r="C787" s="406"/>
      <c r="D787" s="399" t="s">
        <v>567</v>
      </c>
      <c r="E787" s="916" t="str">
        <f>IF('statement of marks'!F57="","",'statement of marks'!F57)</f>
        <v/>
      </c>
      <c r="F787" s="916"/>
      <c r="G787" s="917"/>
      <c r="H787" s="922"/>
      <c r="I787" s="923"/>
      <c r="J787" s="406"/>
      <c r="K787" s="399" t="s">
        <v>567</v>
      </c>
      <c r="L787" s="916" t="str">
        <f>IF('statement of marks'!F58="","",'statement of marks'!F58)</f>
        <v/>
      </c>
      <c r="M787" s="916"/>
      <c r="N787" s="917"/>
    </row>
    <row r="788" spans="3:14" ht="17" customHeight="1">
      <c r="C788" s="406"/>
      <c r="D788" s="399" t="s">
        <v>568</v>
      </c>
      <c r="E788" s="918" t="str">
        <f>IF('statement of marks'!G57="","",'statement of marks'!G57)</f>
        <v/>
      </c>
      <c r="F788" s="918"/>
      <c r="G788" s="919"/>
      <c r="H788" s="922"/>
      <c r="I788" s="923"/>
      <c r="J788" s="406"/>
      <c r="K788" s="399" t="s">
        <v>568</v>
      </c>
      <c r="L788" s="918" t="str">
        <f>IF('statement of marks'!G58="","",'statement of marks'!G58)</f>
        <v/>
      </c>
      <c r="M788" s="918"/>
      <c r="N788" s="919"/>
    </row>
    <row r="789" spans="3:14" ht="17" customHeight="1">
      <c r="C789" s="406"/>
      <c r="D789" s="399" t="s">
        <v>565</v>
      </c>
      <c r="E789" s="405" t="s">
        <v>630</v>
      </c>
      <c r="F789" s="405" t="s">
        <v>79</v>
      </c>
      <c r="G789" s="407" t="s">
        <v>571</v>
      </c>
      <c r="H789" s="922"/>
      <c r="I789" s="923"/>
      <c r="J789" s="406"/>
      <c r="K789" s="399" t="s">
        <v>565</v>
      </c>
      <c r="L789" s="405" t="s">
        <v>630</v>
      </c>
      <c r="M789" s="405" t="s">
        <v>79</v>
      </c>
      <c r="N789" s="407" t="s">
        <v>571</v>
      </c>
    </row>
    <row r="790" spans="3:14" ht="17" customHeight="1">
      <c r="C790" s="406"/>
      <c r="D790" s="399" t="str">
        <f>'statement of marks'!$BZ$5</f>
        <v>fgUnh</v>
      </c>
      <c r="E790" s="413" t="str">
        <f>IF('statement of marks'!BZ57="","",'statement of marks'!BZ57)</f>
        <v/>
      </c>
      <c r="F790" s="415" t="str">
        <f>IF('statement of marks'!CA57="","",'statement of marks'!CA57)</f>
        <v/>
      </c>
      <c r="G790" s="407" t="str">
        <f>IF('statement of marks'!CB57="","",'statement of marks'!CB57)</f>
        <v/>
      </c>
      <c r="H790" s="922"/>
      <c r="I790" s="923"/>
      <c r="J790" s="406"/>
      <c r="K790" s="399" t="str">
        <f>'statement of marks'!$BZ$5</f>
        <v>fgUnh</v>
      </c>
      <c r="L790" s="413" t="str">
        <f>IF('statement of marks'!BZ58="","",'statement of marks'!BZ58)</f>
        <v/>
      </c>
      <c r="M790" s="415" t="str">
        <f>IF('statement of marks'!CA58="","",'statement of marks'!CA58)</f>
        <v/>
      </c>
      <c r="N790" s="407" t="str">
        <f>IF('statement of marks'!CB58="","",'statement of marks'!CB58)</f>
        <v/>
      </c>
    </row>
    <row r="791" spans="3:14" ht="17" customHeight="1">
      <c r="C791" s="406"/>
      <c r="D791" s="399" t="str">
        <f>'statement of marks'!$CC$5</f>
        <v>vaxszth</v>
      </c>
      <c r="E791" s="413" t="str">
        <f>IF('statement of marks'!CC57="","",'statement of marks'!CC57)</f>
        <v/>
      </c>
      <c r="F791" s="415" t="str">
        <f>IF('statement of marks'!CD57="","",'statement of marks'!CD57)</f>
        <v/>
      </c>
      <c r="G791" s="407" t="str">
        <f>IF('statement of marks'!CE57="","",'statement of marks'!CE57)</f>
        <v/>
      </c>
      <c r="H791" s="922"/>
      <c r="I791" s="923"/>
      <c r="J791" s="406"/>
      <c r="K791" s="399" t="str">
        <f>'statement of marks'!$CC$5</f>
        <v>vaxszth</v>
      </c>
      <c r="L791" s="413" t="str">
        <f>IF('statement of marks'!CC58="","",'statement of marks'!CC58)</f>
        <v/>
      </c>
      <c r="M791" s="415" t="str">
        <f>IF('statement of marks'!CD58="","",'statement of marks'!CD58)</f>
        <v/>
      </c>
      <c r="N791" s="407" t="str">
        <f>IF('statement of marks'!CE58="","",'statement of marks'!CE58)</f>
        <v/>
      </c>
    </row>
    <row r="792" spans="3:14" ht="17" customHeight="1">
      <c r="C792" s="406"/>
      <c r="D792" s="399" t="str">
        <f>'statement of marks'!$CF$5</f>
        <v>xf.kr</v>
      </c>
      <c r="E792" s="413" t="str">
        <f>IF('statement of marks'!CF57="","",'statement of marks'!CF57)</f>
        <v/>
      </c>
      <c r="F792" s="415" t="str">
        <f>IF('statement of marks'!CG57="","",'statement of marks'!CG57)</f>
        <v/>
      </c>
      <c r="G792" s="407" t="str">
        <f>IF('statement of marks'!CH57="","",'statement of marks'!CH57)</f>
        <v/>
      </c>
      <c r="H792" s="922"/>
      <c r="I792" s="923"/>
      <c r="J792" s="406"/>
      <c r="K792" s="399" t="str">
        <f>'statement of marks'!$CF$5</f>
        <v>xf.kr</v>
      </c>
      <c r="L792" s="413" t="str">
        <f>IF('statement of marks'!CF58="","",'statement of marks'!CF58)</f>
        <v/>
      </c>
      <c r="M792" s="415" t="str">
        <f>IF('statement of marks'!CG58="","",'statement of marks'!CG58)</f>
        <v/>
      </c>
      <c r="N792" s="407" t="str">
        <f>IF('statement of marks'!CH58="","",'statement of marks'!CH58)</f>
        <v/>
      </c>
    </row>
    <row r="793" spans="3:14" ht="17" customHeight="1">
      <c r="C793" s="406"/>
      <c r="D793" s="399" t="str">
        <f>'statement of marks'!$CI$5</f>
        <v>Ik;kZoj.k v/;;u</v>
      </c>
      <c r="E793" s="413" t="str">
        <f>IF('statement of marks'!CI57="","",'statement of marks'!CI57)</f>
        <v/>
      </c>
      <c r="F793" s="415" t="str">
        <f>IF('statement of marks'!CJ57="","",'statement of marks'!CJ57)</f>
        <v/>
      </c>
      <c r="G793" s="407" t="str">
        <f>IF('statement of marks'!CK57="","",'statement of marks'!CK57)</f>
        <v/>
      </c>
      <c r="H793" s="922"/>
      <c r="I793" s="923"/>
      <c r="J793" s="406"/>
      <c r="K793" s="399" t="str">
        <f>'statement of marks'!$CI$5</f>
        <v>Ik;kZoj.k v/;;u</v>
      </c>
      <c r="L793" s="413" t="str">
        <f>IF('statement of marks'!CI58="","",'statement of marks'!CI58)</f>
        <v/>
      </c>
      <c r="M793" s="415" t="str">
        <f>IF('statement of marks'!CJ58="","",'statement of marks'!CJ58)</f>
        <v/>
      </c>
      <c r="N793" s="407" t="str">
        <f>IF('statement of marks'!CK58="","",'statement of marks'!CK58)</f>
        <v/>
      </c>
    </row>
    <row r="794" spans="3:14" ht="17" customHeight="1">
      <c r="C794" s="406"/>
      <c r="D794" s="399" t="str">
        <f>'statement of marks'!$CL$5</f>
        <v>dk;kZuqHko</v>
      </c>
      <c r="E794" s="413" t="str">
        <f>IF('statement of marks'!CL57="","",'statement of marks'!CL57)</f>
        <v/>
      </c>
      <c r="F794" s="415" t="str">
        <f>IF('statement of marks'!CM57="","",'statement of marks'!CM57)</f>
        <v/>
      </c>
      <c r="G794" s="407" t="str">
        <f>IF('statement of marks'!CN57="","",'statement of marks'!CN57)</f>
        <v/>
      </c>
      <c r="H794" s="922"/>
      <c r="I794" s="923"/>
      <c r="J794" s="406"/>
      <c r="K794" s="399" t="str">
        <f>'statement of marks'!$CL$5</f>
        <v>dk;kZuqHko</v>
      </c>
      <c r="L794" s="413" t="str">
        <f>IF('statement of marks'!CL58="","",'statement of marks'!CL58)</f>
        <v/>
      </c>
      <c r="M794" s="415" t="str">
        <f>IF('statement of marks'!CM58="","",'statement of marks'!CM58)</f>
        <v/>
      </c>
      <c r="N794" s="407" t="str">
        <f>IF('statement of marks'!CN58="","",'statement of marks'!CN58)</f>
        <v/>
      </c>
    </row>
    <row r="795" spans="3:14" ht="17" customHeight="1">
      <c r="C795" s="406"/>
      <c r="D795" s="399" t="str">
        <f>'statement of marks'!$CO$5</f>
        <v>dyk f'k{kk</v>
      </c>
      <c r="E795" s="414" t="str">
        <f>IF('statement of marks'!CO57="","",'statement of marks'!CO57)</f>
        <v/>
      </c>
      <c r="F795" s="416" t="str">
        <f>IF('statement of marks'!CP57="","",'statement of marks'!CP57)</f>
        <v/>
      </c>
      <c r="G795" s="408" t="str">
        <f>IF('statement of marks'!CQ57="","",'statement of marks'!CQ57)</f>
        <v/>
      </c>
      <c r="H795" s="922"/>
      <c r="I795" s="923"/>
      <c r="J795" s="406"/>
      <c r="K795" s="399" t="str">
        <f>'statement of marks'!$CO$5</f>
        <v>dyk f'k{kk</v>
      </c>
      <c r="L795" s="414" t="str">
        <f>IF('statement of marks'!CO58="","",'statement of marks'!CO58)</f>
        <v/>
      </c>
      <c r="M795" s="416" t="str">
        <f>IF('statement of marks'!CP58="","",'statement of marks'!CP58)</f>
        <v/>
      </c>
      <c r="N795" s="408" t="str">
        <f>IF('statement of marks'!CQ58="","",'statement of marks'!CQ58)</f>
        <v/>
      </c>
    </row>
    <row r="796" spans="3:14" ht="17" customHeight="1">
      <c r="C796" s="406"/>
      <c r="D796" s="399" t="str">
        <f>'statement of marks'!$CR$5</f>
        <v>LokLF; ,oe~ 'kkjhfjd f'k{kk</v>
      </c>
      <c r="E796" s="414" t="str">
        <f>IF('statement of marks'!CR57="","",'statement of marks'!CR57)</f>
        <v/>
      </c>
      <c r="F796" s="416" t="str">
        <f>IF('statement of marks'!CS57="","",'statement of marks'!CS57)</f>
        <v/>
      </c>
      <c r="G796" s="408" t="str">
        <f>IF('statement of marks'!CT57="","",'statement of marks'!CT57)</f>
        <v/>
      </c>
      <c r="H796" s="922"/>
      <c r="I796" s="923"/>
      <c r="J796" s="406"/>
      <c r="K796" s="399" t="str">
        <f>'statement of marks'!$CR$5</f>
        <v>LokLF; ,oe~ 'kkjhfjd f'k{kk</v>
      </c>
      <c r="L796" s="414" t="str">
        <f>IF('statement of marks'!CR58="","",'statement of marks'!CR58)</f>
        <v/>
      </c>
      <c r="M796" s="416" t="str">
        <f>IF('statement of marks'!CS58="","",'statement of marks'!CS58)</f>
        <v/>
      </c>
      <c r="N796" s="408" t="str">
        <f>IF('statement of marks'!CT58="","",'statement of marks'!CT58)</f>
        <v/>
      </c>
    </row>
    <row r="797" spans="3:14" ht="17" customHeight="1">
      <c r="C797" s="406"/>
      <c r="D797" s="399" t="s">
        <v>629</v>
      </c>
      <c r="E797" s="414" t="str">
        <f>IF('statement of marks'!CY57="","",'statement of marks'!CY57)</f>
        <v/>
      </c>
      <c r="F797" s="416" t="str">
        <f>IF('statement of marks'!CZ57="","",'statement of marks'!CZ57)</f>
        <v/>
      </c>
      <c r="G797" s="408" t="str">
        <f>IF('statement of marks'!DB57="","",'statement of marks'!DB57)</f>
        <v/>
      </c>
      <c r="H797" s="922"/>
      <c r="I797" s="923"/>
      <c r="J797" s="406"/>
      <c r="K797" s="399" t="s">
        <v>629</v>
      </c>
      <c r="L797" s="414" t="str">
        <f>IF('statement of marks'!CY58="","",'statement of marks'!CY58)</f>
        <v/>
      </c>
      <c r="M797" s="416" t="str">
        <f>IF('statement of marks'!CZ58="","",'statement of marks'!CZ58)</f>
        <v/>
      </c>
      <c r="N797" s="408" t="str">
        <f>IF('statement of marks'!DB58="","",'statement of marks'!DB58)</f>
        <v/>
      </c>
    </row>
    <row r="798" spans="3:14" ht="17" customHeight="1">
      <c r="C798" s="406"/>
      <c r="D798" s="399" t="s">
        <v>8</v>
      </c>
      <c r="E798" s="920" t="str">
        <f>IF('statement of marks'!CX57="","",'statement of marks'!CX57)</f>
        <v/>
      </c>
      <c r="F798" s="920"/>
      <c r="G798" s="921"/>
      <c r="H798" s="922"/>
      <c r="I798" s="923"/>
      <c r="J798" s="406"/>
      <c r="K798" s="399" t="s">
        <v>8</v>
      </c>
      <c r="L798" s="920" t="str">
        <f>IF('statement of marks'!CX58="","",'statement of marks'!CX58)</f>
        <v/>
      </c>
      <c r="M798" s="920"/>
      <c r="N798" s="921"/>
    </row>
    <row r="799" spans="3:14" ht="17" customHeight="1">
      <c r="C799" s="406"/>
      <c r="D799" s="401" t="str">
        <f>'statement of marks'!$CU$5</f>
        <v>dqy ehfVax</v>
      </c>
      <c r="E799" s="412" t="str">
        <f>IF('statement of marks'!CU57="","",'statement of marks'!CU57)</f>
        <v/>
      </c>
      <c r="F799" s="366" t="str">
        <f>'statement of marks'!$CV$5</f>
        <v>Nk= mifLFkfr</v>
      </c>
      <c r="G799" s="417" t="str">
        <f>IF('statement of marks'!CV57="","",'statement of marks'!CV57)</f>
        <v/>
      </c>
      <c r="H799" s="922"/>
      <c r="I799" s="923"/>
      <c r="J799" s="406"/>
      <c r="K799" s="401" t="str">
        <f>'statement of marks'!$CU$5</f>
        <v>dqy ehfVax</v>
      </c>
      <c r="L799" s="412" t="str">
        <f>IF('statement of marks'!CU58="","",'statement of marks'!CU58)</f>
        <v/>
      </c>
      <c r="M799" s="366" t="str">
        <f>'statement of marks'!$CV$5</f>
        <v>Nk= mifLFkfr</v>
      </c>
      <c r="N799" s="417" t="str">
        <f>IF('statement of marks'!CV58="","",'statement of marks'!CV58)</f>
        <v/>
      </c>
    </row>
    <row r="800" spans="3:14" ht="17" customHeight="1">
      <c r="C800" s="406"/>
      <c r="D800" s="399" t="s">
        <v>569</v>
      </c>
      <c r="E800" s="898" t="str">
        <f>IF('statement of marks'!DE57="","",'statement of marks'!DE57)</f>
        <v/>
      </c>
      <c r="F800" s="898"/>
      <c r="G800" s="899"/>
      <c r="H800" s="922"/>
      <c r="I800" s="923"/>
      <c r="J800" s="406"/>
      <c r="K800" s="399" t="s">
        <v>569</v>
      </c>
      <c r="L800" s="898" t="str">
        <f>IF('statement of marks'!DE58="","",'statement of marks'!DE58)</f>
        <v/>
      </c>
      <c r="M800" s="898"/>
      <c r="N800" s="899"/>
    </row>
    <row r="801" spans="3:14" ht="17" customHeight="1">
      <c r="C801" s="406"/>
      <c r="D801" s="400" t="s">
        <v>65</v>
      </c>
      <c r="E801" s="898"/>
      <c r="F801" s="898"/>
      <c r="G801" s="899"/>
      <c r="H801" s="922"/>
      <c r="I801" s="923"/>
      <c r="J801" s="406"/>
      <c r="K801" s="400" t="s">
        <v>65</v>
      </c>
      <c r="L801" s="898"/>
      <c r="M801" s="898"/>
      <c r="N801" s="899"/>
    </row>
    <row r="802" spans="3:14" ht="17" customHeight="1">
      <c r="C802" s="406"/>
      <c r="D802" s="402" t="s">
        <v>86</v>
      </c>
      <c r="E802" s="898"/>
      <c r="F802" s="898"/>
      <c r="G802" s="899"/>
      <c r="H802" s="922"/>
      <c r="I802" s="923"/>
      <c r="J802" s="406"/>
      <c r="K802" s="402" t="s">
        <v>86</v>
      </c>
      <c r="L802" s="898"/>
      <c r="M802" s="898"/>
      <c r="N802" s="899"/>
    </row>
    <row r="803" spans="3:14" ht="17" customHeight="1">
      <c r="C803" s="406"/>
      <c r="D803" s="403" t="s">
        <v>16</v>
      </c>
      <c r="E803" s="898"/>
      <c r="F803" s="898"/>
      <c r="G803" s="899"/>
      <c r="H803" s="922"/>
      <c r="I803" s="923"/>
      <c r="J803" s="406"/>
      <c r="K803" s="403" t="s">
        <v>16</v>
      </c>
      <c r="L803" s="898"/>
      <c r="M803" s="898"/>
      <c r="N803" s="899"/>
    </row>
    <row r="804" spans="3:14" ht="17" customHeight="1">
      <c r="C804" s="409"/>
      <c r="D804" s="404" t="s">
        <v>4</v>
      </c>
      <c r="E804" s="898"/>
      <c r="F804" s="898"/>
      <c r="G804" s="899"/>
      <c r="H804" s="922"/>
      <c r="I804" s="923"/>
      <c r="J804" s="409"/>
      <c r="K804" s="404" t="s">
        <v>4</v>
      </c>
      <c r="L804" s="898"/>
      <c r="M804" s="898"/>
      <c r="N804" s="899"/>
    </row>
    <row r="805" spans="3:14" ht="17" customHeight="1">
      <c r="C805" s="406"/>
      <c r="D805" s="400" t="str">
        <f>'statement of marks'!$H$3</f>
        <v xml:space="preserve">fo|ky; dk Mkbl dksM+ </v>
      </c>
      <c r="E805" s="900" t="str">
        <f>'statement of marks'!$I$3</f>
        <v>00001</v>
      </c>
      <c r="F805" s="900"/>
      <c r="G805" s="901"/>
      <c r="H805" s="922"/>
      <c r="I805" s="923"/>
      <c r="J805" s="406"/>
      <c r="K805" s="400" t="str">
        <f>'statement of marks'!$H$3</f>
        <v xml:space="preserve">fo|ky; dk Mkbl dksM+ </v>
      </c>
      <c r="L805" s="900" t="str">
        <f>'statement of marks'!$I$3</f>
        <v>00001</v>
      </c>
      <c r="M805" s="900"/>
      <c r="N805" s="901"/>
    </row>
    <row r="806" spans="3:14" ht="17" customHeight="1" thickBot="1">
      <c r="C806" s="410"/>
      <c r="D806" s="411" t="s">
        <v>63</v>
      </c>
      <c r="E806" s="902">
        <f>'statement of marks'!$DD$107</f>
        <v>42460</v>
      </c>
      <c r="F806" s="902"/>
      <c r="G806" s="903"/>
      <c r="H806" s="922"/>
      <c r="I806" s="923"/>
      <c r="J806" s="410"/>
      <c r="K806" s="411" t="s">
        <v>63</v>
      </c>
      <c r="L806" s="902">
        <f>'statement of marks'!$DD$107</f>
        <v>42460</v>
      </c>
      <c r="M806" s="902"/>
      <c r="N806" s="903"/>
    </row>
    <row r="807" spans="3:14" ht="17" customHeight="1">
      <c r="C807" s="904" t="s">
        <v>39</v>
      </c>
      <c r="D807" s="905"/>
      <c r="E807" s="905"/>
      <c r="F807" s="905"/>
      <c r="G807" s="906"/>
      <c r="H807" s="922"/>
      <c r="I807" s="923"/>
      <c r="J807" s="904" t="s">
        <v>39</v>
      </c>
      <c r="K807" s="905"/>
      <c r="L807" s="905"/>
      <c r="M807" s="905"/>
      <c r="N807" s="906"/>
    </row>
    <row r="808" spans="3:14" ht="17" customHeight="1">
      <c r="C808" s="907" t="str">
        <f>'statement of marks'!$A$1</f>
        <v>jk- ck- ek/;fed fo|ky; uohu] fuEckgsM+k</v>
      </c>
      <c r="D808" s="908"/>
      <c r="E808" s="908"/>
      <c r="F808" s="908"/>
      <c r="G808" s="909"/>
      <c r="H808" s="922"/>
      <c r="I808" s="923"/>
      <c r="J808" s="907" t="str">
        <f>'statement of marks'!$A$1</f>
        <v>jk- ck- ek/;fed fo|ky; uohu] fuEckgsM+k</v>
      </c>
      <c r="K808" s="908"/>
      <c r="L808" s="908"/>
      <c r="M808" s="908"/>
      <c r="N808" s="909"/>
    </row>
    <row r="809" spans="3:14" ht="17" customHeight="1">
      <c r="C809" s="907"/>
      <c r="D809" s="908"/>
      <c r="E809" s="908"/>
      <c r="F809" s="908"/>
      <c r="G809" s="909"/>
      <c r="H809" s="922"/>
      <c r="I809" s="923"/>
      <c r="J809" s="907"/>
      <c r="K809" s="908"/>
      <c r="L809" s="908"/>
      <c r="M809" s="908"/>
      <c r="N809" s="909"/>
    </row>
    <row r="810" spans="3:14" ht="17" customHeight="1">
      <c r="C810" s="406"/>
      <c r="D810" s="398" t="s">
        <v>559</v>
      </c>
      <c r="E810" s="910" t="str">
        <f>'statement of marks'!$F$3</f>
        <v>2015-16</v>
      </c>
      <c r="F810" s="910"/>
      <c r="G810" s="911"/>
      <c r="H810" s="922"/>
      <c r="I810" s="923"/>
      <c r="J810" s="406"/>
      <c r="K810" s="398" t="s">
        <v>559</v>
      </c>
      <c r="L810" s="910" t="str">
        <f>'statement of marks'!$F$3</f>
        <v>2015-16</v>
      </c>
      <c r="M810" s="910"/>
      <c r="N810" s="911"/>
    </row>
    <row r="811" spans="3:14" ht="17" customHeight="1">
      <c r="C811" s="406"/>
      <c r="D811" s="399" t="s">
        <v>560</v>
      </c>
      <c r="E811" s="912" t="str">
        <f>IF('statement of marks'!H59="","",'statement of marks'!H59)</f>
        <v>v 053</v>
      </c>
      <c r="F811" s="912"/>
      <c r="G811" s="913"/>
      <c r="H811" s="922"/>
      <c r="I811" s="923"/>
      <c r="J811" s="406"/>
      <c r="K811" s="399" t="s">
        <v>560</v>
      </c>
      <c r="L811" s="912" t="str">
        <f>IF('statement of marks'!H60="","",'statement of marks'!H60)</f>
        <v>v 054</v>
      </c>
      <c r="M811" s="912"/>
      <c r="N811" s="913"/>
    </row>
    <row r="812" spans="3:14" ht="17" customHeight="1">
      <c r="C812" s="406"/>
      <c r="D812" s="399" t="s">
        <v>561</v>
      </c>
      <c r="E812" s="912" t="str">
        <f>IF('statement of marks'!I59="","",'statement of marks'!I59)</f>
        <v>c 053</v>
      </c>
      <c r="F812" s="912"/>
      <c r="G812" s="913"/>
      <c r="H812" s="922"/>
      <c r="I812" s="923"/>
      <c r="J812" s="406"/>
      <c r="K812" s="399" t="s">
        <v>561</v>
      </c>
      <c r="L812" s="912" t="str">
        <f>IF('statement of marks'!I60="","",'statement of marks'!I60)</f>
        <v>c 054</v>
      </c>
      <c r="M812" s="912"/>
      <c r="N812" s="913"/>
    </row>
    <row r="813" spans="3:14" ht="17" customHeight="1">
      <c r="C813" s="406"/>
      <c r="D813" s="399" t="s">
        <v>562</v>
      </c>
      <c r="E813" s="912" t="str">
        <f>IF('statement of marks'!J59="","",'statement of marks'!J59)</f>
        <v>l 053</v>
      </c>
      <c r="F813" s="912"/>
      <c r="G813" s="913"/>
      <c r="H813" s="922"/>
      <c r="I813" s="923"/>
      <c r="J813" s="406"/>
      <c r="K813" s="399" t="s">
        <v>562</v>
      </c>
      <c r="L813" s="912" t="str">
        <f>IF('statement of marks'!J60="","",'statement of marks'!J60)</f>
        <v>l 054</v>
      </c>
      <c r="M813" s="912"/>
      <c r="N813" s="913"/>
    </row>
    <row r="814" spans="3:14" ht="17" customHeight="1">
      <c r="C814" s="406"/>
      <c r="D814" s="399" t="s">
        <v>566</v>
      </c>
      <c r="E814" s="914" t="str">
        <f>IF('statement of marks'!B59="","",'statement of marks'!B59)</f>
        <v/>
      </c>
      <c r="F814" s="914"/>
      <c r="G814" s="915"/>
      <c r="H814" s="922"/>
      <c r="I814" s="923"/>
      <c r="J814" s="406"/>
      <c r="K814" s="399" t="s">
        <v>566</v>
      </c>
      <c r="L814" s="914" t="str">
        <f>IF('statement of marks'!B60="","",'statement of marks'!B60)</f>
        <v/>
      </c>
      <c r="M814" s="914"/>
      <c r="N814" s="915"/>
    </row>
    <row r="815" spans="3:14" ht="17" customHeight="1">
      <c r="C815" s="406"/>
      <c r="D815" s="399" t="s">
        <v>563</v>
      </c>
      <c r="E815" s="914" t="str">
        <f>'statement of marks'!$D$3</f>
        <v>2 A</v>
      </c>
      <c r="F815" s="914"/>
      <c r="G815" s="915"/>
      <c r="H815" s="922"/>
      <c r="I815" s="923"/>
      <c r="J815" s="406"/>
      <c r="K815" s="399" t="s">
        <v>563</v>
      </c>
      <c r="L815" s="914" t="str">
        <f>'statement of marks'!$D$3</f>
        <v>2 A</v>
      </c>
      <c r="M815" s="914"/>
      <c r="N815" s="915"/>
    </row>
    <row r="816" spans="3:14" ht="17" customHeight="1">
      <c r="C816" s="406"/>
      <c r="D816" s="400" t="s">
        <v>564</v>
      </c>
      <c r="E816" s="914" t="str">
        <f>IF('statement of marks'!E59="","",'statement of marks'!E59)</f>
        <v/>
      </c>
      <c r="F816" s="914"/>
      <c r="G816" s="915"/>
      <c r="H816" s="922"/>
      <c r="I816" s="923"/>
      <c r="J816" s="406"/>
      <c r="K816" s="400" t="s">
        <v>564</v>
      </c>
      <c r="L816" s="914" t="str">
        <f>IF('statement of marks'!E60="","",'statement of marks'!E60)</f>
        <v/>
      </c>
      <c r="M816" s="914"/>
      <c r="N816" s="915"/>
    </row>
    <row r="817" spans="3:14" ht="17" customHeight="1">
      <c r="C817" s="406"/>
      <c r="D817" s="399" t="s">
        <v>6</v>
      </c>
      <c r="E817" s="914" t="str">
        <f>IF('statement of marks'!D59="","",'statement of marks'!D59)</f>
        <v/>
      </c>
      <c r="F817" s="914"/>
      <c r="G817" s="915"/>
      <c r="H817" s="922"/>
      <c r="I817" s="923"/>
      <c r="J817" s="406"/>
      <c r="K817" s="399" t="s">
        <v>6</v>
      </c>
      <c r="L817" s="914" t="str">
        <f>IF('statement of marks'!D60="","",'statement of marks'!D60)</f>
        <v/>
      </c>
      <c r="M817" s="914"/>
      <c r="N817" s="915"/>
    </row>
    <row r="818" spans="3:14" ht="17" customHeight="1">
      <c r="C818" s="406"/>
      <c r="D818" s="399" t="s">
        <v>567</v>
      </c>
      <c r="E818" s="916" t="str">
        <f>IF('statement of marks'!F59="","",'statement of marks'!F59)</f>
        <v/>
      </c>
      <c r="F818" s="916"/>
      <c r="G818" s="917"/>
      <c r="H818" s="922"/>
      <c r="I818" s="923"/>
      <c r="J818" s="406"/>
      <c r="K818" s="399" t="s">
        <v>567</v>
      </c>
      <c r="L818" s="916" t="str">
        <f>IF('statement of marks'!F60="","",'statement of marks'!F60)</f>
        <v/>
      </c>
      <c r="M818" s="916"/>
      <c r="N818" s="917"/>
    </row>
    <row r="819" spans="3:14" ht="17" customHeight="1">
      <c r="C819" s="406"/>
      <c r="D819" s="399" t="s">
        <v>568</v>
      </c>
      <c r="E819" s="918" t="str">
        <f>IF('statement of marks'!G59="","",'statement of marks'!G59)</f>
        <v/>
      </c>
      <c r="F819" s="918"/>
      <c r="G819" s="919"/>
      <c r="H819" s="922"/>
      <c r="I819" s="923"/>
      <c r="J819" s="406"/>
      <c r="K819" s="399" t="s">
        <v>568</v>
      </c>
      <c r="L819" s="918" t="str">
        <f>IF('statement of marks'!G60="","",'statement of marks'!G60)</f>
        <v/>
      </c>
      <c r="M819" s="918"/>
      <c r="N819" s="919"/>
    </row>
    <row r="820" spans="3:14" ht="17" customHeight="1">
      <c r="C820" s="406"/>
      <c r="D820" s="399" t="s">
        <v>565</v>
      </c>
      <c r="E820" s="405" t="s">
        <v>630</v>
      </c>
      <c r="F820" s="405" t="s">
        <v>79</v>
      </c>
      <c r="G820" s="407" t="s">
        <v>571</v>
      </c>
      <c r="H820" s="922"/>
      <c r="I820" s="923"/>
      <c r="J820" s="406"/>
      <c r="K820" s="399" t="s">
        <v>565</v>
      </c>
      <c r="L820" s="405" t="s">
        <v>630</v>
      </c>
      <c r="M820" s="405" t="s">
        <v>79</v>
      </c>
      <c r="N820" s="407" t="s">
        <v>571</v>
      </c>
    </row>
    <row r="821" spans="3:14" ht="17" customHeight="1">
      <c r="C821" s="406"/>
      <c r="D821" s="399" t="str">
        <f>'statement of marks'!$BZ$5</f>
        <v>fgUnh</v>
      </c>
      <c r="E821" s="413" t="str">
        <f>IF('statement of marks'!BZ59="","",'statement of marks'!BZ59)</f>
        <v/>
      </c>
      <c r="F821" s="415" t="str">
        <f>IF('statement of marks'!CA59="","",'statement of marks'!CA59)</f>
        <v/>
      </c>
      <c r="G821" s="407" t="str">
        <f>IF('statement of marks'!CB59="","",'statement of marks'!CB59)</f>
        <v/>
      </c>
      <c r="H821" s="922"/>
      <c r="I821" s="923"/>
      <c r="J821" s="406"/>
      <c r="K821" s="399" t="str">
        <f>'statement of marks'!$BZ$5</f>
        <v>fgUnh</v>
      </c>
      <c r="L821" s="413" t="str">
        <f>IF('statement of marks'!BZ60="","",'statement of marks'!BZ60)</f>
        <v/>
      </c>
      <c r="M821" s="415" t="str">
        <f>IF('statement of marks'!CA60="","",'statement of marks'!CA60)</f>
        <v/>
      </c>
      <c r="N821" s="407" t="str">
        <f>IF('statement of marks'!CB60="","",'statement of marks'!CB60)</f>
        <v/>
      </c>
    </row>
    <row r="822" spans="3:14" ht="17" customHeight="1">
      <c r="C822" s="406"/>
      <c r="D822" s="399" t="str">
        <f>'statement of marks'!$CC$5</f>
        <v>vaxszth</v>
      </c>
      <c r="E822" s="413" t="str">
        <f>IF('statement of marks'!CC59="","",'statement of marks'!CC59)</f>
        <v/>
      </c>
      <c r="F822" s="415" t="str">
        <f>IF('statement of marks'!CD59="","",'statement of marks'!CD59)</f>
        <v/>
      </c>
      <c r="G822" s="407" t="str">
        <f>IF('statement of marks'!CE59="","",'statement of marks'!CE59)</f>
        <v/>
      </c>
      <c r="H822" s="922"/>
      <c r="I822" s="923"/>
      <c r="J822" s="406"/>
      <c r="K822" s="399" t="str">
        <f>'statement of marks'!$CC$5</f>
        <v>vaxszth</v>
      </c>
      <c r="L822" s="413" t="str">
        <f>IF('statement of marks'!CC60="","",'statement of marks'!CC60)</f>
        <v/>
      </c>
      <c r="M822" s="415" t="str">
        <f>IF('statement of marks'!CD60="","",'statement of marks'!CD60)</f>
        <v/>
      </c>
      <c r="N822" s="407" t="str">
        <f>IF('statement of marks'!CE60="","",'statement of marks'!CE60)</f>
        <v/>
      </c>
    </row>
    <row r="823" spans="3:14" ht="17" customHeight="1">
      <c r="C823" s="406"/>
      <c r="D823" s="399" t="str">
        <f>'statement of marks'!$CF$5</f>
        <v>xf.kr</v>
      </c>
      <c r="E823" s="413" t="str">
        <f>IF('statement of marks'!CF59="","",'statement of marks'!CF59)</f>
        <v/>
      </c>
      <c r="F823" s="415" t="str">
        <f>IF('statement of marks'!CG59="","",'statement of marks'!CG59)</f>
        <v/>
      </c>
      <c r="G823" s="407" t="str">
        <f>IF('statement of marks'!CH59="","",'statement of marks'!CH59)</f>
        <v/>
      </c>
      <c r="H823" s="922"/>
      <c r="I823" s="923"/>
      <c r="J823" s="406"/>
      <c r="K823" s="399" t="str">
        <f>'statement of marks'!$CF$5</f>
        <v>xf.kr</v>
      </c>
      <c r="L823" s="413" t="str">
        <f>IF('statement of marks'!CF60="","",'statement of marks'!CF60)</f>
        <v/>
      </c>
      <c r="M823" s="415" t="str">
        <f>IF('statement of marks'!CG60="","",'statement of marks'!CG60)</f>
        <v/>
      </c>
      <c r="N823" s="407" t="str">
        <f>IF('statement of marks'!CH60="","",'statement of marks'!CH60)</f>
        <v/>
      </c>
    </row>
    <row r="824" spans="3:14" ht="17" customHeight="1">
      <c r="C824" s="406"/>
      <c r="D824" s="399" t="str">
        <f>'statement of marks'!$CI$5</f>
        <v>Ik;kZoj.k v/;;u</v>
      </c>
      <c r="E824" s="413" t="str">
        <f>IF('statement of marks'!CI59="","",'statement of marks'!CI59)</f>
        <v/>
      </c>
      <c r="F824" s="415" t="str">
        <f>IF('statement of marks'!CJ59="","",'statement of marks'!CJ59)</f>
        <v/>
      </c>
      <c r="G824" s="407" t="str">
        <f>IF('statement of marks'!CK59="","",'statement of marks'!CK59)</f>
        <v/>
      </c>
      <c r="H824" s="922"/>
      <c r="I824" s="923"/>
      <c r="J824" s="406"/>
      <c r="K824" s="399" t="str">
        <f>'statement of marks'!$CI$5</f>
        <v>Ik;kZoj.k v/;;u</v>
      </c>
      <c r="L824" s="413" t="str">
        <f>IF('statement of marks'!CI60="","",'statement of marks'!CI60)</f>
        <v/>
      </c>
      <c r="M824" s="415" t="str">
        <f>IF('statement of marks'!CJ60="","",'statement of marks'!CJ60)</f>
        <v/>
      </c>
      <c r="N824" s="407" t="str">
        <f>IF('statement of marks'!CK60="","",'statement of marks'!CK60)</f>
        <v/>
      </c>
    </row>
    <row r="825" spans="3:14" ht="17" customHeight="1">
      <c r="C825" s="406"/>
      <c r="D825" s="399" t="str">
        <f>'statement of marks'!$CL$5</f>
        <v>dk;kZuqHko</v>
      </c>
      <c r="E825" s="413" t="str">
        <f>IF('statement of marks'!CL59="","",'statement of marks'!CL59)</f>
        <v/>
      </c>
      <c r="F825" s="415" t="str">
        <f>IF('statement of marks'!CM59="","",'statement of marks'!CM59)</f>
        <v/>
      </c>
      <c r="G825" s="407" t="str">
        <f>IF('statement of marks'!CN59="","",'statement of marks'!CN59)</f>
        <v/>
      </c>
      <c r="H825" s="922"/>
      <c r="I825" s="923"/>
      <c r="J825" s="406"/>
      <c r="K825" s="399" t="str">
        <f>'statement of marks'!$CL$5</f>
        <v>dk;kZuqHko</v>
      </c>
      <c r="L825" s="413" t="str">
        <f>IF('statement of marks'!CL60="","",'statement of marks'!CL60)</f>
        <v/>
      </c>
      <c r="M825" s="415" t="str">
        <f>IF('statement of marks'!CM60="","",'statement of marks'!CM60)</f>
        <v/>
      </c>
      <c r="N825" s="407" t="str">
        <f>IF('statement of marks'!CN60="","",'statement of marks'!CN60)</f>
        <v/>
      </c>
    </row>
    <row r="826" spans="3:14" ht="17" customHeight="1">
      <c r="C826" s="406"/>
      <c r="D826" s="399" t="str">
        <f>'statement of marks'!$CO$5</f>
        <v>dyk f'k{kk</v>
      </c>
      <c r="E826" s="414" t="str">
        <f>IF('statement of marks'!CO59="","",'statement of marks'!CO59)</f>
        <v/>
      </c>
      <c r="F826" s="416" t="str">
        <f>IF('statement of marks'!CP59="","",'statement of marks'!CP59)</f>
        <v/>
      </c>
      <c r="G826" s="408" t="str">
        <f>IF('statement of marks'!CQ59="","",'statement of marks'!CQ59)</f>
        <v/>
      </c>
      <c r="H826" s="922"/>
      <c r="I826" s="923"/>
      <c r="J826" s="406"/>
      <c r="K826" s="399" t="str">
        <f>'statement of marks'!$CO$5</f>
        <v>dyk f'k{kk</v>
      </c>
      <c r="L826" s="414" t="str">
        <f>IF('statement of marks'!CO60="","",'statement of marks'!CO60)</f>
        <v/>
      </c>
      <c r="M826" s="416" t="str">
        <f>IF('statement of marks'!CP60="","",'statement of marks'!CP60)</f>
        <v/>
      </c>
      <c r="N826" s="408" t="str">
        <f>IF('statement of marks'!CQ60="","",'statement of marks'!CQ60)</f>
        <v/>
      </c>
    </row>
    <row r="827" spans="3:14" ht="17" customHeight="1">
      <c r="C827" s="406"/>
      <c r="D827" s="399" t="str">
        <f>'statement of marks'!$CR$5</f>
        <v>LokLF; ,oe~ 'kkjhfjd f'k{kk</v>
      </c>
      <c r="E827" s="414" t="str">
        <f>IF('statement of marks'!CR59="","",'statement of marks'!CR59)</f>
        <v/>
      </c>
      <c r="F827" s="416" t="str">
        <f>IF('statement of marks'!CS59="","",'statement of marks'!CS59)</f>
        <v/>
      </c>
      <c r="G827" s="408" t="str">
        <f>IF('statement of marks'!CT59="","",'statement of marks'!CT59)</f>
        <v/>
      </c>
      <c r="H827" s="922"/>
      <c r="I827" s="923"/>
      <c r="J827" s="406"/>
      <c r="K827" s="399" t="str">
        <f>'statement of marks'!$CR$5</f>
        <v>LokLF; ,oe~ 'kkjhfjd f'k{kk</v>
      </c>
      <c r="L827" s="414" t="str">
        <f>IF('statement of marks'!CR60="","",'statement of marks'!CR60)</f>
        <v/>
      </c>
      <c r="M827" s="416" t="str">
        <f>IF('statement of marks'!CS60="","",'statement of marks'!CS60)</f>
        <v/>
      </c>
      <c r="N827" s="408" t="str">
        <f>IF('statement of marks'!CT60="","",'statement of marks'!CT60)</f>
        <v/>
      </c>
    </row>
    <row r="828" spans="3:14" ht="17" customHeight="1">
      <c r="C828" s="406"/>
      <c r="D828" s="399" t="s">
        <v>629</v>
      </c>
      <c r="E828" s="414" t="str">
        <f>IF('statement of marks'!CY59="","",'statement of marks'!CY59)</f>
        <v/>
      </c>
      <c r="F828" s="416" t="str">
        <f>IF('statement of marks'!CZ59="","",'statement of marks'!CZ59)</f>
        <v/>
      </c>
      <c r="G828" s="408" t="str">
        <f>IF('statement of marks'!DB59="","",'statement of marks'!DB59)</f>
        <v/>
      </c>
      <c r="H828" s="922"/>
      <c r="I828" s="923"/>
      <c r="J828" s="406"/>
      <c r="K828" s="399" t="s">
        <v>629</v>
      </c>
      <c r="L828" s="414" t="str">
        <f>IF('statement of marks'!CY60="","",'statement of marks'!CY60)</f>
        <v/>
      </c>
      <c r="M828" s="416" t="str">
        <f>IF('statement of marks'!CZ60="","",'statement of marks'!CZ60)</f>
        <v/>
      </c>
      <c r="N828" s="408" t="str">
        <f>IF('statement of marks'!DB60="","",'statement of marks'!DB60)</f>
        <v/>
      </c>
    </row>
    <row r="829" spans="3:14" ht="17" customHeight="1">
      <c r="C829" s="406"/>
      <c r="D829" s="399" t="s">
        <v>8</v>
      </c>
      <c r="E829" s="920" t="str">
        <f>IF('statement of marks'!CX59="","",'statement of marks'!CX59)</f>
        <v/>
      </c>
      <c r="F829" s="920"/>
      <c r="G829" s="921"/>
      <c r="H829" s="922"/>
      <c r="I829" s="923"/>
      <c r="J829" s="406"/>
      <c r="K829" s="399" t="s">
        <v>8</v>
      </c>
      <c r="L829" s="920" t="str">
        <f>IF('statement of marks'!CX60="","",'statement of marks'!CX60)</f>
        <v/>
      </c>
      <c r="M829" s="920"/>
      <c r="N829" s="921"/>
    </row>
    <row r="830" spans="3:14" ht="17" customHeight="1">
      <c r="C830" s="406"/>
      <c r="D830" s="401" t="str">
        <f>'statement of marks'!$CU$5</f>
        <v>dqy ehfVax</v>
      </c>
      <c r="E830" s="412" t="str">
        <f>IF('statement of marks'!CU59="","",'statement of marks'!CU59)</f>
        <v/>
      </c>
      <c r="F830" s="366" t="str">
        <f>'statement of marks'!$CV$5</f>
        <v>Nk= mifLFkfr</v>
      </c>
      <c r="G830" s="417" t="str">
        <f>IF('statement of marks'!CV59="","",'statement of marks'!CV59)</f>
        <v/>
      </c>
      <c r="H830" s="922"/>
      <c r="I830" s="923"/>
      <c r="J830" s="406"/>
      <c r="K830" s="401" t="str">
        <f>'statement of marks'!$CU$5</f>
        <v>dqy ehfVax</v>
      </c>
      <c r="L830" s="412" t="str">
        <f>IF('statement of marks'!CU60="","",'statement of marks'!CU60)</f>
        <v/>
      </c>
      <c r="M830" s="366" t="str">
        <f>'statement of marks'!$CV$5</f>
        <v>Nk= mifLFkfr</v>
      </c>
      <c r="N830" s="417" t="str">
        <f>IF('statement of marks'!CV60="","",'statement of marks'!CV60)</f>
        <v/>
      </c>
    </row>
    <row r="831" spans="3:14" ht="17" customHeight="1">
      <c r="C831" s="406"/>
      <c r="D831" s="399" t="s">
        <v>569</v>
      </c>
      <c r="E831" s="898" t="str">
        <f>IF('statement of marks'!DE59="","",'statement of marks'!DE59)</f>
        <v/>
      </c>
      <c r="F831" s="898"/>
      <c r="G831" s="899"/>
      <c r="H831" s="922"/>
      <c r="I831" s="923"/>
      <c r="J831" s="406"/>
      <c r="K831" s="399" t="s">
        <v>569</v>
      </c>
      <c r="L831" s="898" t="str">
        <f>IF('statement of marks'!DE60="","",'statement of marks'!DE60)</f>
        <v/>
      </c>
      <c r="M831" s="898"/>
      <c r="N831" s="899"/>
    </row>
    <row r="832" spans="3:14" ht="17" customHeight="1">
      <c r="C832" s="406"/>
      <c r="D832" s="400" t="s">
        <v>65</v>
      </c>
      <c r="E832" s="898"/>
      <c r="F832" s="898"/>
      <c r="G832" s="899"/>
      <c r="H832" s="922"/>
      <c r="I832" s="923"/>
      <c r="J832" s="406"/>
      <c r="K832" s="400" t="s">
        <v>65</v>
      </c>
      <c r="L832" s="898"/>
      <c r="M832" s="898"/>
      <c r="N832" s="899"/>
    </row>
    <row r="833" spans="3:14" ht="17" customHeight="1">
      <c r="C833" s="406"/>
      <c r="D833" s="402" t="s">
        <v>86</v>
      </c>
      <c r="E833" s="898"/>
      <c r="F833" s="898"/>
      <c r="G833" s="899"/>
      <c r="H833" s="922"/>
      <c r="I833" s="923"/>
      <c r="J833" s="406"/>
      <c r="K833" s="402" t="s">
        <v>86</v>
      </c>
      <c r="L833" s="898"/>
      <c r="M833" s="898"/>
      <c r="N833" s="899"/>
    </row>
    <row r="834" spans="3:14" ht="17" customHeight="1">
      <c r="C834" s="406"/>
      <c r="D834" s="403" t="s">
        <v>16</v>
      </c>
      <c r="E834" s="898"/>
      <c r="F834" s="898"/>
      <c r="G834" s="899"/>
      <c r="H834" s="922"/>
      <c r="I834" s="923"/>
      <c r="J834" s="406"/>
      <c r="K834" s="403" t="s">
        <v>16</v>
      </c>
      <c r="L834" s="898"/>
      <c r="M834" s="898"/>
      <c r="N834" s="899"/>
    </row>
    <row r="835" spans="3:14" ht="17" customHeight="1">
      <c r="C835" s="409"/>
      <c r="D835" s="404" t="s">
        <v>4</v>
      </c>
      <c r="E835" s="898"/>
      <c r="F835" s="898"/>
      <c r="G835" s="899"/>
      <c r="H835" s="922"/>
      <c r="I835" s="923"/>
      <c r="J835" s="409"/>
      <c r="K835" s="404" t="s">
        <v>4</v>
      </c>
      <c r="L835" s="898"/>
      <c r="M835" s="898"/>
      <c r="N835" s="899"/>
    </row>
    <row r="836" spans="3:14" ht="17" customHeight="1">
      <c r="C836" s="406"/>
      <c r="D836" s="400" t="str">
        <f>'statement of marks'!$H$3</f>
        <v xml:space="preserve">fo|ky; dk Mkbl dksM+ </v>
      </c>
      <c r="E836" s="900" t="str">
        <f>'statement of marks'!$I$3</f>
        <v>00001</v>
      </c>
      <c r="F836" s="900"/>
      <c r="G836" s="901"/>
      <c r="H836" s="922"/>
      <c r="I836" s="923"/>
      <c r="J836" s="406"/>
      <c r="K836" s="400" t="str">
        <f>'statement of marks'!$H$3</f>
        <v xml:space="preserve">fo|ky; dk Mkbl dksM+ </v>
      </c>
      <c r="L836" s="900" t="str">
        <f>'statement of marks'!$I$3</f>
        <v>00001</v>
      </c>
      <c r="M836" s="900"/>
      <c r="N836" s="901"/>
    </row>
    <row r="837" spans="3:14" ht="17" customHeight="1" thickBot="1">
      <c r="C837" s="410"/>
      <c r="D837" s="411" t="s">
        <v>63</v>
      </c>
      <c r="E837" s="902">
        <f>'statement of marks'!$DD$107</f>
        <v>42460</v>
      </c>
      <c r="F837" s="902"/>
      <c r="G837" s="903"/>
      <c r="H837" s="922"/>
      <c r="I837" s="923"/>
      <c r="J837" s="410"/>
      <c r="K837" s="411" t="s">
        <v>63</v>
      </c>
      <c r="L837" s="902">
        <f>'statement of marks'!$DD$107</f>
        <v>42460</v>
      </c>
      <c r="M837" s="902"/>
      <c r="N837" s="903"/>
    </row>
    <row r="838" spans="3:14" ht="17" customHeight="1">
      <c r="C838" s="904" t="s">
        <v>39</v>
      </c>
      <c r="D838" s="905"/>
      <c r="E838" s="905"/>
      <c r="F838" s="905"/>
      <c r="G838" s="906"/>
      <c r="H838" s="922"/>
      <c r="I838" s="923"/>
      <c r="J838" s="904" t="s">
        <v>39</v>
      </c>
      <c r="K838" s="905"/>
      <c r="L838" s="905"/>
      <c r="M838" s="905"/>
      <c r="N838" s="906"/>
    </row>
    <row r="839" spans="3:14" ht="17" customHeight="1">
      <c r="C839" s="907" t="str">
        <f>'statement of marks'!$A$1</f>
        <v>jk- ck- ek/;fed fo|ky; uohu] fuEckgsM+k</v>
      </c>
      <c r="D839" s="908"/>
      <c r="E839" s="908"/>
      <c r="F839" s="908"/>
      <c r="G839" s="909"/>
      <c r="H839" s="922"/>
      <c r="I839" s="923"/>
      <c r="J839" s="907" t="str">
        <f>'statement of marks'!$A$1</f>
        <v>jk- ck- ek/;fed fo|ky; uohu] fuEckgsM+k</v>
      </c>
      <c r="K839" s="908"/>
      <c r="L839" s="908"/>
      <c r="M839" s="908"/>
      <c r="N839" s="909"/>
    </row>
    <row r="840" spans="3:14" ht="17" customHeight="1">
      <c r="C840" s="907"/>
      <c r="D840" s="908"/>
      <c r="E840" s="908"/>
      <c r="F840" s="908"/>
      <c r="G840" s="909"/>
      <c r="H840" s="922"/>
      <c r="I840" s="923"/>
      <c r="J840" s="907"/>
      <c r="K840" s="908"/>
      <c r="L840" s="908"/>
      <c r="M840" s="908"/>
      <c r="N840" s="909"/>
    </row>
    <row r="841" spans="3:14" ht="17" customHeight="1">
      <c r="C841" s="406"/>
      <c r="D841" s="398" t="s">
        <v>559</v>
      </c>
      <c r="E841" s="910" t="str">
        <f>'statement of marks'!$F$3</f>
        <v>2015-16</v>
      </c>
      <c r="F841" s="910"/>
      <c r="G841" s="911"/>
      <c r="H841" s="922"/>
      <c r="I841" s="923"/>
      <c r="J841" s="406"/>
      <c r="K841" s="398" t="s">
        <v>559</v>
      </c>
      <c r="L841" s="910" t="str">
        <f>'statement of marks'!$F$3</f>
        <v>2015-16</v>
      </c>
      <c r="M841" s="910"/>
      <c r="N841" s="911"/>
    </row>
    <row r="842" spans="3:14" ht="17" customHeight="1">
      <c r="C842" s="406"/>
      <c r="D842" s="399" t="s">
        <v>560</v>
      </c>
      <c r="E842" s="912" t="str">
        <f>IF('statement of marks'!H61="","",'statement of marks'!H61)</f>
        <v>v 055</v>
      </c>
      <c r="F842" s="912"/>
      <c r="G842" s="913"/>
      <c r="H842" s="922"/>
      <c r="I842" s="923"/>
      <c r="J842" s="406"/>
      <c r="K842" s="399" t="s">
        <v>560</v>
      </c>
      <c r="L842" s="912" t="str">
        <f>IF('statement of marks'!H62="","",'statement of marks'!H62)</f>
        <v>v 056</v>
      </c>
      <c r="M842" s="912"/>
      <c r="N842" s="913"/>
    </row>
    <row r="843" spans="3:14" ht="17" customHeight="1">
      <c r="C843" s="406"/>
      <c r="D843" s="399" t="s">
        <v>561</v>
      </c>
      <c r="E843" s="912" t="str">
        <f>IF('statement of marks'!I61="","",'statement of marks'!I61)</f>
        <v>c 055</v>
      </c>
      <c r="F843" s="912"/>
      <c r="G843" s="913"/>
      <c r="H843" s="922"/>
      <c r="I843" s="923"/>
      <c r="J843" s="406"/>
      <c r="K843" s="399" t="s">
        <v>561</v>
      </c>
      <c r="L843" s="912" t="str">
        <f>IF('statement of marks'!I62="","",'statement of marks'!I62)</f>
        <v>c 056</v>
      </c>
      <c r="M843" s="912"/>
      <c r="N843" s="913"/>
    </row>
    <row r="844" spans="3:14" ht="17" customHeight="1">
      <c r="C844" s="406"/>
      <c r="D844" s="399" t="s">
        <v>562</v>
      </c>
      <c r="E844" s="912" t="str">
        <f>IF('statement of marks'!J61="","",'statement of marks'!J61)</f>
        <v>l 055</v>
      </c>
      <c r="F844" s="912"/>
      <c r="G844" s="913"/>
      <c r="H844" s="922"/>
      <c r="I844" s="923"/>
      <c r="J844" s="406"/>
      <c r="K844" s="399" t="s">
        <v>562</v>
      </c>
      <c r="L844" s="912" t="str">
        <f>IF('statement of marks'!J62="","",'statement of marks'!J62)</f>
        <v>l 056</v>
      </c>
      <c r="M844" s="912"/>
      <c r="N844" s="913"/>
    </row>
    <row r="845" spans="3:14" ht="17" customHeight="1">
      <c r="C845" s="406"/>
      <c r="D845" s="399" t="s">
        <v>566</v>
      </c>
      <c r="E845" s="914" t="str">
        <f>IF('statement of marks'!B61="","",'statement of marks'!B61)</f>
        <v/>
      </c>
      <c r="F845" s="914"/>
      <c r="G845" s="915"/>
      <c r="H845" s="922"/>
      <c r="I845" s="923"/>
      <c r="J845" s="406"/>
      <c r="K845" s="399" t="s">
        <v>566</v>
      </c>
      <c r="L845" s="914" t="str">
        <f>IF('statement of marks'!B62="","",'statement of marks'!B62)</f>
        <v/>
      </c>
      <c r="M845" s="914"/>
      <c r="N845" s="915"/>
    </row>
    <row r="846" spans="3:14" ht="17" customHeight="1">
      <c r="C846" s="406"/>
      <c r="D846" s="399" t="s">
        <v>563</v>
      </c>
      <c r="E846" s="914" t="str">
        <f>'statement of marks'!$D$3</f>
        <v>2 A</v>
      </c>
      <c r="F846" s="914"/>
      <c r="G846" s="915"/>
      <c r="H846" s="922"/>
      <c r="I846" s="923"/>
      <c r="J846" s="406"/>
      <c r="K846" s="399" t="s">
        <v>563</v>
      </c>
      <c r="L846" s="914" t="str">
        <f>'statement of marks'!$D$3</f>
        <v>2 A</v>
      </c>
      <c r="M846" s="914"/>
      <c r="N846" s="915"/>
    </row>
    <row r="847" spans="3:14" ht="17" customHeight="1">
      <c r="C847" s="406"/>
      <c r="D847" s="400" t="s">
        <v>564</v>
      </c>
      <c r="E847" s="914" t="str">
        <f>IF('statement of marks'!E61="","",'statement of marks'!E61)</f>
        <v/>
      </c>
      <c r="F847" s="914"/>
      <c r="G847" s="915"/>
      <c r="H847" s="922"/>
      <c r="I847" s="923"/>
      <c r="J847" s="406"/>
      <c r="K847" s="400" t="s">
        <v>564</v>
      </c>
      <c r="L847" s="914" t="str">
        <f>IF('statement of marks'!E62="","",'statement of marks'!E62)</f>
        <v/>
      </c>
      <c r="M847" s="914"/>
      <c r="N847" s="915"/>
    </row>
    <row r="848" spans="3:14" ht="17" customHeight="1">
      <c r="C848" s="406"/>
      <c r="D848" s="399" t="s">
        <v>6</v>
      </c>
      <c r="E848" s="914" t="str">
        <f>IF('statement of marks'!D61="","",'statement of marks'!D61)</f>
        <v/>
      </c>
      <c r="F848" s="914"/>
      <c r="G848" s="915"/>
      <c r="H848" s="922"/>
      <c r="I848" s="923"/>
      <c r="J848" s="406"/>
      <c r="K848" s="399" t="s">
        <v>6</v>
      </c>
      <c r="L848" s="914" t="str">
        <f>IF('statement of marks'!D62="","",'statement of marks'!D62)</f>
        <v/>
      </c>
      <c r="M848" s="914"/>
      <c r="N848" s="915"/>
    </row>
    <row r="849" spans="3:14" ht="17" customHeight="1">
      <c r="C849" s="406"/>
      <c r="D849" s="399" t="s">
        <v>567</v>
      </c>
      <c r="E849" s="916" t="str">
        <f>IF('statement of marks'!F61="","",'statement of marks'!F61)</f>
        <v/>
      </c>
      <c r="F849" s="916"/>
      <c r="G849" s="917"/>
      <c r="H849" s="922"/>
      <c r="I849" s="923"/>
      <c r="J849" s="406"/>
      <c r="K849" s="399" t="s">
        <v>567</v>
      </c>
      <c r="L849" s="916" t="str">
        <f>IF('statement of marks'!F62="","",'statement of marks'!F62)</f>
        <v/>
      </c>
      <c r="M849" s="916"/>
      <c r="N849" s="917"/>
    </row>
    <row r="850" spans="3:14" ht="17" customHeight="1">
      <c r="C850" s="406"/>
      <c r="D850" s="399" t="s">
        <v>568</v>
      </c>
      <c r="E850" s="918" t="str">
        <f>IF('statement of marks'!G61="","",'statement of marks'!G61)</f>
        <v/>
      </c>
      <c r="F850" s="918"/>
      <c r="G850" s="919"/>
      <c r="H850" s="922"/>
      <c r="I850" s="923"/>
      <c r="J850" s="406"/>
      <c r="K850" s="399" t="s">
        <v>568</v>
      </c>
      <c r="L850" s="918" t="str">
        <f>IF('statement of marks'!G62="","",'statement of marks'!G62)</f>
        <v/>
      </c>
      <c r="M850" s="918"/>
      <c r="N850" s="919"/>
    </row>
    <row r="851" spans="3:14" ht="17" customHeight="1">
      <c r="C851" s="406"/>
      <c r="D851" s="399" t="s">
        <v>565</v>
      </c>
      <c r="E851" s="405" t="s">
        <v>630</v>
      </c>
      <c r="F851" s="405" t="s">
        <v>79</v>
      </c>
      <c r="G851" s="407" t="s">
        <v>571</v>
      </c>
      <c r="H851" s="922"/>
      <c r="I851" s="923"/>
      <c r="J851" s="406"/>
      <c r="K851" s="399" t="s">
        <v>565</v>
      </c>
      <c r="L851" s="405" t="s">
        <v>630</v>
      </c>
      <c r="M851" s="405" t="s">
        <v>79</v>
      </c>
      <c r="N851" s="407" t="s">
        <v>571</v>
      </c>
    </row>
    <row r="852" spans="3:14" ht="17" customHeight="1">
      <c r="C852" s="406"/>
      <c r="D852" s="399" t="str">
        <f>'statement of marks'!$BZ$5</f>
        <v>fgUnh</v>
      </c>
      <c r="E852" s="413" t="str">
        <f>IF('statement of marks'!BZ61="","",'statement of marks'!BZ61)</f>
        <v/>
      </c>
      <c r="F852" s="415" t="str">
        <f>IF('statement of marks'!CA61="","",'statement of marks'!CA61)</f>
        <v/>
      </c>
      <c r="G852" s="407" t="str">
        <f>IF('statement of marks'!CB61="","",'statement of marks'!CB61)</f>
        <v/>
      </c>
      <c r="H852" s="922"/>
      <c r="I852" s="923"/>
      <c r="J852" s="406"/>
      <c r="K852" s="399" t="str">
        <f>'statement of marks'!$BZ$5</f>
        <v>fgUnh</v>
      </c>
      <c r="L852" s="413" t="str">
        <f>IF('statement of marks'!BZ62="","",'statement of marks'!BZ62)</f>
        <v/>
      </c>
      <c r="M852" s="415" t="str">
        <f>IF('statement of marks'!CA62="","",'statement of marks'!CA62)</f>
        <v/>
      </c>
      <c r="N852" s="407" t="str">
        <f>IF('statement of marks'!CB62="","",'statement of marks'!CB62)</f>
        <v/>
      </c>
    </row>
    <row r="853" spans="3:14" ht="17" customHeight="1">
      <c r="C853" s="406"/>
      <c r="D853" s="399" t="str">
        <f>'statement of marks'!$CC$5</f>
        <v>vaxszth</v>
      </c>
      <c r="E853" s="413" t="str">
        <f>IF('statement of marks'!CC61="","",'statement of marks'!CC61)</f>
        <v/>
      </c>
      <c r="F853" s="415" t="str">
        <f>IF('statement of marks'!CD61="","",'statement of marks'!CD61)</f>
        <v/>
      </c>
      <c r="G853" s="407" t="str">
        <f>IF('statement of marks'!CE61="","",'statement of marks'!CE61)</f>
        <v/>
      </c>
      <c r="H853" s="922"/>
      <c r="I853" s="923"/>
      <c r="J853" s="406"/>
      <c r="K853" s="399" t="str">
        <f>'statement of marks'!$CC$5</f>
        <v>vaxszth</v>
      </c>
      <c r="L853" s="413" t="str">
        <f>IF('statement of marks'!CC62="","",'statement of marks'!CC62)</f>
        <v/>
      </c>
      <c r="M853" s="415" t="str">
        <f>IF('statement of marks'!CD62="","",'statement of marks'!CD62)</f>
        <v/>
      </c>
      <c r="N853" s="407" t="str">
        <f>IF('statement of marks'!CE62="","",'statement of marks'!CE62)</f>
        <v/>
      </c>
    </row>
    <row r="854" spans="3:14" ht="17" customHeight="1">
      <c r="C854" s="406"/>
      <c r="D854" s="399" t="str">
        <f>'statement of marks'!$CF$5</f>
        <v>xf.kr</v>
      </c>
      <c r="E854" s="413" t="str">
        <f>IF('statement of marks'!CF61="","",'statement of marks'!CF61)</f>
        <v/>
      </c>
      <c r="F854" s="415" t="str">
        <f>IF('statement of marks'!CG61="","",'statement of marks'!CG61)</f>
        <v/>
      </c>
      <c r="G854" s="407" t="str">
        <f>IF('statement of marks'!CH61="","",'statement of marks'!CH61)</f>
        <v/>
      </c>
      <c r="H854" s="922"/>
      <c r="I854" s="923"/>
      <c r="J854" s="406"/>
      <c r="K854" s="399" t="str">
        <f>'statement of marks'!$CF$5</f>
        <v>xf.kr</v>
      </c>
      <c r="L854" s="413" t="str">
        <f>IF('statement of marks'!CF62="","",'statement of marks'!CF62)</f>
        <v/>
      </c>
      <c r="M854" s="415" t="str">
        <f>IF('statement of marks'!CG62="","",'statement of marks'!CG62)</f>
        <v/>
      </c>
      <c r="N854" s="407" t="str">
        <f>IF('statement of marks'!CH62="","",'statement of marks'!CH62)</f>
        <v/>
      </c>
    </row>
    <row r="855" spans="3:14" ht="17" customHeight="1">
      <c r="C855" s="406"/>
      <c r="D855" s="399" t="str">
        <f>'statement of marks'!$CI$5</f>
        <v>Ik;kZoj.k v/;;u</v>
      </c>
      <c r="E855" s="413" t="str">
        <f>IF('statement of marks'!CI61="","",'statement of marks'!CI61)</f>
        <v/>
      </c>
      <c r="F855" s="415" t="str">
        <f>IF('statement of marks'!CJ61="","",'statement of marks'!CJ61)</f>
        <v/>
      </c>
      <c r="G855" s="407" t="str">
        <f>IF('statement of marks'!CK61="","",'statement of marks'!CK61)</f>
        <v/>
      </c>
      <c r="H855" s="922"/>
      <c r="I855" s="923"/>
      <c r="J855" s="406"/>
      <c r="K855" s="399" t="str">
        <f>'statement of marks'!$CI$5</f>
        <v>Ik;kZoj.k v/;;u</v>
      </c>
      <c r="L855" s="413" t="str">
        <f>IF('statement of marks'!CI62="","",'statement of marks'!CI62)</f>
        <v/>
      </c>
      <c r="M855" s="415" t="str">
        <f>IF('statement of marks'!CJ62="","",'statement of marks'!CJ62)</f>
        <v/>
      </c>
      <c r="N855" s="407" t="str">
        <f>IF('statement of marks'!CK62="","",'statement of marks'!CK62)</f>
        <v/>
      </c>
    </row>
    <row r="856" spans="3:14" ht="17" customHeight="1">
      <c r="C856" s="406"/>
      <c r="D856" s="399" t="str">
        <f>'statement of marks'!$CL$5</f>
        <v>dk;kZuqHko</v>
      </c>
      <c r="E856" s="413" t="str">
        <f>IF('statement of marks'!CL61="","",'statement of marks'!CL61)</f>
        <v/>
      </c>
      <c r="F856" s="415" t="str">
        <f>IF('statement of marks'!CM61="","",'statement of marks'!CM61)</f>
        <v/>
      </c>
      <c r="G856" s="407" t="str">
        <f>IF('statement of marks'!CN61="","",'statement of marks'!CN61)</f>
        <v/>
      </c>
      <c r="H856" s="922"/>
      <c r="I856" s="923"/>
      <c r="J856" s="406"/>
      <c r="K856" s="399" t="str">
        <f>'statement of marks'!$CL$5</f>
        <v>dk;kZuqHko</v>
      </c>
      <c r="L856" s="413" t="str">
        <f>IF('statement of marks'!CL62="","",'statement of marks'!CL62)</f>
        <v/>
      </c>
      <c r="M856" s="415" t="str">
        <f>IF('statement of marks'!CM62="","",'statement of marks'!CM62)</f>
        <v/>
      </c>
      <c r="N856" s="407" t="str">
        <f>IF('statement of marks'!CN62="","",'statement of marks'!CN62)</f>
        <v/>
      </c>
    </row>
    <row r="857" spans="3:14" ht="17" customHeight="1">
      <c r="C857" s="406"/>
      <c r="D857" s="399" t="str">
        <f>'statement of marks'!$CO$5</f>
        <v>dyk f'k{kk</v>
      </c>
      <c r="E857" s="414" t="str">
        <f>IF('statement of marks'!CO61="","",'statement of marks'!CO61)</f>
        <v/>
      </c>
      <c r="F857" s="416" t="str">
        <f>IF('statement of marks'!CP61="","",'statement of marks'!CP61)</f>
        <v/>
      </c>
      <c r="G857" s="408" t="str">
        <f>IF('statement of marks'!CQ61="","",'statement of marks'!CQ61)</f>
        <v/>
      </c>
      <c r="H857" s="922"/>
      <c r="I857" s="923"/>
      <c r="J857" s="406"/>
      <c r="K857" s="399" t="str">
        <f>'statement of marks'!$CO$5</f>
        <v>dyk f'k{kk</v>
      </c>
      <c r="L857" s="414" t="str">
        <f>IF('statement of marks'!CO62="","",'statement of marks'!CO62)</f>
        <v/>
      </c>
      <c r="M857" s="416" t="str">
        <f>IF('statement of marks'!CP62="","",'statement of marks'!CP62)</f>
        <v/>
      </c>
      <c r="N857" s="408" t="str">
        <f>IF('statement of marks'!CQ62="","",'statement of marks'!CQ62)</f>
        <v/>
      </c>
    </row>
    <row r="858" spans="3:14" ht="17" customHeight="1">
      <c r="C858" s="406"/>
      <c r="D858" s="399" t="str">
        <f>'statement of marks'!$CR$5</f>
        <v>LokLF; ,oe~ 'kkjhfjd f'k{kk</v>
      </c>
      <c r="E858" s="414" t="str">
        <f>IF('statement of marks'!CR61="","",'statement of marks'!CR61)</f>
        <v/>
      </c>
      <c r="F858" s="416" t="str">
        <f>IF('statement of marks'!CS61="","",'statement of marks'!CS61)</f>
        <v/>
      </c>
      <c r="G858" s="408" t="str">
        <f>IF('statement of marks'!CT61="","",'statement of marks'!CT61)</f>
        <v/>
      </c>
      <c r="H858" s="922"/>
      <c r="I858" s="923"/>
      <c r="J858" s="406"/>
      <c r="K858" s="399" t="str">
        <f>'statement of marks'!$CR$5</f>
        <v>LokLF; ,oe~ 'kkjhfjd f'k{kk</v>
      </c>
      <c r="L858" s="414" t="str">
        <f>IF('statement of marks'!CR62="","",'statement of marks'!CR62)</f>
        <v/>
      </c>
      <c r="M858" s="416" t="str">
        <f>IF('statement of marks'!CS62="","",'statement of marks'!CS62)</f>
        <v/>
      </c>
      <c r="N858" s="408" t="str">
        <f>IF('statement of marks'!CT62="","",'statement of marks'!CT62)</f>
        <v/>
      </c>
    </row>
    <row r="859" spans="3:14" ht="17" customHeight="1">
      <c r="C859" s="406"/>
      <c r="D859" s="399" t="s">
        <v>629</v>
      </c>
      <c r="E859" s="414" t="str">
        <f>IF('statement of marks'!CY61="","",'statement of marks'!CY61)</f>
        <v/>
      </c>
      <c r="F859" s="416" t="str">
        <f>IF('statement of marks'!CZ61="","",'statement of marks'!CZ61)</f>
        <v/>
      </c>
      <c r="G859" s="408" t="str">
        <f>IF('statement of marks'!DB61="","",'statement of marks'!DB61)</f>
        <v/>
      </c>
      <c r="H859" s="922"/>
      <c r="I859" s="923"/>
      <c r="J859" s="406"/>
      <c r="K859" s="399" t="s">
        <v>629</v>
      </c>
      <c r="L859" s="414" t="str">
        <f>IF('statement of marks'!CY62="","",'statement of marks'!CY62)</f>
        <v/>
      </c>
      <c r="M859" s="416" t="str">
        <f>IF('statement of marks'!CZ62="","",'statement of marks'!CZ62)</f>
        <v/>
      </c>
      <c r="N859" s="408" t="str">
        <f>IF('statement of marks'!DB62="","",'statement of marks'!DB62)</f>
        <v/>
      </c>
    </row>
    <row r="860" spans="3:14" ht="17" customHeight="1">
      <c r="C860" s="406"/>
      <c r="D860" s="399" t="s">
        <v>8</v>
      </c>
      <c r="E860" s="920" t="str">
        <f>IF('statement of marks'!CX61="","",'statement of marks'!CX61)</f>
        <v/>
      </c>
      <c r="F860" s="920"/>
      <c r="G860" s="921"/>
      <c r="H860" s="922"/>
      <c r="I860" s="923"/>
      <c r="J860" s="406"/>
      <c r="K860" s="399" t="s">
        <v>8</v>
      </c>
      <c r="L860" s="920" t="str">
        <f>IF('statement of marks'!CX62="","",'statement of marks'!CX62)</f>
        <v/>
      </c>
      <c r="M860" s="920"/>
      <c r="N860" s="921"/>
    </row>
    <row r="861" spans="3:14" ht="17" customHeight="1">
      <c r="C861" s="406"/>
      <c r="D861" s="401" t="str">
        <f>'statement of marks'!$CU$5</f>
        <v>dqy ehfVax</v>
      </c>
      <c r="E861" s="412" t="str">
        <f>IF('statement of marks'!CU61="","",'statement of marks'!CU61)</f>
        <v/>
      </c>
      <c r="F861" s="366" t="str">
        <f>'statement of marks'!$CV$5</f>
        <v>Nk= mifLFkfr</v>
      </c>
      <c r="G861" s="417" t="str">
        <f>IF('statement of marks'!CV61="","",'statement of marks'!CV61)</f>
        <v/>
      </c>
      <c r="H861" s="922"/>
      <c r="I861" s="923"/>
      <c r="J861" s="406"/>
      <c r="K861" s="401" t="str">
        <f>'statement of marks'!$CU$5</f>
        <v>dqy ehfVax</v>
      </c>
      <c r="L861" s="412" t="str">
        <f>IF('statement of marks'!CU62="","",'statement of marks'!CU62)</f>
        <v/>
      </c>
      <c r="M861" s="366" t="str">
        <f>'statement of marks'!$CV$5</f>
        <v>Nk= mifLFkfr</v>
      </c>
      <c r="N861" s="417" t="str">
        <f>IF('statement of marks'!CV62="","",'statement of marks'!CV62)</f>
        <v/>
      </c>
    </row>
    <row r="862" spans="3:14" ht="17" customHeight="1">
      <c r="C862" s="406"/>
      <c r="D862" s="399" t="s">
        <v>569</v>
      </c>
      <c r="E862" s="898" t="str">
        <f>IF('statement of marks'!DE61="","",'statement of marks'!DE61)</f>
        <v/>
      </c>
      <c r="F862" s="898"/>
      <c r="G862" s="899"/>
      <c r="H862" s="922"/>
      <c r="I862" s="923"/>
      <c r="J862" s="406"/>
      <c r="K862" s="399" t="s">
        <v>569</v>
      </c>
      <c r="L862" s="898" t="str">
        <f>IF('statement of marks'!DE62="","",'statement of marks'!DE62)</f>
        <v/>
      </c>
      <c r="M862" s="898"/>
      <c r="N862" s="899"/>
    </row>
    <row r="863" spans="3:14" ht="17" customHeight="1">
      <c r="C863" s="406"/>
      <c r="D863" s="400" t="s">
        <v>65</v>
      </c>
      <c r="E863" s="898"/>
      <c r="F863" s="898"/>
      <c r="G863" s="899"/>
      <c r="H863" s="922"/>
      <c r="I863" s="923"/>
      <c r="J863" s="406"/>
      <c r="K863" s="400" t="s">
        <v>65</v>
      </c>
      <c r="L863" s="898"/>
      <c r="M863" s="898"/>
      <c r="N863" s="899"/>
    </row>
    <row r="864" spans="3:14" ht="17" customHeight="1">
      <c r="C864" s="406"/>
      <c r="D864" s="402" t="s">
        <v>86</v>
      </c>
      <c r="E864" s="898"/>
      <c r="F864" s="898"/>
      <c r="G864" s="899"/>
      <c r="H864" s="922"/>
      <c r="I864" s="923"/>
      <c r="J864" s="406"/>
      <c r="K864" s="402" t="s">
        <v>86</v>
      </c>
      <c r="L864" s="898"/>
      <c r="M864" s="898"/>
      <c r="N864" s="899"/>
    </row>
    <row r="865" spans="3:14" ht="17" customHeight="1">
      <c r="C865" s="406"/>
      <c r="D865" s="403" t="s">
        <v>16</v>
      </c>
      <c r="E865" s="898"/>
      <c r="F865" s="898"/>
      <c r="G865" s="899"/>
      <c r="H865" s="922"/>
      <c r="I865" s="923"/>
      <c r="J865" s="406"/>
      <c r="K865" s="403" t="s">
        <v>16</v>
      </c>
      <c r="L865" s="898"/>
      <c r="M865" s="898"/>
      <c r="N865" s="899"/>
    </row>
    <row r="866" spans="3:14" ht="17" customHeight="1">
      <c r="C866" s="409"/>
      <c r="D866" s="404" t="s">
        <v>4</v>
      </c>
      <c r="E866" s="898"/>
      <c r="F866" s="898"/>
      <c r="G866" s="899"/>
      <c r="H866" s="922"/>
      <c r="I866" s="923"/>
      <c r="J866" s="409"/>
      <c r="K866" s="404" t="s">
        <v>4</v>
      </c>
      <c r="L866" s="898"/>
      <c r="M866" s="898"/>
      <c r="N866" s="899"/>
    </row>
    <row r="867" spans="3:14" ht="17" customHeight="1">
      <c r="C867" s="406"/>
      <c r="D867" s="400" t="str">
        <f>'statement of marks'!$H$3</f>
        <v xml:space="preserve">fo|ky; dk Mkbl dksM+ </v>
      </c>
      <c r="E867" s="900" t="str">
        <f>'statement of marks'!$I$3</f>
        <v>00001</v>
      </c>
      <c r="F867" s="900"/>
      <c r="G867" s="901"/>
      <c r="H867" s="922"/>
      <c r="I867" s="923"/>
      <c r="J867" s="406"/>
      <c r="K867" s="400" t="str">
        <f>'statement of marks'!$H$3</f>
        <v xml:space="preserve">fo|ky; dk Mkbl dksM+ </v>
      </c>
      <c r="L867" s="900" t="str">
        <f>'statement of marks'!$I$3</f>
        <v>00001</v>
      </c>
      <c r="M867" s="900"/>
      <c r="N867" s="901"/>
    </row>
    <row r="868" spans="3:14" ht="17" customHeight="1" thickBot="1">
      <c r="C868" s="410"/>
      <c r="D868" s="411" t="s">
        <v>63</v>
      </c>
      <c r="E868" s="902">
        <f>'statement of marks'!$DD$107</f>
        <v>42460</v>
      </c>
      <c r="F868" s="902"/>
      <c r="G868" s="903"/>
      <c r="H868" s="922"/>
      <c r="I868" s="923"/>
      <c r="J868" s="410"/>
      <c r="K868" s="411" t="s">
        <v>63</v>
      </c>
      <c r="L868" s="902">
        <f>'statement of marks'!$DD$107</f>
        <v>42460</v>
      </c>
      <c r="M868" s="902"/>
      <c r="N868" s="903"/>
    </row>
    <row r="869" spans="3:14" ht="17" customHeight="1">
      <c r="C869" s="904" t="s">
        <v>39</v>
      </c>
      <c r="D869" s="905"/>
      <c r="E869" s="905"/>
      <c r="F869" s="905"/>
      <c r="G869" s="906"/>
      <c r="H869" s="922"/>
      <c r="I869" s="923"/>
      <c r="J869" s="904" t="s">
        <v>39</v>
      </c>
      <c r="K869" s="905"/>
      <c r="L869" s="905"/>
      <c r="M869" s="905"/>
      <c r="N869" s="906"/>
    </row>
    <row r="870" spans="3:14" ht="17" customHeight="1">
      <c r="C870" s="907" t="str">
        <f>'statement of marks'!$A$1</f>
        <v>jk- ck- ek/;fed fo|ky; uohu] fuEckgsM+k</v>
      </c>
      <c r="D870" s="908"/>
      <c r="E870" s="908"/>
      <c r="F870" s="908"/>
      <c r="G870" s="909"/>
      <c r="H870" s="922"/>
      <c r="I870" s="923"/>
      <c r="J870" s="907" t="str">
        <f>'statement of marks'!$A$1</f>
        <v>jk- ck- ek/;fed fo|ky; uohu] fuEckgsM+k</v>
      </c>
      <c r="K870" s="908"/>
      <c r="L870" s="908"/>
      <c r="M870" s="908"/>
      <c r="N870" s="909"/>
    </row>
    <row r="871" spans="3:14" ht="17" customHeight="1">
      <c r="C871" s="907"/>
      <c r="D871" s="908"/>
      <c r="E871" s="908"/>
      <c r="F871" s="908"/>
      <c r="G871" s="909"/>
      <c r="H871" s="922"/>
      <c r="I871" s="923"/>
      <c r="J871" s="907"/>
      <c r="K871" s="908"/>
      <c r="L871" s="908"/>
      <c r="M871" s="908"/>
      <c r="N871" s="909"/>
    </row>
    <row r="872" spans="3:14" ht="17" customHeight="1">
      <c r="C872" s="406"/>
      <c r="D872" s="398" t="s">
        <v>559</v>
      </c>
      <c r="E872" s="910" t="str">
        <f>'statement of marks'!$F$3</f>
        <v>2015-16</v>
      </c>
      <c r="F872" s="910"/>
      <c r="G872" s="911"/>
      <c r="H872" s="922"/>
      <c r="I872" s="923"/>
      <c r="J872" s="406"/>
      <c r="K872" s="398" t="s">
        <v>559</v>
      </c>
      <c r="L872" s="910" t="str">
        <f>'statement of marks'!$F$3</f>
        <v>2015-16</v>
      </c>
      <c r="M872" s="910"/>
      <c r="N872" s="911"/>
    </row>
    <row r="873" spans="3:14" ht="17" customHeight="1">
      <c r="C873" s="406"/>
      <c r="D873" s="399" t="s">
        <v>560</v>
      </c>
      <c r="E873" s="912" t="str">
        <f>IF('statement of marks'!H63="","",'statement of marks'!H63)</f>
        <v>v 057</v>
      </c>
      <c r="F873" s="912"/>
      <c r="G873" s="913"/>
      <c r="H873" s="922"/>
      <c r="I873" s="923"/>
      <c r="J873" s="406"/>
      <c r="K873" s="399" t="s">
        <v>560</v>
      </c>
      <c r="L873" s="912" t="str">
        <f>IF('statement of marks'!H64="","",'statement of marks'!H64)</f>
        <v>v 058</v>
      </c>
      <c r="M873" s="912"/>
      <c r="N873" s="913"/>
    </row>
    <row r="874" spans="3:14" ht="17" customHeight="1">
      <c r="C874" s="406"/>
      <c r="D874" s="399" t="s">
        <v>561</v>
      </c>
      <c r="E874" s="912" t="str">
        <f>IF('statement of marks'!I63="","",'statement of marks'!I63)</f>
        <v>c 057</v>
      </c>
      <c r="F874" s="912"/>
      <c r="G874" s="913"/>
      <c r="H874" s="922"/>
      <c r="I874" s="923"/>
      <c r="J874" s="406"/>
      <c r="K874" s="399" t="s">
        <v>561</v>
      </c>
      <c r="L874" s="912" t="str">
        <f>IF('statement of marks'!I64="","",'statement of marks'!I64)</f>
        <v>c 058</v>
      </c>
      <c r="M874" s="912"/>
      <c r="N874" s="913"/>
    </row>
    <row r="875" spans="3:14" ht="17" customHeight="1">
      <c r="C875" s="406"/>
      <c r="D875" s="399" t="s">
        <v>562</v>
      </c>
      <c r="E875" s="912" t="str">
        <f>IF('statement of marks'!J63="","",'statement of marks'!J63)</f>
        <v>l 057</v>
      </c>
      <c r="F875" s="912"/>
      <c r="G875" s="913"/>
      <c r="H875" s="922"/>
      <c r="I875" s="923"/>
      <c r="J875" s="406"/>
      <c r="K875" s="399" t="s">
        <v>562</v>
      </c>
      <c r="L875" s="912" t="str">
        <f>IF('statement of marks'!J64="","",'statement of marks'!J64)</f>
        <v>l 058</v>
      </c>
      <c r="M875" s="912"/>
      <c r="N875" s="913"/>
    </row>
    <row r="876" spans="3:14" ht="17" customHeight="1">
      <c r="C876" s="406"/>
      <c r="D876" s="399" t="s">
        <v>566</v>
      </c>
      <c r="E876" s="914" t="str">
        <f>IF('statement of marks'!B63="","",'statement of marks'!B63)</f>
        <v/>
      </c>
      <c r="F876" s="914"/>
      <c r="G876" s="915"/>
      <c r="H876" s="922"/>
      <c r="I876" s="923"/>
      <c r="J876" s="406"/>
      <c r="K876" s="399" t="s">
        <v>566</v>
      </c>
      <c r="L876" s="914" t="str">
        <f>IF('statement of marks'!B64="","",'statement of marks'!B64)</f>
        <v/>
      </c>
      <c r="M876" s="914"/>
      <c r="N876" s="915"/>
    </row>
    <row r="877" spans="3:14" ht="17" customHeight="1">
      <c r="C877" s="406"/>
      <c r="D877" s="399" t="s">
        <v>563</v>
      </c>
      <c r="E877" s="914" t="str">
        <f>'statement of marks'!$D$3</f>
        <v>2 A</v>
      </c>
      <c r="F877" s="914"/>
      <c r="G877" s="915"/>
      <c r="H877" s="922"/>
      <c r="I877" s="923"/>
      <c r="J877" s="406"/>
      <c r="K877" s="399" t="s">
        <v>563</v>
      </c>
      <c r="L877" s="914" t="str">
        <f>'statement of marks'!$D$3</f>
        <v>2 A</v>
      </c>
      <c r="M877" s="914"/>
      <c r="N877" s="915"/>
    </row>
    <row r="878" spans="3:14" ht="17" customHeight="1">
      <c r="C878" s="406"/>
      <c r="D878" s="400" t="s">
        <v>564</v>
      </c>
      <c r="E878" s="914" t="str">
        <f>IF('statement of marks'!E63="","",'statement of marks'!E63)</f>
        <v/>
      </c>
      <c r="F878" s="914"/>
      <c r="G878" s="915"/>
      <c r="H878" s="922"/>
      <c r="I878" s="923"/>
      <c r="J878" s="406"/>
      <c r="K878" s="400" t="s">
        <v>564</v>
      </c>
      <c r="L878" s="914" t="str">
        <f>IF('statement of marks'!E64="","",'statement of marks'!E64)</f>
        <v/>
      </c>
      <c r="M878" s="914"/>
      <c r="N878" s="915"/>
    </row>
    <row r="879" spans="3:14" ht="17" customHeight="1">
      <c r="C879" s="406"/>
      <c r="D879" s="399" t="s">
        <v>6</v>
      </c>
      <c r="E879" s="914" t="str">
        <f>IF('statement of marks'!D63="","",'statement of marks'!D63)</f>
        <v/>
      </c>
      <c r="F879" s="914"/>
      <c r="G879" s="915"/>
      <c r="H879" s="922"/>
      <c r="I879" s="923"/>
      <c r="J879" s="406"/>
      <c r="K879" s="399" t="s">
        <v>6</v>
      </c>
      <c r="L879" s="914" t="str">
        <f>IF('statement of marks'!D64="","",'statement of marks'!D64)</f>
        <v/>
      </c>
      <c r="M879" s="914"/>
      <c r="N879" s="915"/>
    </row>
    <row r="880" spans="3:14" ht="17" customHeight="1">
      <c r="C880" s="406"/>
      <c r="D880" s="399" t="s">
        <v>567</v>
      </c>
      <c r="E880" s="916" t="str">
        <f>IF('statement of marks'!F63="","",'statement of marks'!F63)</f>
        <v/>
      </c>
      <c r="F880" s="916"/>
      <c r="G880" s="917"/>
      <c r="H880" s="922"/>
      <c r="I880" s="923"/>
      <c r="J880" s="406"/>
      <c r="K880" s="399" t="s">
        <v>567</v>
      </c>
      <c r="L880" s="916" t="str">
        <f>IF('statement of marks'!F64="","",'statement of marks'!F64)</f>
        <v/>
      </c>
      <c r="M880" s="916"/>
      <c r="N880" s="917"/>
    </row>
    <row r="881" spans="3:14" ht="17" customHeight="1">
      <c r="C881" s="406"/>
      <c r="D881" s="399" t="s">
        <v>568</v>
      </c>
      <c r="E881" s="918" t="str">
        <f>IF('statement of marks'!G63="","",'statement of marks'!G63)</f>
        <v/>
      </c>
      <c r="F881" s="918"/>
      <c r="G881" s="919"/>
      <c r="H881" s="922"/>
      <c r="I881" s="923"/>
      <c r="J881" s="406"/>
      <c r="K881" s="399" t="s">
        <v>568</v>
      </c>
      <c r="L881" s="918" t="str">
        <f>IF('statement of marks'!G64="","",'statement of marks'!G64)</f>
        <v/>
      </c>
      <c r="M881" s="918"/>
      <c r="N881" s="919"/>
    </row>
    <row r="882" spans="3:14" ht="17" customHeight="1">
      <c r="C882" s="406"/>
      <c r="D882" s="399" t="s">
        <v>565</v>
      </c>
      <c r="E882" s="405" t="s">
        <v>630</v>
      </c>
      <c r="F882" s="405" t="s">
        <v>79</v>
      </c>
      <c r="G882" s="407" t="s">
        <v>571</v>
      </c>
      <c r="H882" s="922"/>
      <c r="I882" s="923"/>
      <c r="J882" s="406"/>
      <c r="K882" s="399" t="s">
        <v>565</v>
      </c>
      <c r="L882" s="405" t="s">
        <v>630</v>
      </c>
      <c r="M882" s="405" t="s">
        <v>79</v>
      </c>
      <c r="N882" s="407" t="s">
        <v>571</v>
      </c>
    </row>
    <row r="883" spans="3:14" ht="17" customHeight="1">
      <c r="C883" s="406"/>
      <c r="D883" s="399" t="str">
        <f>'statement of marks'!$BZ$5</f>
        <v>fgUnh</v>
      </c>
      <c r="E883" s="413" t="str">
        <f>IF('statement of marks'!BZ63="","",'statement of marks'!BZ63)</f>
        <v/>
      </c>
      <c r="F883" s="415" t="str">
        <f>IF('statement of marks'!CA63="","",'statement of marks'!CA63)</f>
        <v/>
      </c>
      <c r="G883" s="407" t="str">
        <f>IF('statement of marks'!CB63="","",'statement of marks'!CB63)</f>
        <v/>
      </c>
      <c r="H883" s="922"/>
      <c r="I883" s="923"/>
      <c r="J883" s="406"/>
      <c r="K883" s="399" t="str">
        <f>'statement of marks'!$BZ$5</f>
        <v>fgUnh</v>
      </c>
      <c r="L883" s="413" t="str">
        <f>IF('statement of marks'!BZ64="","",'statement of marks'!BZ64)</f>
        <v/>
      </c>
      <c r="M883" s="415" t="str">
        <f>IF('statement of marks'!CA64="","",'statement of marks'!CA64)</f>
        <v/>
      </c>
      <c r="N883" s="407" t="str">
        <f>IF('statement of marks'!CB64="","",'statement of marks'!CB64)</f>
        <v/>
      </c>
    </row>
    <row r="884" spans="3:14" ht="17" customHeight="1">
      <c r="C884" s="406"/>
      <c r="D884" s="399" t="str">
        <f>'statement of marks'!$CC$5</f>
        <v>vaxszth</v>
      </c>
      <c r="E884" s="413" t="str">
        <f>IF('statement of marks'!CC63="","",'statement of marks'!CC63)</f>
        <v/>
      </c>
      <c r="F884" s="415" t="str">
        <f>IF('statement of marks'!CD63="","",'statement of marks'!CD63)</f>
        <v/>
      </c>
      <c r="G884" s="407" t="str">
        <f>IF('statement of marks'!CE63="","",'statement of marks'!CE63)</f>
        <v/>
      </c>
      <c r="H884" s="922"/>
      <c r="I884" s="923"/>
      <c r="J884" s="406"/>
      <c r="K884" s="399" t="str">
        <f>'statement of marks'!$CC$5</f>
        <v>vaxszth</v>
      </c>
      <c r="L884" s="413" t="str">
        <f>IF('statement of marks'!CC64="","",'statement of marks'!CC64)</f>
        <v/>
      </c>
      <c r="M884" s="415" t="str">
        <f>IF('statement of marks'!CD64="","",'statement of marks'!CD64)</f>
        <v/>
      </c>
      <c r="N884" s="407" t="str">
        <f>IF('statement of marks'!CE64="","",'statement of marks'!CE64)</f>
        <v/>
      </c>
    </row>
    <row r="885" spans="3:14" ht="17" customHeight="1">
      <c r="C885" s="406"/>
      <c r="D885" s="399" t="str">
        <f>'statement of marks'!$CF$5</f>
        <v>xf.kr</v>
      </c>
      <c r="E885" s="413" t="str">
        <f>IF('statement of marks'!CF63="","",'statement of marks'!CF63)</f>
        <v/>
      </c>
      <c r="F885" s="415" t="str">
        <f>IF('statement of marks'!CG63="","",'statement of marks'!CG63)</f>
        <v/>
      </c>
      <c r="G885" s="407" t="str">
        <f>IF('statement of marks'!CH63="","",'statement of marks'!CH63)</f>
        <v/>
      </c>
      <c r="H885" s="922"/>
      <c r="I885" s="923"/>
      <c r="J885" s="406"/>
      <c r="K885" s="399" t="str">
        <f>'statement of marks'!$CF$5</f>
        <v>xf.kr</v>
      </c>
      <c r="L885" s="413" t="str">
        <f>IF('statement of marks'!CF64="","",'statement of marks'!CF64)</f>
        <v/>
      </c>
      <c r="M885" s="415" t="str">
        <f>IF('statement of marks'!CG64="","",'statement of marks'!CG64)</f>
        <v/>
      </c>
      <c r="N885" s="407" t="str">
        <f>IF('statement of marks'!CH64="","",'statement of marks'!CH64)</f>
        <v/>
      </c>
    </row>
    <row r="886" spans="3:14" ht="17" customHeight="1">
      <c r="C886" s="406"/>
      <c r="D886" s="399" t="str">
        <f>'statement of marks'!$CI$5</f>
        <v>Ik;kZoj.k v/;;u</v>
      </c>
      <c r="E886" s="413" t="str">
        <f>IF('statement of marks'!CI63="","",'statement of marks'!CI63)</f>
        <v/>
      </c>
      <c r="F886" s="415" t="str">
        <f>IF('statement of marks'!CJ63="","",'statement of marks'!CJ63)</f>
        <v/>
      </c>
      <c r="G886" s="407" t="str">
        <f>IF('statement of marks'!CK63="","",'statement of marks'!CK63)</f>
        <v/>
      </c>
      <c r="H886" s="922"/>
      <c r="I886" s="923"/>
      <c r="J886" s="406"/>
      <c r="K886" s="399" t="str">
        <f>'statement of marks'!$CI$5</f>
        <v>Ik;kZoj.k v/;;u</v>
      </c>
      <c r="L886" s="413" t="str">
        <f>IF('statement of marks'!CI64="","",'statement of marks'!CI64)</f>
        <v/>
      </c>
      <c r="M886" s="415" t="str">
        <f>IF('statement of marks'!CJ64="","",'statement of marks'!CJ64)</f>
        <v/>
      </c>
      <c r="N886" s="407" t="str">
        <f>IF('statement of marks'!CK64="","",'statement of marks'!CK64)</f>
        <v/>
      </c>
    </row>
    <row r="887" spans="3:14" ht="17" customHeight="1">
      <c r="C887" s="406"/>
      <c r="D887" s="399" t="str">
        <f>'statement of marks'!$CL$5</f>
        <v>dk;kZuqHko</v>
      </c>
      <c r="E887" s="413" t="str">
        <f>IF('statement of marks'!CL63="","",'statement of marks'!CL63)</f>
        <v/>
      </c>
      <c r="F887" s="415" t="str">
        <f>IF('statement of marks'!CM63="","",'statement of marks'!CM63)</f>
        <v/>
      </c>
      <c r="G887" s="407" t="str">
        <f>IF('statement of marks'!CN63="","",'statement of marks'!CN63)</f>
        <v/>
      </c>
      <c r="H887" s="922"/>
      <c r="I887" s="923"/>
      <c r="J887" s="406"/>
      <c r="K887" s="399" t="str">
        <f>'statement of marks'!$CL$5</f>
        <v>dk;kZuqHko</v>
      </c>
      <c r="L887" s="413" t="str">
        <f>IF('statement of marks'!CL64="","",'statement of marks'!CL64)</f>
        <v/>
      </c>
      <c r="M887" s="415" t="str">
        <f>IF('statement of marks'!CM64="","",'statement of marks'!CM64)</f>
        <v/>
      </c>
      <c r="N887" s="407" t="str">
        <f>IF('statement of marks'!CN64="","",'statement of marks'!CN64)</f>
        <v/>
      </c>
    </row>
    <row r="888" spans="3:14" ht="17" customHeight="1">
      <c r="C888" s="406"/>
      <c r="D888" s="399" t="str">
        <f>'statement of marks'!$CO$5</f>
        <v>dyk f'k{kk</v>
      </c>
      <c r="E888" s="414" t="str">
        <f>IF('statement of marks'!CO63="","",'statement of marks'!CO63)</f>
        <v/>
      </c>
      <c r="F888" s="416" t="str">
        <f>IF('statement of marks'!CP63="","",'statement of marks'!CP63)</f>
        <v/>
      </c>
      <c r="G888" s="408" t="str">
        <f>IF('statement of marks'!CQ63="","",'statement of marks'!CQ63)</f>
        <v/>
      </c>
      <c r="H888" s="922"/>
      <c r="I888" s="923"/>
      <c r="J888" s="406"/>
      <c r="K888" s="399" t="str">
        <f>'statement of marks'!$CO$5</f>
        <v>dyk f'k{kk</v>
      </c>
      <c r="L888" s="414" t="str">
        <f>IF('statement of marks'!CO64="","",'statement of marks'!CO64)</f>
        <v/>
      </c>
      <c r="M888" s="416" t="str">
        <f>IF('statement of marks'!CP64="","",'statement of marks'!CP64)</f>
        <v/>
      </c>
      <c r="N888" s="408" t="str">
        <f>IF('statement of marks'!CQ64="","",'statement of marks'!CQ64)</f>
        <v/>
      </c>
    </row>
    <row r="889" spans="3:14" ht="17" customHeight="1">
      <c r="C889" s="406"/>
      <c r="D889" s="399" t="str">
        <f>'statement of marks'!$CR$5</f>
        <v>LokLF; ,oe~ 'kkjhfjd f'k{kk</v>
      </c>
      <c r="E889" s="414" t="str">
        <f>IF('statement of marks'!CR63="","",'statement of marks'!CR63)</f>
        <v/>
      </c>
      <c r="F889" s="416" t="str">
        <f>IF('statement of marks'!CS63="","",'statement of marks'!CS63)</f>
        <v/>
      </c>
      <c r="G889" s="408" t="str">
        <f>IF('statement of marks'!CT63="","",'statement of marks'!CT63)</f>
        <v/>
      </c>
      <c r="H889" s="922"/>
      <c r="I889" s="923"/>
      <c r="J889" s="406"/>
      <c r="K889" s="399" t="str">
        <f>'statement of marks'!$CR$5</f>
        <v>LokLF; ,oe~ 'kkjhfjd f'k{kk</v>
      </c>
      <c r="L889" s="414" t="str">
        <f>IF('statement of marks'!CR64="","",'statement of marks'!CR64)</f>
        <v/>
      </c>
      <c r="M889" s="416" t="str">
        <f>IF('statement of marks'!CS64="","",'statement of marks'!CS64)</f>
        <v/>
      </c>
      <c r="N889" s="408" t="str">
        <f>IF('statement of marks'!CT64="","",'statement of marks'!CT64)</f>
        <v/>
      </c>
    </row>
    <row r="890" spans="3:14" ht="17" customHeight="1">
      <c r="C890" s="406"/>
      <c r="D890" s="399" t="s">
        <v>629</v>
      </c>
      <c r="E890" s="414" t="str">
        <f>IF('statement of marks'!CY63="","",'statement of marks'!CY63)</f>
        <v/>
      </c>
      <c r="F890" s="416" t="str">
        <f>IF('statement of marks'!CZ63="","",'statement of marks'!CZ63)</f>
        <v/>
      </c>
      <c r="G890" s="408" t="str">
        <f>IF('statement of marks'!DB63="","",'statement of marks'!DB63)</f>
        <v/>
      </c>
      <c r="H890" s="922"/>
      <c r="I890" s="923"/>
      <c r="J890" s="406"/>
      <c r="K890" s="399" t="s">
        <v>629</v>
      </c>
      <c r="L890" s="414" t="str">
        <f>IF('statement of marks'!CY64="","",'statement of marks'!CY64)</f>
        <v/>
      </c>
      <c r="M890" s="416" t="str">
        <f>IF('statement of marks'!CZ64="","",'statement of marks'!CZ64)</f>
        <v/>
      </c>
      <c r="N890" s="408" t="str">
        <f>IF('statement of marks'!DB64="","",'statement of marks'!DB64)</f>
        <v/>
      </c>
    </row>
    <row r="891" spans="3:14" ht="17" customHeight="1">
      <c r="C891" s="406"/>
      <c r="D891" s="399" t="s">
        <v>8</v>
      </c>
      <c r="E891" s="920" t="str">
        <f>IF('statement of marks'!CX63="","",'statement of marks'!CX63)</f>
        <v/>
      </c>
      <c r="F891" s="920"/>
      <c r="G891" s="921"/>
      <c r="H891" s="922"/>
      <c r="I891" s="923"/>
      <c r="J891" s="406"/>
      <c r="K891" s="399" t="s">
        <v>8</v>
      </c>
      <c r="L891" s="920" t="str">
        <f>IF('statement of marks'!CX64="","",'statement of marks'!CX64)</f>
        <v/>
      </c>
      <c r="M891" s="920"/>
      <c r="N891" s="921"/>
    </row>
    <row r="892" spans="3:14" ht="17" customHeight="1">
      <c r="C892" s="406"/>
      <c r="D892" s="401" t="str">
        <f>'statement of marks'!$CU$5</f>
        <v>dqy ehfVax</v>
      </c>
      <c r="E892" s="412" t="str">
        <f>IF('statement of marks'!CU63="","",'statement of marks'!CU63)</f>
        <v/>
      </c>
      <c r="F892" s="366" t="str">
        <f>'statement of marks'!$CV$5</f>
        <v>Nk= mifLFkfr</v>
      </c>
      <c r="G892" s="417" t="str">
        <f>IF('statement of marks'!CV63="","",'statement of marks'!CV63)</f>
        <v/>
      </c>
      <c r="H892" s="922"/>
      <c r="I892" s="923"/>
      <c r="J892" s="406"/>
      <c r="K892" s="401" t="str">
        <f>'statement of marks'!$CU$5</f>
        <v>dqy ehfVax</v>
      </c>
      <c r="L892" s="412" t="str">
        <f>IF('statement of marks'!CU64="","",'statement of marks'!CU64)</f>
        <v/>
      </c>
      <c r="M892" s="366" t="str">
        <f>'statement of marks'!$CV$5</f>
        <v>Nk= mifLFkfr</v>
      </c>
      <c r="N892" s="417" t="str">
        <f>IF('statement of marks'!CV64="","",'statement of marks'!CV64)</f>
        <v/>
      </c>
    </row>
    <row r="893" spans="3:14" ht="17" customHeight="1">
      <c r="C893" s="406"/>
      <c r="D893" s="399" t="s">
        <v>569</v>
      </c>
      <c r="E893" s="898" t="str">
        <f>IF('statement of marks'!DE63="","",'statement of marks'!DE63)</f>
        <v/>
      </c>
      <c r="F893" s="898"/>
      <c r="G893" s="899"/>
      <c r="H893" s="922"/>
      <c r="I893" s="923"/>
      <c r="J893" s="406"/>
      <c r="K893" s="399" t="s">
        <v>569</v>
      </c>
      <c r="L893" s="898" t="str">
        <f>IF('statement of marks'!DE64="","",'statement of marks'!DE64)</f>
        <v/>
      </c>
      <c r="M893" s="898"/>
      <c r="N893" s="899"/>
    </row>
    <row r="894" spans="3:14" ht="17" customHeight="1">
      <c r="C894" s="406"/>
      <c r="D894" s="400" t="s">
        <v>65</v>
      </c>
      <c r="E894" s="898"/>
      <c r="F894" s="898"/>
      <c r="G894" s="899"/>
      <c r="H894" s="922"/>
      <c r="I894" s="923"/>
      <c r="J894" s="406"/>
      <c r="K894" s="400" t="s">
        <v>65</v>
      </c>
      <c r="L894" s="898"/>
      <c r="M894" s="898"/>
      <c r="N894" s="899"/>
    </row>
    <row r="895" spans="3:14" ht="17" customHeight="1">
      <c r="C895" s="406"/>
      <c r="D895" s="402" t="s">
        <v>86</v>
      </c>
      <c r="E895" s="898"/>
      <c r="F895" s="898"/>
      <c r="G895" s="899"/>
      <c r="H895" s="922"/>
      <c r="I895" s="923"/>
      <c r="J895" s="406"/>
      <c r="K895" s="402" t="s">
        <v>86</v>
      </c>
      <c r="L895" s="898"/>
      <c r="M895" s="898"/>
      <c r="N895" s="899"/>
    </row>
    <row r="896" spans="3:14" ht="17" customHeight="1">
      <c r="C896" s="406"/>
      <c r="D896" s="403" t="s">
        <v>16</v>
      </c>
      <c r="E896" s="898"/>
      <c r="F896" s="898"/>
      <c r="G896" s="899"/>
      <c r="H896" s="922"/>
      <c r="I896" s="923"/>
      <c r="J896" s="406"/>
      <c r="K896" s="403" t="s">
        <v>16</v>
      </c>
      <c r="L896" s="898"/>
      <c r="M896" s="898"/>
      <c r="N896" s="899"/>
    </row>
    <row r="897" spans="3:14" ht="17" customHeight="1">
      <c r="C897" s="409"/>
      <c r="D897" s="404" t="s">
        <v>4</v>
      </c>
      <c r="E897" s="898"/>
      <c r="F897" s="898"/>
      <c r="G897" s="899"/>
      <c r="H897" s="922"/>
      <c r="I897" s="923"/>
      <c r="J897" s="409"/>
      <c r="K897" s="404" t="s">
        <v>4</v>
      </c>
      <c r="L897" s="898"/>
      <c r="M897" s="898"/>
      <c r="N897" s="899"/>
    </row>
    <row r="898" spans="3:14" ht="17" customHeight="1">
      <c r="C898" s="406"/>
      <c r="D898" s="400" t="str">
        <f>'statement of marks'!$H$3</f>
        <v xml:space="preserve">fo|ky; dk Mkbl dksM+ </v>
      </c>
      <c r="E898" s="900" t="str">
        <f>'statement of marks'!$I$3</f>
        <v>00001</v>
      </c>
      <c r="F898" s="900"/>
      <c r="G898" s="901"/>
      <c r="H898" s="922"/>
      <c r="I898" s="923"/>
      <c r="J898" s="406"/>
      <c r="K898" s="400" t="str">
        <f>'statement of marks'!$H$3</f>
        <v xml:space="preserve">fo|ky; dk Mkbl dksM+ </v>
      </c>
      <c r="L898" s="900" t="str">
        <f>'statement of marks'!$I$3</f>
        <v>00001</v>
      </c>
      <c r="M898" s="900"/>
      <c r="N898" s="901"/>
    </row>
    <row r="899" spans="3:14" ht="17" customHeight="1" thickBot="1">
      <c r="C899" s="410"/>
      <c r="D899" s="411" t="s">
        <v>63</v>
      </c>
      <c r="E899" s="902">
        <f>'statement of marks'!$DD$107</f>
        <v>42460</v>
      </c>
      <c r="F899" s="902"/>
      <c r="G899" s="903"/>
      <c r="H899" s="922"/>
      <c r="I899" s="923"/>
      <c r="J899" s="410"/>
      <c r="K899" s="411" t="s">
        <v>63</v>
      </c>
      <c r="L899" s="902">
        <f>'statement of marks'!$DD$107</f>
        <v>42460</v>
      </c>
      <c r="M899" s="902"/>
      <c r="N899" s="903"/>
    </row>
    <row r="900" spans="3:14" ht="17" customHeight="1">
      <c r="C900" s="904" t="s">
        <v>39</v>
      </c>
      <c r="D900" s="905"/>
      <c r="E900" s="905"/>
      <c r="F900" s="905"/>
      <c r="G900" s="906"/>
      <c r="H900" s="922"/>
      <c r="I900" s="923"/>
      <c r="J900" s="904" t="s">
        <v>39</v>
      </c>
      <c r="K900" s="905"/>
      <c r="L900" s="905"/>
      <c r="M900" s="905"/>
      <c r="N900" s="906"/>
    </row>
    <row r="901" spans="3:14" ht="17" customHeight="1">
      <c r="C901" s="907" t="str">
        <f>'statement of marks'!$A$1</f>
        <v>jk- ck- ek/;fed fo|ky; uohu] fuEckgsM+k</v>
      </c>
      <c r="D901" s="908"/>
      <c r="E901" s="908"/>
      <c r="F901" s="908"/>
      <c r="G901" s="909"/>
      <c r="H901" s="922"/>
      <c r="I901" s="923"/>
      <c r="J901" s="907" t="str">
        <f>'statement of marks'!$A$1</f>
        <v>jk- ck- ek/;fed fo|ky; uohu] fuEckgsM+k</v>
      </c>
      <c r="K901" s="908"/>
      <c r="L901" s="908"/>
      <c r="M901" s="908"/>
      <c r="N901" s="909"/>
    </row>
    <row r="902" spans="3:14" ht="17" customHeight="1">
      <c r="C902" s="907"/>
      <c r="D902" s="908"/>
      <c r="E902" s="908"/>
      <c r="F902" s="908"/>
      <c r="G902" s="909"/>
      <c r="H902" s="922"/>
      <c r="I902" s="923"/>
      <c r="J902" s="907"/>
      <c r="K902" s="908"/>
      <c r="L902" s="908"/>
      <c r="M902" s="908"/>
      <c r="N902" s="909"/>
    </row>
    <row r="903" spans="3:14" ht="17" customHeight="1">
      <c r="C903" s="406"/>
      <c r="D903" s="398" t="s">
        <v>559</v>
      </c>
      <c r="E903" s="910" t="str">
        <f>'statement of marks'!$F$3</f>
        <v>2015-16</v>
      </c>
      <c r="F903" s="910"/>
      <c r="G903" s="911"/>
      <c r="H903" s="922"/>
      <c r="I903" s="923"/>
      <c r="J903" s="406"/>
      <c r="K903" s="398" t="s">
        <v>559</v>
      </c>
      <c r="L903" s="910" t="str">
        <f>'statement of marks'!$F$3</f>
        <v>2015-16</v>
      </c>
      <c r="M903" s="910"/>
      <c r="N903" s="911"/>
    </row>
    <row r="904" spans="3:14" ht="17" customHeight="1">
      <c r="C904" s="406"/>
      <c r="D904" s="399" t="s">
        <v>560</v>
      </c>
      <c r="E904" s="912" t="str">
        <f>IF('statement of marks'!H65="","",'statement of marks'!H65)</f>
        <v>v 059</v>
      </c>
      <c r="F904" s="912"/>
      <c r="G904" s="913"/>
      <c r="H904" s="922"/>
      <c r="I904" s="923"/>
      <c r="J904" s="406"/>
      <c r="K904" s="399" t="s">
        <v>560</v>
      </c>
      <c r="L904" s="912" t="str">
        <f>IF('statement of marks'!H66="","",'statement of marks'!H66)</f>
        <v>v 060</v>
      </c>
      <c r="M904" s="912"/>
      <c r="N904" s="913"/>
    </row>
    <row r="905" spans="3:14" ht="17" customHeight="1">
      <c r="C905" s="406"/>
      <c r="D905" s="399" t="s">
        <v>561</v>
      </c>
      <c r="E905" s="912" t="str">
        <f>IF('statement of marks'!I65="","",'statement of marks'!I65)</f>
        <v>c 059</v>
      </c>
      <c r="F905" s="912"/>
      <c r="G905" s="913"/>
      <c r="H905" s="922"/>
      <c r="I905" s="923"/>
      <c r="J905" s="406"/>
      <c r="K905" s="399" t="s">
        <v>561</v>
      </c>
      <c r="L905" s="912" t="str">
        <f>IF('statement of marks'!I66="","",'statement of marks'!I66)</f>
        <v>c 060</v>
      </c>
      <c r="M905" s="912"/>
      <c r="N905" s="913"/>
    </row>
    <row r="906" spans="3:14" ht="17" customHeight="1">
      <c r="C906" s="406"/>
      <c r="D906" s="399" t="s">
        <v>562</v>
      </c>
      <c r="E906" s="912" t="str">
        <f>IF('statement of marks'!J65="","",'statement of marks'!J65)</f>
        <v>l 059</v>
      </c>
      <c r="F906" s="912"/>
      <c r="G906" s="913"/>
      <c r="H906" s="922"/>
      <c r="I906" s="923"/>
      <c r="J906" s="406"/>
      <c r="K906" s="399" t="s">
        <v>562</v>
      </c>
      <c r="L906" s="912" t="str">
        <f>IF('statement of marks'!J66="","",'statement of marks'!J66)</f>
        <v>l 060</v>
      </c>
      <c r="M906" s="912"/>
      <c r="N906" s="913"/>
    </row>
    <row r="907" spans="3:14" ht="17" customHeight="1">
      <c r="C907" s="406"/>
      <c r="D907" s="399" t="s">
        <v>566</v>
      </c>
      <c r="E907" s="914" t="str">
        <f>IF('statement of marks'!B65="","",'statement of marks'!B65)</f>
        <v/>
      </c>
      <c r="F907" s="914"/>
      <c r="G907" s="915"/>
      <c r="H907" s="922"/>
      <c r="I907" s="923"/>
      <c r="J907" s="406"/>
      <c r="K907" s="399" t="s">
        <v>566</v>
      </c>
      <c r="L907" s="914" t="str">
        <f>IF('statement of marks'!B66="","",'statement of marks'!B66)</f>
        <v/>
      </c>
      <c r="M907" s="914"/>
      <c r="N907" s="915"/>
    </row>
    <row r="908" spans="3:14" ht="17" customHeight="1">
      <c r="C908" s="406"/>
      <c r="D908" s="399" t="s">
        <v>563</v>
      </c>
      <c r="E908" s="914" t="str">
        <f>'statement of marks'!$D$3</f>
        <v>2 A</v>
      </c>
      <c r="F908" s="914"/>
      <c r="G908" s="915"/>
      <c r="H908" s="922"/>
      <c r="I908" s="923"/>
      <c r="J908" s="406"/>
      <c r="K908" s="399" t="s">
        <v>563</v>
      </c>
      <c r="L908" s="914" t="str">
        <f>'statement of marks'!$D$3</f>
        <v>2 A</v>
      </c>
      <c r="M908" s="914"/>
      <c r="N908" s="915"/>
    </row>
    <row r="909" spans="3:14" ht="17" customHeight="1">
      <c r="C909" s="406"/>
      <c r="D909" s="400" t="s">
        <v>564</v>
      </c>
      <c r="E909" s="914" t="str">
        <f>IF('statement of marks'!E65="","",'statement of marks'!E65)</f>
        <v/>
      </c>
      <c r="F909" s="914"/>
      <c r="G909" s="915"/>
      <c r="H909" s="922"/>
      <c r="I909" s="923"/>
      <c r="J909" s="406"/>
      <c r="K909" s="400" t="s">
        <v>564</v>
      </c>
      <c r="L909" s="914" t="str">
        <f>IF('statement of marks'!E66="","",'statement of marks'!E66)</f>
        <v/>
      </c>
      <c r="M909" s="914"/>
      <c r="N909" s="915"/>
    </row>
    <row r="910" spans="3:14" ht="17" customHeight="1">
      <c r="C910" s="406"/>
      <c r="D910" s="399" t="s">
        <v>6</v>
      </c>
      <c r="E910" s="914" t="str">
        <f>IF('statement of marks'!D65="","",'statement of marks'!D65)</f>
        <v/>
      </c>
      <c r="F910" s="914"/>
      <c r="G910" s="915"/>
      <c r="H910" s="922"/>
      <c r="I910" s="923"/>
      <c r="J910" s="406"/>
      <c r="K910" s="399" t="s">
        <v>6</v>
      </c>
      <c r="L910" s="914" t="str">
        <f>IF('statement of marks'!D66="","",'statement of marks'!D66)</f>
        <v/>
      </c>
      <c r="M910" s="914"/>
      <c r="N910" s="915"/>
    </row>
    <row r="911" spans="3:14" ht="17" customHeight="1">
      <c r="C911" s="406"/>
      <c r="D911" s="399" t="s">
        <v>567</v>
      </c>
      <c r="E911" s="916" t="str">
        <f>IF('statement of marks'!F65="","",'statement of marks'!F65)</f>
        <v/>
      </c>
      <c r="F911" s="916"/>
      <c r="G911" s="917"/>
      <c r="H911" s="922"/>
      <c r="I911" s="923"/>
      <c r="J911" s="406"/>
      <c r="K911" s="399" t="s">
        <v>567</v>
      </c>
      <c r="L911" s="916" t="str">
        <f>IF('statement of marks'!F66="","",'statement of marks'!F66)</f>
        <v/>
      </c>
      <c r="M911" s="916"/>
      <c r="N911" s="917"/>
    </row>
    <row r="912" spans="3:14" ht="17" customHeight="1">
      <c r="C912" s="406"/>
      <c r="D912" s="399" t="s">
        <v>568</v>
      </c>
      <c r="E912" s="918" t="str">
        <f>IF('statement of marks'!G65="","",'statement of marks'!G65)</f>
        <v/>
      </c>
      <c r="F912" s="918"/>
      <c r="G912" s="919"/>
      <c r="H912" s="922"/>
      <c r="I912" s="923"/>
      <c r="J912" s="406"/>
      <c r="K912" s="399" t="s">
        <v>568</v>
      </c>
      <c r="L912" s="918" t="str">
        <f>IF('statement of marks'!G66="","",'statement of marks'!G66)</f>
        <v/>
      </c>
      <c r="M912" s="918"/>
      <c r="N912" s="919"/>
    </row>
    <row r="913" spans="3:14" ht="17" customHeight="1">
      <c r="C913" s="406"/>
      <c r="D913" s="399" t="s">
        <v>565</v>
      </c>
      <c r="E913" s="405" t="s">
        <v>630</v>
      </c>
      <c r="F913" s="405" t="s">
        <v>79</v>
      </c>
      <c r="G913" s="407" t="s">
        <v>571</v>
      </c>
      <c r="H913" s="922"/>
      <c r="I913" s="923"/>
      <c r="J913" s="406"/>
      <c r="K913" s="399" t="s">
        <v>565</v>
      </c>
      <c r="L913" s="405" t="s">
        <v>630</v>
      </c>
      <c r="M913" s="405" t="s">
        <v>79</v>
      </c>
      <c r="N913" s="407" t="s">
        <v>571</v>
      </c>
    </row>
    <row r="914" spans="3:14" ht="17" customHeight="1">
      <c r="C914" s="406"/>
      <c r="D914" s="399" t="str">
        <f>'statement of marks'!$BZ$5</f>
        <v>fgUnh</v>
      </c>
      <c r="E914" s="413" t="str">
        <f>IF('statement of marks'!BZ65="","",'statement of marks'!BZ65)</f>
        <v/>
      </c>
      <c r="F914" s="415" t="str">
        <f>IF('statement of marks'!CA65="","",'statement of marks'!CA65)</f>
        <v/>
      </c>
      <c r="G914" s="407" t="str">
        <f>IF('statement of marks'!CB65="","",'statement of marks'!CB65)</f>
        <v/>
      </c>
      <c r="H914" s="922"/>
      <c r="I914" s="923"/>
      <c r="J914" s="406"/>
      <c r="K914" s="399" t="str">
        <f>'statement of marks'!$BZ$5</f>
        <v>fgUnh</v>
      </c>
      <c r="L914" s="413" t="str">
        <f>IF('statement of marks'!BZ66="","",'statement of marks'!BZ66)</f>
        <v/>
      </c>
      <c r="M914" s="415" t="str">
        <f>IF('statement of marks'!CA66="","",'statement of marks'!CA66)</f>
        <v/>
      </c>
      <c r="N914" s="407" t="str">
        <f>IF('statement of marks'!CB66="","",'statement of marks'!CB66)</f>
        <v/>
      </c>
    </row>
    <row r="915" spans="3:14" ht="17" customHeight="1">
      <c r="C915" s="406"/>
      <c r="D915" s="399" t="str">
        <f>'statement of marks'!$CC$5</f>
        <v>vaxszth</v>
      </c>
      <c r="E915" s="413" t="str">
        <f>IF('statement of marks'!CC65="","",'statement of marks'!CC65)</f>
        <v/>
      </c>
      <c r="F915" s="415" t="str">
        <f>IF('statement of marks'!CD65="","",'statement of marks'!CD65)</f>
        <v/>
      </c>
      <c r="G915" s="407" t="str">
        <f>IF('statement of marks'!CE65="","",'statement of marks'!CE65)</f>
        <v/>
      </c>
      <c r="H915" s="922"/>
      <c r="I915" s="923"/>
      <c r="J915" s="406"/>
      <c r="K915" s="399" t="str">
        <f>'statement of marks'!$CC$5</f>
        <v>vaxszth</v>
      </c>
      <c r="L915" s="413" t="str">
        <f>IF('statement of marks'!CC66="","",'statement of marks'!CC66)</f>
        <v/>
      </c>
      <c r="M915" s="415" t="str">
        <f>IF('statement of marks'!CD66="","",'statement of marks'!CD66)</f>
        <v/>
      </c>
      <c r="N915" s="407" t="str">
        <f>IF('statement of marks'!CE66="","",'statement of marks'!CE66)</f>
        <v/>
      </c>
    </row>
    <row r="916" spans="3:14" ht="17" customHeight="1">
      <c r="C916" s="406"/>
      <c r="D916" s="399" t="str">
        <f>'statement of marks'!$CF$5</f>
        <v>xf.kr</v>
      </c>
      <c r="E916" s="413" t="str">
        <f>IF('statement of marks'!CF65="","",'statement of marks'!CF65)</f>
        <v/>
      </c>
      <c r="F916" s="415" t="str">
        <f>IF('statement of marks'!CG65="","",'statement of marks'!CG65)</f>
        <v/>
      </c>
      <c r="G916" s="407" t="str">
        <f>IF('statement of marks'!CH65="","",'statement of marks'!CH65)</f>
        <v/>
      </c>
      <c r="H916" s="922"/>
      <c r="I916" s="923"/>
      <c r="J916" s="406"/>
      <c r="K916" s="399" t="str">
        <f>'statement of marks'!$CF$5</f>
        <v>xf.kr</v>
      </c>
      <c r="L916" s="413" t="str">
        <f>IF('statement of marks'!CF66="","",'statement of marks'!CF66)</f>
        <v/>
      </c>
      <c r="M916" s="415" t="str">
        <f>IF('statement of marks'!CG66="","",'statement of marks'!CG66)</f>
        <v/>
      </c>
      <c r="N916" s="407" t="str">
        <f>IF('statement of marks'!CH66="","",'statement of marks'!CH66)</f>
        <v/>
      </c>
    </row>
    <row r="917" spans="3:14" ht="17" customHeight="1">
      <c r="C917" s="406"/>
      <c r="D917" s="399" t="str">
        <f>'statement of marks'!$CI$5</f>
        <v>Ik;kZoj.k v/;;u</v>
      </c>
      <c r="E917" s="413" t="str">
        <f>IF('statement of marks'!CI65="","",'statement of marks'!CI65)</f>
        <v/>
      </c>
      <c r="F917" s="415" t="str">
        <f>IF('statement of marks'!CJ65="","",'statement of marks'!CJ65)</f>
        <v/>
      </c>
      <c r="G917" s="407" t="str">
        <f>IF('statement of marks'!CK65="","",'statement of marks'!CK65)</f>
        <v/>
      </c>
      <c r="H917" s="922"/>
      <c r="I917" s="923"/>
      <c r="J917" s="406"/>
      <c r="K917" s="399" t="str">
        <f>'statement of marks'!$CI$5</f>
        <v>Ik;kZoj.k v/;;u</v>
      </c>
      <c r="L917" s="413" t="str">
        <f>IF('statement of marks'!CI66="","",'statement of marks'!CI66)</f>
        <v/>
      </c>
      <c r="M917" s="415" t="str">
        <f>IF('statement of marks'!CJ66="","",'statement of marks'!CJ66)</f>
        <v/>
      </c>
      <c r="N917" s="407" t="str">
        <f>IF('statement of marks'!CK66="","",'statement of marks'!CK66)</f>
        <v/>
      </c>
    </row>
    <row r="918" spans="3:14" ht="17" customHeight="1">
      <c r="C918" s="406"/>
      <c r="D918" s="399" t="str">
        <f>'statement of marks'!$CL$5</f>
        <v>dk;kZuqHko</v>
      </c>
      <c r="E918" s="413" t="str">
        <f>IF('statement of marks'!CL65="","",'statement of marks'!CL65)</f>
        <v/>
      </c>
      <c r="F918" s="415" t="str">
        <f>IF('statement of marks'!CM65="","",'statement of marks'!CM65)</f>
        <v/>
      </c>
      <c r="G918" s="407" t="str">
        <f>IF('statement of marks'!CN65="","",'statement of marks'!CN65)</f>
        <v/>
      </c>
      <c r="H918" s="922"/>
      <c r="I918" s="923"/>
      <c r="J918" s="406"/>
      <c r="K918" s="399" t="str">
        <f>'statement of marks'!$CL$5</f>
        <v>dk;kZuqHko</v>
      </c>
      <c r="L918" s="413" t="str">
        <f>IF('statement of marks'!CL66="","",'statement of marks'!CL66)</f>
        <v/>
      </c>
      <c r="M918" s="415" t="str">
        <f>IF('statement of marks'!CM66="","",'statement of marks'!CM66)</f>
        <v/>
      </c>
      <c r="N918" s="407" t="str">
        <f>IF('statement of marks'!CN66="","",'statement of marks'!CN66)</f>
        <v/>
      </c>
    </row>
    <row r="919" spans="3:14" ht="17" customHeight="1">
      <c r="C919" s="406"/>
      <c r="D919" s="399" t="str">
        <f>'statement of marks'!$CO$5</f>
        <v>dyk f'k{kk</v>
      </c>
      <c r="E919" s="414" t="str">
        <f>IF('statement of marks'!CO65="","",'statement of marks'!CO65)</f>
        <v/>
      </c>
      <c r="F919" s="416" t="str">
        <f>IF('statement of marks'!CP65="","",'statement of marks'!CP65)</f>
        <v/>
      </c>
      <c r="G919" s="408" t="str">
        <f>IF('statement of marks'!CQ65="","",'statement of marks'!CQ65)</f>
        <v/>
      </c>
      <c r="H919" s="922"/>
      <c r="I919" s="923"/>
      <c r="J919" s="406"/>
      <c r="K919" s="399" t="str">
        <f>'statement of marks'!$CO$5</f>
        <v>dyk f'k{kk</v>
      </c>
      <c r="L919" s="414" t="str">
        <f>IF('statement of marks'!CO66="","",'statement of marks'!CO66)</f>
        <v/>
      </c>
      <c r="M919" s="416" t="str">
        <f>IF('statement of marks'!CP66="","",'statement of marks'!CP66)</f>
        <v/>
      </c>
      <c r="N919" s="408" t="str">
        <f>IF('statement of marks'!CQ66="","",'statement of marks'!CQ66)</f>
        <v/>
      </c>
    </row>
    <row r="920" spans="3:14" ht="17" customHeight="1">
      <c r="C920" s="406"/>
      <c r="D920" s="399" t="str">
        <f>'statement of marks'!$CR$5</f>
        <v>LokLF; ,oe~ 'kkjhfjd f'k{kk</v>
      </c>
      <c r="E920" s="414" t="str">
        <f>IF('statement of marks'!CR65="","",'statement of marks'!CR65)</f>
        <v/>
      </c>
      <c r="F920" s="416" t="str">
        <f>IF('statement of marks'!CS65="","",'statement of marks'!CS65)</f>
        <v/>
      </c>
      <c r="G920" s="408" t="str">
        <f>IF('statement of marks'!CT65="","",'statement of marks'!CT65)</f>
        <v/>
      </c>
      <c r="H920" s="922"/>
      <c r="I920" s="923"/>
      <c r="J920" s="406"/>
      <c r="K920" s="399" t="str">
        <f>'statement of marks'!$CR$5</f>
        <v>LokLF; ,oe~ 'kkjhfjd f'k{kk</v>
      </c>
      <c r="L920" s="414" t="str">
        <f>IF('statement of marks'!CR66="","",'statement of marks'!CR66)</f>
        <v/>
      </c>
      <c r="M920" s="416" t="str">
        <f>IF('statement of marks'!CS66="","",'statement of marks'!CS66)</f>
        <v/>
      </c>
      <c r="N920" s="408" t="str">
        <f>IF('statement of marks'!CT66="","",'statement of marks'!CT66)</f>
        <v/>
      </c>
    </row>
    <row r="921" spans="3:14" ht="17" customHeight="1">
      <c r="C921" s="406"/>
      <c r="D921" s="399" t="s">
        <v>629</v>
      </c>
      <c r="E921" s="414" t="str">
        <f>IF('statement of marks'!CY65="","",'statement of marks'!CY65)</f>
        <v/>
      </c>
      <c r="F921" s="416" t="str">
        <f>IF('statement of marks'!CZ65="","",'statement of marks'!CZ65)</f>
        <v/>
      </c>
      <c r="G921" s="408" t="str">
        <f>IF('statement of marks'!DB65="","",'statement of marks'!DB65)</f>
        <v/>
      </c>
      <c r="H921" s="922"/>
      <c r="I921" s="923"/>
      <c r="J921" s="406"/>
      <c r="K921" s="399" t="s">
        <v>629</v>
      </c>
      <c r="L921" s="414" t="str">
        <f>IF('statement of marks'!CY66="","",'statement of marks'!CY66)</f>
        <v/>
      </c>
      <c r="M921" s="416" t="str">
        <f>IF('statement of marks'!CZ66="","",'statement of marks'!CZ66)</f>
        <v/>
      </c>
      <c r="N921" s="408" t="str">
        <f>IF('statement of marks'!DB66="","",'statement of marks'!DB66)</f>
        <v/>
      </c>
    </row>
    <row r="922" spans="3:14" ht="17" customHeight="1">
      <c r="C922" s="406"/>
      <c r="D922" s="399" t="s">
        <v>8</v>
      </c>
      <c r="E922" s="920" t="str">
        <f>IF('statement of marks'!CX65="","",'statement of marks'!CX65)</f>
        <v/>
      </c>
      <c r="F922" s="920"/>
      <c r="G922" s="921"/>
      <c r="H922" s="922"/>
      <c r="I922" s="923"/>
      <c r="J922" s="406"/>
      <c r="K922" s="399" t="s">
        <v>8</v>
      </c>
      <c r="L922" s="920" t="str">
        <f>IF('statement of marks'!CX66="","",'statement of marks'!CX66)</f>
        <v/>
      </c>
      <c r="M922" s="920"/>
      <c r="N922" s="921"/>
    </row>
    <row r="923" spans="3:14" ht="17" customHeight="1">
      <c r="C923" s="406"/>
      <c r="D923" s="401" t="str">
        <f>'statement of marks'!$CU$5</f>
        <v>dqy ehfVax</v>
      </c>
      <c r="E923" s="412" t="str">
        <f>IF('statement of marks'!CU65="","",'statement of marks'!CU65)</f>
        <v/>
      </c>
      <c r="F923" s="366" t="str">
        <f>'statement of marks'!$CV$5</f>
        <v>Nk= mifLFkfr</v>
      </c>
      <c r="G923" s="417" t="str">
        <f>IF('statement of marks'!CV65="","",'statement of marks'!CV65)</f>
        <v/>
      </c>
      <c r="H923" s="922"/>
      <c r="I923" s="923"/>
      <c r="J923" s="406"/>
      <c r="K923" s="401" t="str">
        <f>'statement of marks'!$CU$5</f>
        <v>dqy ehfVax</v>
      </c>
      <c r="L923" s="412" t="str">
        <f>IF('statement of marks'!CU66="","",'statement of marks'!CU66)</f>
        <v/>
      </c>
      <c r="M923" s="366" t="str">
        <f>'statement of marks'!$CV$5</f>
        <v>Nk= mifLFkfr</v>
      </c>
      <c r="N923" s="417" t="str">
        <f>IF('statement of marks'!CV66="","",'statement of marks'!CV66)</f>
        <v/>
      </c>
    </row>
    <row r="924" spans="3:14" ht="17" customHeight="1">
      <c r="C924" s="406"/>
      <c r="D924" s="399" t="s">
        <v>569</v>
      </c>
      <c r="E924" s="898" t="str">
        <f>IF('statement of marks'!DE65="","",'statement of marks'!DE65)</f>
        <v/>
      </c>
      <c r="F924" s="898"/>
      <c r="G924" s="899"/>
      <c r="H924" s="922"/>
      <c r="I924" s="923"/>
      <c r="J924" s="406"/>
      <c r="K924" s="399" t="s">
        <v>569</v>
      </c>
      <c r="L924" s="898" t="str">
        <f>IF('statement of marks'!DE66="","",'statement of marks'!DE66)</f>
        <v/>
      </c>
      <c r="M924" s="898"/>
      <c r="N924" s="899"/>
    </row>
    <row r="925" spans="3:14" ht="17" customHeight="1">
      <c r="C925" s="406"/>
      <c r="D925" s="400" t="s">
        <v>65</v>
      </c>
      <c r="E925" s="898"/>
      <c r="F925" s="898"/>
      <c r="G925" s="899"/>
      <c r="H925" s="922"/>
      <c r="I925" s="923"/>
      <c r="J925" s="406"/>
      <c r="K925" s="400" t="s">
        <v>65</v>
      </c>
      <c r="L925" s="898"/>
      <c r="M925" s="898"/>
      <c r="N925" s="899"/>
    </row>
    <row r="926" spans="3:14" ht="17" customHeight="1">
      <c r="C926" s="406"/>
      <c r="D926" s="402" t="s">
        <v>86</v>
      </c>
      <c r="E926" s="898"/>
      <c r="F926" s="898"/>
      <c r="G926" s="899"/>
      <c r="H926" s="922"/>
      <c r="I926" s="923"/>
      <c r="J926" s="406"/>
      <c r="K926" s="402" t="s">
        <v>86</v>
      </c>
      <c r="L926" s="898"/>
      <c r="M926" s="898"/>
      <c r="N926" s="899"/>
    </row>
    <row r="927" spans="3:14" ht="17" customHeight="1">
      <c r="C927" s="406"/>
      <c r="D927" s="403" t="s">
        <v>16</v>
      </c>
      <c r="E927" s="898"/>
      <c r="F927" s="898"/>
      <c r="G927" s="899"/>
      <c r="H927" s="922"/>
      <c r="I927" s="923"/>
      <c r="J927" s="406"/>
      <c r="K927" s="403" t="s">
        <v>16</v>
      </c>
      <c r="L927" s="898"/>
      <c r="M927" s="898"/>
      <c r="N927" s="899"/>
    </row>
    <row r="928" spans="3:14" ht="17" customHeight="1">
      <c r="C928" s="409"/>
      <c r="D928" s="404" t="s">
        <v>4</v>
      </c>
      <c r="E928" s="898"/>
      <c r="F928" s="898"/>
      <c r="G928" s="899"/>
      <c r="H928" s="922"/>
      <c r="I928" s="923"/>
      <c r="J928" s="409"/>
      <c r="K928" s="404" t="s">
        <v>4</v>
      </c>
      <c r="L928" s="898"/>
      <c r="M928" s="898"/>
      <c r="N928" s="899"/>
    </row>
    <row r="929" spans="3:14" ht="17" customHeight="1">
      <c r="C929" s="406"/>
      <c r="D929" s="400" t="str">
        <f>'statement of marks'!$H$3</f>
        <v xml:space="preserve">fo|ky; dk Mkbl dksM+ </v>
      </c>
      <c r="E929" s="900" t="str">
        <f>'statement of marks'!$I$3</f>
        <v>00001</v>
      </c>
      <c r="F929" s="900"/>
      <c r="G929" s="901"/>
      <c r="H929" s="922"/>
      <c r="I929" s="923"/>
      <c r="J929" s="406"/>
      <c r="K929" s="400" t="str">
        <f>'statement of marks'!$H$3</f>
        <v xml:space="preserve">fo|ky; dk Mkbl dksM+ </v>
      </c>
      <c r="L929" s="900" t="str">
        <f>'statement of marks'!$I$3</f>
        <v>00001</v>
      </c>
      <c r="M929" s="900"/>
      <c r="N929" s="901"/>
    </row>
    <row r="930" spans="3:14" ht="17" customHeight="1" thickBot="1">
      <c r="C930" s="410"/>
      <c r="D930" s="411" t="s">
        <v>63</v>
      </c>
      <c r="E930" s="902">
        <f>'statement of marks'!$DD$107</f>
        <v>42460</v>
      </c>
      <c r="F930" s="902"/>
      <c r="G930" s="903"/>
      <c r="H930" s="922"/>
      <c r="I930" s="923"/>
      <c r="J930" s="410"/>
      <c r="K930" s="411" t="s">
        <v>63</v>
      </c>
      <c r="L930" s="902">
        <f>'statement of marks'!$DD$107</f>
        <v>42460</v>
      </c>
      <c r="M930" s="902"/>
      <c r="N930" s="903"/>
    </row>
    <row r="931" spans="3:14" ht="17" customHeight="1">
      <c r="C931" s="904" t="s">
        <v>39</v>
      </c>
      <c r="D931" s="905"/>
      <c r="E931" s="905"/>
      <c r="F931" s="905"/>
      <c r="G931" s="906"/>
      <c r="H931" s="922"/>
      <c r="I931" s="923"/>
      <c r="J931" s="904" t="s">
        <v>39</v>
      </c>
      <c r="K931" s="905"/>
      <c r="L931" s="905"/>
      <c r="M931" s="905"/>
      <c r="N931" s="906"/>
    </row>
    <row r="932" spans="3:14" ht="17" customHeight="1">
      <c r="C932" s="907" t="str">
        <f>'statement of marks'!$A$1</f>
        <v>jk- ck- ek/;fed fo|ky; uohu] fuEckgsM+k</v>
      </c>
      <c r="D932" s="908"/>
      <c r="E932" s="908"/>
      <c r="F932" s="908"/>
      <c r="G932" s="909"/>
      <c r="H932" s="922"/>
      <c r="I932" s="923"/>
      <c r="J932" s="907" t="str">
        <f>'statement of marks'!$A$1</f>
        <v>jk- ck- ek/;fed fo|ky; uohu] fuEckgsM+k</v>
      </c>
      <c r="K932" s="908"/>
      <c r="L932" s="908"/>
      <c r="M932" s="908"/>
      <c r="N932" s="909"/>
    </row>
    <row r="933" spans="3:14" ht="17" customHeight="1">
      <c r="C933" s="907"/>
      <c r="D933" s="908"/>
      <c r="E933" s="908"/>
      <c r="F933" s="908"/>
      <c r="G933" s="909"/>
      <c r="H933" s="922"/>
      <c r="I933" s="923"/>
      <c r="J933" s="907"/>
      <c r="K933" s="908"/>
      <c r="L933" s="908"/>
      <c r="M933" s="908"/>
      <c r="N933" s="909"/>
    </row>
    <row r="934" spans="3:14" ht="17" customHeight="1">
      <c r="C934" s="406"/>
      <c r="D934" s="398" t="s">
        <v>559</v>
      </c>
      <c r="E934" s="910" t="str">
        <f>'statement of marks'!$F$3</f>
        <v>2015-16</v>
      </c>
      <c r="F934" s="910"/>
      <c r="G934" s="911"/>
      <c r="H934" s="922"/>
      <c r="I934" s="923"/>
      <c r="J934" s="406"/>
      <c r="K934" s="398" t="s">
        <v>559</v>
      </c>
      <c r="L934" s="910" t="str">
        <f>'statement of marks'!$F$3</f>
        <v>2015-16</v>
      </c>
      <c r="M934" s="910"/>
      <c r="N934" s="911"/>
    </row>
    <row r="935" spans="3:14" ht="17" customHeight="1">
      <c r="C935" s="406"/>
      <c r="D935" s="399" t="s">
        <v>560</v>
      </c>
      <c r="E935" s="912" t="str">
        <f>IF('statement of marks'!H67="","",'statement of marks'!H67)</f>
        <v>v 061</v>
      </c>
      <c r="F935" s="912"/>
      <c r="G935" s="913"/>
      <c r="H935" s="922"/>
      <c r="I935" s="923"/>
      <c r="J935" s="406"/>
      <c r="K935" s="399" t="s">
        <v>560</v>
      </c>
      <c r="L935" s="912" t="str">
        <f>IF('statement of marks'!H68="","",'statement of marks'!H68)</f>
        <v>v 062</v>
      </c>
      <c r="M935" s="912"/>
      <c r="N935" s="913"/>
    </row>
    <row r="936" spans="3:14" ht="17" customHeight="1">
      <c r="C936" s="406"/>
      <c r="D936" s="399" t="s">
        <v>561</v>
      </c>
      <c r="E936" s="912" t="str">
        <f>IF('statement of marks'!I67="","",'statement of marks'!I67)</f>
        <v>c 061</v>
      </c>
      <c r="F936" s="912"/>
      <c r="G936" s="913"/>
      <c r="H936" s="922"/>
      <c r="I936" s="923"/>
      <c r="J936" s="406"/>
      <c r="K936" s="399" t="s">
        <v>561</v>
      </c>
      <c r="L936" s="912" t="str">
        <f>IF('statement of marks'!I68="","",'statement of marks'!I68)</f>
        <v>c 062</v>
      </c>
      <c r="M936" s="912"/>
      <c r="N936" s="913"/>
    </row>
    <row r="937" spans="3:14" ht="17" customHeight="1">
      <c r="C937" s="406"/>
      <c r="D937" s="399" t="s">
        <v>562</v>
      </c>
      <c r="E937" s="912" t="str">
        <f>IF('statement of marks'!J67="","",'statement of marks'!J67)</f>
        <v>l 061</v>
      </c>
      <c r="F937" s="912"/>
      <c r="G937" s="913"/>
      <c r="H937" s="922"/>
      <c r="I937" s="923"/>
      <c r="J937" s="406"/>
      <c r="K937" s="399" t="s">
        <v>562</v>
      </c>
      <c r="L937" s="912" t="str">
        <f>IF('statement of marks'!J68="","",'statement of marks'!J68)</f>
        <v>l 062</v>
      </c>
      <c r="M937" s="912"/>
      <c r="N937" s="913"/>
    </row>
    <row r="938" spans="3:14" ht="17" customHeight="1">
      <c r="C938" s="406"/>
      <c r="D938" s="399" t="s">
        <v>566</v>
      </c>
      <c r="E938" s="914" t="str">
        <f>IF('statement of marks'!B67="","",'statement of marks'!B67)</f>
        <v/>
      </c>
      <c r="F938" s="914"/>
      <c r="G938" s="915"/>
      <c r="H938" s="922"/>
      <c r="I938" s="923"/>
      <c r="J938" s="406"/>
      <c r="K938" s="399" t="s">
        <v>566</v>
      </c>
      <c r="L938" s="914" t="str">
        <f>IF('statement of marks'!B68="","",'statement of marks'!B68)</f>
        <v/>
      </c>
      <c r="M938" s="914"/>
      <c r="N938" s="915"/>
    </row>
    <row r="939" spans="3:14" ht="17" customHeight="1">
      <c r="C939" s="406"/>
      <c r="D939" s="399" t="s">
        <v>563</v>
      </c>
      <c r="E939" s="914" t="str">
        <f>'statement of marks'!$D$3</f>
        <v>2 A</v>
      </c>
      <c r="F939" s="914"/>
      <c r="G939" s="915"/>
      <c r="H939" s="922"/>
      <c r="I939" s="923"/>
      <c r="J939" s="406"/>
      <c r="K939" s="399" t="s">
        <v>563</v>
      </c>
      <c r="L939" s="914" t="str">
        <f>'statement of marks'!$D$3</f>
        <v>2 A</v>
      </c>
      <c r="M939" s="914"/>
      <c r="N939" s="915"/>
    </row>
    <row r="940" spans="3:14" ht="17" customHeight="1">
      <c r="C940" s="406"/>
      <c r="D940" s="400" t="s">
        <v>564</v>
      </c>
      <c r="E940" s="914" t="str">
        <f>IF('statement of marks'!E67="","",'statement of marks'!E67)</f>
        <v/>
      </c>
      <c r="F940" s="914"/>
      <c r="G940" s="915"/>
      <c r="H940" s="922"/>
      <c r="I940" s="923"/>
      <c r="J940" s="406"/>
      <c r="K940" s="400" t="s">
        <v>564</v>
      </c>
      <c r="L940" s="914" t="str">
        <f>IF('statement of marks'!E68="","",'statement of marks'!E68)</f>
        <v/>
      </c>
      <c r="M940" s="914"/>
      <c r="N940" s="915"/>
    </row>
    <row r="941" spans="3:14" ht="17" customHeight="1">
      <c r="C941" s="406"/>
      <c r="D941" s="399" t="s">
        <v>6</v>
      </c>
      <c r="E941" s="914" t="str">
        <f>IF('statement of marks'!D67="","",'statement of marks'!D67)</f>
        <v/>
      </c>
      <c r="F941" s="914"/>
      <c r="G941" s="915"/>
      <c r="H941" s="922"/>
      <c r="I941" s="923"/>
      <c r="J941" s="406"/>
      <c r="K941" s="399" t="s">
        <v>6</v>
      </c>
      <c r="L941" s="914" t="str">
        <f>IF('statement of marks'!D68="","",'statement of marks'!D68)</f>
        <v/>
      </c>
      <c r="M941" s="914"/>
      <c r="N941" s="915"/>
    </row>
    <row r="942" spans="3:14" ht="17" customHeight="1">
      <c r="C942" s="406"/>
      <c r="D942" s="399" t="s">
        <v>567</v>
      </c>
      <c r="E942" s="916" t="str">
        <f>IF('statement of marks'!F67="","",'statement of marks'!F67)</f>
        <v/>
      </c>
      <c r="F942" s="916"/>
      <c r="G942" s="917"/>
      <c r="H942" s="922"/>
      <c r="I942" s="923"/>
      <c r="J942" s="406"/>
      <c r="K942" s="399" t="s">
        <v>567</v>
      </c>
      <c r="L942" s="916" t="str">
        <f>IF('statement of marks'!F68="","",'statement of marks'!F68)</f>
        <v/>
      </c>
      <c r="M942" s="916"/>
      <c r="N942" s="917"/>
    </row>
    <row r="943" spans="3:14" ht="17" customHeight="1">
      <c r="C943" s="406"/>
      <c r="D943" s="399" t="s">
        <v>568</v>
      </c>
      <c r="E943" s="918" t="str">
        <f>IF('statement of marks'!G67="","",'statement of marks'!G67)</f>
        <v/>
      </c>
      <c r="F943" s="918"/>
      <c r="G943" s="919"/>
      <c r="H943" s="922"/>
      <c r="I943" s="923"/>
      <c r="J943" s="406"/>
      <c r="K943" s="399" t="s">
        <v>568</v>
      </c>
      <c r="L943" s="918" t="str">
        <f>IF('statement of marks'!G68="","",'statement of marks'!G68)</f>
        <v/>
      </c>
      <c r="M943" s="918"/>
      <c r="N943" s="919"/>
    </row>
    <row r="944" spans="3:14" ht="17" customHeight="1">
      <c r="C944" s="406"/>
      <c r="D944" s="399" t="s">
        <v>565</v>
      </c>
      <c r="E944" s="405" t="s">
        <v>630</v>
      </c>
      <c r="F944" s="405" t="s">
        <v>79</v>
      </c>
      <c r="G944" s="407" t="s">
        <v>571</v>
      </c>
      <c r="H944" s="922"/>
      <c r="I944" s="923"/>
      <c r="J944" s="406"/>
      <c r="K944" s="399" t="s">
        <v>565</v>
      </c>
      <c r="L944" s="405" t="s">
        <v>630</v>
      </c>
      <c r="M944" s="405" t="s">
        <v>79</v>
      </c>
      <c r="N944" s="407" t="s">
        <v>571</v>
      </c>
    </row>
    <row r="945" spans="3:14" ht="17" customHeight="1">
      <c r="C945" s="406"/>
      <c r="D945" s="399" t="str">
        <f>'statement of marks'!$BZ$5</f>
        <v>fgUnh</v>
      </c>
      <c r="E945" s="413" t="str">
        <f>IF('statement of marks'!BZ67="","",'statement of marks'!BZ67)</f>
        <v/>
      </c>
      <c r="F945" s="415" t="str">
        <f>IF('statement of marks'!CA67="","",'statement of marks'!CA67)</f>
        <v/>
      </c>
      <c r="G945" s="407" t="str">
        <f>IF('statement of marks'!CB67="","",'statement of marks'!CB67)</f>
        <v/>
      </c>
      <c r="H945" s="922"/>
      <c r="I945" s="923"/>
      <c r="J945" s="406"/>
      <c r="K945" s="399" t="str">
        <f>'statement of marks'!$BZ$5</f>
        <v>fgUnh</v>
      </c>
      <c r="L945" s="413" t="str">
        <f>IF('statement of marks'!BZ68="","",'statement of marks'!BZ68)</f>
        <v/>
      </c>
      <c r="M945" s="415" t="str">
        <f>IF('statement of marks'!CA68="","",'statement of marks'!CA68)</f>
        <v/>
      </c>
      <c r="N945" s="407" t="str">
        <f>IF('statement of marks'!CB68="","",'statement of marks'!CB68)</f>
        <v/>
      </c>
    </row>
    <row r="946" spans="3:14" ht="17" customHeight="1">
      <c r="C946" s="406"/>
      <c r="D946" s="399" t="str">
        <f>'statement of marks'!$CC$5</f>
        <v>vaxszth</v>
      </c>
      <c r="E946" s="413" t="str">
        <f>IF('statement of marks'!CC67="","",'statement of marks'!CC67)</f>
        <v/>
      </c>
      <c r="F946" s="415" t="str">
        <f>IF('statement of marks'!CD67="","",'statement of marks'!CD67)</f>
        <v/>
      </c>
      <c r="G946" s="407" t="str">
        <f>IF('statement of marks'!CE67="","",'statement of marks'!CE67)</f>
        <v/>
      </c>
      <c r="H946" s="922"/>
      <c r="I946" s="923"/>
      <c r="J946" s="406"/>
      <c r="K946" s="399" t="str">
        <f>'statement of marks'!$CC$5</f>
        <v>vaxszth</v>
      </c>
      <c r="L946" s="413" t="str">
        <f>IF('statement of marks'!CC68="","",'statement of marks'!CC68)</f>
        <v/>
      </c>
      <c r="M946" s="415" t="str">
        <f>IF('statement of marks'!CD68="","",'statement of marks'!CD68)</f>
        <v/>
      </c>
      <c r="N946" s="407" t="str">
        <f>IF('statement of marks'!CE68="","",'statement of marks'!CE68)</f>
        <v/>
      </c>
    </row>
    <row r="947" spans="3:14" ht="17" customHeight="1">
      <c r="C947" s="406"/>
      <c r="D947" s="399" t="str">
        <f>'statement of marks'!$CF$5</f>
        <v>xf.kr</v>
      </c>
      <c r="E947" s="413" t="str">
        <f>IF('statement of marks'!CF67="","",'statement of marks'!CF67)</f>
        <v/>
      </c>
      <c r="F947" s="415" t="str">
        <f>IF('statement of marks'!CG67="","",'statement of marks'!CG67)</f>
        <v/>
      </c>
      <c r="G947" s="407" t="str">
        <f>IF('statement of marks'!CH67="","",'statement of marks'!CH67)</f>
        <v/>
      </c>
      <c r="H947" s="922"/>
      <c r="I947" s="923"/>
      <c r="J947" s="406"/>
      <c r="K947" s="399" t="str">
        <f>'statement of marks'!$CF$5</f>
        <v>xf.kr</v>
      </c>
      <c r="L947" s="413" t="str">
        <f>IF('statement of marks'!CF68="","",'statement of marks'!CF68)</f>
        <v/>
      </c>
      <c r="M947" s="415" t="str">
        <f>IF('statement of marks'!CG68="","",'statement of marks'!CG68)</f>
        <v/>
      </c>
      <c r="N947" s="407" t="str">
        <f>IF('statement of marks'!CH68="","",'statement of marks'!CH68)</f>
        <v/>
      </c>
    </row>
    <row r="948" spans="3:14" ht="17" customHeight="1">
      <c r="C948" s="406"/>
      <c r="D948" s="399" t="str">
        <f>'statement of marks'!$CI$5</f>
        <v>Ik;kZoj.k v/;;u</v>
      </c>
      <c r="E948" s="413" t="str">
        <f>IF('statement of marks'!CI67="","",'statement of marks'!CI67)</f>
        <v/>
      </c>
      <c r="F948" s="415" t="str">
        <f>IF('statement of marks'!CJ67="","",'statement of marks'!CJ67)</f>
        <v/>
      </c>
      <c r="G948" s="407" t="str">
        <f>IF('statement of marks'!CK67="","",'statement of marks'!CK67)</f>
        <v/>
      </c>
      <c r="H948" s="922"/>
      <c r="I948" s="923"/>
      <c r="J948" s="406"/>
      <c r="K948" s="399" t="str">
        <f>'statement of marks'!$CI$5</f>
        <v>Ik;kZoj.k v/;;u</v>
      </c>
      <c r="L948" s="413" t="str">
        <f>IF('statement of marks'!CI68="","",'statement of marks'!CI68)</f>
        <v/>
      </c>
      <c r="M948" s="415" t="str">
        <f>IF('statement of marks'!CJ68="","",'statement of marks'!CJ68)</f>
        <v/>
      </c>
      <c r="N948" s="407" t="str">
        <f>IF('statement of marks'!CK68="","",'statement of marks'!CK68)</f>
        <v/>
      </c>
    </row>
    <row r="949" spans="3:14" ht="17" customHeight="1">
      <c r="C949" s="406"/>
      <c r="D949" s="399" t="str">
        <f>'statement of marks'!$CL$5</f>
        <v>dk;kZuqHko</v>
      </c>
      <c r="E949" s="413" t="str">
        <f>IF('statement of marks'!CL67="","",'statement of marks'!CL67)</f>
        <v/>
      </c>
      <c r="F949" s="415" t="str">
        <f>IF('statement of marks'!CM67="","",'statement of marks'!CM67)</f>
        <v/>
      </c>
      <c r="G949" s="407" t="str">
        <f>IF('statement of marks'!CN67="","",'statement of marks'!CN67)</f>
        <v/>
      </c>
      <c r="H949" s="922"/>
      <c r="I949" s="923"/>
      <c r="J949" s="406"/>
      <c r="K949" s="399" t="str">
        <f>'statement of marks'!$CL$5</f>
        <v>dk;kZuqHko</v>
      </c>
      <c r="L949" s="413" t="str">
        <f>IF('statement of marks'!CL68="","",'statement of marks'!CL68)</f>
        <v/>
      </c>
      <c r="M949" s="415" t="str">
        <f>IF('statement of marks'!CM68="","",'statement of marks'!CM68)</f>
        <v/>
      </c>
      <c r="N949" s="407" t="str">
        <f>IF('statement of marks'!CN68="","",'statement of marks'!CN68)</f>
        <v/>
      </c>
    </row>
    <row r="950" spans="3:14" ht="17" customHeight="1">
      <c r="C950" s="406"/>
      <c r="D950" s="399" t="str">
        <f>'statement of marks'!$CO$5</f>
        <v>dyk f'k{kk</v>
      </c>
      <c r="E950" s="414" t="str">
        <f>IF('statement of marks'!CO67="","",'statement of marks'!CO67)</f>
        <v/>
      </c>
      <c r="F950" s="416" t="str">
        <f>IF('statement of marks'!CP67="","",'statement of marks'!CP67)</f>
        <v/>
      </c>
      <c r="G950" s="408" t="str">
        <f>IF('statement of marks'!CQ67="","",'statement of marks'!CQ67)</f>
        <v/>
      </c>
      <c r="H950" s="922"/>
      <c r="I950" s="923"/>
      <c r="J950" s="406"/>
      <c r="K950" s="399" t="str">
        <f>'statement of marks'!$CO$5</f>
        <v>dyk f'k{kk</v>
      </c>
      <c r="L950" s="414" t="str">
        <f>IF('statement of marks'!CO68="","",'statement of marks'!CO68)</f>
        <v/>
      </c>
      <c r="M950" s="416" t="str">
        <f>IF('statement of marks'!CP68="","",'statement of marks'!CP68)</f>
        <v/>
      </c>
      <c r="N950" s="408" t="str">
        <f>IF('statement of marks'!CQ68="","",'statement of marks'!CQ68)</f>
        <v/>
      </c>
    </row>
    <row r="951" spans="3:14" ht="17" customHeight="1">
      <c r="C951" s="406"/>
      <c r="D951" s="399" t="str">
        <f>'statement of marks'!$CR$5</f>
        <v>LokLF; ,oe~ 'kkjhfjd f'k{kk</v>
      </c>
      <c r="E951" s="414" t="str">
        <f>IF('statement of marks'!CR67="","",'statement of marks'!CR67)</f>
        <v/>
      </c>
      <c r="F951" s="416" t="str">
        <f>IF('statement of marks'!CS67="","",'statement of marks'!CS67)</f>
        <v/>
      </c>
      <c r="G951" s="408" t="str">
        <f>IF('statement of marks'!CT67="","",'statement of marks'!CT67)</f>
        <v/>
      </c>
      <c r="H951" s="922"/>
      <c r="I951" s="923"/>
      <c r="J951" s="406"/>
      <c r="K951" s="399" t="str">
        <f>'statement of marks'!$CR$5</f>
        <v>LokLF; ,oe~ 'kkjhfjd f'k{kk</v>
      </c>
      <c r="L951" s="414" t="str">
        <f>IF('statement of marks'!CR68="","",'statement of marks'!CR68)</f>
        <v/>
      </c>
      <c r="M951" s="416" t="str">
        <f>IF('statement of marks'!CS68="","",'statement of marks'!CS68)</f>
        <v/>
      </c>
      <c r="N951" s="408" t="str">
        <f>IF('statement of marks'!CT68="","",'statement of marks'!CT68)</f>
        <v/>
      </c>
    </row>
    <row r="952" spans="3:14" ht="17" customHeight="1">
      <c r="C952" s="406"/>
      <c r="D952" s="399" t="s">
        <v>629</v>
      </c>
      <c r="E952" s="414" t="str">
        <f>IF('statement of marks'!CY67="","",'statement of marks'!CY67)</f>
        <v/>
      </c>
      <c r="F952" s="416" t="str">
        <f>IF('statement of marks'!CZ67="","",'statement of marks'!CZ67)</f>
        <v/>
      </c>
      <c r="G952" s="408" t="str">
        <f>IF('statement of marks'!DB67="","",'statement of marks'!DB67)</f>
        <v/>
      </c>
      <c r="H952" s="922"/>
      <c r="I952" s="923"/>
      <c r="J952" s="406"/>
      <c r="K952" s="399" t="s">
        <v>629</v>
      </c>
      <c r="L952" s="414" t="str">
        <f>IF('statement of marks'!CY68="","",'statement of marks'!CY68)</f>
        <v/>
      </c>
      <c r="M952" s="416" t="str">
        <f>IF('statement of marks'!CZ68="","",'statement of marks'!CZ68)</f>
        <v/>
      </c>
      <c r="N952" s="408" t="str">
        <f>IF('statement of marks'!DB68="","",'statement of marks'!DB68)</f>
        <v/>
      </c>
    </row>
    <row r="953" spans="3:14" ht="17" customHeight="1">
      <c r="C953" s="406"/>
      <c r="D953" s="399" t="s">
        <v>8</v>
      </c>
      <c r="E953" s="920" t="str">
        <f>IF('statement of marks'!CX67="","",'statement of marks'!CX67)</f>
        <v/>
      </c>
      <c r="F953" s="920"/>
      <c r="G953" s="921"/>
      <c r="H953" s="922"/>
      <c r="I953" s="923"/>
      <c r="J953" s="406"/>
      <c r="K953" s="399" t="s">
        <v>8</v>
      </c>
      <c r="L953" s="920" t="str">
        <f>IF('statement of marks'!CX68="","",'statement of marks'!CX68)</f>
        <v/>
      </c>
      <c r="M953" s="920"/>
      <c r="N953" s="921"/>
    </row>
    <row r="954" spans="3:14" ht="17" customHeight="1">
      <c r="C954" s="406"/>
      <c r="D954" s="401" t="str">
        <f>'statement of marks'!$CU$5</f>
        <v>dqy ehfVax</v>
      </c>
      <c r="E954" s="412" t="str">
        <f>IF('statement of marks'!CU67="","",'statement of marks'!CU67)</f>
        <v/>
      </c>
      <c r="F954" s="366" t="str">
        <f>'statement of marks'!$CV$5</f>
        <v>Nk= mifLFkfr</v>
      </c>
      <c r="G954" s="417" t="str">
        <f>IF('statement of marks'!CV67="","",'statement of marks'!CV67)</f>
        <v/>
      </c>
      <c r="H954" s="922"/>
      <c r="I954" s="923"/>
      <c r="J954" s="406"/>
      <c r="K954" s="401" t="str">
        <f>'statement of marks'!$CU$5</f>
        <v>dqy ehfVax</v>
      </c>
      <c r="L954" s="412" t="str">
        <f>IF('statement of marks'!CU68="","",'statement of marks'!CU68)</f>
        <v/>
      </c>
      <c r="M954" s="366" t="str">
        <f>'statement of marks'!$CV$5</f>
        <v>Nk= mifLFkfr</v>
      </c>
      <c r="N954" s="417" t="str">
        <f>IF('statement of marks'!CV68="","",'statement of marks'!CV68)</f>
        <v/>
      </c>
    </row>
    <row r="955" spans="3:14" ht="17" customHeight="1">
      <c r="C955" s="406"/>
      <c r="D955" s="399" t="s">
        <v>569</v>
      </c>
      <c r="E955" s="898" t="str">
        <f>IF('statement of marks'!DE67="","",'statement of marks'!DE67)</f>
        <v/>
      </c>
      <c r="F955" s="898"/>
      <c r="G955" s="899"/>
      <c r="H955" s="922"/>
      <c r="I955" s="923"/>
      <c r="J955" s="406"/>
      <c r="K955" s="399" t="s">
        <v>569</v>
      </c>
      <c r="L955" s="898" t="str">
        <f>IF('statement of marks'!DE68="","",'statement of marks'!DE68)</f>
        <v/>
      </c>
      <c r="M955" s="898"/>
      <c r="N955" s="899"/>
    </row>
    <row r="956" spans="3:14" ht="17" customHeight="1">
      <c r="C956" s="406"/>
      <c r="D956" s="400" t="s">
        <v>65</v>
      </c>
      <c r="E956" s="898"/>
      <c r="F956" s="898"/>
      <c r="G956" s="899"/>
      <c r="H956" s="922"/>
      <c r="I956" s="923"/>
      <c r="J956" s="406"/>
      <c r="K956" s="400" t="s">
        <v>65</v>
      </c>
      <c r="L956" s="898"/>
      <c r="M956" s="898"/>
      <c r="N956" s="899"/>
    </row>
    <row r="957" spans="3:14" ht="17" customHeight="1">
      <c r="C957" s="406"/>
      <c r="D957" s="402" t="s">
        <v>86</v>
      </c>
      <c r="E957" s="898"/>
      <c r="F957" s="898"/>
      <c r="G957" s="899"/>
      <c r="H957" s="922"/>
      <c r="I957" s="923"/>
      <c r="J957" s="406"/>
      <c r="K957" s="402" t="s">
        <v>86</v>
      </c>
      <c r="L957" s="898"/>
      <c r="M957" s="898"/>
      <c r="N957" s="899"/>
    </row>
    <row r="958" spans="3:14" ht="17" customHeight="1">
      <c r="C958" s="406"/>
      <c r="D958" s="403" t="s">
        <v>16</v>
      </c>
      <c r="E958" s="898"/>
      <c r="F958" s="898"/>
      <c r="G958" s="899"/>
      <c r="H958" s="922"/>
      <c r="I958" s="923"/>
      <c r="J958" s="406"/>
      <c r="K958" s="403" t="s">
        <v>16</v>
      </c>
      <c r="L958" s="898"/>
      <c r="M958" s="898"/>
      <c r="N958" s="899"/>
    </row>
    <row r="959" spans="3:14" ht="17" customHeight="1">
      <c r="C959" s="409"/>
      <c r="D959" s="404" t="s">
        <v>4</v>
      </c>
      <c r="E959" s="898"/>
      <c r="F959" s="898"/>
      <c r="G959" s="899"/>
      <c r="H959" s="922"/>
      <c r="I959" s="923"/>
      <c r="J959" s="409"/>
      <c r="K959" s="404" t="s">
        <v>4</v>
      </c>
      <c r="L959" s="898"/>
      <c r="M959" s="898"/>
      <c r="N959" s="899"/>
    </row>
    <row r="960" spans="3:14" ht="17" customHeight="1">
      <c r="C960" s="406"/>
      <c r="D960" s="400" t="str">
        <f>'statement of marks'!$H$3</f>
        <v xml:space="preserve">fo|ky; dk Mkbl dksM+ </v>
      </c>
      <c r="E960" s="900" t="str">
        <f>'statement of marks'!$I$3</f>
        <v>00001</v>
      </c>
      <c r="F960" s="900"/>
      <c r="G960" s="901"/>
      <c r="H960" s="922"/>
      <c r="I960" s="923"/>
      <c r="J960" s="406"/>
      <c r="K960" s="400" t="str">
        <f>'statement of marks'!$H$3</f>
        <v xml:space="preserve">fo|ky; dk Mkbl dksM+ </v>
      </c>
      <c r="L960" s="900" t="str">
        <f>'statement of marks'!$I$3</f>
        <v>00001</v>
      </c>
      <c r="M960" s="900"/>
      <c r="N960" s="901"/>
    </row>
    <row r="961" spans="3:14" ht="17" customHeight="1" thickBot="1">
      <c r="C961" s="410"/>
      <c r="D961" s="411" t="s">
        <v>63</v>
      </c>
      <c r="E961" s="902">
        <f>'statement of marks'!$DD$107</f>
        <v>42460</v>
      </c>
      <c r="F961" s="902"/>
      <c r="G961" s="903"/>
      <c r="H961" s="922"/>
      <c r="I961" s="923"/>
      <c r="J961" s="410"/>
      <c r="K961" s="411" t="s">
        <v>63</v>
      </c>
      <c r="L961" s="902">
        <f>'statement of marks'!$DD$107</f>
        <v>42460</v>
      </c>
      <c r="M961" s="902"/>
      <c r="N961" s="903"/>
    </row>
    <row r="962" spans="3:14" ht="17" customHeight="1">
      <c r="C962" s="904" t="s">
        <v>39</v>
      </c>
      <c r="D962" s="905"/>
      <c r="E962" s="905"/>
      <c r="F962" s="905"/>
      <c r="G962" s="906"/>
      <c r="H962" s="922"/>
      <c r="I962" s="923"/>
      <c r="J962" s="904" t="s">
        <v>39</v>
      </c>
      <c r="K962" s="905"/>
      <c r="L962" s="905"/>
      <c r="M962" s="905"/>
      <c r="N962" s="906"/>
    </row>
    <row r="963" spans="3:14" ht="17" customHeight="1">
      <c r="C963" s="907" t="str">
        <f>'statement of marks'!$A$1</f>
        <v>jk- ck- ek/;fed fo|ky; uohu] fuEckgsM+k</v>
      </c>
      <c r="D963" s="908"/>
      <c r="E963" s="908"/>
      <c r="F963" s="908"/>
      <c r="G963" s="909"/>
      <c r="H963" s="922"/>
      <c r="I963" s="923"/>
      <c r="J963" s="907" t="str">
        <f>'statement of marks'!$A$1</f>
        <v>jk- ck- ek/;fed fo|ky; uohu] fuEckgsM+k</v>
      </c>
      <c r="K963" s="908"/>
      <c r="L963" s="908"/>
      <c r="M963" s="908"/>
      <c r="N963" s="909"/>
    </row>
    <row r="964" spans="3:14" ht="17" customHeight="1">
      <c r="C964" s="907"/>
      <c r="D964" s="908"/>
      <c r="E964" s="908"/>
      <c r="F964" s="908"/>
      <c r="G964" s="909"/>
      <c r="H964" s="922"/>
      <c r="I964" s="923"/>
      <c r="J964" s="907"/>
      <c r="K964" s="908"/>
      <c r="L964" s="908"/>
      <c r="M964" s="908"/>
      <c r="N964" s="909"/>
    </row>
    <row r="965" spans="3:14" ht="17" customHeight="1">
      <c r="C965" s="406"/>
      <c r="D965" s="398" t="s">
        <v>559</v>
      </c>
      <c r="E965" s="910" t="str">
        <f>'statement of marks'!$F$3</f>
        <v>2015-16</v>
      </c>
      <c r="F965" s="910"/>
      <c r="G965" s="911"/>
      <c r="H965" s="922"/>
      <c r="I965" s="923"/>
      <c r="J965" s="406"/>
      <c r="K965" s="398" t="s">
        <v>559</v>
      </c>
      <c r="L965" s="910" t="str">
        <f>'statement of marks'!$F$3</f>
        <v>2015-16</v>
      </c>
      <c r="M965" s="910"/>
      <c r="N965" s="911"/>
    </row>
    <row r="966" spans="3:14" ht="17" customHeight="1">
      <c r="C966" s="406"/>
      <c r="D966" s="399" t="s">
        <v>560</v>
      </c>
      <c r="E966" s="912" t="str">
        <f>IF('statement of marks'!H69="","",'statement of marks'!H69)</f>
        <v>v 063</v>
      </c>
      <c r="F966" s="912"/>
      <c r="G966" s="913"/>
      <c r="H966" s="922"/>
      <c r="I966" s="923"/>
      <c r="J966" s="406"/>
      <c r="K966" s="399" t="s">
        <v>560</v>
      </c>
      <c r="L966" s="912" t="str">
        <f>IF('statement of marks'!H70="","",'statement of marks'!H70)</f>
        <v>v 064</v>
      </c>
      <c r="M966" s="912"/>
      <c r="N966" s="913"/>
    </row>
    <row r="967" spans="3:14" ht="17" customHeight="1">
      <c r="C967" s="406"/>
      <c r="D967" s="399" t="s">
        <v>561</v>
      </c>
      <c r="E967" s="912" t="str">
        <f>IF('statement of marks'!I69="","",'statement of marks'!I69)</f>
        <v>c 063</v>
      </c>
      <c r="F967" s="912"/>
      <c r="G967" s="913"/>
      <c r="H967" s="922"/>
      <c r="I967" s="923"/>
      <c r="J967" s="406"/>
      <c r="K967" s="399" t="s">
        <v>561</v>
      </c>
      <c r="L967" s="912" t="str">
        <f>IF('statement of marks'!I70="","",'statement of marks'!I70)</f>
        <v>c 064</v>
      </c>
      <c r="M967" s="912"/>
      <c r="N967" s="913"/>
    </row>
    <row r="968" spans="3:14" ht="17" customHeight="1">
      <c r="C968" s="406"/>
      <c r="D968" s="399" t="s">
        <v>562</v>
      </c>
      <c r="E968" s="912" t="str">
        <f>IF('statement of marks'!J69="","",'statement of marks'!J69)</f>
        <v>l 063</v>
      </c>
      <c r="F968" s="912"/>
      <c r="G968" s="913"/>
      <c r="H968" s="922"/>
      <c r="I968" s="923"/>
      <c r="J968" s="406"/>
      <c r="K968" s="399" t="s">
        <v>562</v>
      </c>
      <c r="L968" s="912" t="str">
        <f>IF('statement of marks'!J70="","",'statement of marks'!J70)</f>
        <v>l 064</v>
      </c>
      <c r="M968" s="912"/>
      <c r="N968" s="913"/>
    </row>
    <row r="969" spans="3:14" ht="17" customHeight="1">
      <c r="C969" s="406"/>
      <c r="D969" s="399" t="s">
        <v>566</v>
      </c>
      <c r="E969" s="914" t="str">
        <f>IF('statement of marks'!B69="","",'statement of marks'!B69)</f>
        <v/>
      </c>
      <c r="F969" s="914"/>
      <c r="G969" s="915"/>
      <c r="H969" s="922"/>
      <c r="I969" s="923"/>
      <c r="J969" s="406"/>
      <c r="K969" s="399" t="s">
        <v>566</v>
      </c>
      <c r="L969" s="914" t="str">
        <f>IF('statement of marks'!B70="","",'statement of marks'!B70)</f>
        <v/>
      </c>
      <c r="M969" s="914"/>
      <c r="N969" s="915"/>
    </row>
    <row r="970" spans="3:14" ht="17" customHeight="1">
      <c r="C970" s="406"/>
      <c r="D970" s="399" t="s">
        <v>563</v>
      </c>
      <c r="E970" s="914" t="str">
        <f>'statement of marks'!$D$3</f>
        <v>2 A</v>
      </c>
      <c r="F970" s="914"/>
      <c r="G970" s="915"/>
      <c r="H970" s="922"/>
      <c r="I970" s="923"/>
      <c r="J970" s="406"/>
      <c r="K970" s="399" t="s">
        <v>563</v>
      </c>
      <c r="L970" s="914" t="str">
        <f>'statement of marks'!$D$3</f>
        <v>2 A</v>
      </c>
      <c r="M970" s="914"/>
      <c r="N970" s="915"/>
    </row>
    <row r="971" spans="3:14" ht="17" customHeight="1">
      <c r="C971" s="406"/>
      <c r="D971" s="400" t="s">
        <v>564</v>
      </c>
      <c r="E971" s="914" t="str">
        <f>IF('statement of marks'!E69="","",'statement of marks'!E69)</f>
        <v/>
      </c>
      <c r="F971" s="914"/>
      <c r="G971" s="915"/>
      <c r="H971" s="922"/>
      <c r="I971" s="923"/>
      <c r="J971" s="406"/>
      <c r="K971" s="400" t="s">
        <v>564</v>
      </c>
      <c r="L971" s="914" t="str">
        <f>IF('statement of marks'!E70="","",'statement of marks'!E70)</f>
        <v/>
      </c>
      <c r="M971" s="914"/>
      <c r="N971" s="915"/>
    </row>
    <row r="972" spans="3:14" ht="17" customHeight="1">
      <c r="C972" s="406"/>
      <c r="D972" s="399" t="s">
        <v>6</v>
      </c>
      <c r="E972" s="914" t="str">
        <f>IF('statement of marks'!D69="","",'statement of marks'!D69)</f>
        <v/>
      </c>
      <c r="F972" s="914"/>
      <c r="G972" s="915"/>
      <c r="H972" s="922"/>
      <c r="I972" s="923"/>
      <c r="J972" s="406"/>
      <c r="K972" s="399" t="s">
        <v>6</v>
      </c>
      <c r="L972" s="914" t="str">
        <f>IF('statement of marks'!D70="","",'statement of marks'!D70)</f>
        <v/>
      </c>
      <c r="M972" s="914"/>
      <c r="N972" s="915"/>
    </row>
    <row r="973" spans="3:14" ht="17" customHeight="1">
      <c r="C973" s="406"/>
      <c r="D973" s="399" t="s">
        <v>567</v>
      </c>
      <c r="E973" s="916" t="str">
        <f>IF('statement of marks'!F69="","",'statement of marks'!F69)</f>
        <v/>
      </c>
      <c r="F973" s="916"/>
      <c r="G973" s="917"/>
      <c r="H973" s="922"/>
      <c r="I973" s="923"/>
      <c r="J973" s="406"/>
      <c r="K973" s="399" t="s">
        <v>567</v>
      </c>
      <c r="L973" s="916" t="str">
        <f>IF('statement of marks'!F70="","",'statement of marks'!F70)</f>
        <v/>
      </c>
      <c r="M973" s="916"/>
      <c r="N973" s="917"/>
    </row>
    <row r="974" spans="3:14" ht="17" customHeight="1">
      <c r="C974" s="406"/>
      <c r="D974" s="399" t="s">
        <v>568</v>
      </c>
      <c r="E974" s="918" t="str">
        <f>IF('statement of marks'!G69="","",'statement of marks'!G69)</f>
        <v/>
      </c>
      <c r="F974" s="918"/>
      <c r="G974" s="919"/>
      <c r="H974" s="922"/>
      <c r="I974" s="923"/>
      <c r="J974" s="406"/>
      <c r="K974" s="399" t="s">
        <v>568</v>
      </c>
      <c r="L974" s="918" t="str">
        <f>IF('statement of marks'!G70="","",'statement of marks'!G70)</f>
        <v/>
      </c>
      <c r="M974" s="918"/>
      <c r="N974" s="919"/>
    </row>
    <row r="975" spans="3:14" ht="17" customHeight="1">
      <c r="C975" s="406"/>
      <c r="D975" s="399" t="s">
        <v>565</v>
      </c>
      <c r="E975" s="405" t="s">
        <v>630</v>
      </c>
      <c r="F975" s="405" t="s">
        <v>79</v>
      </c>
      <c r="G975" s="407" t="s">
        <v>571</v>
      </c>
      <c r="H975" s="922"/>
      <c r="I975" s="923"/>
      <c r="J975" s="406"/>
      <c r="K975" s="399" t="s">
        <v>565</v>
      </c>
      <c r="L975" s="405" t="s">
        <v>630</v>
      </c>
      <c r="M975" s="405" t="s">
        <v>79</v>
      </c>
      <c r="N975" s="407" t="s">
        <v>571</v>
      </c>
    </row>
    <row r="976" spans="3:14" ht="17" customHeight="1">
      <c r="C976" s="406"/>
      <c r="D976" s="399" t="str">
        <f>'statement of marks'!$BZ$5</f>
        <v>fgUnh</v>
      </c>
      <c r="E976" s="413" t="str">
        <f>IF('statement of marks'!BZ69="","",'statement of marks'!BZ69)</f>
        <v/>
      </c>
      <c r="F976" s="415" t="str">
        <f>IF('statement of marks'!CA69="","",'statement of marks'!CA69)</f>
        <v/>
      </c>
      <c r="G976" s="407" t="str">
        <f>IF('statement of marks'!CB69="","",'statement of marks'!CB69)</f>
        <v/>
      </c>
      <c r="H976" s="922"/>
      <c r="I976" s="923"/>
      <c r="J976" s="406"/>
      <c r="K976" s="399" t="str">
        <f>'statement of marks'!$BZ$5</f>
        <v>fgUnh</v>
      </c>
      <c r="L976" s="413" t="str">
        <f>IF('statement of marks'!BZ70="","",'statement of marks'!BZ70)</f>
        <v/>
      </c>
      <c r="M976" s="415" t="str">
        <f>IF('statement of marks'!CA70="","",'statement of marks'!CA70)</f>
        <v/>
      </c>
      <c r="N976" s="407" t="str">
        <f>IF('statement of marks'!CB70="","",'statement of marks'!CB70)</f>
        <v/>
      </c>
    </row>
    <row r="977" spans="3:14" ht="17" customHeight="1">
      <c r="C977" s="406"/>
      <c r="D977" s="399" t="str">
        <f>'statement of marks'!$CC$5</f>
        <v>vaxszth</v>
      </c>
      <c r="E977" s="413" t="str">
        <f>IF('statement of marks'!CC69="","",'statement of marks'!CC69)</f>
        <v/>
      </c>
      <c r="F977" s="415" t="str">
        <f>IF('statement of marks'!CD69="","",'statement of marks'!CD69)</f>
        <v/>
      </c>
      <c r="G977" s="407" t="str">
        <f>IF('statement of marks'!CE69="","",'statement of marks'!CE69)</f>
        <v/>
      </c>
      <c r="H977" s="922"/>
      <c r="I977" s="923"/>
      <c r="J977" s="406"/>
      <c r="K977" s="399" t="str">
        <f>'statement of marks'!$CC$5</f>
        <v>vaxszth</v>
      </c>
      <c r="L977" s="413" t="str">
        <f>IF('statement of marks'!CC70="","",'statement of marks'!CC70)</f>
        <v/>
      </c>
      <c r="M977" s="415" t="str">
        <f>IF('statement of marks'!CD70="","",'statement of marks'!CD70)</f>
        <v/>
      </c>
      <c r="N977" s="407" t="str">
        <f>IF('statement of marks'!CE70="","",'statement of marks'!CE70)</f>
        <v/>
      </c>
    </row>
    <row r="978" spans="3:14" ht="17" customHeight="1">
      <c r="C978" s="406"/>
      <c r="D978" s="399" t="str">
        <f>'statement of marks'!$CF$5</f>
        <v>xf.kr</v>
      </c>
      <c r="E978" s="413" t="str">
        <f>IF('statement of marks'!CF69="","",'statement of marks'!CF69)</f>
        <v/>
      </c>
      <c r="F978" s="415" t="str">
        <f>IF('statement of marks'!CG69="","",'statement of marks'!CG69)</f>
        <v/>
      </c>
      <c r="G978" s="407" t="str">
        <f>IF('statement of marks'!CH69="","",'statement of marks'!CH69)</f>
        <v/>
      </c>
      <c r="H978" s="922"/>
      <c r="I978" s="923"/>
      <c r="J978" s="406"/>
      <c r="K978" s="399" t="str">
        <f>'statement of marks'!$CF$5</f>
        <v>xf.kr</v>
      </c>
      <c r="L978" s="413" t="str">
        <f>IF('statement of marks'!CF70="","",'statement of marks'!CF70)</f>
        <v/>
      </c>
      <c r="M978" s="415" t="str">
        <f>IF('statement of marks'!CG70="","",'statement of marks'!CG70)</f>
        <v/>
      </c>
      <c r="N978" s="407" t="str">
        <f>IF('statement of marks'!CH70="","",'statement of marks'!CH70)</f>
        <v/>
      </c>
    </row>
    <row r="979" spans="3:14" ht="17" customHeight="1">
      <c r="C979" s="406"/>
      <c r="D979" s="399" t="str">
        <f>'statement of marks'!$CI$5</f>
        <v>Ik;kZoj.k v/;;u</v>
      </c>
      <c r="E979" s="413" t="str">
        <f>IF('statement of marks'!CI69="","",'statement of marks'!CI69)</f>
        <v/>
      </c>
      <c r="F979" s="415" t="str">
        <f>IF('statement of marks'!CJ69="","",'statement of marks'!CJ69)</f>
        <v/>
      </c>
      <c r="G979" s="407" t="str">
        <f>IF('statement of marks'!CK69="","",'statement of marks'!CK69)</f>
        <v/>
      </c>
      <c r="H979" s="922"/>
      <c r="I979" s="923"/>
      <c r="J979" s="406"/>
      <c r="K979" s="399" t="str">
        <f>'statement of marks'!$CI$5</f>
        <v>Ik;kZoj.k v/;;u</v>
      </c>
      <c r="L979" s="413" t="str">
        <f>IF('statement of marks'!CI70="","",'statement of marks'!CI70)</f>
        <v/>
      </c>
      <c r="M979" s="415" t="str">
        <f>IF('statement of marks'!CJ70="","",'statement of marks'!CJ70)</f>
        <v/>
      </c>
      <c r="N979" s="407" t="str">
        <f>IF('statement of marks'!CK70="","",'statement of marks'!CK70)</f>
        <v/>
      </c>
    </row>
    <row r="980" spans="3:14" ht="17" customHeight="1">
      <c r="C980" s="406"/>
      <c r="D980" s="399" t="str">
        <f>'statement of marks'!$CL$5</f>
        <v>dk;kZuqHko</v>
      </c>
      <c r="E980" s="413" t="str">
        <f>IF('statement of marks'!CL69="","",'statement of marks'!CL69)</f>
        <v/>
      </c>
      <c r="F980" s="415" t="str">
        <f>IF('statement of marks'!CM69="","",'statement of marks'!CM69)</f>
        <v/>
      </c>
      <c r="G980" s="407" t="str">
        <f>IF('statement of marks'!CN69="","",'statement of marks'!CN69)</f>
        <v/>
      </c>
      <c r="H980" s="922"/>
      <c r="I980" s="923"/>
      <c r="J980" s="406"/>
      <c r="K980" s="399" t="str">
        <f>'statement of marks'!$CL$5</f>
        <v>dk;kZuqHko</v>
      </c>
      <c r="L980" s="413" t="str">
        <f>IF('statement of marks'!CL70="","",'statement of marks'!CL70)</f>
        <v/>
      </c>
      <c r="M980" s="415" t="str">
        <f>IF('statement of marks'!CM70="","",'statement of marks'!CM70)</f>
        <v/>
      </c>
      <c r="N980" s="407" t="str">
        <f>IF('statement of marks'!CN70="","",'statement of marks'!CN70)</f>
        <v/>
      </c>
    </row>
    <row r="981" spans="3:14" ht="17" customHeight="1">
      <c r="C981" s="406"/>
      <c r="D981" s="399" t="str">
        <f>'statement of marks'!$CO$5</f>
        <v>dyk f'k{kk</v>
      </c>
      <c r="E981" s="414" t="str">
        <f>IF('statement of marks'!CO69="","",'statement of marks'!CO69)</f>
        <v/>
      </c>
      <c r="F981" s="416" t="str">
        <f>IF('statement of marks'!CP69="","",'statement of marks'!CP69)</f>
        <v/>
      </c>
      <c r="G981" s="408" t="str">
        <f>IF('statement of marks'!CQ69="","",'statement of marks'!CQ69)</f>
        <v/>
      </c>
      <c r="H981" s="922"/>
      <c r="I981" s="923"/>
      <c r="J981" s="406"/>
      <c r="K981" s="399" t="str">
        <f>'statement of marks'!$CO$5</f>
        <v>dyk f'k{kk</v>
      </c>
      <c r="L981" s="414" t="str">
        <f>IF('statement of marks'!CO70="","",'statement of marks'!CO70)</f>
        <v/>
      </c>
      <c r="M981" s="416" t="str">
        <f>IF('statement of marks'!CP70="","",'statement of marks'!CP70)</f>
        <v/>
      </c>
      <c r="N981" s="408" t="str">
        <f>IF('statement of marks'!CQ70="","",'statement of marks'!CQ70)</f>
        <v/>
      </c>
    </row>
    <row r="982" spans="3:14" ht="17" customHeight="1">
      <c r="C982" s="406"/>
      <c r="D982" s="399" t="str">
        <f>'statement of marks'!$CR$5</f>
        <v>LokLF; ,oe~ 'kkjhfjd f'k{kk</v>
      </c>
      <c r="E982" s="414" t="str">
        <f>IF('statement of marks'!CR69="","",'statement of marks'!CR69)</f>
        <v/>
      </c>
      <c r="F982" s="416" t="str">
        <f>IF('statement of marks'!CS69="","",'statement of marks'!CS69)</f>
        <v/>
      </c>
      <c r="G982" s="408" t="str">
        <f>IF('statement of marks'!CT69="","",'statement of marks'!CT69)</f>
        <v/>
      </c>
      <c r="H982" s="922"/>
      <c r="I982" s="923"/>
      <c r="J982" s="406"/>
      <c r="K982" s="399" t="str">
        <f>'statement of marks'!$CR$5</f>
        <v>LokLF; ,oe~ 'kkjhfjd f'k{kk</v>
      </c>
      <c r="L982" s="414" t="str">
        <f>IF('statement of marks'!CR70="","",'statement of marks'!CR70)</f>
        <v/>
      </c>
      <c r="M982" s="416" t="str">
        <f>IF('statement of marks'!CS70="","",'statement of marks'!CS70)</f>
        <v/>
      </c>
      <c r="N982" s="408" t="str">
        <f>IF('statement of marks'!CT70="","",'statement of marks'!CT70)</f>
        <v/>
      </c>
    </row>
    <row r="983" spans="3:14" ht="17" customHeight="1">
      <c r="C983" s="406"/>
      <c r="D983" s="399" t="s">
        <v>629</v>
      </c>
      <c r="E983" s="414" t="str">
        <f>IF('statement of marks'!CY69="","",'statement of marks'!CY69)</f>
        <v/>
      </c>
      <c r="F983" s="416" t="str">
        <f>IF('statement of marks'!CZ69="","",'statement of marks'!CZ69)</f>
        <v/>
      </c>
      <c r="G983" s="408" t="str">
        <f>IF('statement of marks'!DB69="","",'statement of marks'!DB69)</f>
        <v/>
      </c>
      <c r="H983" s="922"/>
      <c r="I983" s="923"/>
      <c r="J983" s="406"/>
      <c r="K983" s="399" t="s">
        <v>629</v>
      </c>
      <c r="L983" s="414" t="str">
        <f>IF('statement of marks'!CY70="","",'statement of marks'!CY70)</f>
        <v/>
      </c>
      <c r="M983" s="416" t="str">
        <f>IF('statement of marks'!CZ70="","",'statement of marks'!CZ70)</f>
        <v/>
      </c>
      <c r="N983" s="408" t="str">
        <f>IF('statement of marks'!DB70="","",'statement of marks'!DB70)</f>
        <v/>
      </c>
    </row>
    <row r="984" spans="3:14" ht="17" customHeight="1">
      <c r="C984" s="406"/>
      <c r="D984" s="399" t="s">
        <v>8</v>
      </c>
      <c r="E984" s="920" t="str">
        <f>IF('statement of marks'!CX69="","",'statement of marks'!CX69)</f>
        <v/>
      </c>
      <c r="F984" s="920"/>
      <c r="G984" s="921"/>
      <c r="H984" s="922"/>
      <c r="I984" s="923"/>
      <c r="J984" s="406"/>
      <c r="K984" s="399" t="s">
        <v>8</v>
      </c>
      <c r="L984" s="920" t="str">
        <f>IF('statement of marks'!CX70="","",'statement of marks'!CX70)</f>
        <v/>
      </c>
      <c r="M984" s="920"/>
      <c r="N984" s="921"/>
    </row>
    <row r="985" spans="3:14" ht="17" customHeight="1">
      <c r="C985" s="406"/>
      <c r="D985" s="401" t="str">
        <f>'statement of marks'!$CU$5</f>
        <v>dqy ehfVax</v>
      </c>
      <c r="E985" s="412" t="str">
        <f>IF('statement of marks'!CU69="","",'statement of marks'!CU69)</f>
        <v/>
      </c>
      <c r="F985" s="366" t="str">
        <f>'statement of marks'!$CV$5</f>
        <v>Nk= mifLFkfr</v>
      </c>
      <c r="G985" s="417" t="str">
        <f>IF('statement of marks'!CV69="","",'statement of marks'!CV69)</f>
        <v/>
      </c>
      <c r="H985" s="922"/>
      <c r="I985" s="923"/>
      <c r="J985" s="406"/>
      <c r="K985" s="401" t="str">
        <f>'statement of marks'!$CU$5</f>
        <v>dqy ehfVax</v>
      </c>
      <c r="L985" s="412" t="str">
        <f>IF('statement of marks'!CU70="","",'statement of marks'!CU70)</f>
        <v/>
      </c>
      <c r="M985" s="366" t="str">
        <f>'statement of marks'!$CV$5</f>
        <v>Nk= mifLFkfr</v>
      </c>
      <c r="N985" s="417" t="str">
        <f>IF('statement of marks'!CV70="","",'statement of marks'!CV70)</f>
        <v/>
      </c>
    </row>
    <row r="986" spans="3:14" ht="17" customHeight="1">
      <c r="C986" s="406"/>
      <c r="D986" s="399" t="s">
        <v>569</v>
      </c>
      <c r="E986" s="898" t="str">
        <f>IF('statement of marks'!DE69="","",'statement of marks'!DE69)</f>
        <v/>
      </c>
      <c r="F986" s="898"/>
      <c r="G986" s="899"/>
      <c r="H986" s="922"/>
      <c r="I986" s="923"/>
      <c r="J986" s="406"/>
      <c r="K986" s="399" t="s">
        <v>569</v>
      </c>
      <c r="L986" s="898" t="str">
        <f>IF('statement of marks'!DE70="","",'statement of marks'!DE70)</f>
        <v/>
      </c>
      <c r="M986" s="898"/>
      <c r="N986" s="899"/>
    </row>
    <row r="987" spans="3:14" ht="17" customHeight="1">
      <c r="C987" s="406"/>
      <c r="D987" s="400" t="s">
        <v>65</v>
      </c>
      <c r="E987" s="898"/>
      <c r="F987" s="898"/>
      <c r="G987" s="899"/>
      <c r="H987" s="922"/>
      <c r="I987" s="923"/>
      <c r="J987" s="406"/>
      <c r="K987" s="400" t="s">
        <v>65</v>
      </c>
      <c r="L987" s="898"/>
      <c r="M987" s="898"/>
      <c r="N987" s="899"/>
    </row>
    <row r="988" spans="3:14" ht="17" customHeight="1">
      <c r="C988" s="406"/>
      <c r="D988" s="402" t="s">
        <v>86</v>
      </c>
      <c r="E988" s="898"/>
      <c r="F988" s="898"/>
      <c r="G988" s="899"/>
      <c r="H988" s="922"/>
      <c r="I988" s="923"/>
      <c r="J988" s="406"/>
      <c r="K988" s="402" t="s">
        <v>86</v>
      </c>
      <c r="L988" s="898"/>
      <c r="M988" s="898"/>
      <c r="N988" s="899"/>
    </row>
    <row r="989" spans="3:14" ht="17" customHeight="1">
      <c r="C989" s="406"/>
      <c r="D989" s="403" t="s">
        <v>16</v>
      </c>
      <c r="E989" s="898"/>
      <c r="F989" s="898"/>
      <c r="G989" s="899"/>
      <c r="H989" s="922"/>
      <c r="I989" s="923"/>
      <c r="J989" s="406"/>
      <c r="K989" s="403" t="s">
        <v>16</v>
      </c>
      <c r="L989" s="898"/>
      <c r="M989" s="898"/>
      <c r="N989" s="899"/>
    </row>
    <row r="990" spans="3:14" ht="17" customHeight="1">
      <c r="C990" s="409"/>
      <c r="D990" s="404" t="s">
        <v>4</v>
      </c>
      <c r="E990" s="898"/>
      <c r="F990" s="898"/>
      <c r="G990" s="899"/>
      <c r="H990" s="922"/>
      <c r="I990" s="923"/>
      <c r="J990" s="409"/>
      <c r="K990" s="404" t="s">
        <v>4</v>
      </c>
      <c r="L990" s="898"/>
      <c r="M990" s="898"/>
      <c r="N990" s="899"/>
    </row>
    <row r="991" spans="3:14" ht="17" customHeight="1">
      <c r="C991" s="406"/>
      <c r="D991" s="400" t="str">
        <f>'statement of marks'!$H$3</f>
        <v xml:space="preserve">fo|ky; dk Mkbl dksM+ </v>
      </c>
      <c r="E991" s="900" t="str">
        <f>'statement of marks'!$I$3</f>
        <v>00001</v>
      </c>
      <c r="F991" s="900"/>
      <c r="G991" s="901"/>
      <c r="H991" s="922"/>
      <c r="I991" s="923"/>
      <c r="J991" s="406"/>
      <c r="K991" s="400" t="str">
        <f>'statement of marks'!$H$3</f>
        <v xml:space="preserve">fo|ky; dk Mkbl dksM+ </v>
      </c>
      <c r="L991" s="900" t="str">
        <f>'statement of marks'!$I$3</f>
        <v>00001</v>
      </c>
      <c r="M991" s="900"/>
      <c r="N991" s="901"/>
    </row>
    <row r="992" spans="3:14" ht="17" customHeight="1" thickBot="1">
      <c r="C992" s="410"/>
      <c r="D992" s="411" t="s">
        <v>63</v>
      </c>
      <c r="E992" s="902">
        <f>'statement of marks'!$DD$107</f>
        <v>42460</v>
      </c>
      <c r="F992" s="902"/>
      <c r="G992" s="903"/>
      <c r="H992" s="922"/>
      <c r="I992" s="923"/>
      <c r="J992" s="410"/>
      <c r="K992" s="411" t="s">
        <v>63</v>
      </c>
      <c r="L992" s="902">
        <f>'statement of marks'!$DD$107</f>
        <v>42460</v>
      </c>
      <c r="M992" s="902"/>
      <c r="N992" s="903"/>
    </row>
    <row r="993" spans="3:14" ht="17" customHeight="1">
      <c r="C993" s="904" t="s">
        <v>39</v>
      </c>
      <c r="D993" s="905"/>
      <c r="E993" s="905"/>
      <c r="F993" s="905"/>
      <c r="G993" s="906"/>
      <c r="H993" s="922"/>
      <c r="I993" s="923"/>
      <c r="J993" s="904" t="s">
        <v>39</v>
      </c>
      <c r="K993" s="905"/>
      <c r="L993" s="905"/>
      <c r="M993" s="905"/>
      <c r="N993" s="906"/>
    </row>
    <row r="994" spans="3:14" ht="17" customHeight="1">
      <c r="C994" s="907" t="str">
        <f>'statement of marks'!$A$1</f>
        <v>jk- ck- ek/;fed fo|ky; uohu] fuEckgsM+k</v>
      </c>
      <c r="D994" s="908"/>
      <c r="E994" s="908"/>
      <c r="F994" s="908"/>
      <c r="G994" s="909"/>
      <c r="H994" s="922"/>
      <c r="I994" s="923"/>
      <c r="J994" s="907" t="str">
        <f>'statement of marks'!$A$1</f>
        <v>jk- ck- ek/;fed fo|ky; uohu] fuEckgsM+k</v>
      </c>
      <c r="K994" s="908"/>
      <c r="L994" s="908"/>
      <c r="M994" s="908"/>
      <c r="N994" s="909"/>
    </row>
    <row r="995" spans="3:14" ht="17" customHeight="1">
      <c r="C995" s="907"/>
      <c r="D995" s="908"/>
      <c r="E995" s="908"/>
      <c r="F995" s="908"/>
      <c r="G995" s="909"/>
      <c r="H995" s="922"/>
      <c r="I995" s="923"/>
      <c r="J995" s="907"/>
      <c r="K995" s="908"/>
      <c r="L995" s="908"/>
      <c r="M995" s="908"/>
      <c r="N995" s="909"/>
    </row>
    <row r="996" spans="3:14" ht="17" customHeight="1">
      <c r="C996" s="406"/>
      <c r="D996" s="398" t="s">
        <v>559</v>
      </c>
      <c r="E996" s="910" t="str">
        <f>'statement of marks'!$F$3</f>
        <v>2015-16</v>
      </c>
      <c r="F996" s="910"/>
      <c r="G996" s="911"/>
      <c r="H996" s="922"/>
      <c r="I996" s="923"/>
      <c r="J996" s="406"/>
      <c r="K996" s="398" t="s">
        <v>559</v>
      </c>
      <c r="L996" s="910" t="str">
        <f>'statement of marks'!$F$3</f>
        <v>2015-16</v>
      </c>
      <c r="M996" s="910"/>
      <c r="N996" s="911"/>
    </row>
    <row r="997" spans="3:14" ht="17" customHeight="1">
      <c r="C997" s="406"/>
      <c r="D997" s="399" t="s">
        <v>560</v>
      </c>
      <c r="E997" s="912" t="str">
        <f>IF('statement of marks'!H71="","",'statement of marks'!H71)</f>
        <v>v 065</v>
      </c>
      <c r="F997" s="912"/>
      <c r="G997" s="913"/>
      <c r="H997" s="922"/>
      <c r="I997" s="923"/>
      <c r="J997" s="406"/>
      <c r="K997" s="399" t="s">
        <v>560</v>
      </c>
      <c r="L997" s="912" t="str">
        <f>IF('statement of marks'!H72="","",'statement of marks'!H72)</f>
        <v>v 066</v>
      </c>
      <c r="M997" s="912"/>
      <c r="N997" s="913"/>
    </row>
    <row r="998" spans="3:14" ht="17" customHeight="1">
      <c r="C998" s="406"/>
      <c r="D998" s="399" t="s">
        <v>561</v>
      </c>
      <c r="E998" s="912" t="str">
        <f>IF('statement of marks'!I71="","",'statement of marks'!I71)</f>
        <v>c 065</v>
      </c>
      <c r="F998" s="912"/>
      <c r="G998" s="913"/>
      <c r="H998" s="922"/>
      <c r="I998" s="923"/>
      <c r="J998" s="406"/>
      <c r="K998" s="399" t="s">
        <v>561</v>
      </c>
      <c r="L998" s="912" t="str">
        <f>IF('statement of marks'!I72="","",'statement of marks'!I72)</f>
        <v>c 066</v>
      </c>
      <c r="M998" s="912"/>
      <c r="N998" s="913"/>
    </row>
    <row r="999" spans="3:14" ht="17" customHeight="1">
      <c r="C999" s="406"/>
      <c r="D999" s="399" t="s">
        <v>562</v>
      </c>
      <c r="E999" s="912" t="str">
        <f>IF('statement of marks'!J71="","",'statement of marks'!J71)</f>
        <v>l 065</v>
      </c>
      <c r="F999" s="912"/>
      <c r="G999" s="913"/>
      <c r="H999" s="922"/>
      <c r="I999" s="923"/>
      <c r="J999" s="406"/>
      <c r="K999" s="399" t="s">
        <v>562</v>
      </c>
      <c r="L999" s="912" t="str">
        <f>IF('statement of marks'!J72="","",'statement of marks'!J72)</f>
        <v>l 066</v>
      </c>
      <c r="M999" s="912"/>
      <c r="N999" s="913"/>
    </row>
    <row r="1000" spans="3:14" ht="17" customHeight="1">
      <c r="C1000" s="406"/>
      <c r="D1000" s="399" t="s">
        <v>566</v>
      </c>
      <c r="E1000" s="914" t="str">
        <f>IF('statement of marks'!B71="","",'statement of marks'!B71)</f>
        <v/>
      </c>
      <c r="F1000" s="914"/>
      <c r="G1000" s="915"/>
      <c r="H1000" s="922"/>
      <c r="I1000" s="923"/>
      <c r="J1000" s="406"/>
      <c r="K1000" s="399" t="s">
        <v>566</v>
      </c>
      <c r="L1000" s="914" t="str">
        <f>IF('statement of marks'!B72="","",'statement of marks'!B72)</f>
        <v/>
      </c>
      <c r="M1000" s="914"/>
      <c r="N1000" s="915"/>
    </row>
    <row r="1001" spans="3:14" ht="17" customHeight="1">
      <c r="C1001" s="406"/>
      <c r="D1001" s="399" t="s">
        <v>563</v>
      </c>
      <c r="E1001" s="914" t="str">
        <f>'statement of marks'!$D$3</f>
        <v>2 A</v>
      </c>
      <c r="F1001" s="914"/>
      <c r="G1001" s="915"/>
      <c r="H1001" s="922"/>
      <c r="I1001" s="923"/>
      <c r="J1001" s="406"/>
      <c r="K1001" s="399" t="s">
        <v>563</v>
      </c>
      <c r="L1001" s="914" t="str">
        <f>'statement of marks'!$D$3</f>
        <v>2 A</v>
      </c>
      <c r="M1001" s="914"/>
      <c r="N1001" s="915"/>
    </row>
    <row r="1002" spans="3:14" ht="17" customHeight="1">
      <c r="C1002" s="406"/>
      <c r="D1002" s="400" t="s">
        <v>564</v>
      </c>
      <c r="E1002" s="914" t="str">
        <f>IF('statement of marks'!E71="","",'statement of marks'!E71)</f>
        <v/>
      </c>
      <c r="F1002" s="914"/>
      <c r="G1002" s="915"/>
      <c r="H1002" s="922"/>
      <c r="I1002" s="923"/>
      <c r="J1002" s="406"/>
      <c r="K1002" s="400" t="s">
        <v>564</v>
      </c>
      <c r="L1002" s="914" t="str">
        <f>IF('statement of marks'!E72="","",'statement of marks'!E72)</f>
        <v/>
      </c>
      <c r="M1002" s="914"/>
      <c r="N1002" s="915"/>
    </row>
    <row r="1003" spans="3:14" ht="17" customHeight="1">
      <c r="C1003" s="406"/>
      <c r="D1003" s="399" t="s">
        <v>6</v>
      </c>
      <c r="E1003" s="914" t="str">
        <f>IF('statement of marks'!D71="","",'statement of marks'!D71)</f>
        <v/>
      </c>
      <c r="F1003" s="914"/>
      <c r="G1003" s="915"/>
      <c r="H1003" s="922"/>
      <c r="I1003" s="923"/>
      <c r="J1003" s="406"/>
      <c r="K1003" s="399" t="s">
        <v>6</v>
      </c>
      <c r="L1003" s="914" t="str">
        <f>IF('statement of marks'!D72="","",'statement of marks'!D72)</f>
        <v/>
      </c>
      <c r="M1003" s="914"/>
      <c r="N1003" s="915"/>
    </row>
    <row r="1004" spans="3:14" ht="17" customHeight="1">
      <c r="C1004" s="406"/>
      <c r="D1004" s="399" t="s">
        <v>567</v>
      </c>
      <c r="E1004" s="916" t="str">
        <f>IF('statement of marks'!F71="","",'statement of marks'!F71)</f>
        <v/>
      </c>
      <c r="F1004" s="916"/>
      <c r="G1004" s="917"/>
      <c r="H1004" s="922"/>
      <c r="I1004" s="923"/>
      <c r="J1004" s="406"/>
      <c r="K1004" s="399" t="s">
        <v>567</v>
      </c>
      <c r="L1004" s="916" t="str">
        <f>IF('statement of marks'!F72="","",'statement of marks'!F72)</f>
        <v/>
      </c>
      <c r="M1004" s="916"/>
      <c r="N1004" s="917"/>
    </row>
    <row r="1005" spans="3:14" ht="17" customHeight="1">
      <c r="C1005" s="406"/>
      <c r="D1005" s="399" t="s">
        <v>568</v>
      </c>
      <c r="E1005" s="918" t="str">
        <f>IF('statement of marks'!G71="","",'statement of marks'!G71)</f>
        <v/>
      </c>
      <c r="F1005" s="918"/>
      <c r="G1005" s="919"/>
      <c r="H1005" s="922"/>
      <c r="I1005" s="923"/>
      <c r="J1005" s="406"/>
      <c r="K1005" s="399" t="s">
        <v>568</v>
      </c>
      <c r="L1005" s="918" t="str">
        <f>IF('statement of marks'!G72="","",'statement of marks'!G72)</f>
        <v/>
      </c>
      <c r="M1005" s="918"/>
      <c r="N1005" s="919"/>
    </row>
    <row r="1006" spans="3:14" ht="17" customHeight="1">
      <c r="C1006" s="406"/>
      <c r="D1006" s="399" t="s">
        <v>565</v>
      </c>
      <c r="E1006" s="405" t="s">
        <v>630</v>
      </c>
      <c r="F1006" s="405" t="s">
        <v>79</v>
      </c>
      <c r="G1006" s="407" t="s">
        <v>571</v>
      </c>
      <c r="H1006" s="922"/>
      <c r="I1006" s="923"/>
      <c r="J1006" s="406"/>
      <c r="K1006" s="399" t="s">
        <v>565</v>
      </c>
      <c r="L1006" s="405" t="s">
        <v>630</v>
      </c>
      <c r="M1006" s="405" t="s">
        <v>79</v>
      </c>
      <c r="N1006" s="407" t="s">
        <v>571</v>
      </c>
    </row>
    <row r="1007" spans="3:14" ht="17" customHeight="1">
      <c r="C1007" s="406"/>
      <c r="D1007" s="399" t="str">
        <f>'statement of marks'!$BZ$5</f>
        <v>fgUnh</v>
      </c>
      <c r="E1007" s="413" t="str">
        <f>IF('statement of marks'!BZ71="","",'statement of marks'!BZ71)</f>
        <v/>
      </c>
      <c r="F1007" s="415" t="str">
        <f>IF('statement of marks'!CA71="","",'statement of marks'!CA71)</f>
        <v/>
      </c>
      <c r="G1007" s="407" t="str">
        <f>IF('statement of marks'!CB71="","",'statement of marks'!CB71)</f>
        <v/>
      </c>
      <c r="H1007" s="922"/>
      <c r="I1007" s="923"/>
      <c r="J1007" s="406"/>
      <c r="K1007" s="399" t="str">
        <f>'statement of marks'!$BZ$5</f>
        <v>fgUnh</v>
      </c>
      <c r="L1007" s="413" t="str">
        <f>IF('statement of marks'!BZ72="","",'statement of marks'!BZ72)</f>
        <v/>
      </c>
      <c r="M1007" s="415" t="str">
        <f>IF('statement of marks'!CA72="","",'statement of marks'!CA72)</f>
        <v/>
      </c>
      <c r="N1007" s="407" t="str">
        <f>IF('statement of marks'!CB72="","",'statement of marks'!CB72)</f>
        <v/>
      </c>
    </row>
    <row r="1008" spans="3:14" ht="17" customHeight="1">
      <c r="C1008" s="406"/>
      <c r="D1008" s="399" t="str">
        <f>'statement of marks'!$CC$5</f>
        <v>vaxszth</v>
      </c>
      <c r="E1008" s="413" t="str">
        <f>IF('statement of marks'!CC71="","",'statement of marks'!CC71)</f>
        <v/>
      </c>
      <c r="F1008" s="415" t="str">
        <f>IF('statement of marks'!CD71="","",'statement of marks'!CD71)</f>
        <v/>
      </c>
      <c r="G1008" s="407" t="str">
        <f>IF('statement of marks'!CE71="","",'statement of marks'!CE71)</f>
        <v/>
      </c>
      <c r="H1008" s="922"/>
      <c r="I1008" s="923"/>
      <c r="J1008" s="406"/>
      <c r="K1008" s="399" t="str">
        <f>'statement of marks'!$CC$5</f>
        <v>vaxszth</v>
      </c>
      <c r="L1008" s="413" t="str">
        <f>IF('statement of marks'!CC72="","",'statement of marks'!CC72)</f>
        <v/>
      </c>
      <c r="M1008" s="415" t="str">
        <f>IF('statement of marks'!CD72="","",'statement of marks'!CD72)</f>
        <v/>
      </c>
      <c r="N1008" s="407" t="str">
        <f>IF('statement of marks'!CE72="","",'statement of marks'!CE72)</f>
        <v/>
      </c>
    </row>
    <row r="1009" spans="3:14" ht="17" customHeight="1">
      <c r="C1009" s="406"/>
      <c r="D1009" s="399" t="str">
        <f>'statement of marks'!$CF$5</f>
        <v>xf.kr</v>
      </c>
      <c r="E1009" s="413" t="str">
        <f>IF('statement of marks'!CF71="","",'statement of marks'!CF71)</f>
        <v/>
      </c>
      <c r="F1009" s="415" t="str">
        <f>IF('statement of marks'!CG71="","",'statement of marks'!CG71)</f>
        <v/>
      </c>
      <c r="G1009" s="407" t="str">
        <f>IF('statement of marks'!CH71="","",'statement of marks'!CH71)</f>
        <v/>
      </c>
      <c r="H1009" s="922"/>
      <c r="I1009" s="923"/>
      <c r="J1009" s="406"/>
      <c r="K1009" s="399" t="str">
        <f>'statement of marks'!$CF$5</f>
        <v>xf.kr</v>
      </c>
      <c r="L1009" s="413" t="str">
        <f>IF('statement of marks'!CF72="","",'statement of marks'!CF72)</f>
        <v/>
      </c>
      <c r="M1009" s="415" t="str">
        <f>IF('statement of marks'!CG72="","",'statement of marks'!CG72)</f>
        <v/>
      </c>
      <c r="N1009" s="407" t="str">
        <f>IF('statement of marks'!CH72="","",'statement of marks'!CH72)</f>
        <v/>
      </c>
    </row>
    <row r="1010" spans="3:14" ht="17" customHeight="1">
      <c r="C1010" s="406"/>
      <c r="D1010" s="399" t="str">
        <f>'statement of marks'!$CI$5</f>
        <v>Ik;kZoj.k v/;;u</v>
      </c>
      <c r="E1010" s="413" t="str">
        <f>IF('statement of marks'!CI71="","",'statement of marks'!CI71)</f>
        <v/>
      </c>
      <c r="F1010" s="415" t="str">
        <f>IF('statement of marks'!CJ71="","",'statement of marks'!CJ71)</f>
        <v/>
      </c>
      <c r="G1010" s="407" t="str">
        <f>IF('statement of marks'!CK71="","",'statement of marks'!CK71)</f>
        <v/>
      </c>
      <c r="H1010" s="922"/>
      <c r="I1010" s="923"/>
      <c r="J1010" s="406"/>
      <c r="K1010" s="399" t="str">
        <f>'statement of marks'!$CI$5</f>
        <v>Ik;kZoj.k v/;;u</v>
      </c>
      <c r="L1010" s="413" t="str">
        <f>IF('statement of marks'!CI72="","",'statement of marks'!CI72)</f>
        <v/>
      </c>
      <c r="M1010" s="415" t="str">
        <f>IF('statement of marks'!CJ72="","",'statement of marks'!CJ72)</f>
        <v/>
      </c>
      <c r="N1010" s="407" t="str">
        <f>IF('statement of marks'!CK72="","",'statement of marks'!CK72)</f>
        <v/>
      </c>
    </row>
    <row r="1011" spans="3:14" ht="17" customHeight="1">
      <c r="C1011" s="406"/>
      <c r="D1011" s="399" t="str">
        <f>'statement of marks'!$CL$5</f>
        <v>dk;kZuqHko</v>
      </c>
      <c r="E1011" s="413" t="str">
        <f>IF('statement of marks'!CL71="","",'statement of marks'!CL71)</f>
        <v/>
      </c>
      <c r="F1011" s="415" t="str">
        <f>IF('statement of marks'!CM71="","",'statement of marks'!CM71)</f>
        <v/>
      </c>
      <c r="G1011" s="407" t="str">
        <f>IF('statement of marks'!CN71="","",'statement of marks'!CN71)</f>
        <v/>
      </c>
      <c r="H1011" s="922"/>
      <c r="I1011" s="923"/>
      <c r="J1011" s="406"/>
      <c r="K1011" s="399" t="str">
        <f>'statement of marks'!$CL$5</f>
        <v>dk;kZuqHko</v>
      </c>
      <c r="L1011" s="413" t="str">
        <f>IF('statement of marks'!CL72="","",'statement of marks'!CL72)</f>
        <v/>
      </c>
      <c r="M1011" s="415" t="str">
        <f>IF('statement of marks'!CM72="","",'statement of marks'!CM72)</f>
        <v/>
      </c>
      <c r="N1011" s="407" t="str">
        <f>IF('statement of marks'!CN72="","",'statement of marks'!CN72)</f>
        <v/>
      </c>
    </row>
    <row r="1012" spans="3:14" ht="17" customHeight="1">
      <c r="C1012" s="406"/>
      <c r="D1012" s="399" t="str">
        <f>'statement of marks'!$CO$5</f>
        <v>dyk f'k{kk</v>
      </c>
      <c r="E1012" s="414" t="str">
        <f>IF('statement of marks'!CO71="","",'statement of marks'!CO71)</f>
        <v/>
      </c>
      <c r="F1012" s="416" t="str">
        <f>IF('statement of marks'!CP71="","",'statement of marks'!CP71)</f>
        <v/>
      </c>
      <c r="G1012" s="408" t="str">
        <f>IF('statement of marks'!CQ71="","",'statement of marks'!CQ71)</f>
        <v/>
      </c>
      <c r="H1012" s="922"/>
      <c r="I1012" s="923"/>
      <c r="J1012" s="406"/>
      <c r="K1012" s="399" t="str">
        <f>'statement of marks'!$CO$5</f>
        <v>dyk f'k{kk</v>
      </c>
      <c r="L1012" s="414" t="str">
        <f>IF('statement of marks'!CO72="","",'statement of marks'!CO72)</f>
        <v/>
      </c>
      <c r="M1012" s="416" t="str">
        <f>IF('statement of marks'!CP72="","",'statement of marks'!CP72)</f>
        <v/>
      </c>
      <c r="N1012" s="408" t="str">
        <f>IF('statement of marks'!CQ72="","",'statement of marks'!CQ72)</f>
        <v/>
      </c>
    </row>
    <row r="1013" spans="3:14" ht="17" customHeight="1">
      <c r="C1013" s="406"/>
      <c r="D1013" s="399" t="str">
        <f>'statement of marks'!$CR$5</f>
        <v>LokLF; ,oe~ 'kkjhfjd f'k{kk</v>
      </c>
      <c r="E1013" s="414" t="str">
        <f>IF('statement of marks'!CR71="","",'statement of marks'!CR71)</f>
        <v/>
      </c>
      <c r="F1013" s="416" t="str">
        <f>IF('statement of marks'!CS71="","",'statement of marks'!CS71)</f>
        <v/>
      </c>
      <c r="G1013" s="408" t="str">
        <f>IF('statement of marks'!CT71="","",'statement of marks'!CT71)</f>
        <v/>
      </c>
      <c r="H1013" s="922"/>
      <c r="I1013" s="923"/>
      <c r="J1013" s="406"/>
      <c r="K1013" s="399" t="str">
        <f>'statement of marks'!$CR$5</f>
        <v>LokLF; ,oe~ 'kkjhfjd f'k{kk</v>
      </c>
      <c r="L1013" s="414" t="str">
        <f>IF('statement of marks'!CR72="","",'statement of marks'!CR72)</f>
        <v/>
      </c>
      <c r="M1013" s="416" t="str">
        <f>IF('statement of marks'!CS72="","",'statement of marks'!CS72)</f>
        <v/>
      </c>
      <c r="N1013" s="408" t="str">
        <f>IF('statement of marks'!CT72="","",'statement of marks'!CT72)</f>
        <v/>
      </c>
    </row>
    <row r="1014" spans="3:14" ht="17" customHeight="1">
      <c r="C1014" s="406"/>
      <c r="D1014" s="399" t="s">
        <v>629</v>
      </c>
      <c r="E1014" s="414" t="str">
        <f>IF('statement of marks'!CY71="","",'statement of marks'!CY71)</f>
        <v/>
      </c>
      <c r="F1014" s="416" t="str">
        <f>IF('statement of marks'!CZ71="","",'statement of marks'!CZ71)</f>
        <v/>
      </c>
      <c r="G1014" s="408" t="str">
        <f>IF('statement of marks'!DB71="","",'statement of marks'!DB71)</f>
        <v/>
      </c>
      <c r="H1014" s="922"/>
      <c r="I1014" s="923"/>
      <c r="J1014" s="406"/>
      <c r="K1014" s="399" t="s">
        <v>629</v>
      </c>
      <c r="L1014" s="414" t="str">
        <f>IF('statement of marks'!CY72="","",'statement of marks'!CY72)</f>
        <v/>
      </c>
      <c r="M1014" s="416" t="str">
        <f>IF('statement of marks'!CZ72="","",'statement of marks'!CZ72)</f>
        <v/>
      </c>
      <c r="N1014" s="408" t="str">
        <f>IF('statement of marks'!DB72="","",'statement of marks'!DB72)</f>
        <v/>
      </c>
    </row>
    <row r="1015" spans="3:14" ht="17" customHeight="1">
      <c r="C1015" s="406"/>
      <c r="D1015" s="399" t="s">
        <v>8</v>
      </c>
      <c r="E1015" s="920" t="str">
        <f>IF('statement of marks'!CX71="","",'statement of marks'!CX71)</f>
        <v/>
      </c>
      <c r="F1015" s="920"/>
      <c r="G1015" s="921"/>
      <c r="H1015" s="922"/>
      <c r="I1015" s="923"/>
      <c r="J1015" s="406"/>
      <c r="K1015" s="399" t="s">
        <v>8</v>
      </c>
      <c r="L1015" s="920" t="str">
        <f>IF('statement of marks'!CX72="","",'statement of marks'!CX72)</f>
        <v/>
      </c>
      <c r="M1015" s="920"/>
      <c r="N1015" s="921"/>
    </row>
    <row r="1016" spans="3:14" ht="17" customHeight="1">
      <c r="C1016" s="406"/>
      <c r="D1016" s="401" t="str">
        <f>'statement of marks'!$CU$5</f>
        <v>dqy ehfVax</v>
      </c>
      <c r="E1016" s="412" t="str">
        <f>IF('statement of marks'!CU71="","",'statement of marks'!CU71)</f>
        <v/>
      </c>
      <c r="F1016" s="366" t="str">
        <f>'statement of marks'!$CV$5</f>
        <v>Nk= mifLFkfr</v>
      </c>
      <c r="G1016" s="417" t="str">
        <f>IF('statement of marks'!CV71="","",'statement of marks'!CV71)</f>
        <v/>
      </c>
      <c r="H1016" s="922"/>
      <c r="I1016" s="923"/>
      <c r="J1016" s="406"/>
      <c r="K1016" s="401" t="str">
        <f>'statement of marks'!$CU$5</f>
        <v>dqy ehfVax</v>
      </c>
      <c r="L1016" s="412" t="str">
        <f>IF('statement of marks'!CU72="","",'statement of marks'!CU72)</f>
        <v/>
      </c>
      <c r="M1016" s="366" t="str">
        <f>'statement of marks'!$CV$5</f>
        <v>Nk= mifLFkfr</v>
      </c>
      <c r="N1016" s="417" t="str">
        <f>IF('statement of marks'!CV72="","",'statement of marks'!CV72)</f>
        <v/>
      </c>
    </row>
    <row r="1017" spans="3:14" ht="17" customHeight="1">
      <c r="C1017" s="406"/>
      <c r="D1017" s="399" t="s">
        <v>569</v>
      </c>
      <c r="E1017" s="898" t="str">
        <f>IF('statement of marks'!DE71="","",'statement of marks'!DE71)</f>
        <v/>
      </c>
      <c r="F1017" s="898"/>
      <c r="G1017" s="899"/>
      <c r="H1017" s="922"/>
      <c r="I1017" s="923"/>
      <c r="J1017" s="406"/>
      <c r="K1017" s="399" t="s">
        <v>569</v>
      </c>
      <c r="L1017" s="898" t="str">
        <f>IF('statement of marks'!DE72="","",'statement of marks'!DE72)</f>
        <v/>
      </c>
      <c r="M1017" s="898"/>
      <c r="N1017" s="899"/>
    </row>
    <row r="1018" spans="3:14" ht="17" customHeight="1">
      <c r="C1018" s="406"/>
      <c r="D1018" s="400" t="s">
        <v>65</v>
      </c>
      <c r="E1018" s="898"/>
      <c r="F1018" s="898"/>
      <c r="G1018" s="899"/>
      <c r="H1018" s="922"/>
      <c r="I1018" s="923"/>
      <c r="J1018" s="406"/>
      <c r="K1018" s="400" t="s">
        <v>65</v>
      </c>
      <c r="L1018" s="898"/>
      <c r="M1018" s="898"/>
      <c r="N1018" s="899"/>
    </row>
    <row r="1019" spans="3:14" ht="17" customHeight="1">
      <c r="C1019" s="406"/>
      <c r="D1019" s="402" t="s">
        <v>86</v>
      </c>
      <c r="E1019" s="898"/>
      <c r="F1019" s="898"/>
      <c r="G1019" s="899"/>
      <c r="H1019" s="922"/>
      <c r="I1019" s="923"/>
      <c r="J1019" s="406"/>
      <c r="K1019" s="402" t="s">
        <v>86</v>
      </c>
      <c r="L1019" s="898"/>
      <c r="M1019" s="898"/>
      <c r="N1019" s="899"/>
    </row>
    <row r="1020" spans="3:14" ht="17" customHeight="1">
      <c r="C1020" s="406"/>
      <c r="D1020" s="403" t="s">
        <v>16</v>
      </c>
      <c r="E1020" s="898"/>
      <c r="F1020" s="898"/>
      <c r="G1020" s="899"/>
      <c r="H1020" s="922"/>
      <c r="I1020" s="923"/>
      <c r="J1020" s="406"/>
      <c r="K1020" s="403" t="s">
        <v>16</v>
      </c>
      <c r="L1020" s="898"/>
      <c r="M1020" s="898"/>
      <c r="N1020" s="899"/>
    </row>
    <row r="1021" spans="3:14" ht="17" customHeight="1">
      <c r="C1021" s="409"/>
      <c r="D1021" s="404" t="s">
        <v>4</v>
      </c>
      <c r="E1021" s="898"/>
      <c r="F1021" s="898"/>
      <c r="G1021" s="899"/>
      <c r="H1021" s="922"/>
      <c r="I1021" s="923"/>
      <c r="J1021" s="409"/>
      <c r="K1021" s="404" t="s">
        <v>4</v>
      </c>
      <c r="L1021" s="898"/>
      <c r="M1021" s="898"/>
      <c r="N1021" s="899"/>
    </row>
    <row r="1022" spans="3:14" ht="17" customHeight="1">
      <c r="C1022" s="406"/>
      <c r="D1022" s="400" t="str">
        <f>'statement of marks'!$H$3</f>
        <v xml:space="preserve">fo|ky; dk Mkbl dksM+ </v>
      </c>
      <c r="E1022" s="900" t="str">
        <f>'statement of marks'!$I$3</f>
        <v>00001</v>
      </c>
      <c r="F1022" s="900"/>
      <c r="G1022" s="901"/>
      <c r="H1022" s="922"/>
      <c r="I1022" s="923"/>
      <c r="J1022" s="406"/>
      <c r="K1022" s="400" t="str">
        <f>'statement of marks'!$H$3</f>
        <v xml:space="preserve">fo|ky; dk Mkbl dksM+ </v>
      </c>
      <c r="L1022" s="900" t="str">
        <f>'statement of marks'!$I$3</f>
        <v>00001</v>
      </c>
      <c r="M1022" s="900"/>
      <c r="N1022" s="901"/>
    </row>
    <row r="1023" spans="3:14" ht="17" customHeight="1" thickBot="1">
      <c r="C1023" s="410"/>
      <c r="D1023" s="411" t="s">
        <v>63</v>
      </c>
      <c r="E1023" s="902">
        <f>'statement of marks'!$DD$107</f>
        <v>42460</v>
      </c>
      <c r="F1023" s="902"/>
      <c r="G1023" s="903"/>
      <c r="H1023" s="922"/>
      <c r="I1023" s="923"/>
      <c r="J1023" s="410"/>
      <c r="K1023" s="411" t="s">
        <v>63</v>
      </c>
      <c r="L1023" s="902">
        <f>'statement of marks'!$DD$107</f>
        <v>42460</v>
      </c>
      <c r="M1023" s="902"/>
      <c r="N1023" s="903"/>
    </row>
    <row r="1024" spans="3:14" ht="17" customHeight="1">
      <c r="C1024" s="904" t="s">
        <v>39</v>
      </c>
      <c r="D1024" s="905"/>
      <c r="E1024" s="905"/>
      <c r="F1024" s="905"/>
      <c r="G1024" s="906"/>
      <c r="H1024" s="922"/>
      <c r="I1024" s="923"/>
      <c r="J1024" s="904" t="s">
        <v>39</v>
      </c>
      <c r="K1024" s="905"/>
      <c r="L1024" s="905"/>
      <c r="M1024" s="905"/>
      <c r="N1024" s="906"/>
    </row>
    <row r="1025" spans="3:14" ht="17" customHeight="1">
      <c r="C1025" s="907" t="str">
        <f>'statement of marks'!$A$1</f>
        <v>jk- ck- ek/;fed fo|ky; uohu] fuEckgsM+k</v>
      </c>
      <c r="D1025" s="908"/>
      <c r="E1025" s="908"/>
      <c r="F1025" s="908"/>
      <c r="G1025" s="909"/>
      <c r="H1025" s="922"/>
      <c r="I1025" s="923"/>
      <c r="J1025" s="907" t="str">
        <f>'statement of marks'!$A$1</f>
        <v>jk- ck- ek/;fed fo|ky; uohu] fuEckgsM+k</v>
      </c>
      <c r="K1025" s="908"/>
      <c r="L1025" s="908"/>
      <c r="M1025" s="908"/>
      <c r="N1025" s="909"/>
    </row>
    <row r="1026" spans="3:14" ht="17" customHeight="1">
      <c r="C1026" s="907"/>
      <c r="D1026" s="908"/>
      <c r="E1026" s="908"/>
      <c r="F1026" s="908"/>
      <c r="G1026" s="909"/>
      <c r="H1026" s="922"/>
      <c r="I1026" s="923"/>
      <c r="J1026" s="907"/>
      <c r="K1026" s="908"/>
      <c r="L1026" s="908"/>
      <c r="M1026" s="908"/>
      <c r="N1026" s="909"/>
    </row>
    <row r="1027" spans="3:14" ht="17" customHeight="1">
      <c r="C1027" s="406"/>
      <c r="D1027" s="398" t="s">
        <v>559</v>
      </c>
      <c r="E1027" s="910" t="str">
        <f>'statement of marks'!$F$3</f>
        <v>2015-16</v>
      </c>
      <c r="F1027" s="910"/>
      <c r="G1027" s="911"/>
      <c r="H1027" s="922"/>
      <c r="I1027" s="923"/>
      <c r="J1027" s="406"/>
      <c r="K1027" s="398" t="s">
        <v>559</v>
      </c>
      <c r="L1027" s="910" t="str">
        <f>'statement of marks'!$F$3</f>
        <v>2015-16</v>
      </c>
      <c r="M1027" s="910"/>
      <c r="N1027" s="911"/>
    </row>
    <row r="1028" spans="3:14" ht="17" customHeight="1">
      <c r="C1028" s="406"/>
      <c r="D1028" s="399" t="s">
        <v>560</v>
      </c>
      <c r="E1028" s="912" t="str">
        <f>IF('statement of marks'!H73="","",'statement of marks'!H73)</f>
        <v>v 067</v>
      </c>
      <c r="F1028" s="912"/>
      <c r="G1028" s="913"/>
      <c r="H1028" s="922"/>
      <c r="I1028" s="923"/>
      <c r="J1028" s="406"/>
      <c r="K1028" s="399" t="s">
        <v>560</v>
      </c>
      <c r="L1028" s="912" t="str">
        <f>IF('statement of marks'!H74="","",'statement of marks'!H74)</f>
        <v>v 068</v>
      </c>
      <c r="M1028" s="912"/>
      <c r="N1028" s="913"/>
    </row>
    <row r="1029" spans="3:14" ht="17" customHeight="1">
      <c r="C1029" s="406"/>
      <c r="D1029" s="399" t="s">
        <v>561</v>
      </c>
      <c r="E1029" s="912" t="str">
        <f>IF('statement of marks'!I73="","",'statement of marks'!I73)</f>
        <v>c 067</v>
      </c>
      <c r="F1029" s="912"/>
      <c r="G1029" s="913"/>
      <c r="H1029" s="922"/>
      <c r="I1029" s="923"/>
      <c r="J1029" s="406"/>
      <c r="K1029" s="399" t="s">
        <v>561</v>
      </c>
      <c r="L1029" s="912" t="str">
        <f>IF('statement of marks'!I74="","",'statement of marks'!I74)</f>
        <v>c 068</v>
      </c>
      <c r="M1029" s="912"/>
      <c r="N1029" s="913"/>
    </row>
    <row r="1030" spans="3:14" ht="17" customHeight="1">
      <c r="C1030" s="406"/>
      <c r="D1030" s="399" t="s">
        <v>562</v>
      </c>
      <c r="E1030" s="912" t="str">
        <f>IF('statement of marks'!J73="","",'statement of marks'!J73)</f>
        <v>l 067</v>
      </c>
      <c r="F1030" s="912"/>
      <c r="G1030" s="913"/>
      <c r="H1030" s="922"/>
      <c r="I1030" s="923"/>
      <c r="J1030" s="406"/>
      <c r="K1030" s="399" t="s">
        <v>562</v>
      </c>
      <c r="L1030" s="912" t="str">
        <f>IF('statement of marks'!J74="","",'statement of marks'!J74)</f>
        <v>l 068</v>
      </c>
      <c r="M1030" s="912"/>
      <c r="N1030" s="913"/>
    </row>
    <row r="1031" spans="3:14" ht="17" customHeight="1">
      <c r="C1031" s="406"/>
      <c r="D1031" s="399" t="s">
        <v>566</v>
      </c>
      <c r="E1031" s="914" t="str">
        <f>IF('statement of marks'!B73="","",'statement of marks'!B73)</f>
        <v/>
      </c>
      <c r="F1031" s="914"/>
      <c r="G1031" s="915"/>
      <c r="H1031" s="922"/>
      <c r="I1031" s="923"/>
      <c r="J1031" s="406"/>
      <c r="K1031" s="399" t="s">
        <v>566</v>
      </c>
      <c r="L1031" s="914" t="str">
        <f>IF('statement of marks'!B74="","",'statement of marks'!B74)</f>
        <v/>
      </c>
      <c r="M1031" s="914"/>
      <c r="N1031" s="915"/>
    </row>
    <row r="1032" spans="3:14" ht="17" customHeight="1">
      <c r="C1032" s="406"/>
      <c r="D1032" s="399" t="s">
        <v>563</v>
      </c>
      <c r="E1032" s="914" t="str">
        <f>'statement of marks'!$D$3</f>
        <v>2 A</v>
      </c>
      <c r="F1032" s="914"/>
      <c r="G1032" s="915"/>
      <c r="H1032" s="922"/>
      <c r="I1032" s="923"/>
      <c r="J1032" s="406"/>
      <c r="K1032" s="399" t="s">
        <v>563</v>
      </c>
      <c r="L1032" s="914" t="str">
        <f>'statement of marks'!$D$3</f>
        <v>2 A</v>
      </c>
      <c r="M1032" s="914"/>
      <c r="N1032" s="915"/>
    </row>
    <row r="1033" spans="3:14" ht="17" customHeight="1">
      <c r="C1033" s="406"/>
      <c r="D1033" s="400" t="s">
        <v>564</v>
      </c>
      <c r="E1033" s="914" t="str">
        <f>IF('statement of marks'!E73="","",'statement of marks'!E73)</f>
        <v/>
      </c>
      <c r="F1033" s="914"/>
      <c r="G1033" s="915"/>
      <c r="H1033" s="922"/>
      <c r="I1033" s="923"/>
      <c r="J1033" s="406"/>
      <c r="K1033" s="400" t="s">
        <v>564</v>
      </c>
      <c r="L1033" s="914" t="str">
        <f>IF('statement of marks'!E74="","",'statement of marks'!E74)</f>
        <v/>
      </c>
      <c r="M1033" s="914"/>
      <c r="N1033" s="915"/>
    </row>
    <row r="1034" spans="3:14" ht="17" customHeight="1">
      <c r="C1034" s="406"/>
      <c r="D1034" s="399" t="s">
        <v>6</v>
      </c>
      <c r="E1034" s="914" t="str">
        <f>IF('statement of marks'!D73="","",'statement of marks'!D73)</f>
        <v/>
      </c>
      <c r="F1034" s="914"/>
      <c r="G1034" s="915"/>
      <c r="H1034" s="922"/>
      <c r="I1034" s="923"/>
      <c r="J1034" s="406"/>
      <c r="K1034" s="399" t="s">
        <v>6</v>
      </c>
      <c r="L1034" s="914" t="str">
        <f>IF('statement of marks'!D74="","",'statement of marks'!D74)</f>
        <v/>
      </c>
      <c r="M1034" s="914"/>
      <c r="N1034" s="915"/>
    </row>
    <row r="1035" spans="3:14" ht="17" customHeight="1">
      <c r="C1035" s="406"/>
      <c r="D1035" s="399" t="s">
        <v>567</v>
      </c>
      <c r="E1035" s="916" t="str">
        <f>IF('statement of marks'!F73="","",'statement of marks'!F73)</f>
        <v/>
      </c>
      <c r="F1035" s="916"/>
      <c r="G1035" s="917"/>
      <c r="H1035" s="922"/>
      <c r="I1035" s="923"/>
      <c r="J1035" s="406"/>
      <c r="K1035" s="399" t="s">
        <v>567</v>
      </c>
      <c r="L1035" s="916" t="str">
        <f>IF('statement of marks'!F74="","",'statement of marks'!F74)</f>
        <v/>
      </c>
      <c r="M1035" s="916"/>
      <c r="N1035" s="917"/>
    </row>
    <row r="1036" spans="3:14" ht="17" customHeight="1">
      <c r="C1036" s="406"/>
      <c r="D1036" s="399" t="s">
        <v>568</v>
      </c>
      <c r="E1036" s="918" t="str">
        <f>IF('statement of marks'!G73="","",'statement of marks'!G73)</f>
        <v/>
      </c>
      <c r="F1036" s="918"/>
      <c r="G1036" s="919"/>
      <c r="H1036" s="922"/>
      <c r="I1036" s="923"/>
      <c r="J1036" s="406"/>
      <c r="K1036" s="399" t="s">
        <v>568</v>
      </c>
      <c r="L1036" s="918" t="str">
        <f>IF('statement of marks'!G74="","",'statement of marks'!G74)</f>
        <v/>
      </c>
      <c r="M1036" s="918"/>
      <c r="N1036" s="919"/>
    </row>
    <row r="1037" spans="3:14" ht="17" customHeight="1">
      <c r="C1037" s="406"/>
      <c r="D1037" s="399" t="s">
        <v>565</v>
      </c>
      <c r="E1037" s="405" t="s">
        <v>630</v>
      </c>
      <c r="F1037" s="405" t="s">
        <v>79</v>
      </c>
      <c r="G1037" s="407" t="s">
        <v>571</v>
      </c>
      <c r="H1037" s="922"/>
      <c r="I1037" s="923"/>
      <c r="J1037" s="406"/>
      <c r="K1037" s="399" t="s">
        <v>565</v>
      </c>
      <c r="L1037" s="405" t="s">
        <v>630</v>
      </c>
      <c r="M1037" s="405" t="s">
        <v>79</v>
      </c>
      <c r="N1037" s="407" t="s">
        <v>571</v>
      </c>
    </row>
    <row r="1038" spans="3:14" ht="17" customHeight="1">
      <c r="C1038" s="406"/>
      <c r="D1038" s="399" t="str">
        <f>'statement of marks'!$BZ$5</f>
        <v>fgUnh</v>
      </c>
      <c r="E1038" s="413" t="str">
        <f>IF('statement of marks'!BZ73="","",'statement of marks'!BZ73)</f>
        <v/>
      </c>
      <c r="F1038" s="415" t="str">
        <f>IF('statement of marks'!CA73="","",'statement of marks'!CA73)</f>
        <v/>
      </c>
      <c r="G1038" s="407" t="str">
        <f>IF('statement of marks'!CB73="","",'statement of marks'!CB73)</f>
        <v/>
      </c>
      <c r="H1038" s="922"/>
      <c r="I1038" s="923"/>
      <c r="J1038" s="406"/>
      <c r="K1038" s="399" t="str">
        <f>'statement of marks'!$BZ$5</f>
        <v>fgUnh</v>
      </c>
      <c r="L1038" s="413" t="str">
        <f>IF('statement of marks'!BZ74="","",'statement of marks'!BZ74)</f>
        <v/>
      </c>
      <c r="M1038" s="415" t="str">
        <f>IF('statement of marks'!CA74="","",'statement of marks'!CA74)</f>
        <v/>
      </c>
      <c r="N1038" s="407" t="str">
        <f>IF('statement of marks'!CB74="","",'statement of marks'!CB74)</f>
        <v/>
      </c>
    </row>
    <row r="1039" spans="3:14" ht="17" customHeight="1">
      <c r="C1039" s="406"/>
      <c r="D1039" s="399" t="str">
        <f>'statement of marks'!$CC$5</f>
        <v>vaxszth</v>
      </c>
      <c r="E1039" s="413" t="str">
        <f>IF('statement of marks'!CC73="","",'statement of marks'!CC73)</f>
        <v/>
      </c>
      <c r="F1039" s="415" t="str">
        <f>IF('statement of marks'!CD73="","",'statement of marks'!CD73)</f>
        <v/>
      </c>
      <c r="G1039" s="407" t="str">
        <f>IF('statement of marks'!CE73="","",'statement of marks'!CE73)</f>
        <v/>
      </c>
      <c r="H1039" s="922"/>
      <c r="I1039" s="923"/>
      <c r="J1039" s="406"/>
      <c r="K1039" s="399" t="str">
        <f>'statement of marks'!$CC$5</f>
        <v>vaxszth</v>
      </c>
      <c r="L1039" s="413" t="str">
        <f>IF('statement of marks'!CC74="","",'statement of marks'!CC74)</f>
        <v/>
      </c>
      <c r="M1039" s="415" t="str">
        <f>IF('statement of marks'!CD74="","",'statement of marks'!CD74)</f>
        <v/>
      </c>
      <c r="N1039" s="407" t="str">
        <f>IF('statement of marks'!CE74="","",'statement of marks'!CE74)</f>
        <v/>
      </c>
    </row>
    <row r="1040" spans="3:14" ht="17" customHeight="1">
      <c r="C1040" s="406"/>
      <c r="D1040" s="399" t="str">
        <f>'statement of marks'!$CF$5</f>
        <v>xf.kr</v>
      </c>
      <c r="E1040" s="413" t="str">
        <f>IF('statement of marks'!CF73="","",'statement of marks'!CF73)</f>
        <v/>
      </c>
      <c r="F1040" s="415" t="str">
        <f>IF('statement of marks'!CG73="","",'statement of marks'!CG73)</f>
        <v/>
      </c>
      <c r="G1040" s="407" t="str">
        <f>IF('statement of marks'!CH73="","",'statement of marks'!CH73)</f>
        <v/>
      </c>
      <c r="H1040" s="922"/>
      <c r="I1040" s="923"/>
      <c r="J1040" s="406"/>
      <c r="K1040" s="399" t="str">
        <f>'statement of marks'!$CF$5</f>
        <v>xf.kr</v>
      </c>
      <c r="L1040" s="413" t="str">
        <f>IF('statement of marks'!CF74="","",'statement of marks'!CF74)</f>
        <v/>
      </c>
      <c r="M1040" s="415" t="str">
        <f>IF('statement of marks'!CG74="","",'statement of marks'!CG74)</f>
        <v/>
      </c>
      <c r="N1040" s="407" t="str">
        <f>IF('statement of marks'!CH74="","",'statement of marks'!CH74)</f>
        <v/>
      </c>
    </row>
    <row r="1041" spans="3:14" ht="17" customHeight="1">
      <c r="C1041" s="406"/>
      <c r="D1041" s="399" t="str">
        <f>'statement of marks'!$CI$5</f>
        <v>Ik;kZoj.k v/;;u</v>
      </c>
      <c r="E1041" s="413" t="str">
        <f>IF('statement of marks'!CI73="","",'statement of marks'!CI73)</f>
        <v/>
      </c>
      <c r="F1041" s="415" t="str">
        <f>IF('statement of marks'!CJ73="","",'statement of marks'!CJ73)</f>
        <v/>
      </c>
      <c r="G1041" s="407" t="str">
        <f>IF('statement of marks'!CK73="","",'statement of marks'!CK73)</f>
        <v/>
      </c>
      <c r="H1041" s="922"/>
      <c r="I1041" s="923"/>
      <c r="J1041" s="406"/>
      <c r="K1041" s="399" t="str">
        <f>'statement of marks'!$CI$5</f>
        <v>Ik;kZoj.k v/;;u</v>
      </c>
      <c r="L1041" s="413" t="str">
        <f>IF('statement of marks'!CI74="","",'statement of marks'!CI74)</f>
        <v/>
      </c>
      <c r="M1041" s="415" t="str">
        <f>IF('statement of marks'!CJ74="","",'statement of marks'!CJ74)</f>
        <v/>
      </c>
      <c r="N1041" s="407" t="str">
        <f>IF('statement of marks'!CK74="","",'statement of marks'!CK74)</f>
        <v/>
      </c>
    </row>
    <row r="1042" spans="3:14" ht="17" customHeight="1">
      <c r="C1042" s="406"/>
      <c r="D1042" s="399" t="str">
        <f>'statement of marks'!$CL$5</f>
        <v>dk;kZuqHko</v>
      </c>
      <c r="E1042" s="413" t="str">
        <f>IF('statement of marks'!CL73="","",'statement of marks'!CL73)</f>
        <v/>
      </c>
      <c r="F1042" s="415" t="str">
        <f>IF('statement of marks'!CM73="","",'statement of marks'!CM73)</f>
        <v/>
      </c>
      <c r="G1042" s="407" t="str">
        <f>IF('statement of marks'!CN73="","",'statement of marks'!CN73)</f>
        <v/>
      </c>
      <c r="H1042" s="922"/>
      <c r="I1042" s="923"/>
      <c r="J1042" s="406"/>
      <c r="K1042" s="399" t="str">
        <f>'statement of marks'!$CL$5</f>
        <v>dk;kZuqHko</v>
      </c>
      <c r="L1042" s="413" t="str">
        <f>IF('statement of marks'!CL74="","",'statement of marks'!CL74)</f>
        <v/>
      </c>
      <c r="M1042" s="415" t="str">
        <f>IF('statement of marks'!CM74="","",'statement of marks'!CM74)</f>
        <v/>
      </c>
      <c r="N1042" s="407" t="str">
        <f>IF('statement of marks'!CN74="","",'statement of marks'!CN74)</f>
        <v/>
      </c>
    </row>
    <row r="1043" spans="3:14" ht="17" customHeight="1">
      <c r="C1043" s="406"/>
      <c r="D1043" s="399" t="str">
        <f>'statement of marks'!$CO$5</f>
        <v>dyk f'k{kk</v>
      </c>
      <c r="E1043" s="414" t="str">
        <f>IF('statement of marks'!CO73="","",'statement of marks'!CO73)</f>
        <v/>
      </c>
      <c r="F1043" s="416" t="str">
        <f>IF('statement of marks'!CP73="","",'statement of marks'!CP73)</f>
        <v/>
      </c>
      <c r="G1043" s="408" t="str">
        <f>IF('statement of marks'!CQ73="","",'statement of marks'!CQ73)</f>
        <v/>
      </c>
      <c r="H1043" s="922"/>
      <c r="I1043" s="923"/>
      <c r="J1043" s="406"/>
      <c r="K1043" s="399" t="str">
        <f>'statement of marks'!$CO$5</f>
        <v>dyk f'k{kk</v>
      </c>
      <c r="L1043" s="414" t="str">
        <f>IF('statement of marks'!CO74="","",'statement of marks'!CO74)</f>
        <v/>
      </c>
      <c r="M1043" s="416" t="str">
        <f>IF('statement of marks'!CP74="","",'statement of marks'!CP74)</f>
        <v/>
      </c>
      <c r="N1043" s="408" t="str">
        <f>IF('statement of marks'!CQ74="","",'statement of marks'!CQ74)</f>
        <v/>
      </c>
    </row>
    <row r="1044" spans="3:14" ht="17" customHeight="1">
      <c r="C1044" s="406"/>
      <c r="D1044" s="399" t="str">
        <f>'statement of marks'!$CR$5</f>
        <v>LokLF; ,oe~ 'kkjhfjd f'k{kk</v>
      </c>
      <c r="E1044" s="414" t="str">
        <f>IF('statement of marks'!CR73="","",'statement of marks'!CR73)</f>
        <v/>
      </c>
      <c r="F1044" s="416" t="str">
        <f>IF('statement of marks'!CS73="","",'statement of marks'!CS73)</f>
        <v/>
      </c>
      <c r="G1044" s="408" t="str">
        <f>IF('statement of marks'!CT73="","",'statement of marks'!CT73)</f>
        <v/>
      </c>
      <c r="H1044" s="922"/>
      <c r="I1044" s="923"/>
      <c r="J1044" s="406"/>
      <c r="K1044" s="399" t="str">
        <f>'statement of marks'!$CR$5</f>
        <v>LokLF; ,oe~ 'kkjhfjd f'k{kk</v>
      </c>
      <c r="L1044" s="414" t="str">
        <f>IF('statement of marks'!CR74="","",'statement of marks'!CR74)</f>
        <v/>
      </c>
      <c r="M1044" s="416" t="str">
        <f>IF('statement of marks'!CS74="","",'statement of marks'!CS74)</f>
        <v/>
      </c>
      <c r="N1044" s="408" t="str">
        <f>IF('statement of marks'!CT74="","",'statement of marks'!CT74)</f>
        <v/>
      </c>
    </row>
    <row r="1045" spans="3:14" ht="17" customHeight="1">
      <c r="C1045" s="406"/>
      <c r="D1045" s="399" t="s">
        <v>629</v>
      </c>
      <c r="E1045" s="414" t="str">
        <f>IF('statement of marks'!CY73="","",'statement of marks'!CY73)</f>
        <v/>
      </c>
      <c r="F1045" s="416" t="str">
        <f>IF('statement of marks'!CZ73="","",'statement of marks'!CZ73)</f>
        <v/>
      </c>
      <c r="G1045" s="408" t="str">
        <f>IF('statement of marks'!DB73="","",'statement of marks'!DB73)</f>
        <v/>
      </c>
      <c r="H1045" s="922"/>
      <c r="I1045" s="923"/>
      <c r="J1045" s="406"/>
      <c r="K1045" s="399" t="s">
        <v>629</v>
      </c>
      <c r="L1045" s="414" t="str">
        <f>IF('statement of marks'!CY74="","",'statement of marks'!CY74)</f>
        <v/>
      </c>
      <c r="M1045" s="416" t="str">
        <f>IF('statement of marks'!CZ74="","",'statement of marks'!CZ74)</f>
        <v/>
      </c>
      <c r="N1045" s="408" t="str">
        <f>IF('statement of marks'!DB74="","",'statement of marks'!DB74)</f>
        <v/>
      </c>
    </row>
    <row r="1046" spans="3:14" ht="17" customHeight="1">
      <c r="C1046" s="406"/>
      <c r="D1046" s="399" t="s">
        <v>8</v>
      </c>
      <c r="E1046" s="920" t="str">
        <f>IF('statement of marks'!CX73="","",'statement of marks'!CX73)</f>
        <v/>
      </c>
      <c r="F1046" s="920"/>
      <c r="G1046" s="921"/>
      <c r="H1046" s="922"/>
      <c r="I1046" s="923"/>
      <c r="J1046" s="406"/>
      <c r="K1046" s="399" t="s">
        <v>8</v>
      </c>
      <c r="L1046" s="920" t="str">
        <f>IF('statement of marks'!CX74="","",'statement of marks'!CX74)</f>
        <v/>
      </c>
      <c r="M1046" s="920"/>
      <c r="N1046" s="921"/>
    </row>
    <row r="1047" spans="3:14" ht="17" customHeight="1">
      <c r="C1047" s="406"/>
      <c r="D1047" s="401" t="str">
        <f>'statement of marks'!$CU$5</f>
        <v>dqy ehfVax</v>
      </c>
      <c r="E1047" s="412" t="str">
        <f>IF('statement of marks'!CU73="","",'statement of marks'!CU73)</f>
        <v/>
      </c>
      <c r="F1047" s="366" t="str">
        <f>'statement of marks'!$CV$5</f>
        <v>Nk= mifLFkfr</v>
      </c>
      <c r="G1047" s="417" t="str">
        <f>IF('statement of marks'!CV73="","",'statement of marks'!CV73)</f>
        <v/>
      </c>
      <c r="H1047" s="922"/>
      <c r="I1047" s="923"/>
      <c r="J1047" s="406"/>
      <c r="K1047" s="401" t="str">
        <f>'statement of marks'!$CU$5</f>
        <v>dqy ehfVax</v>
      </c>
      <c r="L1047" s="412" t="str">
        <f>IF('statement of marks'!CU74="","",'statement of marks'!CU74)</f>
        <v/>
      </c>
      <c r="M1047" s="366" t="str">
        <f>'statement of marks'!$CV$5</f>
        <v>Nk= mifLFkfr</v>
      </c>
      <c r="N1047" s="417" t="str">
        <f>IF('statement of marks'!CV74="","",'statement of marks'!CV74)</f>
        <v/>
      </c>
    </row>
    <row r="1048" spans="3:14" ht="17" customHeight="1">
      <c r="C1048" s="406"/>
      <c r="D1048" s="399" t="s">
        <v>569</v>
      </c>
      <c r="E1048" s="898" t="str">
        <f>IF('statement of marks'!DE73="","",'statement of marks'!DE73)</f>
        <v/>
      </c>
      <c r="F1048" s="898"/>
      <c r="G1048" s="899"/>
      <c r="H1048" s="922"/>
      <c r="I1048" s="923"/>
      <c r="J1048" s="406"/>
      <c r="K1048" s="399" t="s">
        <v>569</v>
      </c>
      <c r="L1048" s="898" t="str">
        <f>IF('statement of marks'!DE74="","",'statement of marks'!DE74)</f>
        <v/>
      </c>
      <c r="M1048" s="898"/>
      <c r="N1048" s="899"/>
    </row>
    <row r="1049" spans="3:14" ht="17" customHeight="1">
      <c r="C1049" s="406"/>
      <c r="D1049" s="400" t="s">
        <v>65</v>
      </c>
      <c r="E1049" s="898"/>
      <c r="F1049" s="898"/>
      <c r="G1049" s="899"/>
      <c r="H1049" s="922"/>
      <c r="I1049" s="923"/>
      <c r="J1049" s="406"/>
      <c r="K1049" s="400" t="s">
        <v>65</v>
      </c>
      <c r="L1049" s="898"/>
      <c r="M1049" s="898"/>
      <c r="N1049" s="899"/>
    </row>
    <row r="1050" spans="3:14" ht="17" customHeight="1">
      <c r="C1050" s="406"/>
      <c r="D1050" s="402" t="s">
        <v>86</v>
      </c>
      <c r="E1050" s="898"/>
      <c r="F1050" s="898"/>
      <c r="G1050" s="899"/>
      <c r="H1050" s="922"/>
      <c r="I1050" s="923"/>
      <c r="J1050" s="406"/>
      <c r="K1050" s="402" t="s">
        <v>86</v>
      </c>
      <c r="L1050" s="898"/>
      <c r="M1050" s="898"/>
      <c r="N1050" s="899"/>
    </row>
    <row r="1051" spans="3:14" ht="17" customHeight="1">
      <c r="C1051" s="406"/>
      <c r="D1051" s="403" t="s">
        <v>16</v>
      </c>
      <c r="E1051" s="898"/>
      <c r="F1051" s="898"/>
      <c r="G1051" s="899"/>
      <c r="H1051" s="922"/>
      <c r="I1051" s="923"/>
      <c r="J1051" s="406"/>
      <c r="K1051" s="403" t="s">
        <v>16</v>
      </c>
      <c r="L1051" s="898"/>
      <c r="M1051" s="898"/>
      <c r="N1051" s="899"/>
    </row>
    <row r="1052" spans="3:14" ht="17" customHeight="1">
      <c r="C1052" s="409"/>
      <c r="D1052" s="404" t="s">
        <v>4</v>
      </c>
      <c r="E1052" s="898"/>
      <c r="F1052" s="898"/>
      <c r="G1052" s="899"/>
      <c r="H1052" s="922"/>
      <c r="I1052" s="923"/>
      <c r="J1052" s="409"/>
      <c r="K1052" s="404" t="s">
        <v>4</v>
      </c>
      <c r="L1052" s="898"/>
      <c r="M1052" s="898"/>
      <c r="N1052" s="899"/>
    </row>
    <row r="1053" spans="3:14" ht="17" customHeight="1">
      <c r="C1053" s="406"/>
      <c r="D1053" s="400" t="str">
        <f>'statement of marks'!$H$3</f>
        <v xml:space="preserve">fo|ky; dk Mkbl dksM+ </v>
      </c>
      <c r="E1053" s="900" t="str">
        <f>'statement of marks'!$I$3</f>
        <v>00001</v>
      </c>
      <c r="F1053" s="900"/>
      <c r="G1053" s="901"/>
      <c r="H1053" s="922"/>
      <c r="I1053" s="923"/>
      <c r="J1053" s="406"/>
      <c r="K1053" s="400" t="str">
        <f>'statement of marks'!$H$3</f>
        <v xml:space="preserve">fo|ky; dk Mkbl dksM+ </v>
      </c>
      <c r="L1053" s="900" t="str">
        <f>'statement of marks'!$I$3</f>
        <v>00001</v>
      </c>
      <c r="M1053" s="900"/>
      <c r="N1053" s="901"/>
    </row>
    <row r="1054" spans="3:14" ht="17" customHeight="1" thickBot="1">
      <c r="C1054" s="410"/>
      <c r="D1054" s="411" t="s">
        <v>63</v>
      </c>
      <c r="E1054" s="902">
        <f>'statement of marks'!$DD$107</f>
        <v>42460</v>
      </c>
      <c r="F1054" s="902"/>
      <c r="G1054" s="903"/>
      <c r="H1054" s="922"/>
      <c r="I1054" s="923"/>
      <c r="J1054" s="410"/>
      <c r="K1054" s="411" t="s">
        <v>63</v>
      </c>
      <c r="L1054" s="902">
        <f>'statement of marks'!$DD$107</f>
        <v>42460</v>
      </c>
      <c r="M1054" s="902"/>
      <c r="N1054" s="903"/>
    </row>
    <row r="1055" spans="3:14" ht="17" customHeight="1">
      <c r="C1055" s="904" t="s">
        <v>39</v>
      </c>
      <c r="D1055" s="905"/>
      <c r="E1055" s="905"/>
      <c r="F1055" s="905"/>
      <c r="G1055" s="906"/>
      <c r="H1055" s="922"/>
      <c r="I1055" s="923"/>
      <c r="J1055" s="904" t="s">
        <v>39</v>
      </c>
      <c r="K1055" s="905"/>
      <c r="L1055" s="905"/>
      <c r="M1055" s="905"/>
      <c r="N1055" s="906"/>
    </row>
    <row r="1056" spans="3:14" ht="17" customHeight="1">
      <c r="C1056" s="907" t="str">
        <f>'statement of marks'!$A$1</f>
        <v>jk- ck- ek/;fed fo|ky; uohu] fuEckgsM+k</v>
      </c>
      <c r="D1056" s="908"/>
      <c r="E1056" s="908"/>
      <c r="F1056" s="908"/>
      <c r="G1056" s="909"/>
      <c r="H1056" s="922"/>
      <c r="I1056" s="923"/>
      <c r="J1056" s="907" t="str">
        <f>'statement of marks'!$A$1</f>
        <v>jk- ck- ek/;fed fo|ky; uohu] fuEckgsM+k</v>
      </c>
      <c r="K1056" s="908"/>
      <c r="L1056" s="908"/>
      <c r="M1056" s="908"/>
      <c r="N1056" s="909"/>
    </row>
    <row r="1057" spans="3:14" ht="17" customHeight="1">
      <c r="C1057" s="907"/>
      <c r="D1057" s="908"/>
      <c r="E1057" s="908"/>
      <c r="F1057" s="908"/>
      <c r="G1057" s="909"/>
      <c r="H1057" s="922"/>
      <c r="I1057" s="923"/>
      <c r="J1057" s="907"/>
      <c r="K1057" s="908"/>
      <c r="L1057" s="908"/>
      <c r="M1057" s="908"/>
      <c r="N1057" s="909"/>
    </row>
    <row r="1058" spans="3:14" ht="17" customHeight="1">
      <c r="C1058" s="406"/>
      <c r="D1058" s="398" t="s">
        <v>559</v>
      </c>
      <c r="E1058" s="910" t="str">
        <f>'statement of marks'!$F$3</f>
        <v>2015-16</v>
      </c>
      <c r="F1058" s="910"/>
      <c r="G1058" s="911"/>
      <c r="H1058" s="922"/>
      <c r="I1058" s="923"/>
      <c r="J1058" s="406"/>
      <c r="K1058" s="398" t="s">
        <v>559</v>
      </c>
      <c r="L1058" s="910" t="str">
        <f>'statement of marks'!$F$3</f>
        <v>2015-16</v>
      </c>
      <c r="M1058" s="910"/>
      <c r="N1058" s="911"/>
    </row>
    <row r="1059" spans="3:14" ht="17" customHeight="1">
      <c r="C1059" s="406"/>
      <c r="D1059" s="399" t="s">
        <v>560</v>
      </c>
      <c r="E1059" s="912" t="str">
        <f>IF('statement of marks'!H75="","",'statement of marks'!H75)</f>
        <v>v 069</v>
      </c>
      <c r="F1059" s="912"/>
      <c r="G1059" s="913"/>
      <c r="H1059" s="922"/>
      <c r="I1059" s="923"/>
      <c r="J1059" s="406"/>
      <c r="K1059" s="399" t="s">
        <v>560</v>
      </c>
      <c r="L1059" s="912" t="str">
        <f>IF('statement of marks'!H76="","",'statement of marks'!H76)</f>
        <v>v 070</v>
      </c>
      <c r="M1059" s="912"/>
      <c r="N1059" s="913"/>
    </row>
    <row r="1060" spans="3:14" ht="17" customHeight="1">
      <c r="C1060" s="406"/>
      <c r="D1060" s="399" t="s">
        <v>561</v>
      </c>
      <c r="E1060" s="912" t="str">
        <f>IF('statement of marks'!I75="","",'statement of marks'!I75)</f>
        <v>c 069</v>
      </c>
      <c r="F1060" s="912"/>
      <c r="G1060" s="913"/>
      <c r="H1060" s="922"/>
      <c r="I1060" s="923"/>
      <c r="J1060" s="406"/>
      <c r="K1060" s="399" t="s">
        <v>561</v>
      </c>
      <c r="L1060" s="912" t="str">
        <f>IF('statement of marks'!I76="","",'statement of marks'!I76)</f>
        <v>c 070</v>
      </c>
      <c r="M1060" s="912"/>
      <c r="N1060" s="913"/>
    </row>
    <row r="1061" spans="3:14" ht="17" customHeight="1">
      <c r="C1061" s="406"/>
      <c r="D1061" s="399" t="s">
        <v>562</v>
      </c>
      <c r="E1061" s="912" t="str">
        <f>IF('statement of marks'!J75="","",'statement of marks'!J75)</f>
        <v>l 069</v>
      </c>
      <c r="F1061" s="912"/>
      <c r="G1061" s="913"/>
      <c r="H1061" s="922"/>
      <c r="I1061" s="923"/>
      <c r="J1061" s="406"/>
      <c r="K1061" s="399" t="s">
        <v>562</v>
      </c>
      <c r="L1061" s="912" t="str">
        <f>IF('statement of marks'!J76="","",'statement of marks'!J76)</f>
        <v>l 070</v>
      </c>
      <c r="M1061" s="912"/>
      <c r="N1061" s="913"/>
    </row>
    <row r="1062" spans="3:14" ht="17" customHeight="1">
      <c r="C1062" s="406"/>
      <c r="D1062" s="399" t="s">
        <v>566</v>
      </c>
      <c r="E1062" s="914" t="str">
        <f>IF('statement of marks'!B75="","",'statement of marks'!B75)</f>
        <v/>
      </c>
      <c r="F1062" s="914"/>
      <c r="G1062" s="915"/>
      <c r="H1062" s="922"/>
      <c r="I1062" s="923"/>
      <c r="J1062" s="406"/>
      <c r="K1062" s="399" t="s">
        <v>566</v>
      </c>
      <c r="L1062" s="914" t="str">
        <f>IF('statement of marks'!B76="","",'statement of marks'!B76)</f>
        <v/>
      </c>
      <c r="M1062" s="914"/>
      <c r="N1062" s="915"/>
    </row>
    <row r="1063" spans="3:14" ht="17" customHeight="1">
      <c r="C1063" s="406"/>
      <c r="D1063" s="399" t="s">
        <v>563</v>
      </c>
      <c r="E1063" s="914" t="str">
        <f>'statement of marks'!$D$3</f>
        <v>2 A</v>
      </c>
      <c r="F1063" s="914"/>
      <c r="G1063" s="915"/>
      <c r="H1063" s="922"/>
      <c r="I1063" s="923"/>
      <c r="J1063" s="406"/>
      <c r="K1063" s="399" t="s">
        <v>563</v>
      </c>
      <c r="L1063" s="914" t="str">
        <f>'statement of marks'!$D$3</f>
        <v>2 A</v>
      </c>
      <c r="M1063" s="914"/>
      <c r="N1063" s="915"/>
    </row>
    <row r="1064" spans="3:14" ht="17" customHeight="1">
      <c r="C1064" s="406"/>
      <c r="D1064" s="400" t="s">
        <v>564</v>
      </c>
      <c r="E1064" s="914" t="str">
        <f>IF('statement of marks'!E75="","",'statement of marks'!E75)</f>
        <v/>
      </c>
      <c r="F1064" s="914"/>
      <c r="G1064" s="915"/>
      <c r="H1064" s="922"/>
      <c r="I1064" s="923"/>
      <c r="J1064" s="406"/>
      <c r="K1064" s="400" t="s">
        <v>564</v>
      </c>
      <c r="L1064" s="914" t="str">
        <f>IF('statement of marks'!E76="","",'statement of marks'!E76)</f>
        <v/>
      </c>
      <c r="M1064" s="914"/>
      <c r="N1064" s="915"/>
    </row>
    <row r="1065" spans="3:14" ht="17" customHeight="1">
      <c r="C1065" s="406"/>
      <c r="D1065" s="399" t="s">
        <v>6</v>
      </c>
      <c r="E1065" s="914" t="str">
        <f>IF('statement of marks'!D75="","",'statement of marks'!D75)</f>
        <v/>
      </c>
      <c r="F1065" s="914"/>
      <c r="G1065" s="915"/>
      <c r="H1065" s="922"/>
      <c r="I1065" s="923"/>
      <c r="J1065" s="406"/>
      <c r="K1065" s="399" t="s">
        <v>6</v>
      </c>
      <c r="L1065" s="914" t="str">
        <f>IF('statement of marks'!D76="","",'statement of marks'!D76)</f>
        <v/>
      </c>
      <c r="M1065" s="914"/>
      <c r="N1065" s="915"/>
    </row>
    <row r="1066" spans="3:14" ht="17" customHeight="1">
      <c r="C1066" s="406"/>
      <c r="D1066" s="399" t="s">
        <v>567</v>
      </c>
      <c r="E1066" s="916" t="str">
        <f>IF('statement of marks'!F75="","",'statement of marks'!F75)</f>
        <v/>
      </c>
      <c r="F1066" s="916"/>
      <c r="G1066" s="917"/>
      <c r="H1066" s="922"/>
      <c r="I1066" s="923"/>
      <c r="J1066" s="406"/>
      <c r="K1066" s="399" t="s">
        <v>567</v>
      </c>
      <c r="L1066" s="916" t="str">
        <f>IF('statement of marks'!F76="","",'statement of marks'!F76)</f>
        <v/>
      </c>
      <c r="M1066" s="916"/>
      <c r="N1066" s="917"/>
    </row>
    <row r="1067" spans="3:14" ht="17" customHeight="1">
      <c r="C1067" s="406"/>
      <c r="D1067" s="399" t="s">
        <v>568</v>
      </c>
      <c r="E1067" s="918" t="str">
        <f>IF('statement of marks'!G75="","",'statement of marks'!G75)</f>
        <v/>
      </c>
      <c r="F1067" s="918"/>
      <c r="G1067" s="919"/>
      <c r="H1067" s="922"/>
      <c r="I1067" s="923"/>
      <c r="J1067" s="406"/>
      <c r="K1067" s="399" t="s">
        <v>568</v>
      </c>
      <c r="L1067" s="918" t="str">
        <f>IF('statement of marks'!G76="","",'statement of marks'!G76)</f>
        <v/>
      </c>
      <c r="M1067" s="918"/>
      <c r="N1067" s="919"/>
    </row>
    <row r="1068" spans="3:14" ht="17" customHeight="1">
      <c r="C1068" s="406"/>
      <c r="D1068" s="399" t="s">
        <v>565</v>
      </c>
      <c r="E1068" s="405" t="s">
        <v>630</v>
      </c>
      <c r="F1068" s="405" t="s">
        <v>79</v>
      </c>
      <c r="G1068" s="407" t="s">
        <v>571</v>
      </c>
      <c r="H1068" s="922"/>
      <c r="I1068" s="923"/>
      <c r="J1068" s="406"/>
      <c r="K1068" s="399" t="s">
        <v>565</v>
      </c>
      <c r="L1068" s="405" t="s">
        <v>630</v>
      </c>
      <c r="M1068" s="405" t="s">
        <v>79</v>
      </c>
      <c r="N1068" s="407" t="s">
        <v>571</v>
      </c>
    </row>
    <row r="1069" spans="3:14" ht="17" customHeight="1">
      <c r="C1069" s="406"/>
      <c r="D1069" s="399" t="str">
        <f>'statement of marks'!$BZ$5</f>
        <v>fgUnh</v>
      </c>
      <c r="E1069" s="413" t="str">
        <f>IF('statement of marks'!BZ75="","",'statement of marks'!BZ75)</f>
        <v/>
      </c>
      <c r="F1069" s="415" t="str">
        <f>IF('statement of marks'!CA75="","",'statement of marks'!CA75)</f>
        <v/>
      </c>
      <c r="G1069" s="407" t="str">
        <f>IF('statement of marks'!CB75="","",'statement of marks'!CB75)</f>
        <v/>
      </c>
      <c r="H1069" s="922"/>
      <c r="I1069" s="923"/>
      <c r="J1069" s="406"/>
      <c r="K1069" s="399" t="str">
        <f>'statement of marks'!$BZ$5</f>
        <v>fgUnh</v>
      </c>
      <c r="L1069" s="413" t="str">
        <f>IF('statement of marks'!BZ76="","",'statement of marks'!BZ76)</f>
        <v/>
      </c>
      <c r="M1069" s="415" t="str">
        <f>IF('statement of marks'!CA76="","",'statement of marks'!CA76)</f>
        <v/>
      </c>
      <c r="N1069" s="407" t="str">
        <f>IF('statement of marks'!CB76="","",'statement of marks'!CB76)</f>
        <v/>
      </c>
    </row>
    <row r="1070" spans="3:14" ht="17" customHeight="1">
      <c r="C1070" s="406"/>
      <c r="D1070" s="399" t="str">
        <f>'statement of marks'!$CC$5</f>
        <v>vaxszth</v>
      </c>
      <c r="E1070" s="413" t="str">
        <f>IF('statement of marks'!CC75="","",'statement of marks'!CC75)</f>
        <v/>
      </c>
      <c r="F1070" s="415" t="str">
        <f>IF('statement of marks'!CD75="","",'statement of marks'!CD75)</f>
        <v/>
      </c>
      <c r="G1070" s="407" t="str">
        <f>IF('statement of marks'!CE75="","",'statement of marks'!CE75)</f>
        <v/>
      </c>
      <c r="H1070" s="922"/>
      <c r="I1070" s="923"/>
      <c r="J1070" s="406"/>
      <c r="K1070" s="399" t="str">
        <f>'statement of marks'!$CC$5</f>
        <v>vaxszth</v>
      </c>
      <c r="L1070" s="413" t="str">
        <f>IF('statement of marks'!CC76="","",'statement of marks'!CC76)</f>
        <v/>
      </c>
      <c r="M1070" s="415" t="str">
        <f>IF('statement of marks'!CD76="","",'statement of marks'!CD76)</f>
        <v/>
      </c>
      <c r="N1070" s="407" t="str">
        <f>IF('statement of marks'!CE76="","",'statement of marks'!CE76)</f>
        <v/>
      </c>
    </row>
    <row r="1071" spans="3:14" ht="17" customHeight="1">
      <c r="C1071" s="406"/>
      <c r="D1071" s="399" t="str">
        <f>'statement of marks'!$CF$5</f>
        <v>xf.kr</v>
      </c>
      <c r="E1071" s="413" t="str">
        <f>IF('statement of marks'!CF75="","",'statement of marks'!CF75)</f>
        <v/>
      </c>
      <c r="F1071" s="415" t="str">
        <f>IF('statement of marks'!CG75="","",'statement of marks'!CG75)</f>
        <v/>
      </c>
      <c r="G1071" s="407" t="str">
        <f>IF('statement of marks'!CH75="","",'statement of marks'!CH75)</f>
        <v/>
      </c>
      <c r="H1071" s="922"/>
      <c r="I1071" s="923"/>
      <c r="J1071" s="406"/>
      <c r="K1071" s="399" t="str">
        <f>'statement of marks'!$CF$5</f>
        <v>xf.kr</v>
      </c>
      <c r="L1071" s="413" t="str">
        <f>IF('statement of marks'!CF76="","",'statement of marks'!CF76)</f>
        <v/>
      </c>
      <c r="M1071" s="415" t="str">
        <f>IF('statement of marks'!CG76="","",'statement of marks'!CG76)</f>
        <v/>
      </c>
      <c r="N1071" s="407" t="str">
        <f>IF('statement of marks'!CH76="","",'statement of marks'!CH76)</f>
        <v/>
      </c>
    </row>
    <row r="1072" spans="3:14" ht="17" customHeight="1">
      <c r="C1072" s="406"/>
      <c r="D1072" s="399" t="str">
        <f>'statement of marks'!$CI$5</f>
        <v>Ik;kZoj.k v/;;u</v>
      </c>
      <c r="E1072" s="413" t="str">
        <f>IF('statement of marks'!CI75="","",'statement of marks'!CI75)</f>
        <v/>
      </c>
      <c r="F1072" s="415" t="str">
        <f>IF('statement of marks'!CJ75="","",'statement of marks'!CJ75)</f>
        <v/>
      </c>
      <c r="G1072" s="407" t="str">
        <f>IF('statement of marks'!CK75="","",'statement of marks'!CK75)</f>
        <v/>
      </c>
      <c r="H1072" s="922"/>
      <c r="I1072" s="923"/>
      <c r="J1072" s="406"/>
      <c r="K1072" s="399" t="str">
        <f>'statement of marks'!$CI$5</f>
        <v>Ik;kZoj.k v/;;u</v>
      </c>
      <c r="L1072" s="413" t="str">
        <f>IF('statement of marks'!CI76="","",'statement of marks'!CI76)</f>
        <v/>
      </c>
      <c r="M1072" s="415" t="str">
        <f>IF('statement of marks'!CJ76="","",'statement of marks'!CJ76)</f>
        <v/>
      </c>
      <c r="N1072" s="407" t="str">
        <f>IF('statement of marks'!CK76="","",'statement of marks'!CK76)</f>
        <v/>
      </c>
    </row>
    <row r="1073" spans="3:14" ht="17" customHeight="1">
      <c r="C1073" s="406"/>
      <c r="D1073" s="399" t="str">
        <f>'statement of marks'!$CL$5</f>
        <v>dk;kZuqHko</v>
      </c>
      <c r="E1073" s="413" t="str">
        <f>IF('statement of marks'!CL75="","",'statement of marks'!CL75)</f>
        <v/>
      </c>
      <c r="F1073" s="415" t="str">
        <f>IF('statement of marks'!CM75="","",'statement of marks'!CM75)</f>
        <v/>
      </c>
      <c r="G1073" s="407" t="str">
        <f>IF('statement of marks'!CN75="","",'statement of marks'!CN75)</f>
        <v/>
      </c>
      <c r="H1073" s="922"/>
      <c r="I1073" s="923"/>
      <c r="J1073" s="406"/>
      <c r="K1073" s="399" t="str">
        <f>'statement of marks'!$CL$5</f>
        <v>dk;kZuqHko</v>
      </c>
      <c r="L1073" s="413" t="str">
        <f>IF('statement of marks'!CL76="","",'statement of marks'!CL76)</f>
        <v/>
      </c>
      <c r="M1073" s="415" t="str">
        <f>IF('statement of marks'!CM76="","",'statement of marks'!CM76)</f>
        <v/>
      </c>
      <c r="N1073" s="407" t="str">
        <f>IF('statement of marks'!CN76="","",'statement of marks'!CN76)</f>
        <v/>
      </c>
    </row>
    <row r="1074" spans="3:14" ht="17" customHeight="1">
      <c r="C1074" s="406"/>
      <c r="D1074" s="399" t="str">
        <f>'statement of marks'!$CO$5</f>
        <v>dyk f'k{kk</v>
      </c>
      <c r="E1074" s="414" t="str">
        <f>IF('statement of marks'!CO75="","",'statement of marks'!CO75)</f>
        <v/>
      </c>
      <c r="F1074" s="416" t="str">
        <f>IF('statement of marks'!CP75="","",'statement of marks'!CP75)</f>
        <v/>
      </c>
      <c r="G1074" s="408" t="str">
        <f>IF('statement of marks'!CQ75="","",'statement of marks'!CQ75)</f>
        <v/>
      </c>
      <c r="H1074" s="922"/>
      <c r="I1074" s="923"/>
      <c r="J1074" s="406"/>
      <c r="K1074" s="399" t="str">
        <f>'statement of marks'!$CO$5</f>
        <v>dyk f'k{kk</v>
      </c>
      <c r="L1074" s="414" t="str">
        <f>IF('statement of marks'!CO76="","",'statement of marks'!CO76)</f>
        <v/>
      </c>
      <c r="M1074" s="416" t="str">
        <f>IF('statement of marks'!CP76="","",'statement of marks'!CP76)</f>
        <v/>
      </c>
      <c r="N1074" s="408" t="str">
        <f>IF('statement of marks'!CQ76="","",'statement of marks'!CQ76)</f>
        <v/>
      </c>
    </row>
    <row r="1075" spans="3:14" ht="17" customHeight="1">
      <c r="C1075" s="406"/>
      <c r="D1075" s="399" t="str">
        <f>'statement of marks'!$CR$5</f>
        <v>LokLF; ,oe~ 'kkjhfjd f'k{kk</v>
      </c>
      <c r="E1075" s="414" t="str">
        <f>IF('statement of marks'!CR75="","",'statement of marks'!CR75)</f>
        <v/>
      </c>
      <c r="F1075" s="416" t="str">
        <f>IF('statement of marks'!CS75="","",'statement of marks'!CS75)</f>
        <v/>
      </c>
      <c r="G1075" s="408" t="str">
        <f>IF('statement of marks'!CT75="","",'statement of marks'!CT75)</f>
        <v/>
      </c>
      <c r="H1075" s="922"/>
      <c r="I1075" s="923"/>
      <c r="J1075" s="406"/>
      <c r="K1075" s="399" t="str">
        <f>'statement of marks'!$CR$5</f>
        <v>LokLF; ,oe~ 'kkjhfjd f'k{kk</v>
      </c>
      <c r="L1075" s="414" t="str">
        <f>IF('statement of marks'!CR76="","",'statement of marks'!CR76)</f>
        <v/>
      </c>
      <c r="M1075" s="416" t="str">
        <f>IF('statement of marks'!CS76="","",'statement of marks'!CS76)</f>
        <v/>
      </c>
      <c r="N1075" s="408" t="str">
        <f>IF('statement of marks'!CT76="","",'statement of marks'!CT76)</f>
        <v/>
      </c>
    </row>
    <row r="1076" spans="3:14" ht="17" customHeight="1">
      <c r="C1076" s="406"/>
      <c r="D1076" s="399" t="s">
        <v>629</v>
      </c>
      <c r="E1076" s="414" t="str">
        <f>IF('statement of marks'!CY75="","",'statement of marks'!CY75)</f>
        <v/>
      </c>
      <c r="F1076" s="416" t="str">
        <f>IF('statement of marks'!CZ75="","",'statement of marks'!CZ75)</f>
        <v/>
      </c>
      <c r="G1076" s="408" t="str">
        <f>IF('statement of marks'!DB75="","",'statement of marks'!DB75)</f>
        <v/>
      </c>
      <c r="H1076" s="922"/>
      <c r="I1076" s="923"/>
      <c r="J1076" s="406"/>
      <c r="K1076" s="399" t="s">
        <v>629</v>
      </c>
      <c r="L1076" s="414" t="str">
        <f>IF('statement of marks'!CY76="","",'statement of marks'!CY76)</f>
        <v/>
      </c>
      <c r="M1076" s="416" t="str">
        <f>IF('statement of marks'!CZ76="","",'statement of marks'!CZ76)</f>
        <v/>
      </c>
      <c r="N1076" s="408" t="str">
        <f>IF('statement of marks'!DB76="","",'statement of marks'!DB76)</f>
        <v/>
      </c>
    </row>
    <row r="1077" spans="3:14" ht="17" customHeight="1">
      <c r="C1077" s="406"/>
      <c r="D1077" s="399" t="s">
        <v>8</v>
      </c>
      <c r="E1077" s="920" t="str">
        <f>IF('statement of marks'!CX75="","",'statement of marks'!CX75)</f>
        <v/>
      </c>
      <c r="F1077" s="920"/>
      <c r="G1077" s="921"/>
      <c r="H1077" s="922"/>
      <c r="I1077" s="923"/>
      <c r="J1077" s="406"/>
      <c r="K1077" s="399" t="s">
        <v>8</v>
      </c>
      <c r="L1077" s="920" t="str">
        <f>IF('statement of marks'!CX76="","",'statement of marks'!CX76)</f>
        <v/>
      </c>
      <c r="M1077" s="920"/>
      <c r="N1077" s="921"/>
    </row>
    <row r="1078" spans="3:14" ht="17" customHeight="1">
      <c r="C1078" s="406"/>
      <c r="D1078" s="401" t="str">
        <f>'statement of marks'!$CU$5</f>
        <v>dqy ehfVax</v>
      </c>
      <c r="E1078" s="412" t="str">
        <f>IF('statement of marks'!CU75="","",'statement of marks'!CU75)</f>
        <v/>
      </c>
      <c r="F1078" s="366" t="str">
        <f>'statement of marks'!$CV$5</f>
        <v>Nk= mifLFkfr</v>
      </c>
      <c r="G1078" s="417" t="str">
        <f>IF('statement of marks'!CV75="","",'statement of marks'!CV75)</f>
        <v/>
      </c>
      <c r="H1078" s="922"/>
      <c r="I1078" s="923"/>
      <c r="J1078" s="406"/>
      <c r="K1078" s="401" t="str">
        <f>'statement of marks'!$CU$5</f>
        <v>dqy ehfVax</v>
      </c>
      <c r="L1078" s="412" t="str">
        <f>IF('statement of marks'!CU76="","",'statement of marks'!CU76)</f>
        <v/>
      </c>
      <c r="M1078" s="366" t="str">
        <f>'statement of marks'!$CV$5</f>
        <v>Nk= mifLFkfr</v>
      </c>
      <c r="N1078" s="417" t="str">
        <f>IF('statement of marks'!CV76="","",'statement of marks'!CV76)</f>
        <v/>
      </c>
    </row>
    <row r="1079" spans="3:14" ht="17" customHeight="1">
      <c r="C1079" s="406"/>
      <c r="D1079" s="399" t="s">
        <v>569</v>
      </c>
      <c r="E1079" s="898" t="str">
        <f>IF('statement of marks'!DE75="","",'statement of marks'!DE75)</f>
        <v/>
      </c>
      <c r="F1079" s="898"/>
      <c r="G1079" s="899"/>
      <c r="H1079" s="922"/>
      <c r="I1079" s="923"/>
      <c r="J1079" s="406"/>
      <c r="K1079" s="399" t="s">
        <v>569</v>
      </c>
      <c r="L1079" s="898" t="str">
        <f>IF('statement of marks'!DE76="","",'statement of marks'!DE76)</f>
        <v/>
      </c>
      <c r="M1079" s="898"/>
      <c r="N1079" s="899"/>
    </row>
    <row r="1080" spans="3:14" ht="17" customHeight="1">
      <c r="C1080" s="406"/>
      <c r="D1080" s="400" t="s">
        <v>65</v>
      </c>
      <c r="E1080" s="898"/>
      <c r="F1080" s="898"/>
      <c r="G1080" s="899"/>
      <c r="H1080" s="922"/>
      <c r="I1080" s="923"/>
      <c r="J1080" s="406"/>
      <c r="K1080" s="400" t="s">
        <v>65</v>
      </c>
      <c r="L1080" s="898"/>
      <c r="M1080" s="898"/>
      <c r="N1080" s="899"/>
    </row>
    <row r="1081" spans="3:14" ht="17" customHeight="1">
      <c r="C1081" s="406"/>
      <c r="D1081" s="402" t="s">
        <v>86</v>
      </c>
      <c r="E1081" s="898"/>
      <c r="F1081" s="898"/>
      <c r="G1081" s="899"/>
      <c r="H1081" s="922"/>
      <c r="I1081" s="923"/>
      <c r="J1081" s="406"/>
      <c r="K1081" s="402" t="s">
        <v>86</v>
      </c>
      <c r="L1081" s="898"/>
      <c r="M1081" s="898"/>
      <c r="N1081" s="899"/>
    </row>
    <row r="1082" spans="3:14" ht="17" customHeight="1">
      <c r="C1082" s="406"/>
      <c r="D1082" s="403" t="s">
        <v>16</v>
      </c>
      <c r="E1082" s="898"/>
      <c r="F1082" s="898"/>
      <c r="G1082" s="899"/>
      <c r="H1082" s="922"/>
      <c r="I1082" s="923"/>
      <c r="J1082" s="406"/>
      <c r="K1082" s="403" t="s">
        <v>16</v>
      </c>
      <c r="L1082" s="898"/>
      <c r="M1082" s="898"/>
      <c r="N1082" s="899"/>
    </row>
    <row r="1083" spans="3:14" ht="17" customHeight="1">
      <c r="C1083" s="409"/>
      <c r="D1083" s="404" t="s">
        <v>4</v>
      </c>
      <c r="E1083" s="898"/>
      <c r="F1083" s="898"/>
      <c r="G1083" s="899"/>
      <c r="H1083" s="922"/>
      <c r="I1083" s="923"/>
      <c r="J1083" s="409"/>
      <c r="K1083" s="404" t="s">
        <v>4</v>
      </c>
      <c r="L1083" s="898"/>
      <c r="M1083" s="898"/>
      <c r="N1083" s="899"/>
    </row>
    <row r="1084" spans="3:14" ht="17" customHeight="1">
      <c r="C1084" s="406"/>
      <c r="D1084" s="400" t="str">
        <f>'statement of marks'!$H$3</f>
        <v xml:space="preserve">fo|ky; dk Mkbl dksM+ </v>
      </c>
      <c r="E1084" s="900" t="str">
        <f>'statement of marks'!$I$3</f>
        <v>00001</v>
      </c>
      <c r="F1084" s="900"/>
      <c r="G1084" s="901"/>
      <c r="H1084" s="922"/>
      <c r="I1084" s="923"/>
      <c r="J1084" s="406"/>
      <c r="K1084" s="400" t="str">
        <f>'statement of marks'!$H$3</f>
        <v xml:space="preserve">fo|ky; dk Mkbl dksM+ </v>
      </c>
      <c r="L1084" s="900" t="str">
        <f>'statement of marks'!$I$3</f>
        <v>00001</v>
      </c>
      <c r="M1084" s="900"/>
      <c r="N1084" s="901"/>
    </row>
    <row r="1085" spans="3:14" ht="17" customHeight="1" thickBot="1">
      <c r="C1085" s="410"/>
      <c r="D1085" s="411" t="s">
        <v>63</v>
      </c>
      <c r="E1085" s="902">
        <f>'statement of marks'!$DD$107</f>
        <v>42460</v>
      </c>
      <c r="F1085" s="902"/>
      <c r="G1085" s="903"/>
      <c r="H1085" s="922"/>
      <c r="I1085" s="923"/>
      <c r="J1085" s="410"/>
      <c r="K1085" s="411" t="s">
        <v>63</v>
      </c>
      <c r="L1085" s="902">
        <f>'statement of marks'!$DD$107</f>
        <v>42460</v>
      </c>
      <c r="M1085" s="902"/>
      <c r="N1085" s="903"/>
    </row>
    <row r="1086" spans="3:14" ht="17" customHeight="1">
      <c r="C1086" s="904" t="s">
        <v>39</v>
      </c>
      <c r="D1086" s="905"/>
      <c r="E1086" s="905"/>
      <c r="F1086" s="905"/>
      <c r="G1086" s="906"/>
      <c r="H1086" s="922"/>
      <c r="I1086" s="923"/>
      <c r="J1086" s="904" t="s">
        <v>39</v>
      </c>
      <c r="K1086" s="905"/>
      <c r="L1086" s="905"/>
      <c r="M1086" s="905"/>
      <c r="N1086" s="906"/>
    </row>
    <row r="1087" spans="3:14" ht="17" customHeight="1">
      <c r="C1087" s="907" t="str">
        <f>'statement of marks'!$A$1</f>
        <v>jk- ck- ek/;fed fo|ky; uohu] fuEckgsM+k</v>
      </c>
      <c r="D1087" s="908"/>
      <c r="E1087" s="908"/>
      <c r="F1087" s="908"/>
      <c r="G1087" s="909"/>
      <c r="H1087" s="922"/>
      <c r="I1087" s="923"/>
      <c r="J1087" s="907" t="str">
        <f>'statement of marks'!$A$1</f>
        <v>jk- ck- ek/;fed fo|ky; uohu] fuEckgsM+k</v>
      </c>
      <c r="K1087" s="908"/>
      <c r="L1087" s="908"/>
      <c r="M1087" s="908"/>
      <c r="N1087" s="909"/>
    </row>
    <row r="1088" spans="3:14" ht="17" customHeight="1">
      <c r="C1088" s="907"/>
      <c r="D1088" s="908"/>
      <c r="E1088" s="908"/>
      <c r="F1088" s="908"/>
      <c r="G1088" s="909"/>
      <c r="H1088" s="922"/>
      <c r="I1088" s="923"/>
      <c r="J1088" s="907"/>
      <c r="K1088" s="908"/>
      <c r="L1088" s="908"/>
      <c r="M1088" s="908"/>
      <c r="N1088" s="909"/>
    </row>
    <row r="1089" spans="3:14" ht="17" customHeight="1">
      <c r="C1089" s="406"/>
      <c r="D1089" s="398" t="s">
        <v>559</v>
      </c>
      <c r="E1089" s="910" t="str">
        <f>'statement of marks'!$F$3</f>
        <v>2015-16</v>
      </c>
      <c r="F1089" s="910"/>
      <c r="G1089" s="911"/>
      <c r="H1089" s="922"/>
      <c r="I1089" s="923"/>
      <c r="J1089" s="406"/>
      <c r="K1089" s="398" t="s">
        <v>559</v>
      </c>
      <c r="L1089" s="910" t="str">
        <f>'statement of marks'!$F$3</f>
        <v>2015-16</v>
      </c>
      <c r="M1089" s="910"/>
      <c r="N1089" s="911"/>
    </row>
    <row r="1090" spans="3:14" ht="17" customHeight="1">
      <c r="C1090" s="406"/>
      <c r="D1090" s="399" t="s">
        <v>560</v>
      </c>
      <c r="E1090" s="912" t="str">
        <f>IF('statement of marks'!H77="","",'statement of marks'!H77)</f>
        <v>v 071</v>
      </c>
      <c r="F1090" s="912"/>
      <c r="G1090" s="913"/>
      <c r="H1090" s="922"/>
      <c r="I1090" s="923"/>
      <c r="J1090" s="406"/>
      <c r="K1090" s="399" t="s">
        <v>560</v>
      </c>
      <c r="L1090" s="912" t="str">
        <f>IF('statement of marks'!H78="","",'statement of marks'!H78)</f>
        <v>v 072</v>
      </c>
      <c r="M1090" s="912"/>
      <c r="N1090" s="913"/>
    </row>
    <row r="1091" spans="3:14" ht="17" customHeight="1">
      <c r="C1091" s="406"/>
      <c r="D1091" s="399" t="s">
        <v>561</v>
      </c>
      <c r="E1091" s="912" t="str">
        <f>IF('statement of marks'!I77="","",'statement of marks'!I77)</f>
        <v>c 071</v>
      </c>
      <c r="F1091" s="912"/>
      <c r="G1091" s="913"/>
      <c r="H1091" s="922"/>
      <c r="I1091" s="923"/>
      <c r="J1091" s="406"/>
      <c r="K1091" s="399" t="s">
        <v>561</v>
      </c>
      <c r="L1091" s="912" t="str">
        <f>IF('statement of marks'!I78="","",'statement of marks'!I78)</f>
        <v>c 072</v>
      </c>
      <c r="M1091" s="912"/>
      <c r="N1091" s="913"/>
    </row>
    <row r="1092" spans="3:14" ht="17" customHeight="1">
      <c r="C1092" s="406"/>
      <c r="D1092" s="399" t="s">
        <v>562</v>
      </c>
      <c r="E1092" s="912" t="str">
        <f>IF('statement of marks'!J77="","",'statement of marks'!J77)</f>
        <v>l 071</v>
      </c>
      <c r="F1092" s="912"/>
      <c r="G1092" s="913"/>
      <c r="H1092" s="922"/>
      <c r="I1092" s="923"/>
      <c r="J1092" s="406"/>
      <c r="K1092" s="399" t="s">
        <v>562</v>
      </c>
      <c r="L1092" s="912" t="str">
        <f>IF('statement of marks'!J78="","",'statement of marks'!J78)</f>
        <v>l 072</v>
      </c>
      <c r="M1092" s="912"/>
      <c r="N1092" s="913"/>
    </row>
    <row r="1093" spans="3:14" ht="17" customHeight="1">
      <c r="C1093" s="406"/>
      <c r="D1093" s="399" t="s">
        <v>566</v>
      </c>
      <c r="E1093" s="914" t="str">
        <f>IF('statement of marks'!B77="","",'statement of marks'!B77)</f>
        <v/>
      </c>
      <c r="F1093" s="914"/>
      <c r="G1093" s="915"/>
      <c r="H1093" s="922"/>
      <c r="I1093" s="923"/>
      <c r="J1093" s="406"/>
      <c r="K1093" s="399" t="s">
        <v>566</v>
      </c>
      <c r="L1093" s="914" t="str">
        <f>IF('statement of marks'!B78="","",'statement of marks'!B78)</f>
        <v/>
      </c>
      <c r="M1093" s="914"/>
      <c r="N1093" s="915"/>
    </row>
    <row r="1094" spans="3:14" ht="17" customHeight="1">
      <c r="C1094" s="406"/>
      <c r="D1094" s="399" t="s">
        <v>563</v>
      </c>
      <c r="E1094" s="914" t="str">
        <f>'statement of marks'!$D$3</f>
        <v>2 A</v>
      </c>
      <c r="F1094" s="914"/>
      <c r="G1094" s="915"/>
      <c r="H1094" s="922"/>
      <c r="I1094" s="923"/>
      <c r="J1094" s="406"/>
      <c r="K1094" s="399" t="s">
        <v>563</v>
      </c>
      <c r="L1094" s="914" t="str">
        <f>'statement of marks'!$D$3</f>
        <v>2 A</v>
      </c>
      <c r="M1094" s="914"/>
      <c r="N1094" s="915"/>
    </row>
    <row r="1095" spans="3:14" ht="17" customHeight="1">
      <c r="C1095" s="406"/>
      <c r="D1095" s="400" t="s">
        <v>564</v>
      </c>
      <c r="E1095" s="914" t="str">
        <f>IF('statement of marks'!E77="","",'statement of marks'!E77)</f>
        <v/>
      </c>
      <c r="F1095" s="914"/>
      <c r="G1095" s="915"/>
      <c r="H1095" s="922"/>
      <c r="I1095" s="923"/>
      <c r="J1095" s="406"/>
      <c r="K1095" s="400" t="s">
        <v>564</v>
      </c>
      <c r="L1095" s="914" t="str">
        <f>IF('statement of marks'!E78="","",'statement of marks'!E78)</f>
        <v/>
      </c>
      <c r="M1095" s="914"/>
      <c r="N1095" s="915"/>
    </row>
    <row r="1096" spans="3:14" ht="17" customHeight="1">
      <c r="C1096" s="406"/>
      <c r="D1096" s="399" t="s">
        <v>6</v>
      </c>
      <c r="E1096" s="914" t="str">
        <f>IF('statement of marks'!D77="","",'statement of marks'!D77)</f>
        <v/>
      </c>
      <c r="F1096" s="914"/>
      <c r="G1096" s="915"/>
      <c r="H1096" s="922"/>
      <c r="I1096" s="923"/>
      <c r="J1096" s="406"/>
      <c r="K1096" s="399" t="s">
        <v>6</v>
      </c>
      <c r="L1096" s="914" t="str">
        <f>IF('statement of marks'!D78="","",'statement of marks'!D78)</f>
        <v/>
      </c>
      <c r="M1096" s="914"/>
      <c r="N1096" s="915"/>
    </row>
    <row r="1097" spans="3:14" ht="17" customHeight="1">
      <c r="C1097" s="406"/>
      <c r="D1097" s="399" t="s">
        <v>567</v>
      </c>
      <c r="E1097" s="916" t="str">
        <f>IF('statement of marks'!F77="","",'statement of marks'!F77)</f>
        <v/>
      </c>
      <c r="F1097" s="916"/>
      <c r="G1097" s="917"/>
      <c r="H1097" s="922"/>
      <c r="I1097" s="923"/>
      <c r="J1097" s="406"/>
      <c r="K1097" s="399" t="s">
        <v>567</v>
      </c>
      <c r="L1097" s="916" t="str">
        <f>IF('statement of marks'!F78="","",'statement of marks'!F78)</f>
        <v/>
      </c>
      <c r="M1097" s="916"/>
      <c r="N1097" s="917"/>
    </row>
    <row r="1098" spans="3:14" ht="17" customHeight="1">
      <c r="C1098" s="406"/>
      <c r="D1098" s="399" t="s">
        <v>568</v>
      </c>
      <c r="E1098" s="918" t="str">
        <f>IF('statement of marks'!G77="","",'statement of marks'!G77)</f>
        <v/>
      </c>
      <c r="F1098" s="918"/>
      <c r="G1098" s="919"/>
      <c r="H1098" s="922"/>
      <c r="I1098" s="923"/>
      <c r="J1098" s="406"/>
      <c r="K1098" s="399" t="s">
        <v>568</v>
      </c>
      <c r="L1098" s="918" t="str">
        <f>IF('statement of marks'!G78="","",'statement of marks'!G78)</f>
        <v/>
      </c>
      <c r="M1098" s="918"/>
      <c r="N1098" s="919"/>
    </row>
    <row r="1099" spans="3:14" ht="17" customHeight="1">
      <c r="C1099" s="406"/>
      <c r="D1099" s="399" t="s">
        <v>565</v>
      </c>
      <c r="E1099" s="405" t="s">
        <v>630</v>
      </c>
      <c r="F1099" s="405" t="s">
        <v>79</v>
      </c>
      <c r="G1099" s="407" t="s">
        <v>571</v>
      </c>
      <c r="H1099" s="922"/>
      <c r="I1099" s="923"/>
      <c r="J1099" s="406"/>
      <c r="K1099" s="399" t="s">
        <v>565</v>
      </c>
      <c r="L1099" s="405" t="s">
        <v>630</v>
      </c>
      <c r="M1099" s="405" t="s">
        <v>79</v>
      </c>
      <c r="N1099" s="407" t="s">
        <v>571</v>
      </c>
    </row>
    <row r="1100" spans="3:14" ht="17" customHeight="1">
      <c r="C1100" s="406"/>
      <c r="D1100" s="399" t="str">
        <f>'statement of marks'!$BZ$5</f>
        <v>fgUnh</v>
      </c>
      <c r="E1100" s="413" t="str">
        <f>IF('statement of marks'!BZ77="","",'statement of marks'!BZ77)</f>
        <v/>
      </c>
      <c r="F1100" s="415" t="str">
        <f>IF('statement of marks'!CA77="","",'statement of marks'!CA77)</f>
        <v/>
      </c>
      <c r="G1100" s="407" t="str">
        <f>IF('statement of marks'!CB77="","",'statement of marks'!CB77)</f>
        <v/>
      </c>
      <c r="H1100" s="922"/>
      <c r="I1100" s="923"/>
      <c r="J1100" s="406"/>
      <c r="K1100" s="399" t="str">
        <f>'statement of marks'!$BZ$5</f>
        <v>fgUnh</v>
      </c>
      <c r="L1100" s="413" t="str">
        <f>IF('statement of marks'!BZ78="","",'statement of marks'!BZ78)</f>
        <v/>
      </c>
      <c r="M1100" s="415" t="str">
        <f>IF('statement of marks'!CA78="","",'statement of marks'!CA78)</f>
        <v/>
      </c>
      <c r="N1100" s="407" t="str">
        <f>IF('statement of marks'!CB78="","",'statement of marks'!CB78)</f>
        <v/>
      </c>
    </row>
    <row r="1101" spans="3:14" ht="17" customHeight="1">
      <c r="C1101" s="406"/>
      <c r="D1101" s="399" t="str">
        <f>'statement of marks'!$CC$5</f>
        <v>vaxszth</v>
      </c>
      <c r="E1101" s="413" t="str">
        <f>IF('statement of marks'!CC77="","",'statement of marks'!CC77)</f>
        <v/>
      </c>
      <c r="F1101" s="415" t="str">
        <f>IF('statement of marks'!CD77="","",'statement of marks'!CD77)</f>
        <v/>
      </c>
      <c r="G1101" s="407" t="str">
        <f>IF('statement of marks'!CE77="","",'statement of marks'!CE77)</f>
        <v/>
      </c>
      <c r="H1101" s="922"/>
      <c r="I1101" s="923"/>
      <c r="J1101" s="406"/>
      <c r="K1101" s="399" t="str">
        <f>'statement of marks'!$CC$5</f>
        <v>vaxszth</v>
      </c>
      <c r="L1101" s="413" t="str">
        <f>IF('statement of marks'!CC78="","",'statement of marks'!CC78)</f>
        <v/>
      </c>
      <c r="M1101" s="415" t="str">
        <f>IF('statement of marks'!CD78="","",'statement of marks'!CD78)</f>
        <v/>
      </c>
      <c r="N1101" s="407" t="str">
        <f>IF('statement of marks'!CE78="","",'statement of marks'!CE78)</f>
        <v/>
      </c>
    </row>
    <row r="1102" spans="3:14" ht="17" customHeight="1">
      <c r="C1102" s="406"/>
      <c r="D1102" s="399" t="str">
        <f>'statement of marks'!$CF$5</f>
        <v>xf.kr</v>
      </c>
      <c r="E1102" s="413" t="str">
        <f>IF('statement of marks'!CF77="","",'statement of marks'!CF77)</f>
        <v/>
      </c>
      <c r="F1102" s="415" t="str">
        <f>IF('statement of marks'!CG77="","",'statement of marks'!CG77)</f>
        <v/>
      </c>
      <c r="G1102" s="407" t="str">
        <f>IF('statement of marks'!CH77="","",'statement of marks'!CH77)</f>
        <v/>
      </c>
      <c r="H1102" s="922"/>
      <c r="I1102" s="923"/>
      <c r="J1102" s="406"/>
      <c r="K1102" s="399" t="str">
        <f>'statement of marks'!$CF$5</f>
        <v>xf.kr</v>
      </c>
      <c r="L1102" s="413" t="str">
        <f>IF('statement of marks'!CF78="","",'statement of marks'!CF78)</f>
        <v/>
      </c>
      <c r="M1102" s="415" t="str">
        <f>IF('statement of marks'!CG78="","",'statement of marks'!CG78)</f>
        <v/>
      </c>
      <c r="N1102" s="407" t="str">
        <f>IF('statement of marks'!CH78="","",'statement of marks'!CH78)</f>
        <v/>
      </c>
    </row>
    <row r="1103" spans="3:14" ht="17" customHeight="1">
      <c r="C1103" s="406"/>
      <c r="D1103" s="399" t="str">
        <f>'statement of marks'!$CI$5</f>
        <v>Ik;kZoj.k v/;;u</v>
      </c>
      <c r="E1103" s="413" t="str">
        <f>IF('statement of marks'!CI77="","",'statement of marks'!CI77)</f>
        <v/>
      </c>
      <c r="F1103" s="415" t="str">
        <f>IF('statement of marks'!CJ77="","",'statement of marks'!CJ77)</f>
        <v/>
      </c>
      <c r="G1103" s="407" t="str">
        <f>IF('statement of marks'!CK77="","",'statement of marks'!CK77)</f>
        <v/>
      </c>
      <c r="H1103" s="922"/>
      <c r="I1103" s="923"/>
      <c r="J1103" s="406"/>
      <c r="K1103" s="399" t="str">
        <f>'statement of marks'!$CI$5</f>
        <v>Ik;kZoj.k v/;;u</v>
      </c>
      <c r="L1103" s="413" t="str">
        <f>IF('statement of marks'!CI78="","",'statement of marks'!CI78)</f>
        <v/>
      </c>
      <c r="M1103" s="415" t="str">
        <f>IF('statement of marks'!CJ78="","",'statement of marks'!CJ78)</f>
        <v/>
      </c>
      <c r="N1103" s="407" t="str">
        <f>IF('statement of marks'!CK78="","",'statement of marks'!CK78)</f>
        <v/>
      </c>
    </row>
    <row r="1104" spans="3:14" ht="17" customHeight="1">
      <c r="C1104" s="406"/>
      <c r="D1104" s="399" t="str">
        <f>'statement of marks'!$CL$5</f>
        <v>dk;kZuqHko</v>
      </c>
      <c r="E1104" s="413" t="str">
        <f>IF('statement of marks'!CL77="","",'statement of marks'!CL77)</f>
        <v/>
      </c>
      <c r="F1104" s="415" t="str">
        <f>IF('statement of marks'!CM77="","",'statement of marks'!CM77)</f>
        <v/>
      </c>
      <c r="G1104" s="407" t="str">
        <f>IF('statement of marks'!CN77="","",'statement of marks'!CN77)</f>
        <v/>
      </c>
      <c r="H1104" s="922"/>
      <c r="I1104" s="923"/>
      <c r="J1104" s="406"/>
      <c r="K1104" s="399" t="str">
        <f>'statement of marks'!$CL$5</f>
        <v>dk;kZuqHko</v>
      </c>
      <c r="L1104" s="413" t="str">
        <f>IF('statement of marks'!CL78="","",'statement of marks'!CL78)</f>
        <v/>
      </c>
      <c r="M1104" s="415" t="str">
        <f>IF('statement of marks'!CM78="","",'statement of marks'!CM78)</f>
        <v/>
      </c>
      <c r="N1104" s="407" t="str">
        <f>IF('statement of marks'!CN78="","",'statement of marks'!CN78)</f>
        <v/>
      </c>
    </row>
    <row r="1105" spans="3:14" ht="17" customHeight="1">
      <c r="C1105" s="406"/>
      <c r="D1105" s="399" t="str">
        <f>'statement of marks'!$CO$5</f>
        <v>dyk f'k{kk</v>
      </c>
      <c r="E1105" s="414" t="str">
        <f>IF('statement of marks'!CO77="","",'statement of marks'!CO77)</f>
        <v/>
      </c>
      <c r="F1105" s="416" t="str">
        <f>IF('statement of marks'!CP77="","",'statement of marks'!CP77)</f>
        <v/>
      </c>
      <c r="G1105" s="408" t="str">
        <f>IF('statement of marks'!CQ77="","",'statement of marks'!CQ77)</f>
        <v/>
      </c>
      <c r="H1105" s="922"/>
      <c r="I1105" s="923"/>
      <c r="J1105" s="406"/>
      <c r="K1105" s="399" t="str">
        <f>'statement of marks'!$CO$5</f>
        <v>dyk f'k{kk</v>
      </c>
      <c r="L1105" s="414" t="str">
        <f>IF('statement of marks'!CO78="","",'statement of marks'!CO78)</f>
        <v/>
      </c>
      <c r="M1105" s="416" t="str">
        <f>IF('statement of marks'!CP78="","",'statement of marks'!CP78)</f>
        <v/>
      </c>
      <c r="N1105" s="408" t="str">
        <f>IF('statement of marks'!CQ78="","",'statement of marks'!CQ78)</f>
        <v/>
      </c>
    </row>
    <row r="1106" spans="3:14" ht="17" customHeight="1">
      <c r="C1106" s="406"/>
      <c r="D1106" s="399" t="str">
        <f>'statement of marks'!$CR$5</f>
        <v>LokLF; ,oe~ 'kkjhfjd f'k{kk</v>
      </c>
      <c r="E1106" s="414" t="str">
        <f>IF('statement of marks'!CR77="","",'statement of marks'!CR77)</f>
        <v/>
      </c>
      <c r="F1106" s="416" t="str">
        <f>IF('statement of marks'!CS77="","",'statement of marks'!CS77)</f>
        <v/>
      </c>
      <c r="G1106" s="408" t="str">
        <f>IF('statement of marks'!CT77="","",'statement of marks'!CT77)</f>
        <v/>
      </c>
      <c r="H1106" s="922"/>
      <c r="I1106" s="923"/>
      <c r="J1106" s="406"/>
      <c r="K1106" s="399" t="str">
        <f>'statement of marks'!$CR$5</f>
        <v>LokLF; ,oe~ 'kkjhfjd f'k{kk</v>
      </c>
      <c r="L1106" s="414" t="str">
        <f>IF('statement of marks'!CR78="","",'statement of marks'!CR78)</f>
        <v/>
      </c>
      <c r="M1106" s="416" t="str">
        <f>IF('statement of marks'!CS78="","",'statement of marks'!CS78)</f>
        <v/>
      </c>
      <c r="N1106" s="408" t="str">
        <f>IF('statement of marks'!CT78="","",'statement of marks'!CT78)</f>
        <v/>
      </c>
    </row>
    <row r="1107" spans="3:14" ht="17" customHeight="1">
      <c r="C1107" s="406"/>
      <c r="D1107" s="399" t="s">
        <v>629</v>
      </c>
      <c r="E1107" s="414" t="str">
        <f>IF('statement of marks'!CY77="","",'statement of marks'!CY77)</f>
        <v/>
      </c>
      <c r="F1107" s="416" t="str">
        <f>IF('statement of marks'!CZ77="","",'statement of marks'!CZ77)</f>
        <v/>
      </c>
      <c r="G1107" s="408" t="str">
        <f>IF('statement of marks'!DB77="","",'statement of marks'!DB77)</f>
        <v/>
      </c>
      <c r="H1107" s="922"/>
      <c r="I1107" s="923"/>
      <c r="J1107" s="406"/>
      <c r="K1107" s="399" t="s">
        <v>629</v>
      </c>
      <c r="L1107" s="414" t="str">
        <f>IF('statement of marks'!CY78="","",'statement of marks'!CY78)</f>
        <v/>
      </c>
      <c r="M1107" s="416" t="str">
        <f>IF('statement of marks'!CZ78="","",'statement of marks'!CZ78)</f>
        <v/>
      </c>
      <c r="N1107" s="408" t="str">
        <f>IF('statement of marks'!DB78="","",'statement of marks'!DB78)</f>
        <v/>
      </c>
    </row>
    <row r="1108" spans="3:14" ht="17" customHeight="1">
      <c r="C1108" s="406"/>
      <c r="D1108" s="399" t="s">
        <v>8</v>
      </c>
      <c r="E1108" s="920" t="str">
        <f>IF('statement of marks'!CX77="","",'statement of marks'!CX77)</f>
        <v/>
      </c>
      <c r="F1108" s="920"/>
      <c r="G1108" s="921"/>
      <c r="H1108" s="922"/>
      <c r="I1108" s="923"/>
      <c r="J1108" s="406"/>
      <c r="K1108" s="399" t="s">
        <v>8</v>
      </c>
      <c r="L1108" s="920" t="str">
        <f>IF('statement of marks'!CX78="","",'statement of marks'!CX78)</f>
        <v/>
      </c>
      <c r="M1108" s="920"/>
      <c r="N1108" s="921"/>
    </row>
    <row r="1109" spans="3:14" ht="17" customHeight="1">
      <c r="C1109" s="406"/>
      <c r="D1109" s="401" t="str">
        <f>'statement of marks'!$CU$5</f>
        <v>dqy ehfVax</v>
      </c>
      <c r="E1109" s="412" t="str">
        <f>IF('statement of marks'!CU77="","",'statement of marks'!CU77)</f>
        <v/>
      </c>
      <c r="F1109" s="366" t="str">
        <f>'statement of marks'!$CV$5</f>
        <v>Nk= mifLFkfr</v>
      </c>
      <c r="G1109" s="417" t="str">
        <f>IF('statement of marks'!CV77="","",'statement of marks'!CV77)</f>
        <v/>
      </c>
      <c r="H1109" s="922"/>
      <c r="I1109" s="923"/>
      <c r="J1109" s="406"/>
      <c r="K1109" s="401" t="str">
        <f>'statement of marks'!$CU$5</f>
        <v>dqy ehfVax</v>
      </c>
      <c r="L1109" s="412" t="str">
        <f>IF('statement of marks'!CU78="","",'statement of marks'!CU78)</f>
        <v/>
      </c>
      <c r="M1109" s="366" t="str">
        <f>'statement of marks'!$CV$5</f>
        <v>Nk= mifLFkfr</v>
      </c>
      <c r="N1109" s="417" t="str">
        <f>IF('statement of marks'!CV78="","",'statement of marks'!CV78)</f>
        <v/>
      </c>
    </row>
    <row r="1110" spans="3:14" ht="17" customHeight="1">
      <c r="C1110" s="406"/>
      <c r="D1110" s="399" t="s">
        <v>569</v>
      </c>
      <c r="E1110" s="898" t="str">
        <f>IF('statement of marks'!DE77="","",'statement of marks'!DE77)</f>
        <v/>
      </c>
      <c r="F1110" s="898"/>
      <c r="G1110" s="899"/>
      <c r="H1110" s="922"/>
      <c r="I1110" s="923"/>
      <c r="J1110" s="406"/>
      <c r="K1110" s="399" t="s">
        <v>569</v>
      </c>
      <c r="L1110" s="898" t="str">
        <f>IF('statement of marks'!DE78="","",'statement of marks'!DE78)</f>
        <v/>
      </c>
      <c r="M1110" s="898"/>
      <c r="N1110" s="899"/>
    </row>
    <row r="1111" spans="3:14" ht="17" customHeight="1">
      <c r="C1111" s="406"/>
      <c r="D1111" s="400" t="s">
        <v>65</v>
      </c>
      <c r="E1111" s="898"/>
      <c r="F1111" s="898"/>
      <c r="G1111" s="899"/>
      <c r="H1111" s="922"/>
      <c r="I1111" s="923"/>
      <c r="J1111" s="406"/>
      <c r="K1111" s="400" t="s">
        <v>65</v>
      </c>
      <c r="L1111" s="898"/>
      <c r="M1111" s="898"/>
      <c r="N1111" s="899"/>
    </row>
    <row r="1112" spans="3:14" ht="17" customHeight="1">
      <c r="C1112" s="406"/>
      <c r="D1112" s="402" t="s">
        <v>86</v>
      </c>
      <c r="E1112" s="898"/>
      <c r="F1112" s="898"/>
      <c r="G1112" s="899"/>
      <c r="H1112" s="922"/>
      <c r="I1112" s="923"/>
      <c r="J1112" s="406"/>
      <c r="K1112" s="402" t="s">
        <v>86</v>
      </c>
      <c r="L1112" s="898"/>
      <c r="M1112" s="898"/>
      <c r="N1112" s="899"/>
    </row>
    <row r="1113" spans="3:14" ht="17" customHeight="1">
      <c r="C1113" s="406"/>
      <c r="D1113" s="403" t="s">
        <v>16</v>
      </c>
      <c r="E1113" s="898"/>
      <c r="F1113" s="898"/>
      <c r="G1113" s="899"/>
      <c r="H1113" s="922"/>
      <c r="I1113" s="923"/>
      <c r="J1113" s="406"/>
      <c r="K1113" s="403" t="s">
        <v>16</v>
      </c>
      <c r="L1113" s="898"/>
      <c r="M1113" s="898"/>
      <c r="N1113" s="899"/>
    </row>
    <row r="1114" spans="3:14" ht="17" customHeight="1">
      <c r="C1114" s="409"/>
      <c r="D1114" s="404" t="s">
        <v>4</v>
      </c>
      <c r="E1114" s="898"/>
      <c r="F1114" s="898"/>
      <c r="G1114" s="899"/>
      <c r="H1114" s="922"/>
      <c r="I1114" s="923"/>
      <c r="J1114" s="409"/>
      <c r="K1114" s="404" t="s">
        <v>4</v>
      </c>
      <c r="L1114" s="898"/>
      <c r="M1114" s="898"/>
      <c r="N1114" s="899"/>
    </row>
    <row r="1115" spans="3:14" ht="17" customHeight="1">
      <c r="C1115" s="406"/>
      <c r="D1115" s="400" t="str">
        <f>'statement of marks'!$H$3</f>
        <v xml:space="preserve">fo|ky; dk Mkbl dksM+ </v>
      </c>
      <c r="E1115" s="900" t="str">
        <f>'statement of marks'!$I$3</f>
        <v>00001</v>
      </c>
      <c r="F1115" s="900"/>
      <c r="G1115" s="901"/>
      <c r="H1115" s="922"/>
      <c r="I1115" s="923"/>
      <c r="J1115" s="406"/>
      <c r="K1115" s="400" t="str">
        <f>'statement of marks'!$H$3</f>
        <v xml:space="preserve">fo|ky; dk Mkbl dksM+ </v>
      </c>
      <c r="L1115" s="900" t="str">
        <f>'statement of marks'!$I$3</f>
        <v>00001</v>
      </c>
      <c r="M1115" s="900"/>
      <c r="N1115" s="901"/>
    </row>
    <row r="1116" spans="3:14" ht="17" customHeight="1" thickBot="1">
      <c r="C1116" s="410"/>
      <c r="D1116" s="411" t="s">
        <v>63</v>
      </c>
      <c r="E1116" s="902">
        <f>'statement of marks'!$DD$107</f>
        <v>42460</v>
      </c>
      <c r="F1116" s="902"/>
      <c r="G1116" s="903"/>
      <c r="H1116" s="922"/>
      <c r="I1116" s="923"/>
      <c r="J1116" s="410"/>
      <c r="K1116" s="411" t="s">
        <v>63</v>
      </c>
      <c r="L1116" s="902">
        <f>'statement of marks'!$DD$107</f>
        <v>42460</v>
      </c>
      <c r="M1116" s="902"/>
      <c r="N1116" s="903"/>
    </row>
    <row r="1117" spans="3:14" ht="17" customHeight="1">
      <c r="C1117" s="904" t="s">
        <v>39</v>
      </c>
      <c r="D1117" s="905"/>
      <c r="E1117" s="905"/>
      <c r="F1117" s="905"/>
      <c r="G1117" s="906"/>
      <c r="H1117" s="922"/>
      <c r="I1117" s="923"/>
      <c r="J1117" s="904" t="s">
        <v>39</v>
      </c>
      <c r="K1117" s="905"/>
      <c r="L1117" s="905"/>
      <c r="M1117" s="905"/>
      <c r="N1117" s="906"/>
    </row>
    <row r="1118" spans="3:14" ht="17" customHeight="1">
      <c r="C1118" s="907" t="str">
        <f>'statement of marks'!$A$1</f>
        <v>jk- ck- ek/;fed fo|ky; uohu] fuEckgsM+k</v>
      </c>
      <c r="D1118" s="908"/>
      <c r="E1118" s="908"/>
      <c r="F1118" s="908"/>
      <c r="G1118" s="909"/>
      <c r="H1118" s="922"/>
      <c r="I1118" s="923"/>
      <c r="J1118" s="907" t="str">
        <f>'statement of marks'!$A$1</f>
        <v>jk- ck- ek/;fed fo|ky; uohu] fuEckgsM+k</v>
      </c>
      <c r="K1118" s="908"/>
      <c r="L1118" s="908"/>
      <c r="M1118" s="908"/>
      <c r="N1118" s="909"/>
    </row>
    <row r="1119" spans="3:14" ht="17" customHeight="1">
      <c r="C1119" s="907"/>
      <c r="D1119" s="908"/>
      <c r="E1119" s="908"/>
      <c r="F1119" s="908"/>
      <c r="G1119" s="909"/>
      <c r="H1119" s="922"/>
      <c r="I1119" s="923"/>
      <c r="J1119" s="907"/>
      <c r="K1119" s="908"/>
      <c r="L1119" s="908"/>
      <c r="M1119" s="908"/>
      <c r="N1119" s="909"/>
    </row>
    <row r="1120" spans="3:14" ht="17" customHeight="1">
      <c r="C1120" s="406"/>
      <c r="D1120" s="398" t="s">
        <v>559</v>
      </c>
      <c r="E1120" s="910" t="str">
        <f>'statement of marks'!$F$3</f>
        <v>2015-16</v>
      </c>
      <c r="F1120" s="910"/>
      <c r="G1120" s="911"/>
      <c r="H1120" s="922"/>
      <c r="I1120" s="923"/>
      <c r="J1120" s="406"/>
      <c r="K1120" s="398" t="s">
        <v>559</v>
      </c>
      <c r="L1120" s="910" t="str">
        <f>'statement of marks'!$F$3</f>
        <v>2015-16</v>
      </c>
      <c r="M1120" s="910"/>
      <c r="N1120" s="911"/>
    </row>
    <row r="1121" spans="3:14" ht="17" customHeight="1">
      <c r="C1121" s="406"/>
      <c r="D1121" s="399" t="s">
        <v>560</v>
      </c>
      <c r="E1121" s="912" t="str">
        <f>IF('statement of marks'!H79="","",'statement of marks'!H79)</f>
        <v>v 073</v>
      </c>
      <c r="F1121" s="912"/>
      <c r="G1121" s="913"/>
      <c r="H1121" s="922"/>
      <c r="I1121" s="923"/>
      <c r="J1121" s="406"/>
      <c r="K1121" s="399" t="s">
        <v>560</v>
      </c>
      <c r="L1121" s="912" t="str">
        <f>IF('statement of marks'!H80="","",'statement of marks'!H80)</f>
        <v>v 074</v>
      </c>
      <c r="M1121" s="912"/>
      <c r="N1121" s="913"/>
    </row>
    <row r="1122" spans="3:14" ht="17" customHeight="1">
      <c r="C1122" s="406"/>
      <c r="D1122" s="399" t="s">
        <v>561</v>
      </c>
      <c r="E1122" s="912" t="str">
        <f>IF('statement of marks'!I79="","",'statement of marks'!I79)</f>
        <v>c 073</v>
      </c>
      <c r="F1122" s="912"/>
      <c r="G1122" s="913"/>
      <c r="H1122" s="922"/>
      <c r="I1122" s="923"/>
      <c r="J1122" s="406"/>
      <c r="K1122" s="399" t="s">
        <v>561</v>
      </c>
      <c r="L1122" s="912" t="str">
        <f>IF('statement of marks'!I80="","",'statement of marks'!I80)</f>
        <v>c 074</v>
      </c>
      <c r="M1122" s="912"/>
      <c r="N1122" s="913"/>
    </row>
    <row r="1123" spans="3:14" ht="17" customHeight="1">
      <c r="C1123" s="406"/>
      <c r="D1123" s="399" t="s">
        <v>562</v>
      </c>
      <c r="E1123" s="912" t="str">
        <f>IF('statement of marks'!J79="","",'statement of marks'!J79)</f>
        <v>l 073</v>
      </c>
      <c r="F1123" s="912"/>
      <c r="G1123" s="913"/>
      <c r="H1123" s="922"/>
      <c r="I1123" s="923"/>
      <c r="J1123" s="406"/>
      <c r="K1123" s="399" t="s">
        <v>562</v>
      </c>
      <c r="L1123" s="912" t="str">
        <f>IF('statement of marks'!J80="","",'statement of marks'!J80)</f>
        <v>l 074</v>
      </c>
      <c r="M1123" s="912"/>
      <c r="N1123" s="913"/>
    </row>
    <row r="1124" spans="3:14" ht="17" customHeight="1">
      <c r="C1124" s="406"/>
      <c r="D1124" s="399" t="s">
        <v>566</v>
      </c>
      <c r="E1124" s="914" t="str">
        <f>IF('statement of marks'!B79="","",'statement of marks'!B79)</f>
        <v/>
      </c>
      <c r="F1124" s="914"/>
      <c r="G1124" s="915"/>
      <c r="H1124" s="922"/>
      <c r="I1124" s="923"/>
      <c r="J1124" s="406"/>
      <c r="K1124" s="399" t="s">
        <v>566</v>
      </c>
      <c r="L1124" s="914" t="str">
        <f>IF('statement of marks'!B80="","",'statement of marks'!B80)</f>
        <v/>
      </c>
      <c r="M1124" s="914"/>
      <c r="N1124" s="915"/>
    </row>
    <row r="1125" spans="3:14" ht="17" customHeight="1">
      <c r="C1125" s="406"/>
      <c r="D1125" s="399" t="s">
        <v>563</v>
      </c>
      <c r="E1125" s="914" t="str">
        <f>'statement of marks'!$D$3</f>
        <v>2 A</v>
      </c>
      <c r="F1125" s="914"/>
      <c r="G1125" s="915"/>
      <c r="H1125" s="922"/>
      <c r="I1125" s="923"/>
      <c r="J1125" s="406"/>
      <c r="K1125" s="399" t="s">
        <v>563</v>
      </c>
      <c r="L1125" s="914" t="str">
        <f>'statement of marks'!$D$3</f>
        <v>2 A</v>
      </c>
      <c r="M1125" s="914"/>
      <c r="N1125" s="915"/>
    </row>
    <row r="1126" spans="3:14" ht="17" customHeight="1">
      <c r="C1126" s="406"/>
      <c r="D1126" s="400" t="s">
        <v>564</v>
      </c>
      <c r="E1126" s="914" t="str">
        <f>IF('statement of marks'!E79="","",'statement of marks'!E79)</f>
        <v/>
      </c>
      <c r="F1126" s="914"/>
      <c r="G1126" s="915"/>
      <c r="H1126" s="922"/>
      <c r="I1126" s="923"/>
      <c r="J1126" s="406"/>
      <c r="K1126" s="400" t="s">
        <v>564</v>
      </c>
      <c r="L1126" s="914" t="str">
        <f>IF('statement of marks'!E80="","",'statement of marks'!E80)</f>
        <v/>
      </c>
      <c r="M1126" s="914"/>
      <c r="N1126" s="915"/>
    </row>
    <row r="1127" spans="3:14" ht="17" customHeight="1">
      <c r="C1127" s="406"/>
      <c r="D1127" s="399" t="s">
        <v>6</v>
      </c>
      <c r="E1127" s="914" t="str">
        <f>IF('statement of marks'!D79="","",'statement of marks'!D79)</f>
        <v/>
      </c>
      <c r="F1127" s="914"/>
      <c r="G1127" s="915"/>
      <c r="H1127" s="922"/>
      <c r="I1127" s="923"/>
      <c r="J1127" s="406"/>
      <c r="K1127" s="399" t="s">
        <v>6</v>
      </c>
      <c r="L1127" s="914" t="str">
        <f>IF('statement of marks'!D80="","",'statement of marks'!D80)</f>
        <v/>
      </c>
      <c r="M1127" s="914"/>
      <c r="N1127" s="915"/>
    </row>
    <row r="1128" spans="3:14" ht="17" customHeight="1">
      <c r="C1128" s="406"/>
      <c r="D1128" s="399" t="s">
        <v>567</v>
      </c>
      <c r="E1128" s="916" t="str">
        <f>IF('statement of marks'!F79="","",'statement of marks'!F79)</f>
        <v/>
      </c>
      <c r="F1128" s="916"/>
      <c r="G1128" s="917"/>
      <c r="H1128" s="922"/>
      <c r="I1128" s="923"/>
      <c r="J1128" s="406"/>
      <c r="K1128" s="399" t="s">
        <v>567</v>
      </c>
      <c r="L1128" s="916" t="str">
        <f>IF('statement of marks'!F80="","",'statement of marks'!F80)</f>
        <v/>
      </c>
      <c r="M1128" s="916"/>
      <c r="N1128" s="917"/>
    </row>
    <row r="1129" spans="3:14" ht="17" customHeight="1">
      <c r="C1129" s="406"/>
      <c r="D1129" s="399" t="s">
        <v>568</v>
      </c>
      <c r="E1129" s="918" t="str">
        <f>IF('statement of marks'!G79="","",'statement of marks'!G79)</f>
        <v/>
      </c>
      <c r="F1129" s="918"/>
      <c r="G1129" s="919"/>
      <c r="H1129" s="922"/>
      <c r="I1129" s="923"/>
      <c r="J1129" s="406"/>
      <c r="K1129" s="399" t="s">
        <v>568</v>
      </c>
      <c r="L1129" s="918" t="str">
        <f>IF('statement of marks'!G80="","",'statement of marks'!G80)</f>
        <v/>
      </c>
      <c r="M1129" s="918"/>
      <c r="N1129" s="919"/>
    </row>
    <row r="1130" spans="3:14" ht="17" customHeight="1">
      <c r="C1130" s="406"/>
      <c r="D1130" s="399" t="s">
        <v>565</v>
      </c>
      <c r="E1130" s="405" t="s">
        <v>630</v>
      </c>
      <c r="F1130" s="405" t="s">
        <v>79</v>
      </c>
      <c r="G1130" s="407" t="s">
        <v>571</v>
      </c>
      <c r="H1130" s="922"/>
      <c r="I1130" s="923"/>
      <c r="J1130" s="406"/>
      <c r="K1130" s="399" t="s">
        <v>565</v>
      </c>
      <c r="L1130" s="405" t="s">
        <v>630</v>
      </c>
      <c r="M1130" s="405" t="s">
        <v>79</v>
      </c>
      <c r="N1130" s="407" t="s">
        <v>571</v>
      </c>
    </row>
    <row r="1131" spans="3:14" ht="17" customHeight="1">
      <c r="C1131" s="406"/>
      <c r="D1131" s="399" t="str">
        <f>'statement of marks'!$BZ$5</f>
        <v>fgUnh</v>
      </c>
      <c r="E1131" s="413" t="str">
        <f>IF('statement of marks'!BZ79="","",'statement of marks'!BZ79)</f>
        <v/>
      </c>
      <c r="F1131" s="415" t="str">
        <f>IF('statement of marks'!CA79="","",'statement of marks'!CA79)</f>
        <v/>
      </c>
      <c r="G1131" s="407" t="str">
        <f>IF('statement of marks'!CB79="","",'statement of marks'!CB79)</f>
        <v/>
      </c>
      <c r="H1131" s="922"/>
      <c r="I1131" s="923"/>
      <c r="J1131" s="406"/>
      <c r="K1131" s="399" t="str">
        <f>'statement of marks'!$BZ$5</f>
        <v>fgUnh</v>
      </c>
      <c r="L1131" s="413" t="str">
        <f>IF('statement of marks'!BZ80="","",'statement of marks'!BZ80)</f>
        <v/>
      </c>
      <c r="M1131" s="415" t="str">
        <f>IF('statement of marks'!CA80="","",'statement of marks'!CA80)</f>
        <v/>
      </c>
      <c r="N1131" s="407" t="str">
        <f>IF('statement of marks'!CB80="","",'statement of marks'!CB80)</f>
        <v/>
      </c>
    </row>
    <row r="1132" spans="3:14" ht="17" customHeight="1">
      <c r="C1132" s="406"/>
      <c r="D1132" s="399" t="str">
        <f>'statement of marks'!$CC$5</f>
        <v>vaxszth</v>
      </c>
      <c r="E1132" s="413" t="str">
        <f>IF('statement of marks'!CC79="","",'statement of marks'!CC79)</f>
        <v/>
      </c>
      <c r="F1132" s="415" t="str">
        <f>IF('statement of marks'!CD79="","",'statement of marks'!CD79)</f>
        <v/>
      </c>
      <c r="G1132" s="407" t="str">
        <f>IF('statement of marks'!CE79="","",'statement of marks'!CE79)</f>
        <v/>
      </c>
      <c r="H1132" s="922"/>
      <c r="I1132" s="923"/>
      <c r="J1132" s="406"/>
      <c r="K1132" s="399" t="str">
        <f>'statement of marks'!$CC$5</f>
        <v>vaxszth</v>
      </c>
      <c r="L1132" s="413" t="str">
        <f>IF('statement of marks'!CC80="","",'statement of marks'!CC80)</f>
        <v/>
      </c>
      <c r="M1132" s="415" t="str">
        <f>IF('statement of marks'!CD80="","",'statement of marks'!CD80)</f>
        <v/>
      </c>
      <c r="N1132" s="407" t="str">
        <f>IF('statement of marks'!CE80="","",'statement of marks'!CE80)</f>
        <v/>
      </c>
    </row>
    <row r="1133" spans="3:14" ht="17" customHeight="1">
      <c r="C1133" s="406"/>
      <c r="D1133" s="399" t="str">
        <f>'statement of marks'!$CF$5</f>
        <v>xf.kr</v>
      </c>
      <c r="E1133" s="413" t="str">
        <f>IF('statement of marks'!CF79="","",'statement of marks'!CF79)</f>
        <v/>
      </c>
      <c r="F1133" s="415" t="str">
        <f>IF('statement of marks'!CG79="","",'statement of marks'!CG79)</f>
        <v/>
      </c>
      <c r="G1133" s="407" t="str">
        <f>IF('statement of marks'!CH79="","",'statement of marks'!CH79)</f>
        <v/>
      </c>
      <c r="H1133" s="922"/>
      <c r="I1133" s="923"/>
      <c r="J1133" s="406"/>
      <c r="K1133" s="399" t="str">
        <f>'statement of marks'!$CF$5</f>
        <v>xf.kr</v>
      </c>
      <c r="L1133" s="413" t="str">
        <f>IF('statement of marks'!CF80="","",'statement of marks'!CF80)</f>
        <v/>
      </c>
      <c r="M1133" s="415" t="str">
        <f>IF('statement of marks'!CG80="","",'statement of marks'!CG80)</f>
        <v/>
      </c>
      <c r="N1133" s="407" t="str">
        <f>IF('statement of marks'!CH80="","",'statement of marks'!CH80)</f>
        <v/>
      </c>
    </row>
    <row r="1134" spans="3:14" ht="17" customHeight="1">
      <c r="C1134" s="406"/>
      <c r="D1134" s="399" t="str">
        <f>'statement of marks'!$CI$5</f>
        <v>Ik;kZoj.k v/;;u</v>
      </c>
      <c r="E1134" s="413" t="str">
        <f>IF('statement of marks'!CI79="","",'statement of marks'!CI79)</f>
        <v/>
      </c>
      <c r="F1134" s="415" t="str">
        <f>IF('statement of marks'!CJ79="","",'statement of marks'!CJ79)</f>
        <v/>
      </c>
      <c r="G1134" s="407" t="str">
        <f>IF('statement of marks'!CK79="","",'statement of marks'!CK79)</f>
        <v/>
      </c>
      <c r="H1134" s="922"/>
      <c r="I1134" s="923"/>
      <c r="J1134" s="406"/>
      <c r="K1134" s="399" t="str">
        <f>'statement of marks'!$CI$5</f>
        <v>Ik;kZoj.k v/;;u</v>
      </c>
      <c r="L1134" s="413" t="str">
        <f>IF('statement of marks'!CI80="","",'statement of marks'!CI80)</f>
        <v/>
      </c>
      <c r="M1134" s="415" t="str">
        <f>IF('statement of marks'!CJ80="","",'statement of marks'!CJ80)</f>
        <v/>
      </c>
      <c r="N1134" s="407" t="str">
        <f>IF('statement of marks'!CK80="","",'statement of marks'!CK80)</f>
        <v/>
      </c>
    </row>
    <row r="1135" spans="3:14" ht="17" customHeight="1">
      <c r="C1135" s="406"/>
      <c r="D1135" s="399" t="str">
        <f>'statement of marks'!$CL$5</f>
        <v>dk;kZuqHko</v>
      </c>
      <c r="E1135" s="413" t="str">
        <f>IF('statement of marks'!CL79="","",'statement of marks'!CL79)</f>
        <v/>
      </c>
      <c r="F1135" s="415" t="str">
        <f>IF('statement of marks'!CM79="","",'statement of marks'!CM79)</f>
        <v/>
      </c>
      <c r="G1135" s="407" t="str">
        <f>IF('statement of marks'!CN79="","",'statement of marks'!CN79)</f>
        <v/>
      </c>
      <c r="H1135" s="922"/>
      <c r="I1135" s="923"/>
      <c r="J1135" s="406"/>
      <c r="K1135" s="399" t="str">
        <f>'statement of marks'!$CL$5</f>
        <v>dk;kZuqHko</v>
      </c>
      <c r="L1135" s="413" t="str">
        <f>IF('statement of marks'!CL80="","",'statement of marks'!CL80)</f>
        <v/>
      </c>
      <c r="M1135" s="415" t="str">
        <f>IF('statement of marks'!CM80="","",'statement of marks'!CM80)</f>
        <v/>
      </c>
      <c r="N1135" s="407" t="str">
        <f>IF('statement of marks'!CN80="","",'statement of marks'!CN80)</f>
        <v/>
      </c>
    </row>
    <row r="1136" spans="3:14" ht="17" customHeight="1">
      <c r="C1136" s="406"/>
      <c r="D1136" s="399" t="str">
        <f>'statement of marks'!$CO$5</f>
        <v>dyk f'k{kk</v>
      </c>
      <c r="E1136" s="414" t="str">
        <f>IF('statement of marks'!CO79="","",'statement of marks'!CO79)</f>
        <v/>
      </c>
      <c r="F1136" s="416" t="str">
        <f>IF('statement of marks'!CP79="","",'statement of marks'!CP79)</f>
        <v/>
      </c>
      <c r="G1136" s="408" t="str">
        <f>IF('statement of marks'!CQ79="","",'statement of marks'!CQ79)</f>
        <v/>
      </c>
      <c r="H1136" s="922"/>
      <c r="I1136" s="923"/>
      <c r="J1136" s="406"/>
      <c r="K1136" s="399" t="str">
        <f>'statement of marks'!$CO$5</f>
        <v>dyk f'k{kk</v>
      </c>
      <c r="L1136" s="414" t="str">
        <f>IF('statement of marks'!CO80="","",'statement of marks'!CO80)</f>
        <v/>
      </c>
      <c r="M1136" s="416" t="str">
        <f>IF('statement of marks'!CP80="","",'statement of marks'!CP80)</f>
        <v/>
      </c>
      <c r="N1136" s="408" t="str">
        <f>IF('statement of marks'!CQ80="","",'statement of marks'!CQ80)</f>
        <v/>
      </c>
    </row>
    <row r="1137" spans="3:14" ht="17" customHeight="1">
      <c r="C1137" s="406"/>
      <c r="D1137" s="399" t="str">
        <f>'statement of marks'!$CR$5</f>
        <v>LokLF; ,oe~ 'kkjhfjd f'k{kk</v>
      </c>
      <c r="E1137" s="414" t="str">
        <f>IF('statement of marks'!CR79="","",'statement of marks'!CR79)</f>
        <v/>
      </c>
      <c r="F1137" s="416" t="str">
        <f>IF('statement of marks'!CS79="","",'statement of marks'!CS79)</f>
        <v/>
      </c>
      <c r="G1137" s="408" t="str">
        <f>IF('statement of marks'!CT79="","",'statement of marks'!CT79)</f>
        <v/>
      </c>
      <c r="H1137" s="922"/>
      <c r="I1137" s="923"/>
      <c r="J1137" s="406"/>
      <c r="K1137" s="399" t="str">
        <f>'statement of marks'!$CR$5</f>
        <v>LokLF; ,oe~ 'kkjhfjd f'k{kk</v>
      </c>
      <c r="L1137" s="414" t="str">
        <f>IF('statement of marks'!CR80="","",'statement of marks'!CR80)</f>
        <v/>
      </c>
      <c r="M1137" s="416" t="str">
        <f>IF('statement of marks'!CS80="","",'statement of marks'!CS80)</f>
        <v/>
      </c>
      <c r="N1137" s="408" t="str">
        <f>IF('statement of marks'!CT80="","",'statement of marks'!CT80)</f>
        <v/>
      </c>
    </row>
    <row r="1138" spans="3:14" ht="17" customHeight="1">
      <c r="C1138" s="406"/>
      <c r="D1138" s="399" t="s">
        <v>629</v>
      </c>
      <c r="E1138" s="414" t="str">
        <f>IF('statement of marks'!CY79="","",'statement of marks'!CY79)</f>
        <v/>
      </c>
      <c r="F1138" s="416" t="str">
        <f>IF('statement of marks'!CZ79="","",'statement of marks'!CZ79)</f>
        <v/>
      </c>
      <c r="G1138" s="408" t="str">
        <f>IF('statement of marks'!DB79="","",'statement of marks'!DB79)</f>
        <v/>
      </c>
      <c r="H1138" s="922"/>
      <c r="I1138" s="923"/>
      <c r="J1138" s="406"/>
      <c r="K1138" s="399" t="s">
        <v>629</v>
      </c>
      <c r="L1138" s="414" t="str">
        <f>IF('statement of marks'!CY80="","",'statement of marks'!CY80)</f>
        <v/>
      </c>
      <c r="M1138" s="416" t="str">
        <f>IF('statement of marks'!CZ80="","",'statement of marks'!CZ80)</f>
        <v/>
      </c>
      <c r="N1138" s="408" t="str">
        <f>IF('statement of marks'!DB80="","",'statement of marks'!DB80)</f>
        <v/>
      </c>
    </row>
    <row r="1139" spans="3:14" ht="17" customHeight="1">
      <c r="C1139" s="406"/>
      <c r="D1139" s="399" t="s">
        <v>8</v>
      </c>
      <c r="E1139" s="920" t="str">
        <f>IF('statement of marks'!CX79="","",'statement of marks'!CX79)</f>
        <v/>
      </c>
      <c r="F1139" s="920"/>
      <c r="G1139" s="921"/>
      <c r="H1139" s="922"/>
      <c r="I1139" s="923"/>
      <c r="J1139" s="406"/>
      <c r="K1139" s="399" t="s">
        <v>8</v>
      </c>
      <c r="L1139" s="920" t="str">
        <f>IF('statement of marks'!CX80="","",'statement of marks'!CX80)</f>
        <v/>
      </c>
      <c r="M1139" s="920"/>
      <c r="N1139" s="921"/>
    </row>
    <row r="1140" spans="3:14" ht="17" customHeight="1">
      <c r="C1140" s="406"/>
      <c r="D1140" s="401" t="str">
        <f>'statement of marks'!$CU$5</f>
        <v>dqy ehfVax</v>
      </c>
      <c r="E1140" s="412" t="str">
        <f>IF('statement of marks'!CU79="","",'statement of marks'!CU79)</f>
        <v/>
      </c>
      <c r="F1140" s="366" t="str">
        <f>'statement of marks'!$CV$5</f>
        <v>Nk= mifLFkfr</v>
      </c>
      <c r="G1140" s="417" t="str">
        <f>IF('statement of marks'!CV79="","",'statement of marks'!CV79)</f>
        <v/>
      </c>
      <c r="H1140" s="922"/>
      <c r="I1140" s="923"/>
      <c r="J1140" s="406"/>
      <c r="K1140" s="401" t="str">
        <f>'statement of marks'!$CU$5</f>
        <v>dqy ehfVax</v>
      </c>
      <c r="L1140" s="412" t="str">
        <f>IF('statement of marks'!CU80="","",'statement of marks'!CU80)</f>
        <v/>
      </c>
      <c r="M1140" s="366" t="str">
        <f>'statement of marks'!$CV$5</f>
        <v>Nk= mifLFkfr</v>
      </c>
      <c r="N1140" s="417" t="str">
        <f>IF('statement of marks'!CV80="","",'statement of marks'!CV80)</f>
        <v/>
      </c>
    </row>
    <row r="1141" spans="3:14" ht="17" customHeight="1">
      <c r="C1141" s="406"/>
      <c r="D1141" s="399" t="s">
        <v>569</v>
      </c>
      <c r="E1141" s="898" t="str">
        <f>IF('statement of marks'!DE79="","",'statement of marks'!DE79)</f>
        <v/>
      </c>
      <c r="F1141" s="898"/>
      <c r="G1141" s="899"/>
      <c r="H1141" s="922"/>
      <c r="I1141" s="923"/>
      <c r="J1141" s="406"/>
      <c r="K1141" s="399" t="s">
        <v>569</v>
      </c>
      <c r="L1141" s="898" t="str">
        <f>IF('statement of marks'!DE80="","",'statement of marks'!DE80)</f>
        <v/>
      </c>
      <c r="M1141" s="898"/>
      <c r="N1141" s="899"/>
    </row>
    <row r="1142" spans="3:14" ht="17" customHeight="1">
      <c r="C1142" s="406"/>
      <c r="D1142" s="400" t="s">
        <v>65</v>
      </c>
      <c r="E1142" s="898"/>
      <c r="F1142" s="898"/>
      <c r="G1142" s="899"/>
      <c r="H1142" s="922"/>
      <c r="I1142" s="923"/>
      <c r="J1142" s="406"/>
      <c r="K1142" s="400" t="s">
        <v>65</v>
      </c>
      <c r="L1142" s="898"/>
      <c r="M1142" s="898"/>
      <c r="N1142" s="899"/>
    </row>
    <row r="1143" spans="3:14" ht="17" customHeight="1">
      <c r="C1143" s="406"/>
      <c r="D1143" s="402" t="s">
        <v>86</v>
      </c>
      <c r="E1143" s="898"/>
      <c r="F1143" s="898"/>
      <c r="G1143" s="899"/>
      <c r="H1143" s="922"/>
      <c r="I1143" s="923"/>
      <c r="J1143" s="406"/>
      <c r="K1143" s="402" t="s">
        <v>86</v>
      </c>
      <c r="L1143" s="898"/>
      <c r="M1143" s="898"/>
      <c r="N1143" s="899"/>
    </row>
    <row r="1144" spans="3:14" ht="17" customHeight="1">
      <c r="C1144" s="406"/>
      <c r="D1144" s="403" t="s">
        <v>16</v>
      </c>
      <c r="E1144" s="898"/>
      <c r="F1144" s="898"/>
      <c r="G1144" s="899"/>
      <c r="H1144" s="922"/>
      <c r="I1144" s="923"/>
      <c r="J1144" s="406"/>
      <c r="K1144" s="403" t="s">
        <v>16</v>
      </c>
      <c r="L1144" s="898"/>
      <c r="M1144" s="898"/>
      <c r="N1144" s="899"/>
    </row>
    <row r="1145" spans="3:14" ht="17" customHeight="1">
      <c r="C1145" s="409"/>
      <c r="D1145" s="404" t="s">
        <v>4</v>
      </c>
      <c r="E1145" s="898"/>
      <c r="F1145" s="898"/>
      <c r="G1145" s="899"/>
      <c r="H1145" s="922"/>
      <c r="I1145" s="923"/>
      <c r="J1145" s="409"/>
      <c r="K1145" s="404" t="s">
        <v>4</v>
      </c>
      <c r="L1145" s="898"/>
      <c r="M1145" s="898"/>
      <c r="N1145" s="899"/>
    </row>
    <row r="1146" spans="3:14" ht="17" customHeight="1">
      <c r="C1146" s="406"/>
      <c r="D1146" s="400" t="str">
        <f>'statement of marks'!$H$3</f>
        <v xml:space="preserve">fo|ky; dk Mkbl dksM+ </v>
      </c>
      <c r="E1146" s="900" t="str">
        <f>'statement of marks'!$I$3</f>
        <v>00001</v>
      </c>
      <c r="F1146" s="900"/>
      <c r="G1146" s="901"/>
      <c r="H1146" s="922"/>
      <c r="I1146" s="923"/>
      <c r="J1146" s="406"/>
      <c r="K1146" s="400" t="str">
        <f>'statement of marks'!$H$3</f>
        <v xml:space="preserve">fo|ky; dk Mkbl dksM+ </v>
      </c>
      <c r="L1146" s="900" t="str">
        <f>'statement of marks'!$I$3</f>
        <v>00001</v>
      </c>
      <c r="M1146" s="900"/>
      <c r="N1146" s="901"/>
    </row>
    <row r="1147" spans="3:14" ht="17" customHeight="1" thickBot="1">
      <c r="C1147" s="410"/>
      <c r="D1147" s="411" t="s">
        <v>63</v>
      </c>
      <c r="E1147" s="902">
        <f>'statement of marks'!$DD$107</f>
        <v>42460</v>
      </c>
      <c r="F1147" s="902"/>
      <c r="G1147" s="903"/>
      <c r="H1147" s="922"/>
      <c r="I1147" s="923"/>
      <c r="J1147" s="410"/>
      <c r="K1147" s="411" t="s">
        <v>63</v>
      </c>
      <c r="L1147" s="902">
        <f>'statement of marks'!$DD$107</f>
        <v>42460</v>
      </c>
      <c r="M1147" s="902"/>
      <c r="N1147" s="903"/>
    </row>
    <row r="1148" spans="3:14" ht="17" customHeight="1">
      <c r="C1148" s="904" t="s">
        <v>39</v>
      </c>
      <c r="D1148" s="905"/>
      <c r="E1148" s="905"/>
      <c r="F1148" s="905"/>
      <c r="G1148" s="906"/>
      <c r="H1148" s="922"/>
      <c r="I1148" s="923"/>
      <c r="J1148" s="904" t="s">
        <v>39</v>
      </c>
      <c r="K1148" s="905"/>
      <c r="L1148" s="905"/>
      <c r="M1148" s="905"/>
      <c r="N1148" s="906"/>
    </row>
    <row r="1149" spans="3:14" ht="17" customHeight="1">
      <c r="C1149" s="907" t="str">
        <f>'statement of marks'!$A$1</f>
        <v>jk- ck- ek/;fed fo|ky; uohu] fuEckgsM+k</v>
      </c>
      <c r="D1149" s="908"/>
      <c r="E1149" s="908"/>
      <c r="F1149" s="908"/>
      <c r="G1149" s="909"/>
      <c r="H1149" s="922"/>
      <c r="I1149" s="923"/>
      <c r="J1149" s="907" t="str">
        <f>'statement of marks'!$A$1</f>
        <v>jk- ck- ek/;fed fo|ky; uohu] fuEckgsM+k</v>
      </c>
      <c r="K1149" s="908"/>
      <c r="L1149" s="908"/>
      <c r="M1149" s="908"/>
      <c r="N1149" s="909"/>
    </row>
    <row r="1150" spans="3:14" ht="17" customHeight="1">
      <c r="C1150" s="907"/>
      <c r="D1150" s="908"/>
      <c r="E1150" s="908"/>
      <c r="F1150" s="908"/>
      <c r="G1150" s="909"/>
      <c r="H1150" s="922"/>
      <c r="I1150" s="923"/>
      <c r="J1150" s="907"/>
      <c r="K1150" s="908"/>
      <c r="L1150" s="908"/>
      <c r="M1150" s="908"/>
      <c r="N1150" s="909"/>
    </row>
    <row r="1151" spans="3:14" ht="17" customHeight="1">
      <c r="C1151" s="406"/>
      <c r="D1151" s="398" t="s">
        <v>559</v>
      </c>
      <c r="E1151" s="910" t="str">
        <f>'statement of marks'!$F$3</f>
        <v>2015-16</v>
      </c>
      <c r="F1151" s="910"/>
      <c r="G1151" s="911"/>
      <c r="H1151" s="922"/>
      <c r="I1151" s="923"/>
      <c r="J1151" s="406"/>
      <c r="K1151" s="398" t="s">
        <v>559</v>
      </c>
      <c r="L1151" s="910" t="str">
        <f>'statement of marks'!$F$3</f>
        <v>2015-16</v>
      </c>
      <c r="M1151" s="910"/>
      <c r="N1151" s="911"/>
    </row>
    <row r="1152" spans="3:14" ht="17" customHeight="1">
      <c r="C1152" s="406"/>
      <c r="D1152" s="399" t="s">
        <v>560</v>
      </c>
      <c r="E1152" s="912" t="str">
        <f>IF('statement of marks'!H81="","",'statement of marks'!H81)</f>
        <v>v 075</v>
      </c>
      <c r="F1152" s="912"/>
      <c r="G1152" s="913"/>
      <c r="H1152" s="922"/>
      <c r="I1152" s="923"/>
      <c r="J1152" s="406"/>
      <c r="K1152" s="399" t="s">
        <v>560</v>
      </c>
      <c r="L1152" s="912" t="str">
        <f>IF('statement of marks'!H82="","",'statement of marks'!H82)</f>
        <v>v 076</v>
      </c>
      <c r="M1152" s="912"/>
      <c r="N1152" s="913"/>
    </row>
    <row r="1153" spans="3:14" ht="17" customHeight="1">
      <c r="C1153" s="406"/>
      <c r="D1153" s="399" t="s">
        <v>561</v>
      </c>
      <c r="E1153" s="912" t="str">
        <f>IF('statement of marks'!I81="","",'statement of marks'!I81)</f>
        <v>c 075</v>
      </c>
      <c r="F1153" s="912"/>
      <c r="G1153" s="913"/>
      <c r="H1153" s="922"/>
      <c r="I1153" s="923"/>
      <c r="J1153" s="406"/>
      <c r="K1153" s="399" t="s">
        <v>561</v>
      </c>
      <c r="L1153" s="912" t="str">
        <f>IF('statement of marks'!I82="","",'statement of marks'!I82)</f>
        <v>c 076</v>
      </c>
      <c r="M1153" s="912"/>
      <c r="N1153" s="913"/>
    </row>
    <row r="1154" spans="3:14" ht="17" customHeight="1">
      <c r="C1154" s="406"/>
      <c r="D1154" s="399" t="s">
        <v>562</v>
      </c>
      <c r="E1154" s="912" t="str">
        <f>IF('statement of marks'!J81="","",'statement of marks'!J81)</f>
        <v>l 075</v>
      </c>
      <c r="F1154" s="912"/>
      <c r="G1154" s="913"/>
      <c r="H1154" s="922"/>
      <c r="I1154" s="923"/>
      <c r="J1154" s="406"/>
      <c r="K1154" s="399" t="s">
        <v>562</v>
      </c>
      <c r="L1154" s="912" t="str">
        <f>IF('statement of marks'!J82="","",'statement of marks'!J82)</f>
        <v>l 076</v>
      </c>
      <c r="M1154" s="912"/>
      <c r="N1154" s="913"/>
    </row>
    <row r="1155" spans="3:14" ht="17" customHeight="1">
      <c r="C1155" s="406"/>
      <c r="D1155" s="399" t="s">
        <v>566</v>
      </c>
      <c r="E1155" s="914" t="str">
        <f>IF('statement of marks'!B81="","",'statement of marks'!B81)</f>
        <v/>
      </c>
      <c r="F1155" s="914"/>
      <c r="G1155" s="915"/>
      <c r="H1155" s="922"/>
      <c r="I1155" s="923"/>
      <c r="J1155" s="406"/>
      <c r="K1155" s="399" t="s">
        <v>566</v>
      </c>
      <c r="L1155" s="914" t="str">
        <f>IF('statement of marks'!B82="","",'statement of marks'!B82)</f>
        <v/>
      </c>
      <c r="M1155" s="914"/>
      <c r="N1155" s="915"/>
    </row>
    <row r="1156" spans="3:14" ht="17" customHeight="1">
      <c r="C1156" s="406"/>
      <c r="D1156" s="399" t="s">
        <v>563</v>
      </c>
      <c r="E1156" s="914" t="str">
        <f>'statement of marks'!$D$3</f>
        <v>2 A</v>
      </c>
      <c r="F1156" s="914"/>
      <c r="G1156" s="915"/>
      <c r="H1156" s="922"/>
      <c r="I1156" s="923"/>
      <c r="J1156" s="406"/>
      <c r="K1156" s="399" t="s">
        <v>563</v>
      </c>
      <c r="L1156" s="914" t="str">
        <f>'statement of marks'!$D$3</f>
        <v>2 A</v>
      </c>
      <c r="M1156" s="914"/>
      <c r="N1156" s="915"/>
    </row>
    <row r="1157" spans="3:14" ht="17" customHeight="1">
      <c r="C1157" s="406"/>
      <c r="D1157" s="400" t="s">
        <v>564</v>
      </c>
      <c r="E1157" s="914" t="str">
        <f>IF('statement of marks'!E81="","",'statement of marks'!E81)</f>
        <v/>
      </c>
      <c r="F1157" s="914"/>
      <c r="G1157" s="915"/>
      <c r="H1157" s="922"/>
      <c r="I1157" s="923"/>
      <c r="J1157" s="406"/>
      <c r="K1157" s="400" t="s">
        <v>564</v>
      </c>
      <c r="L1157" s="914" t="str">
        <f>IF('statement of marks'!E82="","",'statement of marks'!E82)</f>
        <v/>
      </c>
      <c r="M1157" s="914"/>
      <c r="N1157" s="915"/>
    </row>
    <row r="1158" spans="3:14" ht="17" customHeight="1">
      <c r="C1158" s="406"/>
      <c r="D1158" s="399" t="s">
        <v>6</v>
      </c>
      <c r="E1158" s="914" t="str">
        <f>IF('statement of marks'!D81="","",'statement of marks'!D81)</f>
        <v/>
      </c>
      <c r="F1158" s="914"/>
      <c r="G1158" s="915"/>
      <c r="H1158" s="922"/>
      <c r="I1158" s="923"/>
      <c r="J1158" s="406"/>
      <c r="K1158" s="399" t="s">
        <v>6</v>
      </c>
      <c r="L1158" s="914" t="str">
        <f>IF('statement of marks'!D82="","",'statement of marks'!D82)</f>
        <v/>
      </c>
      <c r="M1158" s="914"/>
      <c r="N1158" s="915"/>
    </row>
    <row r="1159" spans="3:14" ht="17" customHeight="1">
      <c r="C1159" s="406"/>
      <c r="D1159" s="399" t="s">
        <v>567</v>
      </c>
      <c r="E1159" s="916" t="str">
        <f>IF('statement of marks'!F81="","",'statement of marks'!F81)</f>
        <v/>
      </c>
      <c r="F1159" s="916"/>
      <c r="G1159" s="917"/>
      <c r="H1159" s="922"/>
      <c r="I1159" s="923"/>
      <c r="J1159" s="406"/>
      <c r="K1159" s="399" t="s">
        <v>567</v>
      </c>
      <c r="L1159" s="916" t="str">
        <f>IF('statement of marks'!F82="","",'statement of marks'!F82)</f>
        <v/>
      </c>
      <c r="M1159" s="916"/>
      <c r="N1159" s="917"/>
    </row>
    <row r="1160" spans="3:14" ht="17" customHeight="1">
      <c r="C1160" s="406"/>
      <c r="D1160" s="399" t="s">
        <v>568</v>
      </c>
      <c r="E1160" s="918" t="str">
        <f>IF('statement of marks'!G81="","",'statement of marks'!G81)</f>
        <v/>
      </c>
      <c r="F1160" s="918"/>
      <c r="G1160" s="919"/>
      <c r="H1160" s="922"/>
      <c r="I1160" s="923"/>
      <c r="J1160" s="406"/>
      <c r="K1160" s="399" t="s">
        <v>568</v>
      </c>
      <c r="L1160" s="918" t="str">
        <f>IF('statement of marks'!G82="","",'statement of marks'!G82)</f>
        <v/>
      </c>
      <c r="M1160" s="918"/>
      <c r="N1160" s="919"/>
    </row>
    <row r="1161" spans="3:14" ht="17" customHeight="1">
      <c r="C1161" s="406"/>
      <c r="D1161" s="399" t="s">
        <v>565</v>
      </c>
      <c r="E1161" s="405" t="s">
        <v>630</v>
      </c>
      <c r="F1161" s="405" t="s">
        <v>79</v>
      </c>
      <c r="G1161" s="407" t="s">
        <v>571</v>
      </c>
      <c r="H1161" s="922"/>
      <c r="I1161" s="923"/>
      <c r="J1161" s="406"/>
      <c r="K1161" s="399" t="s">
        <v>565</v>
      </c>
      <c r="L1161" s="405" t="s">
        <v>630</v>
      </c>
      <c r="M1161" s="405" t="s">
        <v>79</v>
      </c>
      <c r="N1161" s="407" t="s">
        <v>571</v>
      </c>
    </row>
    <row r="1162" spans="3:14" ht="17" customHeight="1">
      <c r="C1162" s="406"/>
      <c r="D1162" s="399" t="str">
        <f>'statement of marks'!$BZ$5</f>
        <v>fgUnh</v>
      </c>
      <c r="E1162" s="413" t="str">
        <f>IF('statement of marks'!BZ81="","",'statement of marks'!BZ81)</f>
        <v/>
      </c>
      <c r="F1162" s="415" t="str">
        <f>IF('statement of marks'!CA81="","",'statement of marks'!CA81)</f>
        <v/>
      </c>
      <c r="G1162" s="407" t="str">
        <f>IF('statement of marks'!CB81="","",'statement of marks'!CB81)</f>
        <v/>
      </c>
      <c r="H1162" s="922"/>
      <c r="I1162" s="923"/>
      <c r="J1162" s="406"/>
      <c r="K1162" s="399" t="str">
        <f>'statement of marks'!$BZ$5</f>
        <v>fgUnh</v>
      </c>
      <c r="L1162" s="413" t="str">
        <f>IF('statement of marks'!BZ82="","",'statement of marks'!BZ82)</f>
        <v/>
      </c>
      <c r="M1162" s="415" t="str">
        <f>IF('statement of marks'!CA82="","",'statement of marks'!CA82)</f>
        <v/>
      </c>
      <c r="N1162" s="407" t="str">
        <f>IF('statement of marks'!CB82="","",'statement of marks'!CB82)</f>
        <v/>
      </c>
    </row>
    <row r="1163" spans="3:14" ht="17" customHeight="1">
      <c r="C1163" s="406"/>
      <c r="D1163" s="399" t="str">
        <f>'statement of marks'!$CC$5</f>
        <v>vaxszth</v>
      </c>
      <c r="E1163" s="413" t="str">
        <f>IF('statement of marks'!CC81="","",'statement of marks'!CC81)</f>
        <v/>
      </c>
      <c r="F1163" s="415" t="str">
        <f>IF('statement of marks'!CD81="","",'statement of marks'!CD81)</f>
        <v/>
      </c>
      <c r="G1163" s="407" t="str">
        <f>IF('statement of marks'!CE81="","",'statement of marks'!CE81)</f>
        <v/>
      </c>
      <c r="H1163" s="922"/>
      <c r="I1163" s="923"/>
      <c r="J1163" s="406"/>
      <c r="K1163" s="399" t="str">
        <f>'statement of marks'!$CC$5</f>
        <v>vaxszth</v>
      </c>
      <c r="L1163" s="413" t="str">
        <f>IF('statement of marks'!CC82="","",'statement of marks'!CC82)</f>
        <v/>
      </c>
      <c r="M1163" s="415" t="str">
        <f>IF('statement of marks'!CD82="","",'statement of marks'!CD82)</f>
        <v/>
      </c>
      <c r="N1163" s="407" t="str">
        <f>IF('statement of marks'!CE82="","",'statement of marks'!CE82)</f>
        <v/>
      </c>
    </row>
    <row r="1164" spans="3:14" ht="17" customHeight="1">
      <c r="C1164" s="406"/>
      <c r="D1164" s="399" t="str">
        <f>'statement of marks'!$CF$5</f>
        <v>xf.kr</v>
      </c>
      <c r="E1164" s="413" t="str">
        <f>IF('statement of marks'!CF81="","",'statement of marks'!CF81)</f>
        <v/>
      </c>
      <c r="F1164" s="415" t="str">
        <f>IF('statement of marks'!CG81="","",'statement of marks'!CG81)</f>
        <v/>
      </c>
      <c r="G1164" s="407" t="str">
        <f>IF('statement of marks'!CH81="","",'statement of marks'!CH81)</f>
        <v/>
      </c>
      <c r="H1164" s="922"/>
      <c r="I1164" s="923"/>
      <c r="J1164" s="406"/>
      <c r="K1164" s="399" t="str">
        <f>'statement of marks'!$CF$5</f>
        <v>xf.kr</v>
      </c>
      <c r="L1164" s="413" t="str">
        <f>IF('statement of marks'!CF82="","",'statement of marks'!CF82)</f>
        <v/>
      </c>
      <c r="M1164" s="415" t="str">
        <f>IF('statement of marks'!CG82="","",'statement of marks'!CG82)</f>
        <v/>
      </c>
      <c r="N1164" s="407" t="str">
        <f>IF('statement of marks'!CH82="","",'statement of marks'!CH82)</f>
        <v/>
      </c>
    </row>
    <row r="1165" spans="3:14" ht="17" customHeight="1">
      <c r="C1165" s="406"/>
      <c r="D1165" s="399" t="str">
        <f>'statement of marks'!$CI$5</f>
        <v>Ik;kZoj.k v/;;u</v>
      </c>
      <c r="E1165" s="413" t="str">
        <f>IF('statement of marks'!CI81="","",'statement of marks'!CI81)</f>
        <v/>
      </c>
      <c r="F1165" s="415" t="str">
        <f>IF('statement of marks'!CJ81="","",'statement of marks'!CJ81)</f>
        <v/>
      </c>
      <c r="G1165" s="407" t="str">
        <f>IF('statement of marks'!CK81="","",'statement of marks'!CK81)</f>
        <v/>
      </c>
      <c r="H1165" s="922"/>
      <c r="I1165" s="923"/>
      <c r="J1165" s="406"/>
      <c r="K1165" s="399" t="str">
        <f>'statement of marks'!$CI$5</f>
        <v>Ik;kZoj.k v/;;u</v>
      </c>
      <c r="L1165" s="413" t="str">
        <f>IF('statement of marks'!CI82="","",'statement of marks'!CI82)</f>
        <v/>
      </c>
      <c r="M1165" s="415" t="str">
        <f>IF('statement of marks'!CJ82="","",'statement of marks'!CJ82)</f>
        <v/>
      </c>
      <c r="N1165" s="407" t="str">
        <f>IF('statement of marks'!CK82="","",'statement of marks'!CK82)</f>
        <v/>
      </c>
    </row>
    <row r="1166" spans="3:14" ht="17" customHeight="1">
      <c r="C1166" s="406"/>
      <c r="D1166" s="399" t="str">
        <f>'statement of marks'!$CL$5</f>
        <v>dk;kZuqHko</v>
      </c>
      <c r="E1166" s="413" t="str">
        <f>IF('statement of marks'!CL81="","",'statement of marks'!CL81)</f>
        <v/>
      </c>
      <c r="F1166" s="415" t="str">
        <f>IF('statement of marks'!CM81="","",'statement of marks'!CM81)</f>
        <v/>
      </c>
      <c r="G1166" s="407" t="str">
        <f>IF('statement of marks'!CN81="","",'statement of marks'!CN81)</f>
        <v/>
      </c>
      <c r="H1166" s="922"/>
      <c r="I1166" s="923"/>
      <c r="J1166" s="406"/>
      <c r="K1166" s="399" t="str">
        <f>'statement of marks'!$CL$5</f>
        <v>dk;kZuqHko</v>
      </c>
      <c r="L1166" s="413" t="str">
        <f>IF('statement of marks'!CL82="","",'statement of marks'!CL82)</f>
        <v/>
      </c>
      <c r="M1166" s="415" t="str">
        <f>IF('statement of marks'!CM82="","",'statement of marks'!CM82)</f>
        <v/>
      </c>
      <c r="N1166" s="407" t="str">
        <f>IF('statement of marks'!CN82="","",'statement of marks'!CN82)</f>
        <v/>
      </c>
    </row>
    <row r="1167" spans="3:14" ht="17" customHeight="1">
      <c r="C1167" s="406"/>
      <c r="D1167" s="399" t="str">
        <f>'statement of marks'!$CO$5</f>
        <v>dyk f'k{kk</v>
      </c>
      <c r="E1167" s="414" t="str">
        <f>IF('statement of marks'!CO81="","",'statement of marks'!CO81)</f>
        <v/>
      </c>
      <c r="F1167" s="416" t="str">
        <f>IF('statement of marks'!CP81="","",'statement of marks'!CP81)</f>
        <v/>
      </c>
      <c r="G1167" s="408" t="str">
        <f>IF('statement of marks'!CQ81="","",'statement of marks'!CQ81)</f>
        <v/>
      </c>
      <c r="H1167" s="922"/>
      <c r="I1167" s="923"/>
      <c r="J1167" s="406"/>
      <c r="K1167" s="399" t="str">
        <f>'statement of marks'!$CO$5</f>
        <v>dyk f'k{kk</v>
      </c>
      <c r="L1167" s="414" t="str">
        <f>IF('statement of marks'!CO82="","",'statement of marks'!CO82)</f>
        <v/>
      </c>
      <c r="M1167" s="416" t="str">
        <f>IF('statement of marks'!CP82="","",'statement of marks'!CP82)</f>
        <v/>
      </c>
      <c r="N1167" s="408" t="str">
        <f>IF('statement of marks'!CQ82="","",'statement of marks'!CQ82)</f>
        <v/>
      </c>
    </row>
    <row r="1168" spans="3:14" ht="17" customHeight="1">
      <c r="C1168" s="406"/>
      <c r="D1168" s="399" t="str">
        <f>'statement of marks'!$CR$5</f>
        <v>LokLF; ,oe~ 'kkjhfjd f'k{kk</v>
      </c>
      <c r="E1168" s="414" t="str">
        <f>IF('statement of marks'!CR81="","",'statement of marks'!CR81)</f>
        <v/>
      </c>
      <c r="F1168" s="416" t="str">
        <f>IF('statement of marks'!CS81="","",'statement of marks'!CS81)</f>
        <v/>
      </c>
      <c r="G1168" s="408" t="str">
        <f>IF('statement of marks'!CT81="","",'statement of marks'!CT81)</f>
        <v/>
      </c>
      <c r="H1168" s="922"/>
      <c r="I1168" s="923"/>
      <c r="J1168" s="406"/>
      <c r="K1168" s="399" t="str">
        <f>'statement of marks'!$CR$5</f>
        <v>LokLF; ,oe~ 'kkjhfjd f'k{kk</v>
      </c>
      <c r="L1168" s="414" t="str">
        <f>IF('statement of marks'!CR82="","",'statement of marks'!CR82)</f>
        <v/>
      </c>
      <c r="M1168" s="416" t="str">
        <f>IF('statement of marks'!CS82="","",'statement of marks'!CS82)</f>
        <v/>
      </c>
      <c r="N1168" s="408" t="str">
        <f>IF('statement of marks'!CT82="","",'statement of marks'!CT82)</f>
        <v/>
      </c>
    </row>
    <row r="1169" spans="3:14" ht="17" customHeight="1">
      <c r="C1169" s="406"/>
      <c r="D1169" s="399" t="s">
        <v>629</v>
      </c>
      <c r="E1169" s="414" t="str">
        <f>IF('statement of marks'!CY81="","",'statement of marks'!CY81)</f>
        <v/>
      </c>
      <c r="F1169" s="416" t="str">
        <f>IF('statement of marks'!CZ81="","",'statement of marks'!CZ81)</f>
        <v/>
      </c>
      <c r="G1169" s="408" t="str">
        <f>IF('statement of marks'!DB81="","",'statement of marks'!DB81)</f>
        <v/>
      </c>
      <c r="H1169" s="922"/>
      <c r="I1169" s="923"/>
      <c r="J1169" s="406"/>
      <c r="K1169" s="399" t="s">
        <v>629</v>
      </c>
      <c r="L1169" s="414" t="str">
        <f>IF('statement of marks'!CY82="","",'statement of marks'!CY82)</f>
        <v/>
      </c>
      <c r="M1169" s="416" t="str">
        <f>IF('statement of marks'!CZ82="","",'statement of marks'!CZ82)</f>
        <v/>
      </c>
      <c r="N1169" s="408" t="str">
        <f>IF('statement of marks'!DB82="","",'statement of marks'!DB82)</f>
        <v/>
      </c>
    </row>
    <row r="1170" spans="3:14" ht="17" customHeight="1">
      <c r="C1170" s="406"/>
      <c r="D1170" s="399" t="s">
        <v>8</v>
      </c>
      <c r="E1170" s="920" t="str">
        <f>IF('statement of marks'!CX81="","",'statement of marks'!CX81)</f>
        <v/>
      </c>
      <c r="F1170" s="920"/>
      <c r="G1170" s="921"/>
      <c r="H1170" s="922"/>
      <c r="I1170" s="923"/>
      <c r="J1170" s="406"/>
      <c r="K1170" s="399" t="s">
        <v>8</v>
      </c>
      <c r="L1170" s="920" t="str">
        <f>IF('statement of marks'!CX82="","",'statement of marks'!CX82)</f>
        <v/>
      </c>
      <c r="M1170" s="920"/>
      <c r="N1170" s="921"/>
    </row>
    <row r="1171" spans="3:14" ht="17" customHeight="1">
      <c r="C1171" s="406"/>
      <c r="D1171" s="401" t="str">
        <f>'statement of marks'!$CU$5</f>
        <v>dqy ehfVax</v>
      </c>
      <c r="E1171" s="412" t="str">
        <f>IF('statement of marks'!CU81="","",'statement of marks'!CU81)</f>
        <v/>
      </c>
      <c r="F1171" s="366" t="str">
        <f>'statement of marks'!$CV$5</f>
        <v>Nk= mifLFkfr</v>
      </c>
      <c r="G1171" s="417" t="str">
        <f>IF('statement of marks'!CV81="","",'statement of marks'!CV81)</f>
        <v/>
      </c>
      <c r="H1171" s="922"/>
      <c r="I1171" s="923"/>
      <c r="J1171" s="406"/>
      <c r="K1171" s="401" t="str">
        <f>'statement of marks'!$CU$5</f>
        <v>dqy ehfVax</v>
      </c>
      <c r="L1171" s="412" t="str">
        <f>IF('statement of marks'!CU82="","",'statement of marks'!CU82)</f>
        <v/>
      </c>
      <c r="M1171" s="366" t="str">
        <f>'statement of marks'!$CV$5</f>
        <v>Nk= mifLFkfr</v>
      </c>
      <c r="N1171" s="417" t="str">
        <f>IF('statement of marks'!CV82="","",'statement of marks'!CV82)</f>
        <v/>
      </c>
    </row>
    <row r="1172" spans="3:14" ht="17" customHeight="1">
      <c r="C1172" s="406"/>
      <c r="D1172" s="399" t="s">
        <v>569</v>
      </c>
      <c r="E1172" s="898" t="str">
        <f>IF('statement of marks'!DE81="","",'statement of marks'!DE81)</f>
        <v/>
      </c>
      <c r="F1172" s="898"/>
      <c r="G1172" s="899"/>
      <c r="H1172" s="922"/>
      <c r="I1172" s="923"/>
      <c r="J1172" s="406"/>
      <c r="K1172" s="399" t="s">
        <v>569</v>
      </c>
      <c r="L1172" s="898" t="str">
        <f>IF('statement of marks'!DE82="","",'statement of marks'!DE82)</f>
        <v/>
      </c>
      <c r="M1172" s="898"/>
      <c r="N1172" s="899"/>
    </row>
    <row r="1173" spans="3:14" ht="17" customHeight="1">
      <c r="C1173" s="406"/>
      <c r="D1173" s="400" t="s">
        <v>65</v>
      </c>
      <c r="E1173" s="898"/>
      <c r="F1173" s="898"/>
      <c r="G1173" s="899"/>
      <c r="H1173" s="922"/>
      <c r="I1173" s="923"/>
      <c r="J1173" s="406"/>
      <c r="K1173" s="400" t="s">
        <v>65</v>
      </c>
      <c r="L1173" s="898"/>
      <c r="M1173" s="898"/>
      <c r="N1173" s="899"/>
    </row>
    <row r="1174" spans="3:14" ht="17" customHeight="1">
      <c r="C1174" s="406"/>
      <c r="D1174" s="402" t="s">
        <v>86</v>
      </c>
      <c r="E1174" s="898"/>
      <c r="F1174" s="898"/>
      <c r="G1174" s="899"/>
      <c r="H1174" s="922"/>
      <c r="I1174" s="923"/>
      <c r="J1174" s="406"/>
      <c r="K1174" s="402" t="s">
        <v>86</v>
      </c>
      <c r="L1174" s="898"/>
      <c r="M1174" s="898"/>
      <c r="N1174" s="899"/>
    </row>
    <row r="1175" spans="3:14" ht="17" customHeight="1">
      <c r="C1175" s="406"/>
      <c r="D1175" s="403" t="s">
        <v>16</v>
      </c>
      <c r="E1175" s="898"/>
      <c r="F1175" s="898"/>
      <c r="G1175" s="899"/>
      <c r="H1175" s="922"/>
      <c r="I1175" s="923"/>
      <c r="J1175" s="406"/>
      <c r="K1175" s="403" t="s">
        <v>16</v>
      </c>
      <c r="L1175" s="898"/>
      <c r="M1175" s="898"/>
      <c r="N1175" s="899"/>
    </row>
    <row r="1176" spans="3:14" ht="17" customHeight="1">
      <c r="C1176" s="409"/>
      <c r="D1176" s="404" t="s">
        <v>4</v>
      </c>
      <c r="E1176" s="898"/>
      <c r="F1176" s="898"/>
      <c r="G1176" s="899"/>
      <c r="H1176" s="922"/>
      <c r="I1176" s="923"/>
      <c r="J1176" s="409"/>
      <c r="K1176" s="404" t="s">
        <v>4</v>
      </c>
      <c r="L1176" s="898"/>
      <c r="M1176" s="898"/>
      <c r="N1176" s="899"/>
    </row>
    <row r="1177" spans="3:14" ht="17" customHeight="1">
      <c r="C1177" s="406"/>
      <c r="D1177" s="400" t="str">
        <f>'statement of marks'!$H$3</f>
        <v xml:space="preserve">fo|ky; dk Mkbl dksM+ </v>
      </c>
      <c r="E1177" s="900" t="str">
        <f>'statement of marks'!$I$3</f>
        <v>00001</v>
      </c>
      <c r="F1177" s="900"/>
      <c r="G1177" s="901"/>
      <c r="H1177" s="922"/>
      <c r="I1177" s="923"/>
      <c r="J1177" s="406"/>
      <c r="K1177" s="400" t="str">
        <f>'statement of marks'!$H$3</f>
        <v xml:space="preserve">fo|ky; dk Mkbl dksM+ </v>
      </c>
      <c r="L1177" s="900" t="str">
        <f>'statement of marks'!$I$3</f>
        <v>00001</v>
      </c>
      <c r="M1177" s="900"/>
      <c r="N1177" s="901"/>
    </row>
    <row r="1178" spans="3:14" ht="17" customHeight="1" thickBot="1">
      <c r="C1178" s="410"/>
      <c r="D1178" s="411" t="s">
        <v>63</v>
      </c>
      <c r="E1178" s="902">
        <f>'statement of marks'!$DD$107</f>
        <v>42460</v>
      </c>
      <c r="F1178" s="902"/>
      <c r="G1178" s="903"/>
      <c r="H1178" s="922"/>
      <c r="I1178" s="923"/>
      <c r="J1178" s="410"/>
      <c r="K1178" s="411" t="s">
        <v>63</v>
      </c>
      <c r="L1178" s="902">
        <f>'statement of marks'!$DD$107</f>
        <v>42460</v>
      </c>
      <c r="M1178" s="902"/>
      <c r="N1178" s="903"/>
    </row>
    <row r="1179" spans="3:14" ht="17" customHeight="1">
      <c r="C1179" s="904" t="s">
        <v>39</v>
      </c>
      <c r="D1179" s="905"/>
      <c r="E1179" s="905"/>
      <c r="F1179" s="905"/>
      <c r="G1179" s="906"/>
      <c r="H1179" s="922"/>
      <c r="I1179" s="923"/>
      <c r="J1179" s="904" t="s">
        <v>39</v>
      </c>
      <c r="K1179" s="905"/>
      <c r="L1179" s="905"/>
      <c r="M1179" s="905"/>
      <c r="N1179" s="906"/>
    </row>
    <row r="1180" spans="3:14" ht="17" customHeight="1">
      <c r="C1180" s="907" t="str">
        <f>'statement of marks'!$A$1</f>
        <v>jk- ck- ek/;fed fo|ky; uohu] fuEckgsM+k</v>
      </c>
      <c r="D1180" s="908"/>
      <c r="E1180" s="908"/>
      <c r="F1180" s="908"/>
      <c r="G1180" s="909"/>
      <c r="H1180" s="922"/>
      <c r="I1180" s="923"/>
      <c r="J1180" s="907" t="str">
        <f>'statement of marks'!$A$1</f>
        <v>jk- ck- ek/;fed fo|ky; uohu] fuEckgsM+k</v>
      </c>
      <c r="K1180" s="908"/>
      <c r="L1180" s="908"/>
      <c r="M1180" s="908"/>
      <c r="N1180" s="909"/>
    </row>
    <row r="1181" spans="3:14" ht="17" customHeight="1">
      <c r="C1181" s="907"/>
      <c r="D1181" s="908"/>
      <c r="E1181" s="908"/>
      <c r="F1181" s="908"/>
      <c r="G1181" s="909"/>
      <c r="H1181" s="922"/>
      <c r="I1181" s="923"/>
      <c r="J1181" s="907"/>
      <c r="K1181" s="908"/>
      <c r="L1181" s="908"/>
      <c r="M1181" s="908"/>
      <c r="N1181" s="909"/>
    </row>
    <row r="1182" spans="3:14" ht="17" customHeight="1">
      <c r="C1182" s="406"/>
      <c r="D1182" s="398" t="s">
        <v>559</v>
      </c>
      <c r="E1182" s="910" t="str">
        <f>'statement of marks'!$F$3</f>
        <v>2015-16</v>
      </c>
      <c r="F1182" s="910"/>
      <c r="G1182" s="911"/>
      <c r="H1182" s="922"/>
      <c r="I1182" s="923"/>
      <c r="J1182" s="406"/>
      <c r="K1182" s="398" t="s">
        <v>559</v>
      </c>
      <c r="L1182" s="910" t="str">
        <f>'statement of marks'!$F$3</f>
        <v>2015-16</v>
      </c>
      <c r="M1182" s="910"/>
      <c r="N1182" s="911"/>
    </row>
    <row r="1183" spans="3:14" ht="17" customHeight="1">
      <c r="C1183" s="406"/>
      <c r="D1183" s="399" t="s">
        <v>560</v>
      </c>
      <c r="E1183" s="912" t="str">
        <f>IF('statement of marks'!H83="","",'statement of marks'!H83)</f>
        <v>v 077</v>
      </c>
      <c r="F1183" s="912"/>
      <c r="G1183" s="913"/>
      <c r="H1183" s="922"/>
      <c r="I1183" s="923"/>
      <c r="J1183" s="406"/>
      <c r="K1183" s="399" t="s">
        <v>560</v>
      </c>
      <c r="L1183" s="912" t="str">
        <f>IF('statement of marks'!H84="","",'statement of marks'!H84)</f>
        <v>v 078</v>
      </c>
      <c r="M1183" s="912"/>
      <c r="N1183" s="913"/>
    </row>
    <row r="1184" spans="3:14" ht="17" customHeight="1">
      <c r="C1184" s="406"/>
      <c r="D1184" s="399" t="s">
        <v>561</v>
      </c>
      <c r="E1184" s="912" t="str">
        <f>IF('statement of marks'!I83="","",'statement of marks'!I83)</f>
        <v>c 077</v>
      </c>
      <c r="F1184" s="912"/>
      <c r="G1184" s="913"/>
      <c r="H1184" s="922"/>
      <c r="I1184" s="923"/>
      <c r="J1184" s="406"/>
      <c r="K1184" s="399" t="s">
        <v>561</v>
      </c>
      <c r="L1184" s="912" t="str">
        <f>IF('statement of marks'!I84="","",'statement of marks'!I84)</f>
        <v>c 078</v>
      </c>
      <c r="M1184" s="912"/>
      <c r="N1184" s="913"/>
    </row>
    <row r="1185" spans="3:14" ht="17" customHeight="1">
      <c r="C1185" s="406"/>
      <c r="D1185" s="399" t="s">
        <v>562</v>
      </c>
      <c r="E1185" s="912" t="str">
        <f>IF('statement of marks'!J83="","",'statement of marks'!J83)</f>
        <v>l 077</v>
      </c>
      <c r="F1185" s="912"/>
      <c r="G1185" s="913"/>
      <c r="H1185" s="922"/>
      <c r="I1185" s="923"/>
      <c r="J1185" s="406"/>
      <c r="K1185" s="399" t="s">
        <v>562</v>
      </c>
      <c r="L1185" s="912" t="str">
        <f>IF('statement of marks'!J84="","",'statement of marks'!J84)</f>
        <v>l 078</v>
      </c>
      <c r="M1185" s="912"/>
      <c r="N1185" s="913"/>
    </row>
    <row r="1186" spans="3:14" ht="17" customHeight="1">
      <c r="C1186" s="406"/>
      <c r="D1186" s="399" t="s">
        <v>566</v>
      </c>
      <c r="E1186" s="914" t="str">
        <f>IF('statement of marks'!B83="","",'statement of marks'!B83)</f>
        <v/>
      </c>
      <c r="F1186" s="914"/>
      <c r="G1186" s="915"/>
      <c r="H1186" s="922"/>
      <c r="I1186" s="923"/>
      <c r="J1186" s="406"/>
      <c r="K1186" s="399" t="s">
        <v>566</v>
      </c>
      <c r="L1186" s="914" t="str">
        <f>IF('statement of marks'!B84="","",'statement of marks'!B84)</f>
        <v/>
      </c>
      <c r="M1186" s="914"/>
      <c r="N1186" s="915"/>
    </row>
    <row r="1187" spans="3:14" ht="17" customHeight="1">
      <c r="C1187" s="406"/>
      <c r="D1187" s="399" t="s">
        <v>563</v>
      </c>
      <c r="E1187" s="914" t="str">
        <f>'statement of marks'!$D$3</f>
        <v>2 A</v>
      </c>
      <c r="F1187" s="914"/>
      <c r="G1187" s="915"/>
      <c r="H1187" s="922"/>
      <c r="I1187" s="923"/>
      <c r="J1187" s="406"/>
      <c r="K1187" s="399" t="s">
        <v>563</v>
      </c>
      <c r="L1187" s="914" t="str">
        <f>'statement of marks'!$D$3</f>
        <v>2 A</v>
      </c>
      <c r="M1187" s="914"/>
      <c r="N1187" s="915"/>
    </row>
    <row r="1188" spans="3:14" ht="17" customHeight="1">
      <c r="C1188" s="406"/>
      <c r="D1188" s="400" t="s">
        <v>564</v>
      </c>
      <c r="E1188" s="914" t="str">
        <f>IF('statement of marks'!E83="","",'statement of marks'!E83)</f>
        <v/>
      </c>
      <c r="F1188" s="914"/>
      <c r="G1188" s="915"/>
      <c r="H1188" s="922"/>
      <c r="I1188" s="923"/>
      <c r="J1188" s="406"/>
      <c r="K1188" s="400" t="s">
        <v>564</v>
      </c>
      <c r="L1188" s="914" t="str">
        <f>IF('statement of marks'!E84="","",'statement of marks'!E84)</f>
        <v/>
      </c>
      <c r="M1188" s="914"/>
      <c r="N1188" s="915"/>
    </row>
    <row r="1189" spans="3:14" ht="17" customHeight="1">
      <c r="C1189" s="406"/>
      <c r="D1189" s="399" t="s">
        <v>6</v>
      </c>
      <c r="E1189" s="914" t="str">
        <f>IF('statement of marks'!D83="","",'statement of marks'!D83)</f>
        <v/>
      </c>
      <c r="F1189" s="914"/>
      <c r="G1189" s="915"/>
      <c r="H1189" s="922"/>
      <c r="I1189" s="923"/>
      <c r="J1189" s="406"/>
      <c r="K1189" s="399" t="s">
        <v>6</v>
      </c>
      <c r="L1189" s="914" t="str">
        <f>IF('statement of marks'!D84="","",'statement of marks'!D84)</f>
        <v/>
      </c>
      <c r="M1189" s="914"/>
      <c r="N1189" s="915"/>
    </row>
    <row r="1190" spans="3:14" ht="17" customHeight="1">
      <c r="C1190" s="406"/>
      <c r="D1190" s="399" t="s">
        <v>567</v>
      </c>
      <c r="E1190" s="916" t="str">
        <f>IF('statement of marks'!F83="","",'statement of marks'!F83)</f>
        <v/>
      </c>
      <c r="F1190" s="916"/>
      <c r="G1190" s="917"/>
      <c r="H1190" s="922"/>
      <c r="I1190" s="923"/>
      <c r="J1190" s="406"/>
      <c r="K1190" s="399" t="s">
        <v>567</v>
      </c>
      <c r="L1190" s="916" t="str">
        <f>IF('statement of marks'!F84="","",'statement of marks'!F84)</f>
        <v/>
      </c>
      <c r="M1190" s="916"/>
      <c r="N1190" s="917"/>
    </row>
    <row r="1191" spans="3:14" ht="17" customHeight="1">
      <c r="C1191" s="406"/>
      <c r="D1191" s="399" t="s">
        <v>568</v>
      </c>
      <c r="E1191" s="918" t="str">
        <f>IF('statement of marks'!G83="","",'statement of marks'!G83)</f>
        <v/>
      </c>
      <c r="F1191" s="918"/>
      <c r="G1191" s="919"/>
      <c r="H1191" s="922"/>
      <c r="I1191" s="923"/>
      <c r="J1191" s="406"/>
      <c r="K1191" s="399" t="s">
        <v>568</v>
      </c>
      <c r="L1191" s="918" t="str">
        <f>IF('statement of marks'!G84="","",'statement of marks'!G84)</f>
        <v/>
      </c>
      <c r="M1191" s="918"/>
      <c r="N1191" s="919"/>
    </row>
    <row r="1192" spans="3:14" ht="17" customHeight="1">
      <c r="C1192" s="406"/>
      <c r="D1192" s="399" t="s">
        <v>565</v>
      </c>
      <c r="E1192" s="405" t="s">
        <v>630</v>
      </c>
      <c r="F1192" s="405" t="s">
        <v>79</v>
      </c>
      <c r="G1192" s="407" t="s">
        <v>571</v>
      </c>
      <c r="H1192" s="922"/>
      <c r="I1192" s="923"/>
      <c r="J1192" s="406"/>
      <c r="K1192" s="399" t="s">
        <v>565</v>
      </c>
      <c r="L1192" s="405" t="s">
        <v>630</v>
      </c>
      <c r="M1192" s="405" t="s">
        <v>79</v>
      </c>
      <c r="N1192" s="407" t="s">
        <v>571</v>
      </c>
    </row>
    <row r="1193" spans="3:14" ht="17" customHeight="1">
      <c r="C1193" s="406"/>
      <c r="D1193" s="399" t="str">
        <f>'statement of marks'!$BZ$5</f>
        <v>fgUnh</v>
      </c>
      <c r="E1193" s="413" t="str">
        <f>IF('statement of marks'!BZ83="","",'statement of marks'!BZ83)</f>
        <v/>
      </c>
      <c r="F1193" s="415" t="str">
        <f>IF('statement of marks'!CA83="","",'statement of marks'!CA83)</f>
        <v/>
      </c>
      <c r="G1193" s="407" t="str">
        <f>IF('statement of marks'!CB83="","",'statement of marks'!CB83)</f>
        <v/>
      </c>
      <c r="H1193" s="922"/>
      <c r="I1193" s="923"/>
      <c r="J1193" s="406"/>
      <c r="K1193" s="399" t="str">
        <f>'statement of marks'!$BZ$5</f>
        <v>fgUnh</v>
      </c>
      <c r="L1193" s="413" t="str">
        <f>IF('statement of marks'!BZ84="","",'statement of marks'!BZ84)</f>
        <v/>
      </c>
      <c r="M1193" s="415" t="str">
        <f>IF('statement of marks'!CA84="","",'statement of marks'!CA84)</f>
        <v/>
      </c>
      <c r="N1193" s="407" t="str">
        <f>IF('statement of marks'!CB84="","",'statement of marks'!CB84)</f>
        <v/>
      </c>
    </row>
    <row r="1194" spans="3:14" ht="17" customHeight="1">
      <c r="C1194" s="406"/>
      <c r="D1194" s="399" t="str">
        <f>'statement of marks'!$CC$5</f>
        <v>vaxszth</v>
      </c>
      <c r="E1194" s="413" t="str">
        <f>IF('statement of marks'!CC83="","",'statement of marks'!CC83)</f>
        <v/>
      </c>
      <c r="F1194" s="415" t="str">
        <f>IF('statement of marks'!CD83="","",'statement of marks'!CD83)</f>
        <v/>
      </c>
      <c r="G1194" s="407" t="str">
        <f>IF('statement of marks'!CE83="","",'statement of marks'!CE83)</f>
        <v/>
      </c>
      <c r="H1194" s="922"/>
      <c r="I1194" s="923"/>
      <c r="J1194" s="406"/>
      <c r="K1194" s="399" t="str">
        <f>'statement of marks'!$CC$5</f>
        <v>vaxszth</v>
      </c>
      <c r="L1194" s="413" t="str">
        <f>IF('statement of marks'!CC84="","",'statement of marks'!CC84)</f>
        <v/>
      </c>
      <c r="M1194" s="415" t="str">
        <f>IF('statement of marks'!CD84="","",'statement of marks'!CD84)</f>
        <v/>
      </c>
      <c r="N1194" s="407" t="str">
        <f>IF('statement of marks'!CE84="","",'statement of marks'!CE84)</f>
        <v/>
      </c>
    </row>
    <row r="1195" spans="3:14" ht="17" customHeight="1">
      <c r="C1195" s="406"/>
      <c r="D1195" s="399" t="str">
        <f>'statement of marks'!$CF$5</f>
        <v>xf.kr</v>
      </c>
      <c r="E1195" s="413" t="str">
        <f>IF('statement of marks'!CF83="","",'statement of marks'!CF83)</f>
        <v/>
      </c>
      <c r="F1195" s="415" t="str">
        <f>IF('statement of marks'!CG83="","",'statement of marks'!CG83)</f>
        <v/>
      </c>
      <c r="G1195" s="407" t="str">
        <f>IF('statement of marks'!CH83="","",'statement of marks'!CH83)</f>
        <v/>
      </c>
      <c r="H1195" s="922"/>
      <c r="I1195" s="923"/>
      <c r="J1195" s="406"/>
      <c r="K1195" s="399" t="str">
        <f>'statement of marks'!$CF$5</f>
        <v>xf.kr</v>
      </c>
      <c r="L1195" s="413" t="str">
        <f>IF('statement of marks'!CF84="","",'statement of marks'!CF84)</f>
        <v/>
      </c>
      <c r="M1195" s="415" t="str">
        <f>IF('statement of marks'!CG84="","",'statement of marks'!CG84)</f>
        <v/>
      </c>
      <c r="N1195" s="407" t="str">
        <f>IF('statement of marks'!CH84="","",'statement of marks'!CH84)</f>
        <v/>
      </c>
    </row>
    <row r="1196" spans="3:14" ht="17" customHeight="1">
      <c r="C1196" s="406"/>
      <c r="D1196" s="399" t="str">
        <f>'statement of marks'!$CI$5</f>
        <v>Ik;kZoj.k v/;;u</v>
      </c>
      <c r="E1196" s="413" t="str">
        <f>IF('statement of marks'!CI83="","",'statement of marks'!CI83)</f>
        <v/>
      </c>
      <c r="F1196" s="415" t="str">
        <f>IF('statement of marks'!CJ83="","",'statement of marks'!CJ83)</f>
        <v/>
      </c>
      <c r="G1196" s="407" t="str">
        <f>IF('statement of marks'!CK83="","",'statement of marks'!CK83)</f>
        <v/>
      </c>
      <c r="H1196" s="922"/>
      <c r="I1196" s="923"/>
      <c r="J1196" s="406"/>
      <c r="K1196" s="399" t="str">
        <f>'statement of marks'!$CI$5</f>
        <v>Ik;kZoj.k v/;;u</v>
      </c>
      <c r="L1196" s="413" t="str">
        <f>IF('statement of marks'!CI84="","",'statement of marks'!CI84)</f>
        <v/>
      </c>
      <c r="M1196" s="415" t="str">
        <f>IF('statement of marks'!CJ84="","",'statement of marks'!CJ84)</f>
        <v/>
      </c>
      <c r="N1196" s="407" t="str">
        <f>IF('statement of marks'!CK84="","",'statement of marks'!CK84)</f>
        <v/>
      </c>
    </row>
    <row r="1197" spans="3:14" ht="17" customHeight="1">
      <c r="C1197" s="406"/>
      <c r="D1197" s="399" t="str">
        <f>'statement of marks'!$CL$5</f>
        <v>dk;kZuqHko</v>
      </c>
      <c r="E1197" s="413" t="str">
        <f>IF('statement of marks'!CL83="","",'statement of marks'!CL83)</f>
        <v/>
      </c>
      <c r="F1197" s="415" t="str">
        <f>IF('statement of marks'!CM83="","",'statement of marks'!CM83)</f>
        <v/>
      </c>
      <c r="G1197" s="407" t="str">
        <f>IF('statement of marks'!CN83="","",'statement of marks'!CN83)</f>
        <v/>
      </c>
      <c r="H1197" s="922"/>
      <c r="I1197" s="923"/>
      <c r="J1197" s="406"/>
      <c r="K1197" s="399" t="str">
        <f>'statement of marks'!$CL$5</f>
        <v>dk;kZuqHko</v>
      </c>
      <c r="L1197" s="413" t="str">
        <f>IF('statement of marks'!CL84="","",'statement of marks'!CL84)</f>
        <v/>
      </c>
      <c r="M1197" s="415" t="str">
        <f>IF('statement of marks'!CM84="","",'statement of marks'!CM84)</f>
        <v/>
      </c>
      <c r="N1197" s="407" t="str">
        <f>IF('statement of marks'!CN84="","",'statement of marks'!CN84)</f>
        <v/>
      </c>
    </row>
    <row r="1198" spans="3:14" ht="17" customHeight="1">
      <c r="C1198" s="406"/>
      <c r="D1198" s="399" t="str">
        <f>'statement of marks'!$CO$5</f>
        <v>dyk f'k{kk</v>
      </c>
      <c r="E1198" s="414" t="str">
        <f>IF('statement of marks'!CO83="","",'statement of marks'!CO83)</f>
        <v/>
      </c>
      <c r="F1198" s="416" t="str">
        <f>IF('statement of marks'!CP83="","",'statement of marks'!CP83)</f>
        <v/>
      </c>
      <c r="G1198" s="408" t="str">
        <f>IF('statement of marks'!CQ83="","",'statement of marks'!CQ83)</f>
        <v/>
      </c>
      <c r="H1198" s="922"/>
      <c r="I1198" s="923"/>
      <c r="J1198" s="406"/>
      <c r="K1198" s="399" t="str">
        <f>'statement of marks'!$CO$5</f>
        <v>dyk f'k{kk</v>
      </c>
      <c r="L1198" s="414" t="str">
        <f>IF('statement of marks'!CO84="","",'statement of marks'!CO84)</f>
        <v/>
      </c>
      <c r="M1198" s="416" t="str">
        <f>IF('statement of marks'!CP84="","",'statement of marks'!CP84)</f>
        <v/>
      </c>
      <c r="N1198" s="408" t="str">
        <f>IF('statement of marks'!CQ84="","",'statement of marks'!CQ84)</f>
        <v/>
      </c>
    </row>
    <row r="1199" spans="3:14" ht="17" customHeight="1">
      <c r="C1199" s="406"/>
      <c r="D1199" s="399" t="str">
        <f>'statement of marks'!$CR$5</f>
        <v>LokLF; ,oe~ 'kkjhfjd f'k{kk</v>
      </c>
      <c r="E1199" s="414" t="str">
        <f>IF('statement of marks'!CR83="","",'statement of marks'!CR83)</f>
        <v/>
      </c>
      <c r="F1199" s="416" t="str">
        <f>IF('statement of marks'!CS83="","",'statement of marks'!CS83)</f>
        <v/>
      </c>
      <c r="G1199" s="408" t="str">
        <f>IF('statement of marks'!CT83="","",'statement of marks'!CT83)</f>
        <v/>
      </c>
      <c r="H1199" s="922"/>
      <c r="I1199" s="923"/>
      <c r="J1199" s="406"/>
      <c r="K1199" s="399" t="str">
        <f>'statement of marks'!$CR$5</f>
        <v>LokLF; ,oe~ 'kkjhfjd f'k{kk</v>
      </c>
      <c r="L1199" s="414" t="str">
        <f>IF('statement of marks'!CR84="","",'statement of marks'!CR84)</f>
        <v/>
      </c>
      <c r="M1199" s="416" t="str">
        <f>IF('statement of marks'!CS84="","",'statement of marks'!CS84)</f>
        <v/>
      </c>
      <c r="N1199" s="408" t="str">
        <f>IF('statement of marks'!CT84="","",'statement of marks'!CT84)</f>
        <v/>
      </c>
    </row>
    <row r="1200" spans="3:14" ht="17" customHeight="1">
      <c r="C1200" s="406"/>
      <c r="D1200" s="399" t="s">
        <v>629</v>
      </c>
      <c r="E1200" s="414" t="str">
        <f>IF('statement of marks'!CY83="","",'statement of marks'!CY83)</f>
        <v/>
      </c>
      <c r="F1200" s="416" t="str">
        <f>IF('statement of marks'!CZ83="","",'statement of marks'!CZ83)</f>
        <v/>
      </c>
      <c r="G1200" s="408" t="str">
        <f>IF('statement of marks'!DB83="","",'statement of marks'!DB83)</f>
        <v/>
      </c>
      <c r="H1200" s="922"/>
      <c r="I1200" s="923"/>
      <c r="J1200" s="406"/>
      <c r="K1200" s="399" t="s">
        <v>629</v>
      </c>
      <c r="L1200" s="414" t="str">
        <f>IF('statement of marks'!CY84="","",'statement of marks'!CY84)</f>
        <v/>
      </c>
      <c r="M1200" s="416" t="str">
        <f>IF('statement of marks'!CZ84="","",'statement of marks'!CZ84)</f>
        <v/>
      </c>
      <c r="N1200" s="408" t="str">
        <f>IF('statement of marks'!DB84="","",'statement of marks'!DB84)</f>
        <v/>
      </c>
    </row>
    <row r="1201" spans="3:14" ht="17" customHeight="1">
      <c r="C1201" s="406"/>
      <c r="D1201" s="399" t="s">
        <v>8</v>
      </c>
      <c r="E1201" s="920" t="str">
        <f>IF('statement of marks'!CX83="","",'statement of marks'!CX83)</f>
        <v/>
      </c>
      <c r="F1201" s="920"/>
      <c r="G1201" s="921"/>
      <c r="H1201" s="922"/>
      <c r="I1201" s="923"/>
      <c r="J1201" s="406"/>
      <c r="K1201" s="399" t="s">
        <v>8</v>
      </c>
      <c r="L1201" s="920" t="str">
        <f>IF('statement of marks'!CX84="","",'statement of marks'!CX84)</f>
        <v/>
      </c>
      <c r="M1201" s="920"/>
      <c r="N1201" s="921"/>
    </row>
    <row r="1202" spans="3:14" ht="17" customHeight="1">
      <c r="C1202" s="406"/>
      <c r="D1202" s="401" t="str">
        <f>'statement of marks'!$CU$5</f>
        <v>dqy ehfVax</v>
      </c>
      <c r="E1202" s="412" t="str">
        <f>IF('statement of marks'!CU83="","",'statement of marks'!CU83)</f>
        <v/>
      </c>
      <c r="F1202" s="366" t="str">
        <f>'statement of marks'!$CV$5</f>
        <v>Nk= mifLFkfr</v>
      </c>
      <c r="G1202" s="417" t="str">
        <f>IF('statement of marks'!CV83="","",'statement of marks'!CV83)</f>
        <v/>
      </c>
      <c r="H1202" s="922"/>
      <c r="I1202" s="923"/>
      <c r="J1202" s="406"/>
      <c r="K1202" s="401" t="str">
        <f>'statement of marks'!$CU$5</f>
        <v>dqy ehfVax</v>
      </c>
      <c r="L1202" s="412" t="str">
        <f>IF('statement of marks'!CU84="","",'statement of marks'!CU84)</f>
        <v/>
      </c>
      <c r="M1202" s="366" t="str">
        <f>'statement of marks'!$CV$5</f>
        <v>Nk= mifLFkfr</v>
      </c>
      <c r="N1202" s="417" t="str">
        <f>IF('statement of marks'!CV84="","",'statement of marks'!CV84)</f>
        <v/>
      </c>
    </row>
    <row r="1203" spans="3:14" ht="17" customHeight="1">
      <c r="C1203" s="406"/>
      <c r="D1203" s="399" t="s">
        <v>569</v>
      </c>
      <c r="E1203" s="898" t="str">
        <f>IF('statement of marks'!DE83="","",'statement of marks'!DE83)</f>
        <v/>
      </c>
      <c r="F1203" s="898"/>
      <c r="G1203" s="899"/>
      <c r="H1203" s="922"/>
      <c r="I1203" s="923"/>
      <c r="J1203" s="406"/>
      <c r="K1203" s="399" t="s">
        <v>569</v>
      </c>
      <c r="L1203" s="898" t="str">
        <f>IF('statement of marks'!DE84="","",'statement of marks'!DE84)</f>
        <v/>
      </c>
      <c r="M1203" s="898"/>
      <c r="N1203" s="899"/>
    </row>
    <row r="1204" spans="3:14" ht="17" customHeight="1">
      <c r="C1204" s="406"/>
      <c r="D1204" s="400" t="s">
        <v>65</v>
      </c>
      <c r="E1204" s="898"/>
      <c r="F1204" s="898"/>
      <c r="G1204" s="899"/>
      <c r="H1204" s="922"/>
      <c r="I1204" s="923"/>
      <c r="J1204" s="406"/>
      <c r="K1204" s="400" t="s">
        <v>65</v>
      </c>
      <c r="L1204" s="898"/>
      <c r="M1204" s="898"/>
      <c r="N1204" s="899"/>
    </row>
    <row r="1205" spans="3:14" ht="17" customHeight="1">
      <c r="C1205" s="406"/>
      <c r="D1205" s="402" t="s">
        <v>86</v>
      </c>
      <c r="E1205" s="898"/>
      <c r="F1205" s="898"/>
      <c r="G1205" s="899"/>
      <c r="H1205" s="922"/>
      <c r="I1205" s="923"/>
      <c r="J1205" s="406"/>
      <c r="K1205" s="402" t="s">
        <v>86</v>
      </c>
      <c r="L1205" s="898"/>
      <c r="M1205" s="898"/>
      <c r="N1205" s="899"/>
    </row>
    <row r="1206" spans="3:14" ht="17" customHeight="1">
      <c r="C1206" s="406"/>
      <c r="D1206" s="403" t="s">
        <v>16</v>
      </c>
      <c r="E1206" s="898"/>
      <c r="F1206" s="898"/>
      <c r="G1206" s="899"/>
      <c r="H1206" s="922"/>
      <c r="I1206" s="923"/>
      <c r="J1206" s="406"/>
      <c r="K1206" s="403" t="s">
        <v>16</v>
      </c>
      <c r="L1206" s="898"/>
      <c r="M1206" s="898"/>
      <c r="N1206" s="899"/>
    </row>
    <row r="1207" spans="3:14" ht="17" customHeight="1">
      <c r="C1207" s="409"/>
      <c r="D1207" s="404" t="s">
        <v>4</v>
      </c>
      <c r="E1207" s="898"/>
      <c r="F1207" s="898"/>
      <c r="G1207" s="899"/>
      <c r="H1207" s="922"/>
      <c r="I1207" s="923"/>
      <c r="J1207" s="409"/>
      <c r="K1207" s="404" t="s">
        <v>4</v>
      </c>
      <c r="L1207" s="898"/>
      <c r="M1207" s="898"/>
      <c r="N1207" s="899"/>
    </row>
    <row r="1208" spans="3:14" ht="17" customHeight="1">
      <c r="C1208" s="406"/>
      <c r="D1208" s="400" t="str">
        <f>'statement of marks'!$H$3</f>
        <v xml:space="preserve">fo|ky; dk Mkbl dksM+ </v>
      </c>
      <c r="E1208" s="900" t="str">
        <f>'statement of marks'!$I$3</f>
        <v>00001</v>
      </c>
      <c r="F1208" s="900"/>
      <c r="G1208" s="901"/>
      <c r="H1208" s="922"/>
      <c r="I1208" s="923"/>
      <c r="J1208" s="406"/>
      <c r="K1208" s="400" t="str">
        <f>'statement of marks'!$H$3</f>
        <v xml:space="preserve">fo|ky; dk Mkbl dksM+ </v>
      </c>
      <c r="L1208" s="900" t="str">
        <f>'statement of marks'!$I$3</f>
        <v>00001</v>
      </c>
      <c r="M1208" s="900"/>
      <c r="N1208" s="901"/>
    </row>
    <row r="1209" spans="3:14" ht="17" customHeight="1" thickBot="1">
      <c r="C1209" s="410"/>
      <c r="D1209" s="411" t="s">
        <v>63</v>
      </c>
      <c r="E1209" s="902">
        <f>'statement of marks'!$DD$107</f>
        <v>42460</v>
      </c>
      <c r="F1209" s="902"/>
      <c r="G1209" s="903"/>
      <c r="H1209" s="922"/>
      <c r="I1209" s="923"/>
      <c r="J1209" s="410"/>
      <c r="K1209" s="411" t="s">
        <v>63</v>
      </c>
      <c r="L1209" s="902">
        <f>'statement of marks'!$DD$107</f>
        <v>42460</v>
      </c>
      <c r="M1209" s="902"/>
      <c r="N1209" s="903"/>
    </row>
    <row r="1210" spans="3:14" ht="17" customHeight="1">
      <c r="C1210" s="904" t="s">
        <v>39</v>
      </c>
      <c r="D1210" s="905"/>
      <c r="E1210" s="905"/>
      <c r="F1210" s="905"/>
      <c r="G1210" s="906"/>
      <c r="H1210" s="922"/>
      <c r="I1210" s="923"/>
      <c r="J1210" s="904" t="s">
        <v>39</v>
      </c>
      <c r="K1210" s="905"/>
      <c r="L1210" s="905"/>
      <c r="M1210" s="905"/>
      <c r="N1210" s="906"/>
    </row>
    <row r="1211" spans="3:14" ht="17" customHeight="1">
      <c r="C1211" s="907" t="str">
        <f>'statement of marks'!$A$1</f>
        <v>jk- ck- ek/;fed fo|ky; uohu] fuEckgsM+k</v>
      </c>
      <c r="D1211" s="908"/>
      <c r="E1211" s="908"/>
      <c r="F1211" s="908"/>
      <c r="G1211" s="909"/>
      <c r="H1211" s="922"/>
      <c r="I1211" s="923"/>
      <c r="J1211" s="907" t="str">
        <f>'statement of marks'!$A$1</f>
        <v>jk- ck- ek/;fed fo|ky; uohu] fuEckgsM+k</v>
      </c>
      <c r="K1211" s="908"/>
      <c r="L1211" s="908"/>
      <c r="M1211" s="908"/>
      <c r="N1211" s="909"/>
    </row>
    <row r="1212" spans="3:14" ht="17" customHeight="1">
      <c r="C1212" s="907"/>
      <c r="D1212" s="908"/>
      <c r="E1212" s="908"/>
      <c r="F1212" s="908"/>
      <c r="G1212" s="909"/>
      <c r="H1212" s="922"/>
      <c r="I1212" s="923"/>
      <c r="J1212" s="907"/>
      <c r="K1212" s="908"/>
      <c r="L1212" s="908"/>
      <c r="M1212" s="908"/>
      <c r="N1212" s="909"/>
    </row>
    <row r="1213" spans="3:14" ht="17" customHeight="1">
      <c r="C1213" s="406"/>
      <c r="D1213" s="398" t="s">
        <v>559</v>
      </c>
      <c r="E1213" s="910" t="str">
        <f>'statement of marks'!$F$3</f>
        <v>2015-16</v>
      </c>
      <c r="F1213" s="910"/>
      <c r="G1213" s="911"/>
      <c r="H1213" s="922"/>
      <c r="I1213" s="923"/>
      <c r="J1213" s="406"/>
      <c r="K1213" s="398" t="s">
        <v>559</v>
      </c>
      <c r="L1213" s="910" t="str">
        <f>'statement of marks'!$F$3</f>
        <v>2015-16</v>
      </c>
      <c r="M1213" s="910"/>
      <c r="N1213" s="911"/>
    </row>
    <row r="1214" spans="3:14" ht="17" customHeight="1">
      <c r="C1214" s="406"/>
      <c r="D1214" s="399" t="s">
        <v>560</v>
      </c>
      <c r="E1214" s="912" t="str">
        <f>IF('statement of marks'!H85="","",'statement of marks'!H85)</f>
        <v>v 079</v>
      </c>
      <c r="F1214" s="912"/>
      <c r="G1214" s="913"/>
      <c r="H1214" s="922"/>
      <c r="I1214" s="923"/>
      <c r="J1214" s="406"/>
      <c r="K1214" s="399" t="s">
        <v>560</v>
      </c>
      <c r="L1214" s="912" t="str">
        <f>IF('statement of marks'!H86="","",'statement of marks'!H86)</f>
        <v>v 080</v>
      </c>
      <c r="M1214" s="912"/>
      <c r="N1214" s="913"/>
    </row>
    <row r="1215" spans="3:14" ht="17" customHeight="1">
      <c r="C1215" s="406"/>
      <c r="D1215" s="399" t="s">
        <v>561</v>
      </c>
      <c r="E1215" s="912" t="str">
        <f>IF('statement of marks'!I85="","",'statement of marks'!I85)</f>
        <v>c 079</v>
      </c>
      <c r="F1215" s="912"/>
      <c r="G1215" s="913"/>
      <c r="H1215" s="922"/>
      <c r="I1215" s="923"/>
      <c r="J1215" s="406"/>
      <c r="K1215" s="399" t="s">
        <v>561</v>
      </c>
      <c r="L1215" s="912" t="str">
        <f>IF('statement of marks'!I86="","",'statement of marks'!I86)</f>
        <v>c 080</v>
      </c>
      <c r="M1215" s="912"/>
      <c r="N1215" s="913"/>
    </row>
    <row r="1216" spans="3:14" ht="17" customHeight="1">
      <c r="C1216" s="406"/>
      <c r="D1216" s="399" t="s">
        <v>562</v>
      </c>
      <c r="E1216" s="912" t="str">
        <f>IF('statement of marks'!J85="","",'statement of marks'!J85)</f>
        <v>l 079</v>
      </c>
      <c r="F1216" s="912"/>
      <c r="G1216" s="913"/>
      <c r="H1216" s="922"/>
      <c r="I1216" s="923"/>
      <c r="J1216" s="406"/>
      <c r="K1216" s="399" t="s">
        <v>562</v>
      </c>
      <c r="L1216" s="912" t="str">
        <f>IF('statement of marks'!J86="","",'statement of marks'!J86)</f>
        <v>l 080</v>
      </c>
      <c r="M1216" s="912"/>
      <c r="N1216" s="913"/>
    </row>
    <row r="1217" spans="3:14" ht="17" customHeight="1">
      <c r="C1217" s="406"/>
      <c r="D1217" s="399" t="s">
        <v>566</v>
      </c>
      <c r="E1217" s="914" t="str">
        <f>IF('statement of marks'!B85="","",'statement of marks'!B85)</f>
        <v/>
      </c>
      <c r="F1217" s="914"/>
      <c r="G1217" s="915"/>
      <c r="H1217" s="922"/>
      <c r="I1217" s="923"/>
      <c r="J1217" s="406"/>
      <c r="K1217" s="399" t="s">
        <v>566</v>
      </c>
      <c r="L1217" s="914" t="str">
        <f>IF('statement of marks'!B86="","",'statement of marks'!B86)</f>
        <v/>
      </c>
      <c r="M1217" s="914"/>
      <c r="N1217" s="915"/>
    </row>
    <row r="1218" spans="3:14" ht="17" customHeight="1">
      <c r="C1218" s="406"/>
      <c r="D1218" s="399" t="s">
        <v>563</v>
      </c>
      <c r="E1218" s="914" t="str">
        <f>'statement of marks'!$D$3</f>
        <v>2 A</v>
      </c>
      <c r="F1218" s="914"/>
      <c r="G1218" s="915"/>
      <c r="H1218" s="922"/>
      <c r="I1218" s="923"/>
      <c r="J1218" s="406"/>
      <c r="K1218" s="399" t="s">
        <v>563</v>
      </c>
      <c r="L1218" s="914" t="str">
        <f>'statement of marks'!$D$3</f>
        <v>2 A</v>
      </c>
      <c r="M1218" s="914"/>
      <c r="N1218" s="915"/>
    </row>
    <row r="1219" spans="3:14" ht="17" customHeight="1">
      <c r="C1219" s="406"/>
      <c r="D1219" s="400" t="s">
        <v>564</v>
      </c>
      <c r="E1219" s="914" t="str">
        <f>IF('statement of marks'!E85="","",'statement of marks'!E85)</f>
        <v/>
      </c>
      <c r="F1219" s="914"/>
      <c r="G1219" s="915"/>
      <c r="H1219" s="922"/>
      <c r="I1219" s="923"/>
      <c r="J1219" s="406"/>
      <c r="K1219" s="400" t="s">
        <v>564</v>
      </c>
      <c r="L1219" s="914" t="str">
        <f>IF('statement of marks'!E86="","",'statement of marks'!E86)</f>
        <v/>
      </c>
      <c r="M1219" s="914"/>
      <c r="N1219" s="915"/>
    </row>
    <row r="1220" spans="3:14" ht="17" customHeight="1">
      <c r="C1220" s="406"/>
      <c r="D1220" s="399" t="s">
        <v>6</v>
      </c>
      <c r="E1220" s="914" t="str">
        <f>IF('statement of marks'!D85="","",'statement of marks'!D85)</f>
        <v/>
      </c>
      <c r="F1220" s="914"/>
      <c r="G1220" s="915"/>
      <c r="H1220" s="922"/>
      <c r="I1220" s="923"/>
      <c r="J1220" s="406"/>
      <c r="K1220" s="399" t="s">
        <v>6</v>
      </c>
      <c r="L1220" s="914" t="str">
        <f>IF('statement of marks'!D86="","",'statement of marks'!D86)</f>
        <v/>
      </c>
      <c r="M1220" s="914"/>
      <c r="N1220" s="915"/>
    </row>
    <row r="1221" spans="3:14" ht="17" customHeight="1">
      <c r="C1221" s="406"/>
      <c r="D1221" s="399" t="s">
        <v>567</v>
      </c>
      <c r="E1221" s="916" t="str">
        <f>IF('statement of marks'!F85="","",'statement of marks'!F85)</f>
        <v/>
      </c>
      <c r="F1221" s="916"/>
      <c r="G1221" s="917"/>
      <c r="H1221" s="922"/>
      <c r="I1221" s="923"/>
      <c r="J1221" s="406"/>
      <c r="K1221" s="399" t="s">
        <v>567</v>
      </c>
      <c r="L1221" s="916" t="str">
        <f>IF('statement of marks'!F86="","",'statement of marks'!F86)</f>
        <v/>
      </c>
      <c r="M1221" s="916"/>
      <c r="N1221" s="917"/>
    </row>
    <row r="1222" spans="3:14" ht="17" customHeight="1">
      <c r="C1222" s="406"/>
      <c r="D1222" s="399" t="s">
        <v>568</v>
      </c>
      <c r="E1222" s="918" t="str">
        <f>IF('statement of marks'!G85="","",'statement of marks'!G85)</f>
        <v/>
      </c>
      <c r="F1222" s="918"/>
      <c r="G1222" s="919"/>
      <c r="H1222" s="922"/>
      <c r="I1222" s="923"/>
      <c r="J1222" s="406"/>
      <c r="K1222" s="399" t="s">
        <v>568</v>
      </c>
      <c r="L1222" s="918" t="str">
        <f>IF('statement of marks'!G86="","",'statement of marks'!G86)</f>
        <v/>
      </c>
      <c r="M1222" s="918"/>
      <c r="N1222" s="919"/>
    </row>
    <row r="1223" spans="3:14" ht="17" customHeight="1">
      <c r="C1223" s="406"/>
      <c r="D1223" s="399" t="s">
        <v>565</v>
      </c>
      <c r="E1223" s="405" t="s">
        <v>630</v>
      </c>
      <c r="F1223" s="405" t="s">
        <v>79</v>
      </c>
      <c r="G1223" s="407" t="s">
        <v>571</v>
      </c>
      <c r="H1223" s="922"/>
      <c r="I1223" s="923"/>
      <c r="J1223" s="406"/>
      <c r="K1223" s="399" t="s">
        <v>565</v>
      </c>
      <c r="L1223" s="405" t="s">
        <v>630</v>
      </c>
      <c r="M1223" s="405" t="s">
        <v>79</v>
      </c>
      <c r="N1223" s="407" t="s">
        <v>571</v>
      </c>
    </row>
    <row r="1224" spans="3:14" ht="17" customHeight="1">
      <c r="C1224" s="406"/>
      <c r="D1224" s="399" t="str">
        <f>'statement of marks'!$BZ$5</f>
        <v>fgUnh</v>
      </c>
      <c r="E1224" s="413" t="str">
        <f>IF('statement of marks'!BZ85="","",'statement of marks'!BZ85)</f>
        <v/>
      </c>
      <c r="F1224" s="415" t="str">
        <f>IF('statement of marks'!CA85="","",'statement of marks'!CA85)</f>
        <v/>
      </c>
      <c r="G1224" s="407" t="str">
        <f>IF('statement of marks'!CB85="","",'statement of marks'!CB85)</f>
        <v/>
      </c>
      <c r="H1224" s="922"/>
      <c r="I1224" s="923"/>
      <c r="J1224" s="406"/>
      <c r="K1224" s="399" t="str">
        <f>'statement of marks'!$BZ$5</f>
        <v>fgUnh</v>
      </c>
      <c r="L1224" s="413" t="str">
        <f>IF('statement of marks'!BZ86="","",'statement of marks'!BZ86)</f>
        <v/>
      </c>
      <c r="M1224" s="415" t="str">
        <f>IF('statement of marks'!CA86="","",'statement of marks'!CA86)</f>
        <v/>
      </c>
      <c r="N1224" s="407" t="str">
        <f>IF('statement of marks'!CB86="","",'statement of marks'!CB86)</f>
        <v/>
      </c>
    </row>
    <row r="1225" spans="3:14" ht="17" customHeight="1">
      <c r="C1225" s="406"/>
      <c r="D1225" s="399" t="str">
        <f>'statement of marks'!$CC$5</f>
        <v>vaxszth</v>
      </c>
      <c r="E1225" s="413" t="str">
        <f>IF('statement of marks'!CC85="","",'statement of marks'!CC85)</f>
        <v/>
      </c>
      <c r="F1225" s="415" t="str">
        <f>IF('statement of marks'!CD85="","",'statement of marks'!CD85)</f>
        <v/>
      </c>
      <c r="G1225" s="407" t="str">
        <f>IF('statement of marks'!CE85="","",'statement of marks'!CE85)</f>
        <v/>
      </c>
      <c r="H1225" s="922"/>
      <c r="I1225" s="923"/>
      <c r="J1225" s="406"/>
      <c r="K1225" s="399" t="str">
        <f>'statement of marks'!$CC$5</f>
        <v>vaxszth</v>
      </c>
      <c r="L1225" s="413" t="str">
        <f>IF('statement of marks'!CC86="","",'statement of marks'!CC86)</f>
        <v/>
      </c>
      <c r="M1225" s="415" t="str">
        <f>IF('statement of marks'!CD86="","",'statement of marks'!CD86)</f>
        <v/>
      </c>
      <c r="N1225" s="407" t="str">
        <f>IF('statement of marks'!CE86="","",'statement of marks'!CE86)</f>
        <v/>
      </c>
    </row>
    <row r="1226" spans="3:14" ht="17" customHeight="1">
      <c r="C1226" s="406"/>
      <c r="D1226" s="399" t="str">
        <f>'statement of marks'!$CF$5</f>
        <v>xf.kr</v>
      </c>
      <c r="E1226" s="413" t="str">
        <f>IF('statement of marks'!CF85="","",'statement of marks'!CF85)</f>
        <v/>
      </c>
      <c r="F1226" s="415" t="str">
        <f>IF('statement of marks'!CG85="","",'statement of marks'!CG85)</f>
        <v/>
      </c>
      <c r="G1226" s="407" t="str">
        <f>IF('statement of marks'!CH85="","",'statement of marks'!CH85)</f>
        <v/>
      </c>
      <c r="H1226" s="922"/>
      <c r="I1226" s="923"/>
      <c r="J1226" s="406"/>
      <c r="K1226" s="399" t="str">
        <f>'statement of marks'!$CF$5</f>
        <v>xf.kr</v>
      </c>
      <c r="L1226" s="413" t="str">
        <f>IF('statement of marks'!CF86="","",'statement of marks'!CF86)</f>
        <v/>
      </c>
      <c r="M1226" s="415" t="str">
        <f>IF('statement of marks'!CG86="","",'statement of marks'!CG86)</f>
        <v/>
      </c>
      <c r="N1226" s="407" t="str">
        <f>IF('statement of marks'!CH86="","",'statement of marks'!CH86)</f>
        <v/>
      </c>
    </row>
    <row r="1227" spans="3:14" ht="17" customHeight="1">
      <c r="C1227" s="406"/>
      <c r="D1227" s="399" t="str">
        <f>'statement of marks'!$CI$5</f>
        <v>Ik;kZoj.k v/;;u</v>
      </c>
      <c r="E1227" s="413" t="str">
        <f>IF('statement of marks'!CI85="","",'statement of marks'!CI85)</f>
        <v/>
      </c>
      <c r="F1227" s="415" t="str">
        <f>IF('statement of marks'!CJ85="","",'statement of marks'!CJ85)</f>
        <v/>
      </c>
      <c r="G1227" s="407" t="str">
        <f>IF('statement of marks'!CK85="","",'statement of marks'!CK85)</f>
        <v/>
      </c>
      <c r="H1227" s="922"/>
      <c r="I1227" s="923"/>
      <c r="J1227" s="406"/>
      <c r="K1227" s="399" t="str">
        <f>'statement of marks'!$CI$5</f>
        <v>Ik;kZoj.k v/;;u</v>
      </c>
      <c r="L1227" s="413" t="str">
        <f>IF('statement of marks'!CI86="","",'statement of marks'!CI86)</f>
        <v/>
      </c>
      <c r="M1227" s="415" t="str">
        <f>IF('statement of marks'!CJ86="","",'statement of marks'!CJ86)</f>
        <v/>
      </c>
      <c r="N1227" s="407" t="str">
        <f>IF('statement of marks'!CK86="","",'statement of marks'!CK86)</f>
        <v/>
      </c>
    </row>
    <row r="1228" spans="3:14" ht="17" customHeight="1">
      <c r="C1228" s="406"/>
      <c r="D1228" s="399" t="str">
        <f>'statement of marks'!$CL$5</f>
        <v>dk;kZuqHko</v>
      </c>
      <c r="E1228" s="413" t="str">
        <f>IF('statement of marks'!CL85="","",'statement of marks'!CL85)</f>
        <v/>
      </c>
      <c r="F1228" s="415" t="str">
        <f>IF('statement of marks'!CM85="","",'statement of marks'!CM85)</f>
        <v/>
      </c>
      <c r="G1228" s="407" t="str">
        <f>IF('statement of marks'!CN85="","",'statement of marks'!CN85)</f>
        <v/>
      </c>
      <c r="H1228" s="922"/>
      <c r="I1228" s="923"/>
      <c r="J1228" s="406"/>
      <c r="K1228" s="399" t="str">
        <f>'statement of marks'!$CL$5</f>
        <v>dk;kZuqHko</v>
      </c>
      <c r="L1228" s="413" t="str">
        <f>IF('statement of marks'!CL86="","",'statement of marks'!CL86)</f>
        <v/>
      </c>
      <c r="M1228" s="415" t="str">
        <f>IF('statement of marks'!CM86="","",'statement of marks'!CM86)</f>
        <v/>
      </c>
      <c r="N1228" s="407" t="str">
        <f>IF('statement of marks'!CN86="","",'statement of marks'!CN86)</f>
        <v/>
      </c>
    </row>
    <row r="1229" spans="3:14" ht="17" customHeight="1">
      <c r="C1229" s="406"/>
      <c r="D1229" s="399" t="str">
        <f>'statement of marks'!$CO$5</f>
        <v>dyk f'k{kk</v>
      </c>
      <c r="E1229" s="414" t="str">
        <f>IF('statement of marks'!CO85="","",'statement of marks'!CO85)</f>
        <v/>
      </c>
      <c r="F1229" s="416" t="str">
        <f>IF('statement of marks'!CP85="","",'statement of marks'!CP85)</f>
        <v/>
      </c>
      <c r="G1229" s="408" t="str">
        <f>IF('statement of marks'!CQ85="","",'statement of marks'!CQ85)</f>
        <v/>
      </c>
      <c r="H1229" s="922"/>
      <c r="I1229" s="923"/>
      <c r="J1229" s="406"/>
      <c r="K1229" s="399" t="str">
        <f>'statement of marks'!$CO$5</f>
        <v>dyk f'k{kk</v>
      </c>
      <c r="L1229" s="414" t="str">
        <f>IF('statement of marks'!CO86="","",'statement of marks'!CO86)</f>
        <v/>
      </c>
      <c r="M1229" s="416" t="str">
        <f>IF('statement of marks'!CP86="","",'statement of marks'!CP86)</f>
        <v/>
      </c>
      <c r="N1229" s="408" t="str">
        <f>IF('statement of marks'!CQ86="","",'statement of marks'!CQ86)</f>
        <v/>
      </c>
    </row>
    <row r="1230" spans="3:14" ht="17" customHeight="1">
      <c r="C1230" s="406"/>
      <c r="D1230" s="399" t="str">
        <f>'statement of marks'!$CR$5</f>
        <v>LokLF; ,oe~ 'kkjhfjd f'k{kk</v>
      </c>
      <c r="E1230" s="414" t="str">
        <f>IF('statement of marks'!CR85="","",'statement of marks'!CR85)</f>
        <v/>
      </c>
      <c r="F1230" s="416" t="str">
        <f>IF('statement of marks'!CS85="","",'statement of marks'!CS85)</f>
        <v/>
      </c>
      <c r="G1230" s="408" t="str">
        <f>IF('statement of marks'!CT85="","",'statement of marks'!CT85)</f>
        <v/>
      </c>
      <c r="H1230" s="922"/>
      <c r="I1230" s="923"/>
      <c r="J1230" s="406"/>
      <c r="K1230" s="399" t="str">
        <f>'statement of marks'!$CR$5</f>
        <v>LokLF; ,oe~ 'kkjhfjd f'k{kk</v>
      </c>
      <c r="L1230" s="414" t="str">
        <f>IF('statement of marks'!CR86="","",'statement of marks'!CR86)</f>
        <v/>
      </c>
      <c r="M1230" s="416" t="str">
        <f>IF('statement of marks'!CS86="","",'statement of marks'!CS86)</f>
        <v/>
      </c>
      <c r="N1230" s="408" t="str">
        <f>IF('statement of marks'!CT86="","",'statement of marks'!CT86)</f>
        <v/>
      </c>
    </row>
    <row r="1231" spans="3:14" ht="17" customHeight="1">
      <c r="C1231" s="406"/>
      <c r="D1231" s="399" t="s">
        <v>629</v>
      </c>
      <c r="E1231" s="414" t="str">
        <f>IF('statement of marks'!CY85="","",'statement of marks'!CY85)</f>
        <v/>
      </c>
      <c r="F1231" s="416" t="str">
        <f>IF('statement of marks'!CZ85="","",'statement of marks'!CZ85)</f>
        <v/>
      </c>
      <c r="G1231" s="408" t="str">
        <f>IF('statement of marks'!DB85="","",'statement of marks'!DB85)</f>
        <v/>
      </c>
      <c r="H1231" s="922"/>
      <c r="I1231" s="923"/>
      <c r="J1231" s="406"/>
      <c r="K1231" s="399" t="s">
        <v>629</v>
      </c>
      <c r="L1231" s="414" t="str">
        <f>IF('statement of marks'!CY86="","",'statement of marks'!CY86)</f>
        <v/>
      </c>
      <c r="M1231" s="416" t="str">
        <f>IF('statement of marks'!CZ86="","",'statement of marks'!CZ86)</f>
        <v/>
      </c>
      <c r="N1231" s="408" t="str">
        <f>IF('statement of marks'!DB86="","",'statement of marks'!DB86)</f>
        <v/>
      </c>
    </row>
    <row r="1232" spans="3:14" ht="17" customHeight="1">
      <c r="C1232" s="406"/>
      <c r="D1232" s="399" t="s">
        <v>8</v>
      </c>
      <c r="E1232" s="920" t="str">
        <f>IF('statement of marks'!CX85="","",'statement of marks'!CX85)</f>
        <v/>
      </c>
      <c r="F1232" s="920"/>
      <c r="G1232" s="921"/>
      <c r="H1232" s="922"/>
      <c r="I1232" s="923"/>
      <c r="J1232" s="406"/>
      <c r="K1232" s="399" t="s">
        <v>8</v>
      </c>
      <c r="L1232" s="920" t="str">
        <f>IF('statement of marks'!CX86="","",'statement of marks'!CX86)</f>
        <v/>
      </c>
      <c r="M1232" s="920"/>
      <c r="N1232" s="921"/>
    </row>
    <row r="1233" spans="3:14" ht="17" customHeight="1">
      <c r="C1233" s="406"/>
      <c r="D1233" s="401" t="str">
        <f>'statement of marks'!$CU$5</f>
        <v>dqy ehfVax</v>
      </c>
      <c r="E1233" s="412" t="str">
        <f>IF('statement of marks'!CU85="","",'statement of marks'!CU85)</f>
        <v/>
      </c>
      <c r="F1233" s="366" t="str">
        <f>'statement of marks'!$CV$5</f>
        <v>Nk= mifLFkfr</v>
      </c>
      <c r="G1233" s="417" t="str">
        <f>IF('statement of marks'!CV85="","",'statement of marks'!CV85)</f>
        <v/>
      </c>
      <c r="H1233" s="922"/>
      <c r="I1233" s="923"/>
      <c r="J1233" s="406"/>
      <c r="K1233" s="401" t="str">
        <f>'statement of marks'!$CU$5</f>
        <v>dqy ehfVax</v>
      </c>
      <c r="L1233" s="412" t="str">
        <f>IF('statement of marks'!CU86="","",'statement of marks'!CU86)</f>
        <v/>
      </c>
      <c r="M1233" s="366" t="str">
        <f>'statement of marks'!$CV$5</f>
        <v>Nk= mifLFkfr</v>
      </c>
      <c r="N1233" s="417" t="str">
        <f>IF('statement of marks'!CV86="","",'statement of marks'!CV86)</f>
        <v/>
      </c>
    </row>
    <row r="1234" spans="3:14" ht="17" customHeight="1">
      <c r="C1234" s="406"/>
      <c r="D1234" s="399" t="s">
        <v>569</v>
      </c>
      <c r="E1234" s="898" t="str">
        <f>IF('statement of marks'!DE85="","",'statement of marks'!DE85)</f>
        <v/>
      </c>
      <c r="F1234" s="898"/>
      <c r="G1234" s="899"/>
      <c r="H1234" s="922"/>
      <c r="I1234" s="923"/>
      <c r="J1234" s="406"/>
      <c r="K1234" s="399" t="s">
        <v>569</v>
      </c>
      <c r="L1234" s="898" t="str">
        <f>IF('statement of marks'!DE86="","",'statement of marks'!DE86)</f>
        <v/>
      </c>
      <c r="M1234" s="898"/>
      <c r="N1234" s="899"/>
    </row>
    <row r="1235" spans="3:14" ht="17" customHeight="1">
      <c r="C1235" s="406"/>
      <c r="D1235" s="400" t="s">
        <v>65</v>
      </c>
      <c r="E1235" s="898"/>
      <c r="F1235" s="898"/>
      <c r="G1235" s="899"/>
      <c r="H1235" s="922"/>
      <c r="I1235" s="923"/>
      <c r="J1235" s="406"/>
      <c r="K1235" s="400" t="s">
        <v>65</v>
      </c>
      <c r="L1235" s="898"/>
      <c r="M1235" s="898"/>
      <c r="N1235" s="899"/>
    </row>
    <row r="1236" spans="3:14" ht="17" customHeight="1">
      <c r="C1236" s="406"/>
      <c r="D1236" s="402" t="s">
        <v>86</v>
      </c>
      <c r="E1236" s="898"/>
      <c r="F1236" s="898"/>
      <c r="G1236" s="899"/>
      <c r="H1236" s="922"/>
      <c r="I1236" s="923"/>
      <c r="J1236" s="406"/>
      <c r="K1236" s="402" t="s">
        <v>86</v>
      </c>
      <c r="L1236" s="898"/>
      <c r="M1236" s="898"/>
      <c r="N1236" s="899"/>
    </row>
    <row r="1237" spans="3:14" ht="17" customHeight="1">
      <c r="C1237" s="406"/>
      <c r="D1237" s="403" t="s">
        <v>16</v>
      </c>
      <c r="E1237" s="898"/>
      <c r="F1237" s="898"/>
      <c r="G1237" s="899"/>
      <c r="H1237" s="922"/>
      <c r="I1237" s="923"/>
      <c r="J1237" s="406"/>
      <c r="K1237" s="403" t="s">
        <v>16</v>
      </c>
      <c r="L1237" s="898"/>
      <c r="M1237" s="898"/>
      <c r="N1237" s="899"/>
    </row>
    <row r="1238" spans="3:14" ht="17" customHeight="1">
      <c r="C1238" s="409"/>
      <c r="D1238" s="404" t="s">
        <v>4</v>
      </c>
      <c r="E1238" s="898"/>
      <c r="F1238" s="898"/>
      <c r="G1238" s="899"/>
      <c r="H1238" s="922"/>
      <c r="I1238" s="923"/>
      <c r="J1238" s="409"/>
      <c r="K1238" s="404" t="s">
        <v>4</v>
      </c>
      <c r="L1238" s="898"/>
      <c r="M1238" s="898"/>
      <c r="N1238" s="899"/>
    </row>
    <row r="1239" spans="3:14" ht="17" customHeight="1">
      <c r="C1239" s="406"/>
      <c r="D1239" s="400" t="str">
        <f>'statement of marks'!$H$3</f>
        <v xml:space="preserve">fo|ky; dk Mkbl dksM+ </v>
      </c>
      <c r="E1239" s="900" t="str">
        <f>'statement of marks'!$I$3</f>
        <v>00001</v>
      </c>
      <c r="F1239" s="900"/>
      <c r="G1239" s="901"/>
      <c r="H1239" s="922"/>
      <c r="I1239" s="923"/>
      <c r="J1239" s="406"/>
      <c r="K1239" s="400" t="str">
        <f>'statement of marks'!$H$3</f>
        <v xml:space="preserve">fo|ky; dk Mkbl dksM+ </v>
      </c>
      <c r="L1239" s="900" t="str">
        <f>'statement of marks'!$I$3</f>
        <v>00001</v>
      </c>
      <c r="M1239" s="900"/>
      <c r="N1239" s="901"/>
    </row>
    <row r="1240" spans="3:14" ht="17" customHeight="1" thickBot="1">
      <c r="C1240" s="410"/>
      <c r="D1240" s="411" t="s">
        <v>63</v>
      </c>
      <c r="E1240" s="902">
        <f>'statement of marks'!$DD$107</f>
        <v>42460</v>
      </c>
      <c r="F1240" s="902"/>
      <c r="G1240" s="903"/>
      <c r="H1240" s="922"/>
      <c r="I1240" s="923"/>
      <c r="J1240" s="410"/>
      <c r="K1240" s="411" t="s">
        <v>63</v>
      </c>
      <c r="L1240" s="902">
        <f>'statement of marks'!$DD$107</f>
        <v>42460</v>
      </c>
      <c r="M1240" s="902"/>
      <c r="N1240" s="903"/>
    </row>
    <row r="1241" spans="3:14" ht="17" customHeight="1">
      <c r="C1241" s="904" t="s">
        <v>39</v>
      </c>
      <c r="D1241" s="905"/>
      <c r="E1241" s="905"/>
      <c r="F1241" s="905"/>
      <c r="G1241" s="906"/>
      <c r="H1241" s="922"/>
      <c r="I1241" s="923"/>
      <c r="J1241" s="904" t="s">
        <v>39</v>
      </c>
      <c r="K1241" s="905"/>
      <c r="L1241" s="905"/>
      <c r="M1241" s="905"/>
      <c r="N1241" s="906"/>
    </row>
    <row r="1242" spans="3:14" ht="17" customHeight="1">
      <c r="C1242" s="907" t="str">
        <f>'statement of marks'!$A$1</f>
        <v>jk- ck- ek/;fed fo|ky; uohu] fuEckgsM+k</v>
      </c>
      <c r="D1242" s="908"/>
      <c r="E1242" s="908"/>
      <c r="F1242" s="908"/>
      <c r="G1242" s="909"/>
      <c r="H1242" s="922"/>
      <c r="I1242" s="923"/>
      <c r="J1242" s="907" t="str">
        <f>'statement of marks'!$A$1</f>
        <v>jk- ck- ek/;fed fo|ky; uohu] fuEckgsM+k</v>
      </c>
      <c r="K1242" s="908"/>
      <c r="L1242" s="908"/>
      <c r="M1242" s="908"/>
      <c r="N1242" s="909"/>
    </row>
    <row r="1243" spans="3:14" ht="17" customHeight="1">
      <c r="C1243" s="907"/>
      <c r="D1243" s="908"/>
      <c r="E1243" s="908"/>
      <c r="F1243" s="908"/>
      <c r="G1243" s="909"/>
      <c r="H1243" s="922"/>
      <c r="I1243" s="923"/>
      <c r="J1243" s="907"/>
      <c r="K1243" s="908"/>
      <c r="L1243" s="908"/>
      <c r="M1243" s="908"/>
      <c r="N1243" s="909"/>
    </row>
    <row r="1244" spans="3:14" ht="17" customHeight="1">
      <c r="C1244" s="406"/>
      <c r="D1244" s="398" t="s">
        <v>559</v>
      </c>
      <c r="E1244" s="910" t="str">
        <f>'statement of marks'!$F$3</f>
        <v>2015-16</v>
      </c>
      <c r="F1244" s="910"/>
      <c r="G1244" s="911"/>
      <c r="H1244" s="922"/>
      <c r="I1244" s="923"/>
      <c r="J1244" s="406"/>
      <c r="K1244" s="398" t="s">
        <v>559</v>
      </c>
      <c r="L1244" s="910" t="str">
        <f>'statement of marks'!$F$3</f>
        <v>2015-16</v>
      </c>
      <c r="M1244" s="910"/>
      <c r="N1244" s="911"/>
    </row>
    <row r="1245" spans="3:14" ht="17" customHeight="1">
      <c r="C1245" s="406"/>
      <c r="D1245" s="399" t="s">
        <v>560</v>
      </c>
      <c r="E1245" s="912" t="str">
        <f>IF('statement of marks'!H87="","",'statement of marks'!H87)</f>
        <v>v 081</v>
      </c>
      <c r="F1245" s="912"/>
      <c r="G1245" s="913"/>
      <c r="H1245" s="922"/>
      <c r="I1245" s="923"/>
      <c r="J1245" s="406"/>
      <c r="K1245" s="399" t="s">
        <v>560</v>
      </c>
      <c r="L1245" s="912" t="str">
        <f>IF('statement of marks'!H88="","",'statement of marks'!H88)</f>
        <v>v 082</v>
      </c>
      <c r="M1245" s="912"/>
      <c r="N1245" s="913"/>
    </row>
    <row r="1246" spans="3:14" ht="17" customHeight="1">
      <c r="C1246" s="406"/>
      <c r="D1246" s="399" t="s">
        <v>561</v>
      </c>
      <c r="E1246" s="912" t="str">
        <f>IF('statement of marks'!I87="","",'statement of marks'!I87)</f>
        <v>c 081</v>
      </c>
      <c r="F1246" s="912"/>
      <c r="G1246" s="913"/>
      <c r="H1246" s="922"/>
      <c r="I1246" s="923"/>
      <c r="J1246" s="406"/>
      <c r="K1246" s="399" t="s">
        <v>561</v>
      </c>
      <c r="L1246" s="912" t="str">
        <f>IF('statement of marks'!I88="","",'statement of marks'!I88)</f>
        <v>c 082</v>
      </c>
      <c r="M1246" s="912"/>
      <c r="N1246" s="913"/>
    </row>
    <row r="1247" spans="3:14" ht="17" customHeight="1">
      <c r="C1247" s="406"/>
      <c r="D1247" s="399" t="s">
        <v>562</v>
      </c>
      <c r="E1247" s="912" t="str">
        <f>IF('statement of marks'!J87="","",'statement of marks'!J87)</f>
        <v>l 081</v>
      </c>
      <c r="F1247" s="912"/>
      <c r="G1247" s="913"/>
      <c r="H1247" s="922"/>
      <c r="I1247" s="923"/>
      <c r="J1247" s="406"/>
      <c r="K1247" s="399" t="s">
        <v>562</v>
      </c>
      <c r="L1247" s="912" t="str">
        <f>IF('statement of marks'!J88="","",'statement of marks'!J88)</f>
        <v>l 082</v>
      </c>
      <c r="M1247" s="912"/>
      <c r="N1247" s="913"/>
    </row>
    <row r="1248" spans="3:14" ht="17" customHeight="1">
      <c r="C1248" s="406"/>
      <c r="D1248" s="399" t="s">
        <v>566</v>
      </c>
      <c r="E1248" s="914" t="str">
        <f>IF('statement of marks'!B87="","",'statement of marks'!B87)</f>
        <v/>
      </c>
      <c r="F1248" s="914"/>
      <c r="G1248" s="915"/>
      <c r="H1248" s="922"/>
      <c r="I1248" s="923"/>
      <c r="J1248" s="406"/>
      <c r="K1248" s="399" t="s">
        <v>566</v>
      </c>
      <c r="L1248" s="914" t="str">
        <f>IF('statement of marks'!B88="","",'statement of marks'!B88)</f>
        <v/>
      </c>
      <c r="M1248" s="914"/>
      <c r="N1248" s="915"/>
    </row>
    <row r="1249" spans="3:14" ht="17" customHeight="1">
      <c r="C1249" s="406"/>
      <c r="D1249" s="399" t="s">
        <v>563</v>
      </c>
      <c r="E1249" s="914" t="str">
        <f>'statement of marks'!$D$3</f>
        <v>2 A</v>
      </c>
      <c r="F1249" s="914"/>
      <c r="G1249" s="915"/>
      <c r="H1249" s="922"/>
      <c r="I1249" s="923"/>
      <c r="J1249" s="406"/>
      <c r="K1249" s="399" t="s">
        <v>563</v>
      </c>
      <c r="L1249" s="914" t="str">
        <f>'statement of marks'!$D$3</f>
        <v>2 A</v>
      </c>
      <c r="M1249" s="914"/>
      <c r="N1249" s="915"/>
    </row>
    <row r="1250" spans="3:14" ht="17" customHeight="1">
      <c r="C1250" s="406"/>
      <c r="D1250" s="400" t="s">
        <v>564</v>
      </c>
      <c r="E1250" s="914" t="str">
        <f>IF('statement of marks'!E87="","",'statement of marks'!E87)</f>
        <v/>
      </c>
      <c r="F1250" s="914"/>
      <c r="G1250" s="915"/>
      <c r="H1250" s="922"/>
      <c r="I1250" s="923"/>
      <c r="J1250" s="406"/>
      <c r="K1250" s="400" t="s">
        <v>564</v>
      </c>
      <c r="L1250" s="914" t="str">
        <f>IF('statement of marks'!E88="","",'statement of marks'!E88)</f>
        <v/>
      </c>
      <c r="M1250" s="914"/>
      <c r="N1250" s="915"/>
    </row>
    <row r="1251" spans="3:14" ht="17" customHeight="1">
      <c r="C1251" s="406"/>
      <c r="D1251" s="399" t="s">
        <v>6</v>
      </c>
      <c r="E1251" s="914" t="str">
        <f>IF('statement of marks'!D87="","",'statement of marks'!D87)</f>
        <v/>
      </c>
      <c r="F1251" s="914"/>
      <c r="G1251" s="915"/>
      <c r="H1251" s="922"/>
      <c r="I1251" s="923"/>
      <c r="J1251" s="406"/>
      <c r="K1251" s="399" t="s">
        <v>6</v>
      </c>
      <c r="L1251" s="914" t="str">
        <f>IF('statement of marks'!D88="","",'statement of marks'!D88)</f>
        <v/>
      </c>
      <c r="M1251" s="914"/>
      <c r="N1251" s="915"/>
    </row>
    <row r="1252" spans="3:14" ht="17" customHeight="1">
      <c r="C1252" s="406"/>
      <c r="D1252" s="399" t="s">
        <v>567</v>
      </c>
      <c r="E1252" s="916" t="str">
        <f>IF('statement of marks'!F87="","",'statement of marks'!F87)</f>
        <v/>
      </c>
      <c r="F1252" s="916"/>
      <c r="G1252" s="917"/>
      <c r="H1252" s="922"/>
      <c r="I1252" s="923"/>
      <c r="J1252" s="406"/>
      <c r="K1252" s="399" t="s">
        <v>567</v>
      </c>
      <c r="L1252" s="916" t="str">
        <f>IF('statement of marks'!F88="","",'statement of marks'!F88)</f>
        <v/>
      </c>
      <c r="M1252" s="916"/>
      <c r="N1252" s="917"/>
    </row>
    <row r="1253" spans="3:14" ht="17" customHeight="1">
      <c r="C1253" s="406"/>
      <c r="D1253" s="399" t="s">
        <v>568</v>
      </c>
      <c r="E1253" s="918" t="str">
        <f>IF('statement of marks'!G87="","",'statement of marks'!G87)</f>
        <v/>
      </c>
      <c r="F1253" s="918"/>
      <c r="G1253" s="919"/>
      <c r="H1253" s="922"/>
      <c r="I1253" s="923"/>
      <c r="J1253" s="406"/>
      <c r="K1253" s="399" t="s">
        <v>568</v>
      </c>
      <c r="L1253" s="918" t="str">
        <f>IF('statement of marks'!G88="","",'statement of marks'!G88)</f>
        <v/>
      </c>
      <c r="M1253" s="918"/>
      <c r="N1253" s="919"/>
    </row>
    <row r="1254" spans="3:14" ht="17" customHeight="1">
      <c r="C1254" s="406"/>
      <c r="D1254" s="399" t="s">
        <v>565</v>
      </c>
      <c r="E1254" s="405" t="s">
        <v>630</v>
      </c>
      <c r="F1254" s="405" t="s">
        <v>79</v>
      </c>
      <c r="G1254" s="407" t="s">
        <v>571</v>
      </c>
      <c r="H1254" s="922"/>
      <c r="I1254" s="923"/>
      <c r="J1254" s="406"/>
      <c r="K1254" s="399" t="s">
        <v>565</v>
      </c>
      <c r="L1254" s="405" t="s">
        <v>630</v>
      </c>
      <c r="M1254" s="405" t="s">
        <v>79</v>
      </c>
      <c r="N1254" s="407" t="s">
        <v>571</v>
      </c>
    </row>
    <row r="1255" spans="3:14" ht="17" customHeight="1">
      <c r="C1255" s="406"/>
      <c r="D1255" s="399" t="str">
        <f>'statement of marks'!$BZ$5</f>
        <v>fgUnh</v>
      </c>
      <c r="E1255" s="413" t="str">
        <f>IF('statement of marks'!BZ87="","",'statement of marks'!BZ87)</f>
        <v/>
      </c>
      <c r="F1255" s="415" t="str">
        <f>IF('statement of marks'!CA87="","",'statement of marks'!CA87)</f>
        <v/>
      </c>
      <c r="G1255" s="407" t="str">
        <f>IF('statement of marks'!CB87="","",'statement of marks'!CB87)</f>
        <v/>
      </c>
      <c r="H1255" s="922"/>
      <c r="I1255" s="923"/>
      <c r="J1255" s="406"/>
      <c r="K1255" s="399" t="str">
        <f>'statement of marks'!$BZ$5</f>
        <v>fgUnh</v>
      </c>
      <c r="L1255" s="413" t="str">
        <f>IF('statement of marks'!BZ88="","",'statement of marks'!BZ88)</f>
        <v/>
      </c>
      <c r="M1255" s="415" t="str">
        <f>IF('statement of marks'!CA88="","",'statement of marks'!CA88)</f>
        <v/>
      </c>
      <c r="N1255" s="407" t="str">
        <f>IF('statement of marks'!CB88="","",'statement of marks'!CB88)</f>
        <v/>
      </c>
    </row>
    <row r="1256" spans="3:14" ht="17" customHeight="1">
      <c r="C1256" s="406"/>
      <c r="D1256" s="399" t="str">
        <f>'statement of marks'!$CC$5</f>
        <v>vaxszth</v>
      </c>
      <c r="E1256" s="413" t="str">
        <f>IF('statement of marks'!CC87="","",'statement of marks'!CC87)</f>
        <v/>
      </c>
      <c r="F1256" s="415" t="str">
        <f>IF('statement of marks'!CD87="","",'statement of marks'!CD87)</f>
        <v/>
      </c>
      <c r="G1256" s="407" t="str">
        <f>IF('statement of marks'!CE87="","",'statement of marks'!CE87)</f>
        <v/>
      </c>
      <c r="H1256" s="922"/>
      <c r="I1256" s="923"/>
      <c r="J1256" s="406"/>
      <c r="K1256" s="399" t="str">
        <f>'statement of marks'!$CC$5</f>
        <v>vaxszth</v>
      </c>
      <c r="L1256" s="413" t="str">
        <f>IF('statement of marks'!CC88="","",'statement of marks'!CC88)</f>
        <v/>
      </c>
      <c r="M1256" s="415" t="str">
        <f>IF('statement of marks'!CD88="","",'statement of marks'!CD88)</f>
        <v/>
      </c>
      <c r="N1256" s="407" t="str">
        <f>IF('statement of marks'!CE88="","",'statement of marks'!CE88)</f>
        <v/>
      </c>
    </row>
    <row r="1257" spans="3:14" ht="17" customHeight="1">
      <c r="C1257" s="406"/>
      <c r="D1257" s="399" t="str">
        <f>'statement of marks'!$CF$5</f>
        <v>xf.kr</v>
      </c>
      <c r="E1257" s="413" t="str">
        <f>IF('statement of marks'!CF87="","",'statement of marks'!CF87)</f>
        <v/>
      </c>
      <c r="F1257" s="415" t="str">
        <f>IF('statement of marks'!CG87="","",'statement of marks'!CG87)</f>
        <v/>
      </c>
      <c r="G1257" s="407" t="str">
        <f>IF('statement of marks'!CH87="","",'statement of marks'!CH87)</f>
        <v/>
      </c>
      <c r="H1257" s="922"/>
      <c r="I1257" s="923"/>
      <c r="J1257" s="406"/>
      <c r="K1257" s="399" t="str">
        <f>'statement of marks'!$CF$5</f>
        <v>xf.kr</v>
      </c>
      <c r="L1257" s="413" t="str">
        <f>IF('statement of marks'!CF88="","",'statement of marks'!CF88)</f>
        <v/>
      </c>
      <c r="M1257" s="415" t="str">
        <f>IF('statement of marks'!CG88="","",'statement of marks'!CG88)</f>
        <v/>
      </c>
      <c r="N1257" s="407" t="str">
        <f>IF('statement of marks'!CH88="","",'statement of marks'!CH88)</f>
        <v/>
      </c>
    </row>
    <row r="1258" spans="3:14" ht="17" customHeight="1">
      <c r="C1258" s="406"/>
      <c r="D1258" s="399" t="str">
        <f>'statement of marks'!$CI$5</f>
        <v>Ik;kZoj.k v/;;u</v>
      </c>
      <c r="E1258" s="413" t="str">
        <f>IF('statement of marks'!CI87="","",'statement of marks'!CI87)</f>
        <v/>
      </c>
      <c r="F1258" s="415" t="str">
        <f>IF('statement of marks'!CJ87="","",'statement of marks'!CJ87)</f>
        <v/>
      </c>
      <c r="G1258" s="407" t="str">
        <f>IF('statement of marks'!CK87="","",'statement of marks'!CK87)</f>
        <v/>
      </c>
      <c r="H1258" s="922"/>
      <c r="I1258" s="923"/>
      <c r="J1258" s="406"/>
      <c r="K1258" s="399" t="str">
        <f>'statement of marks'!$CI$5</f>
        <v>Ik;kZoj.k v/;;u</v>
      </c>
      <c r="L1258" s="413" t="str">
        <f>IF('statement of marks'!CI88="","",'statement of marks'!CI88)</f>
        <v/>
      </c>
      <c r="M1258" s="415" t="str">
        <f>IF('statement of marks'!CJ88="","",'statement of marks'!CJ88)</f>
        <v/>
      </c>
      <c r="N1258" s="407" t="str">
        <f>IF('statement of marks'!CK88="","",'statement of marks'!CK88)</f>
        <v/>
      </c>
    </row>
    <row r="1259" spans="3:14" ht="17" customHeight="1">
      <c r="C1259" s="406"/>
      <c r="D1259" s="399" t="str">
        <f>'statement of marks'!$CL$5</f>
        <v>dk;kZuqHko</v>
      </c>
      <c r="E1259" s="413" t="str">
        <f>IF('statement of marks'!CL87="","",'statement of marks'!CL87)</f>
        <v/>
      </c>
      <c r="F1259" s="415" t="str">
        <f>IF('statement of marks'!CM87="","",'statement of marks'!CM87)</f>
        <v/>
      </c>
      <c r="G1259" s="407" t="str">
        <f>IF('statement of marks'!CN87="","",'statement of marks'!CN87)</f>
        <v/>
      </c>
      <c r="H1259" s="922"/>
      <c r="I1259" s="923"/>
      <c r="J1259" s="406"/>
      <c r="K1259" s="399" t="str">
        <f>'statement of marks'!$CL$5</f>
        <v>dk;kZuqHko</v>
      </c>
      <c r="L1259" s="413" t="str">
        <f>IF('statement of marks'!CL88="","",'statement of marks'!CL88)</f>
        <v/>
      </c>
      <c r="M1259" s="415" t="str">
        <f>IF('statement of marks'!CM88="","",'statement of marks'!CM88)</f>
        <v/>
      </c>
      <c r="N1259" s="407" t="str">
        <f>IF('statement of marks'!CN88="","",'statement of marks'!CN88)</f>
        <v/>
      </c>
    </row>
    <row r="1260" spans="3:14" ht="17" customHeight="1">
      <c r="C1260" s="406"/>
      <c r="D1260" s="399" t="str">
        <f>'statement of marks'!$CO$5</f>
        <v>dyk f'k{kk</v>
      </c>
      <c r="E1260" s="414" t="str">
        <f>IF('statement of marks'!CO87="","",'statement of marks'!CO87)</f>
        <v/>
      </c>
      <c r="F1260" s="416" t="str">
        <f>IF('statement of marks'!CP87="","",'statement of marks'!CP87)</f>
        <v/>
      </c>
      <c r="G1260" s="408" t="str">
        <f>IF('statement of marks'!CQ87="","",'statement of marks'!CQ87)</f>
        <v/>
      </c>
      <c r="H1260" s="922"/>
      <c r="I1260" s="923"/>
      <c r="J1260" s="406"/>
      <c r="K1260" s="399" t="str">
        <f>'statement of marks'!$CO$5</f>
        <v>dyk f'k{kk</v>
      </c>
      <c r="L1260" s="414" t="str">
        <f>IF('statement of marks'!CO88="","",'statement of marks'!CO88)</f>
        <v/>
      </c>
      <c r="M1260" s="416" t="str">
        <f>IF('statement of marks'!CP88="","",'statement of marks'!CP88)</f>
        <v/>
      </c>
      <c r="N1260" s="408" t="str">
        <f>IF('statement of marks'!CQ88="","",'statement of marks'!CQ88)</f>
        <v/>
      </c>
    </row>
    <row r="1261" spans="3:14" ht="17" customHeight="1">
      <c r="C1261" s="406"/>
      <c r="D1261" s="399" t="str">
        <f>'statement of marks'!$CR$5</f>
        <v>LokLF; ,oe~ 'kkjhfjd f'k{kk</v>
      </c>
      <c r="E1261" s="414" t="str">
        <f>IF('statement of marks'!CR87="","",'statement of marks'!CR87)</f>
        <v/>
      </c>
      <c r="F1261" s="416" t="str">
        <f>IF('statement of marks'!CS87="","",'statement of marks'!CS87)</f>
        <v/>
      </c>
      <c r="G1261" s="408" t="str">
        <f>IF('statement of marks'!CT87="","",'statement of marks'!CT87)</f>
        <v/>
      </c>
      <c r="H1261" s="922"/>
      <c r="I1261" s="923"/>
      <c r="J1261" s="406"/>
      <c r="K1261" s="399" t="str">
        <f>'statement of marks'!$CR$5</f>
        <v>LokLF; ,oe~ 'kkjhfjd f'k{kk</v>
      </c>
      <c r="L1261" s="414" t="str">
        <f>IF('statement of marks'!CR88="","",'statement of marks'!CR88)</f>
        <v/>
      </c>
      <c r="M1261" s="416" t="str">
        <f>IF('statement of marks'!CS88="","",'statement of marks'!CS88)</f>
        <v/>
      </c>
      <c r="N1261" s="408" t="str">
        <f>IF('statement of marks'!CT88="","",'statement of marks'!CT88)</f>
        <v/>
      </c>
    </row>
    <row r="1262" spans="3:14" ht="17" customHeight="1">
      <c r="C1262" s="406"/>
      <c r="D1262" s="399" t="s">
        <v>629</v>
      </c>
      <c r="E1262" s="414" t="str">
        <f>IF('statement of marks'!CY87="","",'statement of marks'!CY87)</f>
        <v/>
      </c>
      <c r="F1262" s="416" t="str">
        <f>IF('statement of marks'!CZ87="","",'statement of marks'!CZ87)</f>
        <v/>
      </c>
      <c r="G1262" s="408" t="str">
        <f>IF('statement of marks'!DB87="","",'statement of marks'!DB87)</f>
        <v/>
      </c>
      <c r="H1262" s="922"/>
      <c r="I1262" s="923"/>
      <c r="J1262" s="406"/>
      <c r="K1262" s="399" t="s">
        <v>629</v>
      </c>
      <c r="L1262" s="414" t="str">
        <f>IF('statement of marks'!CY88="","",'statement of marks'!CY88)</f>
        <v/>
      </c>
      <c r="M1262" s="416" t="str">
        <f>IF('statement of marks'!CZ88="","",'statement of marks'!CZ88)</f>
        <v/>
      </c>
      <c r="N1262" s="408" t="str">
        <f>IF('statement of marks'!DB88="","",'statement of marks'!DB88)</f>
        <v/>
      </c>
    </row>
    <row r="1263" spans="3:14" ht="17" customHeight="1">
      <c r="C1263" s="406"/>
      <c r="D1263" s="399" t="s">
        <v>8</v>
      </c>
      <c r="E1263" s="920" t="str">
        <f>IF('statement of marks'!CX87="","",'statement of marks'!CX87)</f>
        <v/>
      </c>
      <c r="F1263" s="920"/>
      <c r="G1263" s="921"/>
      <c r="H1263" s="922"/>
      <c r="I1263" s="923"/>
      <c r="J1263" s="406"/>
      <c r="K1263" s="399" t="s">
        <v>8</v>
      </c>
      <c r="L1263" s="920" t="str">
        <f>IF('statement of marks'!CX88="","",'statement of marks'!CX88)</f>
        <v/>
      </c>
      <c r="M1263" s="920"/>
      <c r="N1263" s="921"/>
    </row>
    <row r="1264" spans="3:14" ht="17" customHeight="1">
      <c r="C1264" s="406"/>
      <c r="D1264" s="401" t="str">
        <f>'statement of marks'!$CU$5</f>
        <v>dqy ehfVax</v>
      </c>
      <c r="E1264" s="412" t="str">
        <f>IF('statement of marks'!CU87="","",'statement of marks'!CU87)</f>
        <v/>
      </c>
      <c r="F1264" s="366" t="str">
        <f>'statement of marks'!$CV$5</f>
        <v>Nk= mifLFkfr</v>
      </c>
      <c r="G1264" s="417" t="str">
        <f>IF('statement of marks'!CV87="","",'statement of marks'!CV87)</f>
        <v/>
      </c>
      <c r="H1264" s="922"/>
      <c r="I1264" s="923"/>
      <c r="J1264" s="406"/>
      <c r="K1264" s="401" t="str">
        <f>'statement of marks'!$CU$5</f>
        <v>dqy ehfVax</v>
      </c>
      <c r="L1264" s="412" t="str">
        <f>IF('statement of marks'!CU88="","",'statement of marks'!CU88)</f>
        <v/>
      </c>
      <c r="M1264" s="366" t="str">
        <f>'statement of marks'!$CV$5</f>
        <v>Nk= mifLFkfr</v>
      </c>
      <c r="N1264" s="417" t="str">
        <f>IF('statement of marks'!CV88="","",'statement of marks'!CV88)</f>
        <v/>
      </c>
    </row>
    <row r="1265" spans="3:14" ht="17" customHeight="1">
      <c r="C1265" s="406"/>
      <c r="D1265" s="399" t="s">
        <v>569</v>
      </c>
      <c r="E1265" s="898" t="str">
        <f>IF('statement of marks'!DE87="","",'statement of marks'!DE87)</f>
        <v/>
      </c>
      <c r="F1265" s="898"/>
      <c r="G1265" s="899"/>
      <c r="H1265" s="922"/>
      <c r="I1265" s="923"/>
      <c r="J1265" s="406"/>
      <c r="K1265" s="399" t="s">
        <v>569</v>
      </c>
      <c r="L1265" s="898" t="str">
        <f>IF('statement of marks'!DE88="","",'statement of marks'!DE88)</f>
        <v/>
      </c>
      <c r="M1265" s="898"/>
      <c r="N1265" s="899"/>
    </row>
    <row r="1266" spans="3:14" ht="17" customHeight="1">
      <c r="C1266" s="406"/>
      <c r="D1266" s="400" t="s">
        <v>65</v>
      </c>
      <c r="E1266" s="898"/>
      <c r="F1266" s="898"/>
      <c r="G1266" s="899"/>
      <c r="H1266" s="922"/>
      <c r="I1266" s="923"/>
      <c r="J1266" s="406"/>
      <c r="K1266" s="400" t="s">
        <v>65</v>
      </c>
      <c r="L1266" s="898"/>
      <c r="M1266" s="898"/>
      <c r="N1266" s="899"/>
    </row>
    <row r="1267" spans="3:14" ht="17" customHeight="1">
      <c r="C1267" s="406"/>
      <c r="D1267" s="402" t="s">
        <v>86</v>
      </c>
      <c r="E1267" s="898"/>
      <c r="F1267" s="898"/>
      <c r="G1267" s="899"/>
      <c r="H1267" s="922"/>
      <c r="I1267" s="923"/>
      <c r="J1267" s="406"/>
      <c r="K1267" s="402" t="s">
        <v>86</v>
      </c>
      <c r="L1267" s="898"/>
      <c r="M1267" s="898"/>
      <c r="N1267" s="899"/>
    </row>
    <row r="1268" spans="3:14" ht="17" customHeight="1">
      <c r="C1268" s="406"/>
      <c r="D1268" s="403" t="s">
        <v>16</v>
      </c>
      <c r="E1268" s="898"/>
      <c r="F1268" s="898"/>
      <c r="G1268" s="899"/>
      <c r="H1268" s="922"/>
      <c r="I1268" s="923"/>
      <c r="J1268" s="406"/>
      <c r="K1268" s="403" t="s">
        <v>16</v>
      </c>
      <c r="L1268" s="898"/>
      <c r="M1268" s="898"/>
      <c r="N1268" s="899"/>
    </row>
    <row r="1269" spans="3:14" ht="17" customHeight="1">
      <c r="C1269" s="409"/>
      <c r="D1269" s="404" t="s">
        <v>4</v>
      </c>
      <c r="E1269" s="898"/>
      <c r="F1269" s="898"/>
      <c r="G1269" s="899"/>
      <c r="H1269" s="922"/>
      <c r="I1269" s="923"/>
      <c r="J1269" s="409"/>
      <c r="K1269" s="404" t="s">
        <v>4</v>
      </c>
      <c r="L1269" s="898"/>
      <c r="M1269" s="898"/>
      <c r="N1269" s="899"/>
    </row>
    <row r="1270" spans="3:14" ht="17" customHeight="1">
      <c r="C1270" s="406"/>
      <c r="D1270" s="400" t="str">
        <f>'statement of marks'!$H$3</f>
        <v xml:space="preserve">fo|ky; dk Mkbl dksM+ </v>
      </c>
      <c r="E1270" s="900" t="str">
        <f>'statement of marks'!$I$3</f>
        <v>00001</v>
      </c>
      <c r="F1270" s="900"/>
      <c r="G1270" s="901"/>
      <c r="H1270" s="922"/>
      <c r="I1270" s="923"/>
      <c r="J1270" s="406"/>
      <c r="K1270" s="400" t="str">
        <f>'statement of marks'!$H$3</f>
        <v xml:space="preserve">fo|ky; dk Mkbl dksM+ </v>
      </c>
      <c r="L1270" s="900" t="str">
        <f>'statement of marks'!$I$3</f>
        <v>00001</v>
      </c>
      <c r="M1270" s="900"/>
      <c r="N1270" s="901"/>
    </row>
    <row r="1271" spans="3:14" ht="17" customHeight="1" thickBot="1">
      <c r="C1271" s="410"/>
      <c r="D1271" s="411" t="s">
        <v>63</v>
      </c>
      <c r="E1271" s="902">
        <f>'statement of marks'!$DD$107</f>
        <v>42460</v>
      </c>
      <c r="F1271" s="902"/>
      <c r="G1271" s="903"/>
      <c r="H1271" s="922"/>
      <c r="I1271" s="923"/>
      <c r="J1271" s="410"/>
      <c r="K1271" s="411" t="s">
        <v>63</v>
      </c>
      <c r="L1271" s="902">
        <f>'statement of marks'!$DD$107</f>
        <v>42460</v>
      </c>
      <c r="M1271" s="902"/>
      <c r="N1271" s="903"/>
    </row>
    <row r="1272" spans="3:14" ht="17" customHeight="1">
      <c r="C1272" s="904" t="s">
        <v>39</v>
      </c>
      <c r="D1272" s="905"/>
      <c r="E1272" s="905"/>
      <c r="F1272" s="905"/>
      <c r="G1272" s="906"/>
      <c r="H1272" s="922"/>
      <c r="I1272" s="923"/>
      <c r="J1272" s="904" t="s">
        <v>39</v>
      </c>
      <c r="K1272" s="905"/>
      <c r="L1272" s="905"/>
      <c r="M1272" s="905"/>
      <c r="N1272" s="906"/>
    </row>
    <row r="1273" spans="3:14" ht="17" customHeight="1">
      <c r="C1273" s="907" t="str">
        <f>'statement of marks'!$A$1</f>
        <v>jk- ck- ek/;fed fo|ky; uohu] fuEckgsM+k</v>
      </c>
      <c r="D1273" s="908"/>
      <c r="E1273" s="908"/>
      <c r="F1273" s="908"/>
      <c r="G1273" s="909"/>
      <c r="H1273" s="922"/>
      <c r="I1273" s="923"/>
      <c r="J1273" s="907" t="str">
        <f>'statement of marks'!$A$1</f>
        <v>jk- ck- ek/;fed fo|ky; uohu] fuEckgsM+k</v>
      </c>
      <c r="K1273" s="908"/>
      <c r="L1273" s="908"/>
      <c r="M1273" s="908"/>
      <c r="N1273" s="909"/>
    </row>
    <row r="1274" spans="3:14" ht="17" customHeight="1">
      <c r="C1274" s="907"/>
      <c r="D1274" s="908"/>
      <c r="E1274" s="908"/>
      <c r="F1274" s="908"/>
      <c r="G1274" s="909"/>
      <c r="H1274" s="922"/>
      <c r="I1274" s="923"/>
      <c r="J1274" s="907"/>
      <c r="K1274" s="908"/>
      <c r="L1274" s="908"/>
      <c r="M1274" s="908"/>
      <c r="N1274" s="909"/>
    </row>
    <row r="1275" spans="3:14" ht="17" customHeight="1">
      <c r="C1275" s="406"/>
      <c r="D1275" s="398" t="s">
        <v>559</v>
      </c>
      <c r="E1275" s="910" t="str">
        <f>'statement of marks'!$F$3</f>
        <v>2015-16</v>
      </c>
      <c r="F1275" s="910"/>
      <c r="G1275" s="911"/>
      <c r="H1275" s="922"/>
      <c r="I1275" s="923"/>
      <c r="J1275" s="406"/>
      <c r="K1275" s="398" t="s">
        <v>559</v>
      </c>
      <c r="L1275" s="910" t="str">
        <f>'statement of marks'!$F$3</f>
        <v>2015-16</v>
      </c>
      <c r="M1275" s="910"/>
      <c r="N1275" s="911"/>
    </row>
    <row r="1276" spans="3:14" ht="17" customHeight="1">
      <c r="C1276" s="406"/>
      <c r="D1276" s="399" t="s">
        <v>560</v>
      </c>
      <c r="E1276" s="912" t="str">
        <f>IF('statement of marks'!H89="","",'statement of marks'!H89)</f>
        <v>v 083</v>
      </c>
      <c r="F1276" s="912"/>
      <c r="G1276" s="913"/>
      <c r="H1276" s="922"/>
      <c r="I1276" s="923"/>
      <c r="J1276" s="406"/>
      <c r="K1276" s="399" t="s">
        <v>560</v>
      </c>
      <c r="L1276" s="912" t="str">
        <f>IF('statement of marks'!H90="","",'statement of marks'!H90)</f>
        <v>v 084</v>
      </c>
      <c r="M1276" s="912"/>
      <c r="N1276" s="913"/>
    </row>
    <row r="1277" spans="3:14" ht="17" customHeight="1">
      <c r="C1277" s="406"/>
      <c r="D1277" s="399" t="s">
        <v>561</v>
      </c>
      <c r="E1277" s="912" t="str">
        <f>IF('statement of marks'!I89="","",'statement of marks'!I89)</f>
        <v>c 083</v>
      </c>
      <c r="F1277" s="912"/>
      <c r="G1277" s="913"/>
      <c r="H1277" s="922"/>
      <c r="I1277" s="923"/>
      <c r="J1277" s="406"/>
      <c r="K1277" s="399" t="s">
        <v>561</v>
      </c>
      <c r="L1277" s="912" t="str">
        <f>IF('statement of marks'!I90="","",'statement of marks'!I90)</f>
        <v>c 084</v>
      </c>
      <c r="M1277" s="912"/>
      <c r="N1277" s="913"/>
    </row>
    <row r="1278" spans="3:14" ht="17" customHeight="1">
      <c r="C1278" s="406"/>
      <c r="D1278" s="399" t="s">
        <v>562</v>
      </c>
      <c r="E1278" s="912" t="str">
        <f>IF('statement of marks'!J89="","",'statement of marks'!J89)</f>
        <v>l 083</v>
      </c>
      <c r="F1278" s="912"/>
      <c r="G1278" s="913"/>
      <c r="H1278" s="922"/>
      <c r="I1278" s="923"/>
      <c r="J1278" s="406"/>
      <c r="K1278" s="399" t="s">
        <v>562</v>
      </c>
      <c r="L1278" s="912" t="str">
        <f>IF('statement of marks'!J90="","",'statement of marks'!J90)</f>
        <v>l 084</v>
      </c>
      <c r="M1278" s="912"/>
      <c r="N1278" s="913"/>
    </row>
    <row r="1279" spans="3:14" ht="17" customHeight="1">
      <c r="C1279" s="406"/>
      <c r="D1279" s="399" t="s">
        <v>566</v>
      </c>
      <c r="E1279" s="914" t="str">
        <f>IF('statement of marks'!B89="","",'statement of marks'!B89)</f>
        <v/>
      </c>
      <c r="F1279" s="914"/>
      <c r="G1279" s="915"/>
      <c r="H1279" s="922"/>
      <c r="I1279" s="923"/>
      <c r="J1279" s="406"/>
      <c r="K1279" s="399" t="s">
        <v>566</v>
      </c>
      <c r="L1279" s="914" t="str">
        <f>IF('statement of marks'!B90="","",'statement of marks'!B90)</f>
        <v/>
      </c>
      <c r="M1279" s="914"/>
      <c r="N1279" s="915"/>
    </row>
    <row r="1280" spans="3:14" ht="17" customHeight="1">
      <c r="C1280" s="406"/>
      <c r="D1280" s="399" t="s">
        <v>563</v>
      </c>
      <c r="E1280" s="914" t="str">
        <f>'statement of marks'!$D$3</f>
        <v>2 A</v>
      </c>
      <c r="F1280" s="914"/>
      <c r="G1280" s="915"/>
      <c r="H1280" s="922"/>
      <c r="I1280" s="923"/>
      <c r="J1280" s="406"/>
      <c r="K1280" s="399" t="s">
        <v>563</v>
      </c>
      <c r="L1280" s="914" t="str">
        <f>'statement of marks'!$D$3</f>
        <v>2 A</v>
      </c>
      <c r="M1280" s="914"/>
      <c r="N1280" s="915"/>
    </row>
    <row r="1281" spans="3:14" ht="17" customHeight="1">
      <c r="C1281" s="406"/>
      <c r="D1281" s="400" t="s">
        <v>564</v>
      </c>
      <c r="E1281" s="914" t="str">
        <f>IF('statement of marks'!E89="","",'statement of marks'!E89)</f>
        <v/>
      </c>
      <c r="F1281" s="914"/>
      <c r="G1281" s="915"/>
      <c r="H1281" s="922"/>
      <c r="I1281" s="923"/>
      <c r="J1281" s="406"/>
      <c r="K1281" s="400" t="s">
        <v>564</v>
      </c>
      <c r="L1281" s="914" t="str">
        <f>IF('statement of marks'!E90="","",'statement of marks'!E90)</f>
        <v/>
      </c>
      <c r="M1281" s="914"/>
      <c r="N1281" s="915"/>
    </row>
    <row r="1282" spans="3:14" ht="17" customHeight="1">
      <c r="C1282" s="406"/>
      <c r="D1282" s="399" t="s">
        <v>6</v>
      </c>
      <c r="E1282" s="914" t="str">
        <f>IF('statement of marks'!D89="","",'statement of marks'!D89)</f>
        <v/>
      </c>
      <c r="F1282" s="914"/>
      <c r="G1282" s="915"/>
      <c r="H1282" s="922"/>
      <c r="I1282" s="923"/>
      <c r="J1282" s="406"/>
      <c r="K1282" s="399" t="s">
        <v>6</v>
      </c>
      <c r="L1282" s="914" t="str">
        <f>IF('statement of marks'!D90="","",'statement of marks'!D90)</f>
        <v/>
      </c>
      <c r="M1282" s="914"/>
      <c r="N1282" s="915"/>
    </row>
    <row r="1283" spans="3:14" ht="17" customHeight="1">
      <c r="C1283" s="406"/>
      <c r="D1283" s="399" t="s">
        <v>567</v>
      </c>
      <c r="E1283" s="916" t="str">
        <f>IF('statement of marks'!F89="","",'statement of marks'!F89)</f>
        <v/>
      </c>
      <c r="F1283" s="916"/>
      <c r="G1283" s="917"/>
      <c r="H1283" s="922"/>
      <c r="I1283" s="923"/>
      <c r="J1283" s="406"/>
      <c r="K1283" s="399" t="s">
        <v>567</v>
      </c>
      <c r="L1283" s="916" t="str">
        <f>IF('statement of marks'!F90="","",'statement of marks'!F90)</f>
        <v/>
      </c>
      <c r="M1283" s="916"/>
      <c r="N1283" s="917"/>
    </row>
    <row r="1284" spans="3:14" ht="17" customHeight="1">
      <c r="C1284" s="406"/>
      <c r="D1284" s="399" t="s">
        <v>568</v>
      </c>
      <c r="E1284" s="918" t="str">
        <f>IF('statement of marks'!G89="","",'statement of marks'!G89)</f>
        <v/>
      </c>
      <c r="F1284" s="918"/>
      <c r="G1284" s="919"/>
      <c r="H1284" s="922"/>
      <c r="I1284" s="923"/>
      <c r="J1284" s="406"/>
      <c r="K1284" s="399" t="s">
        <v>568</v>
      </c>
      <c r="L1284" s="918" t="str">
        <f>IF('statement of marks'!G90="","",'statement of marks'!G90)</f>
        <v/>
      </c>
      <c r="M1284" s="918"/>
      <c r="N1284" s="919"/>
    </row>
    <row r="1285" spans="3:14" ht="17" customHeight="1">
      <c r="C1285" s="406"/>
      <c r="D1285" s="399" t="s">
        <v>565</v>
      </c>
      <c r="E1285" s="405" t="s">
        <v>630</v>
      </c>
      <c r="F1285" s="405" t="s">
        <v>79</v>
      </c>
      <c r="G1285" s="407" t="s">
        <v>571</v>
      </c>
      <c r="H1285" s="922"/>
      <c r="I1285" s="923"/>
      <c r="J1285" s="406"/>
      <c r="K1285" s="399" t="s">
        <v>565</v>
      </c>
      <c r="L1285" s="405" t="s">
        <v>630</v>
      </c>
      <c r="M1285" s="405" t="s">
        <v>79</v>
      </c>
      <c r="N1285" s="407" t="s">
        <v>571</v>
      </c>
    </row>
    <row r="1286" spans="3:14" ht="17" customHeight="1">
      <c r="C1286" s="406"/>
      <c r="D1286" s="399" t="str">
        <f>'statement of marks'!$BZ$5</f>
        <v>fgUnh</v>
      </c>
      <c r="E1286" s="413" t="str">
        <f>IF('statement of marks'!BZ89="","",'statement of marks'!BZ89)</f>
        <v/>
      </c>
      <c r="F1286" s="415" t="str">
        <f>IF('statement of marks'!CA89="","",'statement of marks'!CA89)</f>
        <v/>
      </c>
      <c r="G1286" s="407" t="str">
        <f>IF('statement of marks'!CB89="","",'statement of marks'!CB89)</f>
        <v/>
      </c>
      <c r="H1286" s="922"/>
      <c r="I1286" s="923"/>
      <c r="J1286" s="406"/>
      <c r="K1286" s="399" t="str">
        <f>'statement of marks'!$BZ$5</f>
        <v>fgUnh</v>
      </c>
      <c r="L1286" s="413" t="str">
        <f>IF('statement of marks'!BZ90="","",'statement of marks'!BZ90)</f>
        <v/>
      </c>
      <c r="M1286" s="415" t="str">
        <f>IF('statement of marks'!CA90="","",'statement of marks'!CA90)</f>
        <v/>
      </c>
      <c r="N1286" s="407" t="str">
        <f>IF('statement of marks'!CB90="","",'statement of marks'!CB90)</f>
        <v/>
      </c>
    </row>
    <row r="1287" spans="3:14" ht="17" customHeight="1">
      <c r="C1287" s="406"/>
      <c r="D1287" s="399" t="str">
        <f>'statement of marks'!$CC$5</f>
        <v>vaxszth</v>
      </c>
      <c r="E1287" s="413" t="str">
        <f>IF('statement of marks'!CC89="","",'statement of marks'!CC89)</f>
        <v/>
      </c>
      <c r="F1287" s="415" t="str">
        <f>IF('statement of marks'!CD89="","",'statement of marks'!CD89)</f>
        <v/>
      </c>
      <c r="G1287" s="407" t="str">
        <f>IF('statement of marks'!CE89="","",'statement of marks'!CE89)</f>
        <v/>
      </c>
      <c r="H1287" s="922"/>
      <c r="I1287" s="923"/>
      <c r="J1287" s="406"/>
      <c r="K1287" s="399" t="str">
        <f>'statement of marks'!$CC$5</f>
        <v>vaxszth</v>
      </c>
      <c r="L1287" s="413" t="str">
        <f>IF('statement of marks'!CC90="","",'statement of marks'!CC90)</f>
        <v/>
      </c>
      <c r="M1287" s="415" t="str">
        <f>IF('statement of marks'!CD90="","",'statement of marks'!CD90)</f>
        <v/>
      </c>
      <c r="N1287" s="407" t="str">
        <f>IF('statement of marks'!CE90="","",'statement of marks'!CE90)</f>
        <v/>
      </c>
    </row>
    <row r="1288" spans="3:14" ht="17" customHeight="1">
      <c r="C1288" s="406"/>
      <c r="D1288" s="399" t="str">
        <f>'statement of marks'!$CF$5</f>
        <v>xf.kr</v>
      </c>
      <c r="E1288" s="413" t="str">
        <f>IF('statement of marks'!CF89="","",'statement of marks'!CF89)</f>
        <v/>
      </c>
      <c r="F1288" s="415" t="str">
        <f>IF('statement of marks'!CG89="","",'statement of marks'!CG89)</f>
        <v/>
      </c>
      <c r="G1288" s="407" t="str">
        <f>IF('statement of marks'!CH89="","",'statement of marks'!CH89)</f>
        <v/>
      </c>
      <c r="H1288" s="922"/>
      <c r="I1288" s="923"/>
      <c r="J1288" s="406"/>
      <c r="K1288" s="399" t="str">
        <f>'statement of marks'!$CF$5</f>
        <v>xf.kr</v>
      </c>
      <c r="L1288" s="413" t="str">
        <f>IF('statement of marks'!CF90="","",'statement of marks'!CF90)</f>
        <v/>
      </c>
      <c r="M1288" s="415" t="str">
        <f>IF('statement of marks'!CG90="","",'statement of marks'!CG90)</f>
        <v/>
      </c>
      <c r="N1288" s="407" t="str">
        <f>IF('statement of marks'!CH90="","",'statement of marks'!CH90)</f>
        <v/>
      </c>
    </row>
    <row r="1289" spans="3:14" ht="17" customHeight="1">
      <c r="C1289" s="406"/>
      <c r="D1289" s="399" t="str">
        <f>'statement of marks'!$CI$5</f>
        <v>Ik;kZoj.k v/;;u</v>
      </c>
      <c r="E1289" s="413" t="str">
        <f>IF('statement of marks'!CI89="","",'statement of marks'!CI89)</f>
        <v/>
      </c>
      <c r="F1289" s="415" t="str">
        <f>IF('statement of marks'!CJ89="","",'statement of marks'!CJ89)</f>
        <v/>
      </c>
      <c r="G1289" s="407" t="str">
        <f>IF('statement of marks'!CK89="","",'statement of marks'!CK89)</f>
        <v/>
      </c>
      <c r="H1289" s="922"/>
      <c r="I1289" s="923"/>
      <c r="J1289" s="406"/>
      <c r="K1289" s="399" t="str">
        <f>'statement of marks'!$CI$5</f>
        <v>Ik;kZoj.k v/;;u</v>
      </c>
      <c r="L1289" s="413" t="str">
        <f>IF('statement of marks'!CI90="","",'statement of marks'!CI90)</f>
        <v/>
      </c>
      <c r="M1289" s="415" t="str">
        <f>IF('statement of marks'!CJ90="","",'statement of marks'!CJ90)</f>
        <v/>
      </c>
      <c r="N1289" s="407" t="str">
        <f>IF('statement of marks'!CK90="","",'statement of marks'!CK90)</f>
        <v/>
      </c>
    </row>
    <row r="1290" spans="3:14" ht="17" customHeight="1">
      <c r="C1290" s="406"/>
      <c r="D1290" s="399" t="str">
        <f>'statement of marks'!$CL$5</f>
        <v>dk;kZuqHko</v>
      </c>
      <c r="E1290" s="413" t="str">
        <f>IF('statement of marks'!CL89="","",'statement of marks'!CL89)</f>
        <v/>
      </c>
      <c r="F1290" s="415" t="str">
        <f>IF('statement of marks'!CM89="","",'statement of marks'!CM89)</f>
        <v/>
      </c>
      <c r="G1290" s="407" t="str">
        <f>IF('statement of marks'!CN89="","",'statement of marks'!CN89)</f>
        <v/>
      </c>
      <c r="H1290" s="922"/>
      <c r="I1290" s="923"/>
      <c r="J1290" s="406"/>
      <c r="K1290" s="399" t="str">
        <f>'statement of marks'!$CL$5</f>
        <v>dk;kZuqHko</v>
      </c>
      <c r="L1290" s="413" t="str">
        <f>IF('statement of marks'!CL90="","",'statement of marks'!CL90)</f>
        <v/>
      </c>
      <c r="M1290" s="415" t="str">
        <f>IF('statement of marks'!CM90="","",'statement of marks'!CM90)</f>
        <v/>
      </c>
      <c r="N1290" s="407" t="str">
        <f>IF('statement of marks'!CN90="","",'statement of marks'!CN90)</f>
        <v/>
      </c>
    </row>
    <row r="1291" spans="3:14" ht="17" customHeight="1">
      <c r="C1291" s="406"/>
      <c r="D1291" s="399" t="str">
        <f>'statement of marks'!$CO$5</f>
        <v>dyk f'k{kk</v>
      </c>
      <c r="E1291" s="414" t="str">
        <f>IF('statement of marks'!CO89="","",'statement of marks'!CO89)</f>
        <v/>
      </c>
      <c r="F1291" s="416" t="str">
        <f>IF('statement of marks'!CP89="","",'statement of marks'!CP89)</f>
        <v/>
      </c>
      <c r="G1291" s="408" t="str">
        <f>IF('statement of marks'!CQ89="","",'statement of marks'!CQ89)</f>
        <v/>
      </c>
      <c r="H1291" s="922"/>
      <c r="I1291" s="923"/>
      <c r="J1291" s="406"/>
      <c r="K1291" s="399" t="str">
        <f>'statement of marks'!$CO$5</f>
        <v>dyk f'k{kk</v>
      </c>
      <c r="L1291" s="414" t="str">
        <f>IF('statement of marks'!CO90="","",'statement of marks'!CO90)</f>
        <v/>
      </c>
      <c r="M1291" s="416" t="str">
        <f>IF('statement of marks'!CP90="","",'statement of marks'!CP90)</f>
        <v/>
      </c>
      <c r="N1291" s="408" t="str">
        <f>IF('statement of marks'!CQ90="","",'statement of marks'!CQ90)</f>
        <v/>
      </c>
    </row>
    <row r="1292" spans="3:14" ht="17" customHeight="1">
      <c r="C1292" s="406"/>
      <c r="D1292" s="399" t="str">
        <f>'statement of marks'!$CR$5</f>
        <v>LokLF; ,oe~ 'kkjhfjd f'k{kk</v>
      </c>
      <c r="E1292" s="414" t="str">
        <f>IF('statement of marks'!CR89="","",'statement of marks'!CR89)</f>
        <v/>
      </c>
      <c r="F1292" s="416" t="str">
        <f>IF('statement of marks'!CS89="","",'statement of marks'!CS89)</f>
        <v/>
      </c>
      <c r="G1292" s="408" t="str">
        <f>IF('statement of marks'!CT89="","",'statement of marks'!CT89)</f>
        <v/>
      </c>
      <c r="H1292" s="922"/>
      <c r="I1292" s="923"/>
      <c r="J1292" s="406"/>
      <c r="K1292" s="399" t="str">
        <f>'statement of marks'!$CR$5</f>
        <v>LokLF; ,oe~ 'kkjhfjd f'k{kk</v>
      </c>
      <c r="L1292" s="414" t="str">
        <f>IF('statement of marks'!CR90="","",'statement of marks'!CR90)</f>
        <v/>
      </c>
      <c r="M1292" s="416" t="str">
        <f>IF('statement of marks'!CS90="","",'statement of marks'!CS90)</f>
        <v/>
      </c>
      <c r="N1292" s="408" t="str">
        <f>IF('statement of marks'!CT90="","",'statement of marks'!CT90)</f>
        <v/>
      </c>
    </row>
    <row r="1293" spans="3:14" ht="17" customHeight="1">
      <c r="C1293" s="406"/>
      <c r="D1293" s="399" t="s">
        <v>629</v>
      </c>
      <c r="E1293" s="414" t="str">
        <f>IF('statement of marks'!CY89="","",'statement of marks'!CY89)</f>
        <v/>
      </c>
      <c r="F1293" s="416" t="str">
        <f>IF('statement of marks'!CZ89="","",'statement of marks'!CZ89)</f>
        <v/>
      </c>
      <c r="G1293" s="408" t="str">
        <f>IF('statement of marks'!DB89="","",'statement of marks'!DB89)</f>
        <v/>
      </c>
      <c r="H1293" s="922"/>
      <c r="I1293" s="923"/>
      <c r="J1293" s="406"/>
      <c r="K1293" s="399" t="s">
        <v>629</v>
      </c>
      <c r="L1293" s="414" t="str">
        <f>IF('statement of marks'!CY90="","",'statement of marks'!CY90)</f>
        <v/>
      </c>
      <c r="M1293" s="416" t="str">
        <f>IF('statement of marks'!CZ90="","",'statement of marks'!CZ90)</f>
        <v/>
      </c>
      <c r="N1293" s="408" t="str">
        <f>IF('statement of marks'!DB90="","",'statement of marks'!DB90)</f>
        <v/>
      </c>
    </row>
    <row r="1294" spans="3:14" ht="17" customHeight="1">
      <c r="C1294" s="406"/>
      <c r="D1294" s="399" t="s">
        <v>8</v>
      </c>
      <c r="E1294" s="920" t="str">
        <f>IF('statement of marks'!CX89="","",'statement of marks'!CX89)</f>
        <v/>
      </c>
      <c r="F1294" s="920"/>
      <c r="G1294" s="921"/>
      <c r="H1294" s="922"/>
      <c r="I1294" s="923"/>
      <c r="J1294" s="406"/>
      <c r="K1294" s="399" t="s">
        <v>8</v>
      </c>
      <c r="L1294" s="920" t="str">
        <f>IF('statement of marks'!CX90="","",'statement of marks'!CX90)</f>
        <v/>
      </c>
      <c r="M1294" s="920"/>
      <c r="N1294" s="921"/>
    </row>
    <row r="1295" spans="3:14" ht="17" customHeight="1">
      <c r="C1295" s="406"/>
      <c r="D1295" s="401" t="str">
        <f>'statement of marks'!$CU$5</f>
        <v>dqy ehfVax</v>
      </c>
      <c r="E1295" s="412" t="str">
        <f>IF('statement of marks'!CU89="","",'statement of marks'!CU89)</f>
        <v/>
      </c>
      <c r="F1295" s="366" t="str">
        <f>'statement of marks'!$CV$5</f>
        <v>Nk= mifLFkfr</v>
      </c>
      <c r="G1295" s="417" t="str">
        <f>IF('statement of marks'!CV89="","",'statement of marks'!CV89)</f>
        <v/>
      </c>
      <c r="H1295" s="922"/>
      <c r="I1295" s="923"/>
      <c r="J1295" s="406"/>
      <c r="K1295" s="401" t="str">
        <f>'statement of marks'!$CU$5</f>
        <v>dqy ehfVax</v>
      </c>
      <c r="L1295" s="412" t="str">
        <f>IF('statement of marks'!CU90="","",'statement of marks'!CU90)</f>
        <v/>
      </c>
      <c r="M1295" s="366" t="str">
        <f>'statement of marks'!$CV$5</f>
        <v>Nk= mifLFkfr</v>
      </c>
      <c r="N1295" s="417" t="str">
        <f>IF('statement of marks'!CV90="","",'statement of marks'!CV90)</f>
        <v/>
      </c>
    </row>
    <row r="1296" spans="3:14" ht="17" customHeight="1">
      <c r="C1296" s="406"/>
      <c r="D1296" s="399" t="s">
        <v>569</v>
      </c>
      <c r="E1296" s="898" t="str">
        <f>IF('statement of marks'!DE89="","",'statement of marks'!DE89)</f>
        <v/>
      </c>
      <c r="F1296" s="898"/>
      <c r="G1296" s="899"/>
      <c r="H1296" s="922"/>
      <c r="I1296" s="923"/>
      <c r="J1296" s="406"/>
      <c r="K1296" s="399" t="s">
        <v>569</v>
      </c>
      <c r="L1296" s="898" t="str">
        <f>IF('statement of marks'!DE90="","",'statement of marks'!DE90)</f>
        <v/>
      </c>
      <c r="M1296" s="898"/>
      <c r="N1296" s="899"/>
    </row>
    <row r="1297" spans="3:14" ht="17" customHeight="1">
      <c r="C1297" s="406"/>
      <c r="D1297" s="400" t="s">
        <v>65</v>
      </c>
      <c r="E1297" s="898"/>
      <c r="F1297" s="898"/>
      <c r="G1297" s="899"/>
      <c r="H1297" s="922"/>
      <c r="I1297" s="923"/>
      <c r="J1297" s="406"/>
      <c r="K1297" s="400" t="s">
        <v>65</v>
      </c>
      <c r="L1297" s="898"/>
      <c r="M1297" s="898"/>
      <c r="N1297" s="899"/>
    </row>
    <row r="1298" spans="3:14" ht="17" customHeight="1">
      <c r="C1298" s="406"/>
      <c r="D1298" s="402" t="s">
        <v>86</v>
      </c>
      <c r="E1298" s="898"/>
      <c r="F1298" s="898"/>
      <c r="G1298" s="899"/>
      <c r="H1298" s="922"/>
      <c r="I1298" s="923"/>
      <c r="J1298" s="406"/>
      <c r="K1298" s="402" t="s">
        <v>86</v>
      </c>
      <c r="L1298" s="898"/>
      <c r="M1298" s="898"/>
      <c r="N1298" s="899"/>
    </row>
    <row r="1299" spans="3:14" ht="17" customHeight="1">
      <c r="C1299" s="406"/>
      <c r="D1299" s="403" t="s">
        <v>16</v>
      </c>
      <c r="E1299" s="898"/>
      <c r="F1299" s="898"/>
      <c r="G1299" s="899"/>
      <c r="H1299" s="922"/>
      <c r="I1299" s="923"/>
      <c r="J1299" s="406"/>
      <c r="K1299" s="403" t="s">
        <v>16</v>
      </c>
      <c r="L1299" s="898"/>
      <c r="M1299" s="898"/>
      <c r="N1299" s="899"/>
    </row>
    <row r="1300" spans="3:14" ht="17" customHeight="1">
      <c r="C1300" s="409"/>
      <c r="D1300" s="404" t="s">
        <v>4</v>
      </c>
      <c r="E1300" s="898"/>
      <c r="F1300" s="898"/>
      <c r="G1300" s="899"/>
      <c r="H1300" s="922"/>
      <c r="I1300" s="923"/>
      <c r="J1300" s="409"/>
      <c r="K1300" s="404" t="s">
        <v>4</v>
      </c>
      <c r="L1300" s="898"/>
      <c r="M1300" s="898"/>
      <c r="N1300" s="899"/>
    </row>
    <row r="1301" spans="3:14" ht="17" customHeight="1">
      <c r="C1301" s="406"/>
      <c r="D1301" s="400" t="str">
        <f>'statement of marks'!$H$3</f>
        <v xml:space="preserve">fo|ky; dk Mkbl dksM+ </v>
      </c>
      <c r="E1301" s="900" t="str">
        <f>'statement of marks'!$I$3</f>
        <v>00001</v>
      </c>
      <c r="F1301" s="900"/>
      <c r="G1301" s="901"/>
      <c r="H1301" s="922"/>
      <c r="I1301" s="923"/>
      <c r="J1301" s="406"/>
      <c r="K1301" s="400" t="str">
        <f>'statement of marks'!$H$3</f>
        <v xml:space="preserve">fo|ky; dk Mkbl dksM+ </v>
      </c>
      <c r="L1301" s="900" t="str">
        <f>'statement of marks'!$I$3</f>
        <v>00001</v>
      </c>
      <c r="M1301" s="900"/>
      <c r="N1301" s="901"/>
    </row>
    <row r="1302" spans="3:14" ht="17" customHeight="1" thickBot="1">
      <c r="C1302" s="410"/>
      <c r="D1302" s="411" t="s">
        <v>63</v>
      </c>
      <c r="E1302" s="902">
        <f>'statement of marks'!$DD$107</f>
        <v>42460</v>
      </c>
      <c r="F1302" s="902"/>
      <c r="G1302" s="903"/>
      <c r="H1302" s="922"/>
      <c r="I1302" s="923"/>
      <c r="J1302" s="410"/>
      <c r="K1302" s="411" t="s">
        <v>63</v>
      </c>
      <c r="L1302" s="902">
        <f>'statement of marks'!$DD$107</f>
        <v>42460</v>
      </c>
      <c r="M1302" s="902"/>
      <c r="N1302" s="903"/>
    </row>
    <row r="1303" spans="3:14" ht="17" customHeight="1">
      <c r="C1303" s="904" t="s">
        <v>39</v>
      </c>
      <c r="D1303" s="905"/>
      <c r="E1303" s="905"/>
      <c r="F1303" s="905"/>
      <c r="G1303" s="906"/>
      <c r="H1303" s="922"/>
      <c r="I1303" s="923"/>
      <c r="J1303" s="904" t="s">
        <v>39</v>
      </c>
      <c r="K1303" s="905"/>
      <c r="L1303" s="905"/>
      <c r="M1303" s="905"/>
      <c r="N1303" s="906"/>
    </row>
    <row r="1304" spans="3:14" ht="17" customHeight="1">
      <c r="C1304" s="907" t="str">
        <f>'statement of marks'!$A$1</f>
        <v>jk- ck- ek/;fed fo|ky; uohu] fuEckgsM+k</v>
      </c>
      <c r="D1304" s="908"/>
      <c r="E1304" s="908"/>
      <c r="F1304" s="908"/>
      <c r="G1304" s="909"/>
      <c r="H1304" s="922"/>
      <c r="I1304" s="923"/>
      <c r="J1304" s="907" t="str">
        <f>'statement of marks'!$A$1</f>
        <v>jk- ck- ek/;fed fo|ky; uohu] fuEckgsM+k</v>
      </c>
      <c r="K1304" s="908"/>
      <c r="L1304" s="908"/>
      <c r="M1304" s="908"/>
      <c r="N1304" s="909"/>
    </row>
    <row r="1305" spans="3:14" ht="17" customHeight="1">
      <c r="C1305" s="907"/>
      <c r="D1305" s="908"/>
      <c r="E1305" s="908"/>
      <c r="F1305" s="908"/>
      <c r="G1305" s="909"/>
      <c r="H1305" s="922"/>
      <c r="I1305" s="923"/>
      <c r="J1305" s="907"/>
      <c r="K1305" s="908"/>
      <c r="L1305" s="908"/>
      <c r="M1305" s="908"/>
      <c r="N1305" s="909"/>
    </row>
    <row r="1306" spans="3:14" ht="17" customHeight="1">
      <c r="C1306" s="406"/>
      <c r="D1306" s="398" t="s">
        <v>559</v>
      </c>
      <c r="E1306" s="910" t="str">
        <f>'statement of marks'!$F$3</f>
        <v>2015-16</v>
      </c>
      <c r="F1306" s="910"/>
      <c r="G1306" s="911"/>
      <c r="H1306" s="922"/>
      <c r="I1306" s="923"/>
      <c r="J1306" s="406"/>
      <c r="K1306" s="398" t="s">
        <v>559</v>
      </c>
      <c r="L1306" s="910" t="str">
        <f>'statement of marks'!$F$3</f>
        <v>2015-16</v>
      </c>
      <c r="M1306" s="910"/>
      <c r="N1306" s="911"/>
    </row>
    <row r="1307" spans="3:14" ht="17" customHeight="1">
      <c r="C1307" s="406"/>
      <c r="D1307" s="399" t="s">
        <v>560</v>
      </c>
      <c r="E1307" s="912" t="str">
        <f>IF('statement of marks'!H91="","",'statement of marks'!H91)</f>
        <v>v 085</v>
      </c>
      <c r="F1307" s="912"/>
      <c r="G1307" s="913"/>
      <c r="H1307" s="922"/>
      <c r="I1307" s="923"/>
      <c r="J1307" s="406"/>
      <c r="K1307" s="399" t="s">
        <v>560</v>
      </c>
      <c r="L1307" s="912" t="str">
        <f>IF('statement of marks'!H92="","",'statement of marks'!H92)</f>
        <v>v 086</v>
      </c>
      <c r="M1307" s="912"/>
      <c r="N1307" s="913"/>
    </row>
    <row r="1308" spans="3:14" ht="17" customHeight="1">
      <c r="C1308" s="406"/>
      <c r="D1308" s="399" t="s">
        <v>561</v>
      </c>
      <c r="E1308" s="912" t="str">
        <f>IF('statement of marks'!I91="","",'statement of marks'!I91)</f>
        <v>c 085</v>
      </c>
      <c r="F1308" s="912"/>
      <c r="G1308" s="913"/>
      <c r="H1308" s="922"/>
      <c r="I1308" s="923"/>
      <c r="J1308" s="406"/>
      <c r="K1308" s="399" t="s">
        <v>561</v>
      </c>
      <c r="L1308" s="912" t="str">
        <f>IF('statement of marks'!I92="","",'statement of marks'!I92)</f>
        <v>c 086</v>
      </c>
      <c r="M1308" s="912"/>
      <c r="N1308" s="913"/>
    </row>
    <row r="1309" spans="3:14" ht="17" customHeight="1">
      <c r="C1309" s="406"/>
      <c r="D1309" s="399" t="s">
        <v>562</v>
      </c>
      <c r="E1309" s="912" t="str">
        <f>IF('statement of marks'!J91="","",'statement of marks'!J91)</f>
        <v>l 085</v>
      </c>
      <c r="F1309" s="912"/>
      <c r="G1309" s="913"/>
      <c r="H1309" s="922"/>
      <c r="I1309" s="923"/>
      <c r="J1309" s="406"/>
      <c r="K1309" s="399" t="s">
        <v>562</v>
      </c>
      <c r="L1309" s="912" t="str">
        <f>IF('statement of marks'!J92="","",'statement of marks'!J92)</f>
        <v>l 086</v>
      </c>
      <c r="M1309" s="912"/>
      <c r="N1309" s="913"/>
    </row>
    <row r="1310" spans="3:14" ht="17" customHeight="1">
      <c r="C1310" s="406"/>
      <c r="D1310" s="399" t="s">
        <v>566</v>
      </c>
      <c r="E1310" s="914" t="str">
        <f>IF('statement of marks'!B91="","",'statement of marks'!B91)</f>
        <v/>
      </c>
      <c r="F1310" s="914"/>
      <c r="G1310" s="915"/>
      <c r="H1310" s="922"/>
      <c r="I1310" s="923"/>
      <c r="J1310" s="406"/>
      <c r="K1310" s="399" t="s">
        <v>566</v>
      </c>
      <c r="L1310" s="914" t="str">
        <f>IF('statement of marks'!B92="","",'statement of marks'!B92)</f>
        <v/>
      </c>
      <c r="M1310" s="914"/>
      <c r="N1310" s="915"/>
    </row>
    <row r="1311" spans="3:14" ht="17" customHeight="1">
      <c r="C1311" s="406"/>
      <c r="D1311" s="399" t="s">
        <v>563</v>
      </c>
      <c r="E1311" s="914" t="str">
        <f>'statement of marks'!$D$3</f>
        <v>2 A</v>
      </c>
      <c r="F1311" s="914"/>
      <c r="G1311" s="915"/>
      <c r="H1311" s="922"/>
      <c r="I1311" s="923"/>
      <c r="J1311" s="406"/>
      <c r="K1311" s="399" t="s">
        <v>563</v>
      </c>
      <c r="L1311" s="914" t="str">
        <f>'statement of marks'!$D$3</f>
        <v>2 A</v>
      </c>
      <c r="M1311" s="914"/>
      <c r="N1311" s="915"/>
    </row>
    <row r="1312" spans="3:14" ht="17" customHeight="1">
      <c r="C1312" s="406"/>
      <c r="D1312" s="400" t="s">
        <v>564</v>
      </c>
      <c r="E1312" s="914" t="str">
        <f>IF('statement of marks'!E91="","",'statement of marks'!E91)</f>
        <v/>
      </c>
      <c r="F1312" s="914"/>
      <c r="G1312" s="915"/>
      <c r="H1312" s="922"/>
      <c r="I1312" s="923"/>
      <c r="J1312" s="406"/>
      <c r="K1312" s="400" t="s">
        <v>564</v>
      </c>
      <c r="L1312" s="914" t="str">
        <f>IF('statement of marks'!E92="","",'statement of marks'!E92)</f>
        <v/>
      </c>
      <c r="M1312" s="914"/>
      <c r="N1312" s="915"/>
    </row>
    <row r="1313" spans="3:14" ht="17" customHeight="1">
      <c r="C1313" s="406"/>
      <c r="D1313" s="399" t="s">
        <v>6</v>
      </c>
      <c r="E1313" s="914" t="str">
        <f>IF('statement of marks'!D91="","",'statement of marks'!D91)</f>
        <v/>
      </c>
      <c r="F1313" s="914"/>
      <c r="G1313" s="915"/>
      <c r="H1313" s="922"/>
      <c r="I1313" s="923"/>
      <c r="J1313" s="406"/>
      <c r="K1313" s="399" t="s">
        <v>6</v>
      </c>
      <c r="L1313" s="914" t="str">
        <f>IF('statement of marks'!D92="","",'statement of marks'!D92)</f>
        <v/>
      </c>
      <c r="M1313" s="914"/>
      <c r="N1313" s="915"/>
    </row>
    <row r="1314" spans="3:14" ht="17" customHeight="1">
      <c r="C1314" s="406"/>
      <c r="D1314" s="399" t="s">
        <v>567</v>
      </c>
      <c r="E1314" s="916" t="str">
        <f>IF('statement of marks'!F91="","",'statement of marks'!F91)</f>
        <v/>
      </c>
      <c r="F1314" s="916"/>
      <c r="G1314" s="917"/>
      <c r="H1314" s="922"/>
      <c r="I1314" s="923"/>
      <c r="J1314" s="406"/>
      <c r="K1314" s="399" t="s">
        <v>567</v>
      </c>
      <c r="L1314" s="916" t="str">
        <f>IF('statement of marks'!F92="","",'statement of marks'!F92)</f>
        <v/>
      </c>
      <c r="M1314" s="916"/>
      <c r="N1314" s="917"/>
    </row>
    <row r="1315" spans="3:14" ht="17" customHeight="1">
      <c r="C1315" s="406"/>
      <c r="D1315" s="399" t="s">
        <v>568</v>
      </c>
      <c r="E1315" s="918" t="str">
        <f>IF('statement of marks'!G91="","",'statement of marks'!G91)</f>
        <v/>
      </c>
      <c r="F1315" s="918"/>
      <c r="G1315" s="919"/>
      <c r="H1315" s="922"/>
      <c r="I1315" s="923"/>
      <c r="J1315" s="406"/>
      <c r="K1315" s="399" t="s">
        <v>568</v>
      </c>
      <c r="L1315" s="918" t="str">
        <f>IF('statement of marks'!G92="","",'statement of marks'!G92)</f>
        <v/>
      </c>
      <c r="M1315" s="918"/>
      <c r="N1315" s="919"/>
    </row>
    <row r="1316" spans="3:14" ht="17" customHeight="1">
      <c r="C1316" s="406"/>
      <c r="D1316" s="399" t="s">
        <v>565</v>
      </c>
      <c r="E1316" s="405" t="s">
        <v>630</v>
      </c>
      <c r="F1316" s="405" t="s">
        <v>79</v>
      </c>
      <c r="G1316" s="407" t="s">
        <v>571</v>
      </c>
      <c r="H1316" s="922"/>
      <c r="I1316" s="923"/>
      <c r="J1316" s="406"/>
      <c r="K1316" s="399" t="s">
        <v>565</v>
      </c>
      <c r="L1316" s="405" t="s">
        <v>630</v>
      </c>
      <c r="M1316" s="405" t="s">
        <v>79</v>
      </c>
      <c r="N1316" s="407" t="s">
        <v>571</v>
      </c>
    </row>
    <row r="1317" spans="3:14" ht="17" customHeight="1">
      <c r="C1317" s="406"/>
      <c r="D1317" s="399" t="str">
        <f>'statement of marks'!$BZ$5</f>
        <v>fgUnh</v>
      </c>
      <c r="E1317" s="413" t="str">
        <f>IF('statement of marks'!BZ91="","",'statement of marks'!BZ91)</f>
        <v/>
      </c>
      <c r="F1317" s="415" t="str">
        <f>IF('statement of marks'!CA91="","",'statement of marks'!CA91)</f>
        <v/>
      </c>
      <c r="G1317" s="407" t="str">
        <f>IF('statement of marks'!CB91="","",'statement of marks'!CB91)</f>
        <v/>
      </c>
      <c r="H1317" s="922"/>
      <c r="I1317" s="923"/>
      <c r="J1317" s="406"/>
      <c r="K1317" s="399" t="str">
        <f>'statement of marks'!$BZ$5</f>
        <v>fgUnh</v>
      </c>
      <c r="L1317" s="413" t="str">
        <f>IF('statement of marks'!BZ92="","",'statement of marks'!BZ92)</f>
        <v/>
      </c>
      <c r="M1317" s="415" t="str">
        <f>IF('statement of marks'!CA92="","",'statement of marks'!CA92)</f>
        <v/>
      </c>
      <c r="N1317" s="407" t="str">
        <f>IF('statement of marks'!CB92="","",'statement of marks'!CB92)</f>
        <v/>
      </c>
    </row>
    <row r="1318" spans="3:14" ht="17" customHeight="1">
      <c r="C1318" s="406"/>
      <c r="D1318" s="399" t="str">
        <f>'statement of marks'!$CC$5</f>
        <v>vaxszth</v>
      </c>
      <c r="E1318" s="413" t="str">
        <f>IF('statement of marks'!CC91="","",'statement of marks'!CC91)</f>
        <v/>
      </c>
      <c r="F1318" s="415" t="str">
        <f>IF('statement of marks'!CD91="","",'statement of marks'!CD91)</f>
        <v/>
      </c>
      <c r="G1318" s="407" t="str">
        <f>IF('statement of marks'!CE91="","",'statement of marks'!CE91)</f>
        <v/>
      </c>
      <c r="H1318" s="922"/>
      <c r="I1318" s="923"/>
      <c r="J1318" s="406"/>
      <c r="K1318" s="399" t="str">
        <f>'statement of marks'!$CC$5</f>
        <v>vaxszth</v>
      </c>
      <c r="L1318" s="413" t="str">
        <f>IF('statement of marks'!CC92="","",'statement of marks'!CC92)</f>
        <v/>
      </c>
      <c r="M1318" s="415" t="str">
        <f>IF('statement of marks'!CD92="","",'statement of marks'!CD92)</f>
        <v/>
      </c>
      <c r="N1318" s="407" t="str">
        <f>IF('statement of marks'!CE92="","",'statement of marks'!CE92)</f>
        <v/>
      </c>
    </row>
    <row r="1319" spans="3:14" ht="17" customHeight="1">
      <c r="C1319" s="406"/>
      <c r="D1319" s="399" t="str">
        <f>'statement of marks'!$CF$5</f>
        <v>xf.kr</v>
      </c>
      <c r="E1319" s="413" t="str">
        <f>IF('statement of marks'!CF91="","",'statement of marks'!CF91)</f>
        <v/>
      </c>
      <c r="F1319" s="415" t="str">
        <f>IF('statement of marks'!CG91="","",'statement of marks'!CG91)</f>
        <v/>
      </c>
      <c r="G1319" s="407" t="str">
        <f>IF('statement of marks'!CH91="","",'statement of marks'!CH91)</f>
        <v/>
      </c>
      <c r="H1319" s="922"/>
      <c r="I1319" s="923"/>
      <c r="J1319" s="406"/>
      <c r="K1319" s="399" t="str">
        <f>'statement of marks'!$CF$5</f>
        <v>xf.kr</v>
      </c>
      <c r="L1319" s="413" t="str">
        <f>IF('statement of marks'!CF92="","",'statement of marks'!CF92)</f>
        <v/>
      </c>
      <c r="M1319" s="415" t="str">
        <f>IF('statement of marks'!CG92="","",'statement of marks'!CG92)</f>
        <v/>
      </c>
      <c r="N1319" s="407" t="str">
        <f>IF('statement of marks'!CH92="","",'statement of marks'!CH92)</f>
        <v/>
      </c>
    </row>
    <row r="1320" spans="3:14" ht="17" customHeight="1">
      <c r="C1320" s="406"/>
      <c r="D1320" s="399" t="str">
        <f>'statement of marks'!$CI$5</f>
        <v>Ik;kZoj.k v/;;u</v>
      </c>
      <c r="E1320" s="413" t="str">
        <f>IF('statement of marks'!CI91="","",'statement of marks'!CI91)</f>
        <v/>
      </c>
      <c r="F1320" s="415" t="str">
        <f>IF('statement of marks'!CJ91="","",'statement of marks'!CJ91)</f>
        <v/>
      </c>
      <c r="G1320" s="407" t="str">
        <f>IF('statement of marks'!CK91="","",'statement of marks'!CK91)</f>
        <v/>
      </c>
      <c r="H1320" s="922"/>
      <c r="I1320" s="923"/>
      <c r="J1320" s="406"/>
      <c r="K1320" s="399" t="str">
        <f>'statement of marks'!$CI$5</f>
        <v>Ik;kZoj.k v/;;u</v>
      </c>
      <c r="L1320" s="413" t="str">
        <f>IF('statement of marks'!CI92="","",'statement of marks'!CI92)</f>
        <v/>
      </c>
      <c r="M1320" s="415" t="str">
        <f>IF('statement of marks'!CJ92="","",'statement of marks'!CJ92)</f>
        <v/>
      </c>
      <c r="N1320" s="407" t="str">
        <f>IF('statement of marks'!CK92="","",'statement of marks'!CK92)</f>
        <v/>
      </c>
    </row>
    <row r="1321" spans="3:14" ht="17" customHeight="1">
      <c r="C1321" s="406"/>
      <c r="D1321" s="399" t="str">
        <f>'statement of marks'!$CL$5</f>
        <v>dk;kZuqHko</v>
      </c>
      <c r="E1321" s="413" t="str">
        <f>IF('statement of marks'!CL91="","",'statement of marks'!CL91)</f>
        <v/>
      </c>
      <c r="F1321" s="415" t="str">
        <f>IF('statement of marks'!CM91="","",'statement of marks'!CM91)</f>
        <v/>
      </c>
      <c r="G1321" s="407" t="str">
        <f>IF('statement of marks'!CN91="","",'statement of marks'!CN91)</f>
        <v/>
      </c>
      <c r="H1321" s="922"/>
      <c r="I1321" s="923"/>
      <c r="J1321" s="406"/>
      <c r="K1321" s="399" t="str">
        <f>'statement of marks'!$CL$5</f>
        <v>dk;kZuqHko</v>
      </c>
      <c r="L1321" s="413" t="str">
        <f>IF('statement of marks'!CL92="","",'statement of marks'!CL92)</f>
        <v/>
      </c>
      <c r="M1321" s="415" t="str">
        <f>IF('statement of marks'!CM92="","",'statement of marks'!CM92)</f>
        <v/>
      </c>
      <c r="N1321" s="407" t="str">
        <f>IF('statement of marks'!CN92="","",'statement of marks'!CN92)</f>
        <v/>
      </c>
    </row>
    <row r="1322" spans="3:14" ht="17" customHeight="1">
      <c r="C1322" s="406"/>
      <c r="D1322" s="399" t="str">
        <f>'statement of marks'!$CO$5</f>
        <v>dyk f'k{kk</v>
      </c>
      <c r="E1322" s="414" t="str">
        <f>IF('statement of marks'!CO91="","",'statement of marks'!CO91)</f>
        <v/>
      </c>
      <c r="F1322" s="416" t="str">
        <f>IF('statement of marks'!CP91="","",'statement of marks'!CP91)</f>
        <v/>
      </c>
      <c r="G1322" s="408" t="str">
        <f>IF('statement of marks'!CQ91="","",'statement of marks'!CQ91)</f>
        <v/>
      </c>
      <c r="H1322" s="922"/>
      <c r="I1322" s="923"/>
      <c r="J1322" s="406"/>
      <c r="K1322" s="399" t="str">
        <f>'statement of marks'!$CO$5</f>
        <v>dyk f'k{kk</v>
      </c>
      <c r="L1322" s="414" t="str">
        <f>IF('statement of marks'!CO92="","",'statement of marks'!CO92)</f>
        <v/>
      </c>
      <c r="M1322" s="416" t="str">
        <f>IF('statement of marks'!CP92="","",'statement of marks'!CP92)</f>
        <v/>
      </c>
      <c r="N1322" s="408" t="str">
        <f>IF('statement of marks'!CQ92="","",'statement of marks'!CQ92)</f>
        <v/>
      </c>
    </row>
    <row r="1323" spans="3:14" ht="17" customHeight="1">
      <c r="C1323" s="406"/>
      <c r="D1323" s="399" t="str">
        <f>'statement of marks'!$CR$5</f>
        <v>LokLF; ,oe~ 'kkjhfjd f'k{kk</v>
      </c>
      <c r="E1323" s="414" t="str">
        <f>IF('statement of marks'!CR91="","",'statement of marks'!CR91)</f>
        <v/>
      </c>
      <c r="F1323" s="416" t="str">
        <f>IF('statement of marks'!CS91="","",'statement of marks'!CS91)</f>
        <v/>
      </c>
      <c r="G1323" s="408" t="str">
        <f>IF('statement of marks'!CT91="","",'statement of marks'!CT91)</f>
        <v/>
      </c>
      <c r="H1323" s="922"/>
      <c r="I1323" s="923"/>
      <c r="J1323" s="406"/>
      <c r="K1323" s="399" t="str">
        <f>'statement of marks'!$CR$5</f>
        <v>LokLF; ,oe~ 'kkjhfjd f'k{kk</v>
      </c>
      <c r="L1323" s="414" t="str">
        <f>IF('statement of marks'!CR92="","",'statement of marks'!CR92)</f>
        <v/>
      </c>
      <c r="M1323" s="416" t="str">
        <f>IF('statement of marks'!CS92="","",'statement of marks'!CS92)</f>
        <v/>
      </c>
      <c r="N1323" s="408" t="str">
        <f>IF('statement of marks'!CT92="","",'statement of marks'!CT92)</f>
        <v/>
      </c>
    </row>
    <row r="1324" spans="3:14" ht="17" customHeight="1">
      <c r="C1324" s="406"/>
      <c r="D1324" s="399" t="s">
        <v>629</v>
      </c>
      <c r="E1324" s="414" t="str">
        <f>IF('statement of marks'!CY91="","",'statement of marks'!CY91)</f>
        <v/>
      </c>
      <c r="F1324" s="416" t="str">
        <f>IF('statement of marks'!CZ91="","",'statement of marks'!CZ91)</f>
        <v/>
      </c>
      <c r="G1324" s="408" t="str">
        <f>IF('statement of marks'!DB91="","",'statement of marks'!DB91)</f>
        <v/>
      </c>
      <c r="H1324" s="922"/>
      <c r="I1324" s="923"/>
      <c r="J1324" s="406"/>
      <c r="K1324" s="399" t="s">
        <v>629</v>
      </c>
      <c r="L1324" s="414" t="str">
        <f>IF('statement of marks'!CY92="","",'statement of marks'!CY92)</f>
        <v/>
      </c>
      <c r="M1324" s="416" t="str">
        <f>IF('statement of marks'!CZ92="","",'statement of marks'!CZ92)</f>
        <v/>
      </c>
      <c r="N1324" s="408" t="str">
        <f>IF('statement of marks'!DB92="","",'statement of marks'!DB92)</f>
        <v/>
      </c>
    </row>
    <row r="1325" spans="3:14" ht="17" customHeight="1">
      <c r="C1325" s="406"/>
      <c r="D1325" s="399" t="s">
        <v>8</v>
      </c>
      <c r="E1325" s="920" t="str">
        <f>IF('statement of marks'!CX91="","",'statement of marks'!CX91)</f>
        <v/>
      </c>
      <c r="F1325" s="920"/>
      <c r="G1325" s="921"/>
      <c r="H1325" s="922"/>
      <c r="I1325" s="923"/>
      <c r="J1325" s="406"/>
      <c r="K1325" s="399" t="s">
        <v>8</v>
      </c>
      <c r="L1325" s="920" t="str">
        <f>IF('statement of marks'!CX92="","",'statement of marks'!CX92)</f>
        <v/>
      </c>
      <c r="M1325" s="920"/>
      <c r="N1325" s="921"/>
    </row>
    <row r="1326" spans="3:14" ht="17" customHeight="1">
      <c r="C1326" s="406"/>
      <c r="D1326" s="401" t="str">
        <f>'statement of marks'!$CU$5</f>
        <v>dqy ehfVax</v>
      </c>
      <c r="E1326" s="412" t="str">
        <f>IF('statement of marks'!CU91="","",'statement of marks'!CU91)</f>
        <v/>
      </c>
      <c r="F1326" s="366" t="str">
        <f>'statement of marks'!$CV$5</f>
        <v>Nk= mifLFkfr</v>
      </c>
      <c r="G1326" s="417" t="str">
        <f>IF('statement of marks'!CV91="","",'statement of marks'!CV91)</f>
        <v/>
      </c>
      <c r="H1326" s="922"/>
      <c r="I1326" s="923"/>
      <c r="J1326" s="406"/>
      <c r="K1326" s="401" t="str">
        <f>'statement of marks'!$CU$5</f>
        <v>dqy ehfVax</v>
      </c>
      <c r="L1326" s="412" t="str">
        <f>IF('statement of marks'!CU92="","",'statement of marks'!CU92)</f>
        <v/>
      </c>
      <c r="M1326" s="366" t="str">
        <f>'statement of marks'!$CV$5</f>
        <v>Nk= mifLFkfr</v>
      </c>
      <c r="N1326" s="417" t="str">
        <f>IF('statement of marks'!CV92="","",'statement of marks'!CV92)</f>
        <v/>
      </c>
    </row>
    <row r="1327" spans="3:14" ht="17" customHeight="1">
      <c r="C1327" s="406"/>
      <c r="D1327" s="399" t="s">
        <v>569</v>
      </c>
      <c r="E1327" s="898" t="str">
        <f>IF('statement of marks'!DE91="","",'statement of marks'!DE91)</f>
        <v/>
      </c>
      <c r="F1327" s="898"/>
      <c r="G1327" s="899"/>
      <c r="H1327" s="922"/>
      <c r="I1327" s="923"/>
      <c r="J1327" s="406"/>
      <c r="K1327" s="399" t="s">
        <v>569</v>
      </c>
      <c r="L1327" s="898" t="str">
        <f>IF('statement of marks'!DE92="","",'statement of marks'!DE92)</f>
        <v/>
      </c>
      <c r="M1327" s="898"/>
      <c r="N1327" s="899"/>
    </row>
    <row r="1328" spans="3:14" ht="17" customHeight="1">
      <c r="C1328" s="406"/>
      <c r="D1328" s="400" t="s">
        <v>65</v>
      </c>
      <c r="E1328" s="898"/>
      <c r="F1328" s="898"/>
      <c r="G1328" s="899"/>
      <c r="H1328" s="922"/>
      <c r="I1328" s="923"/>
      <c r="J1328" s="406"/>
      <c r="K1328" s="400" t="s">
        <v>65</v>
      </c>
      <c r="L1328" s="898"/>
      <c r="M1328" s="898"/>
      <c r="N1328" s="899"/>
    </row>
    <row r="1329" spans="3:14" ht="17" customHeight="1">
      <c r="C1329" s="406"/>
      <c r="D1329" s="402" t="s">
        <v>86</v>
      </c>
      <c r="E1329" s="898"/>
      <c r="F1329" s="898"/>
      <c r="G1329" s="899"/>
      <c r="H1329" s="922"/>
      <c r="I1329" s="923"/>
      <c r="J1329" s="406"/>
      <c r="K1329" s="402" t="s">
        <v>86</v>
      </c>
      <c r="L1329" s="898"/>
      <c r="M1329" s="898"/>
      <c r="N1329" s="899"/>
    </row>
    <row r="1330" spans="3:14" ht="17" customHeight="1">
      <c r="C1330" s="406"/>
      <c r="D1330" s="403" t="s">
        <v>16</v>
      </c>
      <c r="E1330" s="898"/>
      <c r="F1330" s="898"/>
      <c r="G1330" s="899"/>
      <c r="H1330" s="922"/>
      <c r="I1330" s="923"/>
      <c r="J1330" s="406"/>
      <c r="K1330" s="403" t="s">
        <v>16</v>
      </c>
      <c r="L1330" s="898"/>
      <c r="M1330" s="898"/>
      <c r="N1330" s="899"/>
    </row>
    <row r="1331" spans="3:14" ht="17" customHeight="1">
      <c r="C1331" s="409"/>
      <c r="D1331" s="404" t="s">
        <v>4</v>
      </c>
      <c r="E1331" s="898"/>
      <c r="F1331" s="898"/>
      <c r="G1331" s="899"/>
      <c r="H1331" s="922"/>
      <c r="I1331" s="923"/>
      <c r="J1331" s="409"/>
      <c r="K1331" s="404" t="s">
        <v>4</v>
      </c>
      <c r="L1331" s="898"/>
      <c r="M1331" s="898"/>
      <c r="N1331" s="899"/>
    </row>
    <row r="1332" spans="3:14" ht="17" customHeight="1">
      <c r="C1332" s="406"/>
      <c r="D1332" s="400" t="str">
        <f>'statement of marks'!$H$3</f>
        <v xml:space="preserve">fo|ky; dk Mkbl dksM+ </v>
      </c>
      <c r="E1332" s="900" t="str">
        <f>'statement of marks'!$I$3</f>
        <v>00001</v>
      </c>
      <c r="F1332" s="900"/>
      <c r="G1332" s="901"/>
      <c r="H1332" s="922"/>
      <c r="I1332" s="923"/>
      <c r="J1332" s="406"/>
      <c r="K1332" s="400" t="str">
        <f>'statement of marks'!$H$3</f>
        <v xml:space="preserve">fo|ky; dk Mkbl dksM+ </v>
      </c>
      <c r="L1332" s="900" t="str">
        <f>'statement of marks'!$I$3</f>
        <v>00001</v>
      </c>
      <c r="M1332" s="900"/>
      <c r="N1332" s="901"/>
    </row>
    <row r="1333" spans="3:14" ht="17" customHeight="1" thickBot="1">
      <c r="C1333" s="410"/>
      <c r="D1333" s="411" t="s">
        <v>63</v>
      </c>
      <c r="E1333" s="902">
        <f>'statement of marks'!$DD$107</f>
        <v>42460</v>
      </c>
      <c r="F1333" s="902"/>
      <c r="G1333" s="903"/>
      <c r="H1333" s="922"/>
      <c r="I1333" s="923"/>
      <c r="J1333" s="410"/>
      <c r="K1333" s="411" t="s">
        <v>63</v>
      </c>
      <c r="L1333" s="902">
        <f>'statement of marks'!$DD$107</f>
        <v>42460</v>
      </c>
      <c r="M1333" s="902"/>
      <c r="N1333" s="903"/>
    </row>
    <row r="1334" spans="3:14" ht="17" customHeight="1">
      <c r="C1334" s="904" t="s">
        <v>39</v>
      </c>
      <c r="D1334" s="905"/>
      <c r="E1334" s="905"/>
      <c r="F1334" s="905"/>
      <c r="G1334" s="906"/>
      <c r="H1334" s="922"/>
      <c r="I1334" s="923"/>
      <c r="J1334" s="904" t="s">
        <v>39</v>
      </c>
      <c r="K1334" s="905"/>
      <c r="L1334" s="905"/>
      <c r="M1334" s="905"/>
      <c r="N1334" s="906"/>
    </row>
    <row r="1335" spans="3:14" ht="17" customHeight="1">
      <c r="C1335" s="907" t="str">
        <f>'statement of marks'!$A$1</f>
        <v>jk- ck- ek/;fed fo|ky; uohu] fuEckgsM+k</v>
      </c>
      <c r="D1335" s="908"/>
      <c r="E1335" s="908"/>
      <c r="F1335" s="908"/>
      <c r="G1335" s="909"/>
      <c r="H1335" s="922"/>
      <c r="I1335" s="923"/>
      <c r="J1335" s="907" t="str">
        <f>'statement of marks'!$A$1</f>
        <v>jk- ck- ek/;fed fo|ky; uohu] fuEckgsM+k</v>
      </c>
      <c r="K1335" s="908"/>
      <c r="L1335" s="908"/>
      <c r="M1335" s="908"/>
      <c r="N1335" s="909"/>
    </row>
    <row r="1336" spans="3:14" ht="17" customHeight="1">
      <c r="C1336" s="907"/>
      <c r="D1336" s="908"/>
      <c r="E1336" s="908"/>
      <c r="F1336" s="908"/>
      <c r="G1336" s="909"/>
      <c r="H1336" s="922"/>
      <c r="I1336" s="923"/>
      <c r="J1336" s="907"/>
      <c r="K1336" s="908"/>
      <c r="L1336" s="908"/>
      <c r="M1336" s="908"/>
      <c r="N1336" s="909"/>
    </row>
    <row r="1337" spans="3:14" ht="17" customHeight="1">
      <c r="C1337" s="406"/>
      <c r="D1337" s="398" t="s">
        <v>559</v>
      </c>
      <c r="E1337" s="910" t="str">
        <f>'statement of marks'!$F$3</f>
        <v>2015-16</v>
      </c>
      <c r="F1337" s="910"/>
      <c r="G1337" s="911"/>
      <c r="H1337" s="922"/>
      <c r="I1337" s="923"/>
      <c r="J1337" s="406"/>
      <c r="K1337" s="398" t="s">
        <v>559</v>
      </c>
      <c r="L1337" s="910" t="str">
        <f>'statement of marks'!$F$3</f>
        <v>2015-16</v>
      </c>
      <c r="M1337" s="910"/>
      <c r="N1337" s="911"/>
    </row>
    <row r="1338" spans="3:14" ht="17" customHeight="1">
      <c r="C1338" s="406"/>
      <c r="D1338" s="399" t="s">
        <v>560</v>
      </c>
      <c r="E1338" s="912" t="str">
        <f>IF('statement of marks'!H93="","",'statement of marks'!H93)</f>
        <v>v 087</v>
      </c>
      <c r="F1338" s="912"/>
      <c r="G1338" s="913"/>
      <c r="H1338" s="922"/>
      <c r="I1338" s="923"/>
      <c r="J1338" s="406"/>
      <c r="K1338" s="399" t="s">
        <v>560</v>
      </c>
      <c r="L1338" s="912" t="str">
        <f>IF('statement of marks'!H94="","",'statement of marks'!H94)</f>
        <v>v 088</v>
      </c>
      <c r="M1338" s="912"/>
      <c r="N1338" s="913"/>
    </row>
    <row r="1339" spans="3:14" ht="17" customHeight="1">
      <c r="C1339" s="406"/>
      <c r="D1339" s="399" t="s">
        <v>561</v>
      </c>
      <c r="E1339" s="912" t="str">
        <f>IF('statement of marks'!I93="","",'statement of marks'!I93)</f>
        <v>c 087</v>
      </c>
      <c r="F1339" s="912"/>
      <c r="G1339" s="913"/>
      <c r="H1339" s="922"/>
      <c r="I1339" s="923"/>
      <c r="J1339" s="406"/>
      <c r="K1339" s="399" t="s">
        <v>561</v>
      </c>
      <c r="L1339" s="912" t="str">
        <f>IF('statement of marks'!I94="","",'statement of marks'!I94)</f>
        <v>c 088</v>
      </c>
      <c r="M1339" s="912"/>
      <c r="N1339" s="913"/>
    </row>
    <row r="1340" spans="3:14" ht="17" customHeight="1">
      <c r="C1340" s="406"/>
      <c r="D1340" s="399" t="s">
        <v>562</v>
      </c>
      <c r="E1340" s="912" t="str">
        <f>IF('statement of marks'!J93="","",'statement of marks'!J93)</f>
        <v>l 087</v>
      </c>
      <c r="F1340" s="912"/>
      <c r="G1340" s="913"/>
      <c r="H1340" s="922"/>
      <c r="I1340" s="923"/>
      <c r="J1340" s="406"/>
      <c r="K1340" s="399" t="s">
        <v>562</v>
      </c>
      <c r="L1340" s="912" t="str">
        <f>IF('statement of marks'!J94="","",'statement of marks'!J94)</f>
        <v>l 088</v>
      </c>
      <c r="M1340" s="912"/>
      <c r="N1340" s="913"/>
    </row>
    <row r="1341" spans="3:14" ht="17" customHeight="1">
      <c r="C1341" s="406"/>
      <c r="D1341" s="399" t="s">
        <v>566</v>
      </c>
      <c r="E1341" s="914" t="str">
        <f>IF('statement of marks'!B93="","",'statement of marks'!B93)</f>
        <v/>
      </c>
      <c r="F1341" s="914"/>
      <c r="G1341" s="915"/>
      <c r="H1341" s="922"/>
      <c r="I1341" s="923"/>
      <c r="J1341" s="406"/>
      <c r="K1341" s="399" t="s">
        <v>566</v>
      </c>
      <c r="L1341" s="914" t="str">
        <f>IF('statement of marks'!B94="","",'statement of marks'!B94)</f>
        <v/>
      </c>
      <c r="M1341" s="914"/>
      <c r="N1341" s="915"/>
    </row>
    <row r="1342" spans="3:14" ht="17" customHeight="1">
      <c r="C1342" s="406"/>
      <c r="D1342" s="399" t="s">
        <v>563</v>
      </c>
      <c r="E1342" s="914" t="str">
        <f>'statement of marks'!$D$3</f>
        <v>2 A</v>
      </c>
      <c r="F1342" s="914"/>
      <c r="G1342" s="915"/>
      <c r="H1342" s="922"/>
      <c r="I1342" s="923"/>
      <c r="J1342" s="406"/>
      <c r="K1342" s="399" t="s">
        <v>563</v>
      </c>
      <c r="L1342" s="914" t="str">
        <f>'statement of marks'!$D$3</f>
        <v>2 A</v>
      </c>
      <c r="M1342" s="914"/>
      <c r="N1342" s="915"/>
    </row>
    <row r="1343" spans="3:14" ht="17" customHeight="1">
      <c r="C1343" s="406"/>
      <c r="D1343" s="400" t="s">
        <v>564</v>
      </c>
      <c r="E1343" s="914" t="str">
        <f>IF('statement of marks'!E93="","",'statement of marks'!E93)</f>
        <v/>
      </c>
      <c r="F1343" s="914"/>
      <c r="G1343" s="915"/>
      <c r="H1343" s="922"/>
      <c r="I1343" s="923"/>
      <c r="J1343" s="406"/>
      <c r="K1343" s="400" t="s">
        <v>564</v>
      </c>
      <c r="L1343" s="914" t="str">
        <f>IF('statement of marks'!E94="","",'statement of marks'!E94)</f>
        <v/>
      </c>
      <c r="M1343" s="914"/>
      <c r="N1343" s="915"/>
    </row>
    <row r="1344" spans="3:14" ht="17" customHeight="1">
      <c r="C1344" s="406"/>
      <c r="D1344" s="399" t="s">
        <v>6</v>
      </c>
      <c r="E1344" s="914" t="str">
        <f>IF('statement of marks'!D93="","",'statement of marks'!D93)</f>
        <v/>
      </c>
      <c r="F1344" s="914"/>
      <c r="G1344" s="915"/>
      <c r="H1344" s="922"/>
      <c r="I1344" s="923"/>
      <c r="J1344" s="406"/>
      <c r="K1344" s="399" t="s">
        <v>6</v>
      </c>
      <c r="L1344" s="914" t="str">
        <f>IF('statement of marks'!D94="","",'statement of marks'!D94)</f>
        <v/>
      </c>
      <c r="M1344" s="914"/>
      <c r="N1344" s="915"/>
    </row>
    <row r="1345" spans="3:14" ht="17" customHeight="1">
      <c r="C1345" s="406"/>
      <c r="D1345" s="399" t="s">
        <v>567</v>
      </c>
      <c r="E1345" s="916" t="str">
        <f>IF('statement of marks'!F93="","",'statement of marks'!F93)</f>
        <v/>
      </c>
      <c r="F1345" s="916"/>
      <c r="G1345" s="917"/>
      <c r="H1345" s="922"/>
      <c r="I1345" s="923"/>
      <c r="J1345" s="406"/>
      <c r="K1345" s="399" t="s">
        <v>567</v>
      </c>
      <c r="L1345" s="916" t="str">
        <f>IF('statement of marks'!F94="","",'statement of marks'!F94)</f>
        <v/>
      </c>
      <c r="M1345" s="916"/>
      <c r="N1345" s="917"/>
    </row>
    <row r="1346" spans="3:14" ht="17" customHeight="1">
      <c r="C1346" s="406"/>
      <c r="D1346" s="399" t="s">
        <v>568</v>
      </c>
      <c r="E1346" s="918" t="str">
        <f>IF('statement of marks'!G93="","",'statement of marks'!G93)</f>
        <v/>
      </c>
      <c r="F1346" s="918"/>
      <c r="G1346" s="919"/>
      <c r="H1346" s="922"/>
      <c r="I1346" s="923"/>
      <c r="J1346" s="406"/>
      <c r="K1346" s="399" t="s">
        <v>568</v>
      </c>
      <c r="L1346" s="918" t="str">
        <f>IF('statement of marks'!G94="","",'statement of marks'!G94)</f>
        <v/>
      </c>
      <c r="M1346" s="918"/>
      <c r="N1346" s="919"/>
    </row>
    <row r="1347" spans="3:14" ht="17" customHeight="1">
      <c r="C1347" s="406"/>
      <c r="D1347" s="399" t="s">
        <v>565</v>
      </c>
      <c r="E1347" s="405" t="s">
        <v>630</v>
      </c>
      <c r="F1347" s="405" t="s">
        <v>79</v>
      </c>
      <c r="G1347" s="407" t="s">
        <v>571</v>
      </c>
      <c r="H1347" s="922"/>
      <c r="I1347" s="923"/>
      <c r="J1347" s="406"/>
      <c r="K1347" s="399" t="s">
        <v>565</v>
      </c>
      <c r="L1347" s="405" t="s">
        <v>630</v>
      </c>
      <c r="M1347" s="405" t="s">
        <v>79</v>
      </c>
      <c r="N1347" s="407" t="s">
        <v>571</v>
      </c>
    </row>
    <row r="1348" spans="3:14" ht="17" customHeight="1">
      <c r="C1348" s="406"/>
      <c r="D1348" s="399" t="str">
        <f>'statement of marks'!$BZ$5</f>
        <v>fgUnh</v>
      </c>
      <c r="E1348" s="413" t="str">
        <f>IF('statement of marks'!BZ93="","",'statement of marks'!BZ93)</f>
        <v/>
      </c>
      <c r="F1348" s="415" t="str">
        <f>IF('statement of marks'!CA93="","",'statement of marks'!CA93)</f>
        <v/>
      </c>
      <c r="G1348" s="407" t="str">
        <f>IF('statement of marks'!CB93="","",'statement of marks'!CB93)</f>
        <v/>
      </c>
      <c r="H1348" s="922"/>
      <c r="I1348" s="923"/>
      <c r="J1348" s="406"/>
      <c r="K1348" s="399" t="str">
        <f>'statement of marks'!$BZ$5</f>
        <v>fgUnh</v>
      </c>
      <c r="L1348" s="413" t="str">
        <f>IF('statement of marks'!BZ94="","",'statement of marks'!BZ94)</f>
        <v/>
      </c>
      <c r="M1348" s="415" t="str">
        <f>IF('statement of marks'!CA94="","",'statement of marks'!CA94)</f>
        <v/>
      </c>
      <c r="N1348" s="407" t="str">
        <f>IF('statement of marks'!CB94="","",'statement of marks'!CB94)</f>
        <v/>
      </c>
    </row>
    <row r="1349" spans="3:14" ht="17" customHeight="1">
      <c r="C1349" s="406"/>
      <c r="D1349" s="399" t="str">
        <f>'statement of marks'!$CC$5</f>
        <v>vaxszth</v>
      </c>
      <c r="E1349" s="413" t="str">
        <f>IF('statement of marks'!CC93="","",'statement of marks'!CC93)</f>
        <v/>
      </c>
      <c r="F1349" s="415" t="str">
        <f>IF('statement of marks'!CD93="","",'statement of marks'!CD93)</f>
        <v/>
      </c>
      <c r="G1349" s="407" t="str">
        <f>IF('statement of marks'!CE93="","",'statement of marks'!CE93)</f>
        <v/>
      </c>
      <c r="H1349" s="922"/>
      <c r="I1349" s="923"/>
      <c r="J1349" s="406"/>
      <c r="K1349" s="399" t="str">
        <f>'statement of marks'!$CC$5</f>
        <v>vaxszth</v>
      </c>
      <c r="L1349" s="413" t="str">
        <f>IF('statement of marks'!CC94="","",'statement of marks'!CC94)</f>
        <v/>
      </c>
      <c r="M1349" s="415" t="str">
        <f>IF('statement of marks'!CD94="","",'statement of marks'!CD94)</f>
        <v/>
      </c>
      <c r="N1349" s="407" t="str">
        <f>IF('statement of marks'!CE94="","",'statement of marks'!CE94)</f>
        <v/>
      </c>
    </row>
    <row r="1350" spans="3:14" ht="17" customHeight="1">
      <c r="C1350" s="406"/>
      <c r="D1350" s="399" t="str">
        <f>'statement of marks'!$CF$5</f>
        <v>xf.kr</v>
      </c>
      <c r="E1350" s="413" t="str">
        <f>IF('statement of marks'!CF93="","",'statement of marks'!CF93)</f>
        <v/>
      </c>
      <c r="F1350" s="415" t="str">
        <f>IF('statement of marks'!CG93="","",'statement of marks'!CG93)</f>
        <v/>
      </c>
      <c r="G1350" s="407" t="str">
        <f>IF('statement of marks'!CH93="","",'statement of marks'!CH93)</f>
        <v/>
      </c>
      <c r="H1350" s="922"/>
      <c r="I1350" s="923"/>
      <c r="J1350" s="406"/>
      <c r="K1350" s="399" t="str">
        <f>'statement of marks'!$CF$5</f>
        <v>xf.kr</v>
      </c>
      <c r="L1350" s="413" t="str">
        <f>IF('statement of marks'!CF94="","",'statement of marks'!CF94)</f>
        <v/>
      </c>
      <c r="M1350" s="415" t="str">
        <f>IF('statement of marks'!CG94="","",'statement of marks'!CG94)</f>
        <v/>
      </c>
      <c r="N1350" s="407" t="str">
        <f>IF('statement of marks'!CH94="","",'statement of marks'!CH94)</f>
        <v/>
      </c>
    </row>
    <row r="1351" spans="3:14" ht="17" customHeight="1">
      <c r="C1351" s="406"/>
      <c r="D1351" s="399" t="str">
        <f>'statement of marks'!$CI$5</f>
        <v>Ik;kZoj.k v/;;u</v>
      </c>
      <c r="E1351" s="413" t="str">
        <f>IF('statement of marks'!CI93="","",'statement of marks'!CI93)</f>
        <v/>
      </c>
      <c r="F1351" s="415" t="str">
        <f>IF('statement of marks'!CJ93="","",'statement of marks'!CJ93)</f>
        <v/>
      </c>
      <c r="G1351" s="407" t="str">
        <f>IF('statement of marks'!CK93="","",'statement of marks'!CK93)</f>
        <v/>
      </c>
      <c r="H1351" s="922"/>
      <c r="I1351" s="923"/>
      <c r="J1351" s="406"/>
      <c r="K1351" s="399" t="str">
        <f>'statement of marks'!$CI$5</f>
        <v>Ik;kZoj.k v/;;u</v>
      </c>
      <c r="L1351" s="413" t="str">
        <f>IF('statement of marks'!CI94="","",'statement of marks'!CI94)</f>
        <v/>
      </c>
      <c r="M1351" s="415" t="str">
        <f>IF('statement of marks'!CJ94="","",'statement of marks'!CJ94)</f>
        <v/>
      </c>
      <c r="N1351" s="407" t="str">
        <f>IF('statement of marks'!CK94="","",'statement of marks'!CK94)</f>
        <v/>
      </c>
    </row>
    <row r="1352" spans="3:14" ht="17" customHeight="1">
      <c r="C1352" s="406"/>
      <c r="D1352" s="399" t="str">
        <f>'statement of marks'!$CL$5</f>
        <v>dk;kZuqHko</v>
      </c>
      <c r="E1352" s="413" t="str">
        <f>IF('statement of marks'!CL93="","",'statement of marks'!CL93)</f>
        <v/>
      </c>
      <c r="F1352" s="415" t="str">
        <f>IF('statement of marks'!CM93="","",'statement of marks'!CM93)</f>
        <v/>
      </c>
      <c r="G1352" s="407" t="str">
        <f>IF('statement of marks'!CN93="","",'statement of marks'!CN93)</f>
        <v/>
      </c>
      <c r="H1352" s="922"/>
      <c r="I1352" s="923"/>
      <c r="J1352" s="406"/>
      <c r="K1352" s="399" t="str">
        <f>'statement of marks'!$CL$5</f>
        <v>dk;kZuqHko</v>
      </c>
      <c r="L1352" s="413" t="str">
        <f>IF('statement of marks'!CL94="","",'statement of marks'!CL94)</f>
        <v/>
      </c>
      <c r="M1352" s="415" t="str">
        <f>IF('statement of marks'!CM94="","",'statement of marks'!CM94)</f>
        <v/>
      </c>
      <c r="N1352" s="407" t="str">
        <f>IF('statement of marks'!CN94="","",'statement of marks'!CN94)</f>
        <v/>
      </c>
    </row>
    <row r="1353" spans="3:14" ht="17" customHeight="1">
      <c r="C1353" s="406"/>
      <c r="D1353" s="399" t="str">
        <f>'statement of marks'!$CO$5</f>
        <v>dyk f'k{kk</v>
      </c>
      <c r="E1353" s="414" t="str">
        <f>IF('statement of marks'!CO93="","",'statement of marks'!CO93)</f>
        <v/>
      </c>
      <c r="F1353" s="416" t="str">
        <f>IF('statement of marks'!CP93="","",'statement of marks'!CP93)</f>
        <v/>
      </c>
      <c r="G1353" s="408" t="str">
        <f>IF('statement of marks'!CQ93="","",'statement of marks'!CQ93)</f>
        <v/>
      </c>
      <c r="H1353" s="922"/>
      <c r="I1353" s="923"/>
      <c r="J1353" s="406"/>
      <c r="K1353" s="399" t="str">
        <f>'statement of marks'!$CO$5</f>
        <v>dyk f'k{kk</v>
      </c>
      <c r="L1353" s="414" t="str">
        <f>IF('statement of marks'!CO94="","",'statement of marks'!CO94)</f>
        <v/>
      </c>
      <c r="M1353" s="416" t="str">
        <f>IF('statement of marks'!CP94="","",'statement of marks'!CP94)</f>
        <v/>
      </c>
      <c r="N1353" s="408" t="str">
        <f>IF('statement of marks'!CQ94="","",'statement of marks'!CQ94)</f>
        <v/>
      </c>
    </row>
    <row r="1354" spans="3:14" ht="17" customHeight="1">
      <c r="C1354" s="406"/>
      <c r="D1354" s="399" t="str">
        <f>'statement of marks'!$CR$5</f>
        <v>LokLF; ,oe~ 'kkjhfjd f'k{kk</v>
      </c>
      <c r="E1354" s="414" t="str">
        <f>IF('statement of marks'!CR93="","",'statement of marks'!CR93)</f>
        <v/>
      </c>
      <c r="F1354" s="416" t="str">
        <f>IF('statement of marks'!CS93="","",'statement of marks'!CS93)</f>
        <v/>
      </c>
      <c r="G1354" s="408" t="str">
        <f>IF('statement of marks'!CT93="","",'statement of marks'!CT93)</f>
        <v/>
      </c>
      <c r="H1354" s="922"/>
      <c r="I1354" s="923"/>
      <c r="J1354" s="406"/>
      <c r="K1354" s="399" t="str">
        <f>'statement of marks'!$CR$5</f>
        <v>LokLF; ,oe~ 'kkjhfjd f'k{kk</v>
      </c>
      <c r="L1354" s="414" t="str">
        <f>IF('statement of marks'!CR94="","",'statement of marks'!CR94)</f>
        <v/>
      </c>
      <c r="M1354" s="416" t="str">
        <f>IF('statement of marks'!CS94="","",'statement of marks'!CS94)</f>
        <v/>
      </c>
      <c r="N1354" s="408" t="str">
        <f>IF('statement of marks'!CT94="","",'statement of marks'!CT94)</f>
        <v/>
      </c>
    </row>
    <row r="1355" spans="3:14" ht="17" customHeight="1">
      <c r="C1355" s="406"/>
      <c r="D1355" s="399" t="s">
        <v>629</v>
      </c>
      <c r="E1355" s="414" t="str">
        <f>IF('statement of marks'!CY93="","",'statement of marks'!CY93)</f>
        <v/>
      </c>
      <c r="F1355" s="416" t="str">
        <f>IF('statement of marks'!CZ93="","",'statement of marks'!CZ93)</f>
        <v/>
      </c>
      <c r="G1355" s="408" t="str">
        <f>IF('statement of marks'!DB93="","",'statement of marks'!DB93)</f>
        <v/>
      </c>
      <c r="H1355" s="922"/>
      <c r="I1355" s="923"/>
      <c r="J1355" s="406"/>
      <c r="K1355" s="399" t="s">
        <v>629</v>
      </c>
      <c r="L1355" s="414" t="str">
        <f>IF('statement of marks'!CY94="","",'statement of marks'!CY94)</f>
        <v/>
      </c>
      <c r="M1355" s="416" t="str">
        <f>IF('statement of marks'!CZ94="","",'statement of marks'!CZ94)</f>
        <v/>
      </c>
      <c r="N1355" s="408" t="str">
        <f>IF('statement of marks'!DB94="","",'statement of marks'!DB94)</f>
        <v/>
      </c>
    </row>
    <row r="1356" spans="3:14" ht="17" customHeight="1">
      <c r="C1356" s="406"/>
      <c r="D1356" s="399" t="s">
        <v>8</v>
      </c>
      <c r="E1356" s="920" t="str">
        <f>IF('statement of marks'!CX93="","",'statement of marks'!CX93)</f>
        <v/>
      </c>
      <c r="F1356" s="920"/>
      <c r="G1356" s="921"/>
      <c r="H1356" s="922"/>
      <c r="I1356" s="923"/>
      <c r="J1356" s="406"/>
      <c r="K1356" s="399" t="s">
        <v>8</v>
      </c>
      <c r="L1356" s="920" t="str">
        <f>IF('statement of marks'!CX94="","",'statement of marks'!CX94)</f>
        <v/>
      </c>
      <c r="M1356" s="920"/>
      <c r="N1356" s="921"/>
    </row>
    <row r="1357" spans="3:14" ht="17" customHeight="1">
      <c r="C1357" s="406"/>
      <c r="D1357" s="401" t="str">
        <f>'statement of marks'!$CU$5</f>
        <v>dqy ehfVax</v>
      </c>
      <c r="E1357" s="412" t="str">
        <f>IF('statement of marks'!CU93="","",'statement of marks'!CU93)</f>
        <v/>
      </c>
      <c r="F1357" s="366" t="str">
        <f>'statement of marks'!$CV$5</f>
        <v>Nk= mifLFkfr</v>
      </c>
      <c r="G1357" s="417" t="str">
        <f>IF('statement of marks'!CV93="","",'statement of marks'!CV93)</f>
        <v/>
      </c>
      <c r="H1357" s="922"/>
      <c r="I1357" s="923"/>
      <c r="J1357" s="406"/>
      <c r="K1357" s="401" t="str">
        <f>'statement of marks'!$CU$5</f>
        <v>dqy ehfVax</v>
      </c>
      <c r="L1357" s="412" t="str">
        <f>IF('statement of marks'!CU94="","",'statement of marks'!CU94)</f>
        <v/>
      </c>
      <c r="M1357" s="366" t="str">
        <f>'statement of marks'!$CV$5</f>
        <v>Nk= mifLFkfr</v>
      </c>
      <c r="N1357" s="417" t="str">
        <f>IF('statement of marks'!CV94="","",'statement of marks'!CV94)</f>
        <v/>
      </c>
    </row>
    <row r="1358" spans="3:14" ht="17" customHeight="1">
      <c r="C1358" s="406"/>
      <c r="D1358" s="399" t="s">
        <v>569</v>
      </c>
      <c r="E1358" s="898" t="str">
        <f>IF('statement of marks'!DE93="","",'statement of marks'!DE93)</f>
        <v/>
      </c>
      <c r="F1358" s="898"/>
      <c r="G1358" s="899"/>
      <c r="H1358" s="922"/>
      <c r="I1358" s="923"/>
      <c r="J1358" s="406"/>
      <c r="K1358" s="399" t="s">
        <v>569</v>
      </c>
      <c r="L1358" s="898" t="str">
        <f>IF('statement of marks'!DE94="","",'statement of marks'!DE94)</f>
        <v/>
      </c>
      <c r="M1358" s="898"/>
      <c r="N1358" s="899"/>
    </row>
    <row r="1359" spans="3:14" ht="17" customHeight="1">
      <c r="C1359" s="406"/>
      <c r="D1359" s="400" t="s">
        <v>65</v>
      </c>
      <c r="E1359" s="898"/>
      <c r="F1359" s="898"/>
      <c r="G1359" s="899"/>
      <c r="H1359" s="922"/>
      <c r="I1359" s="923"/>
      <c r="J1359" s="406"/>
      <c r="K1359" s="400" t="s">
        <v>65</v>
      </c>
      <c r="L1359" s="898"/>
      <c r="M1359" s="898"/>
      <c r="N1359" s="899"/>
    </row>
    <row r="1360" spans="3:14" ht="17" customHeight="1">
      <c r="C1360" s="406"/>
      <c r="D1360" s="402" t="s">
        <v>86</v>
      </c>
      <c r="E1360" s="898"/>
      <c r="F1360" s="898"/>
      <c r="G1360" s="899"/>
      <c r="H1360" s="922"/>
      <c r="I1360" s="923"/>
      <c r="J1360" s="406"/>
      <c r="K1360" s="402" t="s">
        <v>86</v>
      </c>
      <c r="L1360" s="898"/>
      <c r="M1360" s="898"/>
      <c r="N1360" s="899"/>
    </row>
    <row r="1361" spans="3:14" ht="17" customHeight="1">
      <c r="C1361" s="406"/>
      <c r="D1361" s="403" t="s">
        <v>16</v>
      </c>
      <c r="E1361" s="898"/>
      <c r="F1361" s="898"/>
      <c r="G1361" s="899"/>
      <c r="H1361" s="922"/>
      <c r="I1361" s="923"/>
      <c r="J1361" s="406"/>
      <c r="K1361" s="403" t="s">
        <v>16</v>
      </c>
      <c r="L1361" s="898"/>
      <c r="M1361" s="898"/>
      <c r="N1361" s="899"/>
    </row>
    <row r="1362" spans="3:14" ht="17" customHeight="1">
      <c r="C1362" s="409"/>
      <c r="D1362" s="404" t="s">
        <v>4</v>
      </c>
      <c r="E1362" s="898"/>
      <c r="F1362" s="898"/>
      <c r="G1362" s="899"/>
      <c r="H1362" s="922"/>
      <c r="I1362" s="923"/>
      <c r="J1362" s="409"/>
      <c r="K1362" s="404" t="s">
        <v>4</v>
      </c>
      <c r="L1362" s="898"/>
      <c r="M1362" s="898"/>
      <c r="N1362" s="899"/>
    </row>
    <row r="1363" spans="3:14" ht="17" customHeight="1">
      <c r="C1363" s="406"/>
      <c r="D1363" s="400" t="str">
        <f>'statement of marks'!$H$3</f>
        <v xml:space="preserve">fo|ky; dk Mkbl dksM+ </v>
      </c>
      <c r="E1363" s="900" t="str">
        <f>'statement of marks'!$I$3</f>
        <v>00001</v>
      </c>
      <c r="F1363" s="900"/>
      <c r="G1363" s="901"/>
      <c r="H1363" s="922"/>
      <c r="I1363" s="923"/>
      <c r="J1363" s="406"/>
      <c r="K1363" s="400" t="str">
        <f>'statement of marks'!$H$3</f>
        <v xml:space="preserve">fo|ky; dk Mkbl dksM+ </v>
      </c>
      <c r="L1363" s="900" t="str">
        <f>'statement of marks'!$I$3</f>
        <v>00001</v>
      </c>
      <c r="M1363" s="900"/>
      <c r="N1363" s="901"/>
    </row>
    <row r="1364" spans="3:14" ht="17" customHeight="1" thickBot="1">
      <c r="C1364" s="410"/>
      <c r="D1364" s="411" t="s">
        <v>63</v>
      </c>
      <c r="E1364" s="902">
        <f>'statement of marks'!$DD$107</f>
        <v>42460</v>
      </c>
      <c r="F1364" s="902"/>
      <c r="G1364" s="903"/>
      <c r="H1364" s="922"/>
      <c r="I1364" s="923"/>
      <c r="J1364" s="410"/>
      <c r="K1364" s="411" t="s">
        <v>63</v>
      </c>
      <c r="L1364" s="902">
        <f>'statement of marks'!$DD$107</f>
        <v>42460</v>
      </c>
      <c r="M1364" s="902"/>
      <c r="N1364" s="903"/>
    </row>
    <row r="1365" spans="3:14" ht="17" customHeight="1">
      <c r="C1365" s="904" t="s">
        <v>39</v>
      </c>
      <c r="D1365" s="905"/>
      <c r="E1365" s="905"/>
      <c r="F1365" s="905"/>
      <c r="G1365" s="906"/>
      <c r="H1365" s="922"/>
      <c r="I1365" s="923"/>
      <c r="J1365" s="904" t="s">
        <v>39</v>
      </c>
      <c r="K1365" s="905"/>
      <c r="L1365" s="905"/>
      <c r="M1365" s="905"/>
      <c r="N1365" s="906"/>
    </row>
    <row r="1366" spans="3:14" ht="17" customHeight="1">
      <c r="C1366" s="907" t="str">
        <f>'statement of marks'!$A$1</f>
        <v>jk- ck- ek/;fed fo|ky; uohu] fuEckgsM+k</v>
      </c>
      <c r="D1366" s="908"/>
      <c r="E1366" s="908"/>
      <c r="F1366" s="908"/>
      <c r="G1366" s="909"/>
      <c r="H1366" s="922"/>
      <c r="I1366" s="923"/>
      <c r="J1366" s="907" t="str">
        <f>'statement of marks'!$A$1</f>
        <v>jk- ck- ek/;fed fo|ky; uohu] fuEckgsM+k</v>
      </c>
      <c r="K1366" s="908"/>
      <c r="L1366" s="908"/>
      <c r="M1366" s="908"/>
      <c r="N1366" s="909"/>
    </row>
    <row r="1367" spans="3:14" ht="17" customHeight="1">
      <c r="C1367" s="907"/>
      <c r="D1367" s="908"/>
      <c r="E1367" s="908"/>
      <c r="F1367" s="908"/>
      <c r="G1367" s="909"/>
      <c r="H1367" s="922"/>
      <c r="I1367" s="923"/>
      <c r="J1367" s="907"/>
      <c r="K1367" s="908"/>
      <c r="L1367" s="908"/>
      <c r="M1367" s="908"/>
      <c r="N1367" s="909"/>
    </row>
    <row r="1368" spans="3:14" ht="17" customHeight="1">
      <c r="C1368" s="406"/>
      <c r="D1368" s="398" t="s">
        <v>559</v>
      </c>
      <c r="E1368" s="910" t="str">
        <f>'statement of marks'!$F$3</f>
        <v>2015-16</v>
      </c>
      <c r="F1368" s="910"/>
      <c r="G1368" s="911"/>
      <c r="H1368" s="922"/>
      <c r="I1368" s="923"/>
      <c r="J1368" s="406"/>
      <c r="K1368" s="398" t="s">
        <v>559</v>
      </c>
      <c r="L1368" s="910" t="str">
        <f>'statement of marks'!$F$3</f>
        <v>2015-16</v>
      </c>
      <c r="M1368" s="910"/>
      <c r="N1368" s="911"/>
    </row>
    <row r="1369" spans="3:14" ht="17" customHeight="1">
      <c r="C1369" s="406"/>
      <c r="D1369" s="399" t="s">
        <v>560</v>
      </c>
      <c r="E1369" s="912" t="str">
        <f>IF('statement of marks'!H95="","",'statement of marks'!H95)</f>
        <v>v 089</v>
      </c>
      <c r="F1369" s="912"/>
      <c r="G1369" s="913"/>
      <c r="H1369" s="922"/>
      <c r="I1369" s="923"/>
      <c r="J1369" s="406"/>
      <c r="K1369" s="399" t="s">
        <v>560</v>
      </c>
      <c r="L1369" s="912" t="str">
        <f>IF('statement of marks'!H96="","",'statement of marks'!H96)</f>
        <v>v 090</v>
      </c>
      <c r="M1369" s="912"/>
      <c r="N1369" s="913"/>
    </row>
    <row r="1370" spans="3:14" ht="17" customHeight="1">
      <c r="C1370" s="406"/>
      <c r="D1370" s="399" t="s">
        <v>561</v>
      </c>
      <c r="E1370" s="912" t="str">
        <f>IF('statement of marks'!I95="","",'statement of marks'!I95)</f>
        <v>c 089</v>
      </c>
      <c r="F1370" s="912"/>
      <c r="G1370" s="913"/>
      <c r="H1370" s="922"/>
      <c r="I1370" s="923"/>
      <c r="J1370" s="406"/>
      <c r="K1370" s="399" t="s">
        <v>561</v>
      </c>
      <c r="L1370" s="912" t="str">
        <f>IF('statement of marks'!I96="","",'statement of marks'!I96)</f>
        <v>c 090</v>
      </c>
      <c r="M1370" s="912"/>
      <c r="N1370" s="913"/>
    </row>
    <row r="1371" spans="3:14" ht="17" customHeight="1">
      <c r="C1371" s="406"/>
      <c r="D1371" s="399" t="s">
        <v>562</v>
      </c>
      <c r="E1371" s="912" t="str">
        <f>IF('statement of marks'!J95="","",'statement of marks'!J95)</f>
        <v>l 089</v>
      </c>
      <c r="F1371" s="912"/>
      <c r="G1371" s="913"/>
      <c r="H1371" s="922"/>
      <c r="I1371" s="923"/>
      <c r="J1371" s="406"/>
      <c r="K1371" s="399" t="s">
        <v>562</v>
      </c>
      <c r="L1371" s="912" t="str">
        <f>IF('statement of marks'!J96="","",'statement of marks'!J96)</f>
        <v>l 090</v>
      </c>
      <c r="M1371" s="912"/>
      <c r="N1371" s="913"/>
    </row>
    <row r="1372" spans="3:14" ht="17" customHeight="1">
      <c r="C1372" s="406"/>
      <c r="D1372" s="399" t="s">
        <v>566</v>
      </c>
      <c r="E1372" s="914" t="str">
        <f>IF('statement of marks'!B95="","",'statement of marks'!B95)</f>
        <v/>
      </c>
      <c r="F1372" s="914"/>
      <c r="G1372" s="915"/>
      <c r="H1372" s="922"/>
      <c r="I1372" s="923"/>
      <c r="J1372" s="406"/>
      <c r="K1372" s="399" t="s">
        <v>566</v>
      </c>
      <c r="L1372" s="914" t="str">
        <f>IF('statement of marks'!B96="","",'statement of marks'!B96)</f>
        <v/>
      </c>
      <c r="M1372" s="914"/>
      <c r="N1372" s="915"/>
    </row>
    <row r="1373" spans="3:14" ht="17" customHeight="1">
      <c r="C1373" s="406"/>
      <c r="D1373" s="399" t="s">
        <v>563</v>
      </c>
      <c r="E1373" s="914" t="str">
        <f>'statement of marks'!$D$3</f>
        <v>2 A</v>
      </c>
      <c r="F1373" s="914"/>
      <c r="G1373" s="915"/>
      <c r="H1373" s="922"/>
      <c r="I1373" s="923"/>
      <c r="J1373" s="406"/>
      <c r="K1373" s="399" t="s">
        <v>563</v>
      </c>
      <c r="L1373" s="914" t="str">
        <f>'statement of marks'!$D$3</f>
        <v>2 A</v>
      </c>
      <c r="M1373" s="914"/>
      <c r="N1373" s="915"/>
    </row>
    <row r="1374" spans="3:14" ht="17" customHeight="1">
      <c r="C1374" s="406"/>
      <c r="D1374" s="400" t="s">
        <v>564</v>
      </c>
      <c r="E1374" s="914" t="str">
        <f>IF('statement of marks'!E95="","",'statement of marks'!E95)</f>
        <v/>
      </c>
      <c r="F1374" s="914"/>
      <c r="G1374" s="915"/>
      <c r="H1374" s="922"/>
      <c r="I1374" s="923"/>
      <c r="J1374" s="406"/>
      <c r="K1374" s="400" t="s">
        <v>564</v>
      </c>
      <c r="L1374" s="914" t="str">
        <f>IF('statement of marks'!E96="","",'statement of marks'!E96)</f>
        <v/>
      </c>
      <c r="M1374" s="914"/>
      <c r="N1374" s="915"/>
    </row>
    <row r="1375" spans="3:14" ht="17" customHeight="1">
      <c r="C1375" s="406"/>
      <c r="D1375" s="399" t="s">
        <v>6</v>
      </c>
      <c r="E1375" s="914" t="str">
        <f>IF('statement of marks'!D95="","",'statement of marks'!D95)</f>
        <v/>
      </c>
      <c r="F1375" s="914"/>
      <c r="G1375" s="915"/>
      <c r="H1375" s="922"/>
      <c r="I1375" s="923"/>
      <c r="J1375" s="406"/>
      <c r="K1375" s="399" t="s">
        <v>6</v>
      </c>
      <c r="L1375" s="914" t="str">
        <f>IF('statement of marks'!D96="","",'statement of marks'!D96)</f>
        <v/>
      </c>
      <c r="M1375" s="914"/>
      <c r="N1375" s="915"/>
    </row>
    <row r="1376" spans="3:14" ht="17" customHeight="1">
      <c r="C1376" s="406"/>
      <c r="D1376" s="399" t="s">
        <v>567</v>
      </c>
      <c r="E1376" s="916" t="str">
        <f>IF('statement of marks'!F95="","",'statement of marks'!F95)</f>
        <v/>
      </c>
      <c r="F1376" s="916"/>
      <c r="G1376" s="917"/>
      <c r="H1376" s="922"/>
      <c r="I1376" s="923"/>
      <c r="J1376" s="406"/>
      <c r="K1376" s="399" t="s">
        <v>567</v>
      </c>
      <c r="L1376" s="916" t="str">
        <f>IF('statement of marks'!F96="","",'statement of marks'!F96)</f>
        <v/>
      </c>
      <c r="M1376" s="916"/>
      <c r="N1376" s="917"/>
    </row>
    <row r="1377" spans="3:14" ht="17" customHeight="1">
      <c r="C1377" s="406"/>
      <c r="D1377" s="399" t="s">
        <v>568</v>
      </c>
      <c r="E1377" s="918" t="str">
        <f>IF('statement of marks'!G95="","",'statement of marks'!G95)</f>
        <v/>
      </c>
      <c r="F1377" s="918"/>
      <c r="G1377" s="919"/>
      <c r="H1377" s="922"/>
      <c r="I1377" s="923"/>
      <c r="J1377" s="406"/>
      <c r="K1377" s="399" t="s">
        <v>568</v>
      </c>
      <c r="L1377" s="918" t="str">
        <f>IF('statement of marks'!G96="","",'statement of marks'!G96)</f>
        <v/>
      </c>
      <c r="M1377" s="918"/>
      <c r="N1377" s="919"/>
    </row>
    <row r="1378" spans="3:14" ht="17" customHeight="1">
      <c r="C1378" s="406"/>
      <c r="D1378" s="399" t="s">
        <v>565</v>
      </c>
      <c r="E1378" s="405" t="s">
        <v>630</v>
      </c>
      <c r="F1378" s="405" t="s">
        <v>79</v>
      </c>
      <c r="G1378" s="407" t="s">
        <v>571</v>
      </c>
      <c r="H1378" s="922"/>
      <c r="I1378" s="923"/>
      <c r="J1378" s="406"/>
      <c r="K1378" s="399" t="s">
        <v>565</v>
      </c>
      <c r="L1378" s="405" t="s">
        <v>630</v>
      </c>
      <c r="M1378" s="405" t="s">
        <v>79</v>
      </c>
      <c r="N1378" s="407" t="s">
        <v>571</v>
      </c>
    </row>
    <row r="1379" spans="3:14" ht="17" customHeight="1">
      <c r="C1379" s="406"/>
      <c r="D1379" s="399" t="str">
        <f>'statement of marks'!$BZ$5</f>
        <v>fgUnh</v>
      </c>
      <c r="E1379" s="413" t="str">
        <f>IF('statement of marks'!BZ95="","",'statement of marks'!BZ95)</f>
        <v/>
      </c>
      <c r="F1379" s="415" t="str">
        <f>IF('statement of marks'!CA95="","",'statement of marks'!CA95)</f>
        <v/>
      </c>
      <c r="G1379" s="407" t="str">
        <f>IF('statement of marks'!CB95="","",'statement of marks'!CB95)</f>
        <v/>
      </c>
      <c r="H1379" s="922"/>
      <c r="I1379" s="923"/>
      <c r="J1379" s="406"/>
      <c r="K1379" s="399" t="str">
        <f>'statement of marks'!$BZ$5</f>
        <v>fgUnh</v>
      </c>
      <c r="L1379" s="413" t="str">
        <f>IF('statement of marks'!BZ96="","",'statement of marks'!BZ96)</f>
        <v/>
      </c>
      <c r="M1379" s="415" t="str">
        <f>IF('statement of marks'!CA96="","",'statement of marks'!CA96)</f>
        <v/>
      </c>
      <c r="N1379" s="407" t="str">
        <f>IF('statement of marks'!CB96="","",'statement of marks'!CB96)</f>
        <v/>
      </c>
    </row>
    <row r="1380" spans="3:14" ht="17" customHeight="1">
      <c r="C1380" s="406"/>
      <c r="D1380" s="399" t="str">
        <f>'statement of marks'!$CC$5</f>
        <v>vaxszth</v>
      </c>
      <c r="E1380" s="413" t="str">
        <f>IF('statement of marks'!CC95="","",'statement of marks'!CC95)</f>
        <v/>
      </c>
      <c r="F1380" s="415" t="str">
        <f>IF('statement of marks'!CD95="","",'statement of marks'!CD95)</f>
        <v/>
      </c>
      <c r="G1380" s="407" t="str">
        <f>IF('statement of marks'!CE95="","",'statement of marks'!CE95)</f>
        <v/>
      </c>
      <c r="H1380" s="922"/>
      <c r="I1380" s="923"/>
      <c r="J1380" s="406"/>
      <c r="K1380" s="399" t="str">
        <f>'statement of marks'!$CC$5</f>
        <v>vaxszth</v>
      </c>
      <c r="L1380" s="413" t="str">
        <f>IF('statement of marks'!CC96="","",'statement of marks'!CC96)</f>
        <v/>
      </c>
      <c r="M1380" s="415" t="str">
        <f>IF('statement of marks'!CD96="","",'statement of marks'!CD96)</f>
        <v/>
      </c>
      <c r="N1380" s="407" t="str">
        <f>IF('statement of marks'!CE96="","",'statement of marks'!CE96)</f>
        <v/>
      </c>
    </row>
    <row r="1381" spans="3:14" ht="17" customHeight="1">
      <c r="C1381" s="406"/>
      <c r="D1381" s="399" t="str">
        <f>'statement of marks'!$CF$5</f>
        <v>xf.kr</v>
      </c>
      <c r="E1381" s="413" t="str">
        <f>IF('statement of marks'!CF95="","",'statement of marks'!CF95)</f>
        <v/>
      </c>
      <c r="F1381" s="415" t="str">
        <f>IF('statement of marks'!CG95="","",'statement of marks'!CG95)</f>
        <v/>
      </c>
      <c r="G1381" s="407" t="str">
        <f>IF('statement of marks'!CH95="","",'statement of marks'!CH95)</f>
        <v/>
      </c>
      <c r="H1381" s="922"/>
      <c r="I1381" s="923"/>
      <c r="J1381" s="406"/>
      <c r="K1381" s="399" t="str">
        <f>'statement of marks'!$CF$5</f>
        <v>xf.kr</v>
      </c>
      <c r="L1381" s="413" t="str">
        <f>IF('statement of marks'!CF96="","",'statement of marks'!CF96)</f>
        <v/>
      </c>
      <c r="M1381" s="415" t="str">
        <f>IF('statement of marks'!CG96="","",'statement of marks'!CG96)</f>
        <v/>
      </c>
      <c r="N1381" s="407" t="str">
        <f>IF('statement of marks'!CH96="","",'statement of marks'!CH96)</f>
        <v/>
      </c>
    </row>
    <row r="1382" spans="3:14" ht="17" customHeight="1">
      <c r="C1382" s="406"/>
      <c r="D1382" s="399" t="str">
        <f>'statement of marks'!$CI$5</f>
        <v>Ik;kZoj.k v/;;u</v>
      </c>
      <c r="E1382" s="413" t="str">
        <f>IF('statement of marks'!CI95="","",'statement of marks'!CI95)</f>
        <v/>
      </c>
      <c r="F1382" s="415" t="str">
        <f>IF('statement of marks'!CJ95="","",'statement of marks'!CJ95)</f>
        <v/>
      </c>
      <c r="G1382" s="407" t="str">
        <f>IF('statement of marks'!CK95="","",'statement of marks'!CK95)</f>
        <v/>
      </c>
      <c r="H1382" s="922"/>
      <c r="I1382" s="923"/>
      <c r="J1382" s="406"/>
      <c r="K1382" s="399" t="str">
        <f>'statement of marks'!$CI$5</f>
        <v>Ik;kZoj.k v/;;u</v>
      </c>
      <c r="L1382" s="413" t="str">
        <f>IF('statement of marks'!CI96="","",'statement of marks'!CI96)</f>
        <v/>
      </c>
      <c r="M1382" s="415" t="str">
        <f>IF('statement of marks'!CJ96="","",'statement of marks'!CJ96)</f>
        <v/>
      </c>
      <c r="N1382" s="407" t="str">
        <f>IF('statement of marks'!CK96="","",'statement of marks'!CK96)</f>
        <v/>
      </c>
    </row>
    <row r="1383" spans="3:14" ht="17" customHeight="1">
      <c r="C1383" s="406"/>
      <c r="D1383" s="399" t="str">
        <f>'statement of marks'!$CL$5</f>
        <v>dk;kZuqHko</v>
      </c>
      <c r="E1383" s="413" t="str">
        <f>IF('statement of marks'!CL95="","",'statement of marks'!CL95)</f>
        <v/>
      </c>
      <c r="F1383" s="415" t="str">
        <f>IF('statement of marks'!CM95="","",'statement of marks'!CM95)</f>
        <v/>
      </c>
      <c r="G1383" s="407" t="str">
        <f>IF('statement of marks'!CN95="","",'statement of marks'!CN95)</f>
        <v/>
      </c>
      <c r="H1383" s="922"/>
      <c r="I1383" s="923"/>
      <c r="J1383" s="406"/>
      <c r="K1383" s="399" t="str">
        <f>'statement of marks'!$CL$5</f>
        <v>dk;kZuqHko</v>
      </c>
      <c r="L1383" s="413" t="str">
        <f>IF('statement of marks'!CL96="","",'statement of marks'!CL96)</f>
        <v/>
      </c>
      <c r="M1383" s="415" t="str">
        <f>IF('statement of marks'!CM96="","",'statement of marks'!CM96)</f>
        <v/>
      </c>
      <c r="N1383" s="407" t="str">
        <f>IF('statement of marks'!CN96="","",'statement of marks'!CN96)</f>
        <v/>
      </c>
    </row>
    <row r="1384" spans="3:14" ht="17" customHeight="1">
      <c r="C1384" s="406"/>
      <c r="D1384" s="399" t="str">
        <f>'statement of marks'!$CO$5</f>
        <v>dyk f'k{kk</v>
      </c>
      <c r="E1384" s="414" t="str">
        <f>IF('statement of marks'!CO95="","",'statement of marks'!CO95)</f>
        <v/>
      </c>
      <c r="F1384" s="416" t="str">
        <f>IF('statement of marks'!CP95="","",'statement of marks'!CP95)</f>
        <v/>
      </c>
      <c r="G1384" s="408" t="str">
        <f>IF('statement of marks'!CQ95="","",'statement of marks'!CQ95)</f>
        <v/>
      </c>
      <c r="H1384" s="922"/>
      <c r="I1384" s="923"/>
      <c r="J1384" s="406"/>
      <c r="K1384" s="399" t="str">
        <f>'statement of marks'!$CO$5</f>
        <v>dyk f'k{kk</v>
      </c>
      <c r="L1384" s="414" t="str">
        <f>IF('statement of marks'!CO96="","",'statement of marks'!CO96)</f>
        <v/>
      </c>
      <c r="M1384" s="416" t="str">
        <f>IF('statement of marks'!CP96="","",'statement of marks'!CP96)</f>
        <v/>
      </c>
      <c r="N1384" s="408" t="str">
        <f>IF('statement of marks'!CQ96="","",'statement of marks'!CQ96)</f>
        <v/>
      </c>
    </row>
    <row r="1385" spans="3:14" ht="17" customHeight="1">
      <c r="C1385" s="406"/>
      <c r="D1385" s="399" t="str">
        <f>'statement of marks'!$CR$5</f>
        <v>LokLF; ,oe~ 'kkjhfjd f'k{kk</v>
      </c>
      <c r="E1385" s="414" t="str">
        <f>IF('statement of marks'!CR95="","",'statement of marks'!CR95)</f>
        <v/>
      </c>
      <c r="F1385" s="416" t="str">
        <f>IF('statement of marks'!CS95="","",'statement of marks'!CS95)</f>
        <v/>
      </c>
      <c r="G1385" s="408" t="str">
        <f>IF('statement of marks'!CT95="","",'statement of marks'!CT95)</f>
        <v/>
      </c>
      <c r="H1385" s="922"/>
      <c r="I1385" s="923"/>
      <c r="J1385" s="406"/>
      <c r="K1385" s="399" t="str">
        <f>'statement of marks'!$CR$5</f>
        <v>LokLF; ,oe~ 'kkjhfjd f'k{kk</v>
      </c>
      <c r="L1385" s="414" t="str">
        <f>IF('statement of marks'!CR96="","",'statement of marks'!CR96)</f>
        <v/>
      </c>
      <c r="M1385" s="416" t="str">
        <f>IF('statement of marks'!CS96="","",'statement of marks'!CS96)</f>
        <v/>
      </c>
      <c r="N1385" s="408" t="str">
        <f>IF('statement of marks'!CT96="","",'statement of marks'!CT96)</f>
        <v/>
      </c>
    </row>
    <row r="1386" spans="3:14" ht="17" customHeight="1">
      <c r="C1386" s="406"/>
      <c r="D1386" s="399" t="s">
        <v>629</v>
      </c>
      <c r="E1386" s="414" t="str">
        <f>IF('statement of marks'!CY95="","",'statement of marks'!CY95)</f>
        <v/>
      </c>
      <c r="F1386" s="416" t="str">
        <f>IF('statement of marks'!CZ95="","",'statement of marks'!CZ95)</f>
        <v/>
      </c>
      <c r="G1386" s="408" t="str">
        <f>IF('statement of marks'!DB95="","",'statement of marks'!DB95)</f>
        <v/>
      </c>
      <c r="H1386" s="922"/>
      <c r="I1386" s="923"/>
      <c r="J1386" s="406"/>
      <c r="K1386" s="399" t="s">
        <v>629</v>
      </c>
      <c r="L1386" s="414" t="str">
        <f>IF('statement of marks'!CY96="","",'statement of marks'!CY96)</f>
        <v/>
      </c>
      <c r="M1386" s="416" t="str">
        <f>IF('statement of marks'!CZ96="","",'statement of marks'!CZ96)</f>
        <v/>
      </c>
      <c r="N1386" s="408" t="str">
        <f>IF('statement of marks'!DB96="","",'statement of marks'!DB96)</f>
        <v/>
      </c>
    </row>
    <row r="1387" spans="3:14" ht="17" customHeight="1">
      <c r="C1387" s="406"/>
      <c r="D1387" s="399" t="s">
        <v>8</v>
      </c>
      <c r="E1387" s="920" t="str">
        <f>IF('statement of marks'!CX95="","",'statement of marks'!CX95)</f>
        <v/>
      </c>
      <c r="F1387" s="920"/>
      <c r="G1387" s="921"/>
      <c r="H1387" s="922"/>
      <c r="I1387" s="923"/>
      <c r="J1387" s="406"/>
      <c r="K1387" s="399" t="s">
        <v>8</v>
      </c>
      <c r="L1387" s="920" t="str">
        <f>IF('statement of marks'!CX96="","",'statement of marks'!CX96)</f>
        <v/>
      </c>
      <c r="M1387" s="920"/>
      <c r="N1387" s="921"/>
    </row>
    <row r="1388" spans="3:14" ht="17" customHeight="1">
      <c r="C1388" s="406"/>
      <c r="D1388" s="401" t="str">
        <f>'statement of marks'!$CU$5</f>
        <v>dqy ehfVax</v>
      </c>
      <c r="E1388" s="412" t="str">
        <f>IF('statement of marks'!CU95="","",'statement of marks'!CU95)</f>
        <v/>
      </c>
      <c r="F1388" s="366" t="str">
        <f>'statement of marks'!$CV$5</f>
        <v>Nk= mifLFkfr</v>
      </c>
      <c r="G1388" s="417" t="str">
        <f>IF('statement of marks'!CV95="","",'statement of marks'!CV95)</f>
        <v/>
      </c>
      <c r="H1388" s="922"/>
      <c r="I1388" s="923"/>
      <c r="J1388" s="406"/>
      <c r="K1388" s="401" t="str">
        <f>'statement of marks'!$CU$5</f>
        <v>dqy ehfVax</v>
      </c>
      <c r="L1388" s="412" t="str">
        <f>IF('statement of marks'!CU96="","",'statement of marks'!CU96)</f>
        <v/>
      </c>
      <c r="M1388" s="366" t="str">
        <f>'statement of marks'!$CV$5</f>
        <v>Nk= mifLFkfr</v>
      </c>
      <c r="N1388" s="417" t="str">
        <f>IF('statement of marks'!CV96="","",'statement of marks'!CV96)</f>
        <v/>
      </c>
    </row>
    <row r="1389" spans="3:14" ht="17" customHeight="1">
      <c r="C1389" s="406"/>
      <c r="D1389" s="399" t="s">
        <v>569</v>
      </c>
      <c r="E1389" s="898" t="str">
        <f>IF('statement of marks'!DE95="","",'statement of marks'!DE95)</f>
        <v/>
      </c>
      <c r="F1389" s="898"/>
      <c r="G1389" s="899"/>
      <c r="H1389" s="922"/>
      <c r="I1389" s="923"/>
      <c r="J1389" s="406"/>
      <c r="K1389" s="399" t="s">
        <v>569</v>
      </c>
      <c r="L1389" s="898" t="str">
        <f>IF('statement of marks'!DE96="","",'statement of marks'!DE96)</f>
        <v/>
      </c>
      <c r="M1389" s="898"/>
      <c r="N1389" s="899"/>
    </row>
    <row r="1390" spans="3:14" ht="17" customHeight="1">
      <c r="C1390" s="406"/>
      <c r="D1390" s="400" t="s">
        <v>65</v>
      </c>
      <c r="E1390" s="898"/>
      <c r="F1390" s="898"/>
      <c r="G1390" s="899"/>
      <c r="H1390" s="922"/>
      <c r="I1390" s="923"/>
      <c r="J1390" s="406"/>
      <c r="K1390" s="400" t="s">
        <v>65</v>
      </c>
      <c r="L1390" s="898"/>
      <c r="M1390" s="898"/>
      <c r="N1390" s="899"/>
    </row>
    <row r="1391" spans="3:14" ht="17" customHeight="1">
      <c r="C1391" s="406"/>
      <c r="D1391" s="402" t="s">
        <v>86</v>
      </c>
      <c r="E1391" s="898"/>
      <c r="F1391" s="898"/>
      <c r="G1391" s="899"/>
      <c r="H1391" s="922"/>
      <c r="I1391" s="923"/>
      <c r="J1391" s="406"/>
      <c r="K1391" s="402" t="s">
        <v>86</v>
      </c>
      <c r="L1391" s="898"/>
      <c r="M1391" s="898"/>
      <c r="N1391" s="899"/>
    </row>
    <row r="1392" spans="3:14" ht="17" customHeight="1">
      <c r="C1392" s="406"/>
      <c r="D1392" s="403" t="s">
        <v>16</v>
      </c>
      <c r="E1392" s="898"/>
      <c r="F1392" s="898"/>
      <c r="G1392" s="899"/>
      <c r="H1392" s="922"/>
      <c r="I1392" s="923"/>
      <c r="J1392" s="406"/>
      <c r="K1392" s="403" t="s">
        <v>16</v>
      </c>
      <c r="L1392" s="898"/>
      <c r="M1392" s="898"/>
      <c r="N1392" s="899"/>
    </row>
    <row r="1393" spans="3:14" ht="17" customHeight="1">
      <c r="C1393" s="409"/>
      <c r="D1393" s="404" t="s">
        <v>4</v>
      </c>
      <c r="E1393" s="898"/>
      <c r="F1393" s="898"/>
      <c r="G1393" s="899"/>
      <c r="H1393" s="922"/>
      <c r="I1393" s="923"/>
      <c r="J1393" s="409"/>
      <c r="K1393" s="404" t="s">
        <v>4</v>
      </c>
      <c r="L1393" s="898"/>
      <c r="M1393" s="898"/>
      <c r="N1393" s="899"/>
    </row>
    <row r="1394" spans="3:14" ht="17" customHeight="1">
      <c r="C1394" s="406"/>
      <c r="D1394" s="400" t="str">
        <f>'statement of marks'!$H$3</f>
        <v xml:space="preserve">fo|ky; dk Mkbl dksM+ </v>
      </c>
      <c r="E1394" s="900" t="str">
        <f>'statement of marks'!$I$3</f>
        <v>00001</v>
      </c>
      <c r="F1394" s="900"/>
      <c r="G1394" s="901"/>
      <c r="H1394" s="922"/>
      <c r="I1394" s="923"/>
      <c r="J1394" s="406"/>
      <c r="K1394" s="400" t="str">
        <f>'statement of marks'!$H$3</f>
        <v xml:space="preserve">fo|ky; dk Mkbl dksM+ </v>
      </c>
      <c r="L1394" s="900" t="str">
        <f>'statement of marks'!$I$3</f>
        <v>00001</v>
      </c>
      <c r="M1394" s="900"/>
      <c r="N1394" s="901"/>
    </row>
    <row r="1395" spans="3:14" ht="17" customHeight="1" thickBot="1">
      <c r="C1395" s="410"/>
      <c r="D1395" s="411" t="s">
        <v>63</v>
      </c>
      <c r="E1395" s="902">
        <f>'statement of marks'!$DD$107</f>
        <v>42460</v>
      </c>
      <c r="F1395" s="902"/>
      <c r="G1395" s="903"/>
      <c r="H1395" s="922"/>
      <c r="I1395" s="923"/>
      <c r="J1395" s="410"/>
      <c r="K1395" s="411" t="s">
        <v>63</v>
      </c>
      <c r="L1395" s="902">
        <f>'statement of marks'!$DD$107</f>
        <v>42460</v>
      </c>
      <c r="M1395" s="902"/>
      <c r="N1395" s="903"/>
    </row>
    <row r="1396" spans="3:14" ht="17" customHeight="1">
      <c r="C1396" s="904" t="s">
        <v>39</v>
      </c>
      <c r="D1396" s="905"/>
      <c r="E1396" s="905"/>
      <c r="F1396" s="905"/>
      <c r="G1396" s="906"/>
      <c r="H1396" s="922"/>
      <c r="I1396" s="923"/>
      <c r="J1396" s="904" t="s">
        <v>39</v>
      </c>
      <c r="K1396" s="905"/>
      <c r="L1396" s="905"/>
      <c r="M1396" s="905"/>
      <c r="N1396" s="906"/>
    </row>
    <row r="1397" spans="3:14" ht="17" customHeight="1">
      <c r="C1397" s="907" t="str">
        <f>'statement of marks'!$A$1</f>
        <v>jk- ck- ek/;fed fo|ky; uohu] fuEckgsM+k</v>
      </c>
      <c r="D1397" s="908"/>
      <c r="E1397" s="908"/>
      <c r="F1397" s="908"/>
      <c r="G1397" s="909"/>
      <c r="H1397" s="922"/>
      <c r="I1397" s="923"/>
      <c r="J1397" s="907" t="str">
        <f>'statement of marks'!$A$1</f>
        <v>jk- ck- ek/;fed fo|ky; uohu] fuEckgsM+k</v>
      </c>
      <c r="K1397" s="908"/>
      <c r="L1397" s="908"/>
      <c r="M1397" s="908"/>
      <c r="N1397" s="909"/>
    </row>
    <row r="1398" spans="3:14" ht="17" customHeight="1">
      <c r="C1398" s="907"/>
      <c r="D1398" s="908"/>
      <c r="E1398" s="908"/>
      <c r="F1398" s="908"/>
      <c r="G1398" s="909"/>
      <c r="H1398" s="922"/>
      <c r="I1398" s="923"/>
      <c r="J1398" s="907"/>
      <c r="K1398" s="908"/>
      <c r="L1398" s="908"/>
      <c r="M1398" s="908"/>
      <c r="N1398" s="909"/>
    </row>
    <row r="1399" spans="3:14" ht="17" customHeight="1">
      <c r="C1399" s="406"/>
      <c r="D1399" s="398" t="s">
        <v>559</v>
      </c>
      <c r="E1399" s="910" t="str">
        <f>'statement of marks'!$F$3</f>
        <v>2015-16</v>
      </c>
      <c r="F1399" s="910"/>
      <c r="G1399" s="911"/>
      <c r="H1399" s="922"/>
      <c r="I1399" s="923"/>
      <c r="J1399" s="406"/>
      <c r="K1399" s="398" t="s">
        <v>559</v>
      </c>
      <c r="L1399" s="910" t="str">
        <f>'statement of marks'!$F$3</f>
        <v>2015-16</v>
      </c>
      <c r="M1399" s="910"/>
      <c r="N1399" s="911"/>
    </row>
    <row r="1400" spans="3:14" ht="17" customHeight="1">
      <c r="C1400" s="406"/>
      <c r="D1400" s="399" t="s">
        <v>560</v>
      </c>
      <c r="E1400" s="912" t="str">
        <f>IF('statement of marks'!H97="","",'statement of marks'!H97)</f>
        <v>v 091</v>
      </c>
      <c r="F1400" s="912"/>
      <c r="G1400" s="913"/>
      <c r="H1400" s="922"/>
      <c r="I1400" s="923"/>
      <c r="J1400" s="406"/>
      <c r="K1400" s="399" t="s">
        <v>560</v>
      </c>
      <c r="L1400" s="912" t="str">
        <f>IF('statement of marks'!H98="","",'statement of marks'!H98)</f>
        <v>v 092</v>
      </c>
      <c r="M1400" s="912"/>
      <c r="N1400" s="913"/>
    </row>
    <row r="1401" spans="3:14" ht="17" customHeight="1">
      <c r="C1401" s="406"/>
      <c r="D1401" s="399" t="s">
        <v>561</v>
      </c>
      <c r="E1401" s="912" t="str">
        <f>IF('statement of marks'!I97="","",'statement of marks'!I97)</f>
        <v>c 091</v>
      </c>
      <c r="F1401" s="912"/>
      <c r="G1401" s="913"/>
      <c r="H1401" s="922"/>
      <c r="I1401" s="923"/>
      <c r="J1401" s="406"/>
      <c r="K1401" s="399" t="s">
        <v>561</v>
      </c>
      <c r="L1401" s="912" t="str">
        <f>IF('statement of marks'!I98="","",'statement of marks'!I98)</f>
        <v>c 092</v>
      </c>
      <c r="M1401" s="912"/>
      <c r="N1401" s="913"/>
    </row>
    <row r="1402" spans="3:14" ht="17" customHeight="1">
      <c r="C1402" s="406"/>
      <c r="D1402" s="399" t="s">
        <v>562</v>
      </c>
      <c r="E1402" s="912" t="str">
        <f>IF('statement of marks'!J97="","",'statement of marks'!J97)</f>
        <v>l 091</v>
      </c>
      <c r="F1402" s="912"/>
      <c r="G1402" s="913"/>
      <c r="H1402" s="922"/>
      <c r="I1402" s="923"/>
      <c r="J1402" s="406"/>
      <c r="K1402" s="399" t="s">
        <v>562</v>
      </c>
      <c r="L1402" s="912" t="str">
        <f>IF('statement of marks'!J98="","",'statement of marks'!J98)</f>
        <v>l 092</v>
      </c>
      <c r="M1402" s="912"/>
      <c r="N1402" s="913"/>
    </row>
    <row r="1403" spans="3:14" ht="17" customHeight="1">
      <c r="C1403" s="406"/>
      <c r="D1403" s="399" t="s">
        <v>566</v>
      </c>
      <c r="E1403" s="914" t="str">
        <f>IF('statement of marks'!B97="","",'statement of marks'!B97)</f>
        <v/>
      </c>
      <c r="F1403" s="914"/>
      <c r="G1403" s="915"/>
      <c r="H1403" s="922"/>
      <c r="I1403" s="923"/>
      <c r="J1403" s="406"/>
      <c r="K1403" s="399" t="s">
        <v>566</v>
      </c>
      <c r="L1403" s="914" t="str">
        <f>IF('statement of marks'!B98="","",'statement of marks'!B98)</f>
        <v/>
      </c>
      <c r="M1403" s="914"/>
      <c r="N1403" s="915"/>
    </row>
    <row r="1404" spans="3:14" ht="17" customHeight="1">
      <c r="C1404" s="406"/>
      <c r="D1404" s="399" t="s">
        <v>563</v>
      </c>
      <c r="E1404" s="914" t="str">
        <f>'statement of marks'!$D$3</f>
        <v>2 A</v>
      </c>
      <c r="F1404" s="914"/>
      <c r="G1404" s="915"/>
      <c r="H1404" s="922"/>
      <c r="I1404" s="923"/>
      <c r="J1404" s="406"/>
      <c r="K1404" s="399" t="s">
        <v>563</v>
      </c>
      <c r="L1404" s="914" t="str">
        <f>'statement of marks'!$D$3</f>
        <v>2 A</v>
      </c>
      <c r="M1404" s="914"/>
      <c r="N1404" s="915"/>
    </row>
    <row r="1405" spans="3:14" ht="17" customHeight="1">
      <c r="C1405" s="406"/>
      <c r="D1405" s="400" t="s">
        <v>564</v>
      </c>
      <c r="E1405" s="914" t="str">
        <f>IF('statement of marks'!E97="","",'statement of marks'!E97)</f>
        <v/>
      </c>
      <c r="F1405" s="914"/>
      <c r="G1405" s="915"/>
      <c r="H1405" s="922"/>
      <c r="I1405" s="923"/>
      <c r="J1405" s="406"/>
      <c r="K1405" s="400" t="s">
        <v>564</v>
      </c>
      <c r="L1405" s="914" t="str">
        <f>IF('statement of marks'!E98="","",'statement of marks'!E98)</f>
        <v/>
      </c>
      <c r="M1405" s="914"/>
      <c r="N1405" s="915"/>
    </row>
    <row r="1406" spans="3:14" ht="17" customHeight="1">
      <c r="C1406" s="406"/>
      <c r="D1406" s="399" t="s">
        <v>6</v>
      </c>
      <c r="E1406" s="914" t="str">
        <f>IF('statement of marks'!D97="","",'statement of marks'!D97)</f>
        <v/>
      </c>
      <c r="F1406" s="914"/>
      <c r="G1406" s="915"/>
      <c r="H1406" s="922"/>
      <c r="I1406" s="923"/>
      <c r="J1406" s="406"/>
      <c r="K1406" s="399" t="s">
        <v>6</v>
      </c>
      <c r="L1406" s="914" t="str">
        <f>IF('statement of marks'!D98="","",'statement of marks'!D98)</f>
        <v/>
      </c>
      <c r="M1406" s="914"/>
      <c r="N1406" s="915"/>
    </row>
    <row r="1407" spans="3:14" ht="17" customHeight="1">
      <c r="C1407" s="406"/>
      <c r="D1407" s="399" t="s">
        <v>567</v>
      </c>
      <c r="E1407" s="916" t="str">
        <f>IF('statement of marks'!F97="","",'statement of marks'!F97)</f>
        <v/>
      </c>
      <c r="F1407" s="916"/>
      <c r="G1407" s="917"/>
      <c r="H1407" s="922"/>
      <c r="I1407" s="923"/>
      <c r="J1407" s="406"/>
      <c r="K1407" s="399" t="s">
        <v>567</v>
      </c>
      <c r="L1407" s="916" t="str">
        <f>IF('statement of marks'!F98="","",'statement of marks'!F98)</f>
        <v/>
      </c>
      <c r="M1407" s="916"/>
      <c r="N1407" s="917"/>
    </row>
    <row r="1408" spans="3:14" ht="17" customHeight="1">
      <c r="C1408" s="406"/>
      <c r="D1408" s="399" t="s">
        <v>568</v>
      </c>
      <c r="E1408" s="918" t="str">
        <f>IF('statement of marks'!G97="","",'statement of marks'!G97)</f>
        <v/>
      </c>
      <c r="F1408" s="918"/>
      <c r="G1408" s="919"/>
      <c r="H1408" s="922"/>
      <c r="I1408" s="923"/>
      <c r="J1408" s="406"/>
      <c r="K1408" s="399" t="s">
        <v>568</v>
      </c>
      <c r="L1408" s="918" t="str">
        <f>IF('statement of marks'!G98="","",'statement of marks'!G98)</f>
        <v/>
      </c>
      <c r="M1408" s="918"/>
      <c r="N1408" s="919"/>
    </row>
    <row r="1409" spans="3:14" ht="17" customHeight="1">
      <c r="C1409" s="406"/>
      <c r="D1409" s="399" t="s">
        <v>565</v>
      </c>
      <c r="E1409" s="405" t="s">
        <v>630</v>
      </c>
      <c r="F1409" s="405" t="s">
        <v>79</v>
      </c>
      <c r="G1409" s="407" t="s">
        <v>571</v>
      </c>
      <c r="H1409" s="922"/>
      <c r="I1409" s="923"/>
      <c r="J1409" s="406"/>
      <c r="K1409" s="399" t="s">
        <v>565</v>
      </c>
      <c r="L1409" s="405" t="s">
        <v>630</v>
      </c>
      <c r="M1409" s="405" t="s">
        <v>79</v>
      </c>
      <c r="N1409" s="407" t="s">
        <v>571</v>
      </c>
    </row>
    <row r="1410" spans="3:14" ht="17" customHeight="1">
      <c r="C1410" s="406"/>
      <c r="D1410" s="399" t="str">
        <f>'statement of marks'!$BZ$5</f>
        <v>fgUnh</v>
      </c>
      <c r="E1410" s="413" t="str">
        <f>IF('statement of marks'!BZ97="","",'statement of marks'!BZ97)</f>
        <v/>
      </c>
      <c r="F1410" s="415" t="str">
        <f>IF('statement of marks'!CA97="","",'statement of marks'!CA97)</f>
        <v/>
      </c>
      <c r="G1410" s="407" t="str">
        <f>IF('statement of marks'!CB97="","",'statement of marks'!CB97)</f>
        <v/>
      </c>
      <c r="H1410" s="922"/>
      <c r="I1410" s="923"/>
      <c r="J1410" s="406"/>
      <c r="K1410" s="399" t="str">
        <f>'statement of marks'!$BZ$5</f>
        <v>fgUnh</v>
      </c>
      <c r="L1410" s="413" t="str">
        <f>IF('statement of marks'!BZ98="","",'statement of marks'!BZ98)</f>
        <v/>
      </c>
      <c r="M1410" s="415" t="str">
        <f>IF('statement of marks'!CA98="","",'statement of marks'!CA98)</f>
        <v/>
      </c>
      <c r="N1410" s="407" t="str">
        <f>IF('statement of marks'!CB98="","",'statement of marks'!CB98)</f>
        <v/>
      </c>
    </row>
    <row r="1411" spans="3:14" ht="17" customHeight="1">
      <c r="C1411" s="406"/>
      <c r="D1411" s="399" t="str">
        <f>'statement of marks'!$CC$5</f>
        <v>vaxszth</v>
      </c>
      <c r="E1411" s="413" t="str">
        <f>IF('statement of marks'!CC97="","",'statement of marks'!CC97)</f>
        <v/>
      </c>
      <c r="F1411" s="415" t="str">
        <f>IF('statement of marks'!CD97="","",'statement of marks'!CD97)</f>
        <v/>
      </c>
      <c r="G1411" s="407" t="str">
        <f>IF('statement of marks'!CE97="","",'statement of marks'!CE97)</f>
        <v/>
      </c>
      <c r="H1411" s="922"/>
      <c r="I1411" s="923"/>
      <c r="J1411" s="406"/>
      <c r="K1411" s="399" t="str">
        <f>'statement of marks'!$CC$5</f>
        <v>vaxszth</v>
      </c>
      <c r="L1411" s="413" t="str">
        <f>IF('statement of marks'!CC98="","",'statement of marks'!CC98)</f>
        <v/>
      </c>
      <c r="M1411" s="415" t="str">
        <f>IF('statement of marks'!CD98="","",'statement of marks'!CD98)</f>
        <v/>
      </c>
      <c r="N1411" s="407" t="str">
        <f>IF('statement of marks'!CE98="","",'statement of marks'!CE98)</f>
        <v/>
      </c>
    </row>
    <row r="1412" spans="3:14" ht="17" customHeight="1">
      <c r="C1412" s="406"/>
      <c r="D1412" s="399" t="str">
        <f>'statement of marks'!$CF$5</f>
        <v>xf.kr</v>
      </c>
      <c r="E1412" s="413" t="str">
        <f>IF('statement of marks'!CF97="","",'statement of marks'!CF97)</f>
        <v/>
      </c>
      <c r="F1412" s="415" t="str">
        <f>IF('statement of marks'!CG97="","",'statement of marks'!CG97)</f>
        <v/>
      </c>
      <c r="G1412" s="407" t="str">
        <f>IF('statement of marks'!CH97="","",'statement of marks'!CH97)</f>
        <v/>
      </c>
      <c r="H1412" s="922"/>
      <c r="I1412" s="923"/>
      <c r="J1412" s="406"/>
      <c r="K1412" s="399" t="str">
        <f>'statement of marks'!$CF$5</f>
        <v>xf.kr</v>
      </c>
      <c r="L1412" s="413" t="str">
        <f>IF('statement of marks'!CF98="","",'statement of marks'!CF98)</f>
        <v/>
      </c>
      <c r="M1412" s="415" t="str">
        <f>IF('statement of marks'!CG98="","",'statement of marks'!CG98)</f>
        <v/>
      </c>
      <c r="N1412" s="407" t="str">
        <f>IF('statement of marks'!CH98="","",'statement of marks'!CH98)</f>
        <v/>
      </c>
    </row>
    <row r="1413" spans="3:14" ht="17" customHeight="1">
      <c r="C1413" s="406"/>
      <c r="D1413" s="399" t="str">
        <f>'statement of marks'!$CI$5</f>
        <v>Ik;kZoj.k v/;;u</v>
      </c>
      <c r="E1413" s="413" t="str">
        <f>IF('statement of marks'!CI97="","",'statement of marks'!CI97)</f>
        <v/>
      </c>
      <c r="F1413" s="415" t="str">
        <f>IF('statement of marks'!CJ97="","",'statement of marks'!CJ97)</f>
        <v/>
      </c>
      <c r="G1413" s="407" t="str">
        <f>IF('statement of marks'!CK97="","",'statement of marks'!CK97)</f>
        <v/>
      </c>
      <c r="H1413" s="922"/>
      <c r="I1413" s="923"/>
      <c r="J1413" s="406"/>
      <c r="K1413" s="399" t="str">
        <f>'statement of marks'!$CI$5</f>
        <v>Ik;kZoj.k v/;;u</v>
      </c>
      <c r="L1413" s="413" t="str">
        <f>IF('statement of marks'!CI98="","",'statement of marks'!CI98)</f>
        <v/>
      </c>
      <c r="M1413" s="415" t="str">
        <f>IF('statement of marks'!CJ98="","",'statement of marks'!CJ98)</f>
        <v/>
      </c>
      <c r="N1413" s="407" t="str">
        <f>IF('statement of marks'!CK98="","",'statement of marks'!CK98)</f>
        <v/>
      </c>
    </row>
    <row r="1414" spans="3:14" ht="17" customHeight="1">
      <c r="C1414" s="406"/>
      <c r="D1414" s="399" t="str">
        <f>'statement of marks'!$CL$5</f>
        <v>dk;kZuqHko</v>
      </c>
      <c r="E1414" s="413" t="str">
        <f>IF('statement of marks'!CL97="","",'statement of marks'!CL97)</f>
        <v/>
      </c>
      <c r="F1414" s="415" t="str">
        <f>IF('statement of marks'!CM97="","",'statement of marks'!CM97)</f>
        <v/>
      </c>
      <c r="G1414" s="407" t="str">
        <f>IF('statement of marks'!CN97="","",'statement of marks'!CN97)</f>
        <v/>
      </c>
      <c r="H1414" s="922"/>
      <c r="I1414" s="923"/>
      <c r="J1414" s="406"/>
      <c r="K1414" s="399" t="str">
        <f>'statement of marks'!$CL$5</f>
        <v>dk;kZuqHko</v>
      </c>
      <c r="L1414" s="413" t="str">
        <f>IF('statement of marks'!CL98="","",'statement of marks'!CL98)</f>
        <v/>
      </c>
      <c r="M1414" s="415" t="str">
        <f>IF('statement of marks'!CM98="","",'statement of marks'!CM98)</f>
        <v/>
      </c>
      <c r="N1414" s="407" t="str">
        <f>IF('statement of marks'!CN98="","",'statement of marks'!CN98)</f>
        <v/>
      </c>
    </row>
    <row r="1415" spans="3:14" ht="17" customHeight="1">
      <c r="C1415" s="406"/>
      <c r="D1415" s="399" t="str">
        <f>'statement of marks'!$CO$5</f>
        <v>dyk f'k{kk</v>
      </c>
      <c r="E1415" s="414" t="str">
        <f>IF('statement of marks'!CO97="","",'statement of marks'!CO97)</f>
        <v/>
      </c>
      <c r="F1415" s="416" t="str">
        <f>IF('statement of marks'!CP97="","",'statement of marks'!CP97)</f>
        <v/>
      </c>
      <c r="G1415" s="408" t="str">
        <f>IF('statement of marks'!CQ97="","",'statement of marks'!CQ97)</f>
        <v/>
      </c>
      <c r="H1415" s="922"/>
      <c r="I1415" s="923"/>
      <c r="J1415" s="406"/>
      <c r="K1415" s="399" t="str">
        <f>'statement of marks'!$CO$5</f>
        <v>dyk f'k{kk</v>
      </c>
      <c r="L1415" s="414" t="str">
        <f>IF('statement of marks'!CO98="","",'statement of marks'!CO98)</f>
        <v/>
      </c>
      <c r="M1415" s="416" t="str">
        <f>IF('statement of marks'!CP98="","",'statement of marks'!CP98)</f>
        <v/>
      </c>
      <c r="N1415" s="408" t="str">
        <f>IF('statement of marks'!CQ98="","",'statement of marks'!CQ98)</f>
        <v/>
      </c>
    </row>
    <row r="1416" spans="3:14" ht="17" customHeight="1">
      <c r="C1416" s="406"/>
      <c r="D1416" s="399" t="str">
        <f>'statement of marks'!$CR$5</f>
        <v>LokLF; ,oe~ 'kkjhfjd f'k{kk</v>
      </c>
      <c r="E1416" s="414" t="str">
        <f>IF('statement of marks'!CR97="","",'statement of marks'!CR97)</f>
        <v/>
      </c>
      <c r="F1416" s="416" t="str">
        <f>IF('statement of marks'!CS97="","",'statement of marks'!CS97)</f>
        <v/>
      </c>
      <c r="G1416" s="408" t="str">
        <f>IF('statement of marks'!CT97="","",'statement of marks'!CT97)</f>
        <v/>
      </c>
      <c r="H1416" s="922"/>
      <c r="I1416" s="923"/>
      <c r="J1416" s="406"/>
      <c r="K1416" s="399" t="str">
        <f>'statement of marks'!$CR$5</f>
        <v>LokLF; ,oe~ 'kkjhfjd f'k{kk</v>
      </c>
      <c r="L1416" s="414" t="str">
        <f>IF('statement of marks'!CR98="","",'statement of marks'!CR98)</f>
        <v/>
      </c>
      <c r="M1416" s="416" t="str">
        <f>IF('statement of marks'!CS98="","",'statement of marks'!CS98)</f>
        <v/>
      </c>
      <c r="N1416" s="408" t="str">
        <f>IF('statement of marks'!CT98="","",'statement of marks'!CT98)</f>
        <v/>
      </c>
    </row>
    <row r="1417" spans="3:14" ht="17" customHeight="1">
      <c r="C1417" s="406"/>
      <c r="D1417" s="399" t="s">
        <v>629</v>
      </c>
      <c r="E1417" s="414" t="str">
        <f>IF('statement of marks'!CY97="","",'statement of marks'!CY97)</f>
        <v/>
      </c>
      <c r="F1417" s="416" t="str">
        <f>IF('statement of marks'!CZ97="","",'statement of marks'!CZ97)</f>
        <v/>
      </c>
      <c r="G1417" s="408" t="str">
        <f>IF('statement of marks'!DB97="","",'statement of marks'!DB97)</f>
        <v/>
      </c>
      <c r="H1417" s="922"/>
      <c r="I1417" s="923"/>
      <c r="J1417" s="406"/>
      <c r="K1417" s="399" t="s">
        <v>629</v>
      </c>
      <c r="L1417" s="414" t="str">
        <f>IF('statement of marks'!CY98="","",'statement of marks'!CY98)</f>
        <v/>
      </c>
      <c r="M1417" s="416" t="str">
        <f>IF('statement of marks'!CZ98="","",'statement of marks'!CZ98)</f>
        <v/>
      </c>
      <c r="N1417" s="408" t="str">
        <f>IF('statement of marks'!DB98="","",'statement of marks'!DB98)</f>
        <v/>
      </c>
    </row>
    <row r="1418" spans="3:14" ht="17" customHeight="1">
      <c r="C1418" s="406"/>
      <c r="D1418" s="399" t="s">
        <v>8</v>
      </c>
      <c r="E1418" s="920" t="str">
        <f>IF('statement of marks'!CX97="","",'statement of marks'!CX97)</f>
        <v/>
      </c>
      <c r="F1418" s="920"/>
      <c r="G1418" s="921"/>
      <c r="H1418" s="922"/>
      <c r="I1418" s="923"/>
      <c r="J1418" s="406"/>
      <c r="K1418" s="399" t="s">
        <v>8</v>
      </c>
      <c r="L1418" s="920" t="str">
        <f>IF('statement of marks'!CX98="","",'statement of marks'!CX98)</f>
        <v/>
      </c>
      <c r="M1418" s="920"/>
      <c r="N1418" s="921"/>
    </row>
    <row r="1419" spans="3:14" ht="17" customHeight="1">
      <c r="C1419" s="406"/>
      <c r="D1419" s="401" t="str">
        <f>'statement of marks'!$CU$5</f>
        <v>dqy ehfVax</v>
      </c>
      <c r="E1419" s="412" t="str">
        <f>IF('statement of marks'!CU97="","",'statement of marks'!CU97)</f>
        <v/>
      </c>
      <c r="F1419" s="366" t="str">
        <f>'statement of marks'!$CV$5</f>
        <v>Nk= mifLFkfr</v>
      </c>
      <c r="G1419" s="417" t="str">
        <f>IF('statement of marks'!CV97="","",'statement of marks'!CV97)</f>
        <v/>
      </c>
      <c r="H1419" s="922"/>
      <c r="I1419" s="923"/>
      <c r="J1419" s="406"/>
      <c r="K1419" s="401" t="str">
        <f>'statement of marks'!$CU$5</f>
        <v>dqy ehfVax</v>
      </c>
      <c r="L1419" s="412" t="str">
        <f>IF('statement of marks'!CU98="","",'statement of marks'!CU98)</f>
        <v/>
      </c>
      <c r="M1419" s="366" t="str">
        <f>'statement of marks'!$CV$5</f>
        <v>Nk= mifLFkfr</v>
      </c>
      <c r="N1419" s="417" t="str">
        <f>IF('statement of marks'!CV98="","",'statement of marks'!CV98)</f>
        <v/>
      </c>
    </row>
    <row r="1420" spans="3:14" ht="17" customHeight="1">
      <c r="C1420" s="406"/>
      <c r="D1420" s="399" t="s">
        <v>569</v>
      </c>
      <c r="E1420" s="898" t="str">
        <f>IF('statement of marks'!DE97="","",'statement of marks'!DE97)</f>
        <v/>
      </c>
      <c r="F1420" s="898"/>
      <c r="G1420" s="899"/>
      <c r="H1420" s="922"/>
      <c r="I1420" s="923"/>
      <c r="J1420" s="406"/>
      <c r="K1420" s="399" t="s">
        <v>569</v>
      </c>
      <c r="L1420" s="898" t="str">
        <f>IF('statement of marks'!DE98="","",'statement of marks'!DE98)</f>
        <v/>
      </c>
      <c r="M1420" s="898"/>
      <c r="N1420" s="899"/>
    </row>
    <row r="1421" spans="3:14" ht="17" customHeight="1">
      <c r="C1421" s="406"/>
      <c r="D1421" s="400" t="s">
        <v>65</v>
      </c>
      <c r="E1421" s="898"/>
      <c r="F1421" s="898"/>
      <c r="G1421" s="899"/>
      <c r="H1421" s="922"/>
      <c r="I1421" s="923"/>
      <c r="J1421" s="406"/>
      <c r="K1421" s="400" t="s">
        <v>65</v>
      </c>
      <c r="L1421" s="898"/>
      <c r="M1421" s="898"/>
      <c r="N1421" s="899"/>
    </row>
    <row r="1422" spans="3:14" ht="17" customHeight="1">
      <c r="C1422" s="406"/>
      <c r="D1422" s="402" t="s">
        <v>86</v>
      </c>
      <c r="E1422" s="898"/>
      <c r="F1422" s="898"/>
      <c r="G1422" s="899"/>
      <c r="H1422" s="922"/>
      <c r="I1422" s="923"/>
      <c r="J1422" s="406"/>
      <c r="K1422" s="402" t="s">
        <v>86</v>
      </c>
      <c r="L1422" s="898"/>
      <c r="M1422" s="898"/>
      <c r="N1422" s="899"/>
    </row>
    <row r="1423" spans="3:14" ht="17" customHeight="1">
      <c r="C1423" s="406"/>
      <c r="D1423" s="403" t="s">
        <v>16</v>
      </c>
      <c r="E1423" s="898"/>
      <c r="F1423" s="898"/>
      <c r="G1423" s="899"/>
      <c r="H1423" s="922"/>
      <c r="I1423" s="923"/>
      <c r="J1423" s="406"/>
      <c r="K1423" s="403" t="s">
        <v>16</v>
      </c>
      <c r="L1423" s="898"/>
      <c r="M1423" s="898"/>
      <c r="N1423" s="899"/>
    </row>
    <row r="1424" spans="3:14" ht="17" customHeight="1">
      <c r="C1424" s="409"/>
      <c r="D1424" s="404" t="s">
        <v>4</v>
      </c>
      <c r="E1424" s="898"/>
      <c r="F1424" s="898"/>
      <c r="G1424" s="899"/>
      <c r="H1424" s="922"/>
      <c r="I1424" s="923"/>
      <c r="J1424" s="409"/>
      <c r="K1424" s="404" t="s">
        <v>4</v>
      </c>
      <c r="L1424" s="898"/>
      <c r="M1424" s="898"/>
      <c r="N1424" s="899"/>
    </row>
    <row r="1425" spans="3:14" ht="17" customHeight="1">
      <c r="C1425" s="406"/>
      <c r="D1425" s="400" t="str">
        <f>'statement of marks'!$H$3</f>
        <v xml:space="preserve">fo|ky; dk Mkbl dksM+ </v>
      </c>
      <c r="E1425" s="900" t="str">
        <f>'statement of marks'!$I$3</f>
        <v>00001</v>
      </c>
      <c r="F1425" s="900"/>
      <c r="G1425" s="901"/>
      <c r="H1425" s="922"/>
      <c r="I1425" s="923"/>
      <c r="J1425" s="406"/>
      <c r="K1425" s="400" t="str">
        <f>'statement of marks'!$H$3</f>
        <v xml:space="preserve">fo|ky; dk Mkbl dksM+ </v>
      </c>
      <c r="L1425" s="900" t="str">
        <f>'statement of marks'!$I$3</f>
        <v>00001</v>
      </c>
      <c r="M1425" s="900"/>
      <c r="N1425" s="901"/>
    </row>
    <row r="1426" spans="3:14" ht="17" customHeight="1" thickBot="1">
      <c r="C1426" s="410"/>
      <c r="D1426" s="411" t="s">
        <v>63</v>
      </c>
      <c r="E1426" s="902">
        <f>'statement of marks'!$DD$107</f>
        <v>42460</v>
      </c>
      <c r="F1426" s="902"/>
      <c r="G1426" s="903"/>
      <c r="H1426" s="922"/>
      <c r="I1426" s="923"/>
      <c r="J1426" s="410"/>
      <c r="K1426" s="411" t="s">
        <v>63</v>
      </c>
      <c r="L1426" s="902">
        <f>'statement of marks'!$DD$107</f>
        <v>42460</v>
      </c>
      <c r="M1426" s="902"/>
      <c r="N1426" s="903"/>
    </row>
    <row r="1427" spans="3:14" ht="17" customHeight="1">
      <c r="C1427" s="904" t="s">
        <v>39</v>
      </c>
      <c r="D1427" s="905"/>
      <c r="E1427" s="905"/>
      <c r="F1427" s="905"/>
      <c r="G1427" s="906"/>
      <c r="H1427" s="922"/>
      <c r="I1427" s="923"/>
      <c r="J1427" s="904" t="s">
        <v>39</v>
      </c>
      <c r="K1427" s="905"/>
      <c r="L1427" s="905"/>
      <c r="M1427" s="905"/>
      <c r="N1427" s="906"/>
    </row>
    <row r="1428" spans="3:14" ht="17" customHeight="1">
      <c r="C1428" s="907" t="str">
        <f>'statement of marks'!$A$1</f>
        <v>jk- ck- ek/;fed fo|ky; uohu] fuEckgsM+k</v>
      </c>
      <c r="D1428" s="908"/>
      <c r="E1428" s="908"/>
      <c r="F1428" s="908"/>
      <c r="G1428" s="909"/>
      <c r="H1428" s="922"/>
      <c r="I1428" s="923"/>
      <c r="J1428" s="907" t="str">
        <f>'statement of marks'!$A$1</f>
        <v>jk- ck- ek/;fed fo|ky; uohu] fuEckgsM+k</v>
      </c>
      <c r="K1428" s="908"/>
      <c r="L1428" s="908"/>
      <c r="M1428" s="908"/>
      <c r="N1428" s="909"/>
    </row>
    <row r="1429" spans="3:14" ht="17" customHeight="1">
      <c r="C1429" s="907"/>
      <c r="D1429" s="908"/>
      <c r="E1429" s="908"/>
      <c r="F1429" s="908"/>
      <c r="G1429" s="909"/>
      <c r="H1429" s="922"/>
      <c r="I1429" s="923"/>
      <c r="J1429" s="907"/>
      <c r="K1429" s="908"/>
      <c r="L1429" s="908"/>
      <c r="M1429" s="908"/>
      <c r="N1429" s="909"/>
    </row>
    <row r="1430" spans="3:14" ht="17" customHeight="1">
      <c r="C1430" s="406"/>
      <c r="D1430" s="398" t="s">
        <v>559</v>
      </c>
      <c r="E1430" s="910" t="str">
        <f>'statement of marks'!$F$3</f>
        <v>2015-16</v>
      </c>
      <c r="F1430" s="910"/>
      <c r="G1430" s="911"/>
      <c r="H1430" s="922"/>
      <c r="I1430" s="923"/>
      <c r="J1430" s="406"/>
      <c r="K1430" s="398" t="s">
        <v>559</v>
      </c>
      <c r="L1430" s="910" t="str">
        <f>'statement of marks'!$F$3</f>
        <v>2015-16</v>
      </c>
      <c r="M1430" s="910"/>
      <c r="N1430" s="911"/>
    </row>
    <row r="1431" spans="3:14" ht="17" customHeight="1">
      <c r="C1431" s="406"/>
      <c r="D1431" s="399" t="s">
        <v>560</v>
      </c>
      <c r="E1431" s="912" t="str">
        <f>IF('statement of marks'!H99="","",'statement of marks'!H99)</f>
        <v>v 093</v>
      </c>
      <c r="F1431" s="912"/>
      <c r="G1431" s="913"/>
      <c r="H1431" s="922"/>
      <c r="I1431" s="923"/>
      <c r="J1431" s="406"/>
      <c r="K1431" s="399" t="s">
        <v>560</v>
      </c>
      <c r="L1431" s="912" t="str">
        <f>IF('statement of marks'!H100="","",'statement of marks'!H100)</f>
        <v>v 094</v>
      </c>
      <c r="M1431" s="912"/>
      <c r="N1431" s="913"/>
    </row>
    <row r="1432" spans="3:14" ht="17" customHeight="1">
      <c r="C1432" s="406"/>
      <c r="D1432" s="399" t="s">
        <v>561</v>
      </c>
      <c r="E1432" s="912" t="str">
        <f>IF('statement of marks'!I99="","",'statement of marks'!I99)</f>
        <v>c 093</v>
      </c>
      <c r="F1432" s="912"/>
      <c r="G1432" s="913"/>
      <c r="H1432" s="922"/>
      <c r="I1432" s="923"/>
      <c r="J1432" s="406"/>
      <c r="K1432" s="399" t="s">
        <v>561</v>
      </c>
      <c r="L1432" s="912" t="str">
        <f>IF('statement of marks'!I100="","",'statement of marks'!I100)</f>
        <v>c 094</v>
      </c>
      <c r="M1432" s="912"/>
      <c r="N1432" s="913"/>
    </row>
    <row r="1433" spans="3:14" ht="17" customHeight="1">
      <c r="C1433" s="406"/>
      <c r="D1433" s="399" t="s">
        <v>562</v>
      </c>
      <c r="E1433" s="912" t="str">
        <f>IF('statement of marks'!J99="","",'statement of marks'!J99)</f>
        <v>l 093</v>
      </c>
      <c r="F1433" s="912"/>
      <c r="G1433" s="913"/>
      <c r="H1433" s="922"/>
      <c r="I1433" s="923"/>
      <c r="J1433" s="406"/>
      <c r="K1433" s="399" t="s">
        <v>562</v>
      </c>
      <c r="L1433" s="912" t="str">
        <f>IF('statement of marks'!J100="","",'statement of marks'!J100)</f>
        <v>l 094</v>
      </c>
      <c r="M1433" s="912"/>
      <c r="N1433" s="913"/>
    </row>
    <row r="1434" spans="3:14" ht="17" customHeight="1">
      <c r="C1434" s="406"/>
      <c r="D1434" s="399" t="s">
        <v>566</v>
      </c>
      <c r="E1434" s="914" t="str">
        <f>IF('statement of marks'!B99="","",'statement of marks'!B99)</f>
        <v/>
      </c>
      <c r="F1434" s="914"/>
      <c r="G1434" s="915"/>
      <c r="H1434" s="922"/>
      <c r="I1434" s="923"/>
      <c r="J1434" s="406"/>
      <c r="K1434" s="399" t="s">
        <v>566</v>
      </c>
      <c r="L1434" s="914" t="str">
        <f>IF('statement of marks'!B100="","",'statement of marks'!B100)</f>
        <v/>
      </c>
      <c r="M1434" s="914"/>
      <c r="N1434" s="915"/>
    </row>
    <row r="1435" spans="3:14" ht="17" customHeight="1">
      <c r="C1435" s="406"/>
      <c r="D1435" s="399" t="s">
        <v>563</v>
      </c>
      <c r="E1435" s="914" t="str">
        <f>'statement of marks'!$D$3</f>
        <v>2 A</v>
      </c>
      <c r="F1435" s="914"/>
      <c r="G1435" s="915"/>
      <c r="H1435" s="922"/>
      <c r="I1435" s="923"/>
      <c r="J1435" s="406"/>
      <c r="K1435" s="399" t="s">
        <v>563</v>
      </c>
      <c r="L1435" s="914" t="str">
        <f>'statement of marks'!$D$3</f>
        <v>2 A</v>
      </c>
      <c r="M1435" s="914"/>
      <c r="N1435" s="915"/>
    </row>
    <row r="1436" spans="3:14" ht="17" customHeight="1">
      <c r="C1436" s="406"/>
      <c r="D1436" s="400" t="s">
        <v>564</v>
      </c>
      <c r="E1436" s="914" t="str">
        <f>IF('statement of marks'!E99="","",'statement of marks'!E99)</f>
        <v/>
      </c>
      <c r="F1436" s="914"/>
      <c r="G1436" s="915"/>
      <c r="H1436" s="922"/>
      <c r="I1436" s="923"/>
      <c r="J1436" s="406"/>
      <c r="K1436" s="400" t="s">
        <v>564</v>
      </c>
      <c r="L1436" s="914" t="str">
        <f>IF('statement of marks'!E100="","",'statement of marks'!E100)</f>
        <v/>
      </c>
      <c r="M1436" s="914"/>
      <c r="N1436" s="915"/>
    </row>
    <row r="1437" spans="3:14" ht="17" customHeight="1">
      <c r="C1437" s="406"/>
      <c r="D1437" s="399" t="s">
        <v>6</v>
      </c>
      <c r="E1437" s="914" t="str">
        <f>IF('statement of marks'!D99="","",'statement of marks'!D99)</f>
        <v/>
      </c>
      <c r="F1437" s="914"/>
      <c r="G1437" s="915"/>
      <c r="H1437" s="922"/>
      <c r="I1437" s="923"/>
      <c r="J1437" s="406"/>
      <c r="K1437" s="399" t="s">
        <v>6</v>
      </c>
      <c r="L1437" s="914" t="str">
        <f>IF('statement of marks'!D100="","",'statement of marks'!D100)</f>
        <v/>
      </c>
      <c r="M1437" s="914"/>
      <c r="N1437" s="915"/>
    </row>
    <row r="1438" spans="3:14" ht="17" customHeight="1">
      <c r="C1438" s="406"/>
      <c r="D1438" s="399" t="s">
        <v>567</v>
      </c>
      <c r="E1438" s="916" t="str">
        <f>IF('statement of marks'!F99="","",'statement of marks'!F99)</f>
        <v/>
      </c>
      <c r="F1438" s="916"/>
      <c r="G1438" s="917"/>
      <c r="H1438" s="922"/>
      <c r="I1438" s="923"/>
      <c r="J1438" s="406"/>
      <c r="K1438" s="399" t="s">
        <v>567</v>
      </c>
      <c r="L1438" s="916" t="str">
        <f>IF('statement of marks'!F100="","",'statement of marks'!F100)</f>
        <v/>
      </c>
      <c r="M1438" s="916"/>
      <c r="N1438" s="917"/>
    </row>
    <row r="1439" spans="3:14" ht="17" customHeight="1">
      <c r="C1439" s="406"/>
      <c r="D1439" s="399" t="s">
        <v>568</v>
      </c>
      <c r="E1439" s="918" t="str">
        <f>IF('statement of marks'!G99="","",'statement of marks'!G99)</f>
        <v/>
      </c>
      <c r="F1439" s="918"/>
      <c r="G1439" s="919"/>
      <c r="H1439" s="922"/>
      <c r="I1439" s="923"/>
      <c r="J1439" s="406"/>
      <c r="K1439" s="399" t="s">
        <v>568</v>
      </c>
      <c r="L1439" s="918" t="str">
        <f>IF('statement of marks'!G100="","",'statement of marks'!G100)</f>
        <v/>
      </c>
      <c r="M1439" s="918"/>
      <c r="N1439" s="919"/>
    </row>
    <row r="1440" spans="3:14" ht="17" customHeight="1">
      <c r="C1440" s="406"/>
      <c r="D1440" s="399" t="s">
        <v>565</v>
      </c>
      <c r="E1440" s="405" t="s">
        <v>630</v>
      </c>
      <c r="F1440" s="405" t="s">
        <v>79</v>
      </c>
      <c r="G1440" s="407" t="s">
        <v>571</v>
      </c>
      <c r="H1440" s="922"/>
      <c r="I1440" s="923"/>
      <c r="J1440" s="406"/>
      <c r="K1440" s="399" t="s">
        <v>565</v>
      </c>
      <c r="L1440" s="405" t="s">
        <v>630</v>
      </c>
      <c r="M1440" s="405" t="s">
        <v>79</v>
      </c>
      <c r="N1440" s="407" t="s">
        <v>571</v>
      </c>
    </row>
    <row r="1441" spans="3:14" ht="17" customHeight="1">
      <c r="C1441" s="406"/>
      <c r="D1441" s="399" t="str">
        <f>'statement of marks'!$BZ$5</f>
        <v>fgUnh</v>
      </c>
      <c r="E1441" s="413" t="str">
        <f>IF('statement of marks'!BZ99="","",'statement of marks'!BZ99)</f>
        <v/>
      </c>
      <c r="F1441" s="415" t="str">
        <f>IF('statement of marks'!CA99="","",'statement of marks'!CA99)</f>
        <v/>
      </c>
      <c r="G1441" s="407" t="str">
        <f>IF('statement of marks'!CB99="","",'statement of marks'!CB99)</f>
        <v/>
      </c>
      <c r="H1441" s="922"/>
      <c r="I1441" s="923"/>
      <c r="J1441" s="406"/>
      <c r="K1441" s="399" t="str">
        <f>'statement of marks'!$BZ$5</f>
        <v>fgUnh</v>
      </c>
      <c r="L1441" s="413" t="str">
        <f>IF('statement of marks'!BZ100="","",'statement of marks'!BZ100)</f>
        <v/>
      </c>
      <c r="M1441" s="415" t="str">
        <f>IF('statement of marks'!CA100="","",'statement of marks'!CA100)</f>
        <v/>
      </c>
      <c r="N1441" s="407" t="str">
        <f>IF('statement of marks'!CB100="","",'statement of marks'!CB100)</f>
        <v/>
      </c>
    </row>
    <row r="1442" spans="3:14" ht="17" customHeight="1">
      <c r="C1442" s="406"/>
      <c r="D1442" s="399" t="str">
        <f>'statement of marks'!$CC$5</f>
        <v>vaxszth</v>
      </c>
      <c r="E1442" s="413" t="str">
        <f>IF('statement of marks'!CC99="","",'statement of marks'!CC99)</f>
        <v/>
      </c>
      <c r="F1442" s="415" t="str">
        <f>IF('statement of marks'!CD99="","",'statement of marks'!CD99)</f>
        <v/>
      </c>
      <c r="G1442" s="407" t="str">
        <f>IF('statement of marks'!CE99="","",'statement of marks'!CE99)</f>
        <v/>
      </c>
      <c r="H1442" s="922"/>
      <c r="I1442" s="923"/>
      <c r="J1442" s="406"/>
      <c r="K1442" s="399" t="str">
        <f>'statement of marks'!$CC$5</f>
        <v>vaxszth</v>
      </c>
      <c r="L1442" s="413" t="str">
        <f>IF('statement of marks'!CC100="","",'statement of marks'!CC100)</f>
        <v/>
      </c>
      <c r="M1442" s="415" t="str">
        <f>IF('statement of marks'!CD100="","",'statement of marks'!CD100)</f>
        <v/>
      </c>
      <c r="N1442" s="407" t="str">
        <f>IF('statement of marks'!CE100="","",'statement of marks'!CE100)</f>
        <v/>
      </c>
    </row>
    <row r="1443" spans="3:14" ht="17" customHeight="1">
      <c r="C1443" s="406"/>
      <c r="D1443" s="399" t="str">
        <f>'statement of marks'!$CF$5</f>
        <v>xf.kr</v>
      </c>
      <c r="E1443" s="413" t="str">
        <f>IF('statement of marks'!CF99="","",'statement of marks'!CF99)</f>
        <v/>
      </c>
      <c r="F1443" s="415" t="str">
        <f>IF('statement of marks'!CG99="","",'statement of marks'!CG99)</f>
        <v/>
      </c>
      <c r="G1443" s="407" t="str">
        <f>IF('statement of marks'!CH99="","",'statement of marks'!CH99)</f>
        <v/>
      </c>
      <c r="H1443" s="922"/>
      <c r="I1443" s="923"/>
      <c r="J1443" s="406"/>
      <c r="K1443" s="399" t="str">
        <f>'statement of marks'!$CF$5</f>
        <v>xf.kr</v>
      </c>
      <c r="L1443" s="413" t="str">
        <f>IF('statement of marks'!CF100="","",'statement of marks'!CF100)</f>
        <v/>
      </c>
      <c r="M1443" s="415" t="str">
        <f>IF('statement of marks'!CG100="","",'statement of marks'!CG100)</f>
        <v/>
      </c>
      <c r="N1443" s="407" t="str">
        <f>IF('statement of marks'!CH100="","",'statement of marks'!CH100)</f>
        <v/>
      </c>
    </row>
    <row r="1444" spans="3:14" ht="17" customHeight="1">
      <c r="C1444" s="406"/>
      <c r="D1444" s="399" t="str">
        <f>'statement of marks'!$CI$5</f>
        <v>Ik;kZoj.k v/;;u</v>
      </c>
      <c r="E1444" s="413" t="str">
        <f>IF('statement of marks'!CI99="","",'statement of marks'!CI99)</f>
        <v/>
      </c>
      <c r="F1444" s="415" t="str">
        <f>IF('statement of marks'!CJ99="","",'statement of marks'!CJ99)</f>
        <v/>
      </c>
      <c r="G1444" s="407" t="str">
        <f>IF('statement of marks'!CK99="","",'statement of marks'!CK99)</f>
        <v/>
      </c>
      <c r="H1444" s="922"/>
      <c r="I1444" s="923"/>
      <c r="J1444" s="406"/>
      <c r="K1444" s="399" t="str">
        <f>'statement of marks'!$CI$5</f>
        <v>Ik;kZoj.k v/;;u</v>
      </c>
      <c r="L1444" s="413" t="str">
        <f>IF('statement of marks'!CI100="","",'statement of marks'!CI100)</f>
        <v/>
      </c>
      <c r="M1444" s="415" t="str">
        <f>IF('statement of marks'!CJ100="","",'statement of marks'!CJ100)</f>
        <v/>
      </c>
      <c r="N1444" s="407" t="str">
        <f>IF('statement of marks'!CK100="","",'statement of marks'!CK100)</f>
        <v/>
      </c>
    </row>
    <row r="1445" spans="3:14" ht="17" customHeight="1">
      <c r="C1445" s="406"/>
      <c r="D1445" s="399" t="str">
        <f>'statement of marks'!$CL$5</f>
        <v>dk;kZuqHko</v>
      </c>
      <c r="E1445" s="413" t="str">
        <f>IF('statement of marks'!CL99="","",'statement of marks'!CL99)</f>
        <v/>
      </c>
      <c r="F1445" s="415" t="str">
        <f>IF('statement of marks'!CM99="","",'statement of marks'!CM99)</f>
        <v/>
      </c>
      <c r="G1445" s="407" t="str">
        <f>IF('statement of marks'!CN99="","",'statement of marks'!CN99)</f>
        <v/>
      </c>
      <c r="H1445" s="922"/>
      <c r="I1445" s="923"/>
      <c r="J1445" s="406"/>
      <c r="K1445" s="399" t="str">
        <f>'statement of marks'!$CL$5</f>
        <v>dk;kZuqHko</v>
      </c>
      <c r="L1445" s="413" t="str">
        <f>IF('statement of marks'!CL100="","",'statement of marks'!CL100)</f>
        <v/>
      </c>
      <c r="M1445" s="415" t="str">
        <f>IF('statement of marks'!CM100="","",'statement of marks'!CM100)</f>
        <v/>
      </c>
      <c r="N1445" s="407" t="str">
        <f>IF('statement of marks'!CN100="","",'statement of marks'!CN100)</f>
        <v/>
      </c>
    </row>
    <row r="1446" spans="3:14" ht="17" customHeight="1">
      <c r="C1446" s="406"/>
      <c r="D1446" s="399" t="str">
        <f>'statement of marks'!$CO$5</f>
        <v>dyk f'k{kk</v>
      </c>
      <c r="E1446" s="414" t="str">
        <f>IF('statement of marks'!CO99="","",'statement of marks'!CO99)</f>
        <v/>
      </c>
      <c r="F1446" s="416" t="str">
        <f>IF('statement of marks'!CP99="","",'statement of marks'!CP99)</f>
        <v/>
      </c>
      <c r="G1446" s="408" t="str">
        <f>IF('statement of marks'!CQ99="","",'statement of marks'!CQ99)</f>
        <v/>
      </c>
      <c r="H1446" s="922"/>
      <c r="I1446" s="923"/>
      <c r="J1446" s="406"/>
      <c r="K1446" s="399" t="str">
        <f>'statement of marks'!$CO$5</f>
        <v>dyk f'k{kk</v>
      </c>
      <c r="L1446" s="414" t="str">
        <f>IF('statement of marks'!CO100="","",'statement of marks'!CO100)</f>
        <v/>
      </c>
      <c r="M1446" s="416" t="str">
        <f>IF('statement of marks'!CP100="","",'statement of marks'!CP100)</f>
        <v/>
      </c>
      <c r="N1446" s="408" t="str">
        <f>IF('statement of marks'!CQ100="","",'statement of marks'!CQ100)</f>
        <v/>
      </c>
    </row>
    <row r="1447" spans="3:14" ht="17" customHeight="1">
      <c r="C1447" s="406"/>
      <c r="D1447" s="399" t="str">
        <f>'statement of marks'!$CR$5</f>
        <v>LokLF; ,oe~ 'kkjhfjd f'k{kk</v>
      </c>
      <c r="E1447" s="414" t="str">
        <f>IF('statement of marks'!CR99="","",'statement of marks'!CR99)</f>
        <v/>
      </c>
      <c r="F1447" s="416" t="str">
        <f>IF('statement of marks'!CS99="","",'statement of marks'!CS99)</f>
        <v/>
      </c>
      <c r="G1447" s="408" t="str">
        <f>IF('statement of marks'!CT99="","",'statement of marks'!CT99)</f>
        <v/>
      </c>
      <c r="H1447" s="922"/>
      <c r="I1447" s="923"/>
      <c r="J1447" s="406"/>
      <c r="K1447" s="399" t="str">
        <f>'statement of marks'!$CR$5</f>
        <v>LokLF; ,oe~ 'kkjhfjd f'k{kk</v>
      </c>
      <c r="L1447" s="414" t="str">
        <f>IF('statement of marks'!CR100="","",'statement of marks'!CR100)</f>
        <v/>
      </c>
      <c r="M1447" s="416" t="str">
        <f>IF('statement of marks'!CS100="","",'statement of marks'!CS100)</f>
        <v/>
      </c>
      <c r="N1447" s="408" t="str">
        <f>IF('statement of marks'!CT100="","",'statement of marks'!CT100)</f>
        <v/>
      </c>
    </row>
    <row r="1448" spans="3:14" ht="17" customHeight="1">
      <c r="C1448" s="406"/>
      <c r="D1448" s="399" t="s">
        <v>629</v>
      </c>
      <c r="E1448" s="414" t="str">
        <f>IF('statement of marks'!CY99="","",'statement of marks'!CY99)</f>
        <v/>
      </c>
      <c r="F1448" s="416" t="str">
        <f>IF('statement of marks'!CZ99="","",'statement of marks'!CZ99)</f>
        <v/>
      </c>
      <c r="G1448" s="408" t="str">
        <f>IF('statement of marks'!DB99="","",'statement of marks'!DB99)</f>
        <v/>
      </c>
      <c r="H1448" s="922"/>
      <c r="I1448" s="923"/>
      <c r="J1448" s="406"/>
      <c r="K1448" s="399" t="s">
        <v>629</v>
      </c>
      <c r="L1448" s="414" t="str">
        <f>IF('statement of marks'!CY100="","",'statement of marks'!CY100)</f>
        <v/>
      </c>
      <c r="M1448" s="416" t="str">
        <f>IF('statement of marks'!CZ100="","",'statement of marks'!CZ100)</f>
        <v/>
      </c>
      <c r="N1448" s="408" t="str">
        <f>IF('statement of marks'!DB100="","",'statement of marks'!DB100)</f>
        <v/>
      </c>
    </row>
    <row r="1449" spans="3:14" ht="17" customHeight="1">
      <c r="C1449" s="406"/>
      <c r="D1449" s="399" t="s">
        <v>8</v>
      </c>
      <c r="E1449" s="920" t="str">
        <f>IF('statement of marks'!CX99="","",'statement of marks'!CX99)</f>
        <v/>
      </c>
      <c r="F1449" s="920"/>
      <c r="G1449" s="921"/>
      <c r="H1449" s="922"/>
      <c r="I1449" s="923"/>
      <c r="J1449" s="406"/>
      <c r="K1449" s="399" t="s">
        <v>8</v>
      </c>
      <c r="L1449" s="920" t="str">
        <f>IF('statement of marks'!CX100="","",'statement of marks'!CX100)</f>
        <v/>
      </c>
      <c r="M1449" s="920"/>
      <c r="N1449" s="921"/>
    </row>
    <row r="1450" spans="3:14" ht="17" customHeight="1">
      <c r="C1450" s="406"/>
      <c r="D1450" s="401" t="str">
        <f>'statement of marks'!$CU$5</f>
        <v>dqy ehfVax</v>
      </c>
      <c r="E1450" s="412" t="str">
        <f>IF('statement of marks'!CU99="","",'statement of marks'!CU99)</f>
        <v/>
      </c>
      <c r="F1450" s="366" t="str">
        <f>'statement of marks'!$CV$5</f>
        <v>Nk= mifLFkfr</v>
      </c>
      <c r="G1450" s="417" t="str">
        <f>IF('statement of marks'!CV99="","",'statement of marks'!CV99)</f>
        <v/>
      </c>
      <c r="H1450" s="922"/>
      <c r="I1450" s="923"/>
      <c r="J1450" s="406"/>
      <c r="K1450" s="401" t="str">
        <f>'statement of marks'!$CU$5</f>
        <v>dqy ehfVax</v>
      </c>
      <c r="L1450" s="412" t="str">
        <f>IF('statement of marks'!CU100="","",'statement of marks'!CU100)</f>
        <v/>
      </c>
      <c r="M1450" s="366" t="str">
        <f>'statement of marks'!$CV$5</f>
        <v>Nk= mifLFkfr</v>
      </c>
      <c r="N1450" s="417" t="str">
        <f>IF('statement of marks'!CV100="","",'statement of marks'!CV100)</f>
        <v/>
      </c>
    </row>
    <row r="1451" spans="3:14" ht="17" customHeight="1">
      <c r="C1451" s="406"/>
      <c r="D1451" s="399" t="s">
        <v>569</v>
      </c>
      <c r="E1451" s="898" t="str">
        <f>IF('statement of marks'!DE99="","",'statement of marks'!DE99)</f>
        <v/>
      </c>
      <c r="F1451" s="898"/>
      <c r="G1451" s="899"/>
      <c r="H1451" s="922"/>
      <c r="I1451" s="923"/>
      <c r="J1451" s="406"/>
      <c r="K1451" s="399" t="s">
        <v>569</v>
      </c>
      <c r="L1451" s="898" t="str">
        <f>IF('statement of marks'!DE100="","",'statement of marks'!DE100)</f>
        <v/>
      </c>
      <c r="M1451" s="898"/>
      <c r="N1451" s="899"/>
    </row>
    <row r="1452" spans="3:14" ht="17" customHeight="1">
      <c r="C1452" s="406"/>
      <c r="D1452" s="400" t="s">
        <v>65</v>
      </c>
      <c r="E1452" s="898"/>
      <c r="F1452" s="898"/>
      <c r="G1452" s="899"/>
      <c r="H1452" s="922"/>
      <c r="I1452" s="923"/>
      <c r="J1452" s="406"/>
      <c r="K1452" s="400" t="s">
        <v>65</v>
      </c>
      <c r="L1452" s="898"/>
      <c r="M1452" s="898"/>
      <c r="N1452" s="899"/>
    </row>
    <row r="1453" spans="3:14" ht="17" customHeight="1">
      <c r="C1453" s="406"/>
      <c r="D1453" s="402" t="s">
        <v>86</v>
      </c>
      <c r="E1453" s="898"/>
      <c r="F1453" s="898"/>
      <c r="G1453" s="899"/>
      <c r="H1453" s="922"/>
      <c r="I1453" s="923"/>
      <c r="J1453" s="406"/>
      <c r="K1453" s="402" t="s">
        <v>86</v>
      </c>
      <c r="L1453" s="898"/>
      <c r="M1453" s="898"/>
      <c r="N1453" s="899"/>
    </row>
    <row r="1454" spans="3:14" ht="17" customHeight="1">
      <c r="C1454" s="406"/>
      <c r="D1454" s="403" t="s">
        <v>16</v>
      </c>
      <c r="E1454" s="898"/>
      <c r="F1454" s="898"/>
      <c r="G1454" s="899"/>
      <c r="H1454" s="922"/>
      <c r="I1454" s="923"/>
      <c r="J1454" s="406"/>
      <c r="K1454" s="403" t="s">
        <v>16</v>
      </c>
      <c r="L1454" s="898"/>
      <c r="M1454" s="898"/>
      <c r="N1454" s="899"/>
    </row>
    <row r="1455" spans="3:14" ht="17" customHeight="1">
      <c r="C1455" s="409"/>
      <c r="D1455" s="404" t="s">
        <v>4</v>
      </c>
      <c r="E1455" s="898"/>
      <c r="F1455" s="898"/>
      <c r="G1455" s="899"/>
      <c r="H1455" s="922"/>
      <c r="I1455" s="923"/>
      <c r="J1455" s="409"/>
      <c r="K1455" s="404" t="s">
        <v>4</v>
      </c>
      <c r="L1455" s="898"/>
      <c r="M1455" s="898"/>
      <c r="N1455" s="899"/>
    </row>
    <row r="1456" spans="3:14" ht="17" customHeight="1">
      <c r="C1456" s="406"/>
      <c r="D1456" s="400" t="str">
        <f>'statement of marks'!$H$3</f>
        <v xml:space="preserve">fo|ky; dk Mkbl dksM+ </v>
      </c>
      <c r="E1456" s="900" t="str">
        <f>'statement of marks'!$I$3</f>
        <v>00001</v>
      </c>
      <c r="F1456" s="900"/>
      <c r="G1456" s="901"/>
      <c r="H1456" s="922"/>
      <c r="I1456" s="923"/>
      <c r="J1456" s="406"/>
      <c r="K1456" s="400" t="str">
        <f>'statement of marks'!$H$3</f>
        <v xml:space="preserve">fo|ky; dk Mkbl dksM+ </v>
      </c>
      <c r="L1456" s="900" t="str">
        <f>'statement of marks'!$I$3</f>
        <v>00001</v>
      </c>
      <c r="M1456" s="900"/>
      <c r="N1456" s="901"/>
    </row>
    <row r="1457" spans="3:14" ht="17" customHeight="1" thickBot="1">
      <c r="C1457" s="410"/>
      <c r="D1457" s="411" t="s">
        <v>63</v>
      </c>
      <c r="E1457" s="902">
        <f>'statement of marks'!$DD$107</f>
        <v>42460</v>
      </c>
      <c r="F1457" s="902"/>
      <c r="G1457" s="903"/>
      <c r="H1457" s="922"/>
      <c r="I1457" s="923"/>
      <c r="J1457" s="410"/>
      <c r="K1457" s="411" t="s">
        <v>63</v>
      </c>
      <c r="L1457" s="902">
        <f>'statement of marks'!$DD$107</f>
        <v>42460</v>
      </c>
      <c r="M1457" s="902"/>
      <c r="N1457" s="903"/>
    </row>
    <row r="1458" spans="3:14" ht="17" customHeight="1">
      <c r="C1458" s="904" t="s">
        <v>39</v>
      </c>
      <c r="D1458" s="905"/>
      <c r="E1458" s="905"/>
      <c r="F1458" s="905"/>
      <c r="G1458" s="906"/>
      <c r="H1458" s="922"/>
      <c r="I1458" s="923"/>
      <c r="J1458" s="904" t="s">
        <v>39</v>
      </c>
      <c r="K1458" s="905"/>
      <c r="L1458" s="905"/>
      <c r="M1458" s="905"/>
      <c r="N1458" s="906"/>
    </row>
    <row r="1459" spans="3:14" ht="17" customHeight="1">
      <c r="C1459" s="907" t="str">
        <f>'statement of marks'!$A$1</f>
        <v>jk- ck- ek/;fed fo|ky; uohu] fuEckgsM+k</v>
      </c>
      <c r="D1459" s="908"/>
      <c r="E1459" s="908"/>
      <c r="F1459" s="908"/>
      <c r="G1459" s="909"/>
      <c r="H1459" s="922"/>
      <c r="I1459" s="923"/>
      <c r="J1459" s="907" t="str">
        <f>'statement of marks'!$A$1</f>
        <v>jk- ck- ek/;fed fo|ky; uohu] fuEckgsM+k</v>
      </c>
      <c r="K1459" s="908"/>
      <c r="L1459" s="908"/>
      <c r="M1459" s="908"/>
      <c r="N1459" s="909"/>
    </row>
    <row r="1460" spans="3:14" ht="17" customHeight="1">
      <c r="C1460" s="907"/>
      <c r="D1460" s="908"/>
      <c r="E1460" s="908"/>
      <c r="F1460" s="908"/>
      <c r="G1460" s="909"/>
      <c r="H1460" s="922"/>
      <c r="I1460" s="923"/>
      <c r="J1460" s="907"/>
      <c r="K1460" s="908"/>
      <c r="L1460" s="908"/>
      <c r="M1460" s="908"/>
      <c r="N1460" s="909"/>
    </row>
    <row r="1461" spans="3:14" ht="17" customHeight="1">
      <c r="C1461" s="406"/>
      <c r="D1461" s="398" t="s">
        <v>559</v>
      </c>
      <c r="E1461" s="910" t="str">
        <f>'statement of marks'!$F$3</f>
        <v>2015-16</v>
      </c>
      <c r="F1461" s="910"/>
      <c r="G1461" s="911"/>
      <c r="H1461" s="922"/>
      <c r="I1461" s="923"/>
      <c r="J1461" s="406"/>
      <c r="K1461" s="398" t="s">
        <v>559</v>
      </c>
      <c r="L1461" s="910" t="str">
        <f>'statement of marks'!$F$3</f>
        <v>2015-16</v>
      </c>
      <c r="M1461" s="910"/>
      <c r="N1461" s="911"/>
    </row>
    <row r="1462" spans="3:14" ht="17" customHeight="1">
      <c r="C1462" s="406"/>
      <c r="D1462" s="399" t="s">
        <v>560</v>
      </c>
      <c r="E1462" s="912" t="str">
        <f>IF('statement of marks'!H101="","",'statement of marks'!H101)</f>
        <v>v 095</v>
      </c>
      <c r="F1462" s="912"/>
      <c r="G1462" s="913"/>
      <c r="H1462" s="922"/>
      <c r="I1462" s="923"/>
      <c r="J1462" s="406"/>
      <c r="K1462" s="399" t="s">
        <v>560</v>
      </c>
      <c r="L1462" s="912" t="str">
        <f>IF('statement of marks'!H102="","",'statement of marks'!H102)</f>
        <v>v 096</v>
      </c>
      <c r="M1462" s="912"/>
      <c r="N1462" s="913"/>
    </row>
    <row r="1463" spans="3:14" ht="17" customHeight="1">
      <c r="C1463" s="406"/>
      <c r="D1463" s="399" t="s">
        <v>561</v>
      </c>
      <c r="E1463" s="912" t="str">
        <f>IF('statement of marks'!I101="","",'statement of marks'!I101)</f>
        <v>c 095</v>
      </c>
      <c r="F1463" s="912"/>
      <c r="G1463" s="913"/>
      <c r="H1463" s="922"/>
      <c r="I1463" s="923"/>
      <c r="J1463" s="406"/>
      <c r="K1463" s="399" t="s">
        <v>561</v>
      </c>
      <c r="L1463" s="912" t="str">
        <f>IF('statement of marks'!I102="","",'statement of marks'!I102)</f>
        <v>c 096</v>
      </c>
      <c r="M1463" s="912"/>
      <c r="N1463" s="913"/>
    </row>
    <row r="1464" spans="3:14" ht="17" customHeight="1">
      <c r="C1464" s="406"/>
      <c r="D1464" s="399" t="s">
        <v>562</v>
      </c>
      <c r="E1464" s="912" t="str">
        <f>IF('statement of marks'!J101="","",'statement of marks'!J101)</f>
        <v>l 095</v>
      </c>
      <c r="F1464" s="912"/>
      <c r="G1464" s="913"/>
      <c r="H1464" s="922"/>
      <c r="I1464" s="923"/>
      <c r="J1464" s="406"/>
      <c r="K1464" s="399" t="s">
        <v>562</v>
      </c>
      <c r="L1464" s="912" t="str">
        <f>IF('statement of marks'!J102="","",'statement of marks'!J102)</f>
        <v>l 096</v>
      </c>
      <c r="M1464" s="912"/>
      <c r="N1464" s="913"/>
    </row>
    <row r="1465" spans="3:14" ht="17" customHeight="1">
      <c r="C1465" s="406"/>
      <c r="D1465" s="399" t="s">
        <v>566</v>
      </c>
      <c r="E1465" s="914" t="str">
        <f>IF('statement of marks'!B101="","",'statement of marks'!B101)</f>
        <v/>
      </c>
      <c r="F1465" s="914"/>
      <c r="G1465" s="915"/>
      <c r="H1465" s="922"/>
      <c r="I1465" s="923"/>
      <c r="J1465" s="406"/>
      <c r="K1465" s="399" t="s">
        <v>566</v>
      </c>
      <c r="L1465" s="914" t="str">
        <f>IF('statement of marks'!B102="","",'statement of marks'!B102)</f>
        <v/>
      </c>
      <c r="M1465" s="914"/>
      <c r="N1465" s="915"/>
    </row>
    <row r="1466" spans="3:14" ht="17" customHeight="1">
      <c r="C1466" s="406"/>
      <c r="D1466" s="399" t="s">
        <v>563</v>
      </c>
      <c r="E1466" s="914" t="str">
        <f>'statement of marks'!$D$3</f>
        <v>2 A</v>
      </c>
      <c r="F1466" s="914"/>
      <c r="G1466" s="915"/>
      <c r="H1466" s="922"/>
      <c r="I1466" s="923"/>
      <c r="J1466" s="406"/>
      <c r="K1466" s="399" t="s">
        <v>563</v>
      </c>
      <c r="L1466" s="914" t="str">
        <f>'statement of marks'!$D$3</f>
        <v>2 A</v>
      </c>
      <c r="M1466" s="914"/>
      <c r="N1466" s="915"/>
    </row>
    <row r="1467" spans="3:14" ht="17" customHeight="1">
      <c r="C1467" s="406"/>
      <c r="D1467" s="400" t="s">
        <v>564</v>
      </c>
      <c r="E1467" s="914" t="str">
        <f>IF('statement of marks'!E101="","",'statement of marks'!E101)</f>
        <v/>
      </c>
      <c r="F1467" s="914"/>
      <c r="G1467" s="915"/>
      <c r="H1467" s="922"/>
      <c r="I1467" s="923"/>
      <c r="J1467" s="406"/>
      <c r="K1467" s="400" t="s">
        <v>564</v>
      </c>
      <c r="L1467" s="914" t="str">
        <f>IF('statement of marks'!E102="","",'statement of marks'!E102)</f>
        <v/>
      </c>
      <c r="M1467" s="914"/>
      <c r="N1467" s="915"/>
    </row>
    <row r="1468" spans="3:14" ht="17" customHeight="1">
      <c r="C1468" s="406"/>
      <c r="D1468" s="399" t="s">
        <v>6</v>
      </c>
      <c r="E1468" s="914" t="str">
        <f>IF('statement of marks'!D101="","",'statement of marks'!D101)</f>
        <v/>
      </c>
      <c r="F1468" s="914"/>
      <c r="G1468" s="915"/>
      <c r="H1468" s="922"/>
      <c r="I1468" s="923"/>
      <c r="J1468" s="406"/>
      <c r="K1468" s="399" t="s">
        <v>6</v>
      </c>
      <c r="L1468" s="914" t="str">
        <f>IF('statement of marks'!D102="","",'statement of marks'!D102)</f>
        <v/>
      </c>
      <c r="M1468" s="914"/>
      <c r="N1468" s="915"/>
    </row>
    <row r="1469" spans="3:14" ht="17" customHeight="1">
      <c r="C1469" s="406"/>
      <c r="D1469" s="399" t="s">
        <v>567</v>
      </c>
      <c r="E1469" s="916" t="str">
        <f>IF('statement of marks'!F101="","",'statement of marks'!F101)</f>
        <v/>
      </c>
      <c r="F1469" s="916"/>
      <c r="G1469" s="917"/>
      <c r="H1469" s="922"/>
      <c r="I1469" s="923"/>
      <c r="J1469" s="406"/>
      <c r="K1469" s="399" t="s">
        <v>567</v>
      </c>
      <c r="L1469" s="916" t="str">
        <f>IF('statement of marks'!F102="","",'statement of marks'!F102)</f>
        <v/>
      </c>
      <c r="M1469" s="916"/>
      <c r="N1469" s="917"/>
    </row>
    <row r="1470" spans="3:14" ht="17" customHeight="1">
      <c r="C1470" s="406"/>
      <c r="D1470" s="399" t="s">
        <v>568</v>
      </c>
      <c r="E1470" s="918" t="str">
        <f>IF('statement of marks'!G101="","",'statement of marks'!G101)</f>
        <v/>
      </c>
      <c r="F1470" s="918"/>
      <c r="G1470" s="919"/>
      <c r="H1470" s="922"/>
      <c r="I1470" s="923"/>
      <c r="J1470" s="406"/>
      <c r="K1470" s="399" t="s">
        <v>568</v>
      </c>
      <c r="L1470" s="918" t="str">
        <f>IF('statement of marks'!G102="","",'statement of marks'!G102)</f>
        <v/>
      </c>
      <c r="M1470" s="918"/>
      <c r="N1470" s="919"/>
    </row>
    <row r="1471" spans="3:14" ht="17" customHeight="1">
      <c r="C1471" s="406"/>
      <c r="D1471" s="399" t="s">
        <v>565</v>
      </c>
      <c r="E1471" s="405" t="s">
        <v>630</v>
      </c>
      <c r="F1471" s="405" t="s">
        <v>79</v>
      </c>
      <c r="G1471" s="407" t="s">
        <v>571</v>
      </c>
      <c r="H1471" s="922"/>
      <c r="I1471" s="923"/>
      <c r="J1471" s="406"/>
      <c r="K1471" s="399" t="s">
        <v>565</v>
      </c>
      <c r="L1471" s="405" t="s">
        <v>630</v>
      </c>
      <c r="M1471" s="405" t="s">
        <v>79</v>
      </c>
      <c r="N1471" s="407" t="s">
        <v>571</v>
      </c>
    </row>
    <row r="1472" spans="3:14" ht="17" customHeight="1">
      <c r="C1472" s="406"/>
      <c r="D1472" s="399" t="str">
        <f>'statement of marks'!$BZ$5</f>
        <v>fgUnh</v>
      </c>
      <c r="E1472" s="413" t="str">
        <f>IF('statement of marks'!BZ101="","",'statement of marks'!BZ101)</f>
        <v/>
      </c>
      <c r="F1472" s="415" t="str">
        <f>IF('statement of marks'!CA101="","",'statement of marks'!CA101)</f>
        <v/>
      </c>
      <c r="G1472" s="407" t="str">
        <f>IF('statement of marks'!CB101="","",'statement of marks'!CB101)</f>
        <v/>
      </c>
      <c r="H1472" s="922"/>
      <c r="I1472" s="923"/>
      <c r="J1472" s="406"/>
      <c r="K1472" s="399" t="str">
        <f>'statement of marks'!$BZ$5</f>
        <v>fgUnh</v>
      </c>
      <c r="L1472" s="413" t="str">
        <f>IF('statement of marks'!BZ102="","",'statement of marks'!BZ102)</f>
        <v/>
      </c>
      <c r="M1472" s="415" t="str">
        <f>IF('statement of marks'!CA102="","",'statement of marks'!CA102)</f>
        <v/>
      </c>
      <c r="N1472" s="407" t="str">
        <f>IF('statement of marks'!CB102="","",'statement of marks'!CB102)</f>
        <v/>
      </c>
    </row>
    <row r="1473" spans="3:14" ht="17" customHeight="1">
      <c r="C1473" s="406"/>
      <c r="D1473" s="399" t="str">
        <f>'statement of marks'!$CC$5</f>
        <v>vaxszth</v>
      </c>
      <c r="E1473" s="413" t="str">
        <f>IF('statement of marks'!CC101="","",'statement of marks'!CC101)</f>
        <v/>
      </c>
      <c r="F1473" s="415" t="str">
        <f>IF('statement of marks'!CD101="","",'statement of marks'!CD101)</f>
        <v/>
      </c>
      <c r="G1473" s="407" t="str">
        <f>IF('statement of marks'!CE101="","",'statement of marks'!CE101)</f>
        <v/>
      </c>
      <c r="H1473" s="922"/>
      <c r="I1473" s="923"/>
      <c r="J1473" s="406"/>
      <c r="K1473" s="399" t="str">
        <f>'statement of marks'!$CC$5</f>
        <v>vaxszth</v>
      </c>
      <c r="L1473" s="413" t="str">
        <f>IF('statement of marks'!CC102="","",'statement of marks'!CC102)</f>
        <v/>
      </c>
      <c r="M1473" s="415" t="str">
        <f>IF('statement of marks'!CD102="","",'statement of marks'!CD102)</f>
        <v/>
      </c>
      <c r="N1473" s="407" t="str">
        <f>IF('statement of marks'!CE102="","",'statement of marks'!CE102)</f>
        <v/>
      </c>
    </row>
    <row r="1474" spans="3:14" ht="17" customHeight="1">
      <c r="C1474" s="406"/>
      <c r="D1474" s="399" t="str">
        <f>'statement of marks'!$CF$5</f>
        <v>xf.kr</v>
      </c>
      <c r="E1474" s="413" t="str">
        <f>IF('statement of marks'!CF101="","",'statement of marks'!CF101)</f>
        <v/>
      </c>
      <c r="F1474" s="415" t="str">
        <f>IF('statement of marks'!CG101="","",'statement of marks'!CG101)</f>
        <v/>
      </c>
      <c r="G1474" s="407" t="str">
        <f>IF('statement of marks'!CH101="","",'statement of marks'!CH101)</f>
        <v/>
      </c>
      <c r="H1474" s="922"/>
      <c r="I1474" s="923"/>
      <c r="J1474" s="406"/>
      <c r="K1474" s="399" t="str">
        <f>'statement of marks'!$CF$5</f>
        <v>xf.kr</v>
      </c>
      <c r="L1474" s="413" t="str">
        <f>IF('statement of marks'!CF102="","",'statement of marks'!CF102)</f>
        <v/>
      </c>
      <c r="M1474" s="415" t="str">
        <f>IF('statement of marks'!CG102="","",'statement of marks'!CG102)</f>
        <v/>
      </c>
      <c r="N1474" s="407" t="str">
        <f>IF('statement of marks'!CH102="","",'statement of marks'!CH102)</f>
        <v/>
      </c>
    </row>
    <row r="1475" spans="3:14" ht="17" customHeight="1">
      <c r="C1475" s="406"/>
      <c r="D1475" s="399" t="str">
        <f>'statement of marks'!$CI$5</f>
        <v>Ik;kZoj.k v/;;u</v>
      </c>
      <c r="E1475" s="413" t="str">
        <f>IF('statement of marks'!CI101="","",'statement of marks'!CI101)</f>
        <v/>
      </c>
      <c r="F1475" s="415" t="str">
        <f>IF('statement of marks'!CJ101="","",'statement of marks'!CJ101)</f>
        <v/>
      </c>
      <c r="G1475" s="407" t="str">
        <f>IF('statement of marks'!CK101="","",'statement of marks'!CK101)</f>
        <v/>
      </c>
      <c r="H1475" s="922"/>
      <c r="I1475" s="923"/>
      <c r="J1475" s="406"/>
      <c r="K1475" s="399" t="str">
        <f>'statement of marks'!$CI$5</f>
        <v>Ik;kZoj.k v/;;u</v>
      </c>
      <c r="L1475" s="413" t="str">
        <f>IF('statement of marks'!CI102="","",'statement of marks'!CI102)</f>
        <v/>
      </c>
      <c r="M1475" s="415" t="str">
        <f>IF('statement of marks'!CJ102="","",'statement of marks'!CJ102)</f>
        <v/>
      </c>
      <c r="N1475" s="407" t="str">
        <f>IF('statement of marks'!CK102="","",'statement of marks'!CK102)</f>
        <v/>
      </c>
    </row>
    <row r="1476" spans="3:14" ht="17" customHeight="1">
      <c r="C1476" s="406"/>
      <c r="D1476" s="399" t="str">
        <f>'statement of marks'!$CL$5</f>
        <v>dk;kZuqHko</v>
      </c>
      <c r="E1476" s="413" t="str">
        <f>IF('statement of marks'!CL101="","",'statement of marks'!CL101)</f>
        <v/>
      </c>
      <c r="F1476" s="415" t="str">
        <f>IF('statement of marks'!CM101="","",'statement of marks'!CM101)</f>
        <v/>
      </c>
      <c r="G1476" s="407" t="str">
        <f>IF('statement of marks'!CN101="","",'statement of marks'!CN101)</f>
        <v/>
      </c>
      <c r="H1476" s="922"/>
      <c r="I1476" s="923"/>
      <c r="J1476" s="406"/>
      <c r="K1476" s="399" t="str">
        <f>'statement of marks'!$CL$5</f>
        <v>dk;kZuqHko</v>
      </c>
      <c r="L1476" s="413" t="str">
        <f>IF('statement of marks'!CL102="","",'statement of marks'!CL102)</f>
        <v/>
      </c>
      <c r="M1476" s="415" t="str">
        <f>IF('statement of marks'!CM102="","",'statement of marks'!CM102)</f>
        <v/>
      </c>
      <c r="N1476" s="407" t="str">
        <f>IF('statement of marks'!CN102="","",'statement of marks'!CN102)</f>
        <v/>
      </c>
    </row>
    <row r="1477" spans="3:14" ht="17" customHeight="1">
      <c r="C1477" s="406"/>
      <c r="D1477" s="399" t="str">
        <f>'statement of marks'!$CO$5</f>
        <v>dyk f'k{kk</v>
      </c>
      <c r="E1477" s="414" t="str">
        <f>IF('statement of marks'!CO101="","",'statement of marks'!CO101)</f>
        <v/>
      </c>
      <c r="F1477" s="416" t="str">
        <f>IF('statement of marks'!CP101="","",'statement of marks'!CP101)</f>
        <v/>
      </c>
      <c r="G1477" s="408" t="str">
        <f>IF('statement of marks'!CQ101="","",'statement of marks'!CQ101)</f>
        <v/>
      </c>
      <c r="H1477" s="922"/>
      <c r="I1477" s="923"/>
      <c r="J1477" s="406"/>
      <c r="K1477" s="399" t="str">
        <f>'statement of marks'!$CO$5</f>
        <v>dyk f'k{kk</v>
      </c>
      <c r="L1477" s="414" t="str">
        <f>IF('statement of marks'!CO102="","",'statement of marks'!CO102)</f>
        <v/>
      </c>
      <c r="M1477" s="416" t="str">
        <f>IF('statement of marks'!CP102="","",'statement of marks'!CP102)</f>
        <v/>
      </c>
      <c r="N1477" s="408" t="str">
        <f>IF('statement of marks'!CQ102="","",'statement of marks'!CQ102)</f>
        <v/>
      </c>
    </row>
    <row r="1478" spans="3:14" ht="17" customHeight="1">
      <c r="C1478" s="406"/>
      <c r="D1478" s="399" t="str">
        <f>'statement of marks'!$CR$5</f>
        <v>LokLF; ,oe~ 'kkjhfjd f'k{kk</v>
      </c>
      <c r="E1478" s="414" t="str">
        <f>IF('statement of marks'!CR101="","",'statement of marks'!CR101)</f>
        <v/>
      </c>
      <c r="F1478" s="416" t="str">
        <f>IF('statement of marks'!CS101="","",'statement of marks'!CS101)</f>
        <v/>
      </c>
      <c r="G1478" s="408" t="str">
        <f>IF('statement of marks'!CT101="","",'statement of marks'!CT101)</f>
        <v/>
      </c>
      <c r="H1478" s="922"/>
      <c r="I1478" s="923"/>
      <c r="J1478" s="406"/>
      <c r="K1478" s="399" t="str">
        <f>'statement of marks'!$CR$5</f>
        <v>LokLF; ,oe~ 'kkjhfjd f'k{kk</v>
      </c>
      <c r="L1478" s="414" t="str">
        <f>IF('statement of marks'!CR102="","",'statement of marks'!CR102)</f>
        <v/>
      </c>
      <c r="M1478" s="416" t="str">
        <f>IF('statement of marks'!CS102="","",'statement of marks'!CS102)</f>
        <v/>
      </c>
      <c r="N1478" s="408" t="str">
        <f>IF('statement of marks'!CT102="","",'statement of marks'!CT102)</f>
        <v/>
      </c>
    </row>
    <row r="1479" spans="3:14" ht="17" customHeight="1">
      <c r="C1479" s="406"/>
      <c r="D1479" s="399" t="s">
        <v>629</v>
      </c>
      <c r="E1479" s="414" t="str">
        <f>IF('statement of marks'!CY101="","",'statement of marks'!CY101)</f>
        <v/>
      </c>
      <c r="F1479" s="416" t="str">
        <f>IF('statement of marks'!CZ101="","",'statement of marks'!CZ101)</f>
        <v/>
      </c>
      <c r="G1479" s="408" t="str">
        <f>IF('statement of marks'!DB101="","",'statement of marks'!DB101)</f>
        <v/>
      </c>
      <c r="H1479" s="922"/>
      <c r="I1479" s="923"/>
      <c r="J1479" s="406"/>
      <c r="K1479" s="399" t="s">
        <v>629</v>
      </c>
      <c r="L1479" s="414" t="str">
        <f>IF('statement of marks'!CY102="","",'statement of marks'!CY102)</f>
        <v/>
      </c>
      <c r="M1479" s="416" t="str">
        <f>IF('statement of marks'!CZ102="","",'statement of marks'!CZ102)</f>
        <v/>
      </c>
      <c r="N1479" s="408" t="str">
        <f>IF('statement of marks'!DB102="","",'statement of marks'!DB102)</f>
        <v/>
      </c>
    </row>
    <row r="1480" spans="3:14" ht="17" customHeight="1">
      <c r="C1480" s="406"/>
      <c r="D1480" s="399" t="s">
        <v>8</v>
      </c>
      <c r="E1480" s="920" t="str">
        <f>IF('statement of marks'!CX101="","",'statement of marks'!CX101)</f>
        <v/>
      </c>
      <c r="F1480" s="920"/>
      <c r="G1480" s="921"/>
      <c r="H1480" s="922"/>
      <c r="I1480" s="923"/>
      <c r="J1480" s="406"/>
      <c r="K1480" s="399" t="s">
        <v>8</v>
      </c>
      <c r="L1480" s="920" t="str">
        <f>IF('statement of marks'!CX102="","",'statement of marks'!CX102)</f>
        <v/>
      </c>
      <c r="M1480" s="920"/>
      <c r="N1480" s="921"/>
    </row>
    <row r="1481" spans="3:14" ht="17" customHeight="1">
      <c r="C1481" s="406"/>
      <c r="D1481" s="401" t="str">
        <f>'statement of marks'!$CU$5</f>
        <v>dqy ehfVax</v>
      </c>
      <c r="E1481" s="412" t="str">
        <f>IF('statement of marks'!CU101="","",'statement of marks'!CU101)</f>
        <v/>
      </c>
      <c r="F1481" s="366" t="str">
        <f>'statement of marks'!$CV$5</f>
        <v>Nk= mifLFkfr</v>
      </c>
      <c r="G1481" s="417" t="str">
        <f>IF('statement of marks'!CV101="","",'statement of marks'!CV101)</f>
        <v/>
      </c>
      <c r="H1481" s="922"/>
      <c r="I1481" s="923"/>
      <c r="J1481" s="406"/>
      <c r="K1481" s="401" t="str">
        <f>'statement of marks'!$CU$5</f>
        <v>dqy ehfVax</v>
      </c>
      <c r="L1481" s="412" t="str">
        <f>IF('statement of marks'!CU102="","",'statement of marks'!CU102)</f>
        <v/>
      </c>
      <c r="M1481" s="366" t="str">
        <f>'statement of marks'!$CV$5</f>
        <v>Nk= mifLFkfr</v>
      </c>
      <c r="N1481" s="417" t="str">
        <f>IF('statement of marks'!CV102="","",'statement of marks'!CV102)</f>
        <v/>
      </c>
    </row>
    <row r="1482" spans="3:14" ht="17" customHeight="1">
      <c r="C1482" s="406"/>
      <c r="D1482" s="399" t="s">
        <v>569</v>
      </c>
      <c r="E1482" s="898" t="str">
        <f>IF('statement of marks'!DE101="","",'statement of marks'!DE101)</f>
        <v/>
      </c>
      <c r="F1482" s="898"/>
      <c r="G1482" s="899"/>
      <c r="H1482" s="922"/>
      <c r="I1482" s="923"/>
      <c r="J1482" s="406"/>
      <c r="K1482" s="399" t="s">
        <v>569</v>
      </c>
      <c r="L1482" s="898" t="str">
        <f>IF('statement of marks'!DE102="","",'statement of marks'!DE102)</f>
        <v/>
      </c>
      <c r="M1482" s="898"/>
      <c r="N1482" s="899"/>
    </row>
    <row r="1483" spans="3:14" ht="17" customHeight="1">
      <c r="C1483" s="406"/>
      <c r="D1483" s="400" t="s">
        <v>65</v>
      </c>
      <c r="E1483" s="898"/>
      <c r="F1483" s="898"/>
      <c r="G1483" s="899"/>
      <c r="H1483" s="922"/>
      <c r="I1483" s="923"/>
      <c r="J1483" s="406"/>
      <c r="K1483" s="400" t="s">
        <v>65</v>
      </c>
      <c r="L1483" s="898"/>
      <c r="M1483" s="898"/>
      <c r="N1483" s="899"/>
    </row>
    <row r="1484" spans="3:14" ht="17" customHeight="1">
      <c r="C1484" s="406"/>
      <c r="D1484" s="402" t="s">
        <v>86</v>
      </c>
      <c r="E1484" s="898"/>
      <c r="F1484" s="898"/>
      <c r="G1484" s="899"/>
      <c r="H1484" s="922"/>
      <c r="I1484" s="923"/>
      <c r="J1484" s="406"/>
      <c r="K1484" s="402" t="s">
        <v>86</v>
      </c>
      <c r="L1484" s="898"/>
      <c r="M1484" s="898"/>
      <c r="N1484" s="899"/>
    </row>
    <row r="1485" spans="3:14" ht="17" customHeight="1">
      <c r="C1485" s="406"/>
      <c r="D1485" s="403" t="s">
        <v>16</v>
      </c>
      <c r="E1485" s="898"/>
      <c r="F1485" s="898"/>
      <c r="G1485" s="899"/>
      <c r="H1485" s="922"/>
      <c r="I1485" s="923"/>
      <c r="J1485" s="406"/>
      <c r="K1485" s="403" t="s">
        <v>16</v>
      </c>
      <c r="L1485" s="898"/>
      <c r="M1485" s="898"/>
      <c r="N1485" s="899"/>
    </row>
    <row r="1486" spans="3:14" ht="17" customHeight="1">
      <c r="C1486" s="409"/>
      <c r="D1486" s="404" t="s">
        <v>4</v>
      </c>
      <c r="E1486" s="898"/>
      <c r="F1486" s="898"/>
      <c r="G1486" s="899"/>
      <c r="H1486" s="922"/>
      <c r="I1486" s="923"/>
      <c r="J1486" s="409"/>
      <c r="K1486" s="404" t="s">
        <v>4</v>
      </c>
      <c r="L1486" s="898"/>
      <c r="M1486" s="898"/>
      <c r="N1486" s="899"/>
    </row>
    <row r="1487" spans="3:14" ht="17" customHeight="1">
      <c r="C1487" s="406"/>
      <c r="D1487" s="400" t="str">
        <f>'statement of marks'!$H$3</f>
        <v xml:space="preserve">fo|ky; dk Mkbl dksM+ </v>
      </c>
      <c r="E1487" s="900" t="str">
        <f>'statement of marks'!$I$3</f>
        <v>00001</v>
      </c>
      <c r="F1487" s="900"/>
      <c r="G1487" s="901"/>
      <c r="H1487" s="922"/>
      <c r="I1487" s="923"/>
      <c r="J1487" s="406"/>
      <c r="K1487" s="400" t="str">
        <f>'statement of marks'!$H$3</f>
        <v xml:space="preserve">fo|ky; dk Mkbl dksM+ </v>
      </c>
      <c r="L1487" s="900" t="str">
        <f>'statement of marks'!$I$3</f>
        <v>00001</v>
      </c>
      <c r="M1487" s="900"/>
      <c r="N1487" s="901"/>
    </row>
    <row r="1488" spans="3:14" ht="17" customHeight="1" thickBot="1">
      <c r="C1488" s="410"/>
      <c r="D1488" s="411" t="s">
        <v>63</v>
      </c>
      <c r="E1488" s="902">
        <f>'statement of marks'!$DD$107</f>
        <v>42460</v>
      </c>
      <c r="F1488" s="902"/>
      <c r="G1488" s="903"/>
      <c r="H1488" s="922"/>
      <c r="I1488" s="923"/>
      <c r="J1488" s="410"/>
      <c r="K1488" s="411" t="s">
        <v>63</v>
      </c>
      <c r="L1488" s="902">
        <f>'statement of marks'!$DD$107</f>
        <v>42460</v>
      </c>
      <c r="M1488" s="902"/>
      <c r="N1488" s="903"/>
    </row>
    <row r="1489" spans="3:14" ht="17" customHeight="1">
      <c r="C1489" s="904" t="s">
        <v>39</v>
      </c>
      <c r="D1489" s="905"/>
      <c r="E1489" s="905"/>
      <c r="F1489" s="905"/>
      <c r="G1489" s="906"/>
      <c r="H1489" s="922"/>
      <c r="I1489" s="923"/>
      <c r="J1489" s="904" t="s">
        <v>39</v>
      </c>
      <c r="K1489" s="905"/>
      <c r="L1489" s="905"/>
      <c r="M1489" s="905"/>
      <c r="N1489" s="906"/>
    </row>
    <row r="1490" spans="3:14" ht="17" customHeight="1">
      <c r="C1490" s="907" t="str">
        <f>'statement of marks'!$A$1</f>
        <v>jk- ck- ek/;fed fo|ky; uohu] fuEckgsM+k</v>
      </c>
      <c r="D1490" s="908"/>
      <c r="E1490" s="908"/>
      <c r="F1490" s="908"/>
      <c r="G1490" s="909"/>
      <c r="H1490" s="922"/>
      <c r="I1490" s="923"/>
      <c r="J1490" s="907" t="str">
        <f>'statement of marks'!$A$1</f>
        <v>jk- ck- ek/;fed fo|ky; uohu] fuEckgsM+k</v>
      </c>
      <c r="K1490" s="908"/>
      <c r="L1490" s="908"/>
      <c r="M1490" s="908"/>
      <c r="N1490" s="909"/>
    </row>
    <row r="1491" spans="3:14" ht="17" customHeight="1">
      <c r="C1491" s="907"/>
      <c r="D1491" s="908"/>
      <c r="E1491" s="908"/>
      <c r="F1491" s="908"/>
      <c r="G1491" s="909"/>
      <c r="H1491" s="922"/>
      <c r="I1491" s="923"/>
      <c r="J1491" s="907"/>
      <c r="K1491" s="908"/>
      <c r="L1491" s="908"/>
      <c r="M1491" s="908"/>
      <c r="N1491" s="909"/>
    </row>
    <row r="1492" spans="3:14" ht="17" customHeight="1">
      <c r="C1492" s="406"/>
      <c r="D1492" s="398" t="s">
        <v>559</v>
      </c>
      <c r="E1492" s="910" t="str">
        <f>'statement of marks'!$F$3</f>
        <v>2015-16</v>
      </c>
      <c r="F1492" s="910"/>
      <c r="G1492" s="911"/>
      <c r="H1492" s="922"/>
      <c r="I1492" s="923"/>
      <c r="J1492" s="406"/>
      <c r="K1492" s="398" t="s">
        <v>559</v>
      </c>
      <c r="L1492" s="910" t="str">
        <f>'statement of marks'!$F$3</f>
        <v>2015-16</v>
      </c>
      <c r="M1492" s="910"/>
      <c r="N1492" s="911"/>
    </row>
    <row r="1493" spans="3:14" ht="17" customHeight="1">
      <c r="C1493" s="406"/>
      <c r="D1493" s="399" t="s">
        <v>560</v>
      </c>
      <c r="E1493" s="912" t="str">
        <f>IF('statement of marks'!H103="","",'statement of marks'!H103)</f>
        <v>v 097</v>
      </c>
      <c r="F1493" s="912"/>
      <c r="G1493" s="913"/>
      <c r="H1493" s="922"/>
      <c r="I1493" s="923"/>
      <c r="J1493" s="406"/>
      <c r="K1493" s="399" t="s">
        <v>560</v>
      </c>
      <c r="L1493" s="912" t="str">
        <f>IF('statement of marks'!H104="","",'statement of marks'!H104)</f>
        <v>v 098</v>
      </c>
      <c r="M1493" s="912"/>
      <c r="N1493" s="913"/>
    </row>
    <row r="1494" spans="3:14" ht="17" customHeight="1">
      <c r="C1494" s="406"/>
      <c r="D1494" s="399" t="s">
        <v>561</v>
      </c>
      <c r="E1494" s="912" t="str">
        <f>IF('statement of marks'!I103="","",'statement of marks'!I103)</f>
        <v>c 097</v>
      </c>
      <c r="F1494" s="912"/>
      <c r="G1494" s="913"/>
      <c r="H1494" s="922"/>
      <c r="I1494" s="923"/>
      <c r="J1494" s="406"/>
      <c r="K1494" s="399" t="s">
        <v>561</v>
      </c>
      <c r="L1494" s="912" t="str">
        <f>IF('statement of marks'!I104="","",'statement of marks'!I104)</f>
        <v>c 098</v>
      </c>
      <c r="M1494" s="912"/>
      <c r="N1494" s="913"/>
    </row>
    <row r="1495" spans="3:14" ht="17" customHeight="1">
      <c r="C1495" s="406"/>
      <c r="D1495" s="399" t="s">
        <v>562</v>
      </c>
      <c r="E1495" s="912" t="str">
        <f>IF('statement of marks'!J103="","",'statement of marks'!J103)</f>
        <v>l 097</v>
      </c>
      <c r="F1495" s="912"/>
      <c r="G1495" s="913"/>
      <c r="H1495" s="922"/>
      <c r="I1495" s="923"/>
      <c r="J1495" s="406"/>
      <c r="K1495" s="399" t="s">
        <v>562</v>
      </c>
      <c r="L1495" s="912" t="str">
        <f>IF('statement of marks'!J104="","",'statement of marks'!J104)</f>
        <v>l 098</v>
      </c>
      <c r="M1495" s="912"/>
      <c r="N1495" s="913"/>
    </row>
    <row r="1496" spans="3:14" ht="17" customHeight="1">
      <c r="C1496" s="406"/>
      <c r="D1496" s="399" t="s">
        <v>566</v>
      </c>
      <c r="E1496" s="914" t="str">
        <f>IF('statement of marks'!B103="","",'statement of marks'!B103)</f>
        <v/>
      </c>
      <c r="F1496" s="914"/>
      <c r="G1496" s="915"/>
      <c r="H1496" s="922"/>
      <c r="I1496" s="923"/>
      <c r="J1496" s="406"/>
      <c r="K1496" s="399" t="s">
        <v>566</v>
      </c>
      <c r="L1496" s="914" t="str">
        <f>IF('statement of marks'!B104="","",'statement of marks'!B104)</f>
        <v/>
      </c>
      <c r="M1496" s="914"/>
      <c r="N1496" s="915"/>
    </row>
    <row r="1497" spans="3:14" ht="17" customHeight="1">
      <c r="C1497" s="406"/>
      <c r="D1497" s="399" t="s">
        <v>563</v>
      </c>
      <c r="E1497" s="914" t="str">
        <f>'statement of marks'!$D$3</f>
        <v>2 A</v>
      </c>
      <c r="F1497" s="914"/>
      <c r="G1497" s="915"/>
      <c r="H1497" s="922"/>
      <c r="I1497" s="923"/>
      <c r="J1497" s="406"/>
      <c r="K1497" s="399" t="s">
        <v>563</v>
      </c>
      <c r="L1497" s="914" t="str">
        <f>'statement of marks'!$D$3</f>
        <v>2 A</v>
      </c>
      <c r="M1497" s="914"/>
      <c r="N1497" s="915"/>
    </row>
    <row r="1498" spans="3:14" ht="17" customHeight="1">
      <c r="C1498" s="406"/>
      <c r="D1498" s="400" t="s">
        <v>564</v>
      </c>
      <c r="E1498" s="914" t="str">
        <f>IF('statement of marks'!E103="","",'statement of marks'!E103)</f>
        <v/>
      </c>
      <c r="F1498" s="914"/>
      <c r="G1498" s="915"/>
      <c r="H1498" s="922"/>
      <c r="I1498" s="923"/>
      <c r="J1498" s="406"/>
      <c r="K1498" s="400" t="s">
        <v>564</v>
      </c>
      <c r="L1498" s="914" t="str">
        <f>IF('statement of marks'!E104="","",'statement of marks'!E104)</f>
        <v/>
      </c>
      <c r="M1498" s="914"/>
      <c r="N1498" s="915"/>
    </row>
    <row r="1499" spans="3:14" ht="17" customHeight="1">
      <c r="C1499" s="406"/>
      <c r="D1499" s="399" t="s">
        <v>6</v>
      </c>
      <c r="E1499" s="914" t="str">
        <f>IF('statement of marks'!D103="","",'statement of marks'!D103)</f>
        <v/>
      </c>
      <c r="F1499" s="914"/>
      <c r="G1499" s="915"/>
      <c r="H1499" s="922"/>
      <c r="I1499" s="923"/>
      <c r="J1499" s="406"/>
      <c r="K1499" s="399" t="s">
        <v>6</v>
      </c>
      <c r="L1499" s="914" t="str">
        <f>IF('statement of marks'!D104="","",'statement of marks'!D104)</f>
        <v/>
      </c>
      <c r="M1499" s="914"/>
      <c r="N1499" s="915"/>
    </row>
    <row r="1500" spans="3:14" ht="17" customHeight="1">
      <c r="C1500" s="406"/>
      <c r="D1500" s="399" t="s">
        <v>567</v>
      </c>
      <c r="E1500" s="916" t="str">
        <f>IF('statement of marks'!F103="","",'statement of marks'!F103)</f>
        <v/>
      </c>
      <c r="F1500" s="916"/>
      <c r="G1500" s="917"/>
      <c r="H1500" s="922"/>
      <c r="I1500" s="923"/>
      <c r="J1500" s="406"/>
      <c r="K1500" s="399" t="s">
        <v>567</v>
      </c>
      <c r="L1500" s="916" t="str">
        <f>IF('statement of marks'!F104="","",'statement of marks'!F104)</f>
        <v/>
      </c>
      <c r="M1500" s="916"/>
      <c r="N1500" s="917"/>
    </row>
    <row r="1501" spans="3:14" ht="17" customHeight="1">
      <c r="C1501" s="406"/>
      <c r="D1501" s="399" t="s">
        <v>568</v>
      </c>
      <c r="E1501" s="918" t="str">
        <f>IF('statement of marks'!G103="","",'statement of marks'!G103)</f>
        <v/>
      </c>
      <c r="F1501" s="918"/>
      <c r="G1501" s="919"/>
      <c r="H1501" s="922"/>
      <c r="I1501" s="923"/>
      <c r="J1501" s="406"/>
      <c r="K1501" s="399" t="s">
        <v>568</v>
      </c>
      <c r="L1501" s="918" t="str">
        <f>IF('statement of marks'!G104="","",'statement of marks'!G104)</f>
        <v/>
      </c>
      <c r="M1501" s="918"/>
      <c r="N1501" s="919"/>
    </row>
    <row r="1502" spans="3:14" ht="17" customHeight="1">
      <c r="C1502" s="406"/>
      <c r="D1502" s="399" t="s">
        <v>565</v>
      </c>
      <c r="E1502" s="405" t="s">
        <v>630</v>
      </c>
      <c r="F1502" s="405" t="s">
        <v>79</v>
      </c>
      <c r="G1502" s="407" t="s">
        <v>571</v>
      </c>
      <c r="H1502" s="922"/>
      <c r="I1502" s="923"/>
      <c r="J1502" s="406"/>
      <c r="K1502" s="399" t="s">
        <v>565</v>
      </c>
      <c r="L1502" s="405" t="s">
        <v>630</v>
      </c>
      <c r="M1502" s="405" t="s">
        <v>79</v>
      </c>
      <c r="N1502" s="407" t="s">
        <v>571</v>
      </c>
    </row>
    <row r="1503" spans="3:14" ht="17" customHeight="1">
      <c r="C1503" s="406"/>
      <c r="D1503" s="399" t="str">
        <f>'statement of marks'!$BZ$5</f>
        <v>fgUnh</v>
      </c>
      <c r="E1503" s="413" t="str">
        <f>IF('statement of marks'!BZ103="","",'statement of marks'!BZ103)</f>
        <v/>
      </c>
      <c r="F1503" s="415" t="str">
        <f>IF('statement of marks'!CA103="","",'statement of marks'!CA103)</f>
        <v/>
      </c>
      <c r="G1503" s="407" t="str">
        <f>IF('statement of marks'!CB103="","",'statement of marks'!CB103)</f>
        <v/>
      </c>
      <c r="H1503" s="922"/>
      <c r="I1503" s="923"/>
      <c r="J1503" s="406"/>
      <c r="K1503" s="399" t="str">
        <f>'statement of marks'!$BZ$5</f>
        <v>fgUnh</v>
      </c>
      <c r="L1503" s="413" t="str">
        <f>IF('statement of marks'!BZ104="","",'statement of marks'!BZ104)</f>
        <v/>
      </c>
      <c r="M1503" s="415" t="str">
        <f>IF('statement of marks'!CA104="","",'statement of marks'!CA104)</f>
        <v/>
      </c>
      <c r="N1503" s="407" t="str">
        <f>IF('statement of marks'!CB104="","",'statement of marks'!CB104)</f>
        <v/>
      </c>
    </row>
    <row r="1504" spans="3:14" ht="17" customHeight="1">
      <c r="C1504" s="406"/>
      <c r="D1504" s="399" t="str">
        <f>'statement of marks'!$CC$5</f>
        <v>vaxszth</v>
      </c>
      <c r="E1504" s="413" t="str">
        <f>IF('statement of marks'!CC103="","",'statement of marks'!CC103)</f>
        <v/>
      </c>
      <c r="F1504" s="415" t="str">
        <f>IF('statement of marks'!CD103="","",'statement of marks'!CD103)</f>
        <v/>
      </c>
      <c r="G1504" s="407" t="str">
        <f>IF('statement of marks'!CE103="","",'statement of marks'!CE103)</f>
        <v/>
      </c>
      <c r="H1504" s="922"/>
      <c r="I1504" s="923"/>
      <c r="J1504" s="406"/>
      <c r="K1504" s="399" t="str">
        <f>'statement of marks'!$CC$5</f>
        <v>vaxszth</v>
      </c>
      <c r="L1504" s="413" t="str">
        <f>IF('statement of marks'!CC104="","",'statement of marks'!CC104)</f>
        <v/>
      </c>
      <c r="M1504" s="415" t="str">
        <f>IF('statement of marks'!CD104="","",'statement of marks'!CD104)</f>
        <v/>
      </c>
      <c r="N1504" s="407" t="str">
        <f>IF('statement of marks'!CE104="","",'statement of marks'!CE104)</f>
        <v/>
      </c>
    </row>
    <row r="1505" spans="3:14" ht="17" customHeight="1">
      <c r="C1505" s="406"/>
      <c r="D1505" s="399" t="str">
        <f>'statement of marks'!$CF$5</f>
        <v>xf.kr</v>
      </c>
      <c r="E1505" s="413" t="str">
        <f>IF('statement of marks'!CF103="","",'statement of marks'!CF103)</f>
        <v/>
      </c>
      <c r="F1505" s="415" t="str">
        <f>IF('statement of marks'!CG103="","",'statement of marks'!CG103)</f>
        <v/>
      </c>
      <c r="G1505" s="407" t="str">
        <f>IF('statement of marks'!CH103="","",'statement of marks'!CH103)</f>
        <v/>
      </c>
      <c r="H1505" s="922"/>
      <c r="I1505" s="923"/>
      <c r="J1505" s="406"/>
      <c r="K1505" s="399" t="str">
        <f>'statement of marks'!$CF$5</f>
        <v>xf.kr</v>
      </c>
      <c r="L1505" s="413" t="str">
        <f>IF('statement of marks'!CF104="","",'statement of marks'!CF104)</f>
        <v/>
      </c>
      <c r="M1505" s="415" t="str">
        <f>IF('statement of marks'!CG104="","",'statement of marks'!CG104)</f>
        <v/>
      </c>
      <c r="N1505" s="407" t="str">
        <f>IF('statement of marks'!CH104="","",'statement of marks'!CH104)</f>
        <v/>
      </c>
    </row>
    <row r="1506" spans="3:14" ht="17" customHeight="1">
      <c r="C1506" s="406"/>
      <c r="D1506" s="399" t="str">
        <f>'statement of marks'!$CI$5</f>
        <v>Ik;kZoj.k v/;;u</v>
      </c>
      <c r="E1506" s="413" t="str">
        <f>IF('statement of marks'!CI103="","",'statement of marks'!CI103)</f>
        <v/>
      </c>
      <c r="F1506" s="415" t="str">
        <f>IF('statement of marks'!CJ103="","",'statement of marks'!CJ103)</f>
        <v/>
      </c>
      <c r="G1506" s="407" t="str">
        <f>IF('statement of marks'!CK103="","",'statement of marks'!CK103)</f>
        <v/>
      </c>
      <c r="H1506" s="922"/>
      <c r="I1506" s="923"/>
      <c r="J1506" s="406"/>
      <c r="K1506" s="399" t="str">
        <f>'statement of marks'!$CI$5</f>
        <v>Ik;kZoj.k v/;;u</v>
      </c>
      <c r="L1506" s="413" t="str">
        <f>IF('statement of marks'!CI104="","",'statement of marks'!CI104)</f>
        <v/>
      </c>
      <c r="M1506" s="415" t="str">
        <f>IF('statement of marks'!CJ104="","",'statement of marks'!CJ104)</f>
        <v/>
      </c>
      <c r="N1506" s="407" t="str">
        <f>IF('statement of marks'!CK104="","",'statement of marks'!CK104)</f>
        <v/>
      </c>
    </row>
    <row r="1507" spans="3:14" ht="17" customHeight="1">
      <c r="C1507" s="406"/>
      <c r="D1507" s="399" t="str">
        <f>'statement of marks'!$CL$5</f>
        <v>dk;kZuqHko</v>
      </c>
      <c r="E1507" s="413" t="str">
        <f>IF('statement of marks'!CL103="","",'statement of marks'!CL103)</f>
        <v/>
      </c>
      <c r="F1507" s="415" t="str">
        <f>IF('statement of marks'!CM103="","",'statement of marks'!CM103)</f>
        <v/>
      </c>
      <c r="G1507" s="407" t="str">
        <f>IF('statement of marks'!CN103="","",'statement of marks'!CN103)</f>
        <v/>
      </c>
      <c r="H1507" s="922"/>
      <c r="I1507" s="923"/>
      <c r="J1507" s="406"/>
      <c r="K1507" s="399" t="str">
        <f>'statement of marks'!$CL$5</f>
        <v>dk;kZuqHko</v>
      </c>
      <c r="L1507" s="413" t="str">
        <f>IF('statement of marks'!CL104="","",'statement of marks'!CL104)</f>
        <v/>
      </c>
      <c r="M1507" s="415" t="str">
        <f>IF('statement of marks'!CM104="","",'statement of marks'!CM104)</f>
        <v/>
      </c>
      <c r="N1507" s="407" t="str">
        <f>IF('statement of marks'!CN104="","",'statement of marks'!CN104)</f>
        <v/>
      </c>
    </row>
    <row r="1508" spans="3:14" ht="17" customHeight="1">
      <c r="C1508" s="406"/>
      <c r="D1508" s="399" t="str">
        <f>'statement of marks'!$CO$5</f>
        <v>dyk f'k{kk</v>
      </c>
      <c r="E1508" s="414" t="str">
        <f>IF('statement of marks'!CO103="","",'statement of marks'!CO103)</f>
        <v/>
      </c>
      <c r="F1508" s="416" t="str">
        <f>IF('statement of marks'!CP103="","",'statement of marks'!CP103)</f>
        <v/>
      </c>
      <c r="G1508" s="408" t="str">
        <f>IF('statement of marks'!CQ103="","",'statement of marks'!CQ103)</f>
        <v/>
      </c>
      <c r="H1508" s="922"/>
      <c r="I1508" s="923"/>
      <c r="J1508" s="406"/>
      <c r="K1508" s="399" t="str">
        <f>'statement of marks'!$CO$5</f>
        <v>dyk f'k{kk</v>
      </c>
      <c r="L1508" s="414" t="str">
        <f>IF('statement of marks'!CO104="","",'statement of marks'!CO104)</f>
        <v/>
      </c>
      <c r="M1508" s="416" t="str">
        <f>IF('statement of marks'!CP104="","",'statement of marks'!CP104)</f>
        <v/>
      </c>
      <c r="N1508" s="408" t="str">
        <f>IF('statement of marks'!CQ104="","",'statement of marks'!CQ104)</f>
        <v/>
      </c>
    </row>
    <row r="1509" spans="3:14" ht="17" customHeight="1">
      <c r="C1509" s="406"/>
      <c r="D1509" s="399" t="str">
        <f>'statement of marks'!$CR$5</f>
        <v>LokLF; ,oe~ 'kkjhfjd f'k{kk</v>
      </c>
      <c r="E1509" s="414" t="str">
        <f>IF('statement of marks'!CR103="","",'statement of marks'!CR103)</f>
        <v/>
      </c>
      <c r="F1509" s="416" t="str">
        <f>IF('statement of marks'!CS103="","",'statement of marks'!CS103)</f>
        <v/>
      </c>
      <c r="G1509" s="408" t="str">
        <f>IF('statement of marks'!CT103="","",'statement of marks'!CT103)</f>
        <v/>
      </c>
      <c r="H1509" s="922"/>
      <c r="I1509" s="923"/>
      <c r="J1509" s="406"/>
      <c r="K1509" s="399" t="str">
        <f>'statement of marks'!$CR$5</f>
        <v>LokLF; ,oe~ 'kkjhfjd f'k{kk</v>
      </c>
      <c r="L1509" s="414" t="str">
        <f>IF('statement of marks'!CR104="","",'statement of marks'!CR104)</f>
        <v/>
      </c>
      <c r="M1509" s="416" t="str">
        <f>IF('statement of marks'!CS104="","",'statement of marks'!CS104)</f>
        <v/>
      </c>
      <c r="N1509" s="408" t="str">
        <f>IF('statement of marks'!CT104="","",'statement of marks'!CT104)</f>
        <v/>
      </c>
    </row>
    <row r="1510" spans="3:14" ht="17" customHeight="1">
      <c r="C1510" s="406"/>
      <c r="D1510" s="399" t="s">
        <v>629</v>
      </c>
      <c r="E1510" s="414" t="str">
        <f>IF('statement of marks'!CY103="","",'statement of marks'!CY103)</f>
        <v/>
      </c>
      <c r="F1510" s="416" t="str">
        <f>IF('statement of marks'!CZ103="","",'statement of marks'!CZ103)</f>
        <v/>
      </c>
      <c r="G1510" s="408" t="str">
        <f>IF('statement of marks'!DB103="","",'statement of marks'!DB103)</f>
        <v/>
      </c>
      <c r="H1510" s="922"/>
      <c r="I1510" s="923"/>
      <c r="J1510" s="406"/>
      <c r="K1510" s="399" t="s">
        <v>629</v>
      </c>
      <c r="L1510" s="414" t="str">
        <f>IF('statement of marks'!CY104="","",'statement of marks'!CY104)</f>
        <v/>
      </c>
      <c r="M1510" s="416" t="str">
        <f>IF('statement of marks'!CZ104="","",'statement of marks'!CZ104)</f>
        <v/>
      </c>
      <c r="N1510" s="408" t="str">
        <f>IF('statement of marks'!DB104="","",'statement of marks'!DB104)</f>
        <v/>
      </c>
    </row>
    <row r="1511" spans="3:14" ht="17" customHeight="1">
      <c r="C1511" s="406"/>
      <c r="D1511" s="399" t="s">
        <v>8</v>
      </c>
      <c r="E1511" s="920" t="str">
        <f>IF('statement of marks'!CX103="","",'statement of marks'!CX103)</f>
        <v/>
      </c>
      <c r="F1511" s="920"/>
      <c r="G1511" s="921"/>
      <c r="H1511" s="922"/>
      <c r="I1511" s="923"/>
      <c r="J1511" s="406"/>
      <c r="K1511" s="399" t="s">
        <v>8</v>
      </c>
      <c r="L1511" s="920" t="str">
        <f>IF('statement of marks'!CX104="","",'statement of marks'!CX104)</f>
        <v/>
      </c>
      <c r="M1511" s="920"/>
      <c r="N1511" s="921"/>
    </row>
    <row r="1512" spans="3:14" ht="17" customHeight="1">
      <c r="C1512" s="406"/>
      <c r="D1512" s="401" t="str">
        <f>'statement of marks'!$CU$5</f>
        <v>dqy ehfVax</v>
      </c>
      <c r="E1512" s="412" t="str">
        <f>IF('statement of marks'!CU103="","",'statement of marks'!CU103)</f>
        <v/>
      </c>
      <c r="F1512" s="366" t="str">
        <f>'statement of marks'!$CV$5</f>
        <v>Nk= mifLFkfr</v>
      </c>
      <c r="G1512" s="417" t="str">
        <f>IF('statement of marks'!CV103="","",'statement of marks'!CV103)</f>
        <v/>
      </c>
      <c r="H1512" s="922"/>
      <c r="I1512" s="923"/>
      <c r="J1512" s="406"/>
      <c r="K1512" s="401" t="str">
        <f>'statement of marks'!$CU$5</f>
        <v>dqy ehfVax</v>
      </c>
      <c r="L1512" s="412" t="str">
        <f>IF('statement of marks'!CU104="","",'statement of marks'!CU104)</f>
        <v/>
      </c>
      <c r="M1512" s="366" t="str">
        <f>'statement of marks'!$CV$5</f>
        <v>Nk= mifLFkfr</v>
      </c>
      <c r="N1512" s="417" t="str">
        <f>IF('statement of marks'!CV104="","",'statement of marks'!CV104)</f>
        <v/>
      </c>
    </row>
    <row r="1513" spans="3:14" ht="17" customHeight="1">
      <c r="C1513" s="406"/>
      <c r="D1513" s="399" t="s">
        <v>569</v>
      </c>
      <c r="E1513" s="898" t="str">
        <f>IF('statement of marks'!DE103="","",'statement of marks'!DE103)</f>
        <v/>
      </c>
      <c r="F1513" s="898"/>
      <c r="G1513" s="899"/>
      <c r="H1513" s="922"/>
      <c r="I1513" s="923"/>
      <c r="J1513" s="406"/>
      <c r="K1513" s="399" t="s">
        <v>569</v>
      </c>
      <c r="L1513" s="898" t="str">
        <f>IF('statement of marks'!DE104="","",'statement of marks'!DE104)</f>
        <v/>
      </c>
      <c r="M1513" s="898"/>
      <c r="N1513" s="899"/>
    </row>
    <row r="1514" spans="3:14" ht="17" customHeight="1">
      <c r="C1514" s="406"/>
      <c r="D1514" s="400" t="s">
        <v>65</v>
      </c>
      <c r="E1514" s="898"/>
      <c r="F1514" s="898"/>
      <c r="G1514" s="899"/>
      <c r="H1514" s="922"/>
      <c r="I1514" s="923"/>
      <c r="J1514" s="406"/>
      <c r="K1514" s="400" t="s">
        <v>65</v>
      </c>
      <c r="L1514" s="898"/>
      <c r="M1514" s="898"/>
      <c r="N1514" s="899"/>
    </row>
    <row r="1515" spans="3:14" ht="17" customHeight="1">
      <c r="C1515" s="406"/>
      <c r="D1515" s="402" t="s">
        <v>86</v>
      </c>
      <c r="E1515" s="898"/>
      <c r="F1515" s="898"/>
      <c r="G1515" s="899"/>
      <c r="H1515" s="922"/>
      <c r="I1515" s="923"/>
      <c r="J1515" s="406"/>
      <c r="K1515" s="402" t="s">
        <v>86</v>
      </c>
      <c r="L1515" s="898"/>
      <c r="M1515" s="898"/>
      <c r="N1515" s="899"/>
    </row>
    <row r="1516" spans="3:14" ht="17" customHeight="1">
      <c r="C1516" s="406"/>
      <c r="D1516" s="403" t="s">
        <v>16</v>
      </c>
      <c r="E1516" s="898"/>
      <c r="F1516" s="898"/>
      <c r="G1516" s="899"/>
      <c r="H1516" s="922"/>
      <c r="I1516" s="923"/>
      <c r="J1516" s="406"/>
      <c r="K1516" s="403" t="s">
        <v>16</v>
      </c>
      <c r="L1516" s="898"/>
      <c r="M1516" s="898"/>
      <c r="N1516" s="899"/>
    </row>
    <row r="1517" spans="3:14" ht="17" customHeight="1">
      <c r="C1517" s="409"/>
      <c r="D1517" s="404" t="s">
        <v>4</v>
      </c>
      <c r="E1517" s="898"/>
      <c r="F1517" s="898"/>
      <c r="G1517" s="899"/>
      <c r="H1517" s="922"/>
      <c r="I1517" s="923"/>
      <c r="J1517" s="409"/>
      <c r="K1517" s="404" t="s">
        <v>4</v>
      </c>
      <c r="L1517" s="898"/>
      <c r="M1517" s="898"/>
      <c r="N1517" s="899"/>
    </row>
    <row r="1518" spans="3:14" ht="17" customHeight="1">
      <c r="C1518" s="406"/>
      <c r="D1518" s="400" t="str">
        <f>'statement of marks'!$H$3</f>
        <v xml:space="preserve">fo|ky; dk Mkbl dksM+ </v>
      </c>
      <c r="E1518" s="900" t="str">
        <f>'statement of marks'!$I$3</f>
        <v>00001</v>
      </c>
      <c r="F1518" s="900"/>
      <c r="G1518" s="901"/>
      <c r="H1518" s="922"/>
      <c r="I1518" s="923"/>
      <c r="J1518" s="406"/>
      <c r="K1518" s="400" t="str">
        <f>'statement of marks'!$H$3</f>
        <v xml:space="preserve">fo|ky; dk Mkbl dksM+ </v>
      </c>
      <c r="L1518" s="900" t="str">
        <f>'statement of marks'!$I$3</f>
        <v>00001</v>
      </c>
      <c r="M1518" s="900"/>
      <c r="N1518" s="901"/>
    </row>
    <row r="1519" spans="3:14" ht="17" customHeight="1" thickBot="1">
      <c r="C1519" s="410"/>
      <c r="D1519" s="411" t="s">
        <v>63</v>
      </c>
      <c r="E1519" s="902">
        <f>'statement of marks'!$DD$107</f>
        <v>42460</v>
      </c>
      <c r="F1519" s="902"/>
      <c r="G1519" s="903"/>
      <c r="H1519" s="922"/>
      <c r="I1519" s="923"/>
      <c r="J1519" s="410"/>
      <c r="K1519" s="411" t="s">
        <v>63</v>
      </c>
      <c r="L1519" s="902">
        <f>'statement of marks'!$DD$107</f>
        <v>42460</v>
      </c>
      <c r="M1519" s="902"/>
      <c r="N1519" s="903"/>
    </row>
    <row r="1520" spans="3:14" ht="17" customHeight="1">
      <c r="C1520" s="904" t="s">
        <v>39</v>
      </c>
      <c r="D1520" s="905"/>
      <c r="E1520" s="905"/>
      <c r="F1520" s="905"/>
      <c r="G1520" s="906"/>
      <c r="H1520" s="922"/>
      <c r="I1520" s="923"/>
      <c r="J1520" s="904" t="s">
        <v>39</v>
      </c>
      <c r="K1520" s="905"/>
      <c r="L1520" s="905"/>
      <c r="M1520" s="905"/>
      <c r="N1520" s="906"/>
    </row>
    <row r="1521" spans="3:14" ht="17" customHeight="1">
      <c r="C1521" s="907" t="str">
        <f>'statement of marks'!$A$1</f>
        <v>jk- ck- ek/;fed fo|ky; uohu] fuEckgsM+k</v>
      </c>
      <c r="D1521" s="908"/>
      <c r="E1521" s="908"/>
      <c r="F1521" s="908"/>
      <c r="G1521" s="909"/>
      <c r="H1521" s="922"/>
      <c r="I1521" s="923"/>
      <c r="J1521" s="907" t="str">
        <f>'statement of marks'!$A$1</f>
        <v>jk- ck- ek/;fed fo|ky; uohu] fuEckgsM+k</v>
      </c>
      <c r="K1521" s="908"/>
      <c r="L1521" s="908"/>
      <c r="M1521" s="908"/>
      <c r="N1521" s="909"/>
    </row>
    <row r="1522" spans="3:14" ht="17" customHeight="1">
      <c r="C1522" s="907"/>
      <c r="D1522" s="908"/>
      <c r="E1522" s="908"/>
      <c r="F1522" s="908"/>
      <c r="G1522" s="909"/>
      <c r="H1522" s="922"/>
      <c r="I1522" s="923"/>
      <c r="J1522" s="907"/>
      <c r="K1522" s="908"/>
      <c r="L1522" s="908"/>
      <c r="M1522" s="908"/>
      <c r="N1522" s="909"/>
    </row>
    <row r="1523" spans="3:14" ht="17" customHeight="1">
      <c r="C1523" s="406"/>
      <c r="D1523" s="398" t="s">
        <v>559</v>
      </c>
      <c r="E1523" s="910" t="str">
        <f>'statement of marks'!$F$3</f>
        <v>2015-16</v>
      </c>
      <c r="F1523" s="910"/>
      <c r="G1523" s="911"/>
      <c r="H1523" s="922"/>
      <c r="I1523" s="923"/>
      <c r="J1523" s="406"/>
      <c r="K1523" s="398" t="s">
        <v>559</v>
      </c>
      <c r="L1523" s="910" t="str">
        <f>'statement of marks'!$F$3</f>
        <v>2015-16</v>
      </c>
      <c r="M1523" s="910"/>
      <c r="N1523" s="911"/>
    </row>
    <row r="1524" spans="3:14" ht="17" customHeight="1">
      <c r="C1524" s="406"/>
      <c r="D1524" s="399" t="s">
        <v>560</v>
      </c>
      <c r="E1524" s="912" t="str">
        <f>IF('statement of marks'!H105="","",'statement of marks'!H105)</f>
        <v>v 099</v>
      </c>
      <c r="F1524" s="912"/>
      <c r="G1524" s="913"/>
      <c r="H1524" s="922"/>
      <c r="I1524" s="923"/>
      <c r="J1524" s="406"/>
      <c r="K1524" s="399" t="s">
        <v>560</v>
      </c>
      <c r="L1524" s="912" t="str">
        <f>IF('statement of marks'!H106="","",'statement of marks'!H106)</f>
        <v>v 100</v>
      </c>
      <c r="M1524" s="912"/>
      <c r="N1524" s="913"/>
    </row>
    <row r="1525" spans="3:14" ht="17" customHeight="1">
      <c r="C1525" s="406"/>
      <c r="D1525" s="399" t="s">
        <v>561</v>
      </c>
      <c r="E1525" s="912" t="str">
        <f>IF('statement of marks'!I105="","",'statement of marks'!I105)</f>
        <v>c 099</v>
      </c>
      <c r="F1525" s="912"/>
      <c r="G1525" s="913"/>
      <c r="H1525" s="922"/>
      <c r="I1525" s="923"/>
      <c r="J1525" s="406"/>
      <c r="K1525" s="399" t="s">
        <v>561</v>
      </c>
      <c r="L1525" s="912" t="str">
        <f>IF('statement of marks'!I106="","",'statement of marks'!I106)</f>
        <v/>
      </c>
      <c r="M1525" s="912"/>
      <c r="N1525" s="913"/>
    </row>
    <row r="1526" spans="3:14" ht="17" customHeight="1">
      <c r="C1526" s="406"/>
      <c r="D1526" s="399" t="s">
        <v>562</v>
      </c>
      <c r="E1526" s="912" t="str">
        <f>IF('statement of marks'!J105="","",'statement of marks'!J105)</f>
        <v>l 099</v>
      </c>
      <c r="F1526" s="912"/>
      <c r="G1526" s="913"/>
      <c r="H1526" s="922"/>
      <c r="I1526" s="923"/>
      <c r="J1526" s="406"/>
      <c r="K1526" s="399" t="s">
        <v>562</v>
      </c>
      <c r="L1526" s="912" t="str">
        <f>IF('statement of marks'!J106="","",'statement of marks'!J106)</f>
        <v/>
      </c>
      <c r="M1526" s="912"/>
      <c r="N1526" s="913"/>
    </row>
    <row r="1527" spans="3:14" ht="17" customHeight="1">
      <c r="C1527" s="406"/>
      <c r="D1527" s="399" t="s">
        <v>566</v>
      </c>
      <c r="E1527" s="914" t="str">
        <f>IF('statement of marks'!B105="","",'statement of marks'!B105)</f>
        <v/>
      </c>
      <c r="F1527" s="914"/>
      <c r="G1527" s="915"/>
      <c r="H1527" s="922"/>
      <c r="I1527" s="923"/>
      <c r="J1527" s="406"/>
      <c r="K1527" s="399" t="s">
        <v>566</v>
      </c>
      <c r="L1527" s="914" t="str">
        <f>IF('statement of marks'!B106="","",'statement of marks'!B106)</f>
        <v/>
      </c>
      <c r="M1527" s="914"/>
      <c r="N1527" s="915"/>
    </row>
    <row r="1528" spans="3:14" ht="17" customHeight="1">
      <c r="C1528" s="406"/>
      <c r="D1528" s="399" t="s">
        <v>563</v>
      </c>
      <c r="E1528" s="914" t="str">
        <f>'statement of marks'!$D$3</f>
        <v>2 A</v>
      </c>
      <c r="F1528" s="914"/>
      <c r="G1528" s="915"/>
      <c r="H1528" s="922"/>
      <c r="I1528" s="923"/>
      <c r="J1528" s="406"/>
      <c r="K1528" s="399" t="s">
        <v>563</v>
      </c>
      <c r="L1528" s="914" t="str">
        <f>'statement of marks'!$D$3</f>
        <v>2 A</v>
      </c>
      <c r="M1528" s="914"/>
      <c r="N1528" s="915"/>
    </row>
    <row r="1529" spans="3:14" ht="17" customHeight="1">
      <c r="C1529" s="406"/>
      <c r="D1529" s="400" t="s">
        <v>564</v>
      </c>
      <c r="E1529" s="914" t="str">
        <f>IF('statement of marks'!E105="","",'statement of marks'!E105)</f>
        <v/>
      </c>
      <c r="F1529" s="914"/>
      <c r="G1529" s="915"/>
      <c r="H1529" s="922"/>
      <c r="I1529" s="923"/>
      <c r="J1529" s="406"/>
      <c r="K1529" s="400" t="s">
        <v>564</v>
      </c>
      <c r="L1529" s="914" t="str">
        <f>IF('statement of marks'!E106="","",'statement of marks'!E106)</f>
        <v/>
      </c>
      <c r="M1529" s="914"/>
      <c r="N1529" s="915"/>
    </row>
    <row r="1530" spans="3:14" ht="17" customHeight="1">
      <c r="C1530" s="406"/>
      <c r="D1530" s="399" t="s">
        <v>6</v>
      </c>
      <c r="E1530" s="914" t="str">
        <f>IF('statement of marks'!D105="","",'statement of marks'!D105)</f>
        <v/>
      </c>
      <c r="F1530" s="914"/>
      <c r="G1530" s="915"/>
      <c r="H1530" s="922"/>
      <c r="I1530" s="923"/>
      <c r="J1530" s="406"/>
      <c r="K1530" s="399" t="s">
        <v>6</v>
      </c>
      <c r="L1530" s="914" t="str">
        <f>IF('statement of marks'!D106="","",'statement of marks'!D106)</f>
        <v/>
      </c>
      <c r="M1530" s="914"/>
      <c r="N1530" s="915"/>
    </row>
    <row r="1531" spans="3:14" ht="17" customHeight="1">
      <c r="C1531" s="406"/>
      <c r="D1531" s="399" t="s">
        <v>567</v>
      </c>
      <c r="E1531" s="916" t="str">
        <f>IF('statement of marks'!F105="","",'statement of marks'!F105)</f>
        <v/>
      </c>
      <c r="F1531" s="916"/>
      <c r="G1531" s="917"/>
      <c r="H1531" s="922"/>
      <c r="I1531" s="923"/>
      <c r="J1531" s="406"/>
      <c r="K1531" s="399" t="s">
        <v>567</v>
      </c>
      <c r="L1531" s="916">
        <f>IF('statement of marks'!F106="","",'statement of marks'!F106)</f>
        <v>36952</v>
      </c>
      <c r="M1531" s="916"/>
      <c r="N1531" s="917"/>
    </row>
    <row r="1532" spans="3:14" ht="17" customHeight="1">
      <c r="C1532" s="406"/>
      <c r="D1532" s="399" t="s">
        <v>568</v>
      </c>
      <c r="E1532" s="918" t="str">
        <f>IF('statement of marks'!G105="","",'statement of marks'!G105)</f>
        <v/>
      </c>
      <c r="F1532" s="918"/>
      <c r="G1532" s="919"/>
      <c r="H1532" s="922"/>
      <c r="I1532" s="923"/>
      <c r="J1532" s="406"/>
      <c r="K1532" s="399" t="s">
        <v>568</v>
      </c>
      <c r="L1532" s="918" t="str">
        <f>IF('statement of marks'!G106="","",'statement of marks'!G106)</f>
        <v>nks ekpZ] nks gtkj ,d</v>
      </c>
      <c r="M1532" s="918"/>
      <c r="N1532" s="919"/>
    </row>
    <row r="1533" spans="3:14" ht="17" customHeight="1">
      <c r="C1533" s="406"/>
      <c r="D1533" s="399" t="s">
        <v>565</v>
      </c>
      <c r="E1533" s="405" t="s">
        <v>630</v>
      </c>
      <c r="F1533" s="405" t="s">
        <v>79</v>
      </c>
      <c r="G1533" s="407" t="s">
        <v>571</v>
      </c>
      <c r="H1533" s="922"/>
      <c r="I1533" s="923"/>
      <c r="J1533" s="406"/>
      <c r="K1533" s="399" t="s">
        <v>565</v>
      </c>
      <c r="L1533" s="405" t="s">
        <v>630</v>
      </c>
      <c r="M1533" s="405" t="s">
        <v>79</v>
      </c>
      <c r="N1533" s="407" t="s">
        <v>571</v>
      </c>
    </row>
    <row r="1534" spans="3:14" ht="17" customHeight="1">
      <c r="C1534" s="406"/>
      <c r="D1534" s="399" t="str">
        <f>'statement of marks'!$BZ$5</f>
        <v>fgUnh</v>
      </c>
      <c r="E1534" s="413" t="str">
        <f>IF('statement of marks'!BZ105="","",'statement of marks'!BZ105)</f>
        <v/>
      </c>
      <c r="F1534" s="415" t="str">
        <f>IF('statement of marks'!CA105="","",'statement of marks'!CA105)</f>
        <v/>
      </c>
      <c r="G1534" s="407" t="str">
        <f>IF('statement of marks'!CB105="","",'statement of marks'!CB105)</f>
        <v/>
      </c>
      <c r="H1534" s="922"/>
      <c r="I1534" s="923"/>
      <c r="J1534" s="406"/>
      <c r="K1534" s="399" t="str">
        <f>'statement of marks'!$BZ$5</f>
        <v>fgUnh</v>
      </c>
      <c r="L1534" s="413" t="str">
        <f>IF('statement of marks'!BZ106="","",'statement of marks'!BZ106)</f>
        <v/>
      </c>
      <c r="M1534" s="415" t="str">
        <f>IF('statement of marks'!CA106="","",'statement of marks'!CA106)</f>
        <v/>
      </c>
      <c r="N1534" s="407" t="str">
        <f>IF('statement of marks'!CB106="","",'statement of marks'!CB106)</f>
        <v/>
      </c>
    </row>
    <row r="1535" spans="3:14" ht="17" customHeight="1">
      <c r="C1535" s="406"/>
      <c r="D1535" s="399" t="str">
        <f>'statement of marks'!$CC$5</f>
        <v>vaxszth</v>
      </c>
      <c r="E1535" s="413" t="str">
        <f>IF('statement of marks'!CC105="","",'statement of marks'!CC105)</f>
        <v/>
      </c>
      <c r="F1535" s="415" t="str">
        <f>IF('statement of marks'!CD105="","",'statement of marks'!CD105)</f>
        <v/>
      </c>
      <c r="G1535" s="407" t="str">
        <f>IF('statement of marks'!CE105="","",'statement of marks'!CE105)</f>
        <v/>
      </c>
      <c r="H1535" s="922"/>
      <c r="I1535" s="923"/>
      <c r="J1535" s="406"/>
      <c r="K1535" s="399" t="str">
        <f>'statement of marks'!$CC$5</f>
        <v>vaxszth</v>
      </c>
      <c r="L1535" s="413" t="str">
        <f>IF('statement of marks'!CC106="","",'statement of marks'!CC106)</f>
        <v/>
      </c>
      <c r="M1535" s="415" t="str">
        <f>IF('statement of marks'!CD106="","",'statement of marks'!CD106)</f>
        <v/>
      </c>
      <c r="N1535" s="407" t="str">
        <f>IF('statement of marks'!CE106="","",'statement of marks'!CE106)</f>
        <v/>
      </c>
    </row>
    <row r="1536" spans="3:14" ht="17" customHeight="1">
      <c r="C1536" s="406"/>
      <c r="D1536" s="399" t="str">
        <f>'statement of marks'!$CF$5</f>
        <v>xf.kr</v>
      </c>
      <c r="E1536" s="413" t="str">
        <f>IF('statement of marks'!CF105="","",'statement of marks'!CF105)</f>
        <v/>
      </c>
      <c r="F1536" s="415" t="str">
        <f>IF('statement of marks'!CG105="","",'statement of marks'!CG105)</f>
        <v/>
      </c>
      <c r="G1536" s="407" t="str">
        <f>IF('statement of marks'!CH105="","",'statement of marks'!CH105)</f>
        <v/>
      </c>
      <c r="H1536" s="922"/>
      <c r="I1536" s="923"/>
      <c r="J1536" s="406"/>
      <c r="K1536" s="399" t="str">
        <f>'statement of marks'!$CF$5</f>
        <v>xf.kr</v>
      </c>
      <c r="L1536" s="413" t="str">
        <f>IF('statement of marks'!CF106="","",'statement of marks'!CF106)</f>
        <v/>
      </c>
      <c r="M1536" s="415" t="str">
        <f>IF('statement of marks'!CG106="","",'statement of marks'!CG106)</f>
        <v/>
      </c>
      <c r="N1536" s="407" t="str">
        <f>IF('statement of marks'!CH106="","",'statement of marks'!CH106)</f>
        <v/>
      </c>
    </row>
    <row r="1537" spans="3:14" ht="17" customHeight="1">
      <c r="C1537" s="406"/>
      <c r="D1537" s="399" t="str">
        <f>'statement of marks'!$CI$5</f>
        <v>Ik;kZoj.k v/;;u</v>
      </c>
      <c r="E1537" s="413" t="str">
        <f>IF('statement of marks'!CI105="","",'statement of marks'!CI105)</f>
        <v/>
      </c>
      <c r="F1537" s="415" t="str">
        <f>IF('statement of marks'!CJ105="","",'statement of marks'!CJ105)</f>
        <v/>
      </c>
      <c r="G1537" s="407" t="str">
        <f>IF('statement of marks'!CK105="","",'statement of marks'!CK105)</f>
        <v/>
      </c>
      <c r="H1537" s="922"/>
      <c r="I1537" s="923"/>
      <c r="J1537" s="406"/>
      <c r="K1537" s="399" t="str">
        <f>'statement of marks'!$CI$5</f>
        <v>Ik;kZoj.k v/;;u</v>
      </c>
      <c r="L1537" s="413" t="str">
        <f>IF('statement of marks'!CI106="","",'statement of marks'!CI106)</f>
        <v/>
      </c>
      <c r="M1537" s="415" t="str">
        <f>IF('statement of marks'!CJ106="","",'statement of marks'!CJ106)</f>
        <v/>
      </c>
      <c r="N1537" s="407" t="str">
        <f>IF('statement of marks'!CK106="","",'statement of marks'!CK106)</f>
        <v/>
      </c>
    </row>
    <row r="1538" spans="3:14" ht="17" customHeight="1">
      <c r="C1538" s="406"/>
      <c r="D1538" s="399" t="str">
        <f>'statement of marks'!$CL$5</f>
        <v>dk;kZuqHko</v>
      </c>
      <c r="E1538" s="413" t="str">
        <f>IF('statement of marks'!CL105="","",'statement of marks'!CL105)</f>
        <v/>
      </c>
      <c r="F1538" s="415" t="str">
        <f>IF('statement of marks'!CM105="","",'statement of marks'!CM105)</f>
        <v/>
      </c>
      <c r="G1538" s="407" t="str">
        <f>IF('statement of marks'!CN105="","",'statement of marks'!CN105)</f>
        <v/>
      </c>
      <c r="H1538" s="922"/>
      <c r="I1538" s="923"/>
      <c r="J1538" s="406"/>
      <c r="K1538" s="399" t="str">
        <f>'statement of marks'!$CL$5</f>
        <v>dk;kZuqHko</v>
      </c>
      <c r="L1538" s="413" t="str">
        <f>IF('statement of marks'!CL106="","",'statement of marks'!CL106)</f>
        <v/>
      </c>
      <c r="M1538" s="415" t="str">
        <f>IF('statement of marks'!CM106="","",'statement of marks'!CM106)</f>
        <v/>
      </c>
      <c r="N1538" s="407" t="str">
        <f>IF('statement of marks'!CN106="","",'statement of marks'!CN106)</f>
        <v/>
      </c>
    </row>
    <row r="1539" spans="3:14" ht="17" customHeight="1">
      <c r="C1539" s="406"/>
      <c r="D1539" s="399" t="str">
        <f>'statement of marks'!$CO$5</f>
        <v>dyk f'k{kk</v>
      </c>
      <c r="E1539" s="414" t="str">
        <f>IF('statement of marks'!CO105="","",'statement of marks'!CO105)</f>
        <v/>
      </c>
      <c r="F1539" s="416" t="str">
        <f>IF('statement of marks'!CP105="","",'statement of marks'!CP105)</f>
        <v/>
      </c>
      <c r="G1539" s="408" t="str">
        <f>IF('statement of marks'!CQ105="","",'statement of marks'!CQ105)</f>
        <v/>
      </c>
      <c r="H1539" s="922"/>
      <c r="I1539" s="923"/>
      <c r="J1539" s="406"/>
      <c r="K1539" s="399" t="str">
        <f>'statement of marks'!$CO$5</f>
        <v>dyk f'k{kk</v>
      </c>
      <c r="L1539" s="414" t="str">
        <f>IF('statement of marks'!CO106="","",'statement of marks'!CO106)</f>
        <v/>
      </c>
      <c r="M1539" s="416" t="str">
        <f>IF('statement of marks'!CP106="","",'statement of marks'!CP106)</f>
        <v/>
      </c>
      <c r="N1539" s="408" t="str">
        <f>IF('statement of marks'!CQ106="","",'statement of marks'!CQ106)</f>
        <v/>
      </c>
    </row>
    <row r="1540" spans="3:14" ht="17" customHeight="1">
      <c r="C1540" s="406"/>
      <c r="D1540" s="399" t="str">
        <f>'statement of marks'!$CR$5</f>
        <v>LokLF; ,oe~ 'kkjhfjd f'k{kk</v>
      </c>
      <c r="E1540" s="414" t="str">
        <f>IF('statement of marks'!CR105="","",'statement of marks'!CR105)</f>
        <v/>
      </c>
      <c r="F1540" s="416" t="str">
        <f>IF('statement of marks'!CS105="","",'statement of marks'!CS105)</f>
        <v/>
      </c>
      <c r="G1540" s="408" t="str">
        <f>IF('statement of marks'!CT105="","",'statement of marks'!CT105)</f>
        <v/>
      </c>
      <c r="H1540" s="922"/>
      <c r="I1540" s="923"/>
      <c r="J1540" s="406"/>
      <c r="K1540" s="399" t="str">
        <f>'statement of marks'!$CR$5</f>
        <v>LokLF; ,oe~ 'kkjhfjd f'k{kk</v>
      </c>
      <c r="L1540" s="414" t="str">
        <f>IF('statement of marks'!CR106="","",'statement of marks'!CR106)</f>
        <v/>
      </c>
      <c r="M1540" s="416" t="str">
        <f>IF('statement of marks'!CS106="","",'statement of marks'!CS106)</f>
        <v/>
      </c>
      <c r="N1540" s="408" t="str">
        <f>IF('statement of marks'!CT106="","",'statement of marks'!CT106)</f>
        <v/>
      </c>
    </row>
    <row r="1541" spans="3:14" ht="17" customHeight="1">
      <c r="C1541" s="406"/>
      <c r="D1541" s="399" t="s">
        <v>629</v>
      </c>
      <c r="E1541" s="414" t="str">
        <f>IF('statement of marks'!CY105="","",'statement of marks'!CY105)</f>
        <v/>
      </c>
      <c r="F1541" s="416" t="str">
        <f>IF('statement of marks'!CZ105="","",'statement of marks'!CZ105)</f>
        <v/>
      </c>
      <c r="G1541" s="408" t="str">
        <f>IF('statement of marks'!DB105="","",'statement of marks'!DB105)</f>
        <v/>
      </c>
      <c r="H1541" s="922"/>
      <c r="I1541" s="923"/>
      <c r="J1541" s="406"/>
      <c r="K1541" s="399" t="s">
        <v>629</v>
      </c>
      <c r="L1541" s="414" t="str">
        <f>IF('statement of marks'!CY106="","",'statement of marks'!CY106)</f>
        <v/>
      </c>
      <c r="M1541" s="416" t="str">
        <f>IF('statement of marks'!CZ106="","",'statement of marks'!CZ106)</f>
        <v/>
      </c>
      <c r="N1541" s="408" t="str">
        <f>IF('statement of marks'!DB106="","",'statement of marks'!DB106)</f>
        <v/>
      </c>
    </row>
    <row r="1542" spans="3:14" ht="17" customHeight="1">
      <c r="C1542" s="406"/>
      <c r="D1542" s="399" t="s">
        <v>8</v>
      </c>
      <c r="E1542" s="920" t="str">
        <f>IF('statement of marks'!CX105="","",'statement of marks'!CX105)</f>
        <v/>
      </c>
      <c r="F1542" s="920"/>
      <c r="G1542" s="921"/>
      <c r="H1542" s="922"/>
      <c r="I1542" s="923"/>
      <c r="J1542" s="406"/>
      <c r="K1542" s="399" t="s">
        <v>8</v>
      </c>
      <c r="L1542" s="920" t="str">
        <f>IF('statement of marks'!CX106="","",'statement of marks'!CX106)</f>
        <v/>
      </c>
      <c r="M1542" s="920"/>
      <c r="N1542" s="921"/>
    </row>
    <row r="1543" spans="3:14" ht="17" customHeight="1">
      <c r="C1543" s="406"/>
      <c r="D1543" s="401" t="str">
        <f>'statement of marks'!$CU$5</f>
        <v>dqy ehfVax</v>
      </c>
      <c r="E1543" s="412" t="str">
        <f>IF('statement of marks'!CU105="","",'statement of marks'!CU105)</f>
        <v/>
      </c>
      <c r="F1543" s="366" t="str">
        <f>'statement of marks'!$CV$5</f>
        <v>Nk= mifLFkfr</v>
      </c>
      <c r="G1543" s="417" t="str">
        <f>IF('statement of marks'!CV105="","",'statement of marks'!CV105)</f>
        <v/>
      </c>
      <c r="H1543" s="922"/>
      <c r="I1543" s="923"/>
      <c r="J1543" s="406"/>
      <c r="K1543" s="401" t="str">
        <f>'statement of marks'!$CU$5</f>
        <v>dqy ehfVax</v>
      </c>
      <c r="L1543" s="412" t="str">
        <f>IF('statement of marks'!CU106="","",'statement of marks'!CU106)</f>
        <v/>
      </c>
      <c r="M1543" s="366" t="str">
        <f>'statement of marks'!$CV$5</f>
        <v>Nk= mifLFkfr</v>
      </c>
      <c r="N1543" s="417" t="str">
        <f>IF('statement of marks'!CV106="","",'statement of marks'!CV106)</f>
        <v/>
      </c>
    </row>
    <row r="1544" spans="3:14" ht="17" customHeight="1">
      <c r="C1544" s="406"/>
      <c r="D1544" s="399" t="s">
        <v>569</v>
      </c>
      <c r="E1544" s="898" t="str">
        <f>IF('statement of marks'!DE105="","",'statement of marks'!DE105)</f>
        <v/>
      </c>
      <c r="F1544" s="898"/>
      <c r="G1544" s="899"/>
      <c r="H1544" s="922"/>
      <c r="I1544" s="923"/>
      <c r="J1544" s="406"/>
      <c r="K1544" s="399" t="s">
        <v>569</v>
      </c>
      <c r="L1544" s="898" t="str">
        <f>IF('statement of marks'!DE106="","",'statement of marks'!DE106)</f>
        <v/>
      </c>
      <c r="M1544" s="898"/>
      <c r="N1544" s="899"/>
    </row>
    <row r="1545" spans="3:14" ht="17" customHeight="1">
      <c r="C1545" s="406"/>
      <c r="D1545" s="400" t="s">
        <v>65</v>
      </c>
      <c r="E1545" s="898"/>
      <c r="F1545" s="898"/>
      <c r="G1545" s="899"/>
      <c r="H1545" s="922"/>
      <c r="I1545" s="923"/>
      <c r="J1545" s="406"/>
      <c r="K1545" s="400" t="s">
        <v>65</v>
      </c>
      <c r="L1545" s="898"/>
      <c r="M1545" s="898"/>
      <c r="N1545" s="899"/>
    </row>
    <row r="1546" spans="3:14" ht="17" customHeight="1">
      <c r="C1546" s="406"/>
      <c r="D1546" s="402" t="s">
        <v>86</v>
      </c>
      <c r="E1546" s="898"/>
      <c r="F1546" s="898"/>
      <c r="G1546" s="899"/>
      <c r="H1546" s="922"/>
      <c r="I1546" s="923"/>
      <c r="J1546" s="406"/>
      <c r="K1546" s="402" t="s">
        <v>86</v>
      </c>
      <c r="L1546" s="898"/>
      <c r="M1546" s="898"/>
      <c r="N1546" s="899"/>
    </row>
    <row r="1547" spans="3:14" ht="17" customHeight="1">
      <c r="C1547" s="406"/>
      <c r="D1547" s="403" t="s">
        <v>16</v>
      </c>
      <c r="E1547" s="898"/>
      <c r="F1547" s="898"/>
      <c r="G1547" s="899"/>
      <c r="H1547" s="922"/>
      <c r="I1547" s="923"/>
      <c r="J1547" s="406"/>
      <c r="K1547" s="403" t="s">
        <v>16</v>
      </c>
      <c r="L1547" s="898"/>
      <c r="M1547" s="898"/>
      <c r="N1547" s="899"/>
    </row>
    <row r="1548" spans="3:14" ht="17" customHeight="1">
      <c r="C1548" s="409"/>
      <c r="D1548" s="404" t="s">
        <v>4</v>
      </c>
      <c r="E1548" s="898"/>
      <c r="F1548" s="898"/>
      <c r="G1548" s="899"/>
      <c r="H1548" s="922"/>
      <c r="I1548" s="923"/>
      <c r="J1548" s="409"/>
      <c r="K1548" s="404" t="s">
        <v>4</v>
      </c>
      <c r="L1548" s="898"/>
      <c r="M1548" s="898"/>
      <c r="N1548" s="899"/>
    </row>
    <row r="1549" spans="3:14" ht="17" customHeight="1">
      <c r="C1549" s="406"/>
      <c r="D1549" s="400" t="str">
        <f>'statement of marks'!$H$3</f>
        <v xml:space="preserve">fo|ky; dk Mkbl dksM+ </v>
      </c>
      <c r="E1549" s="900" t="str">
        <f>'statement of marks'!$I$3</f>
        <v>00001</v>
      </c>
      <c r="F1549" s="900"/>
      <c r="G1549" s="901"/>
      <c r="H1549" s="922"/>
      <c r="I1549" s="923"/>
      <c r="J1549" s="406"/>
      <c r="K1549" s="400" t="str">
        <f>'statement of marks'!$H$3</f>
        <v xml:space="preserve">fo|ky; dk Mkbl dksM+ </v>
      </c>
      <c r="L1549" s="900" t="str">
        <f>'statement of marks'!$I$3</f>
        <v>00001</v>
      </c>
      <c r="M1549" s="900"/>
      <c r="N1549" s="901"/>
    </row>
    <row r="1550" spans="3:14" ht="17" customHeight="1" thickBot="1">
      <c r="C1550" s="410"/>
      <c r="D1550" s="411" t="s">
        <v>63</v>
      </c>
      <c r="E1550" s="902">
        <f>'statement of marks'!$DD$107</f>
        <v>42460</v>
      </c>
      <c r="F1550" s="902"/>
      <c r="G1550" s="903"/>
      <c r="H1550" s="922"/>
      <c r="I1550" s="923"/>
      <c r="J1550" s="410"/>
      <c r="K1550" s="411" t="s">
        <v>63</v>
      </c>
      <c r="L1550" s="902">
        <f>'statement of marks'!$DD$107</f>
        <v>42460</v>
      </c>
      <c r="M1550" s="902"/>
      <c r="N1550" s="903"/>
    </row>
  </sheetData>
  <sheetProtection password="CC1C" sheet="1" objects="1" scenarios="1" formatColumns="0" formatRows="0" autoFilter="0"/>
  <mergeCells count="2100">
    <mergeCell ref="E1545:G1545"/>
    <mergeCell ref="L1545:N1545"/>
    <mergeCell ref="E1546:G1546"/>
    <mergeCell ref="L1546:N1546"/>
    <mergeCell ref="E1547:G1547"/>
    <mergeCell ref="L1547:N1547"/>
    <mergeCell ref="E1548:G1548"/>
    <mergeCell ref="L1548:N1548"/>
    <mergeCell ref="E1549:G1549"/>
    <mergeCell ref="L1549:N1549"/>
    <mergeCell ref="E1530:G1530"/>
    <mergeCell ref="L1530:N1530"/>
    <mergeCell ref="E1531:G1531"/>
    <mergeCell ref="L1531:N1531"/>
    <mergeCell ref="E1532:G1532"/>
    <mergeCell ref="L1532:N1532"/>
    <mergeCell ref="E1542:G1542"/>
    <mergeCell ref="L1542:N1542"/>
    <mergeCell ref="E1544:G1544"/>
    <mergeCell ref="L1544:N1544"/>
    <mergeCell ref="E1500:G1500"/>
    <mergeCell ref="L1500:N1500"/>
    <mergeCell ref="E1501:G1501"/>
    <mergeCell ref="L1501:N1501"/>
    <mergeCell ref="E1511:G1511"/>
    <mergeCell ref="L1511:N1511"/>
    <mergeCell ref="E1518:G1518"/>
    <mergeCell ref="L1518:N1518"/>
    <mergeCell ref="E1519:G1519"/>
    <mergeCell ref="L1519:N1519"/>
    <mergeCell ref="C1520:G1520"/>
    <mergeCell ref="H1520:H1550"/>
    <mergeCell ref="I1520:I1550"/>
    <mergeCell ref="J1520:N1520"/>
    <mergeCell ref="C1521:G1522"/>
    <mergeCell ref="J1521:N1522"/>
    <mergeCell ref="E1523:G1523"/>
    <mergeCell ref="L1523:N1523"/>
    <mergeCell ref="E1524:G1524"/>
    <mergeCell ref="L1524:N1524"/>
    <mergeCell ref="E1525:G1525"/>
    <mergeCell ref="L1525:N1525"/>
    <mergeCell ref="E1526:G1526"/>
    <mergeCell ref="L1526:N1526"/>
    <mergeCell ref="E1527:G1527"/>
    <mergeCell ref="L1527:N1527"/>
    <mergeCell ref="E1528:G1528"/>
    <mergeCell ref="L1528:N1528"/>
    <mergeCell ref="E1529:G1529"/>
    <mergeCell ref="L1529:N1529"/>
    <mergeCell ref="E1550:G1550"/>
    <mergeCell ref="L1550:N1550"/>
    <mergeCell ref="C1489:G1489"/>
    <mergeCell ref="H1489:H1519"/>
    <mergeCell ref="I1489:I1519"/>
    <mergeCell ref="J1489:N1489"/>
    <mergeCell ref="C1490:G1491"/>
    <mergeCell ref="J1490:N1491"/>
    <mergeCell ref="E1492:G1492"/>
    <mergeCell ref="L1492:N1492"/>
    <mergeCell ref="E1493:G1493"/>
    <mergeCell ref="L1493:N1493"/>
    <mergeCell ref="E1494:G1494"/>
    <mergeCell ref="L1494:N1494"/>
    <mergeCell ref="E1495:G1495"/>
    <mergeCell ref="L1495:N1495"/>
    <mergeCell ref="E1496:G1496"/>
    <mergeCell ref="L1496:N1496"/>
    <mergeCell ref="E1497:G1497"/>
    <mergeCell ref="L1497:N1497"/>
    <mergeCell ref="E1513:G1513"/>
    <mergeCell ref="L1513:N1513"/>
    <mergeCell ref="E1514:G1514"/>
    <mergeCell ref="L1514:N1514"/>
    <mergeCell ref="E1515:G1515"/>
    <mergeCell ref="L1515:N1515"/>
    <mergeCell ref="E1516:G1516"/>
    <mergeCell ref="L1516:N1516"/>
    <mergeCell ref="E1517:G1517"/>
    <mergeCell ref="L1517:N1517"/>
    <mergeCell ref="E1498:G1498"/>
    <mergeCell ref="L1498:N1498"/>
    <mergeCell ref="E1499:G1499"/>
    <mergeCell ref="L1499:N1499"/>
    <mergeCell ref="E1485:G1485"/>
    <mergeCell ref="L1485:N1485"/>
    <mergeCell ref="E1466:G1466"/>
    <mergeCell ref="L1466:N1466"/>
    <mergeCell ref="E1467:G1467"/>
    <mergeCell ref="L1467:N1467"/>
    <mergeCell ref="E1468:G1468"/>
    <mergeCell ref="L1468:N1468"/>
    <mergeCell ref="E1469:G1469"/>
    <mergeCell ref="L1469:N1469"/>
    <mergeCell ref="E1470:G1470"/>
    <mergeCell ref="L1470:N1470"/>
    <mergeCell ref="E1486:G1486"/>
    <mergeCell ref="L1486:N1486"/>
    <mergeCell ref="E1487:G1487"/>
    <mergeCell ref="L1487:N1487"/>
    <mergeCell ref="E1488:G1488"/>
    <mergeCell ref="L1488:N1488"/>
    <mergeCell ref="E1454:G1454"/>
    <mergeCell ref="L1454:N1454"/>
    <mergeCell ref="E1455:G1455"/>
    <mergeCell ref="L1455:N1455"/>
    <mergeCell ref="E1456:G1456"/>
    <mergeCell ref="L1456:N1456"/>
    <mergeCell ref="E1457:G1457"/>
    <mergeCell ref="L1457:N1457"/>
    <mergeCell ref="C1458:G1458"/>
    <mergeCell ref="H1458:H1488"/>
    <mergeCell ref="I1458:I1488"/>
    <mergeCell ref="J1458:N1458"/>
    <mergeCell ref="C1459:G1460"/>
    <mergeCell ref="J1459:N1460"/>
    <mergeCell ref="E1461:G1461"/>
    <mergeCell ref="L1461:N1461"/>
    <mergeCell ref="E1462:G1462"/>
    <mergeCell ref="L1462:N1462"/>
    <mergeCell ref="E1463:G1463"/>
    <mergeCell ref="L1463:N1463"/>
    <mergeCell ref="E1464:G1464"/>
    <mergeCell ref="L1464:N1464"/>
    <mergeCell ref="E1465:G1465"/>
    <mergeCell ref="L1465:N1465"/>
    <mergeCell ref="E1480:G1480"/>
    <mergeCell ref="L1480:N1480"/>
    <mergeCell ref="E1482:G1482"/>
    <mergeCell ref="L1482:N1482"/>
    <mergeCell ref="E1483:G1483"/>
    <mergeCell ref="L1483:N1483"/>
    <mergeCell ref="E1484:G1484"/>
    <mergeCell ref="L1484:N1484"/>
    <mergeCell ref="E1439:G1439"/>
    <mergeCell ref="L1439:N1439"/>
    <mergeCell ref="E1449:G1449"/>
    <mergeCell ref="L1449:N1449"/>
    <mergeCell ref="E1451:G1451"/>
    <mergeCell ref="L1451:N1451"/>
    <mergeCell ref="E1452:G1452"/>
    <mergeCell ref="L1452:N1452"/>
    <mergeCell ref="E1453:G1453"/>
    <mergeCell ref="L1453:N1453"/>
    <mergeCell ref="C1427:G1427"/>
    <mergeCell ref="H1427:H1457"/>
    <mergeCell ref="I1427:I1457"/>
    <mergeCell ref="J1427:N1427"/>
    <mergeCell ref="C1428:G1429"/>
    <mergeCell ref="J1428:N1429"/>
    <mergeCell ref="E1430:G1430"/>
    <mergeCell ref="L1430:N1430"/>
    <mergeCell ref="E1431:G1431"/>
    <mergeCell ref="L1431:N1431"/>
    <mergeCell ref="E1432:G1432"/>
    <mergeCell ref="L1432:N1432"/>
    <mergeCell ref="E1433:G1433"/>
    <mergeCell ref="L1433:N1433"/>
    <mergeCell ref="E1434:G1434"/>
    <mergeCell ref="L1434:N1434"/>
    <mergeCell ref="E1435:G1435"/>
    <mergeCell ref="L1435:N1435"/>
    <mergeCell ref="E1436:G1436"/>
    <mergeCell ref="L1436:N1436"/>
    <mergeCell ref="E1437:G1437"/>
    <mergeCell ref="L1437:N1437"/>
    <mergeCell ref="E1438:G1438"/>
    <mergeCell ref="L1438:N1438"/>
    <mergeCell ref="E1422:G1422"/>
    <mergeCell ref="L1422:N1422"/>
    <mergeCell ref="E1423:G1423"/>
    <mergeCell ref="L1423:N1423"/>
    <mergeCell ref="E1424:G1424"/>
    <mergeCell ref="L1424:N1424"/>
    <mergeCell ref="E1425:G1425"/>
    <mergeCell ref="L1425:N1425"/>
    <mergeCell ref="E1426:G1426"/>
    <mergeCell ref="L1426:N1426"/>
    <mergeCell ref="E1407:G1407"/>
    <mergeCell ref="L1407:N1407"/>
    <mergeCell ref="E1408:G1408"/>
    <mergeCell ref="L1408:N1408"/>
    <mergeCell ref="E1418:G1418"/>
    <mergeCell ref="L1418:N1418"/>
    <mergeCell ref="E1420:G1420"/>
    <mergeCell ref="L1420:N1420"/>
    <mergeCell ref="E1421:G1421"/>
    <mergeCell ref="L1421:N1421"/>
    <mergeCell ref="E1395:G1395"/>
    <mergeCell ref="L1395:N1395"/>
    <mergeCell ref="C1396:G1396"/>
    <mergeCell ref="H1396:H1426"/>
    <mergeCell ref="I1396:I1426"/>
    <mergeCell ref="J1396:N1396"/>
    <mergeCell ref="C1397:G1398"/>
    <mergeCell ref="J1397:N1398"/>
    <mergeCell ref="E1399:G1399"/>
    <mergeCell ref="L1399:N1399"/>
    <mergeCell ref="E1400:G1400"/>
    <mergeCell ref="L1400:N1400"/>
    <mergeCell ref="E1401:G1401"/>
    <mergeCell ref="L1401:N1401"/>
    <mergeCell ref="E1402:G1402"/>
    <mergeCell ref="L1402:N1402"/>
    <mergeCell ref="E1403:G1403"/>
    <mergeCell ref="L1403:N1403"/>
    <mergeCell ref="E1404:G1404"/>
    <mergeCell ref="L1404:N1404"/>
    <mergeCell ref="E1405:G1405"/>
    <mergeCell ref="L1405:N1405"/>
    <mergeCell ref="E1406:G1406"/>
    <mergeCell ref="L1406:N1406"/>
    <mergeCell ref="E1391:G1391"/>
    <mergeCell ref="L1391:N1391"/>
    <mergeCell ref="E1392:G1392"/>
    <mergeCell ref="L1392:N1392"/>
    <mergeCell ref="E1393:G1393"/>
    <mergeCell ref="L1393:N1393"/>
    <mergeCell ref="E1394:G1394"/>
    <mergeCell ref="L1394:N1394"/>
    <mergeCell ref="E1375:G1375"/>
    <mergeCell ref="L1375:N1375"/>
    <mergeCell ref="E1376:G1376"/>
    <mergeCell ref="L1376:N1376"/>
    <mergeCell ref="E1377:G1377"/>
    <mergeCell ref="L1377:N1377"/>
    <mergeCell ref="E1387:G1387"/>
    <mergeCell ref="L1387:N1387"/>
    <mergeCell ref="E1389:G1389"/>
    <mergeCell ref="L1389:N1389"/>
    <mergeCell ref="E1345:G1345"/>
    <mergeCell ref="L1345:N1345"/>
    <mergeCell ref="E1346:G1346"/>
    <mergeCell ref="L1346:N1346"/>
    <mergeCell ref="E1356:G1356"/>
    <mergeCell ref="L1356:N1356"/>
    <mergeCell ref="E1363:G1363"/>
    <mergeCell ref="L1363:N1363"/>
    <mergeCell ref="E1364:G1364"/>
    <mergeCell ref="L1364:N1364"/>
    <mergeCell ref="C1365:G1365"/>
    <mergeCell ref="H1365:H1395"/>
    <mergeCell ref="I1365:I1395"/>
    <mergeCell ref="J1365:N1365"/>
    <mergeCell ref="C1366:G1367"/>
    <mergeCell ref="J1366:N1367"/>
    <mergeCell ref="E1368:G1368"/>
    <mergeCell ref="L1368:N1368"/>
    <mergeCell ref="E1369:G1369"/>
    <mergeCell ref="L1369:N1369"/>
    <mergeCell ref="E1370:G1370"/>
    <mergeCell ref="L1370:N1370"/>
    <mergeCell ref="E1371:G1371"/>
    <mergeCell ref="L1371:N1371"/>
    <mergeCell ref="E1372:G1372"/>
    <mergeCell ref="L1372:N1372"/>
    <mergeCell ref="E1373:G1373"/>
    <mergeCell ref="L1373:N1373"/>
    <mergeCell ref="E1374:G1374"/>
    <mergeCell ref="L1374:N1374"/>
    <mergeCell ref="E1390:G1390"/>
    <mergeCell ref="L1390:N1390"/>
    <mergeCell ref="C1334:G1334"/>
    <mergeCell ref="H1334:H1364"/>
    <mergeCell ref="I1334:I1364"/>
    <mergeCell ref="J1334:N1334"/>
    <mergeCell ref="C1335:G1336"/>
    <mergeCell ref="J1335:N1336"/>
    <mergeCell ref="E1337:G1337"/>
    <mergeCell ref="L1337:N1337"/>
    <mergeCell ref="E1338:G1338"/>
    <mergeCell ref="L1338:N1338"/>
    <mergeCell ref="E1339:G1339"/>
    <mergeCell ref="L1339:N1339"/>
    <mergeCell ref="E1340:G1340"/>
    <mergeCell ref="L1340:N1340"/>
    <mergeCell ref="E1341:G1341"/>
    <mergeCell ref="L1341:N1341"/>
    <mergeCell ref="E1342:G1342"/>
    <mergeCell ref="L1342:N1342"/>
    <mergeCell ref="E1358:G1358"/>
    <mergeCell ref="L1358:N1358"/>
    <mergeCell ref="E1359:G1359"/>
    <mergeCell ref="L1359:N1359"/>
    <mergeCell ref="E1360:G1360"/>
    <mergeCell ref="L1360:N1360"/>
    <mergeCell ref="E1361:G1361"/>
    <mergeCell ref="L1361:N1361"/>
    <mergeCell ref="E1362:G1362"/>
    <mergeCell ref="L1362:N1362"/>
    <mergeCell ref="E1343:G1343"/>
    <mergeCell ref="L1343:N1343"/>
    <mergeCell ref="E1344:G1344"/>
    <mergeCell ref="L1344:N1344"/>
    <mergeCell ref="E1330:G1330"/>
    <mergeCell ref="L1330:N1330"/>
    <mergeCell ref="E1311:G1311"/>
    <mergeCell ref="L1311:N1311"/>
    <mergeCell ref="E1312:G1312"/>
    <mergeCell ref="L1312:N1312"/>
    <mergeCell ref="E1313:G1313"/>
    <mergeCell ref="L1313:N1313"/>
    <mergeCell ref="E1314:G1314"/>
    <mergeCell ref="L1314:N1314"/>
    <mergeCell ref="E1315:G1315"/>
    <mergeCell ref="L1315:N1315"/>
    <mergeCell ref="E1331:G1331"/>
    <mergeCell ref="L1331:N1331"/>
    <mergeCell ref="E1332:G1332"/>
    <mergeCell ref="L1332:N1332"/>
    <mergeCell ref="E1333:G1333"/>
    <mergeCell ref="L1333:N1333"/>
    <mergeCell ref="E1299:G1299"/>
    <mergeCell ref="L1299:N1299"/>
    <mergeCell ref="E1300:G1300"/>
    <mergeCell ref="L1300:N1300"/>
    <mergeCell ref="E1301:G1301"/>
    <mergeCell ref="L1301:N1301"/>
    <mergeCell ref="E1302:G1302"/>
    <mergeCell ref="L1302:N1302"/>
    <mergeCell ref="C1303:G1303"/>
    <mergeCell ref="H1303:H1333"/>
    <mergeCell ref="I1303:I1333"/>
    <mergeCell ref="J1303:N1303"/>
    <mergeCell ref="C1304:G1305"/>
    <mergeCell ref="J1304:N1305"/>
    <mergeCell ref="E1306:G1306"/>
    <mergeCell ref="L1306:N1306"/>
    <mergeCell ref="E1307:G1307"/>
    <mergeCell ref="L1307:N1307"/>
    <mergeCell ref="E1308:G1308"/>
    <mergeCell ref="L1308:N1308"/>
    <mergeCell ref="E1309:G1309"/>
    <mergeCell ref="L1309:N1309"/>
    <mergeCell ref="E1310:G1310"/>
    <mergeCell ref="L1310:N1310"/>
    <mergeCell ref="E1325:G1325"/>
    <mergeCell ref="L1325:N1325"/>
    <mergeCell ref="E1327:G1327"/>
    <mergeCell ref="L1327:N1327"/>
    <mergeCell ref="E1328:G1328"/>
    <mergeCell ref="L1328:N1328"/>
    <mergeCell ref="E1329:G1329"/>
    <mergeCell ref="L1329:N1329"/>
    <mergeCell ref="E1284:G1284"/>
    <mergeCell ref="L1284:N1284"/>
    <mergeCell ref="E1294:G1294"/>
    <mergeCell ref="L1294:N1294"/>
    <mergeCell ref="E1296:G1296"/>
    <mergeCell ref="L1296:N1296"/>
    <mergeCell ref="E1297:G1297"/>
    <mergeCell ref="L1297:N1297"/>
    <mergeCell ref="E1298:G1298"/>
    <mergeCell ref="L1298:N1298"/>
    <mergeCell ref="C1272:G1272"/>
    <mergeCell ref="H1272:H1302"/>
    <mergeCell ref="I1272:I1302"/>
    <mergeCell ref="J1272:N1272"/>
    <mergeCell ref="C1273:G1274"/>
    <mergeCell ref="J1273:N1274"/>
    <mergeCell ref="E1275:G1275"/>
    <mergeCell ref="L1275:N1275"/>
    <mergeCell ref="E1276:G1276"/>
    <mergeCell ref="L1276:N1276"/>
    <mergeCell ref="E1277:G1277"/>
    <mergeCell ref="L1277:N1277"/>
    <mergeCell ref="E1278:G1278"/>
    <mergeCell ref="L1278:N1278"/>
    <mergeCell ref="E1279:G1279"/>
    <mergeCell ref="L1279:N1279"/>
    <mergeCell ref="E1280:G1280"/>
    <mergeCell ref="L1280:N1280"/>
    <mergeCell ref="E1281:G1281"/>
    <mergeCell ref="L1281:N1281"/>
    <mergeCell ref="E1282:G1282"/>
    <mergeCell ref="L1282:N1282"/>
    <mergeCell ref="E1283:G1283"/>
    <mergeCell ref="L1283:N1283"/>
    <mergeCell ref="E1267:G1267"/>
    <mergeCell ref="L1267:N1267"/>
    <mergeCell ref="E1268:G1268"/>
    <mergeCell ref="L1268:N1268"/>
    <mergeCell ref="E1269:G1269"/>
    <mergeCell ref="L1269:N1269"/>
    <mergeCell ref="E1270:G1270"/>
    <mergeCell ref="L1270:N1270"/>
    <mergeCell ref="E1271:G1271"/>
    <mergeCell ref="L1271:N1271"/>
    <mergeCell ref="E1252:G1252"/>
    <mergeCell ref="L1252:N1252"/>
    <mergeCell ref="E1253:G1253"/>
    <mergeCell ref="L1253:N1253"/>
    <mergeCell ref="E1263:G1263"/>
    <mergeCell ref="L1263:N1263"/>
    <mergeCell ref="E1265:G1265"/>
    <mergeCell ref="L1265:N1265"/>
    <mergeCell ref="E1266:G1266"/>
    <mergeCell ref="L1266:N1266"/>
    <mergeCell ref="E1240:G1240"/>
    <mergeCell ref="L1240:N1240"/>
    <mergeCell ref="C1241:G1241"/>
    <mergeCell ref="H1241:H1271"/>
    <mergeCell ref="I1241:I1271"/>
    <mergeCell ref="J1241:N1241"/>
    <mergeCell ref="C1242:G1243"/>
    <mergeCell ref="J1242:N1243"/>
    <mergeCell ref="E1244:G1244"/>
    <mergeCell ref="L1244:N1244"/>
    <mergeCell ref="E1245:G1245"/>
    <mergeCell ref="L1245:N1245"/>
    <mergeCell ref="E1246:G1246"/>
    <mergeCell ref="L1246:N1246"/>
    <mergeCell ref="E1247:G1247"/>
    <mergeCell ref="L1247:N1247"/>
    <mergeCell ref="E1248:G1248"/>
    <mergeCell ref="L1248:N1248"/>
    <mergeCell ref="E1249:G1249"/>
    <mergeCell ref="L1249:N1249"/>
    <mergeCell ref="E1250:G1250"/>
    <mergeCell ref="L1250:N1250"/>
    <mergeCell ref="E1251:G1251"/>
    <mergeCell ref="L1251:N1251"/>
    <mergeCell ref="E1236:G1236"/>
    <mergeCell ref="L1236:N1236"/>
    <mergeCell ref="E1237:G1237"/>
    <mergeCell ref="L1237:N1237"/>
    <mergeCell ref="E1238:G1238"/>
    <mergeCell ref="L1238:N1238"/>
    <mergeCell ref="E1239:G1239"/>
    <mergeCell ref="L1239:N1239"/>
    <mergeCell ref="E1220:G1220"/>
    <mergeCell ref="L1220:N1220"/>
    <mergeCell ref="E1221:G1221"/>
    <mergeCell ref="L1221:N1221"/>
    <mergeCell ref="E1222:G1222"/>
    <mergeCell ref="L1222:N1222"/>
    <mergeCell ref="E1232:G1232"/>
    <mergeCell ref="L1232:N1232"/>
    <mergeCell ref="E1234:G1234"/>
    <mergeCell ref="L1234:N1234"/>
    <mergeCell ref="E1190:G1190"/>
    <mergeCell ref="L1190:N1190"/>
    <mergeCell ref="E1191:G1191"/>
    <mergeCell ref="L1191:N1191"/>
    <mergeCell ref="E1201:G1201"/>
    <mergeCell ref="L1201:N1201"/>
    <mergeCell ref="E1208:G1208"/>
    <mergeCell ref="L1208:N1208"/>
    <mergeCell ref="E1209:G1209"/>
    <mergeCell ref="L1209:N1209"/>
    <mergeCell ref="C1210:G1210"/>
    <mergeCell ref="H1210:H1240"/>
    <mergeCell ref="I1210:I1240"/>
    <mergeCell ref="J1210:N1210"/>
    <mergeCell ref="C1211:G1212"/>
    <mergeCell ref="J1211:N1212"/>
    <mergeCell ref="E1213:G1213"/>
    <mergeCell ref="L1213:N1213"/>
    <mergeCell ref="E1214:G1214"/>
    <mergeCell ref="L1214:N1214"/>
    <mergeCell ref="E1215:G1215"/>
    <mergeCell ref="L1215:N1215"/>
    <mergeCell ref="E1216:G1216"/>
    <mergeCell ref="L1216:N1216"/>
    <mergeCell ref="E1217:G1217"/>
    <mergeCell ref="L1217:N1217"/>
    <mergeCell ref="E1218:G1218"/>
    <mergeCell ref="L1218:N1218"/>
    <mergeCell ref="E1219:G1219"/>
    <mergeCell ref="L1219:N1219"/>
    <mergeCell ref="E1235:G1235"/>
    <mergeCell ref="L1235:N1235"/>
    <mergeCell ref="C1179:G1179"/>
    <mergeCell ref="H1179:H1209"/>
    <mergeCell ref="I1179:I1209"/>
    <mergeCell ref="J1179:N1179"/>
    <mergeCell ref="C1180:G1181"/>
    <mergeCell ref="J1180:N1181"/>
    <mergeCell ref="E1182:G1182"/>
    <mergeCell ref="L1182:N1182"/>
    <mergeCell ref="E1183:G1183"/>
    <mergeCell ref="L1183:N1183"/>
    <mergeCell ref="E1184:G1184"/>
    <mergeCell ref="L1184:N1184"/>
    <mergeCell ref="E1185:G1185"/>
    <mergeCell ref="L1185:N1185"/>
    <mergeCell ref="E1186:G1186"/>
    <mergeCell ref="L1186:N1186"/>
    <mergeCell ref="E1187:G1187"/>
    <mergeCell ref="L1187:N1187"/>
    <mergeCell ref="E1203:G1203"/>
    <mergeCell ref="L1203:N1203"/>
    <mergeCell ref="E1204:G1204"/>
    <mergeCell ref="L1204:N1204"/>
    <mergeCell ref="E1205:G1205"/>
    <mergeCell ref="L1205:N1205"/>
    <mergeCell ref="E1206:G1206"/>
    <mergeCell ref="L1206:N1206"/>
    <mergeCell ref="E1207:G1207"/>
    <mergeCell ref="L1207:N1207"/>
    <mergeCell ref="E1188:G1188"/>
    <mergeCell ref="L1188:N1188"/>
    <mergeCell ref="E1189:G1189"/>
    <mergeCell ref="L1189:N1189"/>
    <mergeCell ref="E1175:G1175"/>
    <mergeCell ref="L1175:N1175"/>
    <mergeCell ref="E1156:G1156"/>
    <mergeCell ref="L1156:N1156"/>
    <mergeCell ref="E1157:G1157"/>
    <mergeCell ref="L1157:N1157"/>
    <mergeCell ref="E1158:G1158"/>
    <mergeCell ref="L1158:N1158"/>
    <mergeCell ref="E1159:G1159"/>
    <mergeCell ref="L1159:N1159"/>
    <mergeCell ref="E1160:G1160"/>
    <mergeCell ref="L1160:N1160"/>
    <mergeCell ref="E1176:G1176"/>
    <mergeCell ref="L1176:N1176"/>
    <mergeCell ref="E1177:G1177"/>
    <mergeCell ref="L1177:N1177"/>
    <mergeCell ref="E1178:G1178"/>
    <mergeCell ref="L1178:N1178"/>
    <mergeCell ref="E1144:G1144"/>
    <mergeCell ref="L1144:N1144"/>
    <mergeCell ref="E1145:G1145"/>
    <mergeCell ref="L1145:N1145"/>
    <mergeCell ref="E1146:G1146"/>
    <mergeCell ref="L1146:N1146"/>
    <mergeCell ref="E1147:G1147"/>
    <mergeCell ref="L1147:N1147"/>
    <mergeCell ref="C1148:G1148"/>
    <mergeCell ref="H1148:H1178"/>
    <mergeCell ref="I1148:I1178"/>
    <mergeCell ref="J1148:N1148"/>
    <mergeCell ref="C1149:G1150"/>
    <mergeCell ref="J1149:N1150"/>
    <mergeCell ref="E1151:G1151"/>
    <mergeCell ref="L1151:N1151"/>
    <mergeCell ref="E1152:G1152"/>
    <mergeCell ref="L1152:N1152"/>
    <mergeCell ref="E1153:G1153"/>
    <mergeCell ref="L1153:N1153"/>
    <mergeCell ref="E1154:G1154"/>
    <mergeCell ref="L1154:N1154"/>
    <mergeCell ref="E1155:G1155"/>
    <mergeCell ref="L1155:N1155"/>
    <mergeCell ref="E1170:G1170"/>
    <mergeCell ref="L1170:N1170"/>
    <mergeCell ref="E1172:G1172"/>
    <mergeCell ref="L1172:N1172"/>
    <mergeCell ref="E1173:G1173"/>
    <mergeCell ref="L1173:N1173"/>
    <mergeCell ref="E1174:G1174"/>
    <mergeCell ref="L1174:N1174"/>
    <mergeCell ref="E1129:G1129"/>
    <mergeCell ref="L1129:N1129"/>
    <mergeCell ref="E1139:G1139"/>
    <mergeCell ref="L1139:N1139"/>
    <mergeCell ref="E1141:G1141"/>
    <mergeCell ref="L1141:N1141"/>
    <mergeCell ref="E1142:G1142"/>
    <mergeCell ref="L1142:N1142"/>
    <mergeCell ref="E1143:G1143"/>
    <mergeCell ref="L1143:N1143"/>
    <mergeCell ref="C1117:G1117"/>
    <mergeCell ref="H1117:H1147"/>
    <mergeCell ref="I1117:I1147"/>
    <mergeCell ref="J1117:N1117"/>
    <mergeCell ref="C1118:G1119"/>
    <mergeCell ref="J1118:N1119"/>
    <mergeCell ref="E1120:G1120"/>
    <mergeCell ref="L1120:N1120"/>
    <mergeCell ref="E1121:G1121"/>
    <mergeCell ref="L1121:N1121"/>
    <mergeCell ref="E1122:G1122"/>
    <mergeCell ref="L1122:N1122"/>
    <mergeCell ref="E1123:G1123"/>
    <mergeCell ref="L1123:N1123"/>
    <mergeCell ref="E1124:G1124"/>
    <mergeCell ref="L1124:N1124"/>
    <mergeCell ref="E1125:G1125"/>
    <mergeCell ref="L1125:N1125"/>
    <mergeCell ref="E1126:G1126"/>
    <mergeCell ref="L1126:N1126"/>
    <mergeCell ref="E1127:G1127"/>
    <mergeCell ref="L1127:N1127"/>
    <mergeCell ref="E1128:G1128"/>
    <mergeCell ref="L1128:N1128"/>
    <mergeCell ref="E1112:G1112"/>
    <mergeCell ref="L1112:N1112"/>
    <mergeCell ref="E1113:G1113"/>
    <mergeCell ref="L1113:N1113"/>
    <mergeCell ref="E1114:G1114"/>
    <mergeCell ref="L1114:N1114"/>
    <mergeCell ref="E1115:G1115"/>
    <mergeCell ref="L1115:N1115"/>
    <mergeCell ref="E1116:G1116"/>
    <mergeCell ref="L1116:N1116"/>
    <mergeCell ref="E1097:G1097"/>
    <mergeCell ref="L1097:N1097"/>
    <mergeCell ref="E1098:G1098"/>
    <mergeCell ref="L1098:N1098"/>
    <mergeCell ref="E1108:G1108"/>
    <mergeCell ref="L1108:N1108"/>
    <mergeCell ref="E1110:G1110"/>
    <mergeCell ref="L1110:N1110"/>
    <mergeCell ref="E1111:G1111"/>
    <mergeCell ref="L1111:N1111"/>
    <mergeCell ref="E1085:G1085"/>
    <mergeCell ref="L1085:N1085"/>
    <mergeCell ref="C1086:G1086"/>
    <mergeCell ref="H1086:H1116"/>
    <mergeCell ref="I1086:I1116"/>
    <mergeCell ref="J1086:N1086"/>
    <mergeCell ref="C1087:G1088"/>
    <mergeCell ref="J1087:N1088"/>
    <mergeCell ref="E1089:G1089"/>
    <mergeCell ref="L1089:N1089"/>
    <mergeCell ref="E1090:G1090"/>
    <mergeCell ref="L1090:N1090"/>
    <mergeCell ref="E1091:G1091"/>
    <mergeCell ref="L1091:N1091"/>
    <mergeCell ref="E1092:G1092"/>
    <mergeCell ref="L1092:N1092"/>
    <mergeCell ref="E1093:G1093"/>
    <mergeCell ref="L1093:N1093"/>
    <mergeCell ref="E1094:G1094"/>
    <mergeCell ref="L1094:N1094"/>
    <mergeCell ref="E1095:G1095"/>
    <mergeCell ref="L1095:N1095"/>
    <mergeCell ref="E1096:G1096"/>
    <mergeCell ref="L1096:N1096"/>
    <mergeCell ref="E1081:G1081"/>
    <mergeCell ref="L1081:N1081"/>
    <mergeCell ref="E1082:G1082"/>
    <mergeCell ref="L1082:N1082"/>
    <mergeCell ref="E1083:G1083"/>
    <mergeCell ref="L1083:N1083"/>
    <mergeCell ref="E1084:G1084"/>
    <mergeCell ref="L1084:N1084"/>
    <mergeCell ref="E1065:G1065"/>
    <mergeCell ref="L1065:N1065"/>
    <mergeCell ref="E1066:G1066"/>
    <mergeCell ref="L1066:N1066"/>
    <mergeCell ref="E1067:G1067"/>
    <mergeCell ref="L1067:N1067"/>
    <mergeCell ref="E1077:G1077"/>
    <mergeCell ref="L1077:N1077"/>
    <mergeCell ref="E1079:G1079"/>
    <mergeCell ref="L1079:N1079"/>
    <mergeCell ref="E1035:G1035"/>
    <mergeCell ref="L1035:N1035"/>
    <mergeCell ref="E1036:G1036"/>
    <mergeCell ref="L1036:N1036"/>
    <mergeCell ref="E1046:G1046"/>
    <mergeCell ref="L1046:N1046"/>
    <mergeCell ref="E1053:G1053"/>
    <mergeCell ref="L1053:N1053"/>
    <mergeCell ref="E1054:G1054"/>
    <mergeCell ref="L1054:N1054"/>
    <mergeCell ref="C1055:G1055"/>
    <mergeCell ref="H1055:H1085"/>
    <mergeCell ref="I1055:I1085"/>
    <mergeCell ref="J1055:N1055"/>
    <mergeCell ref="C1056:G1057"/>
    <mergeCell ref="J1056:N1057"/>
    <mergeCell ref="E1058:G1058"/>
    <mergeCell ref="L1058:N1058"/>
    <mergeCell ref="E1059:G1059"/>
    <mergeCell ref="L1059:N1059"/>
    <mergeCell ref="E1060:G1060"/>
    <mergeCell ref="L1060:N1060"/>
    <mergeCell ref="E1061:G1061"/>
    <mergeCell ref="L1061:N1061"/>
    <mergeCell ref="E1062:G1062"/>
    <mergeCell ref="L1062:N1062"/>
    <mergeCell ref="E1063:G1063"/>
    <mergeCell ref="L1063:N1063"/>
    <mergeCell ref="E1064:G1064"/>
    <mergeCell ref="L1064:N1064"/>
    <mergeCell ref="E1080:G1080"/>
    <mergeCell ref="L1080:N1080"/>
    <mergeCell ref="C1024:G1024"/>
    <mergeCell ref="H1024:H1054"/>
    <mergeCell ref="I1024:I1054"/>
    <mergeCell ref="J1024:N1024"/>
    <mergeCell ref="C1025:G1026"/>
    <mergeCell ref="J1025:N1026"/>
    <mergeCell ref="E1027:G1027"/>
    <mergeCell ref="L1027:N1027"/>
    <mergeCell ref="E1028:G1028"/>
    <mergeCell ref="L1028:N1028"/>
    <mergeCell ref="E1029:G1029"/>
    <mergeCell ref="L1029:N1029"/>
    <mergeCell ref="E1030:G1030"/>
    <mergeCell ref="L1030:N1030"/>
    <mergeCell ref="E1031:G1031"/>
    <mergeCell ref="L1031:N1031"/>
    <mergeCell ref="E1032:G1032"/>
    <mergeCell ref="L1032:N1032"/>
    <mergeCell ref="E1048:G1048"/>
    <mergeCell ref="L1048:N1048"/>
    <mergeCell ref="E1049:G1049"/>
    <mergeCell ref="L1049:N1049"/>
    <mergeCell ref="E1050:G1050"/>
    <mergeCell ref="L1050:N1050"/>
    <mergeCell ref="E1051:G1051"/>
    <mergeCell ref="L1051:N1051"/>
    <mergeCell ref="E1052:G1052"/>
    <mergeCell ref="L1052:N1052"/>
    <mergeCell ref="E1033:G1033"/>
    <mergeCell ref="L1033:N1033"/>
    <mergeCell ref="E1034:G1034"/>
    <mergeCell ref="L1034:N1034"/>
    <mergeCell ref="E1020:G1020"/>
    <mergeCell ref="L1020:N1020"/>
    <mergeCell ref="E1001:G1001"/>
    <mergeCell ref="L1001:N1001"/>
    <mergeCell ref="E1002:G1002"/>
    <mergeCell ref="L1002:N1002"/>
    <mergeCell ref="E1003:G1003"/>
    <mergeCell ref="L1003:N1003"/>
    <mergeCell ref="E1004:G1004"/>
    <mergeCell ref="L1004:N1004"/>
    <mergeCell ref="E1005:G1005"/>
    <mergeCell ref="L1005:N1005"/>
    <mergeCell ref="E1021:G1021"/>
    <mergeCell ref="L1021:N1021"/>
    <mergeCell ref="E1022:G1022"/>
    <mergeCell ref="L1022:N1022"/>
    <mergeCell ref="E1023:G1023"/>
    <mergeCell ref="L1023:N1023"/>
    <mergeCell ref="E989:G989"/>
    <mergeCell ref="L989:N989"/>
    <mergeCell ref="E990:G990"/>
    <mergeCell ref="L990:N990"/>
    <mergeCell ref="E991:G991"/>
    <mergeCell ref="L991:N991"/>
    <mergeCell ref="E992:G992"/>
    <mergeCell ref="L992:N992"/>
    <mergeCell ref="C993:G993"/>
    <mergeCell ref="H993:H1023"/>
    <mergeCell ref="I993:I1023"/>
    <mergeCell ref="J993:N993"/>
    <mergeCell ref="C994:G995"/>
    <mergeCell ref="J994:N995"/>
    <mergeCell ref="E996:G996"/>
    <mergeCell ref="L996:N996"/>
    <mergeCell ref="E997:G997"/>
    <mergeCell ref="L997:N997"/>
    <mergeCell ref="E998:G998"/>
    <mergeCell ref="L998:N998"/>
    <mergeCell ref="E999:G999"/>
    <mergeCell ref="L999:N999"/>
    <mergeCell ref="E1000:G1000"/>
    <mergeCell ref="L1000:N1000"/>
    <mergeCell ref="E1015:G1015"/>
    <mergeCell ref="L1015:N1015"/>
    <mergeCell ref="E1017:G1017"/>
    <mergeCell ref="L1017:N1017"/>
    <mergeCell ref="E1018:G1018"/>
    <mergeCell ref="L1018:N1018"/>
    <mergeCell ref="E1019:G1019"/>
    <mergeCell ref="L1019:N1019"/>
    <mergeCell ref="E974:G974"/>
    <mergeCell ref="L974:N974"/>
    <mergeCell ref="E984:G984"/>
    <mergeCell ref="L984:N984"/>
    <mergeCell ref="E986:G986"/>
    <mergeCell ref="L986:N986"/>
    <mergeCell ref="E987:G987"/>
    <mergeCell ref="L987:N987"/>
    <mergeCell ref="E988:G988"/>
    <mergeCell ref="L988:N988"/>
    <mergeCell ref="C962:G962"/>
    <mergeCell ref="H962:H992"/>
    <mergeCell ref="I962:I992"/>
    <mergeCell ref="J962:N962"/>
    <mergeCell ref="C963:G964"/>
    <mergeCell ref="J963:N964"/>
    <mergeCell ref="E965:G965"/>
    <mergeCell ref="L965:N965"/>
    <mergeCell ref="E966:G966"/>
    <mergeCell ref="L966:N966"/>
    <mergeCell ref="E967:G967"/>
    <mergeCell ref="L967:N967"/>
    <mergeCell ref="E968:G968"/>
    <mergeCell ref="L968:N968"/>
    <mergeCell ref="E969:G969"/>
    <mergeCell ref="L969:N969"/>
    <mergeCell ref="E970:G970"/>
    <mergeCell ref="L970:N970"/>
    <mergeCell ref="E971:G971"/>
    <mergeCell ref="L971:N971"/>
    <mergeCell ref="E972:G972"/>
    <mergeCell ref="L972:N972"/>
    <mergeCell ref="E973:G973"/>
    <mergeCell ref="L973:N973"/>
    <mergeCell ref="E957:G957"/>
    <mergeCell ref="L957:N957"/>
    <mergeCell ref="E958:G958"/>
    <mergeCell ref="L958:N958"/>
    <mergeCell ref="E959:G959"/>
    <mergeCell ref="L959:N959"/>
    <mergeCell ref="E960:G960"/>
    <mergeCell ref="L960:N960"/>
    <mergeCell ref="E961:G961"/>
    <mergeCell ref="L961:N961"/>
    <mergeCell ref="E942:G942"/>
    <mergeCell ref="L942:N942"/>
    <mergeCell ref="E943:G943"/>
    <mergeCell ref="L943:N943"/>
    <mergeCell ref="E953:G953"/>
    <mergeCell ref="L953:N953"/>
    <mergeCell ref="E955:G955"/>
    <mergeCell ref="L955:N955"/>
    <mergeCell ref="E956:G956"/>
    <mergeCell ref="L956:N956"/>
    <mergeCell ref="E930:G930"/>
    <mergeCell ref="L930:N930"/>
    <mergeCell ref="C931:G931"/>
    <mergeCell ref="H931:H961"/>
    <mergeCell ref="I931:I961"/>
    <mergeCell ref="J931:N931"/>
    <mergeCell ref="C932:G933"/>
    <mergeCell ref="J932:N933"/>
    <mergeCell ref="E934:G934"/>
    <mergeCell ref="L934:N934"/>
    <mergeCell ref="E935:G935"/>
    <mergeCell ref="L935:N935"/>
    <mergeCell ref="E936:G936"/>
    <mergeCell ref="L936:N936"/>
    <mergeCell ref="E937:G937"/>
    <mergeCell ref="L937:N937"/>
    <mergeCell ref="E938:G938"/>
    <mergeCell ref="L938:N938"/>
    <mergeCell ref="E939:G939"/>
    <mergeCell ref="L939:N939"/>
    <mergeCell ref="E940:G940"/>
    <mergeCell ref="L940:N940"/>
    <mergeCell ref="E941:G941"/>
    <mergeCell ref="L941:N941"/>
    <mergeCell ref="E926:G926"/>
    <mergeCell ref="L926:N926"/>
    <mergeCell ref="E927:G927"/>
    <mergeCell ref="L927:N927"/>
    <mergeCell ref="E928:G928"/>
    <mergeCell ref="L928:N928"/>
    <mergeCell ref="E929:G929"/>
    <mergeCell ref="L929:N929"/>
    <mergeCell ref="E910:G910"/>
    <mergeCell ref="L910:N910"/>
    <mergeCell ref="E911:G911"/>
    <mergeCell ref="L911:N911"/>
    <mergeCell ref="E912:G912"/>
    <mergeCell ref="L912:N912"/>
    <mergeCell ref="E922:G922"/>
    <mergeCell ref="L922:N922"/>
    <mergeCell ref="E924:G924"/>
    <mergeCell ref="L924:N924"/>
    <mergeCell ref="E880:G880"/>
    <mergeCell ref="L880:N880"/>
    <mergeCell ref="E881:G881"/>
    <mergeCell ref="L881:N881"/>
    <mergeCell ref="E891:G891"/>
    <mergeCell ref="L891:N891"/>
    <mergeCell ref="E898:G898"/>
    <mergeCell ref="L898:N898"/>
    <mergeCell ref="E899:G899"/>
    <mergeCell ref="L899:N899"/>
    <mergeCell ref="C900:G900"/>
    <mergeCell ref="H900:H930"/>
    <mergeCell ref="I900:I930"/>
    <mergeCell ref="J900:N900"/>
    <mergeCell ref="C901:G902"/>
    <mergeCell ref="J901:N902"/>
    <mergeCell ref="E903:G903"/>
    <mergeCell ref="L903:N903"/>
    <mergeCell ref="E904:G904"/>
    <mergeCell ref="L904:N904"/>
    <mergeCell ref="E905:G905"/>
    <mergeCell ref="L905:N905"/>
    <mergeCell ref="E906:G906"/>
    <mergeCell ref="L906:N906"/>
    <mergeCell ref="E907:G907"/>
    <mergeCell ref="L907:N907"/>
    <mergeCell ref="E908:G908"/>
    <mergeCell ref="L908:N908"/>
    <mergeCell ref="E909:G909"/>
    <mergeCell ref="L909:N909"/>
    <mergeCell ref="E925:G925"/>
    <mergeCell ref="L925:N925"/>
    <mergeCell ref="C869:G869"/>
    <mergeCell ref="H869:H899"/>
    <mergeCell ref="I869:I899"/>
    <mergeCell ref="J869:N869"/>
    <mergeCell ref="C870:G871"/>
    <mergeCell ref="J870:N871"/>
    <mergeCell ref="E872:G872"/>
    <mergeCell ref="L872:N872"/>
    <mergeCell ref="E873:G873"/>
    <mergeCell ref="L873:N873"/>
    <mergeCell ref="E874:G874"/>
    <mergeCell ref="L874:N874"/>
    <mergeCell ref="E875:G875"/>
    <mergeCell ref="L875:N875"/>
    <mergeCell ref="E876:G876"/>
    <mergeCell ref="L876:N876"/>
    <mergeCell ref="E877:G877"/>
    <mergeCell ref="L877:N877"/>
    <mergeCell ref="E893:G893"/>
    <mergeCell ref="L893:N893"/>
    <mergeCell ref="E894:G894"/>
    <mergeCell ref="L894:N894"/>
    <mergeCell ref="E895:G895"/>
    <mergeCell ref="L895:N895"/>
    <mergeCell ref="E896:G896"/>
    <mergeCell ref="L896:N896"/>
    <mergeCell ref="E897:G897"/>
    <mergeCell ref="L897:N897"/>
    <mergeCell ref="E878:G878"/>
    <mergeCell ref="L878:N878"/>
    <mergeCell ref="E879:G879"/>
    <mergeCell ref="L879:N879"/>
    <mergeCell ref="E865:G865"/>
    <mergeCell ref="L865:N865"/>
    <mergeCell ref="E846:G846"/>
    <mergeCell ref="L846:N846"/>
    <mergeCell ref="E847:G847"/>
    <mergeCell ref="L847:N847"/>
    <mergeCell ref="E848:G848"/>
    <mergeCell ref="L848:N848"/>
    <mergeCell ref="E849:G849"/>
    <mergeCell ref="L849:N849"/>
    <mergeCell ref="E850:G850"/>
    <mergeCell ref="L850:N850"/>
    <mergeCell ref="E866:G866"/>
    <mergeCell ref="L866:N866"/>
    <mergeCell ref="E867:G867"/>
    <mergeCell ref="L867:N867"/>
    <mergeCell ref="E868:G868"/>
    <mergeCell ref="L868:N868"/>
    <mergeCell ref="E834:G834"/>
    <mergeCell ref="L834:N834"/>
    <mergeCell ref="E835:G835"/>
    <mergeCell ref="L835:N835"/>
    <mergeCell ref="E836:G836"/>
    <mergeCell ref="L836:N836"/>
    <mergeCell ref="E837:G837"/>
    <mergeCell ref="L837:N837"/>
    <mergeCell ref="C838:G838"/>
    <mergeCell ref="H838:H868"/>
    <mergeCell ref="I838:I868"/>
    <mergeCell ref="J838:N838"/>
    <mergeCell ref="C839:G840"/>
    <mergeCell ref="J839:N840"/>
    <mergeCell ref="E841:G841"/>
    <mergeCell ref="L841:N841"/>
    <mergeCell ref="E842:G842"/>
    <mergeCell ref="L842:N842"/>
    <mergeCell ref="E843:G843"/>
    <mergeCell ref="L843:N843"/>
    <mergeCell ref="E844:G844"/>
    <mergeCell ref="L844:N844"/>
    <mergeCell ref="E845:G845"/>
    <mergeCell ref="L845:N845"/>
    <mergeCell ref="E860:G860"/>
    <mergeCell ref="L860:N860"/>
    <mergeCell ref="E862:G862"/>
    <mergeCell ref="L862:N862"/>
    <mergeCell ref="E863:G863"/>
    <mergeCell ref="L863:N863"/>
    <mergeCell ref="E864:G864"/>
    <mergeCell ref="L864:N864"/>
    <mergeCell ref="E819:G819"/>
    <mergeCell ref="L819:N819"/>
    <mergeCell ref="E829:G829"/>
    <mergeCell ref="L829:N829"/>
    <mergeCell ref="E831:G831"/>
    <mergeCell ref="L831:N831"/>
    <mergeCell ref="E832:G832"/>
    <mergeCell ref="L832:N832"/>
    <mergeCell ref="E833:G833"/>
    <mergeCell ref="L833:N833"/>
    <mergeCell ref="C807:G807"/>
    <mergeCell ref="H807:H837"/>
    <mergeCell ref="I807:I837"/>
    <mergeCell ref="J807:N807"/>
    <mergeCell ref="C808:G809"/>
    <mergeCell ref="J808:N809"/>
    <mergeCell ref="E810:G810"/>
    <mergeCell ref="L810:N810"/>
    <mergeCell ref="E811:G811"/>
    <mergeCell ref="L811:N811"/>
    <mergeCell ref="E812:G812"/>
    <mergeCell ref="L812:N812"/>
    <mergeCell ref="E813:G813"/>
    <mergeCell ref="L813:N813"/>
    <mergeCell ref="E814:G814"/>
    <mergeCell ref="L814:N814"/>
    <mergeCell ref="E815:G815"/>
    <mergeCell ref="L815:N815"/>
    <mergeCell ref="E816:G816"/>
    <mergeCell ref="L816:N816"/>
    <mergeCell ref="E817:G817"/>
    <mergeCell ref="L817:N817"/>
    <mergeCell ref="E818:G818"/>
    <mergeCell ref="L818:N818"/>
    <mergeCell ref="E802:G802"/>
    <mergeCell ref="L802:N802"/>
    <mergeCell ref="E803:G803"/>
    <mergeCell ref="L803:N803"/>
    <mergeCell ref="E804:G804"/>
    <mergeCell ref="L804:N804"/>
    <mergeCell ref="E805:G805"/>
    <mergeCell ref="L805:N805"/>
    <mergeCell ref="E806:G806"/>
    <mergeCell ref="L806:N806"/>
    <mergeCell ref="E787:G787"/>
    <mergeCell ref="L787:N787"/>
    <mergeCell ref="E788:G788"/>
    <mergeCell ref="L788:N788"/>
    <mergeCell ref="E798:G798"/>
    <mergeCell ref="L798:N798"/>
    <mergeCell ref="E800:G800"/>
    <mergeCell ref="L800:N800"/>
    <mergeCell ref="E801:G801"/>
    <mergeCell ref="L801:N801"/>
    <mergeCell ref="E775:G775"/>
    <mergeCell ref="L775:N775"/>
    <mergeCell ref="C776:G776"/>
    <mergeCell ref="H776:H806"/>
    <mergeCell ref="I776:I806"/>
    <mergeCell ref="J776:N776"/>
    <mergeCell ref="C777:G778"/>
    <mergeCell ref="J777:N778"/>
    <mergeCell ref="E779:G779"/>
    <mergeCell ref="L779:N779"/>
    <mergeCell ref="E780:G780"/>
    <mergeCell ref="L780:N780"/>
    <mergeCell ref="E781:G781"/>
    <mergeCell ref="L781:N781"/>
    <mergeCell ref="E782:G782"/>
    <mergeCell ref="L782:N782"/>
    <mergeCell ref="E783:G783"/>
    <mergeCell ref="L783:N783"/>
    <mergeCell ref="E784:G784"/>
    <mergeCell ref="L784:N784"/>
    <mergeCell ref="E785:G785"/>
    <mergeCell ref="L785:N785"/>
    <mergeCell ref="E786:G786"/>
    <mergeCell ref="L786:N786"/>
    <mergeCell ref="E771:G771"/>
    <mergeCell ref="L771:N771"/>
    <mergeCell ref="E772:G772"/>
    <mergeCell ref="L772:N772"/>
    <mergeCell ref="E773:G773"/>
    <mergeCell ref="L773:N773"/>
    <mergeCell ref="E774:G774"/>
    <mergeCell ref="L774:N774"/>
    <mergeCell ref="E755:G755"/>
    <mergeCell ref="L755:N755"/>
    <mergeCell ref="E756:G756"/>
    <mergeCell ref="L756:N756"/>
    <mergeCell ref="E757:G757"/>
    <mergeCell ref="L757:N757"/>
    <mergeCell ref="E767:G767"/>
    <mergeCell ref="L767:N767"/>
    <mergeCell ref="E769:G769"/>
    <mergeCell ref="L769:N769"/>
    <mergeCell ref="E725:G725"/>
    <mergeCell ref="L725:N725"/>
    <mergeCell ref="E726:G726"/>
    <mergeCell ref="L726:N726"/>
    <mergeCell ref="E736:G736"/>
    <mergeCell ref="L736:N736"/>
    <mergeCell ref="E743:G743"/>
    <mergeCell ref="L743:N743"/>
    <mergeCell ref="E744:G744"/>
    <mergeCell ref="L744:N744"/>
    <mergeCell ref="C745:G745"/>
    <mergeCell ref="H745:H775"/>
    <mergeCell ref="I745:I775"/>
    <mergeCell ref="J745:N745"/>
    <mergeCell ref="C746:G747"/>
    <mergeCell ref="J746:N747"/>
    <mergeCell ref="E748:G748"/>
    <mergeCell ref="L748:N748"/>
    <mergeCell ref="E749:G749"/>
    <mergeCell ref="L749:N749"/>
    <mergeCell ref="E750:G750"/>
    <mergeCell ref="L750:N750"/>
    <mergeCell ref="E751:G751"/>
    <mergeCell ref="L751:N751"/>
    <mergeCell ref="E752:G752"/>
    <mergeCell ref="L752:N752"/>
    <mergeCell ref="E753:G753"/>
    <mergeCell ref="L753:N753"/>
    <mergeCell ref="E754:G754"/>
    <mergeCell ref="L754:N754"/>
    <mergeCell ref="E770:G770"/>
    <mergeCell ref="L770:N770"/>
    <mergeCell ref="C714:G714"/>
    <mergeCell ref="H714:H744"/>
    <mergeCell ref="I714:I744"/>
    <mergeCell ref="J714:N714"/>
    <mergeCell ref="C715:G716"/>
    <mergeCell ref="J715:N716"/>
    <mergeCell ref="E717:G717"/>
    <mergeCell ref="L717:N717"/>
    <mergeCell ref="E718:G718"/>
    <mergeCell ref="L718:N718"/>
    <mergeCell ref="E719:G719"/>
    <mergeCell ref="L719:N719"/>
    <mergeCell ref="E720:G720"/>
    <mergeCell ref="L720:N720"/>
    <mergeCell ref="E721:G721"/>
    <mergeCell ref="L721:N721"/>
    <mergeCell ref="E722:G722"/>
    <mergeCell ref="L722:N722"/>
    <mergeCell ref="E738:G738"/>
    <mergeCell ref="L738:N738"/>
    <mergeCell ref="E739:G739"/>
    <mergeCell ref="L739:N739"/>
    <mergeCell ref="E740:G740"/>
    <mergeCell ref="L740:N740"/>
    <mergeCell ref="E741:G741"/>
    <mergeCell ref="L741:N741"/>
    <mergeCell ref="E742:G742"/>
    <mergeCell ref="L742:N742"/>
    <mergeCell ref="E723:G723"/>
    <mergeCell ref="L723:N723"/>
    <mergeCell ref="E724:G724"/>
    <mergeCell ref="L724:N724"/>
    <mergeCell ref="E710:G710"/>
    <mergeCell ref="L710:N710"/>
    <mergeCell ref="E691:G691"/>
    <mergeCell ref="L691:N691"/>
    <mergeCell ref="E692:G692"/>
    <mergeCell ref="L692:N692"/>
    <mergeCell ref="E693:G693"/>
    <mergeCell ref="L693:N693"/>
    <mergeCell ref="E694:G694"/>
    <mergeCell ref="L694:N694"/>
    <mergeCell ref="E695:G695"/>
    <mergeCell ref="L695:N695"/>
    <mergeCell ref="E711:G711"/>
    <mergeCell ref="L711:N711"/>
    <mergeCell ref="E712:G712"/>
    <mergeCell ref="L712:N712"/>
    <mergeCell ref="E713:G713"/>
    <mergeCell ref="L713:N713"/>
    <mergeCell ref="E679:G679"/>
    <mergeCell ref="L679:N679"/>
    <mergeCell ref="E680:G680"/>
    <mergeCell ref="L680:N680"/>
    <mergeCell ref="E681:G681"/>
    <mergeCell ref="L681:N681"/>
    <mergeCell ref="E682:G682"/>
    <mergeCell ref="L682:N682"/>
    <mergeCell ref="C683:G683"/>
    <mergeCell ref="H683:H713"/>
    <mergeCell ref="I683:I713"/>
    <mergeCell ref="J683:N683"/>
    <mergeCell ref="C684:G685"/>
    <mergeCell ref="J684:N685"/>
    <mergeCell ref="E686:G686"/>
    <mergeCell ref="L686:N686"/>
    <mergeCell ref="E687:G687"/>
    <mergeCell ref="L687:N687"/>
    <mergeCell ref="E688:G688"/>
    <mergeCell ref="L688:N688"/>
    <mergeCell ref="E689:G689"/>
    <mergeCell ref="L689:N689"/>
    <mergeCell ref="E690:G690"/>
    <mergeCell ref="L690:N690"/>
    <mergeCell ref="E705:G705"/>
    <mergeCell ref="L705:N705"/>
    <mergeCell ref="E707:G707"/>
    <mergeCell ref="L707:N707"/>
    <mergeCell ref="E708:G708"/>
    <mergeCell ref="L708:N708"/>
    <mergeCell ref="E709:G709"/>
    <mergeCell ref="L709:N709"/>
    <mergeCell ref="E664:G664"/>
    <mergeCell ref="L664:N664"/>
    <mergeCell ref="E674:G674"/>
    <mergeCell ref="L674:N674"/>
    <mergeCell ref="E676:G676"/>
    <mergeCell ref="L676:N676"/>
    <mergeCell ref="E677:G677"/>
    <mergeCell ref="L677:N677"/>
    <mergeCell ref="E678:G678"/>
    <mergeCell ref="L678:N678"/>
    <mergeCell ref="C652:G652"/>
    <mergeCell ref="H652:H682"/>
    <mergeCell ref="I652:I682"/>
    <mergeCell ref="J652:N652"/>
    <mergeCell ref="C653:G654"/>
    <mergeCell ref="J653:N654"/>
    <mergeCell ref="E655:G655"/>
    <mergeCell ref="L655:N655"/>
    <mergeCell ref="E656:G656"/>
    <mergeCell ref="L656:N656"/>
    <mergeCell ref="E657:G657"/>
    <mergeCell ref="L657:N657"/>
    <mergeCell ref="E658:G658"/>
    <mergeCell ref="L658:N658"/>
    <mergeCell ref="E659:G659"/>
    <mergeCell ref="L659:N659"/>
    <mergeCell ref="E660:G660"/>
    <mergeCell ref="L660:N660"/>
    <mergeCell ref="E661:G661"/>
    <mergeCell ref="L661:N661"/>
    <mergeCell ref="E662:G662"/>
    <mergeCell ref="L662:N662"/>
    <mergeCell ref="E663:G663"/>
    <mergeCell ref="L663:N663"/>
    <mergeCell ref="E647:G647"/>
    <mergeCell ref="L647:N647"/>
    <mergeCell ref="E648:G648"/>
    <mergeCell ref="L648:N648"/>
    <mergeCell ref="E649:G649"/>
    <mergeCell ref="L649:N649"/>
    <mergeCell ref="E650:G650"/>
    <mergeCell ref="L650:N650"/>
    <mergeCell ref="E651:G651"/>
    <mergeCell ref="L651:N651"/>
    <mergeCell ref="E632:G632"/>
    <mergeCell ref="L632:N632"/>
    <mergeCell ref="E633:G633"/>
    <mergeCell ref="L633:N633"/>
    <mergeCell ref="E643:G643"/>
    <mergeCell ref="L643:N643"/>
    <mergeCell ref="E645:G645"/>
    <mergeCell ref="L645:N645"/>
    <mergeCell ref="E646:G646"/>
    <mergeCell ref="L646:N646"/>
    <mergeCell ref="E620:G620"/>
    <mergeCell ref="L620:N620"/>
    <mergeCell ref="C621:G621"/>
    <mergeCell ref="H621:H651"/>
    <mergeCell ref="I621:I651"/>
    <mergeCell ref="J621:N621"/>
    <mergeCell ref="C622:G623"/>
    <mergeCell ref="J622:N623"/>
    <mergeCell ref="E624:G624"/>
    <mergeCell ref="L624:N624"/>
    <mergeCell ref="E625:G625"/>
    <mergeCell ref="L625:N625"/>
    <mergeCell ref="E626:G626"/>
    <mergeCell ref="L626:N626"/>
    <mergeCell ref="E627:G627"/>
    <mergeCell ref="L627:N627"/>
    <mergeCell ref="E628:G628"/>
    <mergeCell ref="L628:N628"/>
    <mergeCell ref="E629:G629"/>
    <mergeCell ref="L629:N629"/>
    <mergeCell ref="E630:G630"/>
    <mergeCell ref="L630:N630"/>
    <mergeCell ref="E631:G631"/>
    <mergeCell ref="L631:N631"/>
    <mergeCell ref="E616:G616"/>
    <mergeCell ref="L616:N616"/>
    <mergeCell ref="E617:G617"/>
    <mergeCell ref="L617:N617"/>
    <mergeCell ref="E618:G618"/>
    <mergeCell ref="L618:N618"/>
    <mergeCell ref="E619:G619"/>
    <mergeCell ref="L619:N619"/>
    <mergeCell ref="E600:G600"/>
    <mergeCell ref="L600:N600"/>
    <mergeCell ref="E601:G601"/>
    <mergeCell ref="L601:N601"/>
    <mergeCell ref="E602:G602"/>
    <mergeCell ref="L602:N602"/>
    <mergeCell ref="E612:G612"/>
    <mergeCell ref="L612:N612"/>
    <mergeCell ref="E614:G614"/>
    <mergeCell ref="L614:N614"/>
    <mergeCell ref="E570:G570"/>
    <mergeCell ref="L570:N570"/>
    <mergeCell ref="E571:G571"/>
    <mergeCell ref="L571:N571"/>
    <mergeCell ref="E581:G581"/>
    <mergeCell ref="L581:N581"/>
    <mergeCell ref="E588:G588"/>
    <mergeCell ref="L588:N588"/>
    <mergeCell ref="E589:G589"/>
    <mergeCell ref="L589:N589"/>
    <mergeCell ref="C590:G590"/>
    <mergeCell ref="H590:H620"/>
    <mergeCell ref="I590:I620"/>
    <mergeCell ref="J590:N590"/>
    <mergeCell ref="C591:G592"/>
    <mergeCell ref="J591:N592"/>
    <mergeCell ref="E593:G593"/>
    <mergeCell ref="L593:N593"/>
    <mergeCell ref="E594:G594"/>
    <mergeCell ref="L594:N594"/>
    <mergeCell ref="E595:G595"/>
    <mergeCell ref="L595:N595"/>
    <mergeCell ref="E596:G596"/>
    <mergeCell ref="L596:N596"/>
    <mergeCell ref="E597:G597"/>
    <mergeCell ref="L597:N597"/>
    <mergeCell ref="E598:G598"/>
    <mergeCell ref="L598:N598"/>
    <mergeCell ref="E599:G599"/>
    <mergeCell ref="L599:N599"/>
    <mergeCell ref="E615:G615"/>
    <mergeCell ref="L615:N615"/>
    <mergeCell ref="C559:G559"/>
    <mergeCell ref="H559:H589"/>
    <mergeCell ref="I559:I589"/>
    <mergeCell ref="J559:N559"/>
    <mergeCell ref="C560:G561"/>
    <mergeCell ref="J560:N561"/>
    <mergeCell ref="E562:G562"/>
    <mergeCell ref="L562:N562"/>
    <mergeCell ref="E563:G563"/>
    <mergeCell ref="L563:N563"/>
    <mergeCell ref="E564:G564"/>
    <mergeCell ref="L564:N564"/>
    <mergeCell ref="E565:G565"/>
    <mergeCell ref="L565:N565"/>
    <mergeCell ref="E566:G566"/>
    <mergeCell ref="L566:N566"/>
    <mergeCell ref="E567:G567"/>
    <mergeCell ref="L567:N567"/>
    <mergeCell ref="E583:G583"/>
    <mergeCell ref="L583:N583"/>
    <mergeCell ref="E584:G584"/>
    <mergeCell ref="L584:N584"/>
    <mergeCell ref="E585:G585"/>
    <mergeCell ref="L585:N585"/>
    <mergeCell ref="E586:G586"/>
    <mergeCell ref="L586:N586"/>
    <mergeCell ref="E587:G587"/>
    <mergeCell ref="L587:N587"/>
    <mergeCell ref="E568:G568"/>
    <mergeCell ref="L568:N568"/>
    <mergeCell ref="E569:G569"/>
    <mergeCell ref="L569:N569"/>
    <mergeCell ref="E555:G555"/>
    <mergeCell ref="L555:N555"/>
    <mergeCell ref="E536:G536"/>
    <mergeCell ref="L536:N536"/>
    <mergeCell ref="E537:G537"/>
    <mergeCell ref="L537:N537"/>
    <mergeCell ref="E538:G538"/>
    <mergeCell ref="L538:N538"/>
    <mergeCell ref="E539:G539"/>
    <mergeCell ref="L539:N539"/>
    <mergeCell ref="E540:G540"/>
    <mergeCell ref="L540:N540"/>
    <mergeCell ref="E556:G556"/>
    <mergeCell ref="L556:N556"/>
    <mergeCell ref="E557:G557"/>
    <mergeCell ref="L557:N557"/>
    <mergeCell ref="E558:G558"/>
    <mergeCell ref="L558:N558"/>
    <mergeCell ref="E524:G524"/>
    <mergeCell ref="L524:N524"/>
    <mergeCell ref="E525:G525"/>
    <mergeCell ref="L525:N525"/>
    <mergeCell ref="E526:G526"/>
    <mergeCell ref="L526:N526"/>
    <mergeCell ref="E527:G527"/>
    <mergeCell ref="L527:N527"/>
    <mergeCell ref="C528:G528"/>
    <mergeCell ref="H528:H558"/>
    <mergeCell ref="I528:I558"/>
    <mergeCell ref="J528:N528"/>
    <mergeCell ref="C529:G530"/>
    <mergeCell ref="J529:N530"/>
    <mergeCell ref="E531:G531"/>
    <mergeCell ref="L531:N531"/>
    <mergeCell ref="E532:G532"/>
    <mergeCell ref="L532:N532"/>
    <mergeCell ref="E533:G533"/>
    <mergeCell ref="L533:N533"/>
    <mergeCell ref="E534:G534"/>
    <mergeCell ref="L534:N534"/>
    <mergeCell ref="E535:G535"/>
    <mergeCell ref="L535:N535"/>
    <mergeCell ref="E550:G550"/>
    <mergeCell ref="L550:N550"/>
    <mergeCell ref="E552:G552"/>
    <mergeCell ref="L552:N552"/>
    <mergeCell ref="E553:G553"/>
    <mergeCell ref="L553:N553"/>
    <mergeCell ref="E554:G554"/>
    <mergeCell ref="L554:N554"/>
    <mergeCell ref="E509:G509"/>
    <mergeCell ref="L509:N509"/>
    <mergeCell ref="E519:G519"/>
    <mergeCell ref="L519:N519"/>
    <mergeCell ref="E521:G521"/>
    <mergeCell ref="L521:N521"/>
    <mergeCell ref="E522:G522"/>
    <mergeCell ref="L522:N522"/>
    <mergeCell ref="E523:G523"/>
    <mergeCell ref="L523:N523"/>
    <mergeCell ref="C497:G497"/>
    <mergeCell ref="H497:H527"/>
    <mergeCell ref="I497:I527"/>
    <mergeCell ref="J497:N497"/>
    <mergeCell ref="C498:G499"/>
    <mergeCell ref="J498:N499"/>
    <mergeCell ref="E500:G500"/>
    <mergeCell ref="L500:N500"/>
    <mergeCell ref="E501:G501"/>
    <mergeCell ref="L501:N501"/>
    <mergeCell ref="E502:G502"/>
    <mergeCell ref="L502:N502"/>
    <mergeCell ref="E503:G503"/>
    <mergeCell ref="L503:N503"/>
    <mergeCell ref="E504:G504"/>
    <mergeCell ref="L504:N504"/>
    <mergeCell ref="E505:G505"/>
    <mergeCell ref="L505:N505"/>
    <mergeCell ref="E506:G506"/>
    <mergeCell ref="L506:N506"/>
    <mergeCell ref="E507:G507"/>
    <mergeCell ref="L507:N507"/>
    <mergeCell ref="E508:G508"/>
    <mergeCell ref="L508:N508"/>
    <mergeCell ref="E492:G492"/>
    <mergeCell ref="L492:N492"/>
    <mergeCell ref="E493:G493"/>
    <mergeCell ref="L493:N493"/>
    <mergeCell ref="E494:G494"/>
    <mergeCell ref="L494:N494"/>
    <mergeCell ref="E495:G495"/>
    <mergeCell ref="L495:N495"/>
    <mergeCell ref="E496:G496"/>
    <mergeCell ref="L496:N496"/>
    <mergeCell ref="E477:G477"/>
    <mergeCell ref="L477:N477"/>
    <mergeCell ref="E478:G478"/>
    <mergeCell ref="L478:N478"/>
    <mergeCell ref="E488:G488"/>
    <mergeCell ref="L488:N488"/>
    <mergeCell ref="E490:G490"/>
    <mergeCell ref="L490:N490"/>
    <mergeCell ref="E491:G491"/>
    <mergeCell ref="L491:N491"/>
    <mergeCell ref="E465:G465"/>
    <mergeCell ref="L465:N465"/>
    <mergeCell ref="C466:G466"/>
    <mergeCell ref="H466:H496"/>
    <mergeCell ref="I466:I496"/>
    <mergeCell ref="J466:N466"/>
    <mergeCell ref="C467:G468"/>
    <mergeCell ref="J467:N468"/>
    <mergeCell ref="E469:G469"/>
    <mergeCell ref="L469:N469"/>
    <mergeCell ref="E470:G470"/>
    <mergeCell ref="L470:N470"/>
    <mergeCell ref="E471:G471"/>
    <mergeCell ref="L471:N471"/>
    <mergeCell ref="E472:G472"/>
    <mergeCell ref="L472:N472"/>
    <mergeCell ref="E473:G473"/>
    <mergeCell ref="L473:N473"/>
    <mergeCell ref="E474:G474"/>
    <mergeCell ref="L474:N474"/>
    <mergeCell ref="E475:G475"/>
    <mergeCell ref="L475:N475"/>
    <mergeCell ref="E476:G476"/>
    <mergeCell ref="L476:N476"/>
    <mergeCell ref="E461:G461"/>
    <mergeCell ref="L461:N461"/>
    <mergeCell ref="E462:G462"/>
    <mergeCell ref="L462:N462"/>
    <mergeCell ref="E463:G463"/>
    <mergeCell ref="L463:N463"/>
    <mergeCell ref="E464:G464"/>
    <mergeCell ref="L464:N464"/>
    <mergeCell ref="E445:G445"/>
    <mergeCell ref="L445:N445"/>
    <mergeCell ref="E446:G446"/>
    <mergeCell ref="L446:N446"/>
    <mergeCell ref="E447:G447"/>
    <mergeCell ref="L447:N447"/>
    <mergeCell ref="E457:G457"/>
    <mergeCell ref="L457:N457"/>
    <mergeCell ref="E459:G459"/>
    <mergeCell ref="L459:N459"/>
    <mergeCell ref="E415:G415"/>
    <mergeCell ref="L415:N415"/>
    <mergeCell ref="E416:G416"/>
    <mergeCell ref="L416:N416"/>
    <mergeCell ref="E426:G426"/>
    <mergeCell ref="L426:N426"/>
    <mergeCell ref="E433:G433"/>
    <mergeCell ref="L433:N433"/>
    <mergeCell ref="E434:G434"/>
    <mergeCell ref="L434:N434"/>
    <mergeCell ref="C435:G435"/>
    <mergeCell ref="H435:H465"/>
    <mergeCell ref="I435:I465"/>
    <mergeCell ref="J435:N435"/>
    <mergeCell ref="C436:G437"/>
    <mergeCell ref="J436:N437"/>
    <mergeCell ref="E438:G438"/>
    <mergeCell ref="L438:N438"/>
    <mergeCell ref="E439:G439"/>
    <mergeCell ref="L439:N439"/>
    <mergeCell ref="E440:G440"/>
    <mergeCell ref="L440:N440"/>
    <mergeCell ref="E441:G441"/>
    <mergeCell ref="L441:N441"/>
    <mergeCell ref="E442:G442"/>
    <mergeCell ref="L442:N442"/>
    <mergeCell ref="E443:G443"/>
    <mergeCell ref="L443:N443"/>
    <mergeCell ref="E444:G444"/>
    <mergeCell ref="L444:N444"/>
    <mergeCell ref="E460:G460"/>
    <mergeCell ref="L460:N460"/>
    <mergeCell ref="C404:G404"/>
    <mergeCell ref="H404:H434"/>
    <mergeCell ref="I404:I434"/>
    <mergeCell ref="J404:N404"/>
    <mergeCell ref="C405:G406"/>
    <mergeCell ref="J405:N406"/>
    <mergeCell ref="E407:G407"/>
    <mergeCell ref="L407:N407"/>
    <mergeCell ref="E408:G408"/>
    <mergeCell ref="L408:N408"/>
    <mergeCell ref="E409:G409"/>
    <mergeCell ref="L409:N409"/>
    <mergeCell ref="E410:G410"/>
    <mergeCell ref="L410:N410"/>
    <mergeCell ref="E411:G411"/>
    <mergeCell ref="L411:N411"/>
    <mergeCell ref="E412:G412"/>
    <mergeCell ref="L412:N412"/>
    <mergeCell ref="E428:G428"/>
    <mergeCell ref="L428:N428"/>
    <mergeCell ref="E429:G429"/>
    <mergeCell ref="L429:N429"/>
    <mergeCell ref="E430:G430"/>
    <mergeCell ref="L430:N430"/>
    <mergeCell ref="E431:G431"/>
    <mergeCell ref="L431:N431"/>
    <mergeCell ref="E432:G432"/>
    <mergeCell ref="L432:N432"/>
    <mergeCell ref="E413:G413"/>
    <mergeCell ref="L413:N413"/>
    <mergeCell ref="E414:G414"/>
    <mergeCell ref="L414:N414"/>
    <mergeCell ref="E400:G400"/>
    <mergeCell ref="L400:N400"/>
    <mergeCell ref="E381:G381"/>
    <mergeCell ref="L381:N381"/>
    <mergeCell ref="E382:G382"/>
    <mergeCell ref="L382:N382"/>
    <mergeCell ref="E383:G383"/>
    <mergeCell ref="L383:N383"/>
    <mergeCell ref="E384:G384"/>
    <mergeCell ref="L384:N384"/>
    <mergeCell ref="E385:G385"/>
    <mergeCell ref="L385:N385"/>
    <mergeCell ref="E401:G401"/>
    <mergeCell ref="L401:N401"/>
    <mergeCell ref="E402:G402"/>
    <mergeCell ref="L402:N402"/>
    <mergeCell ref="E403:G403"/>
    <mergeCell ref="L403:N403"/>
    <mergeCell ref="E369:G369"/>
    <mergeCell ref="L369:N369"/>
    <mergeCell ref="E370:G370"/>
    <mergeCell ref="L370:N370"/>
    <mergeCell ref="E371:G371"/>
    <mergeCell ref="L371:N371"/>
    <mergeCell ref="E372:G372"/>
    <mergeCell ref="L372:N372"/>
    <mergeCell ref="C373:G373"/>
    <mergeCell ref="H373:H403"/>
    <mergeCell ref="I373:I403"/>
    <mergeCell ref="J373:N373"/>
    <mergeCell ref="C374:G375"/>
    <mergeCell ref="J374:N375"/>
    <mergeCell ref="E376:G376"/>
    <mergeCell ref="L376:N376"/>
    <mergeCell ref="E377:G377"/>
    <mergeCell ref="L377:N377"/>
    <mergeCell ref="E378:G378"/>
    <mergeCell ref="L378:N378"/>
    <mergeCell ref="E379:G379"/>
    <mergeCell ref="L379:N379"/>
    <mergeCell ref="E380:G380"/>
    <mergeCell ref="L380:N380"/>
    <mergeCell ref="E395:G395"/>
    <mergeCell ref="L395:N395"/>
    <mergeCell ref="E397:G397"/>
    <mergeCell ref="L397:N397"/>
    <mergeCell ref="E398:G398"/>
    <mergeCell ref="L398:N398"/>
    <mergeCell ref="E399:G399"/>
    <mergeCell ref="L399:N399"/>
    <mergeCell ref="E354:G354"/>
    <mergeCell ref="L354:N354"/>
    <mergeCell ref="E364:G364"/>
    <mergeCell ref="L364:N364"/>
    <mergeCell ref="E366:G366"/>
    <mergeCell ref="L366:N366"/>
    <mergeCell ref="E367:G367"/>
    <mergeCell ref="L367:N367"/>
    <mergeCell ref="E368:G368"/>
    <mergeCell ref="L368:N368"/>
    <mergeCell ref="C342:G342"/>
    <mergeCell ref="H342:H372"/>
    <mergeCell ref="I342:I372"/>
    <mergeCell ref="J342:N342"/>
    <mergeCell ref="C343:G344"/>
    <mergeCell ref="J343:N344"/>
    <mergeCell ref="E345:G345"/>
    <mergeCell ref="L345:N345"/>
    <mergeCell ref="E346:G346"/>
    <mergeCell ref="L346:N346"/>
    <mergeCell ref="E347:G347"/>
    <mergeCell ref="L347:N347"/>
    <mergeCell ref="E348:G348"/>
    <mergeCell ref="L348:N348"/>
    <mergeCell ref="E349:G349"/>
    <mergeCell ref="L349:N349"/>
    <mergeCell ref="E350:G350"/>
    <mergeCell ref="L350:N350"/>
    <mergeCell ref="E351:G351"/>
    <mergeCell ref="L351:N351"/>
    <mergeCell ref="E352:G352"/>
    <mergeCell ref="L352:N352"/>
    <mergeCell ref="E353:G353"/>
    <mergeCell ref="L353:N353"/>
    <mergeCell ref="E337:G337"/>
    <mergeCell ref="L337:N337"/>
    <mergeCell ref="E338:G338"/>
    <mergeCell ref="L338:N338"/>
    <mergeCell ref="E339:G339"/>
    <mergeCell ref="L339:N339"/>
    <mergeCell ref="E340:G340"/>
    <mergeCell ref="L340:N340"/>
    <mergeCell ref="E341:G341"/>
    <mergeCell ref="L341:N341"/>
    <mergeCell ref="E322:G322"/>
    <mergeCell ref="L322:N322"/>
    <mergeCell ref="E323:G323"/>
    <mergeCell ref="L323:N323"/>
    <mergeCell ref="E333:G333"/>
    <mergeCell ref="L333:N333"/>
    <mergeCell ref="E335:G335"/>
    <mergeCell ref="L335:N335"/>
    <mergeCell ref="E336:G336"/>
    <mergeCell ref="L336:N336"/>
    <mergeCell ref="E310:G310"/>
    <mergeCell ref="L310:N310"/>
    <mergeCell ref="C311:G311"/>
    <mergeCell ref="H311:H341"/>
    <mergeCell ref="I311:I341"/>
    <mergeCell ref="J311:N311"/>
    <mergeCell ref="C312:G313"/>
    <mergeCell ref="J312:N313"/>
    <mergeCell ref="E314:G314"/>
    <mergeCell ref="L314:N314"/>
    <mergeCell ref="E315:G315"/>
    <mergeCell ref="L315:N315"/>
    <mergeCell ref="E316:G316"/>
    <mergeCell ref="L316:N316"/>
    <mergeCell ref="E317:G317"/>
    <mergeCell ref="L317:N317"/>
    <mergeCell ref="E318:G318"/>
    <mergeCell ref="L318:N318"/>
    <mergeCell ref="E319:G319"/>
    <mergeCell ref="L319:N319"/>
    <mergeCell ref="E320:G320"/>
    <mergeCell ref="L320:N320"/>
    <mergeCell ref="E321:G321"/>
    <mergeCell ref="L321:N321"/>
    <mergeCell ref="E288:G288"/>
    <mergeCell ref="L288:N288"/>
    <mergeCell ref="E289:G289"/>
    <mergeCell ref="L289:N289"/>
    <mergeCell ref="E305:G305"/>
    <mergeCell ref="L305:N305"/>
    <mergeCell ref="E306:G306"/>
    <mergeCell ref="L306:N306"/>
    <mergeCell ref="E307:G307"/>
    <mergeCell ref="L307:N307"/>
    <mergeCell ref="E308:G308"/>
    <mergeCell ref="L308:N308"/>
    <mergeCell ref="E309:G309"/>
    <mergeCell ref="L309:N309"/>
    <mergeCell ref="E290:G290"/>
    <mergeCell ref="L290:N290"/>
    <mergeCell ref="E291:G291"/>
    <mergeCell ref="L291:N291"/>
    <mergeCell ref="E292:G292"/>
    <mergeCell ref="L292:N292"/>
    <mergeCell ref="E302:G302"/>
    <mergeCell ref="L302:N302"/>
    <mergeCell ref="E304:G304"/>
    <mergeCell ref="L304:N304"/>
    <mergeCell ref="E277:G277"/>
    <mergeCell ref="L277:N277"/>
    <mergeCell ref="E258:G258"/>
    <mergeCell ref="L258:N258"/>
    <mergeCell ref="E259:G259"/>
    <mergeCell ref="L259:N259"/>
    <mergeCell ref="E260:G260"/>
    <mergeCell ref="L260:N260"/>
    <mergeCell ref="E261:G261"/>
    <mergeCell ref="L261:N261"/>
    <mergeCell ref="E271:G271"/>
    <mergeCell ref="L271:N271"/>
    <mergeCell ref="E278:G278"/>
    <mergeCell ref="L278:N278"/>
    <mergeCell ref="E279:G279"/>
    <mergeCell ref="L279:N279"/>
    <mergeCell ref="C280:G280"/>
    <mergeCell ref="H280:H310"/>
    <mergeCell ref="I280:I310"/>
    <mergeCell ref="J280:N280"/>
    <mergeCell ref="C281:G282"/>
    <mergeCell ref="J281:N282"/>
    <mergeCell ref="E283:G283"/>
    <mergeCell ref="L283:N283"/>
    <mergeCell ref="E284:G284"/>
    <mergeCell ref="L284:N284"/>
    <mergeCell ref="E285:G285"/>
    <mergeCell ref="L285:N285"/>
    <mergeCell ref="E286:G286"/>
    <mergeCell ref="L286:N286"/>
    <mergeCell ref="E287:G287"/>
    <mergeCell ref="L287:N287"/>
    <mergeCell ref="E246:G246"/>
    <mergeCell ref="L246:N246"/>
    <mergeCell ref="E247:G247"/>
    <mergeCell ref="L247:N247"/>
    <mergeCell ref="E248:G248"/>
    <mergeCell ref="L248:N248"/>
    <mergeCell ref="C249:G249"/>
    <mergeCell ref="H249:H279"/>
    <mergeCell ref="I249:I279"/>
    <mergeCell ref="J249:N249"/>
    <mergeCell ref="C250:G251"/>
    <mergeCell ref="J250:N251"/>
    <mergeCell ref="E252:G252"/>
    <mergeCell ref="L252:N252"/>
    <mergeCell ref="E253:G253"/>
    <mergeCell ref="L253:N253"/>
    <mergeCell ref="E254:G254"/>
    <mergeCell ref="L254:N254"/>
    <mergeCell ref="E255:G255"/>
    <mergeCell ref="L255:N255"/>
    <mergeCell ref="E256:G256"/>
    <mergeCell ref="L256:N256"/>
    <mergeCell ref="E257:G257"/>
    <mergeCell ref="L257:N257"/>
    <mergeCell ref="E273:G273"/>
    <mergeCell ref="L273:N273"/>
    <mergeCell ref="E274:G274"/>
    <mergeCell ref="L274:N274"/>
    <mergeCell ref="E275:G275"/>
    <mergeCell ref="L275:N275"/>
    <mergeCell ref="E276:G276"/>
    <mergeCell ref="L276:N276"/>
    <mergeCell ref="E242:G242"/>
    <mergeCell ref="L242:N242"/>
    <mergeCell ref="E243:G243"/>
    <mergeCell ref="L243:N243"/>
    <mergeCell ref="E244:G244"/>
    <mergeCell ref="L244:N244"/>
    <mergeCell ref="E245:G245"/>
    <mergeCell ref="L245:N245"/>
    <mergeCell ref="E226:G226"/>
    <mergeCell ref="L226:N226"/>
    <mergeCell ref="E227:G227"/>
    <mergeCell ref="L227:N227"/>
    <mergeCell ref="E228:G228"/>
    <mergeCell ref="L228:N228"/>
    <mergeCell ref="E229:G229"/>
    <mergeCell ref="L229:N229"/>
    <mergeCell ref="E230:G230"/>
    <mergeCell ref="L230:N230"/>
    <mergeCell ref="E195:G195"/>
    <mergeCell ref="L195:N195"/>
    <mergeCell ref="E196:G196"/>
    <mergeCell ref="L196:N196"/>
    <mergeCell ref="E197:G197"/>
    <mergeCell ref="L197:N197"/>
    <mergeCell ref="E214:G214"/>
    <mergeCell ref="L214:N214"/>
    <mergeCell ref="E215:G215"/>
    <mergeCell ref="L215:N215"/>
    <mergeCell ref="E216:G216"/>
    <mergeCell ref="L216:N216"/>
    <mergeCell ref="E217:G217"/>
    <mergeCell ref="L217:N217"/>
    <mergeCell ref="C218:G218"/>
    <mergeCell ref="H218:H248"/>
    <mergeCell ref="I218:I248"/>
    <mergeCell ref="J218:N218"/>
    <mergeCell ref="C219:G220"/>
    <mergeCell ref="J219:N220"/>
    <mergeCell ref="E221:G221"/>
    <mergeCell ref="L221:N221"/>
    <mergeCell ref="E222:G222"/>
    <mergeCell ref="L222:N222"/>
    <mergeCell ref="E223:G223"/>
    <mergeCell ref="L223:N223"/>
    <mergeCell ref="E224:G224"/>
    <mergeCell ref="L224:N224"/>
    <mergeCell ref="E225:G225"/>
    <mergeCell ref="L225:N225"/>
    <mergeCell ref="E240:G240"/>
    <mergeCell ref="L240:N240"/>
    <mergeCell ref="L39:N39"/>
    <mergeCell ref="E40:G40"/>
    <mergeCell ref="L40:N40"/>
    <mergeCell ref="E41:G41"/>
    <mergeCell ref="L41:N41"/>
    <mergeCell ref="E42:G42"/>
    <mergeCell ref="E199:G199"/>
    <mergeCell ref="L199:N199"/>
    <mergeCell ref="E209:G209"/>
    <mergeCell ref="L209:N209"/>
    <mergeCell ref="E211:G211"/>
    <mergeCell ref="L211:N211"/>
    <mergeCell ref="E212:G212"/>
    <mergeCell ref="L212:N212"/>
    <mergeCell ref="E213:G213"/>
    <mergeCell ref="L213:N213"/>
    <mergeCell ref="C187:G187"/>
    <mergeCell ref="H187:H217"/>
    <mergeCell ref="I187:I217"/>
    <mergeCell ref="J187:N187"/>
    <mergeCell ref="C188:G189"/>
    <mergeCell ref="J188:N189"/>
    <mergeCell ref="E190:G190"/>
    <mergeCell ref="L190:N190"/>
    <mergeCell ref="E191:G191"/>
    <mergeCell ref="L191:N191"/>
    <mergeCell ref="E192:G192"/>
    <mergeCell ref="L192:N192"/>
    <mergeCell ref="E193:G193"/>
    <mergeCell ref="L193:N193"/>
    <mergeCell ref="E194:G194"/>
    <mergeCell ref="L194:N194"/>
    <mergeCell ref="L26:N26"/>
    <mergeCell ref="L27:N27"/>
    <mergeCell ref="L28:N28"/>
    <mergeCell ref="L29:N29"/>
    <mergeCell ref="L30:N30"/>
    <mergeCell ref="L31:N31"/>
    <mergeCell ref="E198:G198"/>
    <mergeCell ref="L198:N198"/>
    <mergeCell ref="C1:G1"/>
    <mergeCell ref="C2:G3"/>
    <mergeCell ref="E4:G4"/>
    <mergeCell ref="E5:G5"/>
    <mergeCell ref="E6:G6"/>
    <mergeCell ref="E7:G7"/>
    <mergeCell ref="E8:G8"/>
    <mergeCell ref="H1:H31"/>
    <mergeCell ref="I1:I31"/>
    <mergeCell ref="C32:G32"/>
    <mergeCell ref="H32:H62"/>
    <mergeCell ref="I32:I62"/>
    <mergeCell ref="J32:N32"/>
    <mergeCell ref="C33:G34"/>
    <mergeCell ref="J33:N34"/>
    <mergeCell ref="E35:G35"/>
    <mergeCell ref="L35:N35"/>
    <mergeCell ref="E36:G36"/>
    <mergeCell ref="L36:N36"/>
    <mergeCell ref="E37:G37"/>
    <mergeCell ref="L37:N37"/>
    <mergeCell ref="E38:G38"/>
    <mergeCell ref="L38:N38"/>
    <mergeCell ref="E39:G39"/>
    <mergeCell ref="E9:G9"/>
    <mergeCell ref="E10:G10"/>
    <mergeCell ref="E11:G11"/>
    <mergeCell ref="E12:G12"/>
    <mergeCell ref="E13:G13"/>
    <mergeCell ref="E23:G23"/>
    <mergeCell ref="E25:G25"/>
    <mergeCell ref="E26:G26"/>
    <mergeCell ref="E27:G27"/>
    <mergeCell ref="E28:G28"/>
    <mergeCell ref="E29:G29"/>
    <mergeCell ref="E30:G30"/>
    <mergeCell ref="E31:G31"/>
    <mergeCell ref="E59:G59"/>
    <mergeCell ref="L59:N59"/>
    <mergeCell ref="E60:G60"/>
    <mergeCell ref="L60:N60"/>
    <mergeCell ref="L42:N42"/>
    <mergeCell ref="E43:G43"/>
    <mergeCell ref="L43:N43"/>
    <mergeCell ref="E44:G44"/>
    <mergeCell ref="L44:N44"/>
    <mergeCell ref="E54:G54"/>
    <mergeCell ref="L54:N54"/>
    <mergeCell ref="E56:G56"/>
    <mergeCell ref="L56:N56"/>
    <mergeCell ref="E57:G57"/>
    <mergeCell ref="L57:N57"/>
    <mergeCell ref="E58:G58"/>
    <mergeCell ref="L58:N58"/>
    <mergeCell ref="L23:N23"/>
    <mergeCell ref="L25:N25"/>
    <mergeCell ref="E61:G61"/>
    <mergeCell ref="L61:N61"/>
    <mergeCell ref="E62:G62"/>
    <mergeCell ref="L62:N62"/>
    <mergeCell ref="C63:G63"/>
    <mergeCell ref="H63:H93"/>
    <mergeCell ref="I63:I93"/>
    <mergeCell ref="J63:N63"/>
    <mergeCell ref="C64:G65"/>
    <mergeCell ref="J64:N65"/>
    <mergeCell ref="E66:G66"/>
    <mergeCell ref="L66:N66"/>
    <mergeCell ref="E67:G67"/>
    <mergeCell ref="L67:N67"/>
    <mergeCell ref="E68:G68"/>
    <mergeCell ref="L68:N68"/>
    <mergeCell ref="E69:G69"/>
    <mergeCell ref="L69:N69"/>
    <mergeCell ref="E70:G70"/>
    <mergeCell ref="L70:N70"/>
    <mergeCell ref="E71:G71"/>
    <mergeCell ref="L71:N71"/>
    <mergeCell ref="E72:G72"/>
    <mergeCell ref="L72:N72"/>
    <mergeCell ref="E73:G73"/>
    <mergeCell ref="L73:N73"/>
    <mergeCell ref="E74:G74"/>
    <mergeCell ref="L74:N74"/>
    <mergeCell ref="E75:G75"/>
    <mergeCell ref="L75:N75"/>
    <mergeCell ref="E85:G85"/>
    <mergeCell ref="L85:N85"/>
    <mergeCell ref="E87:G87"/>
    <mergeCell ref="L87:N87"/>
    <mergeCell ref="E88:G88"/>
    <mergeCell ref="L88:N88"/>
    <mergeCell ref="E89:G89"/>
    <mergeCell ref="L89:N89"/>
    <mergeCell ref="E90:G90"/>
    <mergeCell ref="L90:N90"/>
    <mergeCell ref="E91:G91"/>
    <mergeCell ref="L91:N91"/>
    <mergeCell ref="E92:G92"/>
    <mergeCell ref="L92:N92"/>
    <mergeCell ref="E93:G93"/>
    <mergeCell ref="L93:N93"/>
    <mergeCell ref="C94:G94"/>
    <mergeCell ref="H94:H124"/>
    <mergeCell ref="I94:I124"/>
    <mergeCell ref="J94:N94"/>
    <mergeCell ref="C95:G96"/>
    <mergeCell ref="J95:N96"/>
    <mergeCell ref="E97:G97"/>
    <mergeCell ref="L97:N97"/>
    <mergeCell ref="E98:G98"/>
    <mergeCell ref="L98:N98"/>
    <mergeCell ref="E99:G99"/>
    <mergeCell ref="L99:N99"/>
    <mergeCell ref="E100:G100"/>
    <mergeCell ref="L100:N100"/>
    <mergeCell ref="E101:G101"/>
    <mergeCell ref="L101:N101"/>
    <mergeCell ref="E102:G102"/>
    <mergeCell ref="L102:N102"/>
    <mergeCell ref="E135:G135"/>
    <mergeCell ref="L135:N135"/>
    <mergeCell ref="E136:G136"/>
    <mergeCell ref="L136:N136"/>
    <mergeCell ref="E137:G137"/>
    <mergeCell ref="L137:N137"/>
    <mergeCell ref="E103:G103"/>
    <mergeCell ref="L103:N103"/>
    <mergeCell ref="E104:G104"/>
    <mergeCell ref="L104:N104"/>
    <mergeCell ref="E105:G105"/>
    <mergeCell ref="L105:N105"/>
    <mergeCell ref="E106:G106"/>
    <mergeCell ref="L106:N106"/>
    <mergeCell ref="E116:G116"/>
    <mergeCell ref="L116:N116"/>
    <mergeCell ref="E118:G118"/>
    <mergeCell ref="L118:N118"/>
    <mergeCell ref="E119:G119"/>
    <mergeCell ref="L119:N119"/>
    <mergeCell ref="E120:G120"/>
    <mergeCell ref="L120:N120"/>
    <mergeCell ref="E121:G121"/>
    <mergeCell ref="L121:N121"/>
    <mergeCell ref="E161:G161"/>
    <mergeCell ref="L161:N161"/>
    <mergeCell ref="E162:G162"/>
    <mergeCell ref="L162:N162"/>
    <mergeCell ref="E163:G163"/>
    <mergeCell ref="L163:N163"/>
    <mergeCell ref="E122:G122"/>
    <mergeCell ref="L122:N122"/>
    <mergeCell ref="E123:G123"/>
    <mergeCell ref="L123:N123"/>
    <mergeCell ref="E124:G124"/>
    <mergeCell ref="L124:N124"/>
    <mergeCell ref="C125:G125"/>
    <mergeCell ref="H125:H155"/>
    <mergeCell ref="I125:I155"/>
    <mergeCell ref="J125:N125"/>
    <mergeCell ref="C126:G127"/>
    <mergeCell ref="J126:N127"/>
    <mergeCell ref="E128:G128"/>
    <mergeCell ref="L128:N128"/>
    <mergeCell ref="E129:G129"/>
    <mergeCell ref="L129:N129"/>
    <mergeCell ref="E130:G130"/>
    <mergeCell ref="L130:N130"/>
    <mergeCell ref="E131:G131"/>
    <mergeCell ref="L131:N131"/>
    <mergeCell ref="E132:G132"/>
    <mergeCell ref="L132:N132"/>
    <mergeCell ref="E133:G133"/>
    <mergeCell ref="L133:N133"/>
    <mergeCell ref="E134:G134"/>
    <mergeCell ref="L134:N134"/>
    <mergeCell ref="E180:G180"/>
    <mergeCell ref="L180:N180"/>
    <mergeCell ref="E181:G181"/>
    <mergeCell ref="L181:N181"/>
    <mergeCell ref="E182:G182"/>
    <mergeCell ref="L182:N182"/>
    <mergeCell ref="E147:G147"/>
    <mergeCell ref="L147:N147"/>
    <mergeCell ref="E149:G149"/>
    <mergeCell ref="L149:N149"/>
    <mergeCell ref="E150:G150"/>
    <mergeCell ref="L150:N150"/>
    <mergeCell ref="E151:G151"/>
    <mergeCell ref="L151:N151"/>
    <mergeCell ref="E152:G152"/>
    <mergeCell ref="L152:N152"/>
    <mergeCell ref="E153:G153"/>
    <mergeCell ref="L153:N153"/>
    <mergeCell ref="E154:G154"/>
    <mergeCell ref="L154:N154"/>
    <mergeCell ref="E155:G155"/>
    <mergeCell ref="L155:N155"/>
    <mergeCell ref="C156:G156"/>
    <mergeCell ref="H156:H186"/>
    <mergeCell ref="I156:I186"/>
    <mergeCell ref="J156:N156"/>
    <mergeCell ref="C157:G158"/>
    <mergeCell ref="J157:N158"/>
    <mergeCell ref="E159:G159"/>
    <mergeCell ref="L159:N159"/>
    <mergeCell ref="E160:G160"/>
    <mergeCell ref="L160:N160"/>
    <mergeCell ref="E183:G183"/>
    <mergeCell ref="L183:N183"/>
    <mergeCell ref="E184:G184"/>
    <mergeCell ref="L184:N184"/>
    <mergeCell ref="E185:G185"/>
    <mergeCell ref="L185:N185"/>
    <mergeCell ref="E186:G186"/>
    <mergeCell ref="L186:N186"/>
    <mergeCell ref="J1:N1"/>
    <mergeCell ref="J2:N3"/>
    <mergeCell ref="L4:N4"/>
    <mergeCell ref="L5:N5"/>
    <mergeCell ref="L6:N6"/>
    <mergeCell ref="L7:N7"/>
    <mergeCell ref="L8:N8"/>
    <mergeCell ref="L9:N9"/>
    <mergeCell ref="L10:N10"/>
    <mergeCell ref="L11:N11"/>
    <mergeCell ref="L12:N12"/>
    <mergeCell ref="L13:N13"/>
    <mergeCell ref="E164:G164"/>
    <mergeCell ref="L164:N164"/>
    <mergeCell ref="E165:G165"/>
    <mergeCell ref="L165:N165"/>
    <mergeCell ref="E166:G166"/>
    <mergeCell ref="L166:N166"/>
    <mergeCell ref="E167:G167"/>
    <mergeCell ref="L167:N167"/>
    <mergeCell ref="E168:G168"/>
    <mergeCell ref="L168:N168"/>
    <mergeCell ref="E178:G178"/>
    <mergeCell ref="L178:N178"/>
  </mergeCells>
  <phoneticPr fontId="14" type="noConversion"/>
  <conditionalFormatting sqref="J1:J2 K14:M14 K15:K21 L31 K9:K13 K6:K7 K4:L5 L9:L12 L25 K23:L24 M24:N24">
    <cfRule type="cellIs" dxfId="8608" priority="3210" stopIfTrue="1" operator="equal">
      <formula>0</formula>
    </cfRule>
  </conditionalFormatting>
  <conditionalFormatting sqref="J1:J2 K14:M14 K15:K21 L31 K9:K13 K6:K7 K4:L5 L9:L12 L25 K23:L24 M24:N24">
    <cfRule type="containsText" dxfId="8607" priority="3206" stopIfTrue="1" operator="containsText" text="f'k{kk foHkkx jktLFkku">
      <formula>NOT(ISERROR(SEARCH("f'k{kk foHkkx jktLFkku",J1)))</formula>
    </cfRule>
    <cfRule type="containsText" dxfId="8606" priority="3209" stopIfTrue="1" operator="containsText" text="iw.kkZad">
      <formula>NOT(ISERROR(SEARCH("iw.kkZad",J1)))</formula>
    </cfRule>
  </conditionalFormatting>
  <conditionalFormatting sqref="L5 L8:L10 L23:L25">
    <cfRule type="cellIs" dxfId="8605" priority="3207" stopIfTrue="1" operator="equal">
      <formula>1800</formula>
    </cfRule>
    <cfRule type="cellIs" dxfId="8604" priority="3208" stopIfTrue="1" operator="equal">
      <formula>200</formula>
    </cfRule>
  </conditionalFormatting>
  <conditionalFormatting sqref="J1:J2 K14:M14 K15:K21 L31 K9:K13 K6:K7 K4:L5 L9:L12 L25 K23:L24 M24:N24">
    <cfRule type="containsText" dxfId="8603" priority="3205" stopIfTrue="1" operator="containsText" text="dsoy jktdh; fo|ky;ksa esa iz;ksx gsrq fu%'kqYd">
      <formula>NOT(ISERROR(SEARCH("dsoy jktdh; fo|ky;ksa esa iz;ksx gsrq fu%'kqYd",J1)))</formula>
    </cfRule>
  </conditionalFormatting>
  <conditionalFormatting sqref="K31">
    <cfRule type="cellIs" dxfId="8602" priority="3194" stopIfTrue="1" operator="equal">
      <formula>0</formula>
    </cfRule>
  </conditionalFormatting>
  <conditionalFormatting sqref="K31">
    <cfRule type="containsText" dxfId="8601" priority="3190" stopIfTrue="1" operator="containsText" text="f'k{kk foHkkx jktLFkku">
      <formula>NOT(ISERROR(SEARCH("f'k{kk foHkkx jktLFkku",K31)))</formula>
    </cfRule>
    <cfRule type="containsText" dxfId="8600" priority="3193" stopIfTrue="1" operator="containsText" text="iw.kkZad">
      <formula>NOT(ISERROR(SEARCH("iw.kkZad",K31)))</formula>
    </cfRule>
  </conditionalFormatting>
  <conditionalFormatting sqref="K31">
    <cfRule type="containsText" dxfId="8599" priority="3189" stopIfTrue="1" operator="containsText" text="dsoy jktdh; fo|ky;ksa esa iz;ksx gsrq fu%'kqYd">
      <formula>NOT(ISERROR(SEARCH("dsoy jktdh; fo|ky;ksa esa iz;ksx gsrq fu%'kqYd",K31)))</formula>
    </cfRule>
  </conditionalFormatting>
  <conditionalFormatting sqref="L26:L29">
    <cfRule type="cellIs" dxfId="8598" priority="2568" stopIfTrue="1" operator="equal">
      <formula>0</formula>
    </cfRule>
  </conditionalFormatting>
  <conditionalFormatting sqref="L26:L29">
    <cfRule type="containsText" dxfId="8597" priority="2564" stopIfTrue="1" operator="containsText" text="f'k{kk foHkkx jktLFkku">
      <formula>NOT(ISERROR(SEARCH("f'k{kk foHkkx jktLFkku",L26)))</formula>
    </cfRule>
    <cfRule type="containsText" dxfId="8596" priority="2567" stopIfTrue="1" operator="containsText" text="iw.kkZad">
      <formula>NOT(ISERROR(SEARCH("iw.kkZad",L26)))</formula>
    </cfRule>
  </conditionalFormatting>
  <conditionalFormatting sqref="L26:L29">
    <cfRule type="cellIs" dxfId="8595" priority="2565" stopIfTrue="1" operator="equal">
      <formula>1800</formula>
    </cfRule>
    <cfRule type="cellIs" dxfId="8594" priority="2566" stopIfTrue="1" operator="equal">
      <formula>200</formula>
    </cfRule>
  </conditionalFormatting>
  <conditionalFormatting sqref="L26:L29">
    <cfRule type="containsText" dxfId="8593" priority="2563" stopIfTrue="1" operator="containsText" text="dsoy jktdh; fo|ky;ksa esa iz;ksx gsrq fu%'kqYd">
      <formula>NOT(ISERROR(SEARCH("dsoy jktdh; fo|ky;ksa esa iz;ksx gsrq fu%'kqYd",L26)))</formula>
    </cfRule>
  </conditionalFormatting>
  <conditionalFormatting sqref="L6:L7">
    <cfRule type="cellIs" dxfId="8592" priority="2562" stopIfTrue="1" operator="equal">
      <formula>0</formula>
    </cfRule>
  </conditionalFormatting>
  <conditionalFormatting sqref="L6:L7">
    <cfRule type="containsText" dxfId="8591" priority="2558" stopIfTrue="1" operator="containsText" text="f'k{kk foHkkx jktLFkku">
      <formula>NOT(ISERROR(SEARCH("f'k{kk foHkkx jktLFkku",L6)))</formula>
    </cfRule>
    <cfRule type="containsText" dxfId="8590" priority="2561" stopIfTrue="1" operator="containsText" text="iw.kkZad">
      <formula>NOT(ISERROR(SEARCH("iw.kkZad",L6)))</formula>
    </cfRule>
  </conditionalFormatting>
  <conditionalFormatting sqref="L6:L7">
    <cfRule type="cellIs" dxfId="8589" priority="2559" stopIfTrue="1" operator="equal">
      <formula>1800</formula>
    </cfRule>
    <cfRule type="cellIs" dxfId="8588" priority="2560" stopIfTrue="1" operator="equal">
      <formula>200</formula>
    </cfRule>
  </conditionalFormatting>
  <conditionalFormatting sqref="L6:L7">
    <cfRule type="containsText" dxfId="8587" priority="2557" stopIfTrue="1" operator="containsText" text="dsoy jktdh; fo|ky;ksa esa iz;ksx gsrq fu%'kqYd">
      <formula>NOT(ISERROR(SEARCH("dsoy jktdh; fo|ky;ksa esa iz;ksx gsrq fu%'kqYd",L6)))</formula>
    </cfRule>
  </conditionalFormatting>
  <conditionalFormatting sqref="K155">
    <cfRule type="containsText" dxfId="8586" priority="2199" stopIfTrue="1" operator="containsText" text="dsoy jktdh; fo|ky;ksa esa iz;ksx gsrq fu%'kqYd">
      <formula>NOT(ISERROR(SEARCH("dsoy jktdh; fo|ky;ksa esa iz;ksx gsrq fu%'kqYd",K155)))</formula>
    </cfRule>
  </conditionalFormatting>
  <conditionalFormatting sqref="L150:L153">
    <cfRule type="cellIs" dxfId="8585" priority="2198" stopIfTrue="1" operator="equal">
      <formula>0</formula>
    </cfRule>
  </conditionalFormatting>
  <conditionalFormatting sqref="E31">
    <cfRule type="cellIs" dxfId="8584" priority="2380" stopIfTrue="1" operator="equal">
      <formula>0</formula>
    </cfRule>
  </conditionalFormatting>
  <conditionalFormatting sqref="C1:C2 D14:F14 D15:D21 D9:D13 D6:D7 D4:E5 E9:E12 E25 D23:E24 F24:G24">
    <cfRule type="cellIs" dxfId="8583" priority="2534" stopIfTrue="1" operator="equal">
      <formula>0</formula>
    </cfRule>
  </conditionalFormatting>
  <conditionalFormatting sqref="C1:C2 D14:F14 D15:D21 D9:D13 D6:D7 D4:E5 E9:E12 E25 D23:E24 F24:G24">
    <cfRule type="containsText" dxfId="8582" priority="2530" stopIfTrue="1" operator="containsText" text="f'k{kk foHkkx jktLFkku">
      <formula>NOT(ISERROR(SEARCH("f'k{kk foHkkx jktLFkku",C1)))</formula>
    </cfRule>
    <cfRule type="containsText" dxfId="8581" priority="2533" stopIfTrue="1" operator="containsText" text="iw.kkZad">
      <formula>NOT(ISERROR(SEARCH("iw.kkZad",C1)))</formula>
    </cfRule>
  </conditionalFormatting>
  <conditionalFormatting sqref="E5 E8:E10 E23:E25">
    <cfRule type="cellIs" dxfId="8580" priority="2531" stopIfTrue="1" operator="equal">
      <formula>1800</formula>
    </cfRule>
    <cfRule type="cellIs" dxfId="8579" priority="2532" stopIfTrue="1" operator="equal">
      <formula>200</formula>
    </cfRule>
  </conditionalFormatting>
  <conditionalFormatting sqref="C1:C2 D14:F14 D15:D21 D9:D13 D6:D7 D4:E5 E9:E12 E25 D23:E24 F24:G24">
    <cfRule type="containsText" dxfId="8578" priority="2529" stopIfTrue="1" operator="containsText" text="dsoy jktdh; fo|ky;ksa esa iz;ksx gsrq fu%'kqYd">
      <formula>NOT(ISERROR(SEARCH("dsoy jktdh; fo|ky;ksa esa iz;ksx gsrq fu%'kqYd",C1)))</formula>
    </cfRule>
  </conditionalFormatting>
  <conditionalFormatting sqref="D31">
    <cfRule type="cellIs" dxfId="8577" priority="2528" stopIfTrue="1" operator="equal">
      <formula>0</formula>
    </cfRule>
  </conditionalFormatting>
  <conditionalFormatting sqref="D31">
    <cfRule type="containsText" dxfId="8576" priority="2526" stopIfTrue="1" operator="containsText" text="f'k{kk foHkkx jktLFkku">
      <formula>NOT(ISERROR(SEARCH("f'k{kk foHkkx jktLFkku",D31)))</formula>
    </cfRule>
    <cfRule type="containsText" dxfId="8575" priority="2527" stopIfTrue="1" operator="containsText" text="iw.kkZad">
      <formula>NOT(ISERROR(SEARCH("iw.kkZad",D31)))</formula>
    </cfRule>
  </conditionalFormatting>
  <conditionalFormatting sqref="D31">
    <cfRule type="containsText" dxfId="8574" priority="2525" stopIfTrue="1" operator="containsText" text="dsoy jktdh; fo|ky;ksa esa iz;ksx gsrq fu%'kqYd">
      <formula>NOT(ISERROR(SEARCH("dsoy jktdh; fo|ky;ksa esa iz;ksx gsrq fu%'kqYd",D31)))</formula>
    </cfRule>
  </conditionalFormatting>
  <conditionalFormatting sqref="E26:E29">
    <cfRule type="cellIs" dxfId="8573" priority="2524" stopIfTrue="1" operator="equal">
      <formula>0</formula>
    </cfRule>
  </conditionalFormatting>
  <conditionalFormatting sqref="E26:E29">
    <cfRule type="containsText" dxfId="8572" priority="2520" stopIfTrue="1" operator="containsText" text="f'k{kk foHkkx jktLFkku">
      <formula>NOT(ISERROR(SEARCH("f'k{kk foHkkx jktLFkku",E26)))</formula>
    </cfRule>
    <cfRule type="containsText" dxfId="8571" priority="2523" stopIfTrue="1" operator="containsText" text="iw.kkZad">
      <formula>NOT(ISERROR(SEARCH("iw.kkZad",E26)))</formula>
    </cfRule>
  </conditionalFormatting>
  <conditionalFormatting sqref="E26:E29">
    <cfRule type="cellIs" dxfId="8570" priority="2521" stopIfTrue="1" operator="equal">
      <formula>1800</formula>
    </cfRule>
    <cfRule type="cellIs" dxfId="8569" priority="2522" stopIfTrue="1" operator="equal">
      <formula>200</formula>
    </cfRule>
  </conditionalFormatting>
  <conditionalFormatting sqref="E26:E29">
    <cfRule type="containsText" dxfId="8568" priority="2519" stopIfTrue="1" operator="containsText" text="dsoy jktdh; fo|ky;ksa esa iz;ksx gsrq fu%'kqYd">
      <formula>NOT(ISERROR(SEARCH("dsoy jktdh; fo|ky;ksa esa iz;ksx gsrq fu%'kqYd",E26)))</formula>
    </cfRule>
  </conditionalFormatting>
  <conditionalFormatting sqref="E6:E7">
    <cfRule type="cellIs" dxfId="8567" priority="2518" stopIfTrue="1" operator="equal">
      <formula>0</formula>
    </cfRule>
  </conditionalFormatting>
  <conditionalFormatting sqref="E6:E7">
    <cfRule type="containsText" dxfId="8566" priority="2514" stopIfTrue="1" operator="containsText" text="f'k{kk foHkkx jktLFkku">
      <formula>NOT(ISERROR(SEARCH("f'k{kk foHkkx jktLFkku",E6)))</formula>
    </cfRule>
    <cfRule type="containsText" dxfId="8565" priority="2517" stopIfTrue="1" operator="containsText" text="iw.kkZad">
      <formula>NOT(ISERROR(SEARCH("iw.kkZad",E6)))</formula>
    </cfRule>
  </conditionalFormatting>
  <conditionalFormatting sqref="E6:E7">
    <cfRule type="cellIs" dxfId="8564" priority="2515" stopIfTrue="1" operator="equal">
      <formula>1800</formula>
    </cfRule>
    <cfRule type="cellIs" dxfId="8563" priority="2516" stopIfTrue="1" operator="equal">
      <formula>200</formula>
    </cfRule>
  </conditionalFormatting>
  <conditionalFormatting sqref="E6:E7">
    <cfRule type="containsText" dxfId="8562" priority="2513" stopIfTrue="1" operator="containsText" text="dsoy jktdh; fo|ky;ksa esa iz;ksx gsrq fu%'kqYd">
      <formula>NOT(ISERROR(SEARCH("dsoy jktdh; fo|ky;ksa esa iz;ksx gsrq fu%'kqYd",E6)))</formula>
    </cfRule>
  </conditionalFormatting>
  <conditionalFormatting sqref="E57:E60">
    <cfRule type="cellIs" dxfId="8561" priority="2320" stopIfTrue="1" operator="equal">
      <formula>0</formula>
    </cfRule>
  </conditionalFormatting>
  <conditionalFormatting sqref="E57:E60">
    <cfRule type="containsText" dxfId="8560" priority="2316" stopIfTrue="1" operator="containsText" text="f'k{kk foHkkx jktLFkku">
      <formula>NOT(ISERROR(SEARCH("f'k{kk foHkkx jktLFkku",E57)))</formula>
    </cfRule>
    <cfRule type="containsText" dxfId="8559" priority="2319" stopIfTrue="1" operator="containsText" text="iw.kkZad">
      <formula>NOT(ISERROR(SEARCH("iw.kkZad",E57)))</formula>
    </cfRule>
  </conditionalFormatting>
  <conditionalFormatting sqref="E57:E60">
    <cfRule type="cellIs" dxfId="8558" priority="2317" stopIfTrue="1" operator="equal">
      <formula>1800</formula>
    </cfRule>
    <cfRule type="cellIs" dxfId="8557" priority="2318" stopIfTrue="1" operator="equal">
      <formula>200</formula>
    </cfRule>
  </conditionalFormatting>
  <conditionalFormatting sqref="E57:E60">
    <cfRule type="containsText" dxfId="8556" priority="2315" stopIfTrue="1" operator="containsText" text="dsoy jktdh; fo|ky;ksa esa iz;ksx gsrq fu%'kqYd">
      <formula>NOT(ISERROR(SEARCH("dsoy jktdh; fo|ky;ksa esa iz;ksx gsrq fu%'kqYd",E57)))</formula>
    </cfRule>
  </conditionalFormatting>
  <conditionalFormatting sqref="E37:E38">
    <cfRule type="cellIs" dxfId="8555" priority="2314" stopIfTrue="1" operator="equal">
      <formula>0</formula>
    </cfRule>
  </conditionalFormatting>
  <conditionalFormatting sqref="E62">
    <cfRule type="containsText" dxfId="8554" priority="2305" stopIfTrue="1" operator="containsText" text="dsoy jktdh; fo|ky;ksa esa iz;ksx gsrq fu%'kqYd">
      <formula>NOT(ISERROR(SEARCH("dsoy jktdh; fo|ky;ksa esa iz;ksx gsrq fu%'kqYd",E62)))</formula>
    </cfRule>
  </conditionalFormatting>
  <conditionalFormatting sqref="J63:J64 K76:M76 K77:K83 L93 K71:K75 K68:K69 K66:L67 L71:L74 L87 K85:L86 M86:N86">
    <cfRule type="cellIs" dxfId="8553" priority="2304" stopIfTrue="1" operator="equal">
      <formula>0</formula>
    </cfRule>
  </conditionalFormatting>
  <conditionalFormatting sqref="J63:J64 K76:M76 K77:K83 L93 K71:K75 K68:K69 K66:L67 L71:L74 L87 K85:L86 M86:N86">
    <cfRule type="containsText" dxfId="8552" priority="2300" stopIfTrue="1" operator="containsText" text="f'k{kk foHkkx jktLFkku">
      <formula>NOT(ISERROR(SEARCH("f'k{kk foHkkx jktLFkku",J63)))</formula>
    </cfRule>
    <cfRule type="containsText" dxfId="8551" priority="2303" stopIfTrue="1" operator="containsText" text="iw.kkZad">
      <formula>NOT(ISERROR(SEARCH("iw.kkZad",J63)))</formula>
    </cfRule>
  </conditionalFormatting>
  <conditionalFormatting sqref="L67 L70:L72 L85:L87">
    <cfRule type="cellIs" dxfId="8550" priority="2301" stopIfTrue="1" operator="equal">
      <formula>1800</formula>
    </cfRule>
    <cfRule type="cellIs" dxfId="8549" priority="2302" stopIfTrue="1" operator="equal">
      <formula>200</formula>
    </cfRule>
  </conditionalFormatting>
  <conditionalFormatting sqref="J63:J64 K76:M76 K77:K83 L93 K71:K75 K68:K69 K66:L67 L71:L74 L87 K85:L86 M86:N86">
    <cfRule type="containsText" dxfId="8548" priority="2299" stopIfTrue="1" operator="containsText" text="dsoy jktdh; fo|ky;ksa esa iz;ksx gsrq fu%'kqYd">
      <formula>NOT(ISERROR(SEARCH("dsoy jktdh; fo|ky;ksa esa iz;ksx gsrq fu%'kqYd",J63)))</formula>
    </cfRule>
  </conditionalFormatting>
  <conditionalFormatting sqref="K93">
    <cfRule type="cellIs" dxfId="8547" priority="2298" stopIfTrue="1" operator="equal">
      <formula>0</formula>
    </cfRule>
  </conditionalFormatting>
  <conditionalFormatting sqref="L88:L91">
    <cfRule type="containsText" dxfId="8546" priority="2289" stopIfTrue="1" operator="containsText" text="dsoy jktdh; fo|ky;ksa esa iz;ksx gsrq fu%'kqYd">
      <formula>NOT(ISERROR(SEARCH("dsoy jktdh; fo|ky;ksa esa iz;ksx gsrq fu%'kqYd",L88)))</formula>
    </cfRule>
  </conditionalFormatting>
  <conditionalFormatting sqref="L68:L69">
    <cfRule type="cellIs" dxfId="8545" priority="2288" stopIfTrue="1" operator="equal">
      <formula>0</formula>
    </cfRule>
  </conditionalFormatting>
  <conditionalFormatting sqref="L68:L69">
    <cfRule type="containsText" dxfId="8544" priority="2284" stopIfTrue="1" operator="containsText" text="f'k{kk foHkkx jktLFkku">
      <formula>NOT(ISERROR(SEARCH("f'k{kk foHkkx jktLFkku",L68)))</formula>
    </cfRule>
    <cfRule type="containsText" dxfId="8543" priority="2287" stopIfTrue="1" operator="containsText" text="iw.kkZad">
      <formula>NOT(ISERROR(SEARCH("iw.kkZad",L68)))</formula>
    </cfRule>
  </conditionalFormatting>
  <conditionalFormatting sqref="L68:L69">
    <cfRule type="cellIs" dxfId="8542" priority="2285" stopIfTrue="1" operator="equal">
      <formula>1800</formula>
    </cfRule>
    <cfRule type="cellIs" dxfId="8541" priority="2286" stopIfTrue="1" operator="equal">
      <formula>200</formula>
    </cfRule>
  </conditionalFormatting>
  <conditionalFormatting sqref="L68:L69">
    <cfRule type="containsText" dxfId="8540" priority="2283" stopIfTrue="1" operator="containsText" text="dsoy jktdh; fo|ky;ksa esa iz;ksx gsrq fu%'kqYd">
      <formula>NOT(ISERROR(SEARCH("dsoy jktdh; fo|ky;ksa esa iz;ksx gsrq fu%'kqYd",L68)))</formula>
    </cfRule>
  </conditionalFormatting>
  <conditionalFormatting sqref="C63:C64 D76:F76 D77:D83 D71:D75 D68:D69 D66:E67 E71:E74 E87 D85:E86 F86:G86">
    <cfRule type="cellIs" dxfId="8539" priority="2282" stopIfTrue="1" operator="equal">
      <formula>0</formula>
    </cfRule>
  </conditionalFormatting>
  <conditionalFormatting sqref="C63:C64 D76:F76 D77:D83 D71:D75 D68:D69 D66:E67 E71:E74 E87 D85:E86 F86:G86">
    <cfRule type="containsText" dxfId="8538" priority="2278" stopIfTrue="1" operator="containsText" text="f'k{kk foHkkx jktLFkku">
      <formula>NOT(ISERROR(SEARCH("f'k{kk foHkkx jktLFkku",C63)))</formula>
    </cfRule>
    <cfRule type="containsText" dxfId="8537" priority="2281" stopIfTrue="1" operator="containsText" text="iw.kkZad">
      <formula>NOT(ISERROR(SEARCH("iw.kkZad",C63)))</formula>
    </cfRule>
  </conditionalFormatting>
  <conditionalFormatting sqref="E67 E70:E72 E85:E87">
    <cfRule type="cellIs" dxfId="8536" priority="2279" stopIfTrue="1" operator="equal">
      <formula>1800</formula>
    </cfRule>
    <cfRule type="cellIs" dxfId="8535" priority="2280" stopIfTrue="1" operator="equal">
      <formula>200</formula>
    </cfRule>
  </conditionalFormatting>
  <conditionalFormatting sqref="C63:C64 D76:F76 D77:D83 D71:D75 D68:D69 D66:E67 E71:E74 E87 D85:E86 F86:G86">
    <cfRule type="containsText" dxfId="8534" priority="2277" stopIfTrue="1" operator="containsText" text="dsoy jktdh; fo|ky;ksa esa iz;ksx gsrq fu%'kqYd">
      <formula>NOT(ISERROR(SEARCH("dsoy jktdh; fo|ky;ksa esa iz;ksx gsrq fu%'kqYd",C63)))</formula>
    </cfRule>
  </conditionalFormatting>
  <conditionalFormatting sqref="D93">
    <cfRule type="cellIs" dxfId="8533" priority="2276" stopIfTrue="1" operator="equal">
      <formula>0</formula>
    </cfRule>
  </conditionalFormatting>
  <conditionalFormatting sqref="E88:E91">
    <cfRule type="containsText" dxfId="8532" priority="2267" stopIfTrue="1" operator="containsText" text="dsoy jktdh; fo|ky;ksa esa iz;ksx gsrq fu%'kqYd">
      <formula>NOT(ISERROR(SEARCH("dsoy jktdh; fo|ky;ksa esa iz;ksx gsrq fu%'kqYd",E88)))</formula>
    </cfRule>
  </conditionalFormatting>
  <conditionalFormatting sqref="E68:E69">
    <cfRule type="cellIs" dxfId="8531" priority="2266" stopIfTrue="1" operator="equal">
      <formula>0</formula>
    </cfRule>
  </conditionalFormatting>
  <conditionalFormatting sqref="E68:E69">
    <cfRule type="containsText" dxfId="8530" priority="2262" stopIfTrue="1" operator="containsText" text="f'k{kk foHkkx jktLFkku">
      <formula>NOT(ISERROR(SEARCH("f'k{kk foHkkx jktLFkku",E68)))</formula>
    </cfRule>
    <cfRule type="containsText" dxfId="8529" priority="2265" stopIfTrue="1" operator="containsText" text="iw.kkZad">
      <formula>NOT(ISERROR(SEARCH("iw.kkZad",E68)))</formula>
    </cfRule>
  </conditionalFormatting>
  <conditionalFormatting sqref="E68:E69">
    <cfRule type="cellIs" dxfId="8528" priority="2263" stopIfTrue="1" operator="equal">
      <formula>1800</formula>
    </cfRule>
    <cfRule type="cellIs" dxfId="8527" priority="2264" stopIfTrue="1" operator="equal">
      <formula>200</formula>
    </cfRule>
  </conditionalFormatting>
  <conditionalFormatting sqref="E68:E69">
    <cfRule type="containsText" dxfId="8526" priority="2261" stopIfTrue="1" operator="containsText" text="dsoy jktdh; fo|ky;ksa esa iz;ksx gsrq fu%'kqYd">
      <formula>NOT(ISERROR(SEARCH("dsoy jktdh; fo|ky;ksa esa iz;ksx gsrq fu%'kqYd",E68)))</formula>
    </cfRule>
  </conditionalFormatting>
  <conditionalFormatting sqref="E93">
    <cfRule type="cellIs" dxfId="8525" priority="2260" stopIfTrue="1" operator="equal">
      <formula>0</formula>
    </cfRule>
  </conditionalFormatting>
  <conditionalFormatting sqref="E31">
    <cfRule type="containsText" dxfId="8524" priority="2378" stopIfTrue="1" operator="containsText" text="f'k{kk foHkkx jktLFkku">
      <formula>NOT(ISERROR(SEARCH("f'k{kk foHkkx jktLFkku",E31)))</formula>
    </cfRule>
    <cfRule type="containsText" dxfId="8523" priority="2379" stopIfTrue="1" operator="containsText" text="iw.kkZad">
      <formula>NOT(ISERROR(SEARCH("iw.kkZad",E31)))</formula>
    </cfRule>
  </conditionalFormatting>
  <conditionalFormatting sqref="E31">
    <cfRule type="containsText" dxfId="8522" priority="2377" stopIfTrue="1" operator="containsText" text="dsoy jktdh; fo|ky;ksa esa iz;ksx gsrq fu%'kqYd">
      <formula>NOT(ISERROR(SEARCH("dsoy jktdh; fo|ky;ksa esa iz;ksx gsrq fu%'kqYd",E31)))</formula>
    </cfRule>
  </conditionalFormatting>
  <conditionalFormatting sqref="C125:C126 D138:F138 D139:D145 D133:D137 D130:D131 D128:E129 E133:E136 E149 D147:E148 F148:G148">
    <cfRule type="containsText" dxfId="8521" priority="2181" stopIfTrue="1" operator="containsText" text="dsoy jktdh; fo|ky;ksa esa iz;ksx gsrq fu%'kqYd">
      <formula>NOT(ISERROR(SEARCH("dsoy jktdh; fo|ky;ksa esa iz;ksx gsrq fu%'kqYd",C125)))</formula>
    </cfRule>
  </conditionalFormatting>
  <conditionalFormatting sqref="D155">
    <cfRule type="cellIs" dxfId="8520" priority="2180" stopIfTrue="1" operator="equal">
      <formula>0</formula>
    </cfRule>
  </conditionalFormatting>
  <conditionalFormatting sqref="D155">
    <cfRule type="containsText" dxfId="8519" priority="2178" stopIfTrue="1" operator="containsText" text="f'k{kk foHkkx jktLFkku">
      <formula>NOT(ISERROR(SEARCH("f'k{kk foHkkx jktLFkku",D155)))</formula>
    </cfRule>
    <cfRule type="containsText" dxfId="8518" priority="2179" stopIfTrue="1" operator="containsText" text="iw.kkZad">
      <formula>NOT(ISERROR(SEARCH("iw.kkZad",D155)))</formula>
    </cfRule>
  </conditionalFormatting>
  <conditionalFormatting sqref="D155">
    <cfRule type="containsText" dxfId="8517" priority="2177" stopIfTrue="1" operator="containsText" text="dsoy jktdh; fo|ky;ksa esa iz;ksx gsrq fu%'kqYd">
      <formula>NOT(ISERROR(SEARCH("dsoy jktdh; fo|ky;ksa esa iz;ksx gsrq fu%'kqYd",D155)))</formula>
    </cfRule>
  </conditionalFormatting>
  <conditionalFormatting sqref="E150:E153">
    <cfRule type="cellIs" dxfId="8516" priority="2176" stopIfTrue="1" operator="equal">
      <formula>0</formula>
    </cfRule>
  </conditionalFormatting>
  <conditionalFormatting sqref="E130:E131">
    <cfRule type="containsText" dxfId="8515" priority="2165" stopIfTrue="1" operator="containsText" text="dsoy jktdh; fo|ky;ksa esa iz;ksx gsrq fu%'kqYd">
      <formula>NOT(ISERROR(SEARCH("dsoy jktdh; fo|ky;ksa esa iz;ksx gsrq fu%'kqYd",E130)))</formula>
    </cfRule>
  </conditionalFormatting>
  <conditionalFormatting sqref="E155">
    <cfRule type="cellIs" dxfId="8514" priority="2164" stopIfTrue="1" operator="equal">
      <formula>0</formula>
    </cfRule>
  </conditionalFormatting>
  <conditionalFormatting sqref="E155">
    <cfRule type="containsText" dxfId="8513" priority="2162" stopIfTrue="1" operator="containsText" text="f'k{kk foHkkx jktLFkku">
      <formula>NOT(ISERROR(SEARCH("f'k{kk foHkkx jktLFkku",E155)))</formula>
    </cfRule>
    <cfRule type="containsText" dxfId="8512" priority="2163" stopIfTrue="1" operator="containsText" text="iw.kkZad">
      <formula>NOT(ISERROR(SEARCH("iw.kkZad",E155)))</formula>
    </cfRule>
  </conditionalFormatting>
  <conditionalFormatting sqref="E155">
    <cfRule type="containsText" dxfId="8511" priority="2161" stopIfTrue="1" operator="containsText" text="dsoy jktdh; fo|ky;ksa esa iz;ksx gsrq fu%'kqYd">
      <formula>NOT(ISERROR(SEARCH("dsoy jktdh; fo|ky;ksa esa iz;ksx gsrq fu%'kqYd",E155)))</formula>
    </cfRule>
  </conditionalFormatting>
  <conditionalFormatting sqref="J32:J33 K45:M45 K46:K52 L62 K40:K44 K37:K38 K35:L36 L40:L43 L56 K54:L55 M55:N55">
    <cfRule type="cellIs" dxfId="8510" priority="2352" stopIfTrue="1" operator="equal">
      <formula>0</formula>
    </cfRule>
  </conditionalFormatting>
  <conditionalFormatting sqref="J32:J33 K45:M45 K46:K52 L62 K40:K44 K37:K38 K35:L36 L40:L43 L56 K54:L55 M55:N55">
    <cfRule type="containsText" dxfId="8509" priority="2348" stopIfTrue="1" operator="containsText" text="f'k{kk foHkkx jktLFkku">
      <formula>NOT(ISERROR(SEARCH("f'k{kk foHkkx jktLFkku",J32)))</formula>
    </cfRule>
    <cfRule type="containsText" dxfId="8508" priority="2351" stopIfTrue="1" operator="containsText" text="iw.kkZad">
      <formula>NOT(ISERROR(SEARCH("iw.kkZad",J32)))</formula>
    </cfRule>
  </conditionalFormatting>
  <conditionalFormatting sqref="L36 L39:L41 L54:L56">
    <cfRule type="cellIs" dxfId="8507" priority="2349" stopIfTrue="1" operator="equal">
      <formula>1800</formula>
    </cfRule>
    <cfRule type="cellIs" dxfId="8506" priority="2350" stopIfTrue="1" operator="equal">
      <formula>200</formula>
    </cfRule>
  </conditionalFormatting>
  <conditionalFormatting sqref="J32:J33 K45:M45 K46:K52 L62 K40:K44 K37:K38 K35:L36 L40:L43 L56 K54:L55 M55:N55">
    <cfRule type="containsText" dxfId="8505" priority="2347" stopIfTrue="1" operator="containsText" text="dsoy jktdh; fo|ky;ksa esa iz;ksx gsrq fu%'kqYd">
      <formula>NOT(ISERROR(SEARCH("dsoy jktdh; fo|ky;ksa esa iz;ksx gsrq fu%'kqYd",J32)))</formula>
    </cfRule>
  </conditionalFormatting>
  <conditionalFormatting sqref="K62">
    <cfRule type="cellIs" dxfId="8504" priority="2346" stopIfTrue="1" operator="equal">
      <formula>0</formula>
    </cfRule>
  </conditionalFormatting>
  <conditionalFormatting sqref="K62">
    <cfRule type="containsText" dxfId="8503" priority="2344" stopIfTrue="1" operator="containsText" text="f'k{kk foHkkx jktLFkku">
      <formula>NOT(ISERROR(SEARCH("f'k{kk foHkkx jktLFkku",K62)))</formula>
    </cfRule>
    <cfRule type="containsText" dxfId="8502" priority="2345" stopIfTrue="1" operator="containsText" text="iw.kkZad">
      <formula>NOT(ISERROR(SEARCH("iw.kkZad",K62)))</formula>
    </cfRule>
  </conditionalFormatting>
  <conditionalFormatting sqref="K62">
    <cfRule type="containsText" dxfId="8501" priority="2343" stopIfTrue="1" operator="containsText" text="dsoy jktdh; fo|ky;ksa esa iz;ksx gsrq fu%'kqYd">
      <formula>NOT(ISERROR(SEARCH("dsoy jktdh; fo|ky;ksa esa iz;ksx gsrq fu%'kqYd",K62)))</formula>
    </cfRule>
  </conditionalFormatting>
  <conditionalFormatting sqref="L57:L60">
    <cfRule type="cellIs" dxfId="8500" priority="2342" stopIfTrue="1" operator="equal">
      <formula>0</formula>
    </cfRule>
  </conditionalFormatting>
  <conditionalFormatting sqref="L57:L60">
    <cfRule type="containsText" dxfId="8499" priority="2338" stopIfTrue="1" operator="containsText" text="f'k{kk foHkkx jktLFkku">
      <formula>NOT(ISERROR(SEARCH("f'k{kk foHkkx jktLFkku",L57)))</formula>
    </cfRule>
    <cfRule type="containsText" dxfId="8498" priority="2341" stopIfTrue="1" operator="containsText" text="iw.kkZad">
      <formula>NOT(ISERROR(SEARCH("iw.kkZad",L57)))</formula>
    </cfRule>
  </conditionalFormatting>
  <conditionalFormatting sqref="L57:L60">
    <cfRule type="cellIs" dxfId="8497" priority="2339" stopIfTrue="1" operator="equal">
      <formula>1800</formula>
    </cfRule>
    <cfRule type="cellIs" dxfId="8496" priority="2340" stopIfTrue="1" operator="equal">
      <formula>200</formula>
    </cfRule>
  </conditionalFormatting>
  <conditionalFormatting sqref="L57:L60">
    <cfRule type="containsText" dxfId="8495" priority="2337" stopIfTrue="1" operator="containsText" text="dsoy jktdh; fo|ky;ksa esa iz;ksx gsrq fu%'kqYd">
      <formula>NOT(ISERROR(SEARCH("dsoy jktdh; fo|ky;ksa esa iz;ksx gsrq fu%'kqYd",L57)))</formula>
    </cfRule>
  </conditionalFormatting>
  <conditionalFormatting sqref="L37:L38">
    <cfRule type="cellIs" dxfId="8494" priority="2336" stopIfTrue="1" operator="equal">
      <formula>0</formula>
    </cfRule>
  </conditionalFormatting>
  <conditionalFormatting sqref="L37:L38">
    <cfRule type="containsText" dxfId="8493" priority="2332" stopIfTrue="1" operator="containsText" text="f'k{kk foHkkx jktLFkku">
      <formula>NOT(ISERROR(SEARCH("f'k{kk foHkkx jktLFkku",L37)))</formula>
    </cfRule>
    <cfRule type="containsText" dxfId="8492" priority="2335" stopIfTrue="1" operator="containsText" text="iw.kkZad">
      <formula>NOT(ISERROR(SEARCH("iw.kkZad",L37)))</formula>
    </cfRule>
  </conditionalFormatting>
  <conditionalFormatting sqref="L37:L38">
    <cfRule type="cellIs" dxfId="8491" priority="2333" stopIfTrue="1" operator="equal">
      <formula>1800</formula>
    </cfRule>
    <cfRule type="cellIs" dxfId="8490" priority="2334" stopIfTrue="1" operator="equal">
      <formula>200</formula>
    </cfRule>
  </conditionalFormatting>
  <conditionalFormatting sqref="L37:L38">
    <cfRule type="containsText" dxfId="8489" priority="2331" stopIfTrue="1" operator="containsText" text="dsoy jktdh; fo|ky;ksa esa iz;ksx gsrq fu%'kqYd">
      <formula>NOT(ISERROR(SEARCH("dsoy jktdh; fo|ky;ksa esa iz;ksx gsrq fu%'kqYd",L37)))</formula>
    </cfRule>
  </conditionalFormatting>
  <conditionalFormatting sqref="E62">
    <cfRule type="cellIs" dxfId="8488" priority="2308" stopIfTrue="1" operator="equal">
      <formula>0</formula>
    </cfRule>
  </conditionalFormatting>
  <conditionalFormatting sqref="C32:C33 D45:F45 D46:D52 D40:D44 D37:D38 D35:E36 E40:E43 E56 D54:E55 F55:G55">
    <cfRule type="cellIs" dxfId="8487" priority="2330" stopIfTrue="1" operator="equal">
      <formula>0</formula>
    </cfRule>
  </conditionalFormatting>
  <conditionalFormatting sqref="C32:C33 D45:F45 D46:D52 D40:D44 D37:D38 D35:E36 E40:E43 E56 D54:E55 F55:G55">
    <cfRule type="containsText" dxfId="8486" priority="2326" stopIfTrue="1" operator="containsText" text="f'k{kk foHkkx jktLFkku">
      <formula>NOT(ISERROR(SEARCH("f'k{kk foHkkx jktLFkku",C32)))</formula>
    </cfRule>
    <cfRule type="containsText" dxfId="8485" priority="2329" stopIfTrue="1" operator="containsText" text="iw.kkZad">
      <formula>NOT(ISERROR(SEARCH("iw.kkZad",C32)))</formula>
    </cfRule>
  </conditionalFormatting>
  <conditionalFormatting sqref="E36 E39:E41 E54:E56">
    <cfRule type="cellIs" dxfId="8484" priority="2327" stopIfTrue="1" operator="equal">
      <formula>1800</formula>
    </cfRule>
    <cfRule type="cellIs" dxfId="8483" priority="2328" stopIfTrue="1" operator="equal">
      <formula>200</formula>
    </cfRule>
  </conditionalFormatting>
  <conditionalFormatting sqref="C32:C33 D45:F45 D46:D52 D40:D44 D37:D38 D35:E36 E40:E43 E56 D54:E55 F55:G55">
    <cfRule type="containsText" dxfId="8482" priority="2325" stopIfTrue="1" operator="containsText" text="dsoy jktdh; fo|ky;ksa esa iz;ksx gsrq fu%'kqYd">
      <formula>NOT(ISERROR(SEARCH("dsoy jktdh; fo|ky;ksa esa iz;ksx gsrq fu%'kqYd",C32)))</formula>
    </cfRule>
  </conditionalFormatting>
  <conditionalFormatting sqref="D62">
    <cfRule type="cellIs" dxfId="8481" priority="2324" stopIfTrue="1" operator="equal">
      <formula>0</formula>
    </cfRule>
  </conditionalFormatting>
  <conditionalFormatting sqref="D62">
    <cfRule type="containsText" dxfId="8480" priority="2322" stopIfTrue="1" operator="containsText" text="f'k{kk foHkkx jktLFkku">
      <formula>NOT(ISERROR(SEARCH("f'k{kk foHkkx jktLFkku",D62)))</formula>
    </cfRule>
    <cfRule type="containsText" dxfId="8479" priority="2323" stopIfTrue="1" operator="containsText" text="iw.kkZad">
      <formula>NOT(ISERROR(SEARCH("iw.kkZad",D62)))</formula>
    </cfRule>
  </conditionalFormatting>
  <conditionalFormatting sqref="D62">
    <cfRule type="containsText" dxfId="8478" priority="2321" stopIfTrue="1" operator="containsText" text="dsoy jktdh; fo|ky;ksa esa iz;ksx gsrq fu%'kqYd">
      <formula>NOT(ISERROR(SEARCH("dsoy jktdh; fo|ky;ksa esa iz;ksx gsrq fu%'kqYd",D62)))</formula>
    </cfRule>
  </conditionalFormatting>
  <conditionalFormatting sqref="E37:E38">
    <cfRule type="containsText" dxfId="8477" priority="2310" stopIfTrue="1" operator="containsText" text="f'k{kk foHkkx jktLFkku">
      <formula>NOT(ISERROR(SEARCH("f'k{kk foHkkx jktLFkku",E37)))</formula>
    </cfRule>
    <cfRule type="containsText" dxfId="8476" priority="2313" stopIfTrue="1" operator="containsText" text="iw.kkZad">
      <formula>NOT(ISERROR(SEARCH("iw.kkZad",E37)))</formula>
    </cfRule>
  </conditionalFormatting>
  <conditionalFormatting sqref="E37:E38">
    <cfRule type="cellIs" dxfId="8475" priority="2311" stopIfTrue="1" operator="equal">
      <formula>1800</formula>
    </cfRule>
    <cfRule type="cellIs" dxfId="8474" priority="2312" stopIfTrue="1" operator="equal">
      <formula>200</formula>
    </cfRule>
  </conditionalFormatting>
  <conditionalFormatting sqref="E37:E38">
    <cfRule type="containsText" dxfId="8473" priority="2309" stopIfTrue="1" operator="containsText" text="dsoy jktdh; fo|ky;ksa esa iz;ksx gsrq fu%'kqYd">
      <formula>NOT(ISERROR(SEARCH("dsoy jktdh; fo|ky;ksa esa iz;ksx gsrq fu%'kqYd",E37)))</formula>
    </cfRule>
  </conditionalFormatting>
  <conditionalFormatting sqref="E62">
    <cfRule type="containsText" dxfId="8472" priority="2306" stopIfTrue="1" operator="containsText" text="f'k{kk foHkkx jktLFkku">
      <formula>NOT(ISERROR(SEARCH("f'k{kk foHkkx jktLFkku",E62)))</formula>
    </cfRule>
    <cfRule type="containsText" dxfId="8471" priority="2307" stopIfTrue="1" operator="containsText" text="iw.kkZad">
      <formula>NOT(ISERROR(SEARCH("iw.kkZad",E62)))</formula>
    </cfRule>
  </conditionalFormatting>
  <conditionalFormatting sqref="K93">
    <cfRule type="containsText" dxfId="8470" priority="2296" stopIfTrue="1" operator="containsText" text="f'k{kk foHkkx jktLFkku">
      <formula>NOT(ISERROR(SEARCH("f'k{kk foHkkx jktLFkku",K93)))</formula>
    </cfRule>
    <cfRule type="containsText" dxfId="8469" priority="2297" stopIfTrue="1" operator="containsText" text="iw.kkZad">
      <formula>NOT(ISERROR(SEARCH("iw.kkZad",K93)))</formula>
    </cfRule>
  </conditionalFormatting>
  <conditionalFormatting sqref="K93">
    <cfRule type="containsText" dxfId="8468" priority="2295" stopIfTrue="1" operator="containsText" text="dsoy jktdh; fo|ky;ksa esa iz;ksx gsrq fu%'kqYd">
      <formula>NOT(ISERROR(SEARCH("dsoy jktdh; fo|ky;ksa esa iz;ksx gsrq fu%'kqYd",K93)))</formula>
    </cfRule>
  </conditionalFormatting>
  <conditionalFormatting sqref="L88:L91">
    <cfRule type="cellIs" dxfId="8467" priority="2294" stopIfTrue="1" operator="equal">
      <formula>0</formula>
    </cfRule>
  </conditionalFormatting>
  <conditionalFormatting sqref="L88:L91">
    <cfRule type="containsText" dxfId="8466" priority="2290" stopIfTrue="1" operator="containsText" text="f'k{kk foHkkx jktLFkku">
      <formula>NOT(ISERROR(SEARCH("f'k{kk foHkkx jktLFkku",L88)))</formula>
    </cfRule>
    <cfRule type="containsText" dxfId="8465" priority="2293" stopIfTrue="1" operator="containsText" text="iw.kkZad">
      <formula>NOT(ISERROR(SEARCH("iw.kkZad",L88)))</formula>
    </cfRule>
  </conditionalFormatting>
  <conditionalFormatting sqref="L88:L91">
    <cfRule type="cellIs" dxfId="8464" priority="2291" stopIfTrue="1" operator="equal">
      <formula>1800</formula>
    </cfRule>
    <cfRule type="cellIs" dxfId="8463" priority="2292" stopIfTrue="1" operator="equal">
      <formula>200</formula>
    </cfRule>
  </conditionalFormatting>
  <conditionalFormatting sqref="D93">
    <cfRule type="containsText" dxfId="8462" priority="2274" stopIfTrue="1" operator="containsText" text="f'k{kk foHkkx jktLFkku">
      <formula>NOT(ISERROR(SEARCH("f'k{kk foHkkx jktLFkku",D93)))</formula>
    </cfRule>
    <cfRule type="containsText" dxfId="8461" priority="2275" stopIfTrue="1" operator="containsText" text="iw.kkZad">
      <formula>NOT(ISERROR(SEARCH("iw.kkZad",D93)))</formula>
    </cfRule>
  </conditionalFormatting>
  <conditionalFormatting sqref="D93">
    <cfRule type="containsText" dxfId="8460" priority="2273" stopIfTrue="1" operator="containsText" text="dsoy jktdh; fo|ky;ksa esa iz;ksx gsrq fu%'kqYd">
      <formula>NOT(ISERROR(SEARCH("dsoy jktdh; fo|ky;ksa esa iz;ksx gsrq fu%'kqYd",D93)))</formula>
    </cfRule>
  </conditionalFormatting>
  <conditionalFormatting sqref="E88:E91">
    <cfRule type="cellIs" dxfId="8459" priority="2272" stopIfTrue="1" operator="equal">
      <formula>0</formula>
    </cfRule>
  </conditionalFormatting>
  <conditionalFormatting sqref="E88:E91">
    <cfRule type="containsText" dxfId="8458" priority="2268" stopIfTrue="1" operator="containsText" text="f'k{kk foHkkx jktLFkku">
      <formula>NOT(ISERROR(SEARCH("f'k{kk foHkkx jktLFkku",E88)))</formula>
    </cfRule>
    <cfRule type="containsText" dxfId="8457" priority="2271" stopIfTrue="1" operator="containsText" text="iw.kkZad">
      <formula>NOT(ISERROR(SEARCH("iw.kkZad",E88)))</formula>
    </cfRule>
  </conditionalFormatting>
  <conditionalFormatting sqref="E88:E91">
    <cfRule type="cellIs" dxfId="8456" priority="2269" stopIfTrue="1" operator="equal">
      <formula>1800</formula>
    </cfRule>
    <cfRule type="cellIs" dxfId="8455" priority="2270" stopIfTrue="1" operator="equal">
      <formula>200</formula>
    </cfRule>
  </conditionalFormatting>
  <conditionalFormatting sqref="E93">
    <cfRule type="containsText" dxfId="8454" priority="2258" stopIfTrue="1" operator="containsText" text="f'k{kk foHkkx jktLFkku">
      <formula>NOT(ISERROR(SEARCH("f'k{kk foHkkx jktLFkku",E93)))</formula>
    </cfRule>
    <cfRule type="containsText" dxfId="8453" priority="2259" stopIfTrue="1" operator="containsText" text="iw.kkZad">
      <formula>NOT(ISERROR(SEARCH("iw.kkZad",E93)))</formula>
    </cfRule>
  </conditionalFormatting>
  <conditionalFormatting sqref="E93">
    <cfRule type="containsText" dxfId="8452" priority="2257" stopIfTrue="1" operator="containsText" text="dsoy jktdh; fo|ky;ksa esa iz;ksx gsrq fu%'kqYd">
      <formula>NOT(ISERROR(SEARCH("dsoy jktdh; fo|ky;ksa esa iz;ksx gsrq fu%'kqYd",E93)))</formula>
    </cfRule>
  </conditionalFormatting>
  <conditionalFormatting sqref="J94:J95 K107:M107 K108:K114 L124 K102:K106 K99:K100 K97:L98 L102:L105 L118 K116:L117 M117:N117">
    <cfRule type="cellIs" dxfId="8451" priority="2256" stopIfTrue="1" operator="equal">
      <formula>0</formula>
    </cfRule>
  </conditionalFormatting>
  <conditionalFormatting sqref="J94:J95 K107:M107 K108:K114 L124 K102:K106 K99:K100 K97:L98 L102:L105 L118 K116:L117 M117:N117">
    <cfRule type="containsText" dxfId="8450" priority="2252" stopIfTrue="1" operator="containsText" text="f'k{kk foHkkx jktLFkku">
      <formula>NOT(ISERROR(SEARCH("f'k{kk foHkkx jktLFkku",J94)))</formula>
    </cfRule>
    <cfRule type="containsText" dxfId="8449" priority="2255" stopIfTrue="1" operator="containsText" text="iw.kkZad">
      <formula>NOT(ISERROR(SEARCH("iw.kkZad",J94)))</formula>
    </cfRule>
  </conditionalFormatting>
  <conditionalFormatting sqref="L98 L101:L103 L116:L118">
    <cfRule type="cellIs" dxfId="8448" priority="2253" stopIfTrue="1" operator="equal">
      <formula>1800</formula>
    </cfRule>
    <cfRule type="cellIs" dxfId="8447" priority="2254" stopIfTrue="1" operator="equal">
      <formula>200</formula>
    </cfRule>
  </conditionalFormatting>
  <conditionalFormatting sqref="J94:J95 K107:M107 K108:K114 L124 K102:K106 K99:K100 K97:L98 L102:L105 L118 K116:L117 M117:N117">
    <cfRule type="containsText" dxfId="8446" priority="2251" stopIfTrue="1" operator="containsText" text="dsoy jktdh; fo|ky;ksa esa iz;ksx gsrq fu%'kqYd">
      <formula>NOT(ISERROR(SEARCH("dsoy jktdh; fo|ky;ksa esa iz;ksx gsrq fu%'kqYd",J94)))</formula>
    </cfRule>
  </conditionalFormatting>
  <conditionalFormatting sqref="K124">
    <cfRule type="cellIs" dxfId="8445" priority="2250" stopIfTrue="1" operator="equal">
      <formula>0</formula>
    </cfRule>
  </conditionalFormatting>
  <conditionalFormatting sqref="K124">
    <cfRule type="containsText" dxfId="8444" priority="2248" stopIfTrue="1" operator="containsText" text="f'k{kk foHkkx jktLFkku">
      <formula>NOT(ISERROR(SEARCH("f'k{kk foHkkx jktLFkku",K124)))</formula>
    </cfRule>
    <cfRule type="containsText" dxfId="8443" priority="2249" stopIfTrue="1" operator="containsText" text="iw.kkZad">
      <formula>NOT(ISERROR(SEARCH("iw.kkZad",K124)))</formula>
    </cfRule>
  </conditionalFormatting>
  <conditionalFormatting sqref="K124">
    <cfRule type="containsText" dxfId="8442" priority="2247" stopIfTrue="1" operator="containsText" text="dsoy jktdh; fo|ky;ksa esa iz;ksx gsrq fu%'kqYd">
      <formula>NOT(ISERROR(SEARCH("dsoy jktdh; fo|ky;ksa esa iz;ksx gsrq fu%'kqYd",K124)))</formula>
    </cfRule>
  </conditionalFormatting>
  <conditionalFormatting sqref="L119:L122">
    <cfRule type="cellIs" dxfId="8441" priority="2246" stopIfTrue="1" operator="equal">
      <formula>0</formula>
    </cfRule>
  </conditionalFormatting>
  <conditionalFormatting sqref="L119:L122">
    <cfRule type="containsText" dxfId="8440" priority="2242" stopIfTrue="1" operator="containsText" text="f'k{kk foHkkx jktLFkku">
      <formula>NOT(ISERROR(SEARCH("f'k{kk foHkkx jktLFkku",L119)))</formula>
    </cfRule>
    <cfRule type="containsText" dxfId="8439" priority="2245" stopIfTrue="1" operator="containsText" text="iw.kkZad">
      <formula>NOT(ISERROR(SEARCH("iw.kkZad",L119)))</formula>
    </cfRule>
  </conditionalFormatting>
  <conditionalFormatting sqref="L119:L122">
    <cfRule type="cellIs" dxfId="8438" priority="2243" stopIfTrue="1" operator="equal">
      <formula>1800</formula>
    </cfRule>
    <cfRule type="cellIs" dxfId="8437" priority="2244" stopIfTrue="1" operator="equal">
      <formula>200</formula>
    </cfRule>
  </conditionalFormatting>
  <conditionalFormatting sqref="L119:L122">
    <cfRule type="containsText" dxfId="8436" priority="2241" stopIfTrue="1" operator="containsText" text="dsoy jktdh; fo|ky;ksa esa iz;ksx gsrq fu%'kqYd">
      <formula>NOT(ISERROR(SEARCH("dsoy jktdh; fo|ky;ksa esa iz;ksx gsrq fu%'kqYd",L119)))</formula>
    </cfRule>
  </conditionalFormatting>
  <conditionalFormatting sqref="L99:L100">
    <cfRule type="cellIs" dxfId="8435" priority="2240" stopIfTrue="1" operator="equal">
      <formula>0</formula>
    </cfRule>
  </conditionalFormatting>
  <conditionalFormatting sqref="L99:L100">
    <cfRule type="containsText" dxfId="8434" priority="2236" stopIfTrue="1" operator="containsText" text="f'k{kk foHkkx jktLFkku">
      <formula>NOT(ISERROR(SEARCH("f'k{kk foHkkx jktLFkku",L99)))</formula>
    </cfRule>
    <cfRule type="containsText" dxfId="8433" priority="2239" stopIfTrue="1" operator="containsText" text="iw.kkZad">
      <formula>NOT(ISERROR(SEARCH("iw.kkZad",L99)))</formula>
    </cfRule>
  </conditionalFormatting>
  <conditionalFormatting sqref="L99:L100">
    <cfRule type="cellIs" dxfId="8432" priority="2237" stopIfTrue="1" operator="equal">
      <formula>1800</formula>
    </cfRule>
    <cfRule type="cellIs" dxfId="8431" priority="2238" stopIfTrue="1" operator="equal">
      <formula>200</formula>
    </cfRule>
  </conditionalFormatting>
  <conditionalFormatting sqref="L99:L100">
    <cfRule type="containsText" dxfId="8430" priority="2235" stopIfTrue="1" operator="containsText" text="dsoy jktdh; fo|ky;ksa esa iz;ksx gsrq fu%'kqYd">
      <formula>NOT(ISERROR(SEARCH("dsoy jktdh; fo|ky;ksa esa iz;ksx gsrq fu%'kqYd",L99)))</formula>
    </cfRule>
  </conditionalFormatting>
  <conditionalFormatting sqref="E124">
    <cfRule type="cellIs" dxfId="8429" priority="2212" stopIfTrue="1" operator="equal">
      <formula>0</formula>
    </cfRule>
  </conditionalFormatting>
  <conditionalFormatting sqref="C94:C95 D107:F107 D108:D114 D102:D106 D99:D100 D97:E98 E102:E105 E118 D116:E117 F117:G117">
    <cfRule type="cellIs" dxfId="8428" priority="2234" stopIfTrue="1" operator="equal">
      <formula>0</formula>
    </cfRule>
  </conditionalFormatting>
  <conditionalFormatting sqref="C94:C95 D107:F107 D108:D114 D102:D106 D99:D100 D97:E98 E102:E105 E118 D116:E117 F117:G117">
    <cfRule type="containsText" dxfId="8427" priority="2230" stopIfTrue="1" operator="containsText" text="f'k{kk foHkkx jktLFkku">
      <formula>NOT(ISERROR(SEARCH("f'k{kk foHkkx jktLFkku",C94)))</formula>
    </cfRule>
    <cfRule type="containsText" dxfId="8426" priority="2233" stopIfTrue="1" operator="containsText" text="iw.kkZad">
      <formula>NOT(ISERROR(SEARCH("iw.kkZad",C94)))</formula>
    </cfRule>
  </conditionalFormatting>
  <conditionalFormatting sqref="E98 E101:E103 E116:E118">
    <cfRule type="cellIs" dxfId="8425" priority="2231" stopIfTrue="1" operator="equal">
      <formula>1800</formula>
    </cfRule>
    <cfRule type="cellIs" dxfId="8424" priority="2232" stopIfTrue="1" operator="equal">
      <formula>200</formula>
    </cfRule>
  </conditionalFormatting>
  <conditionalFormatting sqref="C94:C95 D107:F107 D108:D114 D102:D106 D99:D100 D97:E98 E102:E105 E118 D116:E117 F117:G117">
    <cfRule type="containsText" dxfId="8423" priority="2229" stopIfTrue="1" operator="containsText" text="dsoy jktdh; fo|ky;ksa esa iz;ksx gsrq fu%'kqYd">
      <formula>NOT(ISERROR(SEARCH("dsoy jktdh; fo|ky;ksa esa iz;ksx gsrq fu%'kqYd",C94)))</formula>
    </cfRule>
  </conditionalFormatting>
  <conditionalFormatting sqref="D124">
    <cfRule type="cellIs" dxfId="8422" priority="2228" stopIfTrue="1" operator="equal">
      <formula>0</formula>
    </cfRule>
  </conditionalFormatting>
  <conditionalFormatting sqref="D124">
    <cfRule type="containsText" dxfId="8421" priority="2226" stopIfTrue="1" operator="containsText" text="f'k{kk foHkkx jktLFkku">
      <formula>NOT(ISERROR(SEARCH("f'k{kk foHkkx jktLFkku",D124)))</formula>
    </cfRule>
    <cfRule type="containsText" dxfId="8420" priority="2227" stopIfTrue="1" operator="containsText" text="iw.kkZad">
      <formula>NOT(ISERROR(SEARCH("iw.kkZad",D124)))</formula>
    </cfRule>
  </conditionalFormatting>
  <conditionalFormatting sqref="D124">
    <cfRule type="containsText" dxfId="8419" priority="2225" stopIfTrue="1" operator="containsText" text="dsoy jktdh; fo|ky;ksa esa iz;ksx gsrq fu%'kqYd">
      <formula>NOT(ISERROR(SEARCH("dsoy jktdh; fo|ky;ksa esa iz;ksx gsrq fu%'kqYd",D124)))</formula>
    </cfRule>
  </conditionalFormatting>
  <conditionalFormatting sqref="E119:E122">
    <cfRule type="cellIs" dxfId="8418" priority="2224" stopIfTrue="1" operator="equal">
      <formula>0</formula>
    </cfRule>
  </conditionalFormatting>
  <conditionalFormatting sqref="E119:E122">
    <cfRule type="containsText" dxfId="8417" priority="2220" stopIfTrue="1" operator="containsText" text="f'k{kk foHkkx jktLFkku">
      <formula>NOT(ISERROR(SEARCH("f'k{kk foHkkx jktLFkku",E119)))</formula>
    </cfRule>
    <cfRule type="containsText" dxfId="8416" priority="2223" stopIfTrue="1" operator="containsText" text="iw.kkZad">
      <formula>NOT(ISERROR(SEARCH("iw.kkZad",E119)))</formula>
    </cfRule>
  </conditionalFormatting>
  <conditionalFormatting sqref="E119:E122">
    <cfRule type="cellIs" dxfId="8415" priority="2221" stopIfTrue="1" operator="equal">
      <formula>1800</formula>
    </cfRule>
    <cfRule type="cellIs" dxfId="8414" priority="2222" stopIfTrue="1" operator="equal">
      <formula>200</formula>
    </cfRule>
  </conditionalFormatting>
  <conditionalFormatting sqref="E119:E122">
    <cfRule type="containsText" dxfId="8413" priority="2219" stopIfTrue="1" operator="containsText" text="dsoy jktdh; fo|ky;ksa esa iz;ksx gsrq fu%'kqYd">
      <formula>NOT(ISERROR(SEARCH("dsoy jktdh; fo|ky;ksa esa iz;ksx gsrq fu%'kqYd",E119)))</formula>
    </cfRule>
  </conditionalFormatting>
  <conditionalFormatting sqref="E99:E100">
    <cfRule type="cellIs" dxfId="8412" priority="2218" stopIfTrue="1" operator="equal">
      <formula>0</formula>
    </cfRule>
  </conditionalFormatting>
  <conditionalFormatting sqref="E99:E100">
    <cfRule type="containsText" dxfId="8411" priority="2214" stopIfTrue="1" operator="containsText" text="f'k{kk foHkkx jktLFkku">
      <formula>NOT(ISERROR(SEARCH("f'k{kk foHkkx jktLFkku",E99)))</formula>
    </cfRule>
    <cfRule type="containsText" dxfId="8410" priority="2217" stopIfTrue="1" operator="containsText" text="iw.kkZad">
      <formula>NOT(ISERROR(SEARCH("iw.kkZad",E99)))</formula>
    </cfRule>
  </conditionalFormatting>
  <conditionalFormatting sqref="E99:E100">
    <cfRule type="cellIs" dxfId="8409" priority="2215" stopIfTrue="1" operator="equal">
      <formula>1800</formula>
    </cfRule>
    <cfRule type="cellIs" dxfId="8408" priority="2216" stopIfTrue="1" operator="equal">
      <formula>200</formula>
    </cfRule>
  </conditionalFormatting>
  <conditionalFormatting sqref="E99:E100">
    <cfRule type="containsText" dxfId="8407" priority="2213" stopIfTrue="1" operator="containsText" text="dsoy jktdh; fo|ky;ksa esa iz;ksx gsrq fu%'kqYd">
      <formula>NOT(ISERROR(SEARCH("dsoy jktdh; fo|ky;ksa esa iz;ksx gsrq fu%'kqYd",E99)))</formula>
    </cfRule>
  </conditionalFormatting>
  <conditionalFormatting sqref="E124">
    <cfRule type="containsText" dxfId="8406" priority="2210" stopIfTrue="1" operator="containsText" text="f'k{kk foHkkx jktLFkku">
      <formula>NOT(ISERROR(SEARCH("f'k{kk foHkkx jktLFkku",E124)))</formula>
    </cfRule>
    <cfRule type="containsText" dxfId="8405" priority="2211" stopIfTrue="1" operator="containsText" text="iw.kkZad">
      <formula>NOT(ISERROR(SEARCH("iw.kkZad",E124)))</formula>
    </cfRule>
  </conditionalFormatting>
  <conditionalFormatting sqref="E124">
    <cfRule type="containsText" dxfId="8404" priority="2209" stopIfTrue="1" operator="containsText" text="dsoy jktdh; fo|ky;ksa esa iz;ksx gsrq fu%'kqYd">
      <formula>NOT(ISERROR(SEARCH("dsoy jktdh; fo|ky;ksa esa iz;ksx gsrq fu%'kqYd",E124)))</formula>
    </cfRule>
  </conditionalFormatting>
  <conditionalFormatting sqref="J125:J126 K138:M138 K139:K145 L155 K133:K137 K130:K131 K128:L129 L133:L136 L149 K147:L148 M148:N148">
    <cfRule type="cellIs" dxfId="8403" priority="2208" stopIfTrue="1" operator="equal">
      <formula>0</formula>
    </cfRule>
  </conditionalFormatting>
  <conditionalFormatting sqref="J125:J126 K138:M138 K139:K145 L155 K133:K137 K130:K131 K128:L129 L133:L136 L149 K147:L148 M148:N148">
    <cfRule type="containsText" dxfId="8402" priority="2204" stopIfTrue="1" operator="containsText" text="f'k{kk foHkkx jktLFkku">
      <formula>NOT(ISERROR(SEARCH("f'k{kk foHkkx jktLFkku",J125)))</formula>
    </cfRule>
    <cfRule type="containsText" dxfId="8401" priority="2207" stopIfTrue="1" operator="containsText" text="iw.kkZad">
      <formula>NOT(ISERROR(SEARCH("iw.kkZad",J125)))</formula>
    </cfRule>
  </conditionalFormatting>
  <conditionalFormatting sqref="L129 L132:L134 L147:L149">
    <cfRule type="cellIs" dxfId="8400" priority="2205" stopIfTrue="1" operator="equal">
      <formula>1800</formula>
    </cfRule>
    <cfRule type="cellIs" dxfId="8399" priority="2206" stopIfTrue="1" operator="equal">
      <formula>200</formula>
    </cfRule>
  </conditionalFormatting>
  <conditionalFormatting sqref="J125:J126 K138:M138 K139:K145 L155 K133:K137 K130:K131 K128:L129 L133:L136 L149 K147:L148 M148:N148">
    <cfRule type="containsText" dxfId="8398" priority="2203" stopIfTrue="1" operator="containsText" text="dsoy jktdh; fo|ky;ksa esa iz;ksx gsrq fu%'kqYd">
      <formula>NOT(ISERROR(SEARCH("dsoy jktdh; fo|ky;ksa esa iz;ksx gsrq fu%'kqYd",J125)))</formula>
    </cfRule>
  </conditionalFormatting>
  <conditionalFormatting sqref="K155">
    <cfRule type="cellIs" dxfId="8397" priority="2202" stopIfTrue="1" operator="equal">
      <formula>0</formula>
    </cfRule>
  </conditionalFormatting>
  <conditionalFormatting sqref="K155">
    <cfRule type="containsText" dxfId="8396" priority="2200" stopIfTrue="1" operator="containsText" text="f'k{kk foHkkx jktLFkku">
      <formula>NOT(ISERROR(SEARCH("f'k{kk foHkkx jktLFkku",K155)))</formula>
    </cfRule>
    <cfRule type="containsText" dxfId="8395" priority="2201" stopIfTrue="1" operator="containsText" text="iw.kkZad">
      <formula>NOT(ISERROR(SEARCH("iw.kkZad",K155)))</formula>
    </cfRule>
  </conditionalFormatting>
  <conditionalFormatting sqref="L150:L153">
    <cfRule type="containsText" dxfId="8394" priority="2194" stopIfTrue="1" operator="containsText" text="f'k{kk foHkkx jktLFkku">
      <formula>NOT(ISERROR(SEARCH("f'k{kk foHkkx jktLFkku",L150)))</formula>
    </cfRule>
    <cfRule type="containsText" dxfId="8393" priority="2197" stopIfTrue="1" operator="containsText" text="iw.kkZad">
      <formula>NOT(ISERROR(SEARCH("iw.kkZad",L150)))</formula>
    </cfRule>
  </conditionalFormatting>
  <conditionalFormatting sqref="L150:L153">
    <cfRule type="cellIs" dxfId="8392" priority="2195" stopIfTrue="1" operator="equal">
      <formula>1800</formula>
    </cfRule>
    <cfRule type="cellIs" dxfId="8391" priority="2196" stopIfTrue="1" operator="equal">
      <formula>200</formula>
    </cfRule>
  </conditionalFormatting>
  <conditionalFormatting sqref="L150:L153">
    <cfRule type="containsText" dxfId="8390" priority="2193" stopIfTrue="1" operator="containsText" text="dsoy jktdh; fo|ky;ksa esa iz;ksx gsrq fu%'kqYd">
      <formula>NOT(ISERROR(SEARCH("dsoy jktdh; fo|ky;ksa esa iz;ksx gsrq fu%'kqYd",L150)))</formula>
    </cfRule>
  </conditionalFormatting>
  <conditionalFormatting sqref="L130:L131">
    <cfRule type="cellIs" dxfId="8389" priority="2192" stopIfTrue="1" operator="equal">
      <formula>0</formula>
    </cfRule>
  </conditionalFormatting>
  <conditionalFormatting sqref="L130:L131">
    <cfRule type="containsText" dxfId="8388" priority="2188" stopIfTrue="1" operator="containsText" text="f'k{kk foHkkx jktLFkku">
      <formula>NOT(ISERROR(SEARCH("f'k{kk foHkkx jktLFkku",L130)))</formula>
    </cfRule>
    <cfRule type="containsText" dxfId="8387" priority="2191" stopIfTrue="1" operator="containsText" text="iw.kkZad">
      <formula>NOT(ISERROR(SEARCH("iw.kkZad",L130)))</formula>
    </cfRule>
  </conditionalFormatting>
  <conditionalFormatting sqref="L130:L131">
    <cfRule type="cellIs" dxfId="8386" priority="2189" stopIfTrue="1" operator="equal">
      <formula>1800</formula>
    </cfRule>
    <cfRule type="cellIs" dxfId="8385" priority="2190" stopIfTrue="1" operator="equal">
      <formula>200</formula>
    </cfRule>
  </conditionalFormatting>
  <conditionalFormatting sqref="L130:L131">
    <cfRule type="containsText" dxfId="8384" priority="2187" stopIfTrue="1" operator="containsText" text="dsoy jktdh; fo|ky;ksa esa iz;ksx gsrq fu%'kqYd">
      <formula>NOT(ISERROR(SEARCH("dsoy jktdh; fo|ky;ksa esa iz;ksx gsrq fu%'kqYd",L130)))</formula>
    </cfRule>
  </conditionalFormatting>
  <conditionalFormatting sqref="C125:C126 D138:F138 D139:D145 D133:D137 D130:D131 D128:E129 E133:E136 E149 D147:E148 F148:G148">
    <cfRule type="cellIs" dxfId="8383" priority="2186" stopIfTrue="1" operator="equal">
      <formula>0</formula>
    </cfRule>
  </conditionalFormatting>
  <conditionalFormatting sqref="C125:C126 D138:F138 D139:D145 D133:D137 D130:D131 D128:E129 E133:E136 E149 D147:E148 F148:G148">
    <cfRule type="containsText" dxfId="8382" priority="2182" stopIfTrue="1" operator="containsText" text="f'k{kk foHkkx jktLFkku">
      <formula>NOT(ISERROR(SEARCH("f'k{kk foHkkx jktLFkku",C125)))</formula>
    </cfRule>
    <cfRule type="containsText" dxfId="8381" priority="2185" stopIfTrue="1" operator="containsText" text="iw.kkZad">
      <formula>NOT(ISERROR(SEARCH("iw.kkZad",C125)))</formula>
    </cfRule>
  </conditionalFormatting>
  <conditionalFormatting sqref="E129 E132:E134 E147:E149">
    <cfRule type="cellIs" dxfId="8380" priority="2183" stopIfTrue="1" operator="equal">
      <formula>1800</formula>
    </cfRule>
    <cfRule type="cellIs" dxfId="8379" priority="2184" stopIfTrue="1" operator="equal">
      <formula>200</formula>
    </cfRule>
  </conditionalFormatting>
  <conditionalFormatting sqref="E150:E153">
    <cfRule type="containsText" dxfId="8378" priority="2172" stopIfTrue="1" operator="containsText" text="f'k{kk foHkkx jktLFkku">
      <formula>NOT(ISERROR(SEARCH("f'k{kk foHkkx jktLFkku",E150)))</formula>
    </cfRule>
    <cfRule type="containsText" dxfId="8377" priority="2175" stopIfTrue="1" operator="containsText" text="iw.kkZad">
      <formula>NOT(ISERROR(SEARCH("iw.kkZad",E150)))</formula>
    </cfRule>
  </conditionalFormatting>
  <conditionalFormatting sqref="E150:E153">
    <cfRule type="cellIs" dxfId="8376" priority="2173" stopIfTrue="1" operator="equal">
      <formula>1800</formula>
    </cfRule>
    <cfRule type="cellIs" dxfId="8375" priority="2174" stopIfTrue="1" operator="equal">
      <formula>200</formula>
    </cfRule>
  </conditionalFormatting>
  <conditionalFormatting sqref="E150:E153">
    <cfRule type="containsText" dxfId="8374" priority="2171" stopIfTrue="1" operator="containsText" text="dsoy jktdh; fo|ky;ksa esa iz;ksx gsrq fu%'kqYd">
      <formula>NOT(ISERROR(SEARCH("dsoy jktdh; fo|ky;ksa esa iz;ksx gsrq fu%'kqYd",E150)))</formula>
    </cfRule>
  </conditionalFormatting>
  <conditionalFormatting sqref="E130:E131">
    <cfRule type="cellIs" dxfId="8373" priority="2170" stopIfTrue="1" operator="equal">
      <formula>0</formula>
    </cfRule>
  </conditionalFormatting>
  <conditionalFormatting sqref="E130:E131">
    <cfRule type="containsText" dxfId="8372" priority="2166" stopIfTrue="1" operator="containsText" text="f'k{kk foHkkx jktLFkku">
      <formula>NOT(ISERROR(SEARCH("f'k{kk foHkkx jktLFkku",E130)))</formula>
    </cfRule>
    <cfRule type="containsText" dxfId="8371" priority="2169" stopIfTrue="1" operator="containsText" text="iw.kkZad">
      <formula>NOT(ISERROR(SEARCH("iw.kkZad",E130)))</formula>
    </cfRule>
  </conditionalFormatting>
  <conditionalFormatting sqref="E130:E131">
    <cfRule type="cellIs" dxfId="8370" priority="2167" stopIfTrue="1" operator="equal">
      <formula>1800</formula>
    </cfRule>
    <cfRule type="cellIs" dxfId="8369" priority="2168" stopIfTrue="1" operator="equal">
      <formula>200</formula>
    </cfRule>
  </conditionalFormatting>
  <conditionalFormatting sqref="J156:J157 K169:M169 K170:K176 L186 K164:K168 K161:K162 K159:L160 L164:L167 L180 K178:L179 M179:N179">
    <cfRule type="cellIs" dxfId="8368" priority="2160" stopIfTrue="1" operator="equal">
      <formula>0</formula>
    </cfRule>
  </conditionalFormatting>
  <conditionalFormatting sqref="J156:J157 K169:M169 K170:K176 L186 K164:K168 K161:K162 K159:L160 L164:L167 L180 K178:L179 M179:N179">
    <cfRule type="containsText" dxfId="8367" priority="2156" stopIfTrue="1" operator="containsText" text="f'k{kk foHkkx jktLFkku">
      <formula>NOT(ISERROR(SEARCH("f'k{kk foHkkx jktLFkku",J156)))</formula>
    </cfRule>
    <cfRule type="containsText" dxfId="8366" priority="2159" stopIfTrue="1" operator="containsText" text="iw.kkZad">
      <formula>NOT(ISERROR(SEARCH("iw.kkZad",J156)))</formula>
    </cfRule>
  </conditionalFormatting>
  <conditionalFormatting sqref="L160 L163:L165 L178:L180">
    <cfRule type="cellIs" dxfId="8365" priority="2157" stopIfTrue="1" operator="equal">
      <formula>1800</formula>
    </cfRule>
    <cfRule type="cellIs" dxfId="8364" priority="2158" stopIfTrue="1" operator="equal">
      <formula>200</formula>
    </cfRule>
  </conditionalFormatting>
  <conditionalFormatting sqref="J156:J157 K169:M169 K170:K176 L186 K164:K168 K161:K162 K159:L160 L164:L167 L180 K178:L179 M179:N179">
    <cfRule type="containsText" dxfId="8363" priority="2155" stopIfTrue="1" operator="containsText" text="dsoy jktdh; fo|ky;ksa esa iz;ksx gsrq fu%'kqYd">
      <formula>NOT(ISERROR(SEARCH("dsoy jktdh; fo|ky;ksa esa iz;ksx gsrq fu%'kqYd",J156)))</formula>
    </cfRule>
  </conditionalFormatting>
  <conditionalFormatting sqref="K186">
    <cfRule type="cellIs" dxfId="8362" priority="2154" stopIfTrue="1" operator="equal">
      <formula>0</formula>
    </cfRule>
  </conditionalFormatting>
  <conditionalFormatting sqref="K186">
    <cfRule type="containsText" dxfId="8361" priority="2152" stopIfTrue="1" operator="containsText" text="f'k{kk foHkkx jktLFkku">
      <formula>NOT(ISERROR(SEARCH("f'k{kk foHkkx jktLFkku",K186)))</formula>
    </cfRule>
    <cfRule type="containsText" dxfId="8360" priority="2153" stopIfTrue="1" operator="containsText" text="iw.kkZad">
      <formula>NOT(ISERROR(SEARCH("iw.kkZad",K186)))</formula>
    </cfRule>
  </conditionalFormatting>
  <conditionalFormatting sqref="K186">
    <cfRule type="containsText" dxfId="8359" priority="2151" stopIfTrue="1" operator="containsText" text="dsoy jktdh; fo|ky;ksa esa iz;ksx gsrq fu%'kqYd">
      <formula>NOT(ISERROR(SEARCH("dsoy jktdh; fo|ky;ksa esa iz;ksx gsrq fu%'kqYd",K186)))</formula>
    </cfRule>
  </conditionalFormatting>
  <conditionalFormatting sqref="L181:L184">
    <cfRule type="cellIs" dxfId="8358" priority="2150" stopIfTrue="1" operator="equal">
      <formula>0</formula>
    </cfRule>
  </conditionalFormatting>
  <conditionalFormatting sqref="L181:L184">
    <cfRule type="containsText" dxfId="8357" priority="2146" stopIfTrue="1" operator="containsText" text="f'k{kk foHkkx jktLFkku">
      <formula>NOT(ISERROR(SEARCH("f'k{kk foHkkx jktLFkku",L181)))</formula>
    </cfRule>
    <cfRule type="containsText" dxfId="8356" priority="2149" stopIfTrue="1" operator="containsText" text="iw.kkZad">
      <formula>NOT(ISERROR(SEARCH("iw.kkZad",L181)))</formula>
    </cfRule>
  </conditionalFormatting>
  <conditionalFormatting sqref="L181:L184">
    <cfRule type="cellIs" dxfId="8355" priority="2147" stopIfTrue="1" operator="equal">
      <formula>1800</formula>
    </cfRule>
    <cfRule type="cellIs" dxfId="8354" priority="2148" stopIfTrue="1" operator="equal">
      <formula>200</formula>
    </cfRule>
  </conditionalFormatting>
  <conditionalFormatting sqref="L181:L184">
    <cfRule type="containsText" dxfId="8353" priority="2145" stopIfTrue="1" operator="containsText" text="dsoy jktdh; fo|ky;ksa esa iz;ksx gsrq fu%'kqYd">
      <formula>NOT(ISERROR(SEARCH("dsoy jktdh; fo|ky;ksa esa iz;ksx gsrq fu%'kqYd",L181)))</formula>
    </cfRule>
  </conditionalFormatting>
  <conditionalFormatting sqref="L161:L162">
    <cfRule type="cellIs" dxfId="8352" priority="2144" stopIfTrue="1" operator="equal">
      <formula>0</formula>
    </cfRule>
  </conditionalFormatting>
  <conditionalFormatting sqref="L161:L162">
    <cfRule type="containsText" dxfId="8351" priority="2140" stopIfTrue="1" operator="containsText" text="f'k{kk foHkkx jktLFkku">
      <formula>NOT(ISERROR(SEARCH("f'k{kk foHkkx jktLFkku",L161)))</formula>
    </cfRule>
    <cfRule type="containsText" dxfId="8350" priority="2143" stopIfTrue="1" operator="containsText" text="iw.kkZad">
      <formula>NOT(ISERROR(SEARCH("iw.kkZad",L161)))</formula>
    </cfRule>
  </conditionalFormatting>
  <conditionalFormatting sqref="L161:L162">
    <cfRule type="cellIs" dxfId="8349" priority="2141" stopIfTrue="1" operator="equal">
      <formula>1800</formula>
    </cfRule>
    <cfRule type="cellIs" dxfId="8348" priority="2142" stopIfTrue="1" operator="equal">
      <formula>200</formula>
    </cfRule>
  </conditionalFormatting>
  <conditionalFormatting sqref="L161:L162">
    <cfRule type="containsText" dxfId="8347" priority="2139" stopIfTrue="1" operator="containsText" text="dsoy jktdh; fo|ky;ksa esa iz;ksx gsrq fu%'kqYd">
      <formula>NOT(ISERROR(SEARCH("dsoy jktdh; fo|ky;ksa esa iz;ksx gsrq fu%'kqYd",L161)))</formula>
    </cfRule>
  </conditionalFormatting>
  <conditionalFormatting sqref="K310">
    <cfRule type="containsText" dxfId="8346" priority="1959" stopIfTrue="1" operator="containsText" text="dsoy jktdh; fo|ky;ksa esa iz;ksx gsrq fu%'kqYd">
      <formula>NOT(ISERROR(SEARCH("dsoy jktdh; fo|ky;ksa esa iz;ksx gsrq fu%'kqYd",K310)))</formula>
    </cfRule>
  </conditionalFormatting>
  <conditionalFormatting sqref="L305:L308">
    <cfRule type="cellIs" dxfId="8345" priority="1958" stopIfTrue="1" operator="equal">
      <formula>0</formula>
    </cfRule>
  </conditionalFormatting>
  <conditionalFormatting sqref="E186">
    <cfRule type="cellIs" dxfId="8344" priority="2116" stopIfTrue="1" operator="equal">
      <formula>0</formula>
    </cfRule>
  </conditionalFormatting>
  <conditionalFormatting sqref="C156:C157 D169:F169 D170:D176 D164:D168 D161:D162 D159:E160 E164:E167 E180 D178:E179 F179:G179">
    <cfRule type="cellIs" dxfId="8343" priority="2138" stopIfTrue="1" operator="equal">
      <formula>0</formula>
    </cfRule>
  </conditionalFormatting>
  <conditionalFormatting sqref="C156:C157 D169:F169 D170:D176 D164:D168 D161:D162 D159:E160 E164:E167 E180 D178:E179 F179:G179">
    <cfRule type="containsText" dxfId="8342" priority="2134" stopIfTrue="1" operator="containsText" text="f'k{kk foHkkx jktLFkku">
      <formula>NOT(ISERROR(SEARCH("f'k{kk foHkkx jktLFkku",C156)))</formula>
    </cfRule>
    <cfRule type="containsText" dxfId="8341" priority="2137" stopIfTrue="1" operator="containsText" text="iw.kkZad">
      <formula>NOT(ISERROR(SEARCH("iw.kkZad",C156)))</formula>
    </cfRule>
  </conditionalFormatting>
  <conditionalFormatting sqref="E160 E163:E165 E178:E180">
    <cfRule type="cellIs" dxfId="8340" priority="2135" stopIfTrue="1" operator="equal">
      <formula>1800</formula>
    </cfRule>
    <cfRule type="cellIs" dxfId="8339" priority="2136" stopIfTrue="1" operator="equal">
      <formula>200</formula>
    </cfRule>
  </conditionalFormatting>
  <conditionalFormatting sqref="C156:C157 D169:F169 D170:D176 D164:D168 D161:D162 D159:E160 E164:E167 E180 D178:E179 F179:G179">
    <cfRule type="containsText" dxfId="8338" priority="2133" stopIfTrue="1" operator="containsText" text="dsoy jktdh; fo|ky;ksa esa iz;ksx gsrq fu%'kqYd">
      <formula>NOT(ISERROR(SEARCH("dsoy jktdh; fo|ky;ksa esa iz;ksx gsrq fu%'kqYd",C156)))</formula>
    </cfRule>
  </conditionalFormatting>
  <conditionalFormatting sqref="D186">
    <cfRule type="cellIs" dxfId="8337" priority="2132" stopIfTrue="1" operator="equal">
      <formula>0</formula>
    </cfRule>
  </conditionalFormatting>
  <conditionalFormatting sqref="D186">
    <cfRule type="containsText" dxfId="8336" priority="2130" stopIfTrue="1" operator="containsText" text="f'k{kk foHkkx jktLFkku">
      <formula>NOT(ISERROR(SEARCH("f'k{kk foHkkx jktLFkku",D186)))</formula>
    </cfRule>
    <cfRule type="containsText" dxfId="8335" priority="2131" stopIfTrue="1" operator="containsText" text="iw.kkZad">
      <formula>NOT(ISERROR(SEARCH("iw.kkZad",D186)))</formula>
    </cfRule>
  </conditionalFormatting>
  <conditionalFormatting sqref="D186">
    <cfRule type="containsText" dxfId="8334" priority="2129" stopIfTrue="1" operator="containsText" text="dsoy jktdh; fo|ky;ksa esa iz;ksx gsrq fu%'kqYd">
      <formula>NOT(ISERROR(SEARCH("dsoy jktdh; fo|ky;ksa esa iz;ksx gsrq fu%'kqYd",D186)))</formula>
    </cfRule>
  </conditionalFormatting>
  <conditionalFormatting sqref="E181:E184">
    <cfRule type="cellIs" dxfId="8333" priority="2128" stopIfTrue="1" operator="equal">
      <formula>0</formula>
    </cfRule>
  </conditionalFormatting>
  <conditionalFormatting sqref="E181:E184">
    <cfRule type="containsText" dxfId="8332" priority="2124" stopIfTrue="1" operator="containsText" text="f'k{kk foHkkx jktLFkku">
      <formula>NOT(ISERROR(SEARCH("f'k{kk foHkkx jktLFkku",E181)))</formula>
    </cfRule>
    <cfRule type="containsText" dxfId="8331" priority="2127" stopIfTrue="1" operator="containsText" text="iw.kkZad">
      <formula>NOT(ISERROR(SEARCH("iw.kkZad",E181)))</formula>
    </cfRule>
  </conditionalFormatting>
  <conditionalFormatting sqref="E181:E184">
    <cfRule type="cellIs" dxfId="8330" priority="2125" stopIfTrue="1" operator="equal">
      <formula>1800</formula>
    </cfRule>
    <cfRule type="cellIs" dxfId="8329" priority="2126" stopIfTrue="1" operator="equal">
      <formula>200</formula>
    </cfRule>
  </conditionalFormatting>
  <conditionalFormatting sqref="E181:E184">
    <cfRule type="containsText" dxfId="8328" priority="2123" stopIfTrue="1" operator="containsText" text="dsoy jktdh; fo|ky;ksa esa iz;ksx gsrq fu%'kqYd">
      <formula>NOT(ISERROR(SEARCH("dsoy jktdh; fo|ky;ksa esa iz;ksx gsrq fu%'kqYd",E181)))</formula>
    </cfRule>
  </conditionalFormatting>
  <conditionalFormatting sqref="E161:E162">
    <cfRule type="cellIs" dxfId="8327" priority="2122" stopIfTrue="1" operator="equal">
      <formula>0</formula>
    </cfRule>
  </conditionalFormatting>
  <conditionalFormatting sqref="E161:E162">
    <cfRule type="containsText" dxfId="8326" priority="2118" stopIfTrue="1" operator="containsText" text="f'k{kk foHkkx jktLFkku">
      <formula>NOT(ISERROR(SEARCH("f'k{kk foHkkx jktLFkku",E161)))</formula>
    </cfRule>
    <cfRule type="containsText" dxfId="8325" priority="2121" stopIfTrue="1" operator="containsText" text="iw.kkZad">
      <formula>NOT(ISERROR(SEARCH("iw.kkZad",E161)))</formula>
    </cfRule>
  </conditionalFormatting>
  <conditionalFormatting sqref="E161:E162">
    <cfRule type="cellIs" dxfId="8324" priority="2119" stopIfTrue="1" operator="equal">
      <formula>1800</formula>
    </cfRule>
    <cfRule type="cellIs" dxfId="8323" priority="2120" stopIfTrue="1" operator="equal">
      <formula>200</formula>
    </cfRule>
  </conditionalFormatting>
  <conditionalFormatting sqref="E161:E162">
    <cfRule type="containsText" dxfId="8322" priority="2117" stopIfTrue="1" operator="containsText" text="dsoy jktdh; fo|ky;ksa esa iz;ksx gsrq fu%'kqYd">
      <formula>NOT(ISERROR(SEARCH("dsoy jktdh; fo|ky;ksa esa iz;ksx gsrq fu%'kqYd",E161)))</formula>
    </cfRule>
  </conditionalFormatting>
  <conditionalFormatting sqref="E212:E215">
    <cfRule type="cellIs" dxfId="8321" priority="2080" stopIfTrue="1" operator="equal">
      <formula>0</formula>
    </cfRule>
  </conditionalFormatting>
  <conditionalFormatting sqref="E212:E215">
    <cfRule type="containsText" dxfId="8320" priority="2076" stopIfTrue="1" operator="containsText" text="f'k{kk foHkkx jktLFkku">
      <formula>NOT(ISERROR(SEARCH("f'k{kk foHkkx jktLFkku",E212)))</formula>
    </cfRule>
    <cfRule type="containsText" dxfId="8319" priority="2079" stopIfTrue="1" operator="containsText" text="iw.kkZad">
      <formula>NOT(ISERROR(SEARCH("iw.kkZad",E212)))</formula>
    </cfRule>
  </conditionalFormatting>
  <conditionalFormatting sqref="E212:E215">
    <cfRule type="cellIs" dxfId="8318" priority="2077" stopIfTrue="1" operator="equal">
      <formula>1800</formula>
    </cfRule>
    <cfRule type="cellIs" dxfId="8317" priority="2078" stopIfTrue="1" operator="equal">
      <formula>200</formula>
    </cfRule>
  </conditionalFormatting>
  <conditionalFormatting sqref="E212:E215">
    <cfRule type="containsText" dxfId="8316" priority="2075" stopIfTrue="1" operator="containsText" text="dsoy jktdh; fo|ky;ksa esa iz;ksx gsrq fu%'kqYd">
      <formula>NOT(ISERROR(SEARCH("dsoy jktdh; fo|ky;ksa esa iz;ksx gsrq fu%'kqYd",E212)))</formula>
    </cfRule>
  </conditionalFormatting>
  <conditionalFormatting sqref="E192:E193">
    <cfRule type="cellIs" dxfId="8315" priority="2074" stopIfTrue="1" operator="equal">
      <formula>0</formula>
    </cfRule>
  </conditionalFormatting>
  <conditionalFormatting sqref="E217">
    <cfRule type="containsText" dxfId="8314" priority="2065" stopIfTrue="1" operator="containsText" text="dsoy jktdh; fo|ky;ksa esa iz;ksx gsrq fu%'kqYd">
      <formula>NOT(ISERROR(SEARCH("dsoy jktdh; fo|ky;ksa esa iz;ksx gsrq fu%'kqYd",E217)))</formula>
    </cfRule>
  </conditionalFormatting>
  <conditionalFormatting sqref="J218:J219 K231:M231 K232:K238 L248 K226:K230 K223:K224 K221:L222 L226:L229 L242 K240:L241 M241:N241">
    <cfRule type="cellIs" dxfId="8313" priority="2064" stopIfTrue="1" operator="equal">
      <formula>0</formula>
    </cfRule>
  </conditionalFormatting>
  <conditionalFormatting sqref="J218:J219 K231:M231 K232:K238 L248 K226:K230 K223:K224 K221:L222 L226:L229 L242 K240:L241 M241:N241">
    <cfRule type="containsText" dxfId="8312" priority="2060" stopIfTrue="1" operator="containsText" text="f'k{kk foHkkx jktLFkku">
      <formula>NOT(ISERROR(SEARCH("f'k{kk foHkkx jktLFkku",J218)))</formula>
    </cfRule>
    <cfRule type="containsText" dxfId="8311" priority="2063" stopIfTrue="1" operator="containsText" text="iw.kkZad">
      <formula>NOT(ISERROR(SEARCH("iw.kkZad",J218)))</formula>
    </cfRule>
  </conditionalFormatting>
  <conditionalFormatting sqref="L222 L225:L227 L240:L242">
    <cfRule type="cellIs" dxfId="8310" priority="2061" stopIfTrue="1" operator="equal">
      <formula>1800</formula>
    </cfRule>
    <cfRule type="cellIs" dxfId="8309" priority="2062" stopIfTrue="1" operator="equal">
      <formula>200</formula>
    </cfRule>
  </conditionalFormatting>
  <conditionalFormatting sqref="J218:J219 K231:M231 K232:K238 L248 K226:K230 K223:K224 K221:L222 L226:L229 L242 K240:L241 M241:N241">
    <cfRule type="containsText" dxfId="8308" priority="2059" stopIfTrue="1" operator="containsText" text="dsoy jktdh; fo|ky;ksa esa iz;ksx gsrq fu%'kqYd">
      <formula>NOT(ISERROR(SEARCH("dsoy jktdh; fo|ky;ksa esa iz;ksx gsrq fu%'kqYd",J218)))</formula>
    </cfRule>
  </conditionalFormatting>
  <conditionalFormatting sqref="K248">
    <cfRule type="cellIs" dxfId="8307" priority="2058" stopIfTrue="1" operator="equal">
      <formula>0</formula>
    </cfRule>
  </conditionalFormatting>
  <conditionalFormatting sqref="L243:L246">
    <cfRule type="containsText" dxfId="8306" priority="2049" stopIfTrue="1" operator="containsText" text="dsoy jktdh; fo|ky;ksa esa iz;ksx gsrq fu%'kqYd">
      <formula>NOT(ISERROR(SEARCH("dsoy jktdh; fo|ky;ksa esa iz;ksx gsrq fu%'kqYd",L243)))</formula>
    </cfRule>
  </conditionalFormatting>
  <conditionalFormatting sqref="L223:L224">
    <cfRule type="cellIs" dxfId="8305" priority="2048" stopIfTrue="1" operator="equal">
      <formula>0</formula>
    </cfRule>
  </conditionalFormatting>
  <conditionalFormatting sqref="L223:L224">
    <cfRule type="containsText" dxfId="8304" priority="2044" stopIfTrue="1" operator="containsText" text="f'k{kk foHkkx jktLFkku">
      <formula>NOT(ISERROR(SEARCH("f'k{kk foHkkx jktLFkku",L223)))</formula>
    </cfRule>
    <cfRule type="containsText" dxfId="8303" priority="2047" stopIfTrue="1" operator="containsText" text="iw.kkZad">
      <formula>NOT(ISERROR(SEARCH("iw.kkZad",L223)))</formula>
    </cfRule>
  </conditionalFormatting>
  <conditionalFormatting sqref="L223:L224">
    <cfRule type="cellIs" dxfId="8302" priority="2045" stopIfTrue="1" operator="equal">
      <formula>1800</formula>
    </cfRule>
    <cfRule type="cellIs" dxfId="8301" priority="2046" stopIfTrue="1" operator="equal">
      <formula>200</formula>
    </cfRule>
  </conditionalFormatting>
  <conditionalFormatting sqref="L223:L224">
    <cfRule type="containsText" dxfId="8300" priority="2043" stopIfTrue="1" operator="containsText" text="dsoy jktdh; fo|ky;ksa esa iz;ksx gsrq fu%'kqYd">
      <formula>NOT(ISERROR(SEARCH("dsoy jktdh; fo|ky;ksa esa iz;ksx gsrq fu%'kqYd",L223)))</formula>
    </cfRule>
  </conditionalFormatting>
  <conditionalFormatting sqref="C218:C219 D231:F231 D232:D238 D226:D230 D223:D224 D221:E222 E226:E229 E242 D240:E241 F241:G241">
    <cfRule type="cellIs" dxfId="8299" priority="2042" stopIfTrue="1" operator="equal">
      <formula>0</formula>
    </cfRule>
  </conditionalFormatting>
  <conditionalFormatting sqref="C218:C219 D231:F231 D232:D238 D226:D230 D223:D224 D221:E222 E226:E229 E242 D240:E241 F241:G241">
    <cfRule type="containsText" dxfId="8298" priority="2038" stopIfTrue="1" operator="containsText" text="f'k{kk foHkkx jktLFkku">
      <formula>NOT(ISERROR(SEARCH("f'k{kk foHkkx jktLFkku",C218)))</formula>
    </cfRule>
    <cfRule type="containsText" dxfId="8297" priority="2041" stopIfTrue="1" operator="containsText" text="iw.kkZad">
      <formula>NOT(ISERROR(SEARCH("iw.kkZad",C218)))</formula>
    </cfRule>
  </conditionalFormatting>
  <conditionalFormatting sqref="E222 E225:E227 E240:E242">
    <cfRule type="cellIs" dxfId="8296" priority="2039" stopIfTrue="1" operator="equal">
      <formula>1800</formula>
    </cfRule>
    <cfRule type="cellIs" dxfId="8295" priority="2040" stopIfTrue="1" operator="equal">
      <formula>200</formula>
    </cfRule>
  </conditionalFormatting>
  <conditionalFormatting sqref="C218:C219 D231:F231 D232:D238 D226:D230 D223:D224 D221:E222 E226:E229 E242 D240:E241 F241:G241">
    <cfRule type="containsText" dxfId="8294" priority="2037" stopIfTrue="1" operator="containsText" text="dsoy jktdh; fo|ky;ksa esa iz;ksx gsrq fu%'kqYd">
      <formula>NOT(ISERROR(SEARCH("dsoy jktdh; fo|ky;ksa esa iz;ksx gsrq fu%'kqYd",C218)))</formula>
    </cfRule>
  </conditionalFormatting>
  <conditionalFormatting sqref="D248">
    <cfRule type="cellIs" dxfId="8293" priority="2036" stopIfTrue="1" operator="equal">
      <formula>0</formula>
    </cfRule>
  </conditionalFormatting>
  <conditionalFormatting sqref="E243:E246">
    <cfRule type="containsText" dxfId="8292" priority="2027" stopIfTrue="1" operator="containsText" text="dsoy jktdh; fo|ky;ksa esa iz;ksx gsrq fu%'kqYd">
      <formula>NOT(ISERROR(SEARCH("dsoy jktdh; fo|ky;ksa esa iz;ksx gsrq fu%'kqYd",E243)))</formula>
    </cfRule>
  </conditionalFormatting>
  <conditionalFormatting sqref="E223:E224">
    <cfRule type="cellIs" dxfId="8291" priority="2026" stopIfTrue="1" operator="equal">
      <formula>0</formula>
    </cfRule>
  </conditionalFormatting>
  <conditionalFormatting sqref="E223:E224">
    <cfRule type="containsText" dxfId="8290" priority="2022" stopIfTrue="1" operator="containsText" text="f'k{kk foHkkx jktLFkku">
      <formula>NOT(ISERROR(SEARCH("f'k{kk foHkkx jktLFkku",E223)))</formula>
    </cfRule>
    <cfRule type="containsText" dxfId="8289" priority="2025" stopIfTrue="1" operator="containsText" text="iw.kkZad">
      <formula>NOT(ISERROR(SEARCH("iw.kkZad",E223)))</formula>
    </cfRule>
  </conditionalFormatting>
  <conditionalFormatting sqref="E223:E224">
    <cfRule type="cellIs" dxfId="8288" priority="2023" stopIfTrue="1" operator="equal">
      <formula>1800</formula>
    </cfRule>
    <cfRule type="cellIs" dxfId="8287" priority="2024" stopIfTrue="1" operator="equal">
      <formula>200</formula>
    </cfRule>
  </conditionalFormatting>
  <conditionalFormatting sqref="E223:E224">
    <cfRule type="containsText" dxfId="8286" priority="2021" stopIfTrue="1" operator="containsText" text="dsoy jktdh; fo|ky;ksa esa iz;ksx gsrq fu%'kqYd">
      <formula>NOT(ISERROR(SEARCH("dsoy jktdh; fo|ky;ksa esa iz;ksx gsrq fu%'kqYd",E223)))</formula>
    </cfRule>
  </conditionalFormatting>
  <conditionalFormatting sqref="E248">
    <cfRule type="cellIs" dxfId="8285" priority="2020" stopIfTrue="1" operator="equal">
      <formula>0</formula>
    </cfRule>
  </conditionalFormatting>
  <conditionalFormatting sqref="E186">
    <cfRule type="containsText" dxfId="8284" priority="2114" stopIfTrue="1" operator="containsText" text="f'k{kk foHkkx jktLFkku">
      <formula>NOT(ISERROR(SEARCH("f'k{kk foHkkx jktLFkku",E186)))</formula>
    </cfRule>
    <cfRule type="containsText" dxfId="8283" priority="2115" stopIfTrue="1" operator="containsText" text="iw.kkZad">
      <formula>NOT(ISERROR(SEARCH("iw.kkZad",E186)))</formula>
    </cfRule>
  </conditionalFormatting>
  <conditionalFormatting sqref="E186">
    <cfRule type="containsText" dxfId="8282" priority="2113" stopIfTrue="1" operator="containsText" text="dsoy jktdh; fo|ky;ksa esa iz;ksx gsrq fu%'kqYd">
      <formula>NOT(ISERROR(SEARCH("dsoy jktdh; fo|ky;ksa esa iz;ksx gsrq fu%'kqYd",E186)))</formula>
    </cfRule>
  </conditionalFormatting>
  <conditionalFormatting sqref="C280:C281 D293:F293 D294:D300 D288:D292 D285:D286 D283:E284 E288:E291 E304 D302:E303 F303:G303">
    <cfRule type="containsText" dxfId="8281" priority="1941" stopIfTrue="1" operator="containsText" text="dsoy jktdh; fo|ky;ksa esa iz;ksx gsrq fu%'kqYd">
      <formula>NOT(ISERROR(SEARCH("dsoy jktdh; fo|ky;ksa esa iz;ksx gsrq fu%'kqYd",C280)))</formula>
    </cfRule>
  </conditionalFormatting>
  <conditionalFormatting sqref="D310">
    <cfRule type="cellIs" dxfId="8280" priority="1940" stopIfTrue="1" operator="equal">
      <formula>0</formula>
    </cfRule>
  </conditionalFormatting>
  <conditionalFormatting sqref="D310">
    <cfRule type="containsText" dxfId="8279" priority="1938" stopIfTrue="1" operator="containsText" text="f'k{kk foHkkx jktLFkku">
      <formula>NOT(ISERROR(SEARCH("f'k{kk foHkkx jktLFkku",D310)))</formula>
    </cfRule>
    <cfRule type="containsText" dxfId="8278" priority="1939" stopIfTrue="1" operator="containsText" text="iw.kkZad">
      <formula>NOT(ISERROR(SEARCH("iw.kkZad",D310)))</formula>
    </cfRule>
  </conditionalFormatting>
  <conditionalFormatting sqref="D310">
    <cfRule type="containsText" dxfId="8277" priority="1937" stopIfTrue="1" operator="containsText" text="dsoy jktdh; fo|ky;ksa esa iz;ksx gsrq fu%'kqYd">
      <formula>NOT(ISERROR(SEARCH("dsoy jktdh; fo|ky;ksa esa iz;ksx gsrq fu%'kqYd",D310)))</formula>
    </cfRule>
  </conditionalFormatting>
  <conditionalFormatting sqref="E305:E308">
    <cfRule type="cellIs" dxfId="8276" priority="1936" stopIfTrue="1" operator="equal">
      <formula>0</formula>
    </cfRule>
  </conditionalFormatting>
  <conditionalFormatting sqref="E285:E286">
    <cfRule type="containsText" dxfId="8275" priority="1925" stopIfTrue="1" operator="containsText" text="dsoy jktdh; fo|ky;ksa esa iz;ksx gsrq fu%'kqYd">
      <formula>NOT(ISERROR(SEARCH("dsoy jktdh; fo|ky;ksa esa iz;ksx gsrq fu%'kqYd",E285)))</formula>
    </cfRule>
  </conditionalFormatting>
  <conditionalFormatting sqref="E310">
    <cfRule type="cellIs" dxfId="8274" priority="1924" stopIfTrue="1" operator="equal">
      <formula>0</formula>
    </cfRule>
  </conditionalFormatting>
  <conditionalFormatting sqref="E310">
    <cfRule type="containsText" dxfId="8273" priority="1922" stopIfTrue="1" operator="containsText" text="f'k{kk foHkkx jktLFkku">
      <formula>NOT(ISERROR(SEARCH("f'k{kk foHkkx jktLFkku",E310)))</formula>
    </cfRule>
    <cfRule type="containsText" dxfId="8272" priority="1923" stopIfTrue="1" operator="containsText" text="iw.kkZad">
      <formula>NOT(ISERROR(SEARCH("iw.kkZad",E310)))</formula>
    </cfRule>
  </conditionalFormatting>
  <conditionalFormatting sqref="E310">
    <cfRule type="containsText" dxfId="8271" priority="1921" stopIfTrue="1" operator="containsText" text="dsoy jktdh; fo|ky;ksa esa iz;ksx gsrq fu%'kqYd">
      <formula>NOT(ISERROR(SEARCH("dsoy jktdh; fo|ky;ksa esa iz;ksx gsrq fu%'kqYd",E310)))</formula>
    </cfRule>
  </conditionalFormatting>
  <conditionalFormatting sqref="J187:J188 K200:M200 K201:K207 L217 K195:K199 K192:K193 K190:L191 L195:L198 L211 K209:L210 M210:N210">
    <cfRule type="cellIs" dxfId="8270" priority="2112" stopIfTrue="1" operator="equal">
      <formula>0</formula>
    </cfRule>
  </conditionalFormatting>
  <conditionalFormatting sqref="J187:J188 K200:M200 K201:K207 L217 K195:K199 K192:K193 K190:L191 L195:L198 L211 K209:L210 M210:N210">
    <cfRule type="containsText" dxfId="8269" priority="2108" stopIfTrue="1" operator="containsText" text="f'k{kk foHkkx jktLFkku">
      <formula>NOT(ISERROR(SEARCH("f'k{kk foHkkx jktLFkku",J187)))</formula>
    </cfRule>
    <cfRule type="containsText" dxfId="8268" priority="2111" stopIfTrue="1" operator="containsText" text="iw.kkZad">
      <formula>NOT(ISERROR(SEARCH("iw.kkZad",J187)))</formula>
    </cfRule>
  </conditionalFormatting>
  <conditionalFormatting sqref="L191 L194:L196 L209:L211">
    <cfRule type="cellIs" dxfId="8267" priority="2109" stopIfTrue="1" operator="equal">
      <formula>1800</formula>
    </cfRule>
    <cfRule type="cellIs" dxfId="8266" priority="2110" stopIfTrue="1" operator="equal">
      <formula>200</formula>
    </cfRule>
  </conditionalFormatting>
  <conditionalFormatting sqref="J187:J188 K200:M200 K201:K207 L217 K195:K199 K192:K193 K190:L191 L195:L198 L211 K209:L210 M210:N210">
    <cfRule type="containsText" dxfId="8265" priority="2107" stopIfTrue="1" operator="containsText" text="dsoy jktdh; fo|ky;ksa esa iz;ksx gsrq fu%'kqYd">
      <formula>NOT(ISERROR(SEARCH("dsoy jktdh; fo|ky;ksa esa iz;ksx gsrq fu%'kqYd",J187)))</formula>
    </cfRule>
  </conditionalFormatting>
  <conditionalFormatting sqref="K217">
    <cfRule type="cellIs" dxfId="8264" priority="2106" stopIfTrue="1" operator="equal">
      <formula>0</formula>
    </cfRule>
  </conditionalFormatting>
  <conditionalFormatting sqref="K217">
    <cfRule type="containsText" dxfId="8263" priority="2104" stopIfTrue="1" operator="containsText" text="f'k{kk foHkkx jktLFkku">
      <formula>NOT(ISERROR(SEARCH("f'k{kk foHkkx jktLFkku",K217)))</formula>
    </cfRule>
    <cfRule type="containsText" dxfId="8262" priority="2105" stopIfTrue="1" operator="containsText" text="iw.kkZad">
      <formula>NOT(ISERROR(SEARCH("iw.kkZad",K217)))</formula>
    </cfRule>
  </conditionalFormatting>
  <conditionalFormatting sqref="K217">
    <cfRule type="containsText" dxfId="8261" priority="2103" stopIfTrue="1" operator="containsText" text="dsoy jktdh; fo|ky;ksa esa iz;ksx gsrq fu%'kqYd">
      <formula>NOT(ISERROR(SEARCH("dsoy jktdh; fo|ky;ksa esa iz;ksx gsrq fu%'kqYd",K217)))</formula>
    </cfRule>
  </conditionalFormatting>
  <conditionalFormatting sqref="L212:L215">
    <cfRule type="cellIs" dxfId="8260" priority="2102" stopIfTrue="1" operator="equal">
      <formula>0</formula>
    </cfRule>
  </conditionalFormatting>
  <conditionalFormatting sqref="L212:L215">
    <cfRule type="containsText" dxfId="8259" priority="2098" stopIfTrue="1" operator="containsText" text="f'k{kk foHkkx jktLFkku">
      <formula>NOT(ISERROR(SEARCH("f'k{kk foHkkx jktLFkku",L212)))</formula>
    </cfRule>
    <cfRule type="containsText" dxfId="8258" priority="2101" stopIfTrue="1" operator="containsText" text="iw.kkZad">
      <formula>NOT(ISERROR(SEARCH("iw.kkZad",L212)))</formula>
    </cfRule>
  </conditionalFormatting>
  <conditionalFormatting sqref="L212:L215">
    <cfRule type="cellIs" dxfId="8257" priority="2099" stopIfTrue="1" operator="equal">
      <formula>1800</formula>
    </cfRule>
    <cfRule type="cellIs" dxfId="8256" priority="2100" stopIfTrue="1" operator="equal">
      <formula>200</formula>
    </cfRule>
  </conditionalFormatting>
  <conditionalFormatting sqref="L212:L215">
    <cfRule type="containsText" dxfId="8255" priority="2097" stopIfTrue="1" operator="containsText" text="dsoy jktdh; fo|ky;ksa esa iz;ksx gsrq fu%'kqYd">
      <formula>NOT(ISERROR(SEARCH("dsoy jktdh; fo|ky;ksa esa iz;ksx gsrq fu%'kqYd",L212)))</formula>
    </cfRule>
  </conditionalFormatting>
  <conditionalFormatting sqref="L192:L193">
    <cfRule type="cellIs" dxfId="8254" priority="2096" stopIfTrue="1" operator="equal">
      <formula>0</formula>
    </cfRule>
  </conditionalFormatting>
  <conditionalFormatting sqref="L192:L193">
    <cfRule type="containsText" dxfId="8253" priority="2092" stopIfTrue="1" operator="containsText" text="f'k{kk foHkkx jktLFkku">
      <formula>NOT(ISERROR(SEARCH("f'k{kk foHkkx jktLFkku",L192)))</formula>
    </cfRule>
    <cfRule type="containsText" dxfId="8252" priority="2095" stopIfTrue="1" operator="containsText" text="iw.kkZad">
      <formula>NOT(ISERROR(SEARCH("iw.kkZad",L192)))</formula>
    </cfRule>
  </conditionalFormatting>
  <conditionalFormatting sqref="L192:L193">
    <cfRule type="cellIs" dxfId="8251" priority="2093" stopIfTrue="1" operator="equal">
      <formula>1800</formula>
    </cfRule>
    <cfRule type="cellIs" dxfId="8250" priority="2094" stopIfTrue="1" operator="equal">
      <formula>200</formula>
    </cfRule>
  </conditionalFormatting>
  <conditionalFormatting sqref="L192:L193">
    <cfRule type="containsText" dxfId="8249" priority="2091" stopIfTrue="1" operator="containsText" text="dsoy jktdh; fo|ky;ksa esa iz;ksx gsrq fu%'kqYd">
      <formula>NOT(ISERROR(SEARCH("dsoy jktdh; fo|ky;ksa esa iz;ksx gsrq fu%'kqYd",L192)))</formula>
    </cfRule>
  </conditionalFormatting>
  <conditionalFormatting sqref="E217">
    <cfRule type="cellIs" dxfId="8248" priority="2068" stopIfTrue="1" operator="equal">
      <formula>0</formula>
    </cfRule>
  </conditionalFormatting>
  <conditionalFormatting sqref="C187:C188 D200:F200 D201:D207 D195:D199 D192:D193 D190:E191 E195:E198 E211 D209:E210 F210:G210">
    <cfRule type="cellIs" dxfId="8247" priority="2090" stopIfTrue="1" operator="equal">
      <formula>0</formula>
    </cfRule>
  </conditionalFormatting>
  <conditionalFormatting sqref="C187:C188 D200:F200 D201:D207 D195:D199 D192:D193 D190:E191 E195:E198 E211 D209:E210 F210:G210">
    <cfRule type="containsText" dxfId="8246" priority="2086" stopIfTrue="1" operator="containsText" text="f'k{kk foHkkx jktLFkku">
      <formula>NOT(ISERROR(SEARCH("f'k{kk foHkkx jktLFkku",C187)))</formula>
    </cfRule>
    <cfRule type="containsText" dxfId="8245" priority="2089" stopIfTrue="1" operator="containsText" text="iw.kkZad">
      <formula>NOT(ISERROR(SEARCH("iw.kkZad",C187)))</formula>
    </cfRule>
  </conditionalFormatting>
  <conditionalFormatting sqref="E191 E194:E196 E209:E211">
    <cfRule type="cellIs" dxfId="8244" priority="2087" stopIfTrue="1" operator="equal">
      <formula>1800</formula>
    </cfRule>
    <cfRule type="cellIs" dxfId="8243" priority="2088" stopIfTrue="1" operator="equal">
      <formula>200</formula>
    </cfRule>
  </conditionalFormatting>
  <conditionalFormatting sqref="C187:C188 D200:F200 D201:D207 D195:D199 D192:D193 D190:E191 E195:E198 E211 D209:E210 F210:G210">
    <cfRule type="containsText" dxfId="8242" priority="2085" stopIfTrue="1" operator="containsText" text="dsoy jktdh; fo|ky;ksa esa iz;ksx gsrq fu%'kqYd">
      <formula>NOT(ISERROR(SEARCH("dsoy jktdh; fo|ky;ksa esa iz;ksx gsrq fu%'kqYd",C187)))</formula>
    </cfRule>
  </conditionalFormatting>
  <conditionalFormatting sqref="D217">
    <cfRule type="cellIs" dxfId="8241" priority="2084" stopIfTrue="1" operator="equal">
      <formula>0</formula>
    </cfRule>
  </conditionalFormatting>
  <conditionalFormatting sqref="D217">
    <cfRule type="containsText" dxfId="8240" priority="2082" stopIfTrue="1" operator="containsText" text="f'k{kk foHkkx jktLFkku">
      <formula>NOT(ISERROR(SEARCH("f'k{kk foHkkx jktLFkku",D217)))</formula>
    </cfRule>
    <cfRule type="containsText" dxfId="8239" priority="2083" stopIfTrue="1" operator="containsText" text="iw.kkZad">
      <formula>NOT(ISERROR(SEARCH("iw.kkZad",D217)))</formula>
    </cfRule>
  </conditionalFormatting>
  <conditionalFormatting sqref="D217">
    <cfRule type="containsText" dxfId="8238" priority="2081" stopIfTrue="1" operator="containsText" text="dsoy jktdh; fo|ky;ksa esa iz;ksx gsrq fu%'kqYd">
      <formula>NOT(ISERROR(SEARCH("dsoy jktdh; fo|ky;ksa esa iz;ksx gsrq fu%'kqYd",D217)))</formula>
    </cfRule>
  </conditionalFormatting>
  <conditionalFormatting sqref="E192:E193">
    <cfRule type="containsText" dxfId="8237" priority="2070" stopIfTrue="1" operator="containsText" text="f'k{kk foHkkx jktLFkku">
      <formula>NOT(ISERROR(SEARCH("f'k{kk foHkkx jktLFkku",E192)))</formula>
    </cfRule>
    <cfRule type="containsText" dxfId="8236" priority="2073" stopIfTrue="1" operator="containsText" text="iw.kkZad">
      <formula>NOT(ISERROR(SEARCH("iw.kkZad",E192)))</formula>
    </cfRule>
  </conditionalFormatting>
  <conditionalFormatting sqref="E192:E193">
    <cfRule type="cellIs" dxfId="8235" priority="2071" stopIfTrue="1" operator="equal">
      <formula>1800</formula>
    </cfRule>
    <cfRule type="cellIs" dxfId="8234" priority="2072" stopIfTrue="1" operator="equal">
      <formula>200</formula>
    </cfRule>
  </conditionalFormatting>
  <conditionalFormatting sqref="E192:E193">
    <cfRule type="containsText" dxfId="8233" priority="2069" stopIfTrue="1" operator="containsText" text="dsoy jktdh; fo|ky;ksa esa iz;ksx gsrq fu%'kqYd">
      <formula>NOT(ISERROR(SEARCH("dsoy jktdh; fo|ky;ksa esa iz;ksx gsrq fu%'kqYd",E192)))</formula>
    </cfRule>
  </conditionalFormatting>
  <conditionalFormatting sqref="E217">
    <cfRule type="containsText" dxfId="8232" priority="2066" stopIfTrue="1" operator="containsText" text="f'k{kk foHkkx jktLFkku">
      <formula>NOT(ISERROR(SEARCH("f'k{kk foHkkx jktLFkku",E217)))</formula>
    </cfRule>
    <cfRule type="containsText" dxfId="8231" priority="2067" stopIfTrue="1" operator="containsText" text="iw.kkZad">
      <formula>NOT(ISERROR(SEARCH("iw.kkZad",E217)))</formula>
    </cfRule>
  </conditionalFormatting>
  <conditionalFormatting sqref="K248">
    <cfRule type="containsText" dxfId="8230" priority="2056" stopIfTrue="1" operator="containsText" text="f'k{kk foHkkx jktLFkku">
      <formula>NOT(ISERROR(SEARCH("f'k{kk foHkkx jktLFkku",K248)))</formula>
    </cfRule>
    <cfRule type="containsText" dxfId="8229" priority="2057" stopIfTrue="1" operator="containsText" text="iw.kkZad">
      <formula>NOT(ISERROR(SEARCH("iw.kkZad",K248)))</formula>
    </cfRule>
  </conditionalFormatting>
  <conditionalFormatting sqref="K248">
    <cfRule type="containsText" dxfId="8228" priority="2055" stopIfTrue="1" operator="containsText" text="dsoy jktdh; fo|ky;ksa esa iz;ksx gsrq fu%'kqYd">
      <formula>NOT(ISERROR(SEARCH("dsoy jktdh; fo|ky;ksa esa iz;ksx gsrq fu%'kqYd",K248)))</formula>
    </cfRule>
  </conditionalFormatting>
  <conditionalFormatting sqref="L243:L246">
    <cfRule type="cellIs" dxfId="8227" priority="2054" stopIfTrue="1" operator="equal">
      <formula>0</formula>
    </cfRule>
  </conditionalFormatting>
  <conditionalFormatting sqref="L243:L246">
    <cfRule type="containsText" dxfId="8226" priority="2050" stopIfTrue="1" operator="containsText" text="f'k{kk foHkkx jktLFkku">
      <formula>NOT(ISERROR(SEARCH("f'k{kk foHkkx jktLFkku",L243)))</formula>
    </cfRule>
    <cfRule type="containsText" dxfId="8225" priority="2053" stopIfTrue="1" operator="containsText" text="iw.kkZad">
      <formula>NOT(ISERROR(SEARCH("iw.kkZad",L243)))</formula>
    </cfRule>
  </conditionalFormatting>
  <conditionalFormatting sqref="L243:L246">
    <cfRule type="cellIs" dxfId="8224" priority="2051" stopIfTrue="1" operator="equal">
      <formula>1800</formula>
    </cfRule>
    <cfRule type="cellIs" dxfId="8223" priority="2052" stopIfTrue="1" operator="equal">
      <formula>200</formula>
    </cfRule>
  </conditionalFormatting>
  <conditionalFormatting sqref="D248">
    <cfRule type="containsText" dxfId="8222" priority="2034" stopIfTrue="1" operator="containsText" text="f'k{kk foHkkx jktLFkku">
      <formula>NOT(ISERROR(SEARCH("f'k{kk foHkkx jktLFkku",D248)))</formula>
    </cfRule>
    <cfRule type="containsText" dxfId="8221" priority="2035" stopIfTrue="1" operator="containsText" text="iw.kkZad">
      <formula>NOT(ISERROR(SEARCH("iw.kkZad",D248)))</formula>
    </cfRule>
  </conditionalFormatting>
  <conditionalFormatting sqref="D248">
    <cfRule type="containsText" dxfId="8220" priority="2033" stopIfTrue="1" operator="containsText" text="dsoy jktdh; fo|ky;ksa esa iz;ksx gsrq fu%'kqYd">
      <formula>NOT(ISERROR(SEARCH("dsoy jktdh; fo|ky;ksa esa iz;ksx gsrq fu%'kqYd",D248)))</formula>
    </cfRule>
  </conditionalFormatting>
  <conditionalFormatting sqref="E243:E246">
    <cfRule type="cellIs" dxfId="8219" priority="2032" stopIfTrue="1" operator="equal">
      <formula>0</formula>
    </cfRule>
  </conditionalFormatting>
  <conditionalFormatting sqref="E243:E246">
    <cfRule type="containsText" dxfId="8218" priority="2028" stopIfTrue="1" operator="containsText" text="f'k{kk foHkkx jktLFkku">
      <formula>NOT(ISERROR(SEARCH("f'k{kk foHkkx jktLFkku",E243)))</formula>
    </cfRule>
    <cfRule type="containsText" dxfId="8217" priority="2031" stopIfTrue="1" operator="containsText" text="iw.kkZad">
      <formula>NOT(ISERROR(SEARCH("iw.kkZad",E243)))</formula>
    </cfRule>
  </conditionalFormatting>
  <conditionalFormatting sqref="E243:E246">
    <cfRule type="cellIs" dxfId="8216" priority="2029" stopIfTrue="1" operator="equal">
      <formula>1800</formula>
    </cfRule>
    <cfRule type="cellIs" dxfId="8215" priority="2030" stopIfTrue="1" operator="equal">
      <formula>200</formula>
    </cfRule>
  </conditionalFormatting>
  <conditionalFormatting sqref="E248">
    <cfRule type="containsText" dxfId="8214" priority="2018" stopIfTrue="1" operator="containsText" text="f'k{kk foHkkx jktLFkku">
      <formula>NOT(ISERROR(SEARCH("f'k{kk foHkkx jktLFkku",E248)))</formula>
    </cfRule>
    <cfRule type="containsText" dxfId="8213" priority="2019" stopIfTrue="1" operator="containsText" text="iw.kkZad">
      <formula>NOT(ISERROR(SEARCH("iw.kkZad",E248)))</formula>
    </cfRule>
  </conditionalFormatting>
  <conditionalFormatting sqref="E248">
    <cfRule type="containsText" dxfId="8212" priority="2017" stopIfTrue="1" operator="containsText" text="dsoy jktdh; fo|ky;ksa esa iz;ksx gsrq fu%'kqYd">
      <formula>NOT(ISERROR(SEARCH("dsoy jktdh; fo|ky;ksa esa iz;ksx gsrq fu%'kqYd",E248)))</formula>
    </cfRule>
  </conditionalFormatting>
  <conditionalFormatting sqref="J249:J250 K262:M262 K263:K269 L279 K257:K261 K254:K255 K252:L253 L257:L260 L273 K271:L272 M272:N272">
    <cfRule type="cellIs" dxfId="8211" priority="2016" stopIfTrue="1" operator="equal">
      <formula>0</formula>
    </cfRule>
  </conditionalFormatting>
  <conditionalFormatting sqref="J249:J250 K262:M262 K263:K269 L279 K257:K261 K254:K255 K252:L253 L257:L260 L273 K271:L272 M272:N272">
    <cfRule type="containsText" dxfId="8210" priority="2012" stopIfTrue="1" operator="containsText" text="f'k{kk foHkkx jktLFkku">
      <formula>NOT(ISERROR(SEARCH("f'k{kk foHkkx jktLFkku",J249)))</formula>
    </cfRule>
    <cfRule type="containsText" dxfId="8209" priority="2015" stopIfTrue="1" operator="containsText" text="iw.kkZad">
      <formula>NOT(ISERROR(SEARCH("iw.kkZad",J249)))</formula>
    </cfRule>
  </conditionalFormatting>
  <conditionalFormatting sqref="L253 L256:L258 L271:L273">
    <cfRule type="cellIs" dxfId="8208" priority="2013" stopIfTrue="1" operator="equal">
      <formula>1800</formula>
    </cfRule>
    <cfRule type="cellIs" dxfId="8207" priority="2014" stopIfTrue="1" operator="equal">
      <formula>200</formula>
    </cfRule>
  </conditionalFormatting>
  <conditionalFormatting sqref="J249:J250 K262:M262 K263:K269 L279 K257:K261 K254:K255 K252:L253 L257:L260 L273 K271:L272 M272:N272">
    <cfRule type="containsText" dxfId="8206" priority="2011" stopIfTrue="1" operator="containsText" text="dsoy jktdh; fo|ky;ksa esa iz;ksx gsrq fu%'kqYd">
      <formula>NOT(ISERROR(SEARCH("dsoy jktdh; fo|ky;ksa esa iz;ksx gsrq fu%'kqYd",J249)))</formula>
    </cfRule>
  </conditionalFormatting>
  <conditionalFormatting sqref="K279">
    <cfRule type="cellIs" dxfId="8205" priority="2010" stopIfTrue="1" operator="equal">
      <formula>0</formula>
    </cfRule>
  </conditionalFormatting>
  <conditionalFormatting sqref="K279">
    <cfRule type="containsText" dxfId="8204" priority="2008" stopIfTrue="1" operator="containsText" text="f'k{kk foHkkx jktLFkku">
      <formula>NOT(ISERROR(SEARCH("f'k{kk foHkkx jktLFkku",K279)))</formula>
    </cfRule>
    <cfRule type="containsText" dxfId="8203" priority="2009" stopIfTrue="1" operator="containsText" text="iw.kkZad">
      <formula>NOT(ISERROR(SEARCH("iw.kkZad",K279)))</formula>
    </cfRule>
  </conditionalFormatting>
  <conditionalFormatting sqref="K279">
    <cfRule type="containsText" dxfId="8202" priority="2007" stopIfTrue="1" operator="containsText" text="dsoy jktdh; fo|ky;ksa esa iz;ksx gsrq fu%'kqYd">
      <formula>NOT(ISERROR(SEARCH("dsoy jktdh; fo|ky;ksa esa iz;ksx gsrq fu%'kqYd",K279)))</formula>
    </cfRule>
  </conditionalFormatting>
  <conditionalFormatting sqref="L274:L277">
    <cfRule type="cellIs" dxfId="8201" priority="2006" stopIfTrue="1" operator="equal">
      <formula>0</formula>
    </cfRule>
  </conditionalFormatting>
  <conditionalFormatting sqref="L274:L277">
    <cfRule type="containsText" dxfId="8200" priority="2002" stopIfTrue="1" operator="containsText" text="f'k{kk foHkkx jktLFkku">
      <formula>NOT(ISERROR(SEARCH("f'k{kk foHkkx jktLFkku",L274)))</formula>
    </cfRule>
    <cfRule type="containsText" dxfId="8199" priority="2005" stopIfTrue="1" operator="containsText" text="iw.kkZad">
      <formula>NOT(ISERROR(SEARCH("iw.kkZad",L274)))</formula>
    </cfRule>
  </conditionalFormatting>
  <conditionalFormatting sqref="L274:L277">
    <cfRule type="cellIs" dxfId="8198" priority="2003" stopIfTrue="1" operator="equal">
      <formula>1800</formula>
    </cfRule>
    <cfRule type="cellIs" dxfId="8197" priority="2004" stopIfTrue="1" operator="equal">
      <formula>200</formula>
    </cfRule>
  </conditionalFormatting>
  <conditionalFormatting sqref="L274:L277">
    <cfRule type="containsText" dxfId="8196" priority="2001" stopIfTrue="1" operator="containsText" text="dsoy jktdh; fo|ky;ksa esa iz;ksx gsrq fu%'kqYd">
      <formula>NOT(ISERROR(SEARCH("dsoy jktdh; fo|ky;ksa esa iz;ksx gsrq fu%'kqYd",L274)))</formula>
    </cfRule>
  </conditionalFormatting>
  <conditionalFormatting sqref="L254:L255">
    <cfRule type="cellIs" dxfId="8195" priority="2000" stopIfTrue="1" operator="equal">
      <formula>0</formula>
    </cfRule>
  </conditionalFormatting>
  <conditionalFormatting sqref="L254:L255">
    <cfRule type="containsText" dxfId="8194" priority="1996" stopIfTrue="1" operator="containsText" text="f'k{kk foHkkx jktLFkku">
      <formula>NOT(ISERROR(SEARCH("f'k{kk foHkkx jktLFkku",L254)))</formula>
    </cfRule>
    <cfRule type="containsText" dxfId="8193" priority="1999" stopIfTrue="1" operator="containsText" text="iw.kkZad">
      <formula>NOT(ISERROR(SEARCH("iw.kkZad",L254)))</formula>
    </cfRule>
  </conditionalFormatting>
  <conditionalFormatting sqref="L254:L255">
    <cfRule type="cellIs" dxfId="8192" priority="1997" stopIfTrue="1" operator="equal">
      <formula>1800</formula>
    </cfRule>
    <cfRule type="cellIs" dxfId="8191" priority="1998" stopIfTrue="1" operator="equal">
      <formula>200</formula>
    </cfRule>
  </conditionalFormatting>
  <conditionalFormatting sqref="L254:L255">
    <cfRule type="containsText" dxfId="8190" priority="1995" stopIfTrue="1" operator="containsText" text="dsoy jktdh; fo|ky;ksa esa iz;ksx gsrq fu%'kqYd">
      <formula>NOT(ISERROR(SEARCH("dsoy jktdh; fo|ky;ksa esa iz;ksx gsrq fu%'kqYd",L254)))</formula>
    </cfRule>
  </conditionalFormatting>
  <conditionalFormatting sqref="E279">
    <cfRule type="cellIs" dxfId="8189" priority="1972" stopIfTrue="1" operator="equal">
      <formula>0</formula>
    </cfRule>
  </conditionalFormatting>
  <conditionalFormatting sqref="C249:C250 D262:F262 D263:D269 D257:D261 D254:D255 D252:E253 E257:E260 E273 D271:E272 F272:G272">
    <cfRule type="cellIs" dxfId="8188" priority="1994" stopIfTrue="1" operator="equal">
      <formula>0</formula>
    </cfRule>
  </conditionalFormatting>
  <conditionalFormatting sqref="C249:C250 D262:F262 D263:D269 D257:D261 D254:D255 D252:E253 E257:E260 E273 D271:E272 F272:G272">
    <cfRule type="containsText" dxfId="8187" priority="1990" stopIfTrue="1" operator="containsText" text="f'k{kk foHkkx jktLFkku">
      <formula>NOT(ISERROR(SEARCH("f'k{kk foHkkx jktLFkku",C249)))</formula>
    </cfRule>
    <cfRule type="containsText" dxfId="8186" priority="1993" stopIfTrue="1" operator="containsText" text="iw.kkZad">
      <formula>NOT(ISERROR(SEARCH("iw.kkZad",C249)))</formula>
    </cfRule>
  </conditionalFormatting>
  <conditionalFormatting sqref="E253 E256:E258 E271:E273">
    <cfRule type="cellIs" dxfId="8185" priority="1991" stopIfTrue="1" operator="equal">
      <formula>1800</formula>
    </cfRule>
    <cfRule type="cellIs" dxfId="8184" priority="1992" stopIfTrue="1" operator="equal">
      <formula>200</formula>
    </cfRule>
  </conditionalFormatting>
  <conditionalFormatting sqref="C249:C250 D262:F262 D263:D269 D257:D261 D254:D255 D252:E253 E257:E260 E273 D271:E272 F272:G272">
    <cfRule type="containsText" dxfId="8183" priority="1989" stopIfTrue="1" operator="containsText" text="dsoy jktdh; fo|ky;ksa esa iz;ksx gsrq fu%'kqYd">
      <formula>NOT(ISERROR(SEARCH("dsoy jktdh; fo|ky;ksa esa iz;ksx gsrq fu%'kqYd",C249)))</formula>
    </cfRule>
  </conditionalFormatting>
  <conditionalFormatting sqref="D279">
    <cfRule type="cellIs" dxfId="8182" priority="1988" stopIfTrue="1" operator="equal">
      <formula>0</formula>
    </cfRule>
  </conditionalFormatting>
  <conditionalFormatting sqref="D279">
    <cfRule type="containsText" dxfId="8181" priority="1986" stopIfTrue="1" operator="containsText" text="f'k{kk foHkkx jktLFkku">
      <formula>NOT(ISERROR(SEARCH("f'k{kk foHkkx jktLFkku",D279)))</formula>
    </cfRule>
    <cfRule type="containsText" dxfId="8180" priority="1987" stopIfTrue="1" operator="containsText" text="iw.kkZad">
      <formula>NOT(ISERROR(SEARCH("iw.kkZad",D279)))</formula>
    </cfRule>
  </conditionalFormatting>
  <conditionalFormatting sqref="D279">
    <cfRule type="containsText" dxfId="8179" priority="1985" stopIfTrue="1" operator="containsText" text="dsoy jktdh; fo|ky;ksa esa iz;ksx gsrq fu%'kqYd">
      <formula>NOT(ISERROR(SEARCH("dsoy jktdh; fo|ky;ksa esa iz;ksx gsrq fu%'kqYd",D279)))</formula>
    </cfRule>
  </conditionalFormatting>
  <conditionalFormatting sqref="E274:E277">
    <cfRule type="cellIs" dxfId="8178" priority="1984" stopIfTrue="1" operator="equal">
      <formula>0</formula>
    </cfRule>
  </conditionalFormatting>
  <conditionalFormatting sqref="E274:E277">
    <cfRule type="containsText" dxfId="8177" priority="1980" stopIfTrue="1" operator="containsText" text="f'k{kk foHkkx jktLFkku">
      <formula>NOT(ISERROR(SEARCH("f'k{kk foHkkx jktLFkku",E274)))</formula>
    </cfRule>
    <cfRule type="containsText" dxfId="8176" priority="1983" stopIfTrue="1" operator="containsText" text="iw.kkZad">
      <formula>NOT(ISERROR(SEARCH("iw.kkZad",E274)))</formula>
    </cfRule>
  </conditionalFormatting>
  <conditionalFormatting sqref="E274:E277">
    <cfRule type="cellIs" dxfId="8175" priority="1981" stopIfTrue="1" operator="equal">
      <formula>1800</formula>
    </cfRule>
    <cfRule type="cellIs" dxfId="8174" priority="1982" stopIfTrue="1" operator="equal">
      <formula>200</formula>
    </cfRule>
  </conditionalFormatting>
  <conditionalFormatting sqref="E274:E277">
    <cfRule type="containsText" dxfId="8173" priority="1979" stopIfTrue="1" operator="containsText" text="dsoy jktdh; fo|ky;ksa esa iz;ksx gsrq fu%'kqYd">
      <formula>NOT(ISERROR(SEARCH("dsoy jktdh; fo|ky;ksa esa iz;ksx gsrq fu%'kqYd",E274)))</formula>
    </cfRule>
  </conditionalFormatting>
  <conditionalFormatting sqref="E254:E255">
    <cfRule type="cellIs" dxfId="8172" priority="1978" stopIfTrue="1" operator="equal">
      <formula>0</formula>
    </cfRule>
  </conditionalFormatting>
  <conditionalFormatting sqref="E254:E255">
    <cfRule type="containsText" dxfId="8171" priority="1974" stopIfTrue="1" operator="containsText" text="f'k{kk foHkkx jktLFkku">
      <formula>NOT(ISERROR(SEARCH("f'k{kk foHkkx jktLFkku",E254)))</formula>
    </cfRule>
    <cfRule type="containsText" dxfId="8170" priority="1977" stopIfTrue="1" operator="containsText" text="iw.kkZad">
      <formula>NOT(ISERROR(SEARCH("iw.kkZad",E254)))</formula>
    </cfRule>
  </conditionalFormatting>
  <conditionalFormatting sqref="E254:E255">
    <cfRule type="cellIs" dxfId="8169" priority="1975" stopIfTrue="1" operator="equal">
      <formula>1800</formula>
    </cfRule>
    <cfRule type="cellIs" dxfId="8168" priority="1976" stopIfTrue="1" operator="equal">
      <formula>200</formula>
    </cfRule>
  </conditionalFormatting>
  <conditionalFormatting sqref="E254:E255">
    <cfRule type="containsText" dxfId="8167" priority="1973" stopIfTrue="1" operator="containsText" text="dsoy jktdh; fo|ky;ksa esa iz;ksx gsrq fu%'kqYd">
      <formula>NOT(ISERROR(SEARCH("dsoy jktdh; fo|ky;ksa esa iz;ksx gsrq fu%'kqYd",E254)))</formula>
    </cfRule>
  </conditionalFormatting>
  <conditionalFormatting sqref="E279">
    <cfRule type="containsText" dxfId="8166" priority="1970" stopIfTrue="1" operator="containsText" text="f'k{kk foHkkx jktLFkku">
      <formula>NOT(ISERROR(SEARCH("f'k{kk foHkkx jktLFkku",E279)))</formula>
    </cfRule>
    <cfRule type="containsText" dxfId="8165" priority="1971" stopIfTrue="1" operator="containsText" text="iw.kkZad">
      <formula>NOT(ISERROR(SEARCH("iw.kkZad",E279)))</formula>
    </cfRule>
  </conditionalFormatting>
  <conditionalFormatting sqref="E279">
    <cfRule type="containsText" dxfId="8164" priority="1969" stopIfTrue="1" operator="containsText" text="dsoy jktdh; fo|ky;ksa esa iz;ksx gsrq fu%'kqYd">
      <formula>NOT(ISERROR(SEARCH("dsoy jktdh; fo|ky;ksa esa iz;ksx gsrq fu%'kqYd",E279)))</formula>
    </cfRule>
  </conditionalFormatting>
  <conditionalFormatting sqref="J280:J281 K293:M293 K294:K300 L310 K288:K292 K285:K286 K283:L284 L288:L291 L304 K302:L303 M303:N303">
    <cfRule type="cellIs" dxfId="8163" priority="1968" stopIfTrue="1" operator="equal">
      <formula>0</formula>
    </cfRule>
  </conditionalFormatting>
  <conditionalFormatting sqref="J280:J281 K293:M293 K294:K300 L310 K288:K292 K285:K286 K283:L284 L288:L291 L304 K302:L303 M303:N303">
    <cfRule type="containsText" dxfId="8162" priority="1964" stopIfTrue="1" operator="containsText" text="f'k{kk foHkkx jktLFkku">
      <formula>NOT(ISERROR(SEARCH("f'k{kk foHkkx jktLFkku",J280)))</formula>
    </cfRule>
    <cfRule type="containsText" dxfId="8161" priority="1967" stopIfTrue="1" operator="containsText" text="iw.kkZad">
      <formula>NOT(ISERROR(SEARCH("iw.kkZad",J280)))</formula>
    </cfRule>
  </conditionalFormatting>
  <conditionalFormatting sqref="L284 L287:L289 L302:L304">
    <cfRule type="cellIs" dxfId="8160" priority="1965" stopIfTrue="1" operator="equal">
      <formula>1800</formula>
    </cfRule>
    <cfRule type="cellIs" dxfId="8159" priority="1966" stopIfTrue="1" operator="equal">
      <formula>200</formula>
    </cfRule>
  </conditionalFormatting>
  <conditionalFormatting sqref="J280:J281 K293:M293 K294:K300 L310 K288:K292 K285:K286 K283:L284 L288:L291 L304 K302:L303 M303:N303">
    <cfRule type="containsText" dxfId="8158" priority="1963" stopIfTrue="1" operator="containsText" text="dsoy jktdh; fo|ky;ksa esa iz;ksx gsrq fu%'kqYd">
      <formula>NOT(ISERROR(SEARCH("dsoy jktdh; fo|ky;ksa esa iz;ksx gsrq fu%'kqYd",J280)))</formula>
    </cfRule>
  </conditionalFormatting>
  <conditionalFormatting sqref="K310">
    <cfRule type="cellIs" dxfId="8157" priority="1962" stopIfTrue="1" operator="equal">
      <formula>0</formula>
    </cfRule>
  </conditionalFormatting>
  <conditionalFormatting sqref="K310">
    <cfRule type="containsText" dxfId="8156" priority="1960" stopIfTrue="1" operator="containsText" text="f'k{kk foHkkx jktLFkku">
      <formula>NOT(ISERROR(SEARCH("f'k{kk foHkkx jktLFkku",K310)))</formula>
    </cfRule>
    <cfRule type="containsText" dxfId="8155" priority="1961" stopIfTrue="1" operator="containsText" text="iw.kkZad">
      <formula>NOT(ISERROR(SEARCH("iw.kkZad",K310)))</formula>
    </cfRule>
  </conditionalFormatting>
  <conditionalFormatting sqref="L305:L308">
    <cfRule type="containsText" dxfId="8154" priority="1954" stopIfTrue="1" operator="containsText" text="f'k{kk foHkkx jktLFkku">
      <formula>NOT(ISERROR(SEARCH("f'k{kk foHkkx jktLFkku",L305)))</formula>
    </cfRule>
    <cfRule type="containsText" dxfId="8153" priority="1957" stopIfTrue="1" operator="containsText" text="iw.kkZad">
      <formula>NOT(ISERROR(SEARCH("iw.kkZad",L305)))</formula>
    </cfRule>
  </conditionalFormatting>
  <conditionalFormatting sqref="L305:L308">
    <cfRule type="cellIs" dxfId="8152" priority="1955" stopIfTrue="1" operator="equal">
      <formula>1800</formula>
    </cfRule>
    <cfRule type="cellIs" dxfId="8151" priority="1956" stopIfTrue="1" operator="equal">
      <formula>200</formula>
    </cfRule>
  </conditionalFormatting>
  <conditionalFormatting sqref="L305:L308">
    <cfRule type="containsText" dxfId="8150" priority="1953" stopIfTrue="1" operator="containsText" text="dsoy jktdh; fo|ky;ksa esa iz;ksx gsrq fu%'kqYd">
      <formula>NOT(ISERROR(SEARCH("dsoy jktdh; fo|ky;ksa esa iz;ksx gsrq fu%'kqYd",L305)))</formula>
    </cfRule>
  </conditionalFormatting>
  <conditionalFormatting sqref="L285:L286">
    <cfRule type="cellIs" dxfId="8149" priority="1952" stopIfTrue="1" operator="equal">
      <formula>0</formula>
    </cfRule>
  </conditionalFormatting>
  <conditionalFormatting sqref="L285:L286">
    <cfRule type="containsText" dxfId="8148" priority="1948" stopIfTrue="1" operator="containsText" text="f'k{kk foHkkx jktLFkku">
      <formula>NOT(ISERROR(SEARCH("f'k{kk foHkkx jktLFkku",L285)))</formula>
    </cfRule>
    <cfRule type="containsText" dxfId="8147" priority="1951" stopIfTrue="1" operator="containsText" text="iw.kkZad">
      <formula>NOT(ISERROR(SEARCH("iw.kkZad",L285)))</formula>
    </cfRule>
  </conditionalFormatting>
  <conditionalFormatting sqref="L285:L286">
    <cfRule type="cellIs" dxfId="8146" priority="1949" stopIfTrue="1" operator="equal">
      <formula>1800</formula>
    </cfRule>
    <cfRule type="cellIs" dxfId="8145" priority="1950" stopIfTrue="1" operator="equal">
      <formula>200</formula>
    </cfRule>
  </conditionalFormatting>
  <conditionalFormatting sqref="L285:L286">
    <cfRule type="containsText" dxfId="8144" priority="1947" stopIfTrue="1" operator="containsText" text="dsoy jktdh; fo|ky;ksa esa iz;ksx gsrq fu%'kqYd">
      <formula>NOT(ISERROR(SEARCH("dsoy jktdh; fo|ky;ksa esa iz;ksx gsrq fu%'kqYd",L285)))</formula>
    </cfRule>
  </conditionalFormatting>
  <conditionalFormatting sqref="C280:C281 D293:F293 D294:D300 D288:D292 D285:D286 D283:E284 E288:E291 E304 D302:E303 F303:G303">
    <cfRule type="cellIs" dxfId="8143" priority="1946" stopIfTrue="1" operator="equal">
      <formula>0</formula>
    </cfRule>
  </conditionalFormatting>
  <conditionalFormatting sqref="C280:C281 D293:F293 D294:D300 D288:D292 D285:D286 D283:E284 E288:E291 E304 D302:E303 F303:G303">
    <cfRule type="containsText" dxfId="8142" priority="1942" stopIfTrue="1" operator="containsText" text="f'k{kk foHkkx jktLFkku">
      <formula>NOT(ISERROR(SEARCH("f'k{kk foHkkx jktLFkku",C280)))</formula>
    </cfRule>
    <cfRule type="containsText" dxfId="8141" priority="1945" stopIfTrue="1" operator="containsText" text="iw.kkZad">
      <formula>NOT(ISERROR(SEARCH("iw.kkZad",C280)))</formula>
    </cfRule>
  </conditionalFormatting>
  <conditionalFormatting sqref="E284 E287:E289 E302:E304">
    <cfRule type="cellIs" dxfId="8140" priority="1943" stopIfTrue="1" operator="equal">
      <formula>1800</formula>
    </cfRule>
    <cfRule type="cellIs" dxfId="8139" priority="1944" stopIfTrue="1" operator="equal">
      <formula>200</formula>
    </cfRule>
  </conditionalFormatting>
  <conditionalFormatting sqref="E305:E308">
    <cfRule type="containsText" dxfId="8138" priority="1932" stopIfTrue="1" operator="containsText" text="f'k{kk foHkkx jktLFkku">
      <formula>NOT(ISERROR(SEARCH("f'k{kk foHkkx jktLFkku",E305)))</formula>
    </cfRule>
    <cfRule type="containsText" dxfId="8137" priority="1935" stopIfTrue="1" operator="containsText" text="iw.kkZad">
      <formula>NOT(ISERROR(SEARCH("iw.kkZad",E305)))</formula>
    </cfRule>
  </conditionalFormatting>
  <conditionalFormatting sqref="E305:E308">
    <cfRule type="cellIs" dxfId="8136" priority="1933" stopIfTrue="1" operator="equal">
      <formula>1800</formula>
    </cfRule>
    <cfRule type="cellIs" dxfId="8135" priority="1934" stopIfTrue="1" operator="equal">
      <formula>200</formula>
    </cfRule>
  </conditionalFormatting>
  <conditionalFormatting sqref="E305:E308">
    <cfRule type="containsText" dxfId="8134" priority="1931" stopIfTrue="1" operator="containsText" text="dsoy jktdh; fo|ky;ksa esa iz;ksx gsrq fu%'kqYd">
      <formula>NOT(ISERROR(SEARCH("dsoy jktdh; fo|ky;ksa esa iz;ksx gsrq fu%'kqYd",E305)))</formula>
    </cfRule>
  </conditionalFormatting>
  <conditionalFormatting sqref="E285:E286">
    <cfRule type="cellIs" dxfId="8133" priority="1930" stopIfTrue="1" operator="equal">
      <formula>0</formula>
    </cfRule>
  </conditionalFormatting>
  <conditionalFormatting sqref="E285:E286">
    <cfRule type="containsText" dxfId="8132" priority="1926" stopIfTrue="1" operator="containsText" text="f'k{kk foHkkx jktLFkku">
      <formula>NOT(ISERROR(SEARCH("f'k{kk foHkkx jktLFkku",E285)))</formula>
    </cfRule>
    <cfRule type="containsText" dxfId="8131" priority="1929" stopIfTrue="1" operator="containsText" text="iw.kkZad">
      <formula>NOT(ISERROR(SEARCH("iw.kkZad",E285)))</formula>
    </cfRule>
  </conditionalFormatting>
  <conditionalFormatting sqref="E285:E286">
    <cfRule type="cellIs" dxfId="8130" priority="1927" stopIfTrue="1" operator="equal">
      <formula>1800</formula>
    </cfRule>
    <cfRule type="cellIs" dxfId="8129" priority="1928" stopIfTrue="1" operator="equal">
      <formula>200</formula>
    </cfRule>
  </conditionalFormatting>
  <conditionalFormatting sqref="K403">
    <cfRule type="containsText" dxfId="8128" priority="1815" stopIfTrue="1" operator="containsText" text="dsoy jktdh; fo|ky;ksa esa iz;ksx gsrq fu%'kqYd">
      <formula>NOT(ISERROR(SEARCH("dsoy jktdh; fo|ky;ksa esa iz;ksx gsrq fu%'kqYd",K403)))</formula>
    </cfRule>
  </conditionalFormatting>
  <conditionalFormatting sqref="L398:L401">
    <cfRule type="cellIs" dxfId="8127" priority="1814" stopIfTrue="1" operator="equal">
      <formula>0</formula>
    </cfRule>
  </conditionalFormatting>
  <conditionalFormatting sqref="J311:J312 K324:M324 K325:K331 L341 K319:K323 K316:K317 K314:L315 L319:L322 L335 K333:L334 M334:N334">
    <cfRule type="cellIs" dxfId="8126" priority="1920" stopIfTrue="1" operator="equal">
      <formula>0</formula>
    </cfRule>
  </conditionalFormatting>
  <conditionalFormatting sqref="J311:J312 K324:M324 K325:K331 L341 K319:K323 K316:K317 K314:L315 L319:L322 L335 K333:L334 M334:N334">
    <cfRule type="containsText" dxfId="8125" priority="1916" stopIfTrue="1" operator="containsText" text="f'k{kk foHkkx jktLFkku">
      <formula>NOT(ISERROR(SEARCH("f'k{kk foHkkx jktLFkku",J311)))</formula>
    </cfRule>
    <cfRule type="containsText" dxfId="8124" priority="1919" stopIfTrue="1" operator="containsText" text="iw.kkZad">
      <formula>NOT(ISERROR(SEARCH("iw.kkZad",J311)))</formula>
    </cfRule>
  </conditionalFormatting>
  <conditionalFormatting sqref="L315 L318:L320 L333:L335">
    <cfRule type="cellIs" dxfId="8123" priority="1917" stopIfTrue="1" operator="equal">
      <formula>1800</formula>
    </cfRule>
    <cfRule type="cellIs" dxfId="8122" priority="1918" stopIfTrue="1" operator="equal">
      <formula>200</formula>
    </cfRule>
  </conditionalFormatting>
  <conditionalFormatting sqref="J311:J312 K324:M324 K325:K331 L341 K319:K323 K316:K317 K314:L315 L319:L322 L335 K333:L334 M334:N334">
    <cfRule type="containsText" dxfId="8121" priority="1915" stopIfTrue="1" operator="containsText" text="dsoy jktdh; fo|ky;ksa esa iz;ksx gsrq fu%'kqYd">
      <formula>NOT(ISERROR(SEARCH("dsoy jktdh; fo|ky;ksa esa iz;ksx gsrq fu%'kqYd",J311)))</formula>
    </cfRule>
  </conditionalFormatting>
  <conditionalFormatting sqref="K341">
    <cfRule type="cellIs" dxfId="8120" priority="1914" stopIfTrue="1" operator="equal">
      <formula>0</formula>
    </cfRule>
  </conditionalFormatting>
  <conditionalFormatting sqref="L336:L339">
    <cfRule type="containsText" dxfId="8119" priority="1905" stopIfTrue="1" operator="containsText" text="dsoy jktdh; fo|ky;ksa esa iz;ksx gsrq fu%'kqYd">
      <formula>NOT(ISERROR(SEARCH("dsoy jktdh; fo|ky;ksa esa iz;ksx gsrq fu%'kqYd",L336)))</formula>
    </cfRule>
  </conditionalFormatting>
  <conditionalFormatting sqref="L316:L317">
    <cfRule type="cellIs" dxfId="8118" priority="1904" stopIfTrue="1" operator="equal">
      <formula>0</formula>
    </cfRule>
  </conditionalFormatting>
  <conditionalFormatting sqref="L316:L317">
    <cfRule type="containsText" dxfId="8117" priority="1900" stopIfTrue="1" operator="containsText" text="f'k{kk foHkkx jktLFkku">
      <formula>NOT(ISERROR(SEARCH("f'k{kk foHkkx jktLFkku",L316)))</formula>
    </cfRule>
    <cfRule type="containsText" dxfId="8116" priority="1903" stopIfTrue="1" operator="containsText" text="iw.kkZad">
      <formula>NOT(ISERROR(SEARCH("iw.kkZad",L316)))</formula>
    </cfRule>
  </conditionalFormatting>
  <conditionalFormatting sqref="L316:L317">
    <cfRule type="cellIs" dxfId="8115" priority="1901" stopIfTrue="1" operator="equal">
      <formula>1800</formula>
    </cfRule>
    <cfRule type="cellIs" dxfId="8114" priority="1902" stopIfTrue="1" operator="equal">
      <formula>200</formula>
    </cfRule>
  </conditionalFormatting>
  <conditionalFormatting sqref="L316:L317">
    <cfRule type="containsText" dxfId="8113" priority="1899" stopIfTrue="1" operator="containsText" text="dsoy jktdh; fo|ky;ksa esa iz;ksx gsrq fu%'kqYd">
      <formula>NOT(ISERROR(SEARCH("dsoy jktdh; fo|ky;ksa esa iz;ksx gsrq fu%'kqYd",L316)))</formula>
    </cfRule>
  </conditionalFormatting>
  <conditionalFormatting sqref="C311:C312 D324:F324 D325:D331 D319:D323 D316:D317 D314:E315 E319:E322 E335 D333:E334 F334:G334">
    <cfRule type="cellIs" dxfId="8112" priority="1898" stopIfTrue="1" operator="equal">
      <formula>0</formula>
    </cfRule>
  </conditionalFormatting>
  <conditionalFormatting sqref="C311:C312 D324:F324 D325:D331 D319:D323 D316:D317 D314:E315 E319:E322 E335 D333:E334 F334:G334">
    <cfRule type="containsText" dxfId="8111" priority="1894" stopIfTrue="1" operator="containsText" text="f'k{kk foHkkx jktLFkku">
      <formula>NOT(ISERROR(SEARCH("f'k{kk foHkkx jktLFkku",C311)))</formula>
    </cfRule>
    <cfRule type="containsText" dxfId="8110" priority="1897" stopIfTrue="1" operator="containsText" text="iw.kkZad">
      <formula>NOT(ISERROR(SEARCH("iw.kkZad",C311)))</formula>
    </cfRule>
  </conditionalFormatting>
  <conditionalFormatting sqref="E315 E318:E320 E333:E335">
    <cfRule type="cellIs" dxfId="8109" priority="1895" stopIfTrue="1" operator="equal">
      <formula>1800</formula>
    </cfRule>
    <cfRule type="cellIs" dxfId="8108" priority="1896" stopIfTrue="1" operator="equal">
      <formula>200</formula>
    </cfRule>
  </conditionalFormatting>
  <conditionalFormatting sqref="C311:C312 D324:F324 D325:D331 D319:D323 D316:D317 D314:E315 E319:E322 E335 D333:E334 F334:G334">
    <cfRule type="containsText" dxfId="8107" priority="1893" stopIfTrue="1" operator="containsText" text="dsoy jktdh; fo|ky;ksa esa iz;ksx gsrq fu%'kqYd">
      <formula>NOT(ISERROR(SEARCH("dsoy jktdh; fo|ky;ksa esa iz;ksx gsrq fu%'kqYd",C311)))</formula>
    </cfRule>
  </conditionalFormatting>
  <conditionalFormatting sqref="D341">
    <cfRule type="cellIs" dxfId="8106" priority="1892" stopIfTrue="1" operator="equal">
      <formula>0</formula>
    </cfRule>
  </conditionalFormatting>
  <conditionalFormatting sqref="E336:E339">
    <cfRule type="containsText" dxfId="8105" priority="1883" stopIfTrue="1" operator="containsText" text="dsoy jktdh; fo|ky;ksa esa iz;ksx gsrq fu%'kqYd">
      <formula>NOT(ISERROR(SEARCH("dsoy jktdh; fo|ky;ksa esa iz;ksx gsrq fu%'kqYd",E336)))</formula>
    </cfRule>
  </conditionalFormatting>
  <conditionalFormatting sqref="E316:E317">
    <cfRule type="cellIs" dxfId="8104" priority="1882" stopIfTrue="1" operator="equal">
      <formula>0</formula>
    </cfRule>
  </conditionalFormatting>
  <conditionalFormatting sqref="E316:E317">
    <cfRule type="containsText" dxfId="8103" priority="1878" stopIfTrue="1" operator="containsText" text="f'k{kk foHkkx jktLFkku">
      <formula>NOT(ISERROR(SEARCH("f'k{kk foHkkx jktLFkku",E316)))</formula>
    </cfRule>
    <cfRule type="containsText" dxfId="8102" priority="1881" stopIfTrue="1" operator="containsText" text="iw.kkZad">
      <formula>NOT(ISERROR(SEARCH("iw.kkZad",E316)))</formula>
    </cfRule>
  </conditionalFormatting>
  <conditionalFormatting sqref="E316:E317">
    <cfRule type="cellIs" dxfId="8101" priority="1879" stopIfTrue="1" operator="equal">
      <formula>1800</formula>
    </cfRule>
    <cfRule type="cellIs" dxfId="8100" priority="1880" stopIfTrue="1" operator="equal">
      <formula>200</formula>
    </cfRule>
  </conditionalFormatting>
  <conditionalFormatting sqref="E316:E317">
    <cfRule type="containsText" dxfId="8099" priority="1877" stopIfTrue="1" operator="containsText" text="dsoy jktdh; fo|ky;ksa esa iz;ksx gsrq fu%'kqYd">
      <formula>NOT(ISERROR(SEARCH("dsoy jktdh; fo|ky;ksa esa iz;ksx gsrq fu%'kqYd",E316)))</formula>
    </cfRule>
  </conditionalFormatting>
  <conditionalFormatting sqref="E341">
    <cfRule type="cellIs" dxfId="8098" priority="1876" stopIfTrue="1" operator="equal">
      <formula>0</formula>
    </cfRule>
  </conditionalFormatting>
  <conditionalFormatting sqref="C373:C374 D386:F386 D387:D393 D381:D385 D378:D379 D376:E377 E381:E384 E397 D395:E396 F396:G396">
    <cfRule type="containsText" dxfId="8097" priority="1797" stopIfTrue="1" operator="containsText" text="dsoy jktdh; fo|ky;ksa esa iz;ksx gsrq fu%'kqYd">
      <formula>NOT(ISERROR(SEARCH("dsoy jktdh; fo|ky;ksa esa iz;ksx gsrq fu%'kqYd",C373)))</formula>
    </cfRule>
  </conditionalFormatting>
  <conditionalFormatting sqref="D403">
    <cfRule type="cellIs" dxfId="8096" priority="1796" stopIfTrue="1" operator="equal">
      <formula>0</formula>
    </cfRule>
  </conditionalFormatting>
  <conditionalFormatting sqref="D403">
    <cfRule type="containsText" dxfId="8095" priority="1794" stopIfTrue="1" operator="containsText" text="f'k{kk foHkkx jktLFkku">
      <formula>NOT(ISERROR(SEARCH("f'k{kk foHkkx jktLFkku",D403)))</formula>
    </cfRule>
    <cfRule type="containsText" dxfId="8094" priority="1795" stopIfTrue="1" operator="containsText" text="iw.kkZad">
      <formula>NOT(ISERROR(SEARCH("iw.kkZad",D403)))</formula>
    </cfRule>
  </conditionalFormatting>
  <conditionalFormatting sqref="D403">
    <cfRule type="containsText" dxfId="8093" priority="1793" stopIfTrue="1" operator="containsText" text="dsoy jktdh; fo|ky;ksa esa iz;ksx gsrq fu%'kqYd">
      <formula>NOT(ISERROR(SEARCH("dsoy jktdh; fo|ky;ksa esa iz;ksx gsrq fu%'kqYd",D403)))</formula>
    </cfRule>
  </conditionalFormatting>
  <conditionalFormatting sqref="E398:E401">
    <cfRule type="cellIs" dxfId="8092" priority="1792" stopIfTrue="1" operator="equal">
      <formula>0</formula>
    </cfRule>
  </conditionalFormatting>
  <conditionalFormatting sqref="E378:E379">
    <cfRule type="containsText" dxfId="8091" priority="1781" stopIfTrue="1" operator="containsText" text="dsoy jktdh; fo|ky;ksa esa iz;ksx gsrq fu%'kqYd">
      <formula>NOT(ISERROR(SEARCH("dsoy jktdh; fo|ky;ksa esa iz;ksx gsrq fu%'kqYd",E378)))</formula>
    </cfRule>
  </conditionalFormatting>
  <conditionalFormatting sqref="E403">
    <cfRule type="cellIs" dxfId="8090" priority="1780" stopIfTrue="1" operator="equal">
      <formula>0</formula>
    </cfRule>
  </conditionalFormatting>
  <conditionalFormatting sqref="E403">
    <cfRule type="containsText" dxfId="8089" priority="1778" stopIfTrue="1" operator="containsText" text="f'k{kk foHkkx jktLFkku">
      <formula>NOT(ISERROR(SEARCH("f'k{kk foHkkx jktLFkku",E403)))</formula>
    </cfRule>
    <cfRule type="containsText" dxfId="8088" priority="1779" stopIfTrue="1" operator="containsText" text="iw.kkZad">
      <formula>NOT(ISERROR(SEARCH("iw.kkZad",E403)))</formula>
    </cfRule>
  </conditionalFormatting>
  <conditionalFormatting sqref="E403">
    <cfRule type="containsText" dxfId="8087" priority="1777" stopIfTrue="1" operator="containsText" text="dsoy jktdh; fo|ky;ksa esa iz;ksx gsrq fu%'kqYd">
      <formula>NOT(ISERROR(SEARCH("dsoy jktdh; fo|ky;ksa esa iz;ksx gsrq fu%'kqYd",E403)))</formula>
    </cfRule>
  </conditionalFormatting>
  <conditionalFormatting sqref="K341">
    <cfRule type="containsText" dxfId="8086" priority="1912" stopIfTrue="1" operator="containsText" text="f'k{kk foHkkx jktLFkku">
      <formula>NOT(ISERROR(SEARCH("f'k{kk foHkkx jktLFkku",K341)))</formula>
    </cfRule>
    <cfRule type="containsText" dxfId="8085" priority="1913" stopIfTrue="1" operator="containsText" text="iw.kkZad">
      <formula>NOT(ISERROR(SEARCH("iw.kkZad",K341)))</formula>
    </cfRule>
  </conditionalFormatting>
  <conditionalFormatting sqref="K341">
    <cfRule type="containsText" dxfId="8084" priority="1911" stopIfTrue="1" operator="containsText" text="dsoy jktdh; fo|ky;ksa esa iz;ksx gsrq fu%'kqYd">
      <formula>NOT(ISERROR(SEARCH("dsoy jktdh; fo|ky;ksa esa iz;ksx gsrq fu%'kqYd",K341)))</formula>
    </cfRule>
  </conditionalFormatting>
  <conditionalFormatting sqref="L336:L339">
    <cfRule type="cellIs" dxfId="8083" priority="1910" stopIfTrue="1" operator="equal">
      <formula>0</formula>
    </cfRule>
  </conditionalFormatting>
  <conditionalFormatting sqref="L336:L339">
    <cfRule type="containsText" dxfId="8082" priority="1906" stopIfTrue="1" operator="containsText" text="f'k{kk foHkkx jktLFkku">
      <formula>NOT(ISERROR(SEARCH("f'k{kk foHkkx jktLFkku",L336)))</formula>
    </cfRule>
    <cfRule type="containsText" dxfId="8081" priority="1909" stopIfTrue="1" operator="containsText" text="iw.kkZad">
      <formula>NOT(ISERROR(SEARCH("iw.kkZad",L336)))</formula>
    </cfRule>
  </conditionalFormatting>
  <conditionalFormatting sqref="L336:L339">
    <cfRule type="cellIs" dxfId="8080" priority="1907" stopIfTrue="1" operator="equal">
      <formula>1800</formula>
    </cfRule>
    <cfRule type="cellIs" dxfId="8079" priority="1908" stopIfTrue="1" operator="equal">
      <formula>200</formula>
    </cfRule>
  </conditionalFormatting>
  <conditionalFormatting sqref="D341">
    <cfRule type="containsText" dxfId="8078" priority="1890" stopIfTrue="1" operator="containsText" text="f'k{kk foHkkx jktLFkku">
      <formula>NOT(ISERROR(SEARCH("f'k{kk foHkkx jktLFkku",D341)))</formula>
    </cfRule>
    <cfRule type="containsText" dxfId="8077" priority="1891" stopIfTrue="1" operator="containsText" text="iw.kkZad">
      <formula>NOT(ISERROR(SEARCH("iw.kkZad",D341)))</formula>
    </cfRule>
  </conditionalFormatting>
  <conditionalFormatting sqref="D341">
    <cfRule type="containsText" dxfId="8076" priority="1889" stopIfTrue="1" operator="containsText" text="dsoy jktdh; fo|ky;ksa esa iz;ksx gsrq fu%'kqYd">
      <formula>NOT(ISERROR(SEARCH("dsoy jktdh; fo|ky;ksa esa iz;ksx gsrq fu%'kqYd",D341)))</formula>
    </cfRule>
  </conditionalFormatting>
  <conditionalFormatting sqref="E336:E339">
    <cfRule type="cellIs" dxfId="8075" priority="1888" stopIfTrue="1" operator="equal">
      <formula>0</formula>
    </cfRule>
  </conditionalFormatting>
  <conditionalFormatting sqref="E336:E339">
    <cfRule type="containsText" dxfId="8074" priority="1884" stopIfTrue="1" operator="containsText" text="f'k{kk foHkkx jktLFkku">
      <formula>NOT(ISERROR(SEARCH("f'k{kk foHkkx jktLFkku",E336)))</formula>
    </cfRule>
    <cfRule type="containsText" dxfId="8073" priority="1887" stopIfTrue="1" operator="containsText" text="iw.kkZad">
      <formula>NOT(ISERROR(SEARCH("iw.kkZad",E336)))</formula>
    </cfRule>
  </conditionalFormatting>
  <conditionalFormatting sqref="E336:E339">
    <cfRule type="cellIs" dxfId="8072" priority="1885" stopIfTrue="1" operator="equal">
      <formula>1800</formula>
    </cfRule>
    <cfRule type="cellIs" dxfId="8071" priority="1886" stopIfTrue="1" operator="equal">
      <formula>200</formula>
    </cfRule>
  </conditionalFormatting>
  <conditionalFormatting sqref="E341">
    <cfRule type="containsText" dxfId="8070" priority="1874" stopIfTrue="1" operator="containsText" text="f'k{kk foHkkx jktLFkku">
      <formula>NOT(ISERROR(SEARCH("f'k{kk foHkkx jktLFkku",E341)))</formula>
    </cfRule>
    <cfRule type="containsText" dxfId="8069" priority="1875" stopIfTrue="1" operator="containsText" text="iw.kkZad">
      <formula>NOT(ISERROR(SEARCH("iw.kkZad",E341)))</formula>
    </cfRule>
  </conditionalFormatting>
  <conditionalFormatting sqref="E341">
    <cfRule type="containsText" dxfId="8068" priority="1873" stopIfTrue="1" operator="containsText" text="dsoy jktdh; fo|ky;ksa esa iz;ksx gsrq fu%'kqYd">
      <formula>NOT(ISERROR(SEARCH("dsoy jktdh; fo|ky;ksa esa iz;ksx gsrq fu%'kqYd",E341)))</formula>
    </cfRule>
  </conditionalFormatting>
  <conditionalFormatting sqref="J342:J343 K355:M355 K356:K362 L372 K350:K354 K347:K348 K345:L346 L350:L353 L366 K364:L365 M365:N365">
    <cfRule type="cellIs" dxfId="8067" priority="1872" stopIfTrue="1" operator="equal">
      <formula>0</formula>
    </cfRule>
  </conditionalFormatting>
  <conditionalFormatting sqref="J342:J343 K355:M355 K356:K362 L372 K350:K354 K347:K348 K345:L346 L350:L353 L366 K364:L365 M365:N365">
    <cfRule type="containsText" dxfId="8066" priority="1868" stopIfTrue="1" operator="containsText" text="f'k{kk foHkkx jktLFkku">
      <formula>NOT(ISERROR(SEARCH("f'k{kk foHkkx jktLFkku",J342)))</formula>
    </cfRule>
    <cfRule type="containsText" dxfId="8065" priority="1871" stopIfTrue="1" operator="containsText" text="iw.kkZad">
      <formula>NOT(ISERROR(SEARCH("iw.kkZad",J342)))</formula>
    </cfRule>
  </conditionalFormatting>
  <conditionalFormatting sqref="L346 L349:L351 L364:L366">
    <cfRule type="cellIs" dxfId="8064" priority="1869" stopIfTrue="1" operator="equal">
      <formula>1800</formula>
    </cfRule>
    <cfRule type="cellIs" dxfId="8063" priority="1870" stopIfTrue="1" operator="equal">
      <formula>200</formula>
    </cfRule>
  </conditionalFormatting>
  <conditionalFormatting sqref="J342:J343 K355:M355 K356:K362 L372 K350:K354 K347:K348 K345:L346 L350:L353 L366 K364:L365 M365:N365">
    <cfRule type="containsText" dxfId="8062" priority="1867" stopIfTrue="1" operator="containsText" text="dsoy jktdh; fo|ky;ksa esa iz;ksx gsrq fu%'kqYd">
      <formula>NOT(ISERROR(SEARCH("dsoy jktdh; fo|ky;ksa esa iz;ksx gsrq fu%'kqYd",J342)))</formula>
    </cfRule>
  </conditionalFormatting>
  <conditionalFormatting sqref="K372">
    <cfRule type="cellIs" dxfId="8061" priority="1866" stopIfTrue="1" operator="equal">
      <formula>0</formula>
    </cfRule>
  </conditionalFormatting>
  <conditionalFormatting sqref="K372">
    <cfRule type="containsText" dxfId="8060" priority="1864" stopIfTrue="1" operator="containsText" text="f'k{kk foHkkx jktLFkku">
      <formula>NOT(ISERROR(SEARCH("f'k{kk foHkkx jktLFkku",K372)))</formula>
    </cfRule>
    <cfRule type="containsText" dxfId="8059" priority="1865" stopIfTrue="1" operator="containsText" text="iw.kkZad">
      <formula>NOT(ISERROR(SEARCH("iw.kkZad",K372)))</formula>
    </cfRule>
  </conditionalFormatting>
  <conditionalFormatting sqref="K372">
    <cfRule type="containsText" dxfId="8058" priority="1863" stopIfTrue="1" operator="containsText" text="dsoy jktdh; fo|ky;ksa esa iz;ksx gsrq fu%'kqYd">
      <formula>NOT(ISERROR(SEARCH("dsoy jktdh; fo|ky;ksa esa iz;ksx gsrq fu%'kqYd",K372)))</formula>
    </cfRule>
  </conditionalFormatting>
  <conditionalFormatting sqref="L367:L370">
    <cfRule type="cellIs" dxfId="8057" priority="1862" stopIfTrue="1" operator="equal">
      <formula>0</formula>
    </cfRule>
  </conditionalFormatting>
  <conditionalFormatting sqref="L367:L370">
    <cfRule type="containsText" dxfId="8056" priority="1858" stopIfTrue="1" operator="containsText" text="f'k{kk foHkkx jktLFkku">
      <formula>NOT(ISERROR(SEARCH("f'k{kk foHkkx jktLFkku",L367)))</formula>
    </cfRule>
    <cfRule type="containsText" dxfId="8055" priority="1861" stopIfTrue="1" operator="containsText" text="iw.kkZad">
      <formula>NOT(ISERROR(SEARCH("iw.kkZad",L367)))</formula>
    </cfRule>
  </conditionalFormatting>
  <conditionalFormatting sqref="L367:L370">
    <cfRule type="cellIs" dxfId="8054" priority="1859" stopIfTrue="1" operator="equal">
      <formula>1800</formula>
    </cfRule>
    <cfRule type="cellIs" dxfId="8053" priority="1860" stopIfTrue="1" operator="equal">
      <formula>200</formula>
    </cfRule>
  </conditionalFormatting>
  <conditionalFormatting sqref="L367:L370">
    <cfRule type="containsText" dxfId="8052" priority="1857" stopIfTrue="1" operator="containsText" text="dsoy jktdh; fo|ky;ksa esa iz;ksx gsrq fu%'kqYd">
      <formula>NOT(ISERROR(SEARCH("dsoy jktdh; fo|ky;ksa esa iz;ksx gsrq fu%'kqYd",L367)))</formula>
    </cfRule>
  </conditionalFormatting>
  <conditionalFormatting sqref="L347:L348">
    <cfRule type="cellIs" dxfId="8051" priority="1856" stopIfTrue="1" operator="equal">
      <formula>0</formula>
    </cfRule>
  </conditionalFormatting>
  <conditionalFormatting sqref="L347:L348">
    <cfRule type="containsText" dxfId="8050" priority="1852" stopIfTrue="1" operator="containsText" text="f'k{kk foHkkx jktLFkku">
      <formula>NOT(ISERROR(SEARCH("f'k{kk foHkkx jktLFkku",L347)))</formula>
    </cfRule>
    <cfRule type="containsText" dxfId="8049" priority="1855" stopIfTrue="1" operator="containsText" text="iw.kkZad">
      <formula>NOT(ISERROR(SEARCH("iw.kkZad",L347)))</formula>
    </cfRule>
  </conditionalFormatting>
  <conditionalFormatting sqref="L347:L348">
    <cfRule type="cellIs" dxfId="8048" priority="1853" stopIfTrue="1" operator="equal">
      <formula>1800</formula>
    </cfRule>
    <cfRule type="cellIs" dxfId="8047" priority="1854" stopIfTrue="1" operator="equal">
      <formula>200</formula>
    </cfRule>
  </conditionalFormatting>
  <conditionalFormatting sqref="L347:L348">
    <cfRule type="containsText" dxfId="8046" priority="1851" stopIfTrue="1" operator="containsText" text="dsoy jktdh; fo|ky;ksa esa iz;ksx gsrq fu%'kqYd">
      <formula>NOT(ISERROR(SEARCH("dsoy jktdh; fo|ky;ksa esa iz;ksx gsrq fu%'kqYd",L347)))</formula>
    </cfRule>
  </conditionalFormatting>
  <conditionalFormatting sqref="E372">
    <cfRule type="cellIs" dxfId="8045" priority="1828" stopIfTrue="1" operator="equal">
      <formula>0</formula>
    </cfRule>
  </conditionalFormatting>
  <conditionalFormatting sqref="C342:C343 D355:F355 D356:D362 D350:D354 D347:D348 D345:E346 E350:E353 E366 D364:E365 F365:G365">
    <cfRule type="cellIs" dxfId="8044" priority="1850" stopIfTrue="1" operator="equal">
      <formula>0</formula>
    </cfRule>
  </conditionalFormatting>
  <conditionalFormatting sqref="C342:C343 D355:F355 D356:D362 D350:D354 D347:D348 D345:E346 E350:E353 E366 D364:E365 F365:G365">
    <cfRule type="containsText" dxfId="8043" priority="1846" stopIfTrue="1" operator="containsText" text="f'k{kk foHkkx jktLFkku">
      <formula>NOT(ISERROR(SEARCH("f'k{kk foHkkx jktLFkku",C342)))</formula>
    </cfRule>
    <cfRule type="containsText" dxfId="8042" priority="1849" stopIfTrue="1" operator="containsText" text="iw.kkZad">
      <formula>NOT(ISERROR(SEARCH("iw.kkZad",C342)))</formula>
    </cfRule>
  </conditionalFormatting>
  <conditionalFormatting sqref="E346 E349:E351 E364:E366">
    <cfRule type="cellIs" dxfId="8041" priority="1847" stopIfTrue="1" operator="equal">
      <formula>1800</formula>
    </cfRule>
    <cfRule type="cellIs" dxfId="8040" priority="1848" stopIfTrue="1" operator="equal">
      <formula>200</formula>
    </cfRule>
  </conditionalFormatting>
  <conditionalFormatting sqref="C342:C343 D355:F355 D356:D362 D350:D354 D347:D348 D345:E346 E350:E353 E366 D364:E365 F365:G365">
    <cfRule type="containsText" dxfId="8039" priority="1845" stopIfTrue="1" operator="containsText" text="dsoy jktdh; fo|ky;ksa esa iz;ksx gsrq fu%'kqYd">
      <formula>NOT(ISERROR(SEARCH("dsoy jktdh; fo|ky;ksa esa iz;ksx gsrq fu%'kqYd",C342)))</formula>
    </cfRule>
  </conditionalFormatting>
  <conditionalFormatting sqref="D372">
    <cfRule type="cellIs" dxfId="8038" priority="1844" stopIfTrue="1" operator="equal">
      <formula>0</formula>
    </cfRule>
  </conditionalFormatting>
  <conditionalFormatting sqref="D372">
    <cfRule type="containsText" dxfId="8037" priority="1842" stopIfTrue="1" operator="containsText" text="f'k{kk foHkkx jktLFkku">
      <formula>NOT(ISERROR(SEARCH("f'k{kk foHkkx jktLFkku",D372)))</formula>
    </cfRule>
    <cfRule type="containsText" dxfId="8036" priority="1843" stopIfTrue="1" operator="containsText" text="iw.kkZad">
      <formula>NOT(ISERROR(SEARCH("iw.kkZad",D372)))</formula>
    </cfRule>
  </conditionalFormatting>
  <conditionalFormatting sqref="D372">
    <cfRule type="containsText" dxfId="8035" priority="1841" stopIfTrue="1" operator="containsText" text="dsoy jktdh; fo|ky;ksa esa iz;ksx gsrq fu%'kqYd">
      <formula>NOT(ISERROR(SEARCH("dsoy jktdh; fo|ky;ksa esa iz;ksx gsrq fu%'kqYd",D372)))</formula>
    </cfRule>
  </conditionalFormatting>
  <conditionalFormatting sqref="E367:E370">
    <cfRule type="cellIs" dxfId="8034" priority="1840" stopIfTrue="1" operator="equal">
      <formula>0</formula>
    </cfRule>
  </conditionalFormatting>
  <conditionalFormatting sqref="E367:E370">
    <cfRule type="containsText" dxfId="8033" priority="1836" stopIfTrue="1" operator="containsText" text="f'k{kk foHkkx jktLFkku">
      <formula>NOT(ISERROR(SEARCH("f'k{kk foHkkx jktLFkku",E367)))</formula>
    </cfRule>
    <cfRule type="containsText" dxfId="8032" priority="1839" stopIfTrue="1" operator="containsText" text="iw.kkZad">
      <formula>NOT(ISERROR(SEARCH("iw.kkZad",E367)))</formula>
    </cfRule>
  </conditionalFormatting>
  <conditionalFormatting sqref="E367:E370">
    <cfRule type="cellIs" dxfId="8031" priority="1837" stopIfTrue="1" operator="equal">
      <formula>1800</formula>
    </cfRule>
    <cfRule type="cellIs" dxfId="8030" priority="1838" stopIfTrue="1" operator="equal">
      <formula>200</formula>
    </cfRule>
  </conditionalFormatting>
  <conditionalFormatting sqref="E367:E370">
    <cfRule type="containsText" dxfId="8029" priority="1835" stopIfTrue="1" operator="containsText" text="dsoy jktdh; fo|ky;ksa esa iz;ksx gsrq fu%'kqYd">
      <formula>NOT(ISERROR(SEARCH("dsoy jktdh; fo|ky;ksa esa iz;ksx gsrq fu%'kqYd",E367)))</formula>
    </cfRule>
  </conditionalFormatting>
  <conditionalFormatting sqref="E347:E348">
    <cfRule type="cellIs" dxfId="8028" priority="1834" stopIfTrue="1" operator="equal">
      <formula>0</formula>
    </cfRule>
  </conditionalFormatting>
  <conditionalFormatting sqref="E347:E348">
    <cfRule type="containsText" dxfId="8027" priority="1830" stopIfTrue="1" operator="containsText" text="f'k{kk foHkkx jktLFkku">
      <formula>NOT(ISERROR(SEARCH("f'k{kk foHkkx jktLFkku",E347)))</formula>
    </cfRule>
    <cfRule type="containsText" dxfId="8026" priority="1833" stopIfTrue="1" operator="containsText" text="iw.kkZad">
      <formula>NOT(ISERROR(SEARCH("iw.kkZad",E347)))</formula>
    </cfRule>
  </conditionalFormatting>
  <conditionalFormatting sqref="E347:E348">
    <cfRule type="cellIs" dxfId="8025" priority="1831" stopIfTrue="1" operator="equal">
      <formula>1800</formula>
    </cfRule>
    <cfRule type="cellIs" dxfId="8024" priority="1832" stopIfTrue="1" operator="equal">
      <formula>200</formula>
    </cfRule>
  </conditionalFormatting>
  <conditionalFormatting sqref="E347:E348">
    <cfRule type="containsText" dxfId="8023" priority="1829" stopIfTrue="1" operator="containsText" text="dsoy jktdh; fo|ky;ksa esa iz;ksx gsrq fu%'kqYd">
      <formula>NOT(ISERROR(SEARCH("dsoy jktdh; fo|ky;ksa esa iz;ksx gsrq fu%'kqYd",E347)))</formula>
    </cfRule>
  </conditionalFormatting>
  <conditionalFormatting sqref="E372">
    <cfRule type="containsText" dxfId="8022" priority="1826" stopIfTrue="1" operator="containsText" text="f'k{kk foHkkx jktLFkku">
      <formula>NOT(ISERROR(SEARCH("f'k{kk foHkkx jktLFkku",E372)))</formula>
    </cfRule>
    <cfRule type="containsText" dxfId="8021" priority="1827" stopIfTrue="1" operator="containsText" text="iw.kkZad">
      <formula>NOT(ISERROR(SEARCH("iw.kkZad",E372)))</formula>
    </cfRule>
  </conditionalFormatting>
  <conditionalFormatting sqref="E372">
    <cfRule type="containsText" dxfId="8020" priority="1825" stopIfTrue="1" operator="containsText" text="dsoy jktdh; fo|ky;ksa esa iz;ksx gsrq fu%'kqYd">
      <formula>NOT(ISERROR(SEARCH("dsoy jktdh; fo|ky;ksa esa iz;ksx gsrq fu%'kqYd",E372)))</formula>
    </cfRule>
  </conditionalFormatting>
  <conditionalFormatting sqref="J373:J374 K386:M386 K387:K393 L403 K381:K385 K378:K379 K376:L377 L381:L384 L397 K395:L396 M396:N396">
    <cfRule type="cellIs" dxfId="8019" priority="1824" stopIfTrue="1" operator="equal">
      <formula>0</formula>
    </cfRule>
  </conditionalFormatting>
  <conditionalFormatting sqref="J373:J374 K386:M386 K387:K393 L403 K381:K385 K378:K379 K376:L377 L381:L384 L397 K395:L396 M396:N396">
    <cfRule type="containsText" dxfId="8018" priority="1820" stopIfTrue="1" operator="containsText" text="f'k{kk foHkkx jktLFkku">
      <formula>NOT(ISERROR(SEARCH("f'k{kk foHkkx jktLFkku",J373)))</formula>
    </cfRule>
    <cfRule type="containsText" dxfId="8017" priority="1823" stopIfTrue="1" operator="containsText" text="iw.kkZad">
      <formula>NOT(ISERROR(SEARCH("iw.kkZad",J373)))</formula>
    </cfRule>
  </conditionalFormatting>
  <conditionalFormatting sqref="L377 L380:L382 L395:L397">
    <cfRule type="cellIs" dxfId="8016" priority="1821" stopIfTrue="1" operator="equal">
      <formula>1800</formula>
    </cfRule>
    <cfRule type="cellIs" dxfId="8015" priority="1822" stopIfTrue="1" operator="equal">
      <formula>200</formula>
    </cfRule>
  </conditionalFormatting>
  <conditionalFormatting sqref="J373:J374 K386:M386 K387:K393 L403 K381:K385 K378:K379 K376:L377 L381:L384 L397 K395:L396 M396:N396">
    <cfRule type="containsText" dxfId="8014" priority="1819" stopIfTrue="1" operator="containsText" text="dsoy jktdh; fo|ky;ksa esa iz;ksx gsrq fu%'kqYd">
      <formula>NOT(ISERROR(SEARCH("dsoy jktdh; fo|ky;ksa esa iz;ksx gsrq fu%'kqYd",J373)))</formula>
    </cfRule>
  </conditionalFormatting>
  <conditionalFormatting sqref="K403">
    <cfRule type="cellIs" dxfId="8013" priority="1818" stopIfTrue="1" operator="equal">
      <formula>0</formula>
    </cfRule>
  </conditionalFormatting>
  <conditionalFormatting sqref="K403">
    <cfRule type="containsText" dxfId="8012" priority="1816" stopIfTrue="1" operator="containsText" text="f'k{kk foHkkx jktLFkku">
      <formula>NOT(ISERROR(SEARCH("f'k{kk foHkkx jktLFkku",K403)))</formula>
    </cfRule>
    <cfRule type="containsText" dxfId="8011" priority="1817" stopIfTrue="1" operator="containsText" text="iw.kkZad">
      <formula>NOT(ISERROR(SEARCH("iw.kkZad",K403)))</formula>
    </cfRule>
  </conditionalFormatting>
  <conditionalFormatting sqref="L398:L401">
    <cfRule type="containsText" dxfId="8010" priority="1810" stopIfTrue="1" operator="containsText" text="f'k{kk foHkkx jktLFkku">
      <formula>NOT(ISERROR(SEARCH("f'k{kk foHkkx jktLFkku",L398)))</formula>
    </cfRule>
    <cfRule type="containsText" dxfId="8009" priority="1813" stopIfTrue="1" operator="containsText" text="iw.kkZad">
      <formula>NOT(ISERROR(SEARCH("iw.kkZad",L398)))</formula>
    </cfRule>
  </conditionalFormatting>
  <conditionalFormatting sqref="L398:L401">
    <cfRule type="cellIs" dxfId="8008" priority="1811" stopIfTrue="1" operator="equal">
      <formula>1800</formula>
    </cfRule>
    <cfRule type="cellIs" dxfId="8007" priority="1812" stopIfTrue="1" operator="equal">
      <formula>200</formula>
    </cfRule>
  </conditionalFormatting>
  <conditionalFormatting sqref="L398:L401">
    <cfRule type="containsText" dxfId="8006" priority="1809" stopIfTrue="1" operator="containsText" text="dsoy jktdh; fo|ky;ksa esa iz;ksx gsrq fu%'kqYd">
      <formula>NOT(ISERROR(SEARCH("dsoy jktdh; fo|ky;ksa esa iz;ksx gsrq fu%'kqYd",L398)))</formula>
    </cfRule>
  </conditionalFormatting>
  <conditionalFormatting sqref="L378:L379">
    <cfRule type="cellIs" dxfId="8005" priority="1808" stopIfTrue="1" operator="equal">
      <formula>0</formula>
    </cfRule>
  </conditionalFormatting>
  <conditionalFormatting sqref="L378:L379">
    <cfRule type="containsText" dxfId="8004" priority="1804" stopIfTrue="1" operator="containsText" text="f'k{kk foHkkx jktLFkku">
      <formula>NOT(ISERROR(SEARCH("f'k{kk foHkkx jktLFkku",L378)))</formula>
    </cfRule>
    <cfRule type="containsText" dxfId="8003" priority="1807" stopIfTrue="1" operator="containsText" text="iw.kkZad">
      <formula>NOT(ISERROR(SEARCH("iw.kkZad",L378)))</formula>
    </cfRule>
  </conditionalFormatting>
  <conditionalFormatting sqref="L378:L379">
    <cfRule type="cellIs" dxfId="8002" priority="1805" stopIfTrue="1" operator="equal">
      <formula>1800</formula>
    </cfRule>
    <cfRule type="cellIs" dxfId="8001" priority="1806" stopIfTrue="1" operator="equal">
      <formula>200</formula>
    </cfRule>
  </conditionalFormatting>
  <conditionalFormatting sqref="L378:L379">
    <cfRule type="containsText" dxfId="8000" priority="1803" stopIfTrue="1" operator="containsText" text="dsoy jktdh; fo|ky;ksa esa iz;ksx gsrq fu%'kqYd">
      <formula>NOT(ISERROR(SEARCH("dsoy jktdh; fo|ky;ksa esa iz;ksx gsrq fu%'kqYd",L378)))</formula>
    </cfRule>
  </conditionalFormatting>
  <conditionalFormatting sqref="C373:C374 D386:F386 D387:D393 D381:D385 D378:D379 D376:E377 E381:E384 E397 D395:E396 F396:G396">
    <cfRule type="cellIs" dxfId="7999" priority="1802" stopIfTrue="1" operator="equal">
      <formula>0</formula>
    </cfRule>
  </conditionalFormatting>
  <conditionalFormatting sqref="C373:C374 D386:F386 D387:D393 D381:D385 D378:D379 D376:E377 E381:E384 E397 D395:E396 F396:G396">
    <cfRule type="containsText" dxfId="7998" priority="1798" stopIfTrue="1" operator="containsText" text="f'k{kk foHkkx jktLFkku">
      <formula>NOT(ISERROR(SEARCH("f'k{kk foHkkx jktLFkku",C373)))</formula>
    </cfRule>
    <cfRule type="containsText" dxfId="7997" priority="1801" stopIfTrue="1" operator="containsText" text="iw.kkZad">
      <formula>NOT(ISERROR(SEARCH("iw.kkZad",C373)))</formula>
    </cfRule>
  </conditionalFormatting>
  <conditionalFormatting sqref="E377 E380:E382 E395:E397">
    <cfRule type="cellIs" dxfId="7996" priority="1799" stopIfTrue="1" operator="equal">
      <formula>1800</formula>
    </cfRule>
    <cfRule type="cellIs" dxfId="7995" priority="1800" stopIfTrue="1" operator="equal">
      <formula>200</formula>
    </cfRule>
  </conditionalFormatting>
  <conditionalFormatting sqref="E398:E401">
    <cfRule type="containsText" dxfId="7994" priority="1788" stopIfTrue="1" operator="containsText" text="f'k{kk foHkkx jktLFkku">
      <formula>NOT(ISERROR(SEARCH("f'k{kk foHkkx jktLFkku",E398)))</formula>
    </cfRule>
    <cfRule type="containsText" dxfId="7993" priority="1791" stopIfTrue="1" operator="containsText" text="iw.kkZad">
      <formula>NOT(ISERROR(SEARCH("iw.kkZad",E398)))</formula>
    </cfRule>
  </conditionalFormatting>
  <conditionalFormatting sqref="E398:E401">
    <cfRule type="cellIs" dxfId="7992" priority="1789" stopIfTrue="1" operator="equal">
      <formula>1800</formula>
    </cfRule>
    <cfRule type="cellIs" dxfId="7991" priority="1790" stopIfTrue="1" operator="equal">
      <formula>200</formula>
    </cfRule>
  </conditionalFormatting>
  <conditionalFormatting sqref="E398:E401">
    <cfRule type="containsText" dxfId="7990" priority="1787" stopIfTrue="1" operator="containsText" text="dsoy jktdh; fo|ky;ksa esa iz;ksx gsrq fu%'kqYd">
      <formula>NOT(ISERROR(SEARCH("dsoy jktdh; fo|ky;ksa esa iz;ksx gsrq fu%'kqYd",E398)))</formula>
    </cfRule>
  </conditionalFormatting>
  <conditionalFormatting sqref="E378:E379">
    <cfRule type="cellIs" dxfId="7989" priority="1786" stopIfTrue="1" operator="equal">
      <formula>0</formula>
    </cfRule>
  </conditionalFormatting>
  <conditionalFormatting sqref="E378:E379">
    <cfRule type="containsText" dxfId="7988" priority="1782" stopIfTrue="1" operator="containsText" text="f'k{kk foHkkx jktLFkku">
      <formula>NOT(ISERROR(SEARCH("f'k{kk foHkkx jktLFkku",E378)))</formula>
    </cfRule>
    <cfRule type="containsText" dxfId="7987" priority="1785" stopIfTrue="1" operator="containsText" text="iw.kkZad">
      <formula>NOT(ISERROR(SEARCH("iw.kkZad",E378)))</formula>
    </cfRule>
  </conditionalFormatting>
  <conditionalFormatting sqref="E378:E379">
    <cfRule type="cellIs" dxfId="7986" priority="1783" stopIfTrue="1" operator="equal">
      <formula>1800</formula>
    </cfRule>
    <cfRule type="cellIs" dxfId="7985" priority="1784" stopIfTrue="1" operator="equal">
      <formula>200</formula>
    </cfRule>
  </conditionalFormatting>
  <conditionalFormatting sqref="J404:J405 K417:M417 K418:K424 L434 K412:K416 K409:K410 K407:L408 L412:L415 L428 K426:L427 M427:N427">
    <cfRule type="cellIs" dxfId="7984" priority="1776" stopIfTrue="1" operator="equal">
      <formula>0</formula>
    </cfRule>
  </conditionalFormatting>
  <conditionalFormatting sqref="J404:J405 K417:M417 K418:K424 L434 K412:K416 K409:K410 K407:L408 L412:L415 L428 K426:L427 M427:N427">
    <cfRule type="containsText" dxfId="7983" priority="1772" stopIfTrue="1" operator="containsText" text="f'k{kk foHkkx jktLFkku">
      <formula>NOT(ISERROR(SEARCH("f'k{kk foHkkx jktLFkku",J404)))</formula>
    </cfRule>
    <cfRule type="containsText" dxfId="7982" priority="1775" stopIfTrue="1" operator="containsText" text="iw.kkZad">
      <formula>NOT(ISERROR(SEARCH("iw.kkZad",J404)))</formula>
    </cfRule>
  </conditionalFormatting>
  <conditionalFormatting sqref="L408 L411:L413 L426:L428">
    <cfRule type="cellIs" dxfId="7981" priority="1773" stopIfTrue="1" operator="equal">
      <formula>1800</formula>
    </cfRule>
    <cfRule type="cellIs" dxfId="7980" priority="1774" stopIfTrue="1" operator="equal">
      <formula>200</formula>
    </cfRule>
  </conditionalFormatting>
  <conditionalFormatting sqref="J404:J405 K417:M417 K418:K424 L434 K412:K416 K409:K410 K407:L408 L412:L415 L428 K426:L427 M427:N427">
    <cfRule type="containsText" dxfId="7979" priority="1771" stopIfTrue="1" operator="containsText" text="dsoy jktdh; fo|ky;ksa esa iz;ksx gsrq fu%'kqYd">
      <formula>NOT(ISERROR(SEARCH("dsoy jktdh; fo|ky;ksa esa iz;ksx gsrq fu%'kqYd",J404)))</formula>
    </cfRule>
  </conditionalFormatting>
  <conditionalFormatting sqref="K434">
    <cfRule type="cellIs" dxfId="7978" priority="1770" stopIfTrue="1" operator="equal">
      <formula>0</formula>
    </cfRule>
  </conditionalFormatting>
  <conditionalFormatting sqref="K434">
    <cfRule type="containsText" dxfId="7977" priority="1768" stopIfTrue="1" operator="containsText" text="f'k{kk foHkkx jktLFkku">
      <formula>NOT(ISERROR(SEARCH("f'k{kk foHkkx jktLFkku",K434)))</formula>
    </cfRule>
    <cfRule type="containsText" dxfId="7976" priority="1769" stopIfTrue="1" operator="containsText" text="iw.kkZad">
      <formula>NOT(ISERROR(SEARCH("iw.kkZad",K434)))</formula>
    </cfRule>
  </conditionalFormatting>
  <conditionalFormatting sqref="K434">
    <cfRule type="containsText" dxfId="7975" priority="1767" stopIfTrue="1" operator="containsText" text="dsoy jktdh; fo|ky;ksa esa iz;ksx gsrq fu%'kqYd">
      <formula>NOT(ISERROR(SEARCH("dsoy jktdh; fo|ky;ksa esa iz;ksx gsrq fu%'kqYd",K434)))</formula>
    </cfRule>
  </conditionalFormatting>
  <conditionalFormatting sqref="L429:L432">
    <cfRule type="cellIs" dxfId="7974" priority="1766" stopIfTrue="1" operator="equal">
      <formula>0</formula>
    </cfRule>
  </conditionalFormatting>
  <conditionalFormatting sqref="L429:L432">
    <cfRule type="containsText" dxfId="7973" priority="1762" stopIfTrue="1" operator="containsText" text="f'k{kk foHkkx jktLFkku">
      <formula>NOT(ISERROR(SEARCH("f'k{kk foHkkx jktLFkku",L429)))</formula>
    </cfRule>
    <cfRule type="containsText" dxfId="7972" priority="1765" stopIfTrue="1" operator="containsText" text="iw.kkZad">
      <formula>NOT(ISERROR(SEARCH("iw.kkZad",L429)))</formula>
    </cfRule>
  </conditionalFormatting>
  <conditionalFormatting sqref="L429:L432">
    <cfRule type="cellIs" dxfId="7971" priority="1763" stopIfTrue="1" operator="equal">
      <formula>1800</formula>
    </cfRule>
    <cfRule type="cellIs" dxfId="7970" priority="1764" stopIfTrue="1" operator="equal">
      <formula>200</formula>
    </cfRule>
  </conditionalFormatting>
  <conditionalFormatting sqref="L429:L432">
    <cfRule type="containsText" dxfId="7969" priority="1761" stopIfTrue="1" operator="containsText" text="dsoy jktdh; fo|ky;ksa esa iz;ksx gsrq fu%'kqYd">
      <formula>NOT(ISERROR(SEARCH("dsoy jktdh; fo|ky;ksa esa iz;ksx gsrq fu%'kqYd",L429)))</formula>
    </cfRule>
  </conditionalFormatting>
  <conditionalFormatting sqref="L409:L410">
    <cfRule type="cellIs" dxfId="7968" priority="1760" stopIfTrue="1" operator="equal">
      <formula>0</formula>
    </cfRule>
  </conditionalFormatting>
  <conditionalFormatting sqref="L409:L410">
    <cfRule type="containsText" dxfId="7967" priority="1756" stopIfTrue="1" operator="containsText" text="f'k{kk foHkkx jktLFkku">
      <formula>NOT(ISERROR(SEARCH("f'k{kk foHkkx jktLFkku",L409)))</formula>
    </cfRule>
    <cfRule type="containsText" dxfId="7966" priority="1759" stopIfTrue="1" operator="containsText" text="iw.kkZad">
      <formula>NOT(ISERROR(SEARCH("iw.kkZad",L409)))</formula>
    </cfRule>
  </conditionalFormatting>
  <conditionalFormatting sqref="L409:L410">
    <cfRule type="cellIs" dxfId="7965" priority="1757" stopIfTrue="1" operator="equal">
      <formula>1800</formula>
    </cfRule>
    <cfRule type="cellIs" dxfId="7964" priority="1758" stopIfTrue="1" operator="equal">
      <formula>200</formula>
    </cfRule>
  </conditionalFormatting>
  <conditionalFormatting sqref="L409:L410">
    <cfRule type="containsText" dxfId="7963" priority="1755" stopIfTrue="1" operator="containsText" text="dsoy jktdh; fo|ky;ksa esa iz;ksx gsrq fu%'kqYd">
      <formula>NOT(ISERROR(SEARCH("dsoy jktdh; fo|ky;ksa esa iz;ksx gsrq fu%'kqYd",L409)))</formula>
    </cfRule>
  </conditionalFormatting>
  <conditionalFormatting sqref="K558">
    <cfRule type="containsText" dxfId="7962" priority="1575" stopIfTrue="1" operator="containsText" text="dsoy jktdh; fo|ky;ksa esa iz;ksx gsrq fu%'kqYd">
      <formula>NOT(ISERROR(SEARCH("dsoy jktdh; fo|ky;ksa esa iz;ksx gsrq fu%'kqYd",K558)))</formula>
    </cfRule>
  </conditionalFormatting>
  <conditionalFormatting sqref="L553:L556">
    <cfRule type="cellIs" dxfId="7961" priority="1574" stopIfTrue="1" operator="equal">
      <formula>0</formula>
    </cfRule>
  </conditionalFormatting>
  <conditionalFormatting sqref="E434">
    <cfRule type="cellIs" dxfId="7960" priority="1732" stopIfTrue="1" operator="equal">
      <formula>0</formula>
    </cfRule>
  </conditionalFormatting>
  <conditionalFormatting sqref="C404:C405 D417:F417 D418:D424 D412:D416 D409:D410 D407:E408 E412:E415 E428 D426:E427 F427:G427">
    <cfRule type="cellIs" dxfId="7959" priority="1754" stopIfTrue="1" operator="equal">
      <formula>0</formula>
    </cfRule>
  </conditionalFormatting>
  <conditionalFormatting sqref="C404:C405 D417:F417 D418:D424 D412:D416 D409:D410 D407:E408 E412:E415 E428 D426:E427 F427:G427">
    <cfRule type="containsText" dxfId="7958" priority="1750" stopIfTrue="1" operator="containsText" text="f'k{kk foHkkx jktLFkku">
      <formula>NOT(ISERROR(SEARCH("f'k{kk foHkkx jktLFkku",C404)))</formula>
    </cfRule>
    <cfRule type="containsText" dxfId="7957" priority="1753" stopIfTrue="1" operator="containsText" text="iw.kkZad">
      <formula>NOT(ISERROR(SEARCH("iw.kkZad",C404)))</formula>
    </cfRule>
  </conditionalFormatting>
  <conditionalFormatting sqref="E408 E411:E413 E426:E428">
    <cfRule type="cellIs" dxfId="7956" priority="1751" stopIfTrue="1" operator="equal">
      <formula>1800</formula>
    </cfRule>
    <cfRule type="cellIs" dxfId="7955" priority="1752" stopIfTrue="1" operator="equal">
      <formula>200</formula>
    </cfRule>
  </conditionalFormatting>
  <conditionalFormatting sqref="C404:C405 D417:F417 D418:D424 D412:D416 D409:D410 D407:E408 E412:E415 E428 D426:E427 F427:G427">
    <cfRule type="containsText" dxfId="7954" priority="1749" stopIfTrue="1" operator="containsText" text="dsoy jktdh; fo|ky;ksa esa iz;ksx gsrq fu%'kqYd">
      <formula>NOT(ISERROR(SEARCH("dsoy jktdh; fo|ky;ksa esa iz;ksx gsrq fu%'kqYd",C404)))</formula>
    </cfRule>
  </conditionalFormatting>
  <conditionalFormatting sqref="D434">
    <cfRule type="cellIs" dxfId="7953" priority="1748" stopIfTrue="1" operator="equal">
      <formula>0</formula>
    </cfRule>
  </conditionalFormatting>
  <conditionalFormatting sqref="D434">
    <cfRule type="containsText" dxfId="7952" priority="1746" stopIfTrue="1" operator="containsText" text="f'k{kk foHkkx jktLFkku">
      <formula>NOT(ISERROR(SEARCH("f'k{kk foHkkx jktLFkku",D434)))</formula>
    </cfRule>
    <cfRule type="containsText" dxfId="7951" priority="1747" stopIfTrue="1" operator="containsText" text="iw.kkZad">
      <formula>NOT(ISERROR(SEARCH("iw.kkZad",D434)))</formula>
    </cfRule>
  </conditionalFormatting>
  <conditionalFormatting sqref="D434">
    <cfRule type="containsText" dxfId="7950" priority="1745" stopIfTrue="1" operator="containsText" text="dsoy jktdh; fo|ky;ksa esa iz;ksx gsrq fu%'kqYd">
      <formula>NOT(ISERROR(SEARCH("dsoy jktdh; fo|ky;ksa esa iz;ksx gsrq fu%'kqYd",D434)))</formula>
    </cfRule>
  </conditionalFormatting>
  <conditionalFormatting sqref="E429:E432">
    <cfRule type="cellIs" dxfId="7949" priority="1744" stopIfTrue="1" operator="equal">
      <formula>0</formula>
    </cfRule>
  </conditionalFormatting>
  <conditionalFormatting sqref="E429:E432">
    <cfRule type="containsText" dxfId="7948" priority="1740" stopIfTrue="1" operator="containsText" text="f'k{kk foHkkx jktLFkku">
      <formula>NOT(ISERROR(SEARCH("f'k{kk foHkkx jktLFkku",E429)))</formula>
    </cfRule>
    <cfRule type="containsText" dxfId="7947" priority="1743" stopIfTrue="1" operator="containsText" text="iw.kkZad">
      <formula>NOT(ISERROR(SEARCH("iw.kkZad",E429)))</formula>
    </cfRule>
  </conditionalFormatting>
  <conditionalFormatting sqref="E429:E432">
    <cfRule type="cellIs" dxfId="7946" priority="1741" stopIfTrue="1" operator="equal">
      <formula>1800</formula>
    </cfRule>
    <cfRule type="cellIs" dxfId="7945" priority="1742" stopIfTrue="1" operator="equal">
      <formula>200</formula>
    </cfRule>
  </conditionalFormatting>
  <conditionalFormatting sqref="E429:E432">
    <cfRule type="containsText" dxfId="7944" priority="1739" stopIfTrue="1" operator="containsText" text="dsoy jktdh; fo|ky;ksa esa iz;ksx gsrq fu%'kqYd">
      <formula>NOT(ISERROR(SEARCH("dsoy jktdh; fo|ky;ksa esa iz;ksx gsrq fu%'kqYd",E429)))</formula>
    </cfRule>
  </conditionalFormatting>
  <conditionalFormatting sqref="E409:E410">
    <cfRule type="cellIs" dxfId="7943" priority="1738" stopIfTrue="1" operator="equal">
      <formula>0</formula>
    </cfRule>
  </conditionalFormatting>
  <conditionalFormatting sqref="E409:E410">
    <cfRule type="containsText" dxfId="7942" priority="1734" stopIfTrue="1" operator="containsText" text="f'k{kk foHkkx jktLFkku">
      <formula>NOT(ISERROR(SEARCH("f'k{kk foHkkx jktLFkku",E409)))</formula>
    </cfRule>
    <cfRule type="containsText" dxfId="7941" priority="1737" stopIfTrue="1" operator="containsText" text="iw.kkZad">
      <formula>NOT(ISERROR(SEARCH("iw.kkZad",E409)))</formula>
    </cfRule>
  </conditionalFormatting>
  <conditionalFormatting sqref="E409:E410">
    <cfRule type="cellIs" dxfId="7940" priority="1735" stopIfTrue="1" operator="equal">
      <formula>1800</formula>
    </cfRule>
    <cfRule type="cellIs" dxfId="7939" priority="1736" stopIfTrue="1" operator="equal">
      <formula>200</formula>
    </cfRule>
  </conditionalFormatting>
  <conditionalFormatting sqref="E409:E410">
    <cfRule type="containsText" dxfId="7938" priority="1733" stopIfTrue="1" operator="containsText" text="dsoy jktdh; fo|ky;ksa esa iz;ksx gsrq fu%'kqYd">
      <formula>NOT(ISERROR(SEARCH("dsoy jktdh; fo|ky;ksa esa iz;ksx gsrq fu%'kqYd",E409)))</formula>
    </cfRule>
  </conditionalFormatting>
  <conditionalFormatting sqref="E460:E463">
    <cfRule type="cellIs" dxfId="7937" priority="1696" stopIfTrue="1" operator="equal">
      <formula>0</formula>
    </cfRule>
  </conditionalFormatting>
  <conditionalFormatting sqref="E460:E463">
    <cfRule type="containsText" dxfId="7936" priority="1692" stopIfTrue="1" operator="containsText" text="f'k{kk foHkkx jktLFkku">
      <formula>NOT(ISERROR(SEARCH("f'k{kk foHkkx jktLFkku",E460)))</formula>
    </cfRule>
    <cfRule type="containsText" dxfId="7935" priority="1695" stopIfTrue="1" operator="containsText" text="iw.kkZad">
      <formula>NOT(ISERROR(SEARCH("iw.kkZad",E460)))</formula>
    </cfRule>
  </conditionalFormatting>
  <conditionalFormatting sqref="E460:E463">
    <cfRule type="cellIs" dxfId="7934" priority="1693" stopIfTrue="1" operator="equal">
      <formula>1800</formula>
    </cfRule>
    <cfRule type="cellIs" dxfId="7933" priority="1694" stopIfTrue="1" operator="equal">
      <formula>200</formula>
    </cfRule>
  </conditionalFormatting>
  <conditionalFormatting sqref="E460:E463">
    <cfRule type="containsText" dxfId="7932" priority="1691" stopIfTrue="1" operator="containsText" text="dsoy jktdh; fo|ky;ksa esa iz;ksx gsrq fu%'kqYd">
      <formula>NOT(ISERROR(SEARCH("dsoy jktdh; fo|ky;ksa esa iz;ksx gsrq fu%'kqYd",E460)))</formula>
    </cfRule>
  </conditionalFormatting>
  <conditionalFormatting sqref="E440:E441">
    <cfRule type="cellIs" dxfId="7931" priority="1690" stopIfTrue="1" operator="equal">
      <formula>0</formula>
    </cfRule>
  </conditionalFormatting>
  <conditionalFormatting sqref="E465">
    <cfRule type="containsText" dxfId="7930" priority="1681" stopIfTrue="1" operator="containsText" text="dsoy jktdh; fo|ky;ksa esa iz;ksx gsrq fu%'kqYd">
      <formula>NOT(ISERROR(SEARCH("dsoy jktdh; fo|ky;ksa esa iz;ksx gsrq fu%'kqYd",E465)))</formula>
    </cfRule>
  </conditionalFormatting>
  <conditionalFormatting sqref="J466:J467 K479:M479 K480:K486 L496 K474:K478 K471:K472 K469:L470 L474:L477 L490 K488:L489 M489:N489">
    <cfRule type="cellIs" dxfId="7929" priority="1680" stopIfTrue="1" operator="equal">
      <formula>0</formula>
    </cfRule>
  </conditionalFormatting>
  <conditionalFormatting sqref="J466:J467 K479:M479 K480:K486 L496 K474:K478 K471:K472 K469:L470 L474:L477 L490 K488:L489 M489:N489">
    <cfRule type="containsText" dxfId="7928" priority="1676" stopIfTrue="1" operator="containsText" text="f'k{kk foHkkx jktLFkku">
      <formula>NOT(ISERROR(SEARCH("f'k{kk foHkkx jktLFkku",J466)))</formula>
    </cfRule>
    <cfRule type="containsText" dxfId="7927" priority="1679" stopIfTrue="1" operator="containsText" text="iw.kkZad">
      <formula>NOT(ISERROR(SEARCH("iw.kkZad",J466)))</formula>
    </cfRule>
  </conditionalFormatting>
  <conditionalFormatting sqref="L470 L473:L475 L488:L490">
    <cfRule type="cellIs" dxfId="7926" priority="1677" stopIfTrue="1" operator="equal">
      <formula>1800</formula>
    </cfRule>
    <cfRule type="cellIs" dxfId="7925" priority="1678" stopIfTrue="1" operator="equal">
      <formula>200</formula>
    </cfRule>
  </conditionalFormatting>
  <conditionalFormatting sqref="J466:J467 K479:M479 K480:K486 L496 K474:K478 K471:K472 K469:L470 L474:L477 L490 K488:L489 M489:N489">
    <cfRule type="containsText" dxfId="7924" priority="1675" stopIfTrue="1" operator="containsText" text="dsoy jktdh; fo|ky;ksa esa iz;ksx gsrq fu%'kqYd">
      <formula>NOT(ISERROR(SEARCH("dsoy jktdh; fo|ky;ksa esa iz;ksx gsrq fu%'kqYd",J466)))</formula>
    </cfRule>
  </conditionalFormatting>
  <conditionalFormatting sqref="K496">
    <cfRule type="cellIs" dxfId="7923" priority="1674" stopIfTrue="1" operator="equal">
      <formula>0</formula>
    </cfRule>
  </conditionalFormatting>
  <conditionalFormatting sqref="L491:L494">
    <cfRule type="containsText" dxfId="7922" priority="1665" stopIfTrue="1" operator="containsText" text="dsoy jktdh; fo|ky;ksa esa iz;ksx gsrq fu%'kqYd">
      <formula>NOT(ISERROR(SEARCH("dsoy jktdh; fo|ky;ksa esa iz;ksx gsrq fu%'kqYd",L491)))</formula>
    </cfRule>
  </conditionalFormatting>
  <conditionalFormatting sqref="L471:L472">
    <cfRule type="cellIs" dxfId="7921" priority="1664" stopIfTrue="1" operator="equal">
      <formula>0</formula>
    </cfRule>
  </conditionalFormatting>
  <conditionalFormatting sqref="L471:L472">
    <cfRule type="containsText" dxfId="7920" priority="1660" stopIfTrue="1" operator="containsText" text="f'k{kk foHkkx jktLFkku">
      <formula>NOT(ISERROR(SEARCH("f'k{kk foHkkx jktLFkku",L471)))</formula>
    </cfRule>
    <cfRule type="containsText" dxfId="7919" priority="1663" stopIfTrue="1" operator="containsText" text="iw.kkZad">
      <formula>NOT(ISERROR(SEARCH("iw.kkZad",L471)))</formula>
    </cfRule>
  </conditionalFormatting>
  <conditionalFormatting sqref="L471:L472">
    <cfRule type="cellIs" dxfId="7918" priority="1661" stopIfTrue="1" operator="equal">
      <formula>1800</formula>
    </cfRule>
    <cfRule type="cellIs" dxfId="7917" priority="1662" stopIfTrue="1" operator="equal">
      <formula>200</formula>
    </cfRule>
  </conditionalFormatting>
  <conditionalFormatting sqref="L471:L472">
    <cfRule type="containsText" dxfId="7916" priority="1659" stopIfTrue="1" operator="containsText" text="dsoy jktdh; fo|ky;ksa esa iz;ksx gsrq fu%'kqYd">
      <formula>NOT(ISERROR(SEARCH("dsoy jktdh; fo|ky;ksa esa iz;ksx gsrq fu%'kqYd",L471)))</formula>
    </cfRule>
  </conditionalFormatting>
  <conditionalFormatting sqref="C466:C467 D479:F479 D480:D486 D474:D478 D471:D472 D469:E470 E474:E477 E490 D488:E489 F489:G489">
    <cfRule type="cellIs" dxfId="7915" priority="1658" stopIfTrue="1" operator="equal">
      <formula>0</formula>
    </cfRule>
  </conditionalFormatting>
  <conditionalFormatting sqref="C466:C467 D479:F479 D480:D486 D474:D478 D471:D472 D469:E470 E474:E477 E490 D488:E489 F489:G489">
    <cfRule type="containsText" dxfId="7914" priority="1654" stopIfTrue="1" operator="containsText" text="f'k{kk foHkkx jktLFkku">
      <formula>NOT(ISERROR(SEARCH("f'k{kk foHkkx jktLFkku",C466)))</formula>
    </cfRule>
    <cfRule type="containsText" dxfId="7913" priority="1657" stopIfTrue="1" operator="containsText" text="iw.kkZad">
      <formula>NOT(ISERROR(SEARCH("iw.kkZad",C466)))</formula>
    </cfRule>
  </conditionalFormatting>
  <conditionalFormatting sqref="E470 E473:E475 E488:E490">
    <cfRule type="cellIs" dxfId="7912" priority="1655" stopIfTrue="1" operator="equal">
      <formula>1800</formula>
    </cfRule>
    <cfRule type="cellIs" dxfId="7911" priority="1656" stopIfTrue="1" operator="equal">
      <formula>200</formula>
    </cfRule>
  </conditionalFormatting>
  <conditionalFormatting sqref="C466:C467 D479:F479 D480:D486 D474:D478 D471:D472 D469:E470 E474:E477 E490 D488:E489 F489:G489">
    <cfRule type="containsText" dxfId="7910" priority="1653" stopIfTrue="1" operator="containsText" text="dsoy jktdh; fo|ky;ksa esa iz;ksx gsrq fu%'kqYd">
      <formula>NOT(ISERROR(SEARCH("dsoy jktdh; fo|ky;ksa esa iz;ksx gsrq fu%'kqYd",C466)))</formula>
    </cfRule>
  </conditionalFormatting>
  <conditionalFormatting sqref="D496">
    <cfRule type="cellIs" dxfId="7909" priority="1652" stopIfTrue="1" operator="equal">
      <formula>0</formula>
    </cfRule>
  </conditionalFormatting>
  <conditionalFormatting sqref="E491:E494">
    <cfRule type="containsText" dxfId="7908" priority="1643" stopIfTrue="1" operator="containsText" text="dsoy jktdh; fo|ky;ksa esa iz;ksx gsrq fu%'kqYd">
      <formula>NOT(ISERROR(SEARCH("dsoy jktdh; fo|ky;ksa esa iz;ksx gsrq fu%'kqYd",E491)))</formula>
    </cfRule>
  </conditionalFormatting>
  <conditionalFormatting sqref="E471:E472">
    <cfRule type="cellIs" dxfId="7907" priority="1642" stopIfTrue="1" operator="equal">
      <formula>0</formula>
    </cfRule>
  </conditionalFormatting>
  <conditionalFormatting sqref="E471:E472">
    <cfRule type="containsText" dxfId="7906" priority="1638" stopIfTrue="1" operator="containsText" text="f'k{kk foHkkx jktLFkku">
      <formula>NOT(ISERROR(SEARCH("f'k{kk foHkkx jktLFkku",E471)))</formula>
    </cfRule>
    <cfRule type="containsText" dxfId="7905" priority="1641" stopIfTrue="1" operator="containsText" text="iw.kkZad">
      <formula>NOT(ISERROR(SEARCH("iw.kkZad",E471)))</formula>
    </cfRule>
  </conditionalFormatting>
  <conditionalFormatting sqref="E471:E472">
    <cfRule type="cellIs" dxfId="7904" priority="1639" stopIfTrue="1" operator="equal">
      <formula>1800</formula>
    </cfRule>
    <cfRule type="cellIs" dxfId="7903" priority="1640" stopIfTrue="1" operator="equal">
      <formula>200</formula>
    </cfRule>
  </conditionalFormatting>
  <conditionalFormatting sqref="E471:E472">
    <cfRule type="containsText" dxfId="7902" priority="1637" stopIfTrue="1" operator="containsText" text="dsoy jktdh; fo|ky;ksa esa iz;ksx gsrq fu%'kqYd">
      <formula>NOT(ISERROR(SEARCH("dsoy jktdh; fo|ky;ksa esa iz;ksx gsrq fu%'kqYd",E471)))</formula>
    </cfRule>
  </conditionalFormatting>
  <conditionalFormatting sqref="E496">
    <cfRule type="cellIs" dxfId="7901" priority="1636" stopIfTrue="1" operator="equal">
      <formula>0</formula>
    </cfRule>
  </conditionalFormatting>
  <conditionalFormatting sqref="E434">
    <cfRule type="containsText" dxfId="7900" priority="1730" stopIfTrue="1" operator="containsText" text="f'k{kk foHkkx jktLFkku">
      <formula>NOT(ISERROR(SEARCH("f'k{kk foHkkx jktLFkku",E434)))</formula>
    </cfRule>
    <cfRule type="containsText" dxfId="7899" priority="1731" stopIfTrue="1" operator="containsText" text="iw.kkZad">
      <formula>NOT(ISERROR(SEARCH("iw.kkZad",E434)))</formula>
    </cfRule>
  </conditionalFormatting>
  <conditionalFormatting sqref="E434">
    <cfRule type="containsText" dxfId="7898" priority="1729" stopIfTrue="1" operator="containsText" text="dsoy jktdh; fo|ky;ksa esa iz;ksx gsrq fu%'kqYd">
      <formula>NOT(ISERROR(SEARCH("dsoy jktdh; fo|ky;ksa esa iz;ksx gsrq fu%'kqYd",E434)))</formula>
    </cfRule>
  </conditionalFormatting>
  <conditionalFormatting sqref="C528:C529 D541:F541 D542:D548 D536:D540 D533:D534 D531:E532 E536:E539 E552 D550:E551 F551:G551">
    <cfRule type="containsText" dxfId="7897" priority="1557" stopIfTrue="1" operator="containsText" text="dsoy jktdh; fo|ky;ksa esa iz;ksx gsrq fu%'kqYd">
      <formula>NOT(ISERROR(SEARCH("dsoy jktdh; fo|ky;ksa esa iz;ksx gsrq fu%'kqYd",C528)))</formula>
    </cfRule>
  </conditionalFormatting>
  <conditionalFormatting sqref="D558">
    <cfRule type="cellIs" dxfId="7896" priority="1556" stopIfTrue="1" operator="equal">
      <formula>0</formula>
    </cfRule>
  </conditionalFormatting>
  <conditionalFormatting sqref="D558">
    <cfRule type="containsText" dxfId="7895" priority="1554" stopIfTrue="1" operator="containsText" text="f'k{kk foHkkx jktLFkku">
      <formula>NOT(ISERROR(SEARCH("f'k{kk foHkkx jktLFkku",D558)))</formula>
    </cfRule>
    <cfRule type="containsText" dxfId="7894" priority="1555" stopIfTrue="1" operator="containsText" text="iw.kkZad">
      <formula>NOT(ISERROR(SEARCH("iw.kkZad",D558)))</formula>
    </cfRule>
  </conditionalFormatting>
  <conditionalFormatting sqref="D558">
    <cfRule type="containsText" dxfId="7893" priority="1553" stopIfTrue="1" operator="containsText" text="dsoy jktdh; fo|ky;ksa esa iz;ksx gsrq fu%'kqYd">
      <formula>NOT(ISERROR(SEARCH("dsoy jktdh; fo|ky;ksa esa iz;ksx gsrq fu%'kqYd",D558)))</formula>
    </cfRule>
  </conditionalFormatting>
  <conditionalFormatting sqref="E553:E556">
    <cfRule type="cellIs" dxfId="7892" priority="1552" stopIfTrue="1" operator="equal">
      <formula>0</formula>
    </cfRule>
  </conditionalFormatting>
  <conditionalFormatting sqref="E533:E534">
    <cfRule type="containsText" dxfId="7891" priority="1541" stopIfTrue="1" operator="containsText" text="dsoy jktdh; fo|ky;ksa esa iz;ksx gsrq fu%'kqYd">
      <formula>NOT(ISERROR(SEARCH("dsoy jktdh; fo|ky;ksa esa iz;ksx gsrq fu%'kqYd",E533)))</formula>
    </cfRule>
  </conditionalFormatting>
  <conditionalFormatting sqref="E558">
    <cfRule type="cellIs" dxfId="7890" priority="1540" stopIfTrue="1" operator="equal">
      <formula>0</formula>
    </cfRule>
  </conditionalFormatting>
  <conditionalFormatting sqref="E558">
    <cfRule type="containsText" dxfId="7889" priority="1538" stopIfTrue="1" operator="containsText" text="f'k{kk foHkkx jktLFkku">
      <formula>NOT(ISERROR(SEARCH("f'k{kk foHkkx jktLFkku",E558)))</formula>
    </cfRule>
    <cfRule type="containsText" dxfId="7888" priority="1539" stopIfTrue="1" operator="containsText" text="iw.kkZad">
      <formula>NOT(ISERROR(SEARCH("iw.kkZad",E558)))</formula>
    </cfRule>
  </conditionalFormatting>
  <conditionalFormatting sqref="E558">
    <cfRule type="containsText" dxfId="7887" priority="1537" stopIfTrue="1" operator="containsText" text="dsoy jktdh; fo|ky;ksa esa iz;ksx gsrq fu%'kqYd">
      <formula>NOT(ISERROR(SEARCH("dsoy jktdh; fo|ky;ksa esa iz;ksx gsrq fu%'kqYd",E558)))</formula>
    </cfRule>
  </conditionalFormatting>
  <conditionalFormatting sqref="J435:J436 K448:M448 K449:K455 L465 K443:K447 K440:K441 K438:L439 L443:L446 L459 K457:L458 M458:N458">
    <cfRule type="cellIs" dxfId="7886" priority="1728" stopIfTrue="1" operator="equal">
      <formula>0</formula>
    </cfRule>
  </conditionalFormatting>
  <conditionalFormatting sqref="J435:J436 K448:M448 K449:K455 L465 K443:K447 K440:K441 K438:L439 L443:L446 L459 K457:L458 M458:N458">
    <cfRule type="containsText" dxfId="7885" priority="1724" stopIfTrue="1" operator="containsText" text="f'k{kk foHkkx jktLFkku">
      <formula>NOT(ISERROR(SEARCH("f'k{kk foHkkx jktLFkku",J435)))</formula>
    </cfRule>
    <cfRule type="containsText" dxfId="7884" priority="1727" stopIfTrue="1" operator="containsText" text="iw.kkZad">
      <formula>NOT(ISERROR(SEARCH("iw.kkZad",J435)))</formula>
    </cfRule>
  </conditionalFormatting>
  <conditionalFormatting sqref="L439 L442:L444 L457:L459">
    <cfRule type="cellIs" dxfId="7883" priority="1725" stopIfTrue="1" operator="equal">
      <formula>1800</formula>
    </cfRule>
    <cfRule type="cellIs" dxfId="7882" priority="1726" stopIfTrue="1" operator="equal">
      <formula>200</formula>
    </cfRule>
  </conditionalFormatting>
  <conditionalFormatting sqref="J435:J436 K448:M448 K449:K455 L465 K443:K447 K440:K441 K438:L439 L443:L446 L459 K457:L458 M458:N458">
    <cfRule type="containsText" dxfId="7881" priority="1723" stopIfTrue="1" operator="containsText" text="dsoy jktdh; fo|ky;ksa esa iz;ksx gsrq fu%'kqYd">
      <formula>NOT(ISERROR(SEARCH("dsoy jktdh; fo|ky;ksa esa iz;ksx gsrq fu%'kqYd",J435)))</formula>
    </cfRule>
  </conditionalFormatting>
  <conditionalFormatting sqref="K465">
    <cfRule type="cellIs" dxfId="7880" priority="1722" stopIfTrue="1" operator="equal">
      <formula>0</formula>
    </cfRule>
  </conditionalFormatting>
  <conditionalFormatting sqref="K465">
    <cfRule type="containsText" dxfId="7879" priority="1720" stopIfTrue="1" operator="containsText" text="f'k{kk foHkkx jktLFkku">
      <formula>NOT(ISERROR(SEARCH("f'k{kk foHkkx jktLFkku",K465)))</formula>
    </cfRule>
    <cfRule type="containsText" dxfId="7878" priority="1721" stopIfTrue="1" operator="containsText" text="iw.kkZad">
      <formula>NOT(ISERROR(SEARCH("iw.kkZad",K465)))</formula>
    </cfRule>
  </conditionalFormatting>
  <conditionalFormatting sqref="K465">
    <cfRule type="containsText" dxfId="7877" priority="1719" stopIfTrue="1" operator="containsText" text="dsoy jktdh; fo|ky;ksa esa iz;ksx gsrq fu%'kqYd">
      <formula>NOT(ISERROR(SEARCH("dsoy jktdh; fo|ky;ksa esa iz;ksx gsrq fu%'kqYd",K465)))</formula>
    </cfRule>
  </conditionalFormatting>
  <conditionalFormatting sqref="L460:L463">
    <cfRule type="cellIs" dxfId="7876" priority="1718" stopIfTrue="1" operator="equal">
      <formula>0</formula>
    </cfRule>
  </conditionalFormatting>
  <conditionalFormatting sqref="L460:L463">
    <cfRule type="containsText" dxfId="7875" priority="1714" stopIfTrue="1" operator="containsText" text="f'k{kk foHkkx jktLFkku">
      <formula>NOT(ISERROR(SEARCH("f'k{kk foHkkx jktLFkku",L460)))</formula>
    </cfRule>
    <cfRule type="containsText" dxfId="7874" priority="1717" stopIfTrue="1" operator="containsText" text="iw.kkZad">
      <formula>NOT(ISERROR(SEARCH("iw.kkZad",L460)))</formula>
    </cfRule>
  </conditionalFormatting>
  <conditionalFormatting sqref="L460:L463">
    <cfRule type="cellIs" dxfId="7873" priority="1715" stopIfTrue="1" operator="equal">
      <formula>1800</formula>
    </cfRule>
    <cfRule type="cellIs" dxfId="7872" priority="1716" stopIfTrue="1" operator="equal">
      <formula>200</formula>
    </cfRule>
  </conditionalFormatting>
  <conditionalFormatting sqref="L460:L463">
    <cfRule type="containsText" dxfId="7871" priority="1713" stopIfTrue="1" operator="containsText" text="dsoy jktdh; fo|ky;ksa esa iz;ksx gsrq fu%'kqYd">
      <formula>NOT(ISERROR(SEARCH("dsoy jktdh; fo|ky;ksa esa iz;ksx gsrq fu%'kqYd",L460)))</formula>
    </cfRule>
  </conditionalFormatting>
  <conditionalFormatting sqref="L440:L441">
    <cfRule type="cellIs" dxfId="7870" priority="1712" stopIfTrue="1" operator="equal">
      <formula>0</formula>
    </cfRule>
  </conditionalFormatting>
  <conditionalFormatting sqref="L440:L441">
    <cfRule type="containsText" dxfId="7869" priority="1708" stopIfTrue="1" operator="containsText" text="f'k{kk foHkkx jktLFkku">
      <formula>NOT(ISERROR(SEARCH("f'k{kk foHkkx jktLFkku",L440)))</formula>
    </cfRule>
    <cfRule type="containsText" dxfId="7868" priority="1711" stopIfTrue="1" operator="containsText" text="iw.kkZad">
      <formula>NOT(ISERROR(SEARCH("iw.kkZad",L440)))</formula>
    </cfRule>
  </conditionalFormatting>
  <conditionalFormatting sqref="L440:L441">
    <cfRule type="cellIs" dxfId="7867" priority="1709" stopIfTrue="1" operator="equal">
      <formula>1800</formula>
    </cfRule>
    <cfRule type="cellIs" dxfId="7866" priority="1710" stopIfTrue="1" operator="equal">
      <formula>200</formula>
    </cfRule>
  </conditionalFormatting>
  <conditionalFormatting sqref="L440:L441">
    <cfRule type="containsText" dxfId="7865" priority="1707" stopIfTrue="1" operator="containsText" text="dsoy jktdh; fo|ky;ksa esa iz;ksx gsrq fu%'kqYd">
      <formula>NOT(ISERROR(SEARCH("dsoy jktdh; fo|ky;ksa esa iz;ksx gsrq fu%'kqYd",L440)))</formula>
    </cfRule>
  </conditionalFormatting>
  <conditionalFormatting sqref="E465">
    <cfRule type="cellIs" dxfId="7864" priority="1684" stopIfTrue="1" operator="equal">
      <formula>0</formula>
    </cfRule>
  </conditionalFormatting>
  <conditionalFormatting sqref="C435:C436 D448:F448 D449:D455 D443:D447 D440:D441 D438:E439 E443:E446 E459 D457:E458 F458:G458">
    <cfRule type="cellIs" dxfId="7863" priority="1706" stopIfTrue="1" operator="equal">
      <formula>0</formula>
    </cfRule>
  </conditionalFormatting>
  <conditionalFormatting sqref="C435:C436 D448:F448 D449:D455 D443:D447 D440:D441 D438:E439 E443:E446 E459 D457:E458 F458:G458">
    <cfRule type="containsText" dxfId="7862" priority="1702" stopIfTrue="1" operator="containsText" text="f'k{kk foHkkx jktLFkku">
      <formula>NOT(ISERROR(SEARCH("f'k{kk foHkkx jktLFkku",C435)))</formula>
    </cfRule>
    <cfRule type="containsText" dxfId="7861" priority="1705" stopIfTrue="1" operator="containsText" text="iw.kkZad">
      <formula>NOT(ISERROR(SEARCH("iw.kkZad",C435)))</formula>
    </cfRule>
  </conditionalFormatting>
  <conditionalFormatting sqref="E439 E442:E444 E457:E459">
    <cfRule type="cellIs" dxfId="7860" priority="1703" stopIfTrue="1" operator="equal">
      <formula>1800</formula>
    </cfRule>
    <cfRule type="cellIs" dxfId="7859" priority="1704" stopIfTrue="1" operator="equal">
      <formula>200</formula>
    </cfRule>
  </conditionalFormatting>
  <conditionalFormatting sqref="C435:C436 D448:F448 D449:D455 D443:D447 D440:D441 D438:E439 E443:E446 E459 D457:E458 F458:G458">
    <cfRule type="containsText" dxfId="7858" priority="1701" stopIfTrue="1" operator="containsText" text="dsoy jktdh; fo|ky;ksa esa iz;ksx gsrq fu%'kqYd">
      <formula>NOT(ISERROR(SEARCH("dsoy jktdh; fo|ky;ksa esa iz;ksx gsrq fu%'kqYd",C435)))</formula>
    </cfRule>
  </conditionalFormatting>
  <conditionalFormatting sqref="D465">
    <cfRule type="cellIs" dxfId="7857" priority="1700" stopIfTrue="1" operator="equal">
      <formula>0</formula>
    </cfRule>
  </conditionalFormatting>
  <conditionalFormatting sqref="D465">
    <cfRule type="containsText" dxfId="7856" priority="1698" stopIfTrue="1" operator="containsText" text="f'k{kk foHkkx jktLFkku">
      <formula>NOT(ISERROR(SEARCH("f'k{kk foHkkx jktLFkku",D465)))</formula>
    </cfRule>
    <cfRule type="containsText" dxfId="7855" priority="1699" stopIfTrue="1" operator="containsText" text="iw.kkZad">
      <formula>NOT(ISERROR(SEARCH("iw.kkZad",D465)))</formula>
    </cfRule>
  </conditionalFormatting>
  <conditionalFormatting sqref="D465">
    <cfRule type="containsText" dxfId="7854" priority="1697" stopIfTrue="1" operator="containsText" text="dsoy jktdh; fo|ky;ksa esa iz;ksx gsrq fu%'kqYd">
      <formula>NOT(ISERROR(SEARCH("dsoy jktdh; fo|ky;ksa esa iz;ksx gsrq fu%'kqYd",D465)))</formula>
    </cfRule>
  </conditionalFormatting>
  <conditionalFormatting sqref="E440:E441">
    <cfRule type="containsText" dxfId="7853" priority="1686" stopIfTrue="1" operator="containsText" text="f'k{kk foHkkx jktLFkku">
      <formula>NOT(ISERROR(SEARCH("f'k{kk foHkkx jktLFkku",E440)))</formula>
    </cfRule>
    <cfRule type="containsText" dxfId="7852" priority="1689" stopIfTrue="1" operator="containsText" text="iw.kkZad">
      <formula>NOT(ISERROR(SEARCH("iw.kkZad",E440)))</formula>
    </cfRule>
  </conditionalFormatting>
  <conditionalFormatting sqref="E440:E441">
    <cfRule type="cellIs" dxfId="7851" priority="1687" stopIfTrue="1" operator="equal">
      <formula>1800</formula>
    </cfRule>
    <cfRule type="cellIs" dxfId="7850" priority="1688" stopIfTrue="1" operator="equal">
      <formula>200</formula>
    </cfRule>
  </conditionalFormatting>
  <conditionalFormatting sqref="E440:E441">
    <cfRule type="containsText" dxfId="7849" priority="1685" stopIfTrue="1" operator="containsText" text="dsoy jktdh; fo|ky;ksa esa iz;ksx gsrq fu%'kqYd">
      <formula>NOT(ISERROR(SEARCH("dsoy jktdh; fo|ky;ksa esa iz;ksx gsrq fu%'kqYd",E440)))</formula>
    </cfRule>
  </conditionalFormatting>
  <conditionalFormatting sqref="E465">
    <cfRule type="containsText" dxfId="7848" priority="1682" stopIfTrue="1" operator="containsText" text="f'k{kk foHkkx jktLFkku">
      <formula>NOT(ISERROR(SEARCH("f'k{kk foHkkx jktLFkku",E465)))</formula>
    </cfRule>
    <cfRule type="containsText" dxfId="7847" priority="1683" stopIfTrue="1" operator="containsText" text="iw.kkZad">
      <formula>NOT(ISERROR(SEARCH("iw.kkZad",E465)))</formula>
    </cfRule>
  </conditionalFormatting>
  <conditionalFormatting sqref="K496">
    <cfRule type="containsText" dxfId="7846" priority="1672" stopIfTrue="1" operator="containsText" text="f'k{kk foHkkx jktLFkku">
      <formula>NOT(ISERROR(SEARCH("f'k{kk foHkkx jktLFkku",K496)))</formula>
    </cfRule>
    <cfRule type="containsText" dxfId="7845" priority="1673" stopIfTrue="1" operator="containsText" text="iw.kkZad">
      <formula>NOT(ISERROR(SEARCH("iw.kkZad",K496)))</formula>
    </cfRule>
  </conditionalFormatting>
  <conditionalFormatting sqref="K496">
    <cfRule type="containsText" dxfId="7844" priority="1671" stopIfTrue="1" operator="containsText" text="dsoy jktdh; fo|ky;ksa esa iz;ksx gsrq fu%'kqYd">
      <formula>NOT(ISERROR(SEARCH("dsoy jktdh; fo|ky;ksa esa iz;ksx gsrq fu%'kqYd",K496)))</formula>
    </cfRule>
  </conditionalFormatting>
  <conditionalFormatting sqref="L491:L494">
    <cfRule type="cellIs" dxfId="7843" priority="1670" stopIfTrue="1" operator="equal">
      <formula>0</formula>
    </cfRule>
  </conditionalFormatting>
  <conditionalFormatting sqref="L491:L494">
    <cfRule type="containsText" dxfId="7842" priority="1666" stopIfTrue="1" operator="containsText" text="f'k{kk foHkkx jktLFkku">
      <formula>NOT(ISERROR(SEARCH("f'k{kk foHkkx jktLFkku",L491)))</formula>
    </cfRule>
    <cfRule type="containsText" dxfId="7841" priority="1669" stopIfTrue="1" operator="containsText" text="iw.kkZad">
      <formula>NOT(ISERROR(SEARCH("iw.kkZad",L491)))</formula>
    </cfRule>
  </conditionalFormatting>
  <conditionalFormatting sqref="L491:L494">
    <cfRule type="cellIs" dxfId="7840" priority="1667" stopIfTrue="1" operator="equal">
      <formula>1800</formula>
    </cfRule>
    <cfRule type="cellIs" dxfId="7839" priority="1668" stopIfTrue="1" operator="equal">
      <formula>200</formula>
    </cfRule>
  </conditionalFormatting>
  <conditionalFormatting sqref="D496">
    <cfRule type="containsText" dxfId="7838" priority="1650" stopIfTrue="1" operator="containsText" text="f'k{kk foHkkx jktLFkku">
      <formula>NOT(ISERROR(SEARCH("f'k{kk foHkkx jktLFkku",D496)))</formula>
    </cfRule>
    <cfRule type="containsText" dxfId="7837" priority="1651" stopIfTrue="1" operator="containsText" text="iw.kkZad">
      <formula>NOT(ISERROR(SEARCH("iw.kkZad",D496)))</formula>
    </cfRule>
  </conditionalFormatting>
  <conditionalFormatting sqref="D496">
    <cfRule type="containsText" dxfId="7836" priority="1649" stopIfTrue="1" operator="containsText" text="dsoy jktdh; fo|ky;ksa esa iz;ksx gsrq fu%'kqYd">
      <formula>NOT(ISERROR(SEARCH("dsoy jktdh; fo|ky;ksa esa iz;ksx gsrq fu%'kqYd",D496)))</formula>
    </cfRule>
  </conditionalFormatting>
  <conditionalFormatting sqref="E491:E494">
    <cfRule type="cellIs" dxfId="7835" priority="1648" stopIfTrue="1" operator="equal">
      <formula>0</formula>
    </cfRule>
  </conditionalFormatting>
  <conditionalFormatting sqref="E491:E494">
    <cfRule type="containsText" dxfId="7834" priority="1644" stopIfTrue="1" operator="containsText" text="f'k{kk foHkkx jktLFkku">
      <formula>NOT(ISERROR(SEARCH("f'k{kk foHkkx jktLFkku",E491)))</formula>
    </cfRule>
    <cfRule type="containsText" dxfId="7833" priority="1647" stopIfTrue="1" operator="containsText" text="iw.kkZad">
      <formula>NOT(ISERROR(SEARCH("iw.kkZad",E491)))</formula>
    </cfRule>
  </conditionalFormatting>
  <conditionalFormatting sqref="E491:E494">
    <cfRule type="cellIs" dxfId="7832" priority="1645" stopIfTrue="1" operator="equal">
      <formula>1800</formula>
    </cfRule>
    <cfRule type="cellIs" dxfId="7831" priority="1646" stopIfTrue="1" operator="equal">
      <formula>200</formula>
    </cfRule>
  </conditionalFormatting>
  <conditionalFormatting sqref="E496">
    <cfRule type="containsText" dxfId="7830" priority="1634" stopIfTrue="1" operator="containsText" text="f'k{kk foHkkx jktLFkku">
      <formula>NOT(ISERROR(SEARCH("f'k{kk foHkkx jktLFkku",E496)))</formula>
    </cfRule>
    <cfRule type="containsText" dxfId="7829" priority="1635" stopIfTrue="1" operator="containsText" text="iw.kkZad">
      <formula>NOT(ISERROR(SEARCH("iw.kkZad",E496)))</formula>
    </cfRule>
  </conditionalFormatting>
  <conditionalFormatting sqref="E496">
    <cfRule type="containsText" dxfId="7828" priority="1633" stopIfTrue="1" operator="containsText" text="dsoy jktdh; fo|ky;ksa esa iz;ksx gsrq fu%'kqYd">
      <formula>NOT(ISERROR(SEARCH("dsoy jktdh; fo|ky;ksa esa iz;ksx gsrq fu%'kqYd",E496)))</formula>
    </cfRule>
  </conditionalFormatting>
  <conditionalFormatting sqref="J497:J498 K510:M510 K511:K517 L527 K505:K509 K502:K503 K500:L501 L505:L508 L521 K519:L520 M520:N520">
    <cfRule type="cellIs" dxfId="7827" priority="1632" stopIfTrue="1" operator="equal">
      <formula>0</formula>
    </cfRule>
  </conditionalFormatting>
  <conditionalFormatting sqref="J497:J498 K510:M510 K511:K517 L527 K505:K509 K502:K503 K500:L501 L505:L508 L521 K519:L520 M520:N520">
    <cfRule type="containsText" dxfId="7826" priority="1628" stopIfTrue="1" operator="containsText" text="f'k{kk foHkkx jktLFkku">
      <formula>NOT(ISERROR(SEARCH("f'k{kk foHkkx jktLFkku",J497)))</formula>
    </cfRule>
    <cfRule type="containsText" dxfId="7825" priority="1631" stopIfTrue="1" operator="containsText" text="iw.kkZad">
      <formula>NOT(ISERROR(SEARCH("iw.kkZad",J497)))</formula>
    </cfRule>
  </conditionalFormatting>
  <conditionalFormatting sqref="L501 L504:L506 L519:L521">
    <cfRule type="cellIs" dxfId="7824" priority="1629" stopIfTrue="1" operator="equal">
      <formula>1800</formula>
    </cfRule>
    <cfRule type="cellIs" dxfId="7823" priority="1630" stopIfTrue="1" operator="equal">
      <formula>200</formula>
    </cfRule>
  </conditionalFormatting>
  <conditionalFormatting sqref="J497:J498 K510:M510 K511:K517 L527 K505:K509 K502:K503 K500:L501 L505:L508 L521 K519:L520 M520:N520">
    <cfRule type="containsText" dxfId="7822" priority="1627" stopIfTrue="1" operator="containsText" text="dsoy jktdh; fo|ky;ksa esa iz;ksx gsrq fu%'kqYd">
      <formula>NOT(ISERROR(SEARCH("dsoy jktdh; fo|ky;ksa esa iz;ksx gsrq fu%'kqYd",J497)))</formula>
    </cfRule>
  </conditionalFormatting>
  <conditionalFormatting sqref="K527">
    <cfRule type="cellIs" dxfId="7821" priority="1626" stopIfTrue="1" operator="equal">
      <formula>0</formula>
    </cfRule>
  </conditionalFormatting>
  <conditionalFormatting sqref="K527">
    <cfRule type="containsText" dxfId="7820" priority="1624" stopIfTrue="1" operator="containsText" text="f'k{kk foHkkx jktLFkku">
      <formula>NOT(ISERROR(SEARCH("f'k{kk foHkkx jktLFkku",K527)))</formula>
    </cfRule>
    <cfRule type="containsText" dxfId="7819" priority="1625" stopIfTrue="1" operator="containsText" text="iw.kkZad">
      <formula>NOT(ISERROR(SEARCH("iw.kkZad",K527)))</formula>
    </cfRule>
  </conditionalFormatting>
  <conditionalFormatting sqref="K527">
    <cfRule type="containsText" dxfId="7818" priority="1623" stopIfTrue="1" operator="containsText" text="dsoy jktdh; fo|ky;ksa esa iz;ksx gsrq fu%'kqYd">
      <formula>NOT(ISERROR(SEARCH("dsoy jktdh; fo|ky;ksa esa iz;ksx gsrq fu%'kqYd",K527)))</formula>
    </cfRule>
  </conditionalFormatting>
  <conditionalFormatting sqref="L522:L525">
    <cfRule type="cellIs" dxfId="7817" priority="1622" stopIfTrue="1" operator="equal">
      <formula>0</formula>
    </cfRule>
  </conditionalFormatting>
  <conditionalFormatting sqref="L522:L525">
    <cfRule type="containsText" dxfId="7816" priority="1618" stopIfTrue="1" operator="containsText" text="f'k{kk foHkkx jktLFkku">
      <formula>NOT(ISERROR(SEARCH("f'k{kk foHkkx jktLFkku",L522)))</formula>
    </cfRule>
    <cfRule type="containsText" dxfId="7815" priority="1621" stopIfTrue="1" operator="containsText" text="iw.kkZad">
      <formula>NOT(ISERROR(SEARCH("iw.kkZad",L522)))</formula>
    </cfRule>
  </conditionalFormatting>
  <conditionalFormatting sqref="L522:L525">
    <cfRule type="cellIs" dxfId="7814" priority="1619" stopIfTrue="1" operator="equal">
      <formula>1800</formula>
    </cfRule>
    <cfRule type="cellIs" dxfId="7813" priority="1620" stopIfTrue="1" operator="equal">
      <formula>200</formula>
    </cfRule>
  </conditionalFormatting>
  <conditionalFormatting sqref="L522:L525">
    <cfRule type="containsText" dxfId="7812" priority="1617" stopIfTrue="1" operator="containsText" text="dsoy jktdh; fo|ky;ksa esa iz;ksx gsrq fu%'kqYd">
      <formula>NOT(ISERROR(SEARCH("dsoy jktdh; fo|ky;ksa esa iz;ksx gsrq fu%'kqYd",L522)))</formula>
    </cfRule>
  </conditionalFormatting>
  <conditionalFormatting sqref="L502:L503">
    <cfRule type="cellIs" dxfId="7811" priority="1616" stopIfTrue="1" operator="equal">
      <formula>0</formula>
    </cfRule>
  </conditionalFormatting>
  <conditionalFormatting sqref="L502:L503">
    <cfRule type="containsText" dxfId="7810" priority="1612" stopIfTrue="1" operator="containsText" text="f'k{kk foHkkx jktLFkku">
      <formula>NOT(ISERROR(SEARCH("f'k{kk foHkkx jktLFkku",L502)))</formula>
    </cfRule>
    <cfRule type="containsText" dxfId="7809" priority="1615" stopIfTrue="1" operator="containsText" text="iw.kkZad">
      <formula>NOT(ISERROR(SEARCH("iw.kkZad",L502)))</formula>
    </cfRule>
  </conditionalFormatting>
  <conditionalFormatting sqref="L502:L503">
    <cfRule type="cellIs" dxfId="7808" priority="1613" stopIfTrue="1" operator="equal">
      <formula>1800</formula>
    </cfRule>
    <cfRule type="cellIs" dxfId="7807" priority="1614" stopIfTrue="1" operator="equal">
      <formula>200</formula>
    </cfRule>
  </conditionalFormatting>
  <conditionalFormatting sqref="L502:L503">
    <cfRule type="containsText" dxfId="7806" priority="1611" stopIfTrue="1" operator="containsText" text="dsoy jktdh; fo|ky;ksa esa iz;ksx gsrq fu%'kqYd">
      <formula>NOT(ISERROR(SEARCH("dsoy jktdh; fo|ky;ksa esa iz;ksx gsrq fu%'kqYd",L502)))</formula>
    </cfRule>
  </conditionalFormatting>
  <conditionalFormatting sqref="E527">
    <cfRule type="cellIs" dxfId="7805" priority="1588" stopIfTrue="1" operator="equal">
      <formula>0</formula>
    </cfRule>
  </conditionalFormatting>
  <conditionalFormatting sqref="C497:C498 D510:F510 D511:D517 D505:D509 D502:D503 D500:E501 E505:E508 E521 D519:E520 F520:G520">
    <cfRule type="cellIs" dxfId="7804" priority="1610" stopIfTrue="1" operator="equal">
      <formula>0</formula>
    </cfRule>
  </conditionalFormatting>
  <conditionalFormatting sqref="C497:C498 D510:F510 D511:D517 D505:D509 D502:D503 D500:E501 E505:E508 E521 D519:E520 F520:G520">
    <cfRule type="containsText" dxfId="7803" priority="1606" stopIfTrue="1" operator="containsText" text="f'k{kk foHkkx jktLFkku">
      <formula>NOT(ISERROR(SEARCH("f'k{kk foHkkx jktLFkku",C497)))</formula>
    </cfRule>
    <cfRule type="containsText" dxfId="7802" priority="1609" stopIfTrue="1" operator="containsText" text="iw.kkZad">
      <formula>NOT(ISERROR(SEARCH("iw.kkZad",C497)))</formula>
    </cfRule>
  </conditionalFormatting>
  <conditionalFormatting sqref="E501 E504:E506 E519:E521">
    <cfRule type="cellIs" dxfId="7801" priority="1607" stopIfTrue="1" operator="equal">
      <formula>1800</formula>
    </cfRule>
    <cfRule type="cellIs" dxfId="7800" priority="1608" stopIfTrue="1" operator="equal">
      <formula>200</formula>
    </cfRule>
  </conditionalFormatting>
  <conditionalFormatting sqref="C497:C498 D510:F510 D511:D517 D505:D509 D502:D503 D500:E501 E505:E508 E521 D519:E520 F520:G520">
    <cfRule type="containsText" dxfId="7799" priority="1605" stopIfTrue="1" operator="containsText" text="dsoy jktdh; fo|ky;ksa esa iz;ksx gsrq fu%'kqYd">
      <formula>NOT(ISERROR(SEARCH("dsoy jktdh; fo|ky;ksa esa iz;ksx gsrq fu%'kqYd",C497)))</formula>
    </cfRule>
  </conditionalFormatting>
  <conditionalFormatting sqref="D527">
    <cfRule type="cellIs" dxfId="7798" priority="1604" stopIfTrue="1" operator="equal">
      <formula>0</formula>
    </cfRule>
  </conditionalFormatting>
  <conditionalFormatting sqref="D527">
    <cfRule type="containsText" dxfId="7797" priority="1602" stopIfTrue="1" operator="containsText" text="f'k{kk foHkkx jktLFkku">
      <formula>NOT(ISERROR(SEARCH("f'k{kk foHkkx jktLFkku",D527)))</formula>
    </cfRule>
    <cfRule type="containsText" dxfId="7796" priority="1603" stopIfTrue="1" operator="containsText" text="iw.kkZad">
      <formula>NOT(ISERROR(SEARCH("iw.kkZad",D527)))</formula>
    </cfRule>
  </conditionalFormatting>
  <conditionalFormatting sqref="D527">
    <cfRule type="containsText" dxfId="7795" priority="1601" stopIfTrue="1" operator="containsText" text="dsoy jktdh; fo|ky;ksa esa iz;ksx gsrq fu%'kqYd">
      <formula>NOT(ISERROR(SEARCH("dsoy jktdh; fo|ky;ksa esa iz;ksx gsrq fu%'kqYd",D527)))</formula>
    </cfRule>
  </conditionalFormatting>
  <conditionalFormatting sqref="E522:E525">
    <cfRule type="cellIs" dxfId="7794" priority="1600" stopIfTrue="1" operator="equal">
      <formula>0</formula>
    </cfRule>
  </conditionalFormatting>
  <conditionalFormatting sqref="E522:E525">
    <cfRule type="containsText" dxfId="7793" priority="1596" stopIfTrue="1" operator="containsText" text="f'k{kk foHkkx jktLFkku">
      <formula>NOT(ISERROR(SEARCH("f'k{kk foHkkx jktLFkku",E522)))</formula>
    </cfRule>
    <cfRule type="containsText" dxfId="7792" priority="1599" stopIfTrue="1" operator="containsText" text="iw.kkZad">
      <formula>NOT(ISERROR(SEARCH("iw.kkZad",E522)))</formula>
    </cfRule>
  </conditionalFormatting>
  <conditionalFormatting sqref="E522:E525">
    <cfRule type="cellIs" dxfId="7791" priority="1597" stopIfTrue="1" operator="equal">
      <formula>1800</formula>
    </cfRule>
    <cfRule type="cellIs" dxfId="7790" priority="1598" stopIfTrue="1" operator="equal">
      <formula>200</formula>
    </cfRule>
  </conditionalFormatting>
  <conditionalFormatting sqref="E522:E525">
    <cfRule type="containsText" dxfId="7789" priority="1595" stopIfTrue="1" operator="containsText" text="dsoy jktdh; fo|ky;ksa esa iz;ksx gsrq fu%'kqYd">
      <formula>NOT(ISERROR(SEARCH("dsoy jktdh; fo|ky;ksa esa iz;ksx gsrq fu%'kqYd",E522)))</formula>
    </cfRule>
  </conditionalFormatting>
  <conditionalFormatting sqref="E502:E503">
    <cfRule type="cellIs" dxfId="7788" priority="1594" stopIfTrue="1" operator="equal">
      <formula>0</formula>
    </cfRule>
  </conditionalFormatting>
  <conditionalFormatting sqref="E502:E503">
    <cfRule type="containsText" dxfId="7787" priority="1590" stopIfTrue="1" operator="containsText" text="f'k{kk foHkkx jktLFkku">
      <formula>NOT(ISERROR(SEARCH("f'k{kk foHkkx jktLFkku",E502)))</formula>
    </cfRule>
    <cfRule type="containsText" dxfId="7786" priority="1593" stopIfTrue="1" operator="containsText" text="iw.kkZad">
      <formula>NOT(ISERROR(SEARCH("iw.kkZad",E502)))</formula>
    </cfRule>
  </conditionalFormatting>
  <conditionalFormatting sqref="E502:E503">
    <cfRule type="cellIs" dxfId="7785" priority="1591" stopIfTrue="1" operator="equal">
      <formula>1800</formula>
    </cfRule>
    <cfRule type="cellIs" dxfId="7784" priority="1592" stopIfTrue="1" operator="equal">
      <formula>200</formula>
    </cfRule>
  </conditionalFormatting>
  <conditionalFormatting sqref="E502:E503">
    <cfRule type="containsText" dxfId="7783" priority="1589" stopIfTrue="1" operator="containsText" text="dsoy jktdh; fo|ky;ksa esa iz;ksx gsrq fu%'kqYd">
      <formula>NOT(ISERROR(SEARCH("dsoy jktdh; fo|ky;ksa esa iz;ksx gsrq fu%'kqYd",E502)))</formula>
    </cfRule>
  </conditionalFormatting>
  <conditionalFormatting sqref="E527">
    <cfRule type="containsText" dxfId="7782" priority="1586" stopIfTrue="1" operator="containsText" text="f'k{kk foHkkx jktLFkku">
      <formula>NOT(ISERROR(SEARCH("f'k{kk foHkkx jktLFkku",E527)))</formula>
    </cfRule>
    <cfRule type="containsText" dxfId="7781" priority="1587" stopIfTrue="1" operator="containsText" text="iw.kkZad">
      <formula>NOT(ISERROR(SEARCH("iw.kkZad",E527)))</formula>
    </cfRule>
  </conditionalFormatting>
  <conditionalFormatting sqref="E527">
    <cfRule type="containsText" dxfId="7780" priority="1585" stopIfTrue="1" operator="containsText" text="dsoy jktdh; fo|ky;ksa esa iz;ksx gsrq fu%'kqYd">
      <formula>NOT(ISERROR(SEARCH("dsoy jktdh; fo|ky;ksa esa iz;ksx gsrq fu%'kqYd",E527)))</formula>
    </cfRule>
  </conditionalFormatting>
  <conditionalFormatting sqref="J528:J529 K541:M541 K542:K548 L558 K536:K540 K533:K534 K531:L532 L536:L539 L552 K550:L551 M551:N551">
    <cfRule type="cellIs" dxfId="7779" priority="1584" stopIfTrue="1" operator="equal">
      <formula>0</formula>
    </cfRule>
  </conditionalFormatting>
  <conditionalFormatting sqref="J528:J529 K541:M541 K542:K548 L558 K536:K540 K533:K534 K531:L532 L536:L539 L552 K550:L551 M551:N551">
    <cfRule type="containsText" dxfId="7778" priority="1580" stopIfTrue="1" operator="containsText" text="f'k{kk foHkkx jktLFkku">
      <formula>NOT(ISERROR(SEARCH("f'k{kk foHkkx jktLFkku",J528)))</formula>
    </cfRule>
    <cfRule type="containsText" dxfId="7777" priority="1583" stopIfTrue="1" operator="containsText" text="iw.kkZad">
      <formula>NOT(ISERROR(SEARCH("iw.kkZad",J528)))</formula>
    </cfRule>
  </conditionalFormatting>
  <conditionalFormatting sqref="L532 L535:L537 L550:L552">
    <cfRule type="cellIs" dxfId="7776" priority="1581" stopIfTrue="1" operator="equal">
      <formula>1800</formula>
    </cfRule>
    <cfRule type="cellIs" dxfId="7775" priority="1582" stopIfTrue="1" operator="equal">
      <formula>200</formula>
    </cfRule>
  </conditionalFormatting>
  <conditionalFormatting sqref="J528:J529 K541:M541 K542:K548 L558 K536:K540 K533:K534 K531:L532 L536:L539 L552 K550:L551 M551:N551">
    <cfRule type="containsText" dxfId="7774" priority="1579" stopIfTrue="1" operator="containsText" text="dsoy jktdh; fo|ky;ksa esa iz;ksx gsrq fu%'kqYd">
      <formula>NOT(ISERROR(SEARCH("dsoy jktdh; fo|ky;ksa esa iz;ksx gsrq fu%'kqYd",J528)))</formula>
    </cfRule>
  </conditionalFormatting>
  <conditionalFormatting sqref="K558">
    <cfRule type="cellIs" dxfId="7773" priority="1578" stopIfTrue="1" operator="equal">
      <formula>0</formula>
    </cfRule>
  </conditionalFormatting>
  <conditionalFormatting sqref="K558">
    <cfRule type="containsText" dxfId="7772" priority="1576" stopIfTrue="1" operator="containsText" text="f'k{kk foHkkx jktLFkku">
      <formula>NOT(ISERROR(SEARCH("f'k{kk foHkkx jktLFkku",K558)))</formula>
    </cfRule>
    <cfRule type="containsText" dxfId="7771" priority="1577" stopIfTrue="1" operator="containsText" text="iw.kkZad">
      <formula>NOT(ISERROR(SEARCH("iw.kkZad",K558)))</formula>
    </cfRule>
  </conditionalFormatting>
  <conditionalFormatting sqref="L553:L556">
    <cfRule type="containsText" dxfId="7770" priority="1570" stopIfTrue="1" operator="containsText" text="f'k{kk foHkkx jktLFkku">
      <formula>NOT(ISERROR(SEARCH("f'k{kk foHkkx jktLFkku",L553)))</formula>
    </cfRule>
    <cfRule type="containsText" dxfId="7769" priority="1573" stopIfTrue="1" operator="containsText" text="iw.kkZad">
      <formula>NOT(ISERROR(SEARCH("iw.kkZad",L553)))</formula>
    </cfRule>
  </conditionalFormatting>
  <conditionalFormatting sqref="L553:L556">
    <cfRule type="cellIs" dxfId="7768" priority="1571" stopIfTrue="1" operator="equal">
      <formula>1800</formula>
    </cfRule>
    <cfRule type="cellIs" dxfId="7767" priority="1572" stopIfTrue="1" operator="equal">
      <formula>200</formula>
    </cfRule>
  </conditionalFormatting>
  <conditionalFormatting sqref="L553:L556">
    <cfRule type="containsText" dxfId="7766" priority="1569" stopIfTrue="1" operator="containsText" text="dsoy jktdh; fo|ky;ksa esa iz;ksx gsrq fu%'kqYd">
      <formula>NOT(ISERROR(SEARCH("dsoy jktdh; fo|ky;ksa esa iz;ksx gsrq fu%'kqYd",L553)))</formula>
    </cfRule>
  </conditionalFormatting>
  <conditionalFormatting sqref="L533:L534">
    <cfRule type="cellIs" dxfId="7765" priority="1568" stopIfTrue="1" operator="equal">
      <formula>0</formula>
    </cfRule>
  </conditionalFormatting>
  <conditionalFormatting sqref="L533:L534">
    <cfRule type="containsText" dxfId="7764" priority="1564" stopIfTrue="1" operator="containsText" text="f'k{kk foHkkx jktLFkku">
      <formula>NOT(ISERROR(SEARCH("f'k{kk foHkkx jktLFkku",L533)))</formula>
    </cfRule>
    <cfRule type="containsText" dxfId="7763" priority="1567" stopIfTrue="1" operator="containsText" text="iw.kkZad">
      <formula>NOT(ISERROR(SEARCH("iw.kkZad",L533)))</formula>
    </cfRule>
  </conditionalFormatting>
  <conditionalFormatting sqref="L533:L534">
    <cfRule type="cellIs" dxfId="7762" priority="1565" stopIfTrue="1" operator="equal">
      <formula>1800</formula>
    </cfRule>
    <cfRule type="cellIs" dxfId="7761" priority="1566" stopIfTrue="1" operator="equal">
      <formula>200</formula>
    </cfRule>
  </conditionalFormatting>
  <conditionalFormatting sqref="L533:L534">
    <cfRule type="containsText" dxfId="7760" priority="1563" stopIfTrue="1" operator="containsText" text="dsoy jktdh; fo|ky;ksa esa iz;ksx gsrq fu%'kqYd">
      <formula>NOT(ISERROR(SEARCH("dsoy jktdh; fo|ky;ksa esa iz;ksx gsrq fu%'kqYd",L533)))</formula>
    </cfRule>
  </conditionalFormatting>
  <conditionalFormatting sqref="C528:C529 D541:F541 D542:D548 D536:D540 D533:D534 D531:E532 E536:E539 E552 D550:E551 F551:G551">
    <cfRule type="cellIs" dxfId="7759" priority="1562" stopIfTrue="1" operator="equal">
      <formula>0</formula>
    </cfRule>
  </conditionalFormatting>
  <conditionalFormatting sqref="C528:C529 D541:F541 D542:D548 D536:D540 D533:D534 D531:E532 E536:E539 E552 D550:E551 F551:G551">
    <cfRule type="containsText" dxfId="7758" priority="1558" stopIfTrue="1" operator="containsText" text="f'k{kk foHkkx jktLFkku">
      <formula>NOT(ISERROR(SEARCH("f'k{kk foHkkx jktLFkku",C528)))</formula>
    </cfRule>
    <cfRule type="containsText" dxfId="7757" priority="1561" stopIfTrue="1" operator="containsText" text="iw.kkZad">
      <formula>NOT(ISERROR(SEARCH("iw.kkZad",C528)))</formula>
    </cfRule>
  </conditionalFormatting>
  <conditionalFormatting sqref="E532 E535:E537 E550:E552">
    <cfRule type="cellIs" dxfId="7756" priority="1559" stopIfTrue="1" operator="equal">
      <formula>1800</formula>
    </cfRule>
    <cfRule type="cellIs" dxfId="7755" priority="1560" stopIfTrue="1" operator="equal">
      <formula>200</formula>
    </cfRule>
  </conditionalFormatting>
  <conditionalFormatting sqref="E553:E556">
    <cfRule type="containsText" dxfId="7754" priority="1548" stopIfTrue="1" operator="containsText" text="f'k{kk foHkkx jktLFkku">
      <formula>NOT(ISERROR(SEARCH("f'k{kk foHkkx jktLFkku",E553)))</formula>
    </cfRule>
    <cfRule type="containsText" dxfId="7753" priority="1551" stopIfTrue="1" operator="containsText" text="iw.kkZad">
      <formula>NOT(ISERROR(SEARCH("iw.kkZad",E553)))</formula>
    </cfRule>
  </conditionalFormatting>
  <conditionalFormatting sqref="E553:E556">
    <cfRule type="cellIs" dxfId="7752" priority="1549" stopIfTrue="1" operator="equal">
      <formula>1800</formula>
    </cfRule>
    <cfRule type="cellIs" dxfId="7751" priority="1550" stopIfTrue="1" operator="equal">
      <formula>200</formula>
    </cfRule>
  </conditionalFormatting>
  <conditionalFormatting sqref="E553:E556">
    <cfRule type="containsText" dxfId="7750" priority="1547" stopIfTrue="1" operator="containsText" text="dsoy jktdh; fo|ky;ksa esa iz;ksx gsrq fu%'kqYd">
      <formula>NOT(ISERROR(SEARCH("dsoy jktdh; fo|ky;ksa esa iz;ksx gsrq fu%'kqYd",E553)))</formula>
    </cfRule>
  </conditionalFormatting>
  <conditionalFormatting sqref="E533:E534">
    <cfRule type="cellIs" dxfId="7749" priority="1546" stopIfTrue="1" operator="equal">
      <formula>0</formula>
    </cfRule>
  </conditionalFormatting>
  <conditionalFormatting sqref="E533:E534">
    <cfRule type="containsText" dxfId="7748" priority="1542" stopIfTrue="1" operator="containsText" text="f'k{kk foHkkx jktLFkku">
      <formula>NOT(ISERROR(SEARCH("f'k{kk foHkkx jktLFkku",E533)))</formula>
    </cfRule>
    <cfRule type="containsText" dxfId="7747" priority="1545" stopIfTrue="1" operator="containsText" text="iw.kkZad">
      <formula>NOT(ISERROR(SEARCH("iw.kkZad",E533)))</formula>
    </cfRule>
  </conditionalFormatting>
  <conditionalFormatting sqref="E533:E534">
    <cfRule type="cellIs" dxfId="7746" priority="1543" stopIfTrue="1" operator="equal">
      <formula>1800</formula>
    </cfRule>
    <cfRule type="cellIs" dxfId="7745" priority="1544" stopIfTrue="1" operator="equal">
      <formula>200</formula>
    </cfRule>
  </conditionalFormatting>
  <conditionalFormatting sqref="J559:J560 K572:M572 K573:K579 L589 K567:K571 K564:K565 K562:L563 L567:L570 L583 K581:L582 M582:N582">
    <cfRule type="cellIs" dxfId="7744" priority="1536" stopIfTrue="1" operator="equal">
      <formula>0</formula>
    </cfRule>
  </conditionalFormatting>
  <conditionalFormatting sqref="J559:J560 K572:M572 K573:K579 L589 K567:K571 K564:K565 K562:L563 L567:L570 L583 K581:L582 M582:N582">
    <cfRule type="containsText" dxfId="7743" priority="1532" stopIfTrue="1" operator="containsText" text="f'k{kk foHkkx jktLFkku">
      <formula>NOT(ISERROR(SEARCH("f'k{kk foHkkx jktLFkku",J559)))</formula>
    </cfRule>
    <cfRule type="containsText" dxfId="7742" priority="1535" stopIfTrue="1" operator="containsText" text="iw.kkZad">
      <formula>NOT(ISERROR(SEARCH("iw.kkZad",J559)))</formula>
    </cfRule>
  </conditionalFormatting>
  <conditionalFormatting sqref="L563 L566:L568 L581:L583">
    <cfRule type="cellIs" dxfId="7741" priority="1533" stopIfTrue="1" operator="equal">
      <formula>1800</formula>
    </cfRule>
    <cfRule type="cellIs" dxfId="7740" priority="1534" stopIfTrue="1" operator="equal">
      <formula>200</formula>
    </cfRule>
  </conditionalFormatting>
  <conditionalFormatting sqref="J559:J560 K572:M572 K573:K579 L589 K567:K571 K564:K565 K562:L563 L567:L570 L583 K581:L582 M582:N582">
    <cfRule type="containsText" dxfId="7739" priority="1531" stopIfTrue="1" operator="containsText" text="dsoy jktdh; fo|ky;ksa esa iz;ksx gsrq fu%'kqYd">
      <formula>NOT(ISERROR(SEARCH("dsoy jktdh; fo|ky;ksa esa iz;ksx gsrq fu%'kqYd",J559)))</formula>
    </cfRule>
  </conditionalFormatting>
  <conditionalFormatting sqref="K589">
    <cfRule type="cellIs" dxfId="7738" priority="1530" stopIfTrue="1" operator="equal">
      <formula>0</formula>
    </cfRule>
  </conditionalFormatting>
  <conditionalFormatting sqref="K589">
    <cfRule type="containsText" dxfId="7737" priority="1528" stopIfTrue="1" operator="containsText" text="f'k{kk foHkkx jktLFkku">
      <formula>NOT(ISERROR(SEARCH("f'k{kk foHkkx jktLFkku",K589)))</formula>
    </cfRule>
    <cfRule type="containsText" dxfId="7736" priority="1529" stopIfTrue="1" operator="containsText" text="iw.kkZad">
      <formula>NOT(ISERROR(SEARCH("iw.kkZad",K589)))</formula>
    </cfRule>
  </conditionalFormatting>
  <conditionalFormatting sqref="K589">
    <cfRule type="containsText" dxfId="7735" priority="1527" stopIfTrue="1" operator="containsText" text="dsoy jktdh; fo|ky;ksa esa iz;ksx gsrq fu%'kqYd">
      <formula>NOT(ISERROR(SEARCH("dsoy jktdh; fo|ky;ksa esa iz;ksx gsrq fu%'kqYd",K589)))</formula>
    </cfRule>
  </conditionalFormatting>
  <conditionalFormatting sqref="L584:L587">
    <cfRule type="cellIs" dxfId="7734" priority="1526" stopIfTrue="1" operator="equal">
      <formula>0</formula>
    </cfRule>
  </conditionalFormatting>
  <conditionalFormatting sqref="L584:L587">
    <cfRule type="containsText" dxfId="7733" priority="1522" stopIfTrue="1" operator="containsText" text="f'k{kk foHkkx jktLFkku">
      <formula>NOT(ISERROR(SEARCH("f'k{kk foHkkx jktLFkku",L584)))</formula>
    </cfRule>
    <cfRule type="containsText" dxfId="7732" priority="1525" stopIfTrue="1" operator="containsText" text="iw.kkZad">
      <formula>NOT(ISERROR(SEARCH("iw.kkZad",L584)))</formula>
    </cfRule>
  </conditionalFormatting>
  <conditionalFormatting sqref="L584:L587">
    <cfRule type="cellIs" dxfId="7731" priority="1523" stopIfTrue="1" operator="equal">
      <formula>1800</formula>
    </cfRule>
    <cfRule type="cellIs" dxfId="7730" priority="1524" stopIfTrue="1" operator="equal">
      <formula>200</formula>
    </cfRule>
  </conditionalFormatting>
  <conditionalFormatting sqref="L584:L587">
    <cfRule type="containsText" dxfId="7729" priority="1521" stopIfTrue="1" operator="containsText" text="dsoy jktdh; fo|ky;ksa esa iz;ksx gsrq fu%'kqYd">
      <formula>NOT(ISERROR(SEARCH("dsoy jktdh; fo|ky;ksa esa iz;ksx gsrq fu%'kqYd",L584)))</formula>
    </cfRule>
  </conditionalFormatting>
  <conditionalFormatting sqref="L564:L565">
    <cfRule type="cellIs" dxfId="7728" priority="1520" stopIfTrue="1" operator="equal">
      <formula>0</formula>
    </cfRule>
  </conditionalFormatting>
  <conditionalFormatting sqref="L564:L565">
    <cfRule type="containsText" dxfId="7727" priority="1516" stopIfTrue="1" operator="containsText" text="f'k{kk foHkkx jktLFkku">
      <formula>NOT(ISERROR(SEARCH("f'k{kk foHkkx jktLFkku",L564)))</formula>
    </cfRule>
    <cfRule type="containsText" dxfId="7726" priority="1519" stopIfTrue="1" operator="containsText" text="iw.kkZad">
      <formula>NOT(ISERROR(SEARCH("iw.kkZad",L564)))</formula>
    </cfRule>
  </conditionalFormatting>
  <conditionalFormatting sqref="L564:L565">
    <cfRule type="cellIs" dxfId="7725" priority="1517" stopIfTrue="1" operator="equal">
      <formula>1800</formula>
    </cfRule>
    <cfRule type="cellIs" dxfId="7724" priority="1518" stopIfTrue="1" operator="equal">
      <formula>200</formula>
    </cfRule>
  </conditionalFormatting>
  <conditionalFormatting sqref="L564:L565">
    <cfRule type="containsText" dxfId="7723" priority="1515" stopIfTrue="1" operator="containsText" text="dsoy jktdh; fo|ky;ksa esa iz;ksx gsrq fu%'kqYd">
      <formula>NOT(ISERROR(SEARCH("dsoy jktdh; fo|ky;ksa esa iz;ksx gsrq fu%'kqYd",L564)))</formula>
    </cfRule>
  </conditionalFormatting>
  <conditionalFormatting sqref="K713">
    <cfRule type="containsText" dxfId="7722" priority="1335" stopIfTrue="1" operator="containsText" text="dsoy jktdh; fo|ky;ksa esa iz;ksx gsrq fu%'kqYd">
      <formula>NOT(ISERROR(SEARCH("dsoy jktdh; fo|ky;ksa esa iz;ksx gsrq fu%'kqYd",K713)))</formula>
    </cfRule>
  </conditionalFormatting>
  <conditionalFormatting sqref="L708:L711">
    <cfRule type="cellIs" dxfId="7721" priority="1334" stopIfTrue="1" operator="equal">
      <formula>0</formula>
    </cfRule>
  </conditionalFormatting>
  <conditionalFormatting sqref="E589">
    <cfRule type="cellIs" dxfId="7720" priority="1492" stopIfTrue="1" operator="equal">
      <formula>0</formula>
    </cfRule>
  </conditionalFormatting>
  <conditionalFormatting sqref="C559:C560 D572:F572 D573:D579 D567:D571 D564:D565 D562:E563 E567:E570 E583 D581:E582 F582:G582">
    <cfRule type="cellIs" dxfId="7719" priority="1514" stopIfTrue="1" operator="equal">
      <formula>0</formula>
    </cfRule>
  </conditionalFormatting>
  <conditionalFormatting sqref="C559:C560 D572:F572 D573:D579 D567:D571 D564:D565 D562:E563 E567:E570 E583 D581:E582 F582:G582">
    <cfRule type="containsText" dxfId="7718" priority="1510" stopIfTrue="1" operator="containsText" text="f'k{kk foHkkx jktLFkku">
      <formula>NOT(ISERROR(SEARCH("f'k{kk foHkkx jktLFkku",C559)))</formula>
    </cfRule>
    <cfRule type="containsText" dxfId="7717" priority="1513" stopIfTrue="1" operator="containsText" text="iw.kkZad">
      <formula>NOT(ISERROR(SEARCH("iw.kkZad",C559)))</formula>
    </cfRule>
  </conditionalFormatting>
  <conditionalFormatting sqref="E563 E566:E568 E581:E583">
    <cfRule type="cellIs" dxfId="7716" priority="1511" stopIfTrue="1" operator="equal">
      <formula>1800</formula>
    </cfRule>
    <cfRule type="cellIs" dxfId="7715" priority="1512" stopIfTrue="1" operator="equal">
      <formula>200</formula>
    </cfRule>
  </conditionalFormatting>
  <conditionalFormatting sqref="C559:C560 D572:F572 D573:D579 D567:D571 D564:D565 D562:E563 E567:E570 E583 D581:E582 F582:G582">
    <cfRule type="containsText" dxfId="7714" priority="1509" stopIfTrue="1" operator="containsText" text="dsoy jktdh; fo|ky;ksa esa iz;ksx gsrq fu%'kqYd">
      <formula>NOT(ISERROR(SEARCH("dsoy jktdh; fo|ky;ksa esa iz;ksx gsrq fu%'kqYd",C559)))</formula>
    </cfRule>
  </conditionalFormatting>
  <conditionalFormatting sqref="D589">
    <cfRule type="cellIs" dxfId="7713" priority="1508" stopIfTrue="1" operator="equal">
      <formula>0</formula>
    </cfRule>
  </conditionalFormatting>
  <conditionalFormatting sqref="D589">
    <cfRule type="containsText" dxfId="7712" priority="1506" stopIfTrue="1" operator="containsText" text="f'k{kk foHkkx jktLFkku">
      <formula>NOT(ISERROR(SEARCH("f'k{kk foHkkx jktLFkku",D589)))</formula>
    </cfRule>
    <cfRule type="containsText" dxfId="7711" priority="1507" stopIfTrue="1" operator="containsText" text="iw.kkZad">
      <formula>NOT(ISERROR(SEARCH("iw.kkZad",D589)))</formula>
    </cfRule>
  </conditionalFormatting>
  <conditionalFormatting sqref="D589">
    <cfRule type="containsText" dxfId="7710" priority="1505" stopIfTrue="1" operator="containsText" text="dsoy jktdh; fo|ky;ksa esa iz;ksx gsrq fu%'kqYd">
      <formula>NOT(ISERROR(SEARCH("dsoy jktdh; fo|ky;ksa esa iz;ksx gsrq fu%'kqYd",D589)))</formula>
    </cfRule>
  </conditionalFormatting>
  <conditionalFormatting sqref="E584:E587">
    <cfRule type="cellIs" dxfId="7709" priority="1504" stopIfTrue="1" operator="equal">
      <formula>0</formula>
    </cfRule>
  </conditionalFormatting>
  <conditionalFormatting sqref="E584:E587">
    <cfRule type="containsText" dxfId="7708" priority="1500" stopIfTrue="1" operator="containsText" text="f'k{kk foHkkx jktLFkku">
      <formula>NOT(ISERROR(SEARCH("f'k{kk foHkkx jktLFkku",E584)))</formula>
    </cfRule>
    <cfRule type="containsText" dxfId="7707" priority="1503" stopIfTrue="1" operator="containsText" text="iw.kkZad">
      <formula>NOT(ISERROR(SEARCH("iw.kkZad",E584)))</formula>
    </cfRule>
  </conditionalFormatting>
  <conditionalFormatting sqref="E584:E587">
    <cfRule type="cellIs" dxfId="7706" priority="1501" stopIfTrue="1" operator="equal">
      <formula>1800</formula>
    </cfRule>
    <cfRule type="cellIs" dxfId="7705" priority="1502" stopIfTrue="1" operator="equal">
      <formula>200</formula>
    </cfRule>
  </conditionalFormatting>
  <conditionalFormatting sqref="E584:E587">
    <cfRule type="containsText" dxfId="7704" priority="1499" stopIfTrue="1" operator="containsText" text="dsoy jktdh; fo|ky;ksa esa iz;ksx gsrq fu%'kqYd">
      <formula>NOT(ISERROR(SEARCH("dsoy jktdh; fo|ky;ksa esa iz;ksx gsrq fu%'kqYd",E584)))</formula>
    </cfRule>
  </conditionalFormatting>
  <conditionalFormatting sqref="E564:E565">
    <cfRule type="cellIs" dxfId="7703" priority="1498" stopIfTrue="1" operator="equal">
      <formula>0</formula>
    </cfRule>
  </conditionalFormatting>
  <conditionalFormatting sqref="E564:E565">
    <cfRule type="containsText" dxfId="7702" priority="1494" stopIfTrue="1" operator="containsText" text="f'k{kk foHkkx jktLFkku">
      <formula>NOT(ISERROR(SEARCH("f'k{kk foHkkx jktLFkku",E564)))</formula>
    </cfRule>
    <cfRule type="containsText" dxfId="7701" priority="1497" stopIfTrue="1" operator="containsText" text="iw.kkZad">
      <formula>NOT(ISERROR(SEARCH("iw.kkZad",E564)))</formula>
    </cfRule>
  </conditionalFormatting>
  <conditionalFormatting sqref="E564:E565">
    <cfRule type="cellIs" dxfId="7700" priority="1495" stopIfTrue="1" operator="equal">
      <formula>1800</formula>
    </cfRule>
    <cfRule type="cellIs" dxfId="7699" priority="1496" stopIfTrue="1" operator="equal">
      <formula>200</formula>
    </cfRule>
  </conditionalFormatting>
  <conditionalFormatting sqref="E564:E565">
    <cfRule type="containsText" dxfId="7698" priority="1493" stopIfTrue="1" operator="containsText" text="dsoy jktdh; fo|ky;ksa esa iz;ksx gsrq fu%'kqYd">
      <formula>NOT(ISERROR(SEARCH("dsoy jktdh; fo|ky;ksa esa iz;ksx gsrq fu%'kqYd",E564)))</formula>
    </cfRule>
  </conditionalFormatting>
  <conditionalFormatting sqref="E615:E618">
    <cfRule type="cellIs" dxfId="7697" priority="1456" stopIfTrue="1" operator="equal">
      <formula>0</formula>
    </cfRule>
  </conditionalFormatting>
  <conditionalFormatting sqref="E615:E618">
    <cfRule type="containsText" dxfId="7696" priority="1452" stopIfTrue="1" operator="containsText" text="f'k{kk foHkkx jktLFkku">
      <formula>NOT(ISERROR(SEARCH("f'k{kk foHkkx jktLFkku",E615)))</formula>
    </cfRule>
    <cfRule type="containsText" dxfId="7695" priority="1455" stopIfTrue="1" operator="containsText" text="iw.kkZad">
      <formula>NOT(ISERROR(SEARCH("iw.kkZad",E615)))</formula>
    </cfRule>
  </conditionalFormatting>
  <conditionalFormatting sqref="E615:E618">
    <cfRule type="cellIs" dxfId="7694" priority="1453" stopIfTrue="1" operator="equal">
      <formula>1800</formula>
    </cfRule>
    <cfRule type="cellIs" dxfId="7693" priority="1454" stopIfTrue="1" operator="equal">
      <formula>200</formula>
    </cfRule>
  </conditionalFormatting>
  <conditionalFormatting sqref="E615:E618">
    <cfRule type="containsText" dxfId="7692" priority="1451" stopIfTrue="1" operator="containsText" text="dsoy jktdh; fo|ky;ksa esa iz;ksx gsrq fu%'kqYd">
      <formula>NOT(ISERROR(SEARCH("dsoy jktdh; fo|ky;ksa esa iz;ksx gsrq fu%'kqYd",E615)))</formula>
    </cfRule>
  </conditionalFormatting>
  <conditionalFormatting sqref="E595:E596">
    <cfRule type="cellIs" dxfId="7691" priority="1450" stopIfTrue="1" operator="equal">
      <formula>0</formula>
    </cfRule>
  </conditionalFormatting>
  <conditionalFormatting sqref="E620">
    <cfRule type="containsText" dxfId="7690" priority="1441" stopIfTrue="1" operator="containsText" text="dsoy jktdh; fo|ky;ksa esa iz;ksx gsrq fu%'kqYd">
      <formula>NOT(ISERROR(SEARCH("dsoy jktdh; fo|ky;ksa esa iz;ksx gsrq fu%'kqYd",E620)))</formula>
    </cfRule>
  </conditionalFormatting>
  <conditionalFormatting sqref="J621:J622 K634:M634 K635:K641 L651 K629:K633 K626:K627 K624:L625 L629:L632 L645 K643:L644 M644:N644">
    <cfRule type="cellIs" dxfId="7689" priority="1440" stopIfTrue="1" operator="equal">
      <formula>0</formula>
    </cfRule>
  </conditionalFormatting>
  <conditionalFormatting sqref="J621:J622 K634:M634 K635:K641 L651 K629:K633 K626:K627 K624:L625 L629:L632 L645 K643:L644 M644:N644">
    <cfRule type="containsText" dxfId="7688" priority="1436" stopIfTrue="1" operator="containsText" text="f'k{kk foHkkx jktLFkku">
      <formula>NOT(ISERROR(SEARCH("f'k{kk foHkkx jktLFkku",J621)))</formula>
    </cfRule>
    <cfRule type="containsText" dxfId="7687" priority="1439" stopIfTrue="1" operator="containsText" text="iw.kkZad">
      <formula>NOT(ISERROR(SEARCH("iw.kkZad",J621)))</formula>
    </cfRule>
  </conditionalFormatting>
  <conditionalFormatting sqref="L625 L628:L630 L643:L645">
    <cfRule type="cellIs" dxfId="7686" priority="1437" stopIfTrue="1" operator="equal">
      <formula>1800</formula>
    </cfRule>
    <cfRule type="cellIs" dxfId="7685" priority="1438" stopIfTrue="1" operator="equal">
      <formula>200</formula>
    </cfRule>
  </conditionalFormatting>
  <conditionalFormatting sqref="J621:J622 K634:M634 K635:K641 L651 K629:K633 K626:K627 K624:L625 L629:L632 L645 K643:L644 M644:N644">
    <cfRule type="containsText" dxfId="7684" priority="1435" stopIfTrue="1" operator="containsText" text="dsoy jktdh; fo|ky;ksa esa iz;ksx gsrq fu%'kqYd">
      <formula>NOT(ISERROR(SEARCH("dsoy jktdh; fo|ky;ksa esa iz;ksx gsrq fu%'kqYd",J621)))</formula>
    </cfRule>
  </conditionalFormatting>
  <conditionalFormatting sqref="K651">
    <cfRule type="cellIs" dxfId="7683" priority="1434" stopIfTrue="1" operator="equal">
      <formula>0</formula>
    </cfRule>
  </conditionalFormatting>
  <conditionalFormatting sqref="L646:L649">
    <cfRule type="containsText" dxfId="7682" priority="1425" stopIfTrue="1" operator="containsText" text="dsoy jktdh; fo|ky;ksa esa iz;ksx gsrq fu%'kqYd">
      <formula>NOT(ISERROR(SEARCH("dsoy jktdh; fo|ky;ksa esa iz;ksx gsrq fu%'kqYd",L646)))</formula>
    </cfRule>
  </conditionalFormatting>
  <conditionalFormatting sqref="L626:L627">
    <cfRule type="cellIs" dxfId="7681" priority="1424" stopIfTrue="1" operator="equal">
      <formula>0</formula>
    </cfRule>
  </conditionalFormatting>
  <conditionalFormatting sqref="L626:L627">
    <cfRule type="containsText" dxfId="7680" priority="1420" stopIfTrue="1" operator="containsText" text="f'k{kk foHkkx jktLFkku">
      <formula>NOT(ISERROR(SEARCH("f'k{kk foHkkx jktLFkku",L626)))</formula>
    </cfRule>
    <cfRule type="containsText" dxfId="7679" priority="1423" stopIfTrue="1" operator="containsText" text="iw.kkZad">
      <formula>NOT(ISERROR(SEARCH("iw.kkZad",L626)))</formula>
    </cfRule>
  </conditionalFormatting>
  <conditionalFormatting sqref="L626:L627">
    <cfRule type="cellIs" dxfId="7678" priority="1421" stopIfTrue="1" operator="equal">
      <formula>1800</formula>
    </cfRule>
    <cfRule type="cellIs" dxfId="7677" priority="1422" stopIfTrue="1" operator="equal">
      <formula>200</formula>
    </cfRule>
  </conditionalFormatting>
  <conditionalFormatting sqref="L626:L627">
    <cfRule type="containsText" dxfId="7676" priority="1419" stopIfTrue="1" operator="containsText" text="dsoy jktdh; fo|ky;ksa esa iz;ksx gsrq fu%'kqYd">
      <formula>NOT(ISERROR(SEARCH("dsoy jktdh; fo|ky;ksa esa iz;ksx gsrq fu%'kqYd",L626)))</formula>
    </cfRule>
  </conditionalFormatting>
  <conditionalFormatting sqref="C621:C622 D634:F634 D635:D641 D629:D633 D626:D627 D624:E625 E629:E632 E645 D643:E644 F644:G644">
    <cfRule type="cellIs" dxfId="7675" priority="1418" stopIfTrue="1" operator="equal">
      <formula>0</formula>
    </cfRule>
  </conditionalFormatting>
  <conditionalFormatting sqref="C621:C622 D634:F634 D635:D641 D629:D633 D626:D627 D624:E625 E629:E632 E645 D643:E644 F644:G644">
    <cfRule type="containsText" dxfId="7674" priority="1414" stopIfTrue="1" operator="containsText" text="f'k{kk foHkkx jktLFkku">
      <formula>NOT(ISERROR(SEARCH("f'k{kk foHkkx jktLFkku",C621)))</formula>
    </cfRule>
    <cfRule type="containsText" dxfId="7673" priority="1417" stopIfTrue="1" operator="containsText" text="iw.kkZad">
      <formula>NOT(ISERROR(SEARCH("iw.kkZad",C621)))</formula>
    </cfRule>
  </conditionalFormatting>
  <conditionalFormatting sqref="E625 E628:E630 E643:E645">
    <cfRule type="cellIs" dxfId="7672" priority="1415" stopIfTrue="1" operator="equal">
      <formula>1800</formula>
    </cfRule>
    <cfRule type="cellIs" dxfId="7671" priority="1416" stopIfTrue="1" operator="equal">
      <formula>200</formula>
    </cfRule>
  </conditionalFormatting>
  <conditionalFormatting sqref="C621:C622 D634:F634 D635:D641 D629:D633 D626:D627 D624:E625 E629:E632 E645 D643:E644 F644:G644">
    <cfRule type="containsText" dxfId="7670" priority="1413" stopIfTrue="1" operator="containsText" text="dsoy jktdh; fo|ky;ksa esa iz;ksx gsrq fu%'kqYd">
      <formula>NOT(ISERROR(SEARCH("dsoy jktdh; fo|ky;ksa esa iz;ksx gsrq fu%'kqYd",C621)))</formula>
    </cfRule>
  </conditionalFormatting>
  <conditionalFormatting sqref="D651">
    <cfRule type="cellIs" dxfId="7669" priority="1412" stopIfTrue="1" operator="equal">
      <formula>0</formula>
    </cfRule>
  </conditionalFormatting>
  <conditionalFormatting sqref="E646:E649">
    <cfRule type="containsText" dxfId="7668" priority="1403" stopIfTrue="1" operator="containsText" text="dsoy jktdh; fo|ky;ksa esa iz;ksx gsrq fu%'kqYd">
      <formula>NOT(ISERROR(SEARCH("dsoy jktdh; fo|ky;ksa esa iz;ksx gsrq fu%'kqYd",E646)))</formula>
    </cfRule>
  </conditionalFormatting>
  <conditionalFormatting sqref="E626:E627">
    <cfRule type="cellIs" dxfId="7667" priority="1402" stopIfTrue="1" operator="equal">
      <formula>0</formula>
    </cfRule>
  </conditionalFormatting>
  <conditionalFormatting sqref="E626:E627">
    <cfRule type="containsText" dxfId="7666" priority="1398" stopIfTrue="1" operator="containsText" text="f'k{kk foHkkx jktLFkku">
      <formula>NOT(ISERROR(SEARCH("f'k{kk foHkkx jktLFkku",E626)))</formula>
    </cfRule>
    <cfRule type="containsText" dxfId="7665" priority="1401" stopIfTrue="1" operator="containsText" text="iw.kkZad">
      <formula>NOT(ISERROR(SEARCH("iw.kkZad",E626)))</formula>
    </cfRule>
  </conditionalFormatting>
  <conditionalFormatting sqref="E626:E627">
    <cfRule type="cellIs" dxfId="7664" priority="1399" stopIfTrue="1" operator="equal">
      <formula>1800</formula>
    </cfRule>
    <cfRule type="cellIs" dxfId="7663" priority="1400" stopIfTrue="1" operator="equal">
      <formula>200</formula>
    </cfRule>
  </conditionalFormatting>
  <conditionalFormatting sqref="E626:E627">
    <cfRule type="containsText" dxfId="7662" priority="1397" stopIfTrue="1" operator="containsText" text="dsoy jktdh; fo|ky;ksa esa iz;ksx gsrq fu%'kqYd">
      <formula>NOT(ISERROR(SEARCH("dsoy jktdh; fo|ky;ksa esa iz;ksx gsrq fu%'kqYd",E626)))</formula>
    </cfRule>
  </conditionalFormatting>
  <conditionalFormatting sqref="E651">
    <cfRule type="cellIs" dxfId="7661" priority="1396" stopIfTrue="1" operator="equal">
      <formula>0</formula>
    </cfRule>
  </conditionalFormatting>
  <conditionalFormatting sqref="E589">
    <cfRule type="containsText" dxfId="7660" priority="1490" stopIfTrue="1" operator="containsText" text="f'k{kk foHkkx jktLFkku">
      <formula>NOT(ISERROR(SEARCH("f'k{kk foHkkx jktLFkku",E589)))</formula>
    </cfRule>
    <cfRule type="containsText" dxfId="7659" priority="1491" stopIfTrue="1" operator="containsText" text="iw.kkZad">
      <formula>NOT(ISERROR(SEARCH("iw.kkZad",E589)))</formula>
    </cfRule>
  </conditionalFormatting>
  <conditionalFormatting sqref="E589">
    <cfRule type="containsText" dxfId="7658" priority="1489" stopIfTrue="1" operator="containsText" text="dsoy jktdh; fo|ky;ksa esa iz;ksx gsrq fu%'kqYd">
      <formula>NOT(ISERROR(SEARCH("dsoy jktdh; fo|ky;ksa esa iz;ksx gsrq fu%'kqYd",E589)))</formula>
    </cfRule>
  </conditionalFormatting>
  <conditionalFormatting sqref="C683:C684 D696:F696 D697:D703 D691:D695 D688:D689 D686:E687 E691:E694 E707 D705:E706 F706:G706">
    <cfRule type="containsText" dxfId="7657" priority="1317" stopIfTrue="1" operator="containsText" text="dsoy jktdh; fo|ky;ksa esa iz;ksx gsrq fu%'kqYd">
      <formula>NOT(ISERROR(SEARCH("dsoy jktdh; fo|ky;ksa esa iz;ksx gsrq fu%'kqYd",C683)))</formula>
    </cfRule>
  </conditionalFormatting>
  <conditionalFormatting sqref="D713">
    <cfRule type="cellIs" dxfId="7656" priority="1316" stopIfTrue="1" operator="equal">
      <formula>0</formula>
    </cfRule>
  </conditionalFormatting>
  <conditionalFormatting sqref="D713">
    <cfRule type="containsText" dxfId="7655" priority="1314" stopIfTrue="1" operator="containsText" text="f'k{kk foHkkx jktLFkku">
      <formula>NOT(ISERROR(SEARCH("f'k{kk foHkkx jktLFkku",D713)))</formula>
    </cfRule>
    <cfRule type="containsText" dxfId="7654" priority="1315" stopIfTrue="1" operator="containsText" text="iw.kkZad">
      <formula>NOT(ISERROR(SEARCH("iw.kkZad",D713)))</formula>
    </cfRule>
  </conditionalFormatting>
  <conditionalFormatting sqref="D713">
    <cfRule type="containsText" dxfId="7653" priority="1313" stopIfTrue="1" operator="containsText" text="dsoy jktdh; fo|ky;ksa esa iz;ksx gsrq fu%'kqYd">
      <formula>NOT(ISERROR(SEARCH("dsoy jktdh; fo|ky;ksa esa iz;ksx gsrq fu%'kqYd",D713)))</formula>
    </cfRule>
  </conditionalFormatting>
  <conditionalFormatting sqref="E708:E711">
    <cfRule type="cellIs" dxfId="7652" priority="1312" stopIfTrue="1" operator="equal">
      <formula>0</formula>
    </cfRule>
  </conditionalFormatting>
  <conditionalFormatting sqref="E688:E689">
    <cfRule type="containsText" dxfId="7651" priority="1301" stopIfTrue="1" operator="containsText" text="dsoy jktdh; fo|ky;ksa esa iz;ksx gsrq fu%'kqYd">
      <formula>NOT(ISERROR(SEARCH("dsoy jktdh; fo|ky;ksa esa iz;ksx gsrq fu%'kqYd",E688)))</formula>
    </cfRule>
  </conditionalFormatting>
  <conditionalFormatting sqref="E713">
    <cfRule type="cellIs" dxfId="7650" priority="1300" stopIfTrue="1" operator="equal">
      <formula>0</formula>
    </cfRule>
  </conditionalFormatting>
  <conditionalFormatting sqref="E713">
    <cfRule type="containsText" dxfId="7649" priority="1298" stopIfTrue="1" operator="containsText" text="f'k{kk foHkkx jktLFkku">
      <formula>NOT(ISERROR(SEARCH("f'k{kk foHkkx jktLFkku",E713)))</formula>
    </cfRule>
    <cfRule type="containsText" dxfId="7648" priority="1299" stopIfTrue="1" operator="containsText" text="iw.kkZad">
      <formula>NOT(ISERROR(SEARCH("iw.kkZad",E713)))</formula>
    </cfRule>
  </conditionalFormatting>
  <conditionalFormatting sqref="E713">
    <cfRule type="containsText" dxfId="7647" priority="1297" stopIfTrue="1" operator="containsText" text="dsoy jktdh; fo|ky;ksa esa iz;ksx gsrq fu%'kqYd">
      <formula>NOT(ISERROR(SEARCH("dsoy jktdh; fo|ky;ksa esa iz;ksx gsrq fu%'kqYd",E713)))</formula>
    </cfRule>
  </conditionalFormatting>
  <conditionalFormatting sqref="J590:J591 K603:M603 K604:K610 L620 K598:K602 K595:K596 K593:L594 L598:L601 L614 K612:L613 M613:N613">
    <cfRule type="cellIs" dxfId="7646" priority="1488" stopIfTrue="1" operator="equal">
      <formula>0</formula>
    </cfRule>
  </conditionalFormatting>
  <conditionalFormatting sqref="J590:J591 K603:M603 K604:K610 L620 K598:K602 K595:K596 K593:L594 L598:L601 L614 K612:L613 M613:N613">
    <cfRule type="containsText" dxfId="7645" priority="1484" stopIfTrue="1" operator="containsText" text="f'k{kk foHkkx jktLFkku">
      <formula>NOT(ISERROR(SEARCH("f'k{kk foHkkx jktLFkku",J590)))</formula>
    </cfRule>
    <cfRule type="containsText" dxfId="7644" priority="1487" stopIfTrue="1" operator="containsText" text="iw.kkZad">
      <formula>NOT(ISERROR(SEARCH("iw.kkZad",J590)))</formula>
    </cfRule>
  </conditionalFormatting>
  <conditionalFormatting sqref="L594 L597:L599 L612:L614">
    <cfRule type="cellIs" dxfId="7643" priority="1485" stopIfTrue="1" operator="equal">
      <formula>1800</formula>
    </cfRule>
    <cfRule type="cellIs" dxfId="7642" priority="1486" stopIfTrue="1" operator="equal">
      <formula>200</formula>
    </cfRule>
  </conditionalFormatting>
  <conditionalFormatting sqref="J590:J591 K603:M603 K604:K610 L620 K598:K602 K595:K596 K593:L594 L598:L601 L614 K612:L613 M613:N613">
    <cfRule type="containsText" dxfId="7641" priority="1483" stopIfTrue="1" operator="containsText" text="dsoy jktdh; fo|ky;ksa esa iz;ksx gsrq fu%'kqYd">
      <formula>NOT(ISERROR(SEARCH("dsoy jktdh; fo|ky;ksa esa iz;ksx gsrq fu%'kqYd",J590)))</formula>
    </cfRule>
  </conditionalFormatting>
  <conditionalFormatting sqref="K620">
    <cfRule type="cellIs" dxfId="7640" priority="1482" stopIfTrue="1" operator="equal">
      <formula>0</formula>
    </cfRule>
  </conditionalFormatting>
  <conditionalFormatting sqref="K620">
    <cfRule type="containsText" dxfId="7639" priority="1480" stopIfTrue="1" operator="containsText" text="f'k{kk foHkkx jktLFkku">
      <formula>NOT(ISERROR(SEARCH("f'k{kk foHkkx jktLFkku",K620)))</formula>
    </cfRule>
    <cfRule type="containsText" dxfId="7638" priority="1481" stopIfTrue="1" operator="containsText" text="iw.kkZad">
      <formula>NOT(ISERROR(SEARCH("iw.kkZad",K620)))</formula>
    </cfRule>
  </conditionalFormatting>
  <conditionalFormatting sqref="K620">
    <cfRule type="containsText" dxfId="7637" priority="1479" stopIfTrue="1" operator="containsText" text="dsoy jktdh; fo|ky;ksa esa iz;ksx gsrq fu%'kqYd">
      <formula>NOT(ISERROR(SEARCH("dsoy jktdh; fo|ky;ksa esa iz;ksx gsrq fu%'kqYd",K620)))</formula>
    </cfRule>
  </conditionalFormatting>
  <conditionalFormatting sqref="L615:L618">
    <cfRule type="cellIs" dxfId="7636" priority="1478" stopIfTrue="1" operator="equal">
      <formula>0</formula>
    </cfRule>
  </conditionalFormatting>
  <conditionalFormatting sqref="L615:L618">
    <cfRule type="containsText" dxfId="7635" priority="1474" stopIfTrue="1" operator="containsText" text="f'k{kk foHkkx jktLFkku">
      <formula>NOT(ISERROR(SEARCH("f'k{kk foHkkx jktLFkku",L615)))</formula>
    </cfRule>
    <cfRule type="containsText" dxfId="7634" priority="1477" stopIfTrue="1" operator="containsText" text="iw.kkZad">
      <formula>NOT(ISERROR(SEARCH("iw.kkZad",L615)))</formula>
    </cfRule>
  </conditionalFormatting>
  <conditionalFormatting sqref="L615:L618">
    <cfRule type="cellIs" dxfId="7633" priority="1475" stopIfTrue="1" operator="equal">
      <formula>1800</formula>
    </cfRule>
    <cfRule type="cellIs" dxfId="7632" priority="1476" stopIfTrue="1" operator="equal">
      <formula>200</formula>
    </cfRule>
  </conditionalFormatting>
  <conditionalFormatting sqref="L615:L618">
    <cfRule type="containsText" dxfId="7631" priority="1473" stopIfTrue="1" operator="containsText" text="dsoy jktdh; fo|ky;ksa esa iz;ksx gsrq fu%'kqYd">
      <formula>NOT(ISERROR(SEARCH("dsoy jktdh; fo|ky;ksa esa iz;ksx gsrq fu%'kqYd",L615)))</formula>
    </cfRule>
  </conditionalFormatting>
  <conditionalFormatting sqref="L595:L596">
    <cfRule type="cellIs" dxfId="7630" priority="1472" stopIfTrue="1" operator="equal">
      <formula>0</formula>
    </cfRule>
  </conditionalFormatting>
  <conditionalFormatting sqref="L595:L596">
    <cfRule type="containsText" dxfId="7629" priority="1468" stopIfTrue="1" operator="containsText" text="f'k{kk foHkkx jktLFkku">
      <formula>NOT(ISERROR(SEARCH("f'k{kk foHkkx jktLFkku",L595)))</formula>
    </cfRule>
    <cfRule type="containsText" dxfId="7628" priority="1471" stopIfTrue="1" operator="containsText" text="iw.kkZad">
      <formula>NOT(ISERROR(SEARCH("iw.kkZad",L595)))</formula>
    </cfRule>
  </conditionalFormatting>
  <conditionalFormatting sqref="L595:L596">
    <cfRule type="cellIs" dxfId="7627" priority="1469" stopIfTrue="1" operator="equal">
      <formula>1800</formula>
    </cfRule>
    <cfRule type="cellIs" dxfId="7626" priority="1470" stopIfTrue="1" operator="equal">
      <formula>200</formula>
    </cfRule>
  </conditionalFormatting>
  <conditionalFormatting sqref="L595:L596">
    <cfRule type="containsText" dxfId="7625" priority="1467" stopIfTrue="1" operator="containsText" text="dsoy jktdh; fo|ky;ksa esa iz;ksx gsrq fu%'kqYd">
      <formula>NOT(ISERROR(SEARCH("dsoy jktdh; fo|ky;ksa esa iz;ksx gsrq fu%'kqYd",L595)))</formula>
    </cfRule>
  </conditionalFormatting>
  <conditionalFormatting sqref="E620">
    <cfRule type="cellIs" dxfId="7624" priority="1444" stopIfTrue="1" operator="equal">
      <formula>0</formula>
    </cfRule>
  </conditionalFormatting>
  <conditionalFormatting sqref="C590:C591 D603:F603 D604:D610 D598:D602 D595:D596 D593:E594 E598:E601 E614 D612:E613 F613:G613">
    <cfRule type="cellIs" dxfId="7623" priority="1466" stopIfTrue="1" operator="equal">
      <formula>0</formula>
    </cfRule>
  </conditionalFormatting>
  <conditionalFormatting sqref="C590:C591 D603:F603 D604:D610 D598:D602 D595:D596 D593:E594 E598:E601 E614 D612:E613 F613:G613">
    <cfRule type="containsText" dxfId="7622" priority="1462" stopIfTrue="1" operator="containsText" text="f'k{kk foHkkx jktLFkku">
      <formula>NOT(ISERROR(SEARCH("f'k{kk foHkkx jktLFkku",C590)))</formula>
    </cfRule>
    <cfRule type="containsText" dxfId="7621" priority="1465" stopIfTrue="1" operator="containsText" text="iw.kkZad">
      <formula>NOT(ISERROR(SEARCH("iw.kkZad",C590)))</formula>
    </cfRule>
  </conditionalFormatting>
  <conditionalFormatting sqref="E594 E597:E599 E612:E614">
    <cfRule type="cellIs" dxfId="7620" priority="1463" stopIfTrue="1" operator="equal">
      <formula>1800</formula>
    </cfRule>
    <cfRule type="cellIs" dxfId="7619" priority="1464" stopIfTrue="1" operator="equal">
      <formula>200</formula>
    </cfRule>
  </conditionalFormatting>
  <conditionalFormatting sqref="C590:C591 D603:F603 D604:D610 D598:D602 D595:D596 D593:E594 E598:E601 E614 D612:E613 F613:G613">
    <cfRule type="containsText" dxfId="7618" priority="1461" stopIfTrue="1" operator="containsText" text="dsoy jktdh; fo|ky;ksa esa iz;ksx gsrq fu%'kqYd">
      <formula>NOT(ISERROR(SEARCH("dsoy jktdh; fo|ky;ksa esa iz;ksx gsrq fu%'kqYd",C590)))</formula>
    </cfRule>
  </conditionalFormatting>
  <conditionalFormatting sqref="D620">
    <cfRule type="cellIs" dxfId="7617" priority="1460" stopIfTrue="1" operator="equal">
      <formula>0</formula>
    </cfRule>
  </conditionalFormatting>
  <conditionalFormatting sqref="D620">
    <cfRule type="containsText" dxfId="7616" priority="1458" stopIfTrue="1" operator="containsText" text="f'k{kk foHkkx jktLFkku">
      <formula>NOT(ISERROR(SEARCH("f'k{kk foHkkx jktLFkku",D620)))</formula>
    </cfRule>
    <cfRule type="containsText" dxfId="7615" priority="1459" stopIfTrue="1" operator="containsText" text="iw.kkZad">
      <formula>NOT(ISERROR(SEARCH("iw.kkZad",D620)))</formula>
    </cfRule>
  </conditionalFormatting>
  <conditionalFormatting sqref="D620">
    <cfRule type="containsText" dxfId="7614" priority="1457" stopIfTrue="1" operator="containsText" text="dsoy jktdh; fo|ky;ksa esa iz;ksx gsrq fu%'kqYd">
      <formula>NOT(ISERROR(SEARCH("dsoy jktdh; fo|ky;ksa esa iz;ksx gsrq fu%'kqYd",D620)))</formula>
    </cfRule>
  </conditionalFormatting>
  <conditionalFormatting sqref="E595:E596">
    <cfRule type="containsText" dxfId="7613" priority="1446" stopIfTrue="1" operator="containsText" text="f'k{kk foHkkx jktLFkku">
      <formula>NOT(ISERROR(SEARCH("f'k{kk foHkkx jktLFkku",E595)))</formula>
    </cfRule>
    <cfRule type="containsText" dxfId="7612" priority="1449" stopIfTrue="1" operator="containsText" text="iw.kkZad">
      <formula>NOT(ISERROR(SEARCH("iw.kkZad",E595)))</formula>
    </cfRule>
  </conditionalFormatting>
  <conditionalFormatting sqref="E595:E596">
    <cfRule type="cellIs" dxfId="7611" priority="1447" stopIfTrue="1" operator="equal">
      <formula>1800</formula>
    </cfRule>
    <cfRule type="cellIs" dxfId="7610" priority="1448" stopIfTrue="1" operator="equal">
      <formula>200</formula>
    </cfRule>
  </conditionalFormatting>
  <conditionalFormatting sqref="E595:E596">
    <cfRule type="containsText" dxfId="7609" priority="1445" stopIfTrue="1" operator="containsText" text="dsoy jktdh; fo|ky;ksa esa iz;ksx gsrq fu%'kqYd">
      <formula>NOT(ISERROR(SEARCH("dsoy jktdh; fo|ky;ksa esa iz;ksx gsrq fu%'kqYd",E595)))</formula>
    </cfRule>
  </conditionalFormatting>
  <conditionalFormatting sqref="E620">
    <cfRule type="containsText" dxfId="7608" priority="1442" stopIfTrue="1" operator="containsText" text="f'k{kk foHkkx jktLFkku">
      <formula>NOT(ISERROR(SEARCH("f'k{kk foHkkx jktLFkku",E620)))</formula>
    </cfRule>
    <cfRule type="containsText" dxfId="7607" priority="1443" stopIfTrue="1" operator="containsText" text="iw.kkZad">
      <formula>NOT(ISERROR(SEARCH("iw.kkZad",E620)))</formula>
    </cfRule>
  </conditionalFormatting>
  <conditionalFormatting sqref="K651">
    <cfRule type="containsText" dxfId="7606" priority="1432" stopIfTrue="1" operator="containsText" text="f'k{kk foHkkx jktLFkku">
      <formula>NOT(ISERROR(SEARCH("f'k{kk foHkkx jktLFkku",K651)))</formula>
    </cfRule>
    <cfRule type="containsText" dxfId="7605" priority="1433" stopIfTrue="1" operator="containsText" text="iw.kkZad">
      <formula>NOT(ISERROR(SEARCH("iw.kkZad",K651)))</formula>
    </cfRule>
  </conditionalFormatting>
  <conditionalFormatting sqref="K651">
    <cfRule type="containsText" dxfId="7604" priority="1431" stopIfTrue="1" operator="containsText" text="dsoy jktdh; fo|ky;ksa esa iz;ksx gsrq fu%'kqYd">
      <formula>NOT(ISERROR(SEARCH("dsoy jktdh; fo|ky;ksa esa iz;ksx gsrq fu%'kqYd",K651)))</formula>
    </cfRule>
  </conditionalFormatting>
  <conditionalFormatting sqref="L646:L649">
    <cfRule type="cellIs" dxfId="7603" priority="1430" stopIfTrue="1" operator="equal">
      <formula>0</formula>
    </cfRule>
  </conditionalFormatting>
  <conditionalFormatting sqref="L646:L649">
    <cfRule type="containsText" dxfId="7602" priority="1426" stopIfTrue="1" operator="containsText" text="f'k{kk foHkkx jktLFkku">
      <formula>NOT(ISERROR(SEARCH("f'k{kk foHkkx jktLFkku",L646)))</formula>
    </cfRule>
    <cfRule type="containsText" dxfId="7601" priority="1429" stopIfTrue="1" operator="containsText" text="iw.kkZad">
      <formula>NOT(ISERROR(SEARCH("iw.kkZad",L646)))</formula>
    </cfRule>
  </conditionalFormatting>
  <conditionalFormatting sqref="L646:L649">
    <cfRule type="cellIs" dxfId="7600" priority="1427" stopIfTrue="1" operator="equal">
      <formula>1800</formula>
    </cfRule>
    <cfRule type="cellIs" dxfId="7599" priority="1428" stopIfTrue="1" operator="equal">
      <formula>200</formula>
    </cfRule>
  </conditionalFormatting>
  <conditionalFormatting sqref="D651">
    <cfRule type="containsText" dxfId="7598" priority="1410" stopIfTrue="1" operator="containsText" text="f'k{kk foHkkx jktLFkku">
      <formula>NOT(ISERROR(SEARCH("f'k{kk foHkkx jktLFkku",D651)))</formula>
    </cfRule>
    <cfRule type="containsText" dxfId="7597" priority="1411" stopIfTrue="1" operator="containsText" text="iw.kkZad">
      <formula>NOT(ISERROR(SEARCH("iw.kkZad",D651)))</formula>
    </cfRule>
  </conditionalFormatting>
  <conditionalFormatting sqref="D651">
    <cfRule type="containsText" dxfId="7596" priority="1409" stopIfTrue="1" operator="containsText" text="dsoy jktdh; fo|ky;ksa esa iz;ksx gsrq fu%'kqYd">
      <formula>NOT(ISERROR(SEARCH("dsoy jktdh; fo|ky;ksa esa iz;ksx gsrq fu%'kqYd",D651)))</formula>
    </cfRule>
  </conditionalFormatting>
  <conditionalFormatting sqref="E646:E649">
    <cfRule type="cellIs" dxfId="7595" priority="1408" stopIfTrue="1" operator="equal">
      <formula>0</formula>
    </cfRule>
  </conditionalFormatting>
  <conditionalFormatting sqref="E646:E649">
    <cfRule type="containsText" dxfId="7594" priority="1404" stopIfTrue="1" operator="containsText" text="f'k{kk foHkkx jktLFkku">
      <formula>NOT(ISERROR(SEARCH("f'k{kk foHkkx jktLFkku",E646)))</formula>
    </cfRule>
    <cfRule type="containsText" dxfId="7593" priority="1407" stopIfTrue="1" operator="containsText" text="iw.kkZad">
      <formula>NOT(ISERROR(SEARCH("iw.kkZad",E646)))</formula>
    </cfRule>
  </conditionalFormatting>
  <conditionalFormatting sqref="E646:E649">
    <cfRule type="cellIs" dxfId="7592" priority="1405" stopIfTrue="1" operator="equal">
      <formula>1800</formula>
    </cfRule>
    <cfRule type="cellIs" dxfId="7591" priority="1406" stopIfTrue="1" operator="equal">
      <formula>200</formula>
    </cfRule>
  </conditionalFormatting>
  <conditionalFormatting sqref="E651">
    <cfRule type="containsText" dxfId="7590" priority="1394" stopIfTrue="1" operator="containsText" text="f'k{kk foHkkx jktLFkku">
      <formula>NOT(ISERROR(SEARCH("f'k{kk foHkkx jktLFkku",E651)))</formula>
    </cfRule>
    <cfRule type="containsText" dxfId="7589" priority="1395" stopIfTrue="1" operator="containsText" text="iw.kkZad">
      <formula>NOT(ISERROR(SEARCH("iw.kkZad",E651)))</formula>
    </cfRule>
  </conditionalFormatting>
  <conditionalFormatting sqref="E651">
    <cfRule type="containsText" dxfId="7588" priority="1393" stopIfTrue="1" operator="containsText" text="dsoy jktdh; fo|ky;ksa esa iz;ksx gsrq fu%'kqYd">
      <formula>NOT(ISERROR(SEARCH("dsoy jktdh; fo|ky;ksa esa iz;ksx gsrq fu%'kqYd",E651)))</formula>
    </cfRule>
  </conditionalFormatting>
  <conditionalFormatting sqref="J652:J653 K665:M665 K666:K672 L682 K660:K664 K657:K658 K655:L656 L660:L663 L676 K674:L675 M675:N675">
    <cfRule type="cellIs" dxfId="7587" priority="1392" stopIfTrue="1" operator="equal">
      <formula>0</formula>
    </cfRule>
  </conditionalFormatting>
  <conditionalFormatting sqref="J652:J653 K665:M665 K666:K672 L682 K660:K664 K657:K658 K655:L656 L660:L663 L676 K674:L675 M675:N675">
    <cfRule type="containsText" dxfId="7586" priority="1388" stopIfTrue="1" operator="containsText" text="f'k{kk foHkkx jktLFkku">
      <formula>NOT(ISERROR(SEARCH("f'k{kk foHkkx jktLFkku",J652)))</formula>
    </cfRule>
    <cfRule type="containsText" dxfId="7585" priority="1391" stopIfTrue="1" operator="containsText" text="iw.kkZad">
      <formula>NOT(ISERROR(SEARCH("iw.kkZad",J652)))</formula>
    </cfRule>
  </conditionalFormatting>
  <conditionalFormatting sqref="L656 L659:L661 L674:L676">
    <cfRule type="cellIs" dxfId="7584" priority="1389" stopIfTrue="1" operator="equal">
      <formula>1800</formula>
    </cfRule>
    <cfRule type="cellIs" dxfId="7583" priority="1390" stopIfTrue="1" operator="equal">
      <formula>200</formula>
    </cfRule>
  </conditionalFormatting>
  <conditionalFormatting sqref="J652:J653 K665:M665 K666:K672 L682 K660:K664 K657:K658 K655:L656 L660:L663 L676 K674:L675 M675:N675">
    <cfRule type="containsText" dxfId="7582" priority="1387" stopIfTrue="1" operator="containsText" text="dsoy jktdh; fo|ky;ksa esa iz;ksx gsrq fu%'kqYd">
      <formula>NOT(ISERROR(SEARCH("dsoy jktdh; fo|ky;ksa esa iz;ksx gsrq fu%'kqYd",J652)))</formula>
    </cfRule>
  </conditionalFormatting>
  <conditionalFormatting sqref="K682">
    <cfRule type="cellIs" dxfId="7581" priority="1386" stopIfTrue="1" operator="equal">
      <formula>0</formula>
    </cfRule>
  </conditionalFormatting>
  <conditionalFormatting sqref="K682">
    <cfRule type="containsText" dxfId="7580" priority="1384" stopIfTrue="1" operator="containsText" text="f'k{kk foHkkx jktLFkku">
      <formula>NOT(ISERROR(SEARCH("f'k{kk foHkkx jktLFkku",K682)))</formula>
    </cfRule>
    <cfRule type="containsText" dxfId="7579" priority="1385" stopIfTrue="1" operator="containsText" text="iw.kkZad">
      <formula>NOT(ISERROR(SEARCH("iw.kkZad",K682)))</formula>
    </cfRule>
  </conditionalFormatting>
  <conditionalFormatting sqref="K682">
    <cfRule type="containsText" dxfId="7578" priority="1383" stopIfTrue="1" operator="containsText" text="dsoy jktdh; fo|ky;ksa esa iz;ksx gsrq fu%'kqYd">
      <formula>NOT(ISERROR(SEARCH("dsoy jktdh; fo|ky;ksa esa iz;ksx gsrq fu%'kqYd",K682)))</formula>
    </cfRule>
  </conditionalFormatting>
  <conditionalFormatting sqref="L677:L680">
    <cfRule type="cellIs" dxfId="7577" priority="1382" stopIfTrue="1" operator="equal">
      <formula>0</formula>
    </cfRule>
  </conditionalFormatting>
  <conditionalFormatting sqref="L677:L680">
    <cfRule type="containsText" dxfId="7576" priority="1378" stopIfTrue="1" operator="containsText" text="f'k{kk foHkkx jktLFkku">
      <formula>NOT(ISERROR(SEARCH("f'k{kk foHkkx jktLFkku",L677)))</formula>
    </cfRule>
    <cfRule type="containsText" dxfId="7575" priority="1381" stopIfTrue="1" operator="containsText" text="iw.kkZad">
      <formula>NOT(ISERROR(SEARCH("iw.kkZad",L677)))</formula>
    </cfRule>
  </conditionalFormatting>
  <conditionalFormatting sqref="L677:L680">
    <cfRule type="cellIs" dxfId="7574" priority="1379" stopIfTrue="1" operator="equal">
      <formula>1800</formula>
    </cfRule>
    <cfRule type="cellIs" dxfId="7573" priority="1380" stopIfTrue="1" operator="equal">
      <formula>200</formula>
    </cfRule>
  </conditionalFormatting>
  <conditionalFormatting sqref="L677:L680">
    <cfRule type="containsText" dxfId="7572" priority="1377" stopIfTrue="1" operator="containsText" text="dsoy jktdh; fo|ky;ksa esa iz;ksx gsrq fu%'kqYd">
      <formula>NOT(ISERROR(SEARCH("dsoy jktdh; fo|ky;ksa esa iz;ksx gsrq fu%'kqYd",L677)))</formula>
    </cfRule>
  </conditionalFormatting>
  <conditionalFormatting sqref="L657:L658">
    <cfRule type="cellIs" dxfId="7571" priority="1376" stopIfTrue="1" operator="equal">
      <formula>0</formula>
    </cfRule>
  </conditionalFormatting>
  <conditionalFormatting sqref="L657:L658">
    <cfRule type="containsText" dxfId="7570" priority="1372" stopIfTrue="1" operator="containsText" text="f'k{kk foHkkx jktLFkku">
      <formula>NOT(ISERROR(SEARCH("f'k{kk foHkkx jktLFkku",L657)))</formula>
    </cfRule>
    <cfRule type="containsText" dxfId="7569" priority="1375" stopIfTrue="1" operator="containsText" text="iw.kkZad">
      <formula>NOT(ISERROR(SEARCH("iw.kkZad",L657)))</formula>
    </cfRule>
  </conditionalFormatting>
  <conditionalFormatting sqref="L657:L658">
    <cfRule type="cellIs" dxfId="7568" priority="1373" stopIfTrue="1" operator="equal">
      <formula>1800</formula>
    </cfRule>
    <cfRule type="cellIs" dxfId="7567" priority="1374" stopIfTrue="1" operator="equal">
      <formula>200</formula>
    </cfRule>
  </conditionalFormatting>
  <conditionalFormatting sqref="L657:L658">
    <cfRule type="containsText" dxfId="7566" priority="1371" stopIfTrue="1" operator="containsText" text="dsoy jktdh; fo|ky;ksa esa iz;ksx gsrq fu%'kqYd">
      <formula>NOT(ISERROR(SEARCH("dsoy jktdh; fo|ky;ksa esa iz;ksx gsrq fu%'kqYd",L657)))</formula>
    </cfRule>
  </conditionalFormatting>
  <conditionalFormatting sqref="E682">
    <cfRule type="cellIs" dxfId="7565" priority="1348" stopIfTrue="1" operator="equal">
      <formula>0</formula>
    </cfRule>
  </conditionalFormatting>
  <conditionalFormatting sqref="C652:C653 D665:F665 D666:D672 D660:D664 D657:D658 D655:E656 E660:E663 E676 D674:E675 F675:G675">
    <cfRule type="cellIs" dxfId="7564" priority="1370" stopIfTrue="1" operator="equal">
      <formula>0</formula>
    </cfRule>
  </conditionalFormatting>
  <conditionalFormatting sqref="C652:C653 D665:F665 D666:D672 D660:D664 D657:D658 D655:E656 E660:E663 E676 D674:E675 F675:G675">
    <cfRule type="containsText" dxfId="7563" priority="1366" stopIfTrue="1" operator="containsText" text="f'k{kk foHkkx jktLFkku">
      <formula>NOT(ISERROR(SEARCH("f'k{kk foHkkx jktLFkku",C652)))</formula>
    </cfRule>
    <cfRule type="containsText" dxfId="7562" priority="1369" stopIfTrue="1" operator="containsText" text="iw.kkZad">
      <formula>NOT(ISERROR(SEARCH("iw.kkZad",C652)))</formula>
    </cfRule>
  </conditionalFormatting>
  <conditionalFormatting sqref="E656 E659:E661 E674:E676">
    <cfRule type="cellIs" dxfId="7561" priority="1367" stopIfTrue="1" operator="equal">
      <formula>1800</formula>
    </cfRule>
    <cfRule type="cellIs" dxfId="7560" priority="1368" stopIfTrue="1" operator="equal">
      <formula>200</formula>
    </cfRule>
  </conditionalFormatting>
  <conditionalFormatting sqref="C652:C653 D665:F665 D666:D672 D660:D664 D657:D658 D655:E656 E660:E663 E676 D674:E675 F675:G675">
    <cfRule type="containsText" dxfId="7559" priority="1365" stopIfTrue="1" operator="containsText" text="dsoy jktdh; fo|ky;ksa esa iz;ksx gsrq fu%'kqYd">
      <formula>NOT(ISERROR(SEARCH("dsoy jktdh; fo|ky;ksa esa iz;ksx gsrq fu%'kqYd",C652)))</formula>
    </cfRule>
  </conditionalFormatting>
  <conditionalFormatting sqref="D682">
    <cfRule type="cellIs" dxfId="7558" priority="1364" stopIfTrue="1" operator="equal">
      <formula>0</formula>
    </cfRule>
  </conditionalFormatting>
  <conditionalFormatting sqref="D682">
    <cfRule type="containsText" dxfId="7557" priority="1362" stopIfTrue="1" operator="containsText" text="f'k{kk foHkkx jktLFkku">
      <formula>NOT(ISERROR(SEARCH("f'k{kk foHkkx jktLFkku",D682)))</formula>
    </cfRule>
    <cfRule type="containsText" dxfId="7556" priority="1363" stopIfTrue="1" operator="containsText" text="iw.kkZad">
      <formula>NOT(ISERROR(SEARCH("iw.kkZad",D682)))</formula>
    </cfRule>
  </conditionalFormatting>
  <conditionalFormatting sqref="D682">
    <cfRule type="containsText" dxfId="7555" priority="1361" stopIfTrue="1" operator="containsText" text="dsoy jktdh; fo|ky;ksa esa iz;ksx gsrq fu%'kqYd">
      <formula>NOT(ISERROR(SEARCH("dsoy jktdh; fo|ky;ksa esa iz;ksx gsrq fu%'kqYd",D682)))</formula>
    </cfRule>
  </conditionalFormatting>
  <conditionalFormatting sqref="E677:E680">
    <cfRule type="cellIs" dxfId="7554" priority="1360" stopIfTrue="1" operator="equal">
      <formula>0</formula>
    </cfRule>
  </conditionalFormatting>
  <conditionalFormatting sqref="E677:E680">
    <cfRule type="containsText" dxfId="7553" priority="1356" stopIfTrue="1" operator="containsText" text="f'k{kk foHkkx jktLFkku">
      <formula>NOT(ISERROR(SEARCH("f'k{kk foHkkx jktLFkku",E677)))</formula>
    </cfRule>
    <cfRule type="containsText" dxfId="7552" priority="1359" stopIfTrue="1" operator="containsText" text="iw.kkZad">
      <formula>NOT(ISERROR(SEARCH("iw.kkZad",E677)))</formula>
    </cfRule>
  </conditionalFormatting>
  <conditionalFormatting sqref="E677:E680">
    <cfRule type="cellIs" dxfId="7551" priority="1357" stopIfTrue="1" operator="equal">
      <formula>1800</formula>
    </cfRule>
    <cfRule type="cellIs" dxfId="7550" priority="1358" stopIfTrue="1" operator="equal">
      <formula>200</formula>
    </cfRule>
  </conditionalFormatting>
  <conditionalFormatting sqref="E677:E680">
    <cfRule type="containsText" dxfId="7549" priority="1355" stopIfTrue="1" operator="containsText" text="dsoy jktdh; fo|ky;ksa esa iz;ksx gsrq fu%'kqYd">
      <formula>NOT(ISERROR(SEARCH("dsoy jktdh; fo|ky;ksa esa iz;ksx gsrq fu%'kqYd",E677)))</formula>
    </cfRule>
  </conditionalFormatting>
  <conditionalFormatting sqref="E657:E658">
    <cfRule type="cellIs" dxfId="7548" priority="1354" stopIfTrue="1" operator="equal">
      <formula>0</formula>
    </cfRule>
  </conditionalFormatting>
  <conditionalFormatting sqref="E657:E658">
    <cfRule type="containsText" dxfId="7547" priority="1350" stopIfTrue="1" operator="containsText" text="f'k{kk foHkkx jktLFkku">
      <formula>NOT(ISERROR(SEARCH("f'k{kk foHkkx jktLFkku",E657)))</formula>
    </cfRule>
    <cfRule type="containsText" dxfId="7546" priority="1353" stopIfTrue="1" operator="containsText" text="iw.kkZad">
      <formula>NOT(ISERROR(SEARCH("iw.kkZad",E657)))</formula>
    </cfRule>
  </conditionalFormatting>
  <conditionalFormatting sqref="E657:E658">
    <cfRule type="cellIs" dxfId="7545" priority="1351" stopIfTrue="1" operator="equal">
      <formula>1800</formula>
    </cfRule>
    <cfRule type="cellIs" dxfId="7544" priority="1352" stopIfTrue="1" operator="equal">
      <formula>200</formula>
    </cfRule>
  </conditionalFormatting>
  <conditionalFormatting sqref="E657:E658">
    <cfRule type="containsText" dxfId="7543" priority="1349" stopIfTrue="1" operator="containsText" text="dsoy jktdh; fo|ky;ksa esa iz;ksx gsrq fu%'kqYd">
      <formula>NOT(ISERROR(SEARCH("dsoy jktdh; fo|ky;ksa esa iz;ksx gsrq fu%'kqYd",E657)))</formula>
    </cfRule>
  </conditionalFormatting>
  <conditionalFormatting sqref="E682">
    <cfRule type="containsText" dxfId="7542" priority="1346" stopIfTrue="1" operator="containsText" text="f'k{kk foHkkx jktLFkku">
      <formula>NOT(ISERROR(SEARCH("f'k{kk foHkkx jktLFkku",E682)))</formula>
    </cfRule>
    <cfRule type="containsText" dxfId="7541" priority="1347" stopIfTrue="1" operator="containsText" text="iw.kkZad">
      <formula>NOT(ISERROR(SEARCH("iw.kkZad",E682)))</formula>
    </cfRule>
  </conditionalFormatting>
  <conditionalFormatting sqref="E682">
    <cfRule type="containsText" dxfId="7540" priority="1345" stopIfTrue="1" operator="containsText" text="dsoy jktdh; fo|ky;ksa esa iz;ksx gsrq fu%'kqYd">
      <formula>NOT(ISERROR(SEARCH("dsoy jktdh; fo|ky;ksa esa iz;ksx gsrq fu%'kqYd",E682)))</formula>
    </cfRule>
  </conditionalFormatting>
  <conditionalFormatting sqref="J683:J684 K696:M696 K697:K703 L713 K691:K695 K688:K689 K686:L687 L691:L694 L707 K705:L706 M706:N706">
    <cfRule type="cellIs" dxfId="7539" priority="1344" stopIfTrue="1" operator="equal">
      <formula>0</formula>
    </cfRule>
  </conditionalFormatting>
  <conditionalFormatting sqref="J683:J684 K696:M696 K697:K703 L713 K691:K695 K688:K689 K686:L687 L691:L694 L707 K705:L706 M706:N706">
    <cfRule type="containsText" dxfId="7538" priority="1340" stopIfTrue="1" operator="containsText" text="f'k{kk foHkkx jktLFkku">
      <formula>NOT(ISERROR(SEARCH("f'k{kk foHkkx jktLFkku",J683)))</formula>
    </cfRule>
    <cfRule type="containsText" dxfId="7537" priority="1343" stopIfTrue="1" operator="containsText" text="iw.kkZad">
      <formula>NOT(ISERROR(SEARCH("iw.kkZad",J683)))</formula>
    </cfRule>
  </conditionalFormatting>
  <conditionalFormatting sqref="L687 L690:L692 L705:L707">
    <cfRule type="cellIs" dxfId="7536" priority="1341" stopIfTrue="1" operator="equal">
      <formula>1800</formula>
    </cfRule>
    <cfRule type="cellIs" dxfId="7535" priority="1342" stopIfTrue="1" operator="equal">
      <formula>200</formula>
    </cfRule>
  </conditionalFormatting>
  <conditionalFormatting sqref="J683:J684 K696:M696 K697:K703 L713 K691:K695 K688:K689 K686:L687 L691:L694 L707 K705:L706 M706:N706">
    <cfRule type="containsText" dxfId="7534" priority="1339" stopIfTrue="1" operator="containsText" text="dsoy jktdh; fo|ky;ksa esa iz;ksx gsrq fu%'kqYd">
      <formula>NOT(ISERROR(SEARCH("dsoy jktdh; fo|ky;ksa esa iz;ksx gsrq fu%'kqYd",J683)))</formula>
    </cfRule>
  </conditionalFormatting>
  <conditionalFormatting sqref="K713">
    <cfRule type="cellIs" dxfId="7533" priority="1338" stopIfTrue="1" operator="equal">
      <formula>0</formula>
    </cfRule>
  </conditionalFormatting>
  <conditionalFormatting sqref="K713">
    <cfRule type="containsText" dxfId="7532" priority="1336" stopIfTrue="1" operator="containsText" text="f'k{kk foHkkx jktLFkku">
      <formula>NOT(ISERROR(SEARCH("f'k{kk foHkkx jktLFkku",K713)))</formula>
    </cfRule>
    <cfRule type="containsText" dxfId="7531" priority="1337" stopIfTrue="1" operator="containsText" text="iw.kkZad">
      <formula>NOT(ISERROR(SEARCH("iw.kkZad",K713)))</formula>
    </cfRule>
  </conditionalFormatting>
  <conditionalFormatting sqref="L708:L711">
    <cfRule type="containsText" dxfId="7530" priority="1330" stopIfTrue="1" operator="containsText" text="f'k{kk foHkkx jktLFkku">
      <formula>NOT(ISERROR(SEARCH("f'k{kk foHkkx jktLFkku",L708)))</formula>
    </cfRule>
    <cfRule type="containsText" dxfId="7529" priority="1333" stopIfTrue="1" operator="containsText" text="iw.kkZad">
      <formula>NOT(ISERROR(SEARCH("iw.kkZad",L708)))</formula>
    </cfRule>
  </conditionalFormatting>
  <conditionalFormatting sqref="L708:L711">
    <cfRule type="cellIs" dxfId="7528" priority="1331" stopIfTrue="1" operator="equal">
      <formula>1800</formula>
    </cfRule>
    <cfRule type="cellIs" dxfId="7527" priority="1332" stopIfTrue="1" operator="equal">
      <formula>200</formula>
    </cfRule>
  </conditionalFormatting>
  <conditionalFormatting sqref="L708:L711">
    <cfRule type="containsText" dxfId="7526" priority="1329" stopIfTrue="1" operator="containsText" text="dsoy jktdh; fo|ky;ksa esa iz;ksx gsrq fu%'kqYd">
      <formula>NOT(ISERROR(SEARCH("dsoy jktdh; fo|ky;ksa esa iz;ksx gsrq fu%'kqYd",L708)))</formula>
    </cfRule>
  </conditionalFormatting>
  <conditionalFormatting sqref="L688:L689">
    <cfRule type="cellIs" dxfId="7525" priority="1328" stopIfTrue="1" operator="equal">
      <formula>0</formula>
    </cfRule>
  </conditionalFormatting>
  <conditionalFormatting sqref="L688:L689">
    <cfRule type="containsText" dxfId="7524" priority="1324" stopIfTrue="1" operator="containsText" text="f'k{kk foHkkx jktLFkku">
      <formula>NOT(ISERROR(SEARCH("f'k{kk foHkkx jktLFkku",L688)))</formula>
    </cfRule>
    <cfRule type="containsText" dxfId="7523" priority="1327" stopIfTrue="1" operator="containsText" text="iw.kkZad">
      <formula>NOT(ISERROR(SEARCH("iw.kkZad",L688)))</formula>
    </cfRule>
  </conditionalFormatting>
  <conditionalFormatting sqref="L688:L689">
    <cfRule type="cellIs" dxfId="7522" priority="1325" stopIfTrue="1" operator="equal">
      <formula>1800</formula>
    </cfRule>
    <cfRule type="cellIs" dxfId="7521" priority="1326" stopIfTrue="1" operator="equal">
      <formula>200</formula>
    </cfRule>
  </conditionalFormatting>
  <conditionalFormatting sqref="L688:L689">
    <cfRule type="containsText" dxfId="7520" priority="1323" stopIfTrue="1" operator="containsText" text="dsoy jktdh; fo|ky;ksa esa iz;ksx gsrq fu%'kqYd">
      <formula>NOT(ISERROR(SEARCH("dsoy jktdh; fo|ky;ksa esa iz;ksx gsrq fu%'kqYd",L688)))</formula>
    </cfRule>
  </conditionalFormatting>
  <conditionalFormatting sqref="C683:C684 D696:F696 D697:D703 D691:D695 D688:D689 D686:E687 E691:E694 E707 D705:E706 F706:G706">
    <cfRule type="cellIs" dxfId="7519" priority="1322" stopIfTrue="1" operator="equal">
      <formula>0</formula>
    </cfRule>
  </conditionalFormatting>
  <conditionalFormatting sqref="C683:C684 D696:F696 D697:D703 D691:D695 D688:D689 D686:E687 E691:E694 E707 D705:E706 F706:G706">
    <cfRule type="containsText" dxfId="7518" priority="1318" stopIfTrue="1" operator="containsText" text="f'k{kk foHkkx jktLFkku">
      <formula>NOT(ISERROR(SEARCH("f'k{kk foHkkx jktLFkku",C683)))</formula>
    </cfRule>
    <cfRule type="containsText" dxfId="7517" priority="1321" stopIfTrue="1" operator="containsText" text="iw.kkZad">
      <formula>NOT(ISERROR(SEARCH("iw.kkZad",C683)))</formula>
    </cfRule>
  </conditionalFormatting>
  <conditionalFormatting sqref="E687 E690:E692 E705:E707">
    <cfRule type="cellIs" dxfId="7516" priority="1319" stopIfTrue="1" operator="equal">
      <formula>1800</formula>
    </cfRule>
    <cfRule type="cellIs" dxfId="7515" priority="1320" stopIfTrue="1" operator="equal">
      <formula>200</formula>
    </cfRule>
  </conditionalFormatting>
  <conditionalFormatting sqref="E708:E711">
    <cfRule type="containsText" dxfId="7514" priority="1308" stopIfTrue="1" operator="containsText" text="f'k{kk foHkkx jktLFkku">
      <formula>NOT(ISERROR(SEARCH("f'k{kk foHkkx jktLFkku",E708)))</formula>
    </cfRule>
    <cfRule type="containsText" dxfId="7513" priority="1311" stopIfTrue="1" operator="containsText" text="iw.kkZad">
      <formula>NOT(ISERROR(SEARCH("iw.kkZad",E708)))</formula>
    </cfRule>
  </conditionalFormatting>
  <conditionalFormatting sqref="E708:E711">
    <cfRule type="cellIs" dxfId="7512" priority="1309" stopIfTrue="1" operator="equal">
      <formula>1800</formula>
    </cfRule>
    <cfRule type="cellIs" dxfId="7511" priority="1310" stopIfTrue="1" operator="equal">
      <formula>200</formula>
    </cfRule>
  </conditionalFormatting>
  <conditionalFormatting sqref="E708:E711">
    <cfRule type="containsText" dxfId="7510" priority="1307" stopIfTrue="1" operator="containsText" text="dsoy jktdh; fo|ky;ksa esa iz;ksx gsrq fu%'kqYd">
      <formula>NOT(ISERROR(SEARCH("dsoy jktdh; fo|ky;ksa esa iz;ksx gsrq fu%'kqYd",E708)))</formula>
    </cfRule>
  </conditionalFormatting>
  <conditionalFormatting sqref="E688:E689">
    <cfRule type="cellIs" dxfId="7509" priority="1306" stopIfTrue="1" operator="equal">
      <formula>0</formula>
    </cfRule>
  </conditionalFormatting>
  <conditionalFormatting sqref="E688:E689">
    <cfRule type="containsText" dxfId="7508" priority="1302" stopIfTrue="1" operator="containsText" text="f'k{kk foHkkx jktLFkku">
      <formula>NOT(ISERROR(SEARCH("f'k{kk foHkkx jktLFkku",E688)))</formula>
    </cfRule>
    <cfRule type="containsText" dxfId="7507" priority="1305" stopIfTrue="1" operator="containsText" text="iw.kkZad">
      <formula>NOT(ISERROR(SEARCH("iw.kkZad",E688)))</formula>
    </cfRule>
  </conditionalFormatting>
  <conditionalFormatting sqref="E688:E689">
    <cfRule type="cellIs" dxfId="7506" priority="1303" stopIfTrue="1" operator="equal">
      <formula>1800</formula>
    </cfRule>
    <cfRule type="cellIs" dxfId="7505" priority="1304" stopIfTrue="1" operator="equal">
      <formula>200</formula>
    </cfRule>
  </conditionalFormatting>
  <conditionalFormatting sqref="J714:J715 K727:M727 K728:K734 L744 K722:K726 K719:K720 K717:L718 L722:L725 L738 K736:L737 M737:N737">
    <cfRule type="cellIs" dxfId="7504" priority="1296" stopIfTrue="1" operator="equal">
      <formula>0</formula>
    </cfRule>
  </conditionalFormatting>
  <conditionalFormatting sqref="J714:J715 K727:M727 K728:K734 L744 K722:K726 K719:K720 K717:L718 L722:L725 L738 K736:L737 M737:N737">
    <cfRule type="containsText" dxfId="7503" priority="1292" stopIfTrue="1" operator="containsText" text="f'k{kk foHkkx jktLFkku">
      <formula>NOT(ISERROR(SEARCH("f'k{kk foHkkx jktLFkku",J714)))</formula>
    </cfRule>
    <cfRule type="containsText" dxfId="7502" priority="1295" stopIfTrue="1" operator="containsText" text="iw.kkZad">
      <formula>NOT(ISERROR(SEARCH("iw.kkZad",J714)))</formula>
    </cfRule>
  </conditionalFormatting>
  <conditionalFormatting sqref="L718 L721:L723 L736:L738">
    <cfRule type="cellIs" dxfId="7501" priority="1293" stopIfTrue="1" operator="equal">
      <formula>1800</formula>
    </cfRule>
    <cfRule type="cellIs" dxfId="7500" priority="1294" stopIfTrue="1" operator="equal">
      <formula>200</formula>
    </cfRule>
  </conditionalFormatting>
  <conditionalFormatting sqref="J714:J715 K727:M727 K728:K734 L744 K722:K726 K719:K720 K717:L718 L722:L725 L738 K736:L737 M737:N737">
    <cfRule type="containsText" dxfId="7499" priority="1291" stopIfTrue="1" operator="containsText" text="dsoy jktdh; fo|ky;ksa esa iz;ksx gsrq fu%'kqYd">
      <formula>NOT(ISERROR(SEARCH("dsoy jktdh; fo|ky;ksa esa iz;ksx gsrq fu%'kqYd",J714)))</formula>
    </cfRule>
  </conditionalFormatting>
  <conditionalFormatting sqref="K744">
    <cfRule type="cellIs" dxfId="7498" priority="1290" stopIfTrue="1" operator="equal">
      <formula>0</formula>
    </cfRule>
  </conditionalFormatting>
  <conditionalFormatting sqref="L739:L742">
    <cfRule type="containsText" dxfId="7497" priority="1281" stopIfTrue="1" operator="containsText" text="dsoy jktdh; fo|ky;ksa esa iz;ksx gsrq fu%'kqYd">
      <formula>NOT(ISERROR(SEARCH("dsoy jktdh; fo|ky;ksa esa iz;ksx gsrq fu%'kqYd",L739)))</formula>
    </cfRule>
  </conditionalFormatting>
  <conditionalFormatting sqref="L719:L720">
    <cfRule type="cellIs" dxfId="7496" priority="1280" stopIfTrue="1" operator="equal">
      <formula>0</formula>
    </cfRule>
  </conditionalFormatting>
  <conditionalFormatting sqref="L719:L720">
    <cfRule type="containsText" dxfId="7495" priority="1276" stopIfTrue="1" operator="containsText" text="f'k{kk foHkkx jktLFkku">
      <formula>NOT(ISERROR(SEARCH("f'k{kk foHkkx jktLFkku",L719)))</formula>
    </cfRule>
    <cfRule type="containsText" dxfId="7494" priority="1279" stopIfTrue="1" operator="containsText" text="iw.kkZad">
      <formula>NOT(ISERROR(SEARCH("iw.kkZad",L719)))</formula>
    </cfRule>
  </conditionalFormatting>
  <conditionalFormatting sqref="L719:L720">
    <cfRule type="cellIs" dxfId="7493" priority="1277" stopIfTrue="1" operator="equal">
      <formula>1800</formula>
    </cfRule>
    <cfRule type="cellIs" dxfId="7492" priority="1278" stopIfTrue="1" operator="equal">
      <formula>200</formula>
    </cfRule>
  </conditionalFormatting>
  <conditionalFormatting sqref="L719:L720">
    <cfRule type="containsText" dxfId="7491" priority="1275" stopIfTrue="1" operator="containsText" text="dsoy jktdh; fo|ky;ksa esa iz;ksx gsrq fu%'kqYd">
      <formula>NOT(ISERROR(SEARCH("dsoy jktdh; fo|ky;ksa esa iz;ksx gsrq fu%'kqYd",L719)))</formula>
    </cfRule>
  </conditionalFormatting>
  <conditionalFormatting sqref="C714:C715 D727:F727 D728:D734 D722:D726 D719:D720 D717:E718 E722:E725 E738 D736:E737 F737:G737">
    <cfRule type="cellIs" dxfId="7490" priority="1274" stopIfTrue="1" operator="equal">
      <formula>0</formula>
    </cfRule>
  </conditionalFormatting>
  <conditionalFormatting sqref="C714:C715 D727:F727 D728:D734 D722:D726 D719:D720 D717:E718 E722:E725 E738 D736:E737 F737:G737">
    <cfRule type="containsText" dxfId="7489" priority="1270" stopIfTrue="1" operator="containsText" text="f'k{kk foHkkx jktLFkku">
      <formula>NOT(ISERROR(SEARCH("f'k{kk foHkkx jktLFkku",C714)))</formula>
    </cfRule>
    <cfRule type="containsText" dxfId="7488" priority="1273" stopIfTrue="1" operator="containsText" text="iw.kkZad">
      <formula>NOT(ISERROR(SEARCH("iw.kkZad",C714)))</formula>
    </cfRule>
  </conditionalFormatting>
  <conditionalFormatting sqref="E718 E721:E723 E736:E738">
    <cfRule type="cellIs" dxfId="7487" priority="1271" stopIfTrue="1" operator="equal">
      <formula>1800</formula>
    </cfRule>
    <cfRule type="cellIs" dxfId="7486" priority="1272" stopIfTrue="1" operator="equal">
      <formula>200</formula>
    </cfRule>
  </conditionalFormatting>
  <conditionalFormatting sqref="C714:C715 D727:F727 D728:D734 D722:D726 D719:D720 D717:E718 E722:E725 E738 D736:E737 F737:G737">
    <cfRule type="containsText" dxfId="7485" priority="1269" stopIfTrue="1" operator="containsText" text="dsoy jktdh; fo|ky;ksa esa iz;ksx gsrq fu%'kqYd">
      <formula>NOT(ISERROR(SEARCH("dsoy jktdh; fo|ky;ksa esa iz;ksx gsrq fu%'kqYd",C714)))</formula>
    </cfRule>
  </conditionalFormatting>
  <conditionalFormatting sqref="D744">
    <cfRule type="cellIs" dxfId="7484" priority="1268" stopIfTrue="1" operator="equal">
      <formula>0</formula>
    </cfRule>
  </conditionalFormatting>
  <conditionalFormatting sqref="E739:E742">
    <cfRule type="containsText" dxfId="7483" priority="1259" stopIfTrue="1" operator="containsText" text="dsoy jktdh; fo|ky;ksa esa iz;ksx gsrq fu%'kqYd">
      <formula>NOT(ISERROR(SEARCH("dsoy jktdh; fo|ky;ksa esa iz;ksx gsrq fu%'kqYd",E739)))</formula>
    </cfRule>
  </conditionalFormatting>
  <conditionalFormatting sqref="E719:E720">
    <cfRule type="cellIs" dxfId="7482" priority="1258" stopIfTrue="1" operator="equal">
      <formula>0</formula>
    </cfRule>
  </conditionalFormatting>
  <conditionalFormatting sqref="E719:E720">
    <cfRule type="containsText" dxfId="7481" priority="1254" stopIfTrue="1" operator="containsText" text="f'k{kk foHkkx jktLFkku">
      <formula>NOT(ISERROR(SEARCH("f'k{kk foHkkx jktLFkku",E719)))</formula>
    </cfRule>
    <cfRule type="containsText" dxfId="7480" priority="1257" stopIfTrue="1" operator="containsText" text="iw.kkZad">
      <formula>NOT(ISERROR(SEARCH("iw.kkZad",E719)))</formula>
    </cfRule>
  </conditionalFormatting>
  <conditionalFormatting sqref="E719:E720">
    <cfRule type="cellIs" dxfId="7479" priority="1255" stopIfTrue="1" operator="equal">
      <formula>1800</formula>
    </cfRule>
    <cfRule type="cellIs" dxfId="7478" priority="1256" stopIfTrue="1" operator="equal">
      <formula>200</formula>
    </cfRule>
  </conditionalFormatting>
  <conditionalFormatting sqref="E719:E720">
    <cfRule type="containsText" dxfId="7477" priority="1253" stopIfTrue="1" operator="containsText" text="dsoy jktdh; fo|ky;ksa esa iz;ksx gsrq fu%'kqYd">
      <formula>NOT(ISERROR(SEARCH("dsoy jktdh; fo|ky;ksa esa iz;ksx gsrq fu%'kqYd",E719)))</formula>
    </cfRule>
  </conditionalFormatting>
  <conditionalFormatting sqref="E744">
    <cfRule type="cellIs" dxfId="7476" priority="1252" stopIfTrue="1" operator="equal">
      <formula>0</formula>
    </cfRule>
  </conditionalFormatting>
  <conditionalFormatting sqref="K744">
    <cfRule type="containsText" dxfId="7475" priority="1288" stopIfTrue="1" operator="containsText" text="f'k{kk foHkkx jktLFkku">
      <formula>NOT(ISERROR(SEARCH("f'k{kk foHkkx jktLFkku",K744)))</formula>
    </cfRule>
    <cfRule type="containsText" dxfId="7474" priority="1289" stopIfTrue="1" operator="containsText" text="iw.kkZad">
      <formula>NOT(ISERROR(SEARCH("iw.kkZad",K744)))</formula>
    </cfRule>
  </conditionalFormatting>
  <conditionalFormatting sqref="K744">
    <cfRule type="containsText" dxfId="7473" priority="1287" stopIfTrue="1" operator="containsText" text="dsoy jktdh; fo|ky;ksa esa iz;ksx gsrq fu%'kqYd">
      <formula>NOT(ISERROR(SEARCH("dsoy jktdh; fo|ky;ksa esa iz;ksx gsrq fu%'kqYd",K744)))</formula>
    </cfRule>
  </conditionalFormatting>
  <conditionalFormatting sqref="L739:L742">
    <cfRule type="cellIs" dxfId="7472" priority="1286" stopIfTrue="1" operator="equal">
      <formula>0</formula>
    </cfRule>
  </conditionalFormatting>
  <conditionalFormatting sqref="L739:L742">
    <cfRule type="containsText" dxfId="7471" priority="1282" stopIfTrue="1" operator="containsText" text="f'k{kk foHkkx jktLFkku">
      <formula>NOT(ISERROR(SEARCH("f'k{kk foHkkx jktLFkku",L739)))</formula>
    </cfRule>
    <cfRule type="containsText" dxfId="7470" priority="1285" stopIfTrue="1" operator="containsText" text="iw.kkZad">
      <formula>NOT(ISERROR(SEARCH("iw.kkZad",L739)))</formula>
    </cfRule>
  </conditionalFormatting>
  <conditionalFormatting sqref="L739:L742">
    <cfRule type="cellIs" dxfId="7469" priority="1283" stopIfTrue="1" operator="equal">
      <formula>1800</formula>
    </cfRule>
    <cfRule type="cellIs" dxfId="7468" priority="1284" stopIfTrue="1" operator="equal">
      <formula>200</formula>
    </cfRule>
  </conditionalFormatting>
  <conditionalFormatting sqref="D744">
    <cfRule type="containsText" dxfId="7467" priority="1266" stopIfTrue="1" operator="containsText" text="f'k{kk foHkkx jktLFkku">
      <formula>NOT(ISERROR(SEARCH("f'k{kk foHkkx jktLFkku",D744)))</formula>
    </cfRule>
    <cfRule type="containsText" dxfId="7466" priority="1267" stopIfTrue="1" operator="containsText" text="iw.kkZad">
      <formula>NOT(ISERROR(SEARCH("iw.kkZad",D744)))</formula>
    </cfRule>
  </conditionalFormatting>
  <conditionalFormatting sqref="D744">
    <cfRule type="containsText" dxfId="7465" priority="1265" stopIfTrue="1" operator="containsText" text="dsoy jktdh; fo|ky;ksa esa iz;ksx gsrq fu%'kqYd">
      <formula>NOT(ISERROR(SEARCH("dsoy jktdh; fo|ky;ksa esa iz;ksx gsrq fu%'kqYd",D744)))</formula>
    </cfRule>
  </conditionalFormatting>
  <conditionalFormatting sqref="E739:E742">
    <cfRule type="cellIs" dxfId="7464" priority="1264" stopIfTrue="1" operator="equal">
      <formula>0</formula>
    </cfRule>
  </conditionalFormatting>
  <conditionalFormatting sqref="E739:E742">
    <cfRule type="containsText" dxfId="7463" priority="1260" stopIfTrue="1" operator="containsText" text="f'k{kk foHkkx jktLFkku">
      <formula>NOT(ISERROR(SEARCH("f'k{kk foHkkx jktLFkku",E739)))</formula>
    </cfRule>
    <cfRule type="containsText" dxfId="7462" priority="1263" stopIfTrue="1" operator="containsText" text="iw.kkZad">
      <formula>NOT(ISERROR(SEARCH("iw.kkZad",E739)))</formula>
    </cfRule>
  </conditionalFormatting>
  <conditionalFormatting sqref="E739:E742">
    <cfRule type="cellIs" dxfId="7461" priority="1261" stopIfTrue="1" operator="equal">
      <formula>1800</formula>
    </cfRule>
    <cfRule type="cellIs" dxfId="7460" priority="1262" stopIfTrue="1" operator="equal">
      <formula>200</formula>
    </cfRule>
  </conditionalFormatting>
  <conditionalFormatting sqref="E744">
    <cfRule type="containsText" dxfId="7459" priority="1250" stopIfTrue="1" operator="containsText" text="f'k{kk foHkkx jktLFkku">
      <formula>NOT(ISERROR(SEARCH("f'k{kk foHkkx jktLFkku",E744)))</formula>
    </cfRule>
    <cfRule type="containsText" dxfId="7458" priority="1251" stopIfTrue="1" operator="containsText" text="iw.kkZad">
      <formula>NOT(ISERROR(SEARCH("iw.kkZad",E744)))</formula>
    </cfRule>
  </conditionalFormatting>
  <conditionalFormatting sqref="E744">
    <cfRule type="containsText" dxfId="7457" priority="1249" stopIfTrue="1" operator="containsText" text="dsoy jktdh; fo|ky;ksa esa iz;ksx gsrq fu%'kqYd">
      <formula>NOT(ISERROR(SEARCH("dsoy jktdh; fo|ky;ksa esa iz;ksx gsrq fu%'kqYd",E744)))</formula>
    </cfRule>
  </conditionalFormatting>
  <conditionalFormatting sqref="J745:J746 K758:M758 K759:K765 L775 K753:K757 K750:K751 K748:L749 L753:L756 L769 K767:L768 M768:N768">
    <cfRule type="cellIs" dxfId="7456" priority="1248" stopIfTrue="1" operator="equal">
      <formula>0</formula>
    </cfRule>
  </conditionalFormatting>
  <conditionalFormatting sqref="J745:J746 K758:M758 K759:K765 L775 K753:K757 K750:K751 K748:L749 L753:L756 L769 K767:L768 M768:N768">
    <cfRule type="containsText" dxfId="7455" priority="1244" stopIfTrue="1" operator="containsText" text="f'k{kk foHkkx jktLFkku">
      <formula>NOT(ISERROR(SEARCH("f'k{kk foHkkx jktLFkku",J745)))</formula>
    </cfRule>
    <cfRule type="containsText" dxfId="7454" priority="1247" stopIfTrue="1" operator="containsText" text="iw.kkZad">
      <formula>NOT(ISERROR(SEARCH("iw.kkZad",J745)))</formula>
    </cfRule>
  </conditionalFormatting>
  <conditionalFormatting sqref="L749 L752:L754 L767:L769">
    <cfRule type="cellIs" dxfId="7453" priority="1245" stopIfTrue="1" operator="equal">
      <formula>1800</formula>
    </cfRule>
    <cfRule type="cellIs" dxfId="7452" priority="1246" stopIfTrue="1" operator="equal">
      <formula>200</formula>
    </cfRule>
  </conditionalFormatting>
  <conditionalFormatting sqref="J745:J746 K758:M758 K759:K765 L775 K753:K757 K750:K751 K748:L749 L753:L756 L769 K767:L768 M768:N768">
    <cfRule type="containsText" dxfId="7451" priority="1243" stopIfTrue="1" operator="containsText" text="dsoy jktdh; fo|ky;ksa esa iz;ksx gsrq fu%'kqYd">
      <formula>NOT(ISERROR(SEARCH("dsoy jktdh; fo|ky;ksa esa iz;ksx gsrq fu%'kqYd",J745)))</formula>
    </cfRule>
  </conditionalFormatting>
  <conditionalFormatting sqref="K775">
    <cfRule type="cellIs" dxfId="7450" priority="1242" stopIfTrue="1" operator="equal">
      <formula>0</formula>
    </cfRule>
  </conditionalFormatting>
  <conditionalFormatting sqref="K775">
    <cfRule type="containsText" dxfId="7449" priority="1240" stopIfTrue="1" operator="containsText" text="f'k{kk foHkkx jktLFkku">
      <formula>NOT(ISERROR(SEARCH("f'k{kk foHkkx jktLFkku",K775)))</formula>
    </cfRule>
    <cfRule type="containsText" dxfId="7448" priority="1241" stopIfTrue="1" operator="containsText" text="iw.kkZad">
      <formula>NOT(ISERROR(SEARCH("iw.kkZad",K775)))</formula>
    </cfRule>
  </conditionalFormatting>
  <conditionalFormatting sqref="K775">
    <cfRule type="containsText" dxfId="7447" priority="1239" stopIfTrue="1" operator="containsText" text="dsoy jktdh; fo|ky;ksa esa iz;ksx gsrq fu%'kqYd">
      <formula>NOT(ISERROR(SEARCH("dsoy jktdh; fo|ky;ksa esa iz;ksx gsrq fu%'kqYd",K775)))</formula>
    </cfRule>
  </conditionalFormatting>
  <conditionalFormatting sqref="L770:L773">
    <cfRule type="cellIs" dxfId="7446" priority="1238" stopIfTrue="1" operator="equal">
      <formula>0</formula>
    </cfRule>
  </conditionalFormatting>
  <conditionalFormatting sqref="L770:L773">
    <cfRule type="containsText" dxfId="7445" priority="1234" stopIfTrue="1" operator="containsText" text="f'k{kk foHkkx jktLFkku">
      <formula>NOT(ISERROR(SEARCH("f'k{kk foHkkx jktLFkku",L770)))</formula>
    </cfRule>
    <cfRule type="containsText" dxfId="7444" priority="1237" stopIfTrue="1" operator="containsText" text="iw.kkZad">
      <formula>NOT(ISERROR(SEARCH("iw.kkZad",L770)))</formula>
    </cfRule>
  </conditionalFormatting>
  <conditionalFormatting sqref="L770:L773">
    <cfRule type="cellIs" dxfId="7443" priority="1235" stopIfTrue="1" operator="equal">
      <formula>1800</formula>
    </cfRule>
    <cfRule type="cellIs" dxfId="7442" priority="1236" stopIfTrue="1" operator="equal">
      <formula>200</formula>
    </cfRule>
  </conditionalFormatting>
  <conditionalFormatting sqref="L770:L773">
    <cfRule type="containsText" dxfId="7441" priority="1233" stopIfTrue="1" operator="containsText" text="dsoy jktdh; fo|ky;ksa esa iz;ksx gsrq fu%'kqYd">
      <formula>NOT(ISERROR(SEARCH("dsoy jktdh; fo|ky;ksa esa iz;ksx gsrq fu%'kqYd",L770)))</formula>
    </cfRule>
  </conditionalFormatting>
  <conditionalFormatting sqref="L750:L751">
    <cfRule type="cellIs" dxfId="7440" priority="1232" stopIfTrue="1" operator="equal">
      <formula>0</formula>
    </cfRule>
  </conditionalFormatting>
  <conditionalFormatting sqref="L750:L751">
    <cfRule type="containsText" dxfId="7439" priority="1228" stopIfTrue="1" operator="containsText" text="f'k{kk foHkkx jktLFkku">
      <formula>NOT(ISERROR(SEARCH("f'k{kk foHkkx jktLFkku",L750)))</formula>
    </cfRule>
    <cfRule type="containsText" dxfId="7438" priority="1231" stopIfTrue="1" operator="containsText" text="iw.kkZad">
      <formula>NOT(ISERROR(SEARCH("iw.kkZad",L750)))</formula>
    </cfRule>
  </conditionalFormatting>
  <conditionalFormatting sqref="L750:L751">
    <cfRule type="cellIs" dxfId="7437" priority="1229" stopIfTrue="1" operator="equal">
      <formula>1800</formula>
    </cfRule>
    <cfRule type="cellIs" dxfId="7436" priority="1230" stopIfTrue="1" operator="equal">
      <formula>200</formula>
    </cfRule>
  </conditionalFormatting>
  <conditionalFormatting sqref="L750:L751">
    <cfRule type="containsText" dxfId="7435" priority="1227" stopIfTrue="1" operator="containsText" text="dsoy jktdh; fo|ky;ksa esa iz;ksx gsrq fu%'kqYd">
      <formula>NOT(ISERROR(SEARCH("dsoy jktdh; fo|ky;ksa esa iz;ksx gsrq fu%'kqYd",L750)))</formula>
    </cfRule>
  </conditionalFormatting>
  <conditionalFormatting sqref="E775">
    <cfRule type="cellIs" dxfId="7434" priority="1204" stopIfTrue="1" operator="equal">
      <formula>0</formula>
    </cfRule>
  </conditionalFormatting>
  <conditionalFormatting sqref="C745:C746 D758:F758 D759:D765 D753:D757 D750:D751 D748:E749 E753:E756 E769 D767:E768 F768:G768">
    <cfRule type="cellIs" dxfId="7433" priority="1226" stopIfTrue="1" operator="equal">
      <formula>0</formula>
    </cfRule>
  </conditionalFormatting>
  <conditionalFormatting sqref="C745:C746 D758:F758 D759:D765 D753:D757 D750:D751 D748:E749 E753:E756 E769 D767:E768 F768:G768">
    <cfRule type="containsText" dxfId="7432" priority="1222" stopIfTrue="1" operator="containsText" text="f'k{kk foHkkx jktLFkku">
      <formula>NOT(ISERROR(SEARCH("f'k{kk foHkkx jktLFkku",C745)))</formula>
    </cfRule>
    <cfRule type="containsText" dxfId="7431" priority="1225" stopIfTrue="1" operator="containsText" text="iw.kkZad">
      <formula>NOT(ISERROR(SEARCH("iw.kkZad",C745)))</formula>
    </cfRule>
  </conditionalFormatting>
  <conditionalFormatting sqref="E749 E752:E754 E767:E769">
    <cfRule type="cellIs" dxfId="7430" priority="1223" stopIfTrue="1" operator="equal">
      <formula>1800</formula>
    </cfRule>
    <cfRule type="cellIs" dxfId="7429" priority="1224" stopIfTrue="1" operator="equal">
      <formula>200</formula>
    </cfRule>
  </conditionalFormatting>
  <conditionalFormatting sqref="C745:C746 D758:F758 D759:D765 D753:D757 D750:D751 D748:E749 E753:E756 E769 D767:E768 F768:G768">
    <cfRule type="containsText" dxfId="7428" priority="1221" stopIfTrue="1" operator="containsText" text="dsoy jktdh; fo|ky;ksa esa iz;ksx gsrq fu%'kqYd">
      <formula>NOT(ISERROR(SEARCH("dsoy jktdh; fo|ky;ksa esa iz;ksx gsrq fu%'kqYd",C745)))</formula>
    </cfRule>
  </conditionalFormatting>
  <conditionalFormatting sqref="D775">
    <cfRule type="cellIs" dxfId="7427" priority="1220" stopIfTrue="1" operator="equal">
      <formula>0</formula>
    </cfRule>
  </conditionalFormatting>
  <conditionalFormatting sqref="D775">
    <cfRule type="containsText" dxfId="7426" priority="1218" stopIfTrue="1" operator="containsText" text="f'k{kk foHkkx jktLFkku">
      <formula>NOT(ISERROR(SEARCH("f'k{kk foHkkx jktLFkku",D775)))</formula>
    </cfRule>
    <cfRule type="containsText" dxfId="7425" priority="1219" stopIfTrue="1" operator="containsText" text="iw.kkZad">
      <formula>NOT(ISERROR(SEARCH("iw.kkZad",D775)))</formula>
    </cfRule>
  </conditionalFormatting>
  <conditionalFormatting sqref="D775">
    <cfRule type="containsText" dxfId="7424" priority="1217" stopIfTrue="1" operator="containsText" text="dsoy jktdh; fo|ky;ksa esa iz;ksx gsrq fu%'kqYd">
      <formula>NOT(ISERROR(SEARCH("dsoy jktdh; fo|ky;ksa esa iz;ksx gsrq fu%'kqYd",D775)))</formula>
    </cfRule>
  </conditionalFormatting>
  <conditionalFormatting sqref="E770:E773">
    <cfRule type="cellIs" dxfId="7423" priority="1216" stopIfTrue="1" operator="equal">
      <formula>0</formula>
    </cfRule>
  </conditionalFormatting>
  <conditionalFormatting sqref="E770:E773">
    <cfRule type="containsText" dxfId="7422" priority="1212" stopIfTrue="1" operator="containsText" text="f'k{kk foHkkx jktLFkku">
      <formula>NOT(ISERROR(SEARCH("f'k{kk foHkkx jktLFkku",E770)))</formula>
    </cfRule>
    <cfRule type="containsText" dxfId="7421" priority="1215" stopIfTrue="1" operator="containsText" text="iw.kkZad">
      <formula>NOT(ISERROR(SEARCH("iw.kkZad",E770)))</formula>
    </cfRule>
  </conditionalFormatting>
  <conditionalFormatting sqref="E770:E773">
    <cfRule type="cellIs" dxfId="7420" priority="1213" stopIfTrue="1" operator="equal">
      <formula>1800</formula>
    </cfRule>
    <cfRule type="cellIs" dxfId="7419" priority="1214" stopIfTrue="1" operator="equal">
      <formula>200</formula>
    </cfRule>
  </conditionalFormatting>
  <conditionalFormatting sqref="E770:E773">
    <cfRule type="containsText" dxfId="7418" priority="1211" stopIfTrue="1" operator="containsText" text="dsoy jktdh; fo|ky;ksa esa iz;ksx gsrq fu%'kqYd">
      <formula>NOT(ISERROR(SEARCH("dsoy jktdh; fo|ky;ksa esa iz;ksx gsrq fu%'kqYd",E770)))</formula>
    </cfRule>
  </conditionalFormatting>
  <conditionalFormatting sqref="E750:E751">
    <cfRule type="cellIs" dxfId="7417" priority="1210" stopIfTrue="1" operator="equal">
      <formula>0</formula>
    </cfRule>
  </conditionalFormatting>
  <conditionalFormatting sqref="E750:E751">
    <cfRule type="containsText" dxfId="7416" priority="1206" stopIfTrue="1" operator="containsText" text="f'k{kk foHkkx jktLFkku">
      <formula>NOT(ISERROR(SEARCH("f'k{kk foHkkx jktLFkku",E750)))</formula>
    </cfRule>
    <cfRule type="containsText" dxfId="7415" priority="1209" stopIfTrue="1" operator="containsText" text="iw.kkZad">
      <formula>NOT(ISERROR(SEARCH("iw.kkZad",E750)))</formula>
    </cfRule>
  </conditionalFormatting>
  <conditionalFormatting sqref="E750:E751">
    <cfRule type="cellIs" dxfId="7414" priority="1207" stopIfTrue="1" operator="equal">
      <formula>1800</formula>
    </cfRule>
    <cfRule type="cellIs" dxfId="7413" priority="1208" stopIfTrue="1" operator="equal">
      <formula>200</formula>
    </cfRule>
  </conditionalFormatting>
  <conditionalFormatting sqref="E750:E751">
    <cfRule type="containsText" dxfId="7412" priority="1205" stopIfTrue="1" operator="containsText" text="dsoy jktdh; fo|ky;ksa esa iz;ksx gsrq fu%'kqYd">
      <formula>NOT(ISERROR(SEARCH("dsoy jktdh; fo|ky;ksa esa iz;ksx gsrq fu%'kqYd",E750)))</formula>
    </cfRule>
  </conditionalFormatting>
  <conditionalFormatting sqref="E775">
    <cfRule type="containsText" dxfId="7411" priority="1202" stopIfTrue="1" operator="containsText" text="f'k{kk foHkkx jktLFkku">
      <formula>NOT(ISERROR(SEARCH("f'k{kk foHkkx jktLFkku",E775)))</formula>
    </cfRule>
    <cfRule type="containsText" dxfId="7410" priority="1203" stopIfTrue="1" operator="containsText" text="iw.kkZad">
      <formula>NOT(ISERROR(SEARCH("iw.kkZad",E775)))</formula>
    </cfRule>
  </conditionalFormatting>
  <conditionalFormatting sqref="E775">
    <cfRule type="containsText" dxfId="7409" priority="1201" stopIfTrue="1" operator="containsText" text="dsoy jktdh; fo|ky;ksa esa iz;ksx gsrq fu%'kqYd">
      <formula>NOT(ISERROR(SEARCH("dsoy jktdh; fo|ky;ksa esa iz;ksx gsrq fu%'kqYd",E775)))</formula>
    </cfRule>
  </conditionalFormatting>
  <conditionalFormatting sqref="J776:J777 K789:M789 K790:K796 L806 K784:K788 K781:K782 K779:L780 L784:L787 L800 K798:L799 M799:N799">
    <cfRule type="cellIs" dxfId="7408" priority="1200" stopIfTrue="1" operator="equal">
      <formula>0</formula>
    </cfRule>
  </conditionalFormatting>
  <conditionalFormatting sqref="J776:J777 K789:M789 K790:K796 L806 K784:K788 K781:K782 K779:L780 L784:L787 L800 K798:L799 M799:N799">
    <cfRule type="containsText" dxfId="7407" priority="1196" stopIfTrue="1" operator="containsText" text="f'k{kk foHkkx jktLFkku">
      <formula>NOT(ISERROR(SEARCH("f'k{kk foHkkx jktLFkku",J776)))</formula>
    </cfRule>
    <cfRule type="containsText" dxfId="7406" priority="1199" stopIfTrue="1" operator="containsText" text="iw.kkZad">
      <formula>NOT(ISERROR(SEARCH("iw.kkZad",J776)))</formula>
    </cfRule>
  </conditionalFormatting>
  <conditionalFormatting sqref="L780 L783:L785 L798:L800">
    <cfRule type="cellIs" dxfId="7405" priority="1197" stopIfTrue="1" operator="equal">
      <formula>1800</formula>
    </cfRule>
    <cfRule type="cellIs" dxfId="7404" priority="1198" stopIfTrue="1" operator="equal">
      <formula>200</formula>
    </cfRule>
  </conditionalFormatting>
  <conditionalFormatting sqref="J776:J777 K789:M789 K790:K796 L806 K784:K788 K781:K782 K779:L780 L784:L787 L800 K798:L799 M799:N799">
    <cfRule type="containsText" dxfId="7403" priority="1195" stopIfTrue="1" operator="containsText" text="dsoy jktdh; fo|ky;ksa esa iz;ksx gsrq fu%'kqYd">
      <formula>NOT(ISERROR(SEARCH("dsoy jktdh; fo|ky;ksa esa iz;ksx gsrq fu%'kqYd",J776)))</formula>
    </cfRule>
  </conditionalFormatting>
  <conditionalFormatting sqref="K806">
    <cfRule type="cellIs" dxfId="7402" priority="1194" stopIfTrue="1" operator="equal">
      <formula>0</formula>
    </cfRule>
  </conditionalFormatting>
  <conditionalFormatting sqref="K806">
    <cfRule type="containsText" dxfId="7401" priority="1192" stopIfTrue="1" operator="containsText" text="f'k{kk foHkkx jktLFkku">
      <formula>NOT(ISERROR(SEARCH("f'k{kk foHkkx jktLFkku",K806)))</formula>
    </cfRule>
    <cfRule type="containsText" dxfId="7400" priority="1193" stopIfTrue="1" operator="containsText" text="iw.kkZad">
      <formula>NOT(ISERROR(SEARCH("iw.kkZad",K806)))</formula>
    </cfRule>
  </conditionalFormatting>
  <conditionalFormatting sqref="K806">
    <cfRule type="containsText" dxfId="7399" priority="1191" stopIfTrue="1" operator="containsText" text="dsoy jktdh; fo|ky;ksa esa iz;ksx gsrq fu%'kqYd">
      <formula>NOT(ISERROR(SEARCH("dsoy jktdh; fo|ky;ksa esa iz;ksx gsrq fu%'kqYd",K806)))</formula>
    </cfRule>
  </conditionalFormatting>
  <conditionalFormatting sqref="L801:L804">
    <cfRule type="cellIs" dxfId="7398" priority="1190" stopIfTrue="1" operator="equal">
      <formula>0</formula>
    </cfRule>
  </conditionalFormatting>
  <conditionalFormatting sqref="L801:L804">
    <cfRule type="containsText" dxfId="7397" priority="1186" stopIfTrue="1" operator="containsText" text="f'k{kk foHkkx jktLFkku">
      <formula>NOT(ISERROR(SEARCH("f'k{kk foHkkx jktLFkku",L801)))</formula>
    </cfRule>
    <cfRule type="containsText" dxfId="7396" priority="1189" stopIfTrue="1" operator="containsText" text="iw.kkZad">
      <formula>NOT(ISERROR(SEARCH("iw.kkZad",L801)))</formula>
    </cfRule>
  </conditionalFormatting>
  <conditionalFormatting sqref="L801:L804">
    <cfRule type="cellIs" dxfId="7395" priority="1187" stopIfTrue="1" operator="equal">
      <formula>1800</formula>
    </cfRule>
    <cfRule type="cellIs" dxfId="7394" priority="1188" stopIfTrue="1" operator="equal">
      <formula>200</formula>
    </cfRule>
  </conditionalFormatting>
  <conditionalFormatting sqref="L801:L804">
    <cfRule type="containsText" dxfId="7393" priority="1185" stopIfTrue="1" operator="containsText" text="dsoy jktdh; fo|ky;ksa esa iz;ksx gsrq fu%'kqYd">
      <formula>NOT(ISERROR(SEARCH("dsoy jktdh; fo|ky;ksa esa iz;ksx gsrq fu%'kqYd",L801)))</formula>
    </cfRule>
  </conditionalFormatting>
  <conditionalFormatting sqref="L781:L782">
    <cfRule type="cellIs" dxfId="7392" priority="1184" stopIfTrue="1" operator="equal">
      <formula>0</formula>
    </cfRule>
  </conditionalFormatting>
  <conditionalFormatting sqref="L781:L782">
    <cfRule type="containsText" dxfId="7391" priority="1180" stopIfTrue="1" operator="containsText" text="f'k{kk foHkkx jktLFkku">
      <formula>NOT(ISERROR(SEARCH("f'k{kk foHkkx jktLFkku",L781)))</formula>
    </cfRule>
    <cfRule type="containsText" dxfId="7390" priority="1183" stopIfTrue="1" operator="containsText" text="iw.kkZad">
      <formula>NOT(ISERROR(SEARCH("iw.kkZad",L781)))</formula>
    </cfRule>
  </conditionalFormatting>
  <conditionalFormatting sqref="L781:L782">
    <cfRule type="cellIs" dxfId="7389" priority="1181" stopIfTrue="1" operator="equal">
      <formula>1800</formula>
    </cfRule>
    <cfRule type="cellIs" dxfId="7388" priority="1182" stopIfTrue="1" operator="equal">
      <formula>200</formula>
    </cfRule>
  </conditionalFormatting>
  <conditionalFormatting sqref="L781:L782">
    <cfRule type="containsText" dxfId="7387" priority="1179" stopIfTrue="1" operator="containsText" text="dsoy jktdh; fo|ky;ksa esa iz;ksx gsrq fu%'kqYd">
      <formula>NOT(ISERROR(SEARCH("dsoy jktdh; fo|ky;ksa esa iz;ksx gsrq fu%'kqYd",L781)))</formula>
    </cfRule>
  </conditionalFormatting>
  <conditionalFormatting sqref="K930">
    <cfRule type="containsText" dxfId="7386" priority="999" stopIfTrue="1" operator="containsText" text="dsoy jktdh; fo|ky;ksa esa iz;ksx gsrq fu%'kqYd">
      <formula>NOT(ISERROR(SEARCH("dsoy jktdh; fo|ky;ksa esa iz;ksx gsrq fu%'kqYd",K930)))</formula>
    </cfRule>
  </conditionalFormatting>
  <conditionalFormatting sqref="L925:L928">
    <cfRule type="cellIs" dxfId="7385" priority="998" stopIfTrue="1" operator="equal">
      <formula>0</formula>
    </cfRule>
  </conditionalFormatting>
  <conditionalFormatting sqref="E806">
    <cfRule type="cellIs" dxfId="7384" priority="1156" stopIfTrue="1" operator="equal">
      <formula>0</formula>
    </cfRule>
  </conditionalFormatting>
  <conditionalFormatting sqref="C776:C777 D789:F789 D790:D796 D784:D788 D781:D782 D779:E780 E784:E787 E800 D798:E799 F799:G799">
    <cfRule type="cellIs" dxfId="7383" priority="1178" stopIfTrue="1" operator="equal">
      <formula>0</formula>
    </cfRule>
  </conditionalFormatting>
  <conditionalFormatting sqref="C776:C777 D789:F789 D790:D796 D784:D788 D781:D782 D779:E780 E784:E787 E800 D798:E799 F799:G799">
    <cfRule type="containsText" dxfId="7382" priority="1174" stopIfTrue="1" operator="containsText" text="f'k{kk foHkkx jktLFkku">
      <formula>NOT(ISERROR(SEARCH("f'k{kk foHkkx jktLFkku",C776)))</formula>
    </cfRule>
    <cfRule type="containsText" dxfId="7381" priority="1177" stopIfTrue="1" operator="containsText" text="iw.kkZad">
      <formula>NOT(ISERROR(SEARCH("iw.kkZad",C776)))</formula>
    </cfRule>
  </conditionalFormatting>
  <conditionalFormatting sqref="E780 E783:E785 E798:E800">
    <cfRule type="cellIs" dxfId="7380" priority="1175" stopIfTrue="1" operator="equal">
      <formula>1800</formula>
    </cfRule>
    <cfRule type="cellIs" dxfId="7379" priority="1176" stopIfTrue="1" operator="equal">
      <formula>200</formula>
    </cfRule>
  </conditionalFormatting>
  <conditionalFormatting sqref="C776:C777 D789:F789 D790:D796 D784:D788 D781:D782 D779:E780 E784:E787 E800 D798:E799 F799:G799">
    <cfRule type="containsText" dxfId="7378" priority="1173" stopIfTrue="1" operator="containsText" text="dsoy jktdh; fo|ky;ksa esa iz;ksx gsrq fu%'kqYd">
      <formula>NOT(ISERROR(SEARCH("dsoy jktdh; fo|ky;ksa esa iz;ksx gsrq fu%'kqYd",C776)))</formula>
    </cfRule>
  </conditionalFormatting>
  <conditionalFormatting sqref="D806">
    <cfRule type="cellIs" dxfId="7377" priority="1172" stopIfTrue="1" operator="equal">
      <formula>0</formula>
    </cfRule>
  </conditionalFormatting>
  <conditionalFormatting sqref="D806">
    <cfRule type="containsText" dxfId="7376" priority="1170" stopIfTrue="1" operator="containsText" text="f'k{kk foHkkx jktLFkku">
      <formula>NOT(ISERROR(SEARCH("f'k{kk foHkkx jktLFkku",D806)))</formula>
    </cfRule>
    <cfRule type="containsText" dxfId="7375" priority="1171" stopIfTrue="1" operator="containsText" text="iw.kkZad">
      <formula>NOT(ISERROR(SEARCH("iw.kkZad",D806)))</formula>
    </cfRule>
  </conditionalFormatting>
  <conditionalFormatting sqref="D806">
    <cfRule type="containsText" dxfId="7374" priority="1169" stopIfTrue="1" operator="containsText" text="dsoy jktdh; fo|ky;ksa esa iz;ksx gsrq fu%'kqYd">
      <formula>NOT(ISERROR(SEARCH("dsoy jktdh; fo|ky;ksa esa iz;ksx gsrq fu%'kqYd",D806)))</formula>
    </cfRule>
  </conditionalFormatting>
  <conditionalFormatting sqref="E801:E804">
    <cfRule type="cellIs" dxfId="7373" priority="1168" stopIfTrue="1" operator="equal">
      <formula>0</formula>
    </cfRule>
  </conditionalFormatting>
  <conditionalFormatting sqref="E801:E804">
    <cfRule type="containsText" dxfId="7372" priority="1164" stopIfTrue="1" operator="containsText" text="f'k{kk foHkkx jktLFkku">
      <formula>NOT(ISERROR(SEARCH("f'k{kk foHkkx jktLFkku",E801)))</formula>
    </cfRule>
    <cfRule type="containsText" dxfId="7371" priority="1167" stopIfTrue="1" operator="containsText" text="iw.kkZad">
      <formula>NOT(ISERROR(SEARCH("iw.kkZad",E801)))</formula>
    </cfRule>
  </conditionalFormatting>
  <conditionalFormatting sqref="E801:E804">
    <cfRule type="cellIs" dxfId="7370" priority="1165" stopIfTrue="1" operator="equal">
      <formula>1800</formula>
    </cfRule>
    <cfRule type="cellIs" dxfId="7369" priority="1166" stopIfTrue="1" operator="equal">
      <formula>200</formula>
    </cfRule>
  </conditionalFormatting>
  <conditionalFormatting sqref="E801:E804">
    <cfRule type="containsText" dxfId="7368" priority="1163" stopIfTrue="1" operator="containsText" text="dsoy jktdh; fo|ky;ksa esa iz;ksx gsrq fu%'kqYd">
      <formula>NOT(ISERROR(SEARCH("dsoy jktdh; fo|ky;ksa esa iz;ksx gsrq fu%'kqYd",E801)))</formula>
    </cfRule>
  </conditionalFormatting>
  <conditionalFormatting sqref="E781:E782">
    <cfRule type="cellIs" dxfId="7367" priority="1162" stopIfTrue="1" operator="equal">
      <formula>0</formula>
    </cfRule>
  </conditionalFormatting>
  <conditionalFormatting sqref="E781:E782">
    <cfRule type="containsText" dxfId="7366" priority="1158" stopIfTrue="1" operator="containsText" text="f'k{kk foHkkx jktLFkku">
      <formula>NOT(ISERROR(SEARCH("f'k{kk foHkkx jktLFkku",E781)))</formula>
    </cfRule>
    <cfRule type="containsText" dxfId="7365" priority="1161" stopIfTrue="1" operator="containsText" text="iw.kkZad">
      <formula>NOT(ISERROR(SEARCH("iw.kkZad",E781)))</formula>
    </cfRule>
  </conditionalFormatting>
  <conditionalFormatting sqref="E781:E782">
    <cfRule type="cellIs" dxfId="7364" priority="1159" stopIfTrue="1" operator="equal">
      <formula>1800</formula>
    </cfRule>
    <cfRule type="cellIs" dxfId="7363" priority="1160" stopIfTrue="1" operator="equal">
      <formula>200</formula>
    </cfRule>
  </conditionalFormatting>
  <conditionalFormatting sqref="E781:E782">
    <cfRule type="containsText" dxfId="7362" priority="1157" stopIfTrue="1" operator="containsText" text="dsoy jktdh; fo|ky;ksa esa iz;ksx gsrq fu%'kqYd">
      <formula>NOT(ISERROR(SEARCH("dsoy jktdh; fo|ky;ksa esa iz;ksx gsrq fu%'kqYd",E781)))</formula>
    </cfRule>
  </conditionalFormatting>
  <conditionalFormatting sqref="E832:E835">
    <cfRule type="cellIs" dxfId="7361" priority="1120" stopIfTrue="1" operator="equal">
      <formula>0</formula>
    </cfRule>
  </conditionalFormatting>
  <conditionalFormatting sqref="E832:E835">
    <cfRule type="containsText" dxfId="7360" priority="1116" stopIfTrue="1" operator="containsText" text="f'k{kk foHkkx jktLFkku">
      <formula>NOT(ISERROR(SEARCH("f'k{kk foHkkx jktLFkku",E832)))</formula>
    </cfRule>
    <cfRule type="containsText" dxfId="7359" priority="1119" stopIfTrue="1" operator="containsText" text="iw.kkZad">
      <formula>NOT(ISERROR(SEARCH("iw.kkZad",E832)))</formula>
    </cfRule>
  </conditionalFormatting>
  <conditionalFormatting sqref="E832:E835">
    <cfRule type="cellIs" dxfId="7358" priority="1117" stopIfTrue="1" operator="equal">
      <formula>1800</formula>
    </cfRule>
    <cfRule type="cellIs" dxfId="7357" priority="1118" stopIfTrue="1" operator="equal">
      <formula>200</formula>
    </cfRule>
  </conditionalFormatting>
  <conditionalFormatting sqref="E832:E835">
    <cfRule type="containsText" dxfId="7356" priority="1115" stopIfTrue="1" operator="containsText" text="dsoy jktdh; fo|ky;ksa esa iz;ksx gsrq fu%'kqYd">
      <formula>NOT(ISERROR(SEARCH("dsoy jktdh; fo|ky;ksa esa iz;ksx gsrq fu%'kqYd",E832)))</formula>
    </cfRule>
  </conditionalFormatting>
  <conditionalFormatting sqref="E812:E813">
    <cfRule type="cellIs" dxfId="7355" priority="1114" stopIfTrue="1" operator="equal">
      <formula>0</formula>
    </cfRule>
  </conditionalFormatting>
  <conditionalFormatting sqref="E837">
    <cfRule type="containsText" dxfId="7354" priority="1105" stopIfTrue="1" operator="containsText" text="dsoy jktdh; fo|ky;ksa esa iz;ksx gsrq fu%'kqYd">
      <formula>NOT(ISERROR(SEARCH("dsoy jktdh; fo|ky;ksa esa iz;ksx gsrq fu%'kqYd",E837)))</formula>
    </cfRule>
  </conditionalFormatting>
  <conditionalFormatting sqref="J838:J839 K851:M851 K852:K858 L868 K846:K850 K843:K844 K841:L842 L846:L849 L862 K860:L861 M861:N861">
    <cfRule type="cellIs" dxfId="7353" priority="1104" stopIfTrue="1" operator="equal">
      <formula>0</formula>
    </cfRule>
  </conditionalFormatting>
  <conditionalFormatting sqref="J838:J839 K851:M851 K852:K858 L868 K846:K850 K843:K844 K841:L842 L846:L849 L862 K860:L861 M861:N861">
    <cfRule type="containsText" dxfId="7352" priority="1100" stopIfTrue="1" operator="containsText" text="f'k{kk foHkkx jktLFkku">
      <formula>NOT(ISERROR(SEARCH("f'k{kk foHkkx jktLFkku",J838)))</formula>
    </cfRule>
    <cfRule type="containsText" dxfId="7351" priority="1103" stopIfTrue="1" operator="containsText" text="iw.kkZad">
      <formula>NOT(ISERROR(SEARCH("iw.kkZad",J838)))</formula>
    </cfRule>
  </conditionalFormatting>
  <conditionalFormatting sqref="L842 L845:L847 L860:L862">
    <cfRule type="cellIs" dxfId="7350" priority="1101" stopIfTrue="1" operator="equal">
      <formula>1800</formula>
    </cfRule>
    <cfRule type="cellIs" dxfId="7349" priority="1102" stopIfTrue="1" operator="equal">
      <formula>200</formula>
    </cfRule>
  </conditionalFormatting>
  <conditionalFormatting sqref="J838:J839 K851:M851 K852:K858 L868 K846:K850 K843:K844 K841:L842 L846:L849 L862 K860:L861 M861:N861">
    <cfRule type="containsText" dxfId="7348" priority="1099" stopIfTrue="1" operator="containsText" text="dsoy jktdh; fo|ky;ksa esa iz;ksx gsrq fu%'kqYd">
      <formula>NOT(ISERROR(SEARCH("dsoy jktdh; fo|ky;ksa esa iz;ksx gsrq fu%'kqYd",J838)))</formula>
    </cfRule>
  </conditionalFormatting>
  <conditionalFormatting sqref="K868">
    <cfRule type="cellIs" dxfId="7347" priority="1098" stopIfTrue="1" operator="equal">
      <formula>0</formula>
    </cfRule>
  </conditionalFormatting>
  <conditionalFormatting sqref="L863:L866">
    <cfRule type="containsText" dxfId="7346" priority="1089" stopIfTrue="1" operator="containsText" text="dsoy jktdh; fo|ky;ksa esa iz;ksx gsrq fu%'kqYd">
      <formula>NOT(ISERROR(SEARCH("dsoy jktdh; fo|ky;ksa esa iz;ksx gsrq fu%'kqYd",L863)))</formula>
    </cfRule>
  </conditionalFormatting>
  <conditionalFormatting sqref="L843:L844">
    <cfRule type="cellIs" dxfId="7345" priority="1088" stopIfTrue="1" operator="equal">
      <formula>0</formula>
    </cfRule>
  </conditionalFormatting>
  <conditionalFormatting sqref="L843:L844">
    <cfRule type="containsText" dxfId="7344" priority="1084" stopIfTrue="1" operator="containsText" text="f'k{kk foHkkx jktLFkku">
      <formula>NOT(ISERROR(SEARCH("f'k{kk foHkkx jktLFkku",L843)))</formula>
    </cfRule>
    <cfRule type="containsText" dxfId="7343" priority="1087" stopIfTrue="1" operator="containsText" text="iw.kkZad">
      <formula>NOT(ISERROR(SEARCH("iw.kkZad",L843)))</formula>
    </cfRule>
  </conditionalFormatting>
  <conditionalFormatting sqref="L843:L844">
    <cfRule type="cellIs" dxfId="7342" priority="1085" stopIfTrue="1" operator="equal">
      <formula>1800</formula>
    </cfRule>
    <cfRule type="cellIs" dxfId="7341" priority="1086" stopIfTrue="1" operator="equal">
      <formula>200</formula>
    </cfRule>
  </conditionalFormatting>
  <conditionalFormatting sqref="L843:L844">
    <cfRule type="containsText" dxfId="7340" priority="1083" stopIfTrue="1" operator="containsText" text="dsoy jktdh; fo|ky;ksa esa iz;ksx gsrq fu%'kqYd">
      <formula>NOT(ISERROR(SEARCH("dsoy jktdh; fo|ky;ksa esa iz;ksx gsrq fu%'kqYd",L843)))</formula>
    </cfRule>
  </conditionalFormatting>
  <conditionalFormatting sqref="C838:C839 D851:F851 D852:D858 D846:D850 D843:D844 D841:E842 E846:E849 E862 D860:E861 F861:G861">
    <cfRule type="cellIs" dxfId="7339" priority="1082" stopIfTrue="1" operator="equal">
      <formula>0</formula>
    </cfRule>
  </conditionalFormatting>
  <conditionalFormatting sqref="C838:C839 D851:F851 D852:D858 D846:D850 D843:D844 D841:E842 E846:E849 E862 D860:E861 F861:G861">
    <cfRule type="containsText" dxfId="7338" priority="1078" stopIfTrue="1" operator="containsText" text="f'k{kk foHkkx jktLFkku">
      <formula>NOT(ISERROR(SEARCH("f'k{kk foHkkx jktLFkku",C838)))</formula>
    </cfRule>
    <cfRule type="containsText" dxfId="7337" priority="1081" stopIfTrue="1" operator="containsText" text="iw.kkZad">
      <formula>NOT(ISERROR(SEARCH("iw.kkZad",C838)))</formula>
    </cfRule>
  </conditionalFormatting>
  <conditionalFormatting sqref="E842 E845:E847 E860:E862">
    <cfRule type="cellIs" dxfId="7336" priority="1079" stopIfTrue="1" operator="equal">
      <formula>1800</formula>
    </cfRule>
    <cfRule type="cellIs" dxfId="7335" priority="1080" stopIfTrue="1" operator="equal">
      <formula>200</formula>
    </cfRule>
  </conditionalFormatting>
  <conditionalFormatting sqref="C838:C839 D851:F851 D852:D858 D846:D850 D843:D844 D841:E842 E846:E849 E862 D860:E861 F861:G861">
    <cfRule type="containsText" dxfId="7334" priority="1077" stopIfTrue="1" operator="containsText" text="dsoy jktdh; fo|ky;ksa esa iz;ksx gsrq fu%'kqYd">
      <formula>NOT(ISERROR(SEARCH("dsoy jktdh; fo|ky;ksa esa iz;ksx gsrq fu%'kqYd",C838)))</formula>
    </cfRule>
  </conditionalFormatting>
  <conditionalFormatting sqref="D868">
    <cfRule type="cellIs" dxfId="7333" priority="1076" stopIfTrue="1" operator="equal">
      <formula>0</formula>
    </cfRule>
  </conditionalFormatting>
  <conditionalFormatting sqref="E863:E866">
    <cfRule type="containsText" dxfId="7332" priority="1067" stopIfTrue="1" operator="containsText" text="dsoy jktdh; fo|ky;ksa esa iz;ksx gsrq fu%'kqYd">
      <formula>NOT(ISERROR(SEARCH("dsoy jktdh; fo|ky;ksa esa iz;ksx gsrq fu%'kqYd",E863)))</formula>
    </cfRule>
  </conditionalFormatting>
  <conditionalFormatting sqref="E843:E844">
    <cfRule type="cellIs" dxfId="7331" priority="1066" stopIfTrue="1" operator="equal">
      <formula>0</formula>
    </cfRule>
  </conditionalFormatting>
  <conditionalFormatting sqref="E843:E844">
    <cfRule type="containsText" dxfId="7330" priority="1062" stopIfTrue="1" operator="containsText" text="f'k{kk foHkkx jktLFkku">
      <formula>NOT(ISERROR(SEARCH("f'k{kk foHkkx jktLFkku",E843)))</formula>
    </cfRule>
    <cfRule type="containsText" dxfId="7329" priority="1065" stopIfTrue="1" operator="containsText" text="iw.kkZad">
      <formula>NOT(ISERROR(SEARCH("iw.kkZad",E843)))</formula>
    </cfRule>
  </conditionalFormatting>
  <conditionalFormatting sqref="E843:E844">
    <cfRule type="cellIs" dxfId="7328" priority="1063" stopIfTrue="1" operator="equal">
      <formula>1800</formula>
    </cfRule>
    <cfRule type="cellIs" dxfId="7327" priority="1064" stopIfTrue="1" operator="equal">
      <formula>200</formula>
    </cfRule>
  </conditionalFormatting>
  <conditionalFormatting sqref="E843:E844">
    <cfRule type="containsText" dxfId="7326" priority="1061" stopIfTrue="1" operator="containsText" text="dsoy jktdh; fo|ky;ksa esa iz;ksx gsrq fu%'kqYd">
      <formula>NOT(ISERROR(SEARCH("dsoy jktdh; fo|ky;ksa esa iz;ksx gsrq fu%'kqYd",E843)))</formula>
    </cfRule>
  </conditionalFormatting>
  <conditionalFormatting sqref="E868">
    <cfRule type="cellIs" dxfId="7325" priority="1060" stopIfTrue="1" operator="equal">
      <formula>0</formula>
    </cfRule>
  </conditionalFormatting>
  <conditionalFormatting sqref="E806">
    <cfRule type="containsText" dxfId="7324" priority="1154" stopIfTrue="1" operator="containsText" text="f'k{kk foHkkx jktLFkku">
      <formula>NOT(ISERROR(SEARCH("f'k{kk foHkkx jktLFkku",E806)))</formula>
    </cfRule>
    <cfRule type="containsText" dxfId="7323" priority="1155" stopIfTrue="1" operator="containsText" text="iw.kkZad">
      <formula>NOT(ISERROR(SEARCH("iw.kkZad",E806)))</formula>
    </cfRule>
  </conditionalFormatting>
  <conditionalFormatting sqref="E806">
    <cfRule type="containsText" dxfId="7322" priority="1153" stopIfTrue="1" operator="containsText" text="dsoy jktdh; fo|ky;ksa esa iz;ksx gsrq fu%'kqYd">
      <formula>NOT(ISERROR(SEARCH("dsoy jktdh; fo|ky;ksa esa iz;ksx gsrq fu%'kqYd",E806)))</formula>
    </cfRule>
  </conditionalFormatting>
  <conditionalFormatting sqref="C900:C901 D913:F913 D914:D920 D908:D912 D905:D906 D903:E904 E908:E911 E924 D922:E923 F923:G923">
    <cfRule type="containsText" dxfId="7321" priority="981" stopIfTrue="1" operator="containsText" text="dsoy jktdh; fo|ky;ksa esa iz;ksx gsrq fu%'kqYd">
      <formula>NOT(ISERROR(SEARCH("dsoy jktdh; fo|ky;ksa esa iz;ksx gsrq fu%'kqYd",C900)))</formula>
    </cfRule>
  </conditionalFormatting>
  <conditionalFormatting sqref="D930">
    <cfRule type="cellIs" dxfId="7320" priority="980" stopIfTrue="1" operator="equal">
      <formula>0</formula>
    </cfRule>
  </conditionalFormatting>
  <conditionalFormatting sqref="D930">
    <cfRule type="containsText" dxfId="7319" priority="978" stopIfTrue="1" operator="containsText" text="f'k{kk foHkkx jktLFkku">
      <formula>NOT(ISERROR(SEARCH("f'k{kk foHkkx jktLFkku",D930)))</formula>
    </cfRule>
    <cfRule type="containsText" dxfId="7318" priority="979" stopIfTrue="1" operator="containsText" text="iw.kkZad">
      <formula>NOT(ISERROR(SEARCH("iw.kkZad",D930)))</formula>
    </cfRule>
  </conditionalFormatting>
  <conditionalFormatting sqref="D930">
    <cfRule type="containsText" dxfId="7317" priority="977" stopIfTrue="1" operator="containsText" text="dsoy jktdh; fo|ky;ksa esa iz;ksx gsrq fu%'kqYd">
      <formula>NOT(ISERROR(SEARCH("dsoy jktdh; fo|ky;ksa esa iz;ksx gsrq fu%'kqYd",D930)))</formula>
    </cfRule>
  </conditionalFormatting>
  <conditionalFormatting sqref="E925:E928">
    <cfRule type="cellIs" dxfId="7316" priority="976" stopIfTrue="1" operator="equal">
      <formula>0</formula>
    </cfRule>
  </conditionalFormatting>
  <conditionalFormatting sqref="E905:E906">
    <cfRule type="containsText" dxfId="7315" priority="965" stopIfTrue="1" operator="containsText" text="dsoy jktdh; fo|ky;ksa esa iz;ksx gsrq fu%'kqYd">
      <formula>NOT(ISERROR(SEARCH("dsoy jktdh; fo|ky;ksa esa iz;ksx gsrq fu%'kqYd",E905)))</formula>
    </cfRule>
  </conditionalFormatting>
  <conditionalFormatting sqref="E930">
    <cfRule type="cellIs" dxfId="7314" priority="964" stopIfTrue="1" operator="equal">
      <formula>0</formula>
    </cfRule>
  </conditionalFormatting>
  <conditionalFormatting sqref="E930">
    <cfRule type="containsText" dxfId="7313" priority="962" stopIfTrue="1" operator="containsText" text="f'k{kk foHkkx jktLFkku">
      <formula>NOT(ISERROR(SEARCH("f'k{kk foHkkx jktLFkku",E930)))</formula>
    </cfRule>
    <cfRule type="containsText" dxfId="7312" priority="963" stopIfTrue="1" operator="containsText" text="iw.kkZad">
      <formula>NOT(ISERROR(SEARCH("iw.kkZad",E930)))</formula>
    </cfRule>
  </conditionalFormatting>
  <conditionalFormatting sqref="E930">
    <cfRule type="containsText" dxfId="7311" priority="961" stopIfTrue="1" operator="containsText" text="dsoy jktdh; fo|ky;ksa esa iz;ksx gsrq fu%'kqYd">
      <formula>NOT(ISERROR(SEARCH("dsoy jktdh; fo|ky;ksa esa iz;ksx gsrq fu%'kqYd",E930)))</formula>
    </cfRule>
  </conditionalFormatting>
  <conditionalFormatting sqref="J807:J808 K820:M820 K821:K827 L837 K815:K819 K812:K813 K810:L811 L815:L818 L831 K829:L830 M830:N830">
    <cfRule type="cellIs" dxfId="7310" priority="1152" stopIfTrue="1" operator="equal">
      <formula>0</formula>
    </cfRule>
  </conditionalFormatting>
  <conditionalFormatting sqref="J807:J808 K820:M820 K821:K827 L837 K815:K819 K812:K813 K810:L811 L815:L818 L831 K829:L830 M830:N830">
    <cfRule type="containsText" dxfId="7309" priority="1148" stopIfTrue="1" operator="containsText" text="f'k{kk foHkkx jktLFkku">
      <formula>NOT(ISERROR(SEARCH("f'k{kk foHkkx jktLFkku",J807)))</formula>
    </cfRule>
    <cfRule type="containsText" dxfId="7308" priority="1151" stopIfTrue="1" operator="containsText" text="iw.kkZad">
      <formula>NOT(ISERROR(SEARCH("iw.kkZad",J807)))</formula>
    </cfRule>
  </conditionalFormatting>
  <conditionalFormatting sqref="L811 L814:L816 L829:L831">
    <cfRule type="cellIs" dxfId="7307" priority="1149" stopIfTrue="1" operator="equal">
      <formula>1800</formula>
    </cfRule>
    <cfRule type="cellIs" dxfId="7306" priority="1150" stopIfTrue="1" operator="equal">
      <formula>200</formula>
    </cfRule>
  </conditionalFormatting>
  <conditionalFormatting sqref="J807:J808 K820:M820 K821:K827 L837 K815:K819 K812:K813 K810:L811 L815:L818 L831 K829:L830 M830:N830">
    <cfRule type="containsText" dxfId="7305" priority="1147" stopIfTrue="1" operator="containsText" text="dsoy jktdh; fo|ky;ksa esa iz;ksx gsrq fu%'kqYd">
      <formula>NOT(ISERROR(SEARCH("dsoy jktdh; fo|ky;ksa esa iz;ksx gsrq fu%'kqYd",J807)))</formula>
    </cfRule>
  </conditionalFormatting>
  <conditionalFormatting sqref="K837">
    <cfRule type="cellIs" dxfId="7304" priority="1146" stopIfTrue="1" operator="equal">
      <formula>0</formula>
    </cfRule>
  </conditionalFormatting>
  <conditionalFormatting sqref="K837">
    <cfRule type="containsText" dxfId="7303" priority="1144" stopIfTrue="1" operator="containsText" text="f'k{kk foHkkx jktLFkku">
      <formula>NOT(ISERROR(SEARCH("f'k{kk foHkkx jktLFkku",K837)))</formula>
    </cfRule>
    <cfRule type="containsText" dxfId="7302" priority="1145" stopIfTrue="1" operator="containsText" text="iw.kkZad">
      <formula>NOT(ISERROR(SEARCH("iw.kkZad",K837)))</formula>
    </cfRule>
  </conditionalFormatting>
  <conditionalFormatting sqref="K837">
    <cfRule type="containsText" dxfId="7301" priority="1143" stopIfTrue="1" operator="containsText" text="dsoy jktdh; fo|ky;ksa esa iz;ksx gsrq fu%'kqYd">
      <formula>NOT(ISERROR(SEARCH("dsoy jktdh; fo|ky;ksa esa iz;ksx gsrq fu%'kqYd",K837)))</formula>
    </cfRule>
  </conditionalFormatting>
  <conditionalFormatting sqref="L832:L835">
    <cfRule type="cellIs" dxfId="7300" priority="1142" stopIfTrue="1" operator="equal">
      <formula>0</formula>
    </cfRule>
  </conditionalFormatting>
  <conditionalFormatting sqref="L832:L835">
    <cfRule type="containsText" dxfId="7299" priority="1138" stopIfTrue="1" operator="containsText" text="f'k{kk foHkkx jktLFkku">
      <formula>NOT(ISERROR(SEARCH("f'k{kk foHkkx jktLFkku",L832)))</formula>
    </cfRule>
    <cfRule type="containsText" dxfId="7298" priority="1141" stopIfTrue="1" operator="containsText" text="iw.kkZad">
      <formula>NOT(ISERROR(SEARCH("iw.kkZad",L832)))</formula>
    </cfRule>
  </conditionalFormatting>
  <conditionalFormatting sqref="L832:L835">
    <cfRule type="cellIs" dxfId="7297" priority="1139" stopIfTrue="1" operator="equal">
      <formula>1800</formula>
    </cfRule>
    <cfRule type="cellIs" dxfId="7296" priority="1140" stopIfTrue="1" operator="equal">
      <formula>200</formula>
    </cfRule>
  </conditionalFormatting>
  <conditionalFormatting sqref="L832:L835">
    <cfRule type="containsText" dxfId="7295" priority="1137" stopIfTrue="1" operator="containsText" text="dsoy jktdh; fo|ky;ksa esa iz;ksx gsrq fu%'kqYd">
      <formula>NOT(ISERROR(SEARCH("dsoy jktdh; fo|ky;ksa esa iz;ksx gsrq fu%'kqYd",L832)))</formula>
    </cfRule>
  </conditionalFormatting>
  <conditionalFormatting sqref="L812:L813">
    <cfRule type="cellIs" dxfId="7294" priority="1136" stopIfTrue="1" operator="equal">
      <formula>0</formula>
    </cfRule>
  </conditionalFormatting>
  <conditionalFormatting sqref="L812:L813">
    <cfRule type="containsText" dxfId="7293" priority="1132" stopIfTrue="1" operator="containsText" text="f'k{kk foHkkx jktLFkku">
      <formula>NOT(ISERROR(SEARCH("f'k{kk foHkkx jktLFkku",L812)))</formula>
    </cfRule>
    <cfRule type="containsText" dxfId="7292" priority="1135" stopIfTrue="1" operator="containsText" text="iw.kkZad">
      <formula>NOT(ISERROR(SEARCH("iw.kkZad",L812)))</formula>
    </cfRule>
  </conditionalFormatting>
  <conditionalFormatting sqref="L812:L813">
    <cfRule type="cellIs" dxfId="7291" priority="1133" stopIfTrue="1" operator="equal">
      <formula>1800</formula>
    </cfRule>
    <cfRule type="cellIs" dxfId="7290" priority="1134" stopIfTrue="1" operator="equal">
      <formula>200</formula>
    </cfRule>
  </conditionalFormatting>
  <conditionalFormatting sqref="L812:L813">
    <cfRule type="containsText" dxfId="7289" priority="1131" stopIfTrue="1" operator="containsText" text="dsoy jktdh; fo|ky;ksa esa iz;ksx gsrq fu%'kqYd">
      <formula>NOT(ISERROR(SEARCH("dsoy jktdh; fo|ky;ksa esa iz;ksx gsrq fu%'kqYd",L812)))</formula>
    </cfRule>
  </conditionalFormatting>
  <conditionalFormatting sqref="E837">
    <cfRule type="cellIs" dxfId="7288" priority="1108" stopIfTrue="1" operator="equal">
      <formula>0</formula>
    </cfRule>
  </conditionalFormatting>
  <conditionalFormatting sqref="C807:C808 D820:F820 D821:D827 D815:D819 D812:D813 D810:E811 E815:E818 E831 D829:E830 F830:G830">
    <cfRule type="cellIs" dxfId="7287" priority="1130" stopIfTrue="1" operator="equal">
      <formula>0</formula>
    </cfRule>
  </conditionalFormatting>
  <conditionalFormatting sqref="C807:C808 D820:F820 D821:D827 D815:D819 D812:D813 D810:E811 E815:E818 E831 D829:E830 F830:G830">
    <cfRule type="containsText" dxfId="7286" priority="1126" stopIfTrue="1" operator="containsText" text="f'k{kk foHkkx jktLFkku">
      <formula>NOT(ISERROR(SEARCH("f'k{kk foHkkx jktLFkku",C807)))</formula>
    </cfRule>
    <cfRule type="containsText" dxfId="7285" priority="1129" stopIfTrue="1" operator="containsText" text="iw.kkZad">
      <formula>NOT(ISERROR(SEARCH("iw.kkZad",C807)))</formula>
    </cfRule>
  </conditionalFormatting>
  <conditionalFormatting sqref="E811 E814:E816 E829:E831">
    <cfRule type="cellIs" dxfId="7284" priority="1127" stopIfTrue="1" operator="equal">
      <formula>1800</formula>
    </cfRule>
    <cfRule type="cellIs" dxfId="7283" priority="1128" stopIfTrue="1" operator="equal">
      <formula>200</formula>
    </cfRule>
  </conditionalFormatting>
  <conditionalFormatting sqref="C807:C808 D820:F820 D821:D827 D815:D819 D812:D813 D810:E811 E815:E818 E831 D829:E830 F830:G830">
    <cfRule type="containsText" dxfId="7282" priority="1125" stopIfTrue="1" operator="containsText" text="dsoy jktdh; fo|ky;ksa esa iz;ksx gsrq fu%'kqYd">
      <formula>NOT(ISERROR(SEARCH("dsoy jktdh; fo|ky;ksa esa iz;ksx gsrq fu%'kqYd",C807)))</formula>
    </cfRule>
  </conditionalFormatting>
  <conditionalFormatting sqref="D837">
    <cfRule type="cellIs" dxfId="7281" priority="1124" stopIfTrue="1" operator="equal">
      <formula>0</formula>
    </cfRule>
  </conditionalFormatting>
  <conditionalFormatting sqref="D837">
    <cfRule type="containsText" dxfId="7280" priority="1122" stopIfTrue="1" operator="containsText" text="f'k{kk foHkkx jktLFkku">
      <formula>NOT(ISERROR(SEARCH("f'k{kk foHkkx jktLFkku",D837)))</formula>
    </cfRule>
    <cfRule type="containsText" dxfId="7279" priority="1123" stopIfTrue="1" operator="containsText" text="iw.kkZad">
      <formula>NOT(ISERROR(SEARCH("iw.kkZad",D837)))</formula>
    </cfRule>
  </conditionalFormatting>
  <conditionalFormatting sqref="D837">
    <cfRule type="containsText" dxfId="7278" priority="1121" stopIfTrue="1" operator="containsText" text="dsoy jktdh; fo|ky;ksa esa iz;ksx gsrq fu%'kqYd">
      <formula>NOT(ISERROR(SEARCH("dsoy jktdh; fo|ky;ksa esa iz;ksx gsrq fu%'kqYd",D837)))</formula>
    </cfRule>
  </conditionalFormatting>
  <conditionalFormatting sqref="E812:E813">
    <cfRule type="containsText" dxfId="7277" priority="1110" stopIfTrue="1" operator="containsText" text="f'k{kk foHkkx jktLFkku">
      <formula>NOT(ISERROR(SEARCH("f'k{kk foHkkx jktLFkku",E812)))</formula>
    </cfRule>
    <cfRule type="containsText" dxfId="7276" priority="1113" stopIfTrue="1" operator="containsText" text="iw.kkZad">
      <formula>NOT(ISERROR(SEARCH("iw.kkZad",E812)))</formula>
    </cfRule>
  </conditionalFormatting>
  <conditionalFormatting sqref="E812:E813">
    <cfRule type="cellIs" dxfId="7275" priority="1111" stopIfTrue="1" operator="equal">
      <formula>1800</formula>
    </cfRule>
    <cfRule type="cellIs" dxfId="7274" priority="1112" stopIfTrue="1" operator="equal">
      <formula>200</formula>
    </cfRule>
  </conditionalFormatting>
  <conditionalFormatting sqref="E812:E813">
    <cfRule type="containsText" dxfId="7273" priority="1109" stopIfTrue="1" operator="containsText" text="dsoy jktdh; fo|ky;ksa esa iz;ksx gsrq fu%'kqYd">
      <formula>NOT(ISERROR(SEARCH("dsoy jktdh; fo|ky;ksa esa iz;ksx gsrq fu%'kqYd",E812)))</formula>
    </cfRule>
  </conditionalFormatting>
  <conditionalFormatting sqref="E837">
    <cfRule type="containsText" dxfId="7272" priority="1106" stopIfTrue="1" operator="containsText" text="f'k{kk foHkkx jktLFkku">
      <formula>NOT(ISERROR(SEARCH("f'k{kk foHkkx jktLFkku",E837)))</formula>
    </cfRule>
    <cfRule type="containsText" dxfId="7271" priority="1107" stopIfTrue="1" operator="containsText" text="iw.kkZad">
      <formula>NOT(ISERROR(SEARCH("iw.kkZad",E837)))</formula>
    </cfRule>
  </conditionalFormatting>
  <conditionalFormatting sqref="K868">
    <cfRule type="containsText" dxfId="7270" priority="1096" stopIfTrue="1" operator="containsText" text="f'k{kk foHkkx jktLFkku">
      <formula>NOT(ISERROR(SEARCH("f'k{kk foHkkx jktLFkku",K868)))</formula>
    </cfRule>
    <cfRule type="containsText" dxfId="7269" priority="1097" stopIfTrue="1" operator="containsText" text="iw.kkZad">
      <formula>NOT(ISERROR(SEARCH("iw.kkZad",K868)))</formula>
    </cfRule>
  </conditionalFormatting>
  <conditionalFormatting sqref="K868">
    <cfRule type="containsText" dxfId="7268" priority="1095" stopIfTrue="1" operator="containsText" text="dsoy jktdh; fo|ky;ksa esa iz;ksx gsrq fu%'kqYd">
      <formula>NOT(ISERROR(SEARCH("dsoy jktdh; fo|ky;ksa esa iz;ksx gsrq fu%'kqYd",K868)))</formula>
    </cfRule>
  </conditionalFormatting>
  <conditionalFormatting sqref="L863:L866">
    <cfRule type="cellIs" dxfId="7267" priority="1094" stopIfTrue="1" operator="equal">
      <formula>0</formula>
    </cfRule>
  </conditionalFormatting>
  <conditionalFormatting sqref="L863:L866">
    <cfRule type="containsText" dxfId="7266" priority="1090" stopIfTrue="1" operator="containsText" text="f'k{kk foHkkx jktLFkku">
      <formula>NOT(ISERROR(SEARCH("f'k{kk foHkkx jktLFkku",L863)))</formula>
    </cfRule>
    <cfRule type="containsText" dxfId="7265" priority="1093" stopIfTrue="1" operator="containsText" text="iw.kkZad">
      <formula>NOT(ISERROR(SEARCH("iw.kkZad",L863)))</formula>
    </cfRule>
  </conditionalFormatting>
  <conditionalFormatting sqref="L863:L866">
    <cfRule type="cellIs" dxfId="7264" priority="1091" stopIfTrue="1" operator="equal">
      <formula>1800</formula>
    </cfRule>
    <cfRule type="cellIs" dxfId="7263" priority="1092" stopIfTrue="1" operator="equal">
      <formula>200</formula>
    </cfRule>
  </conditionalFormatting>
  <conditionalFormatting sqref="D868">
    <cfRule type="containsText" dxfId="7262" priority="1074" stopIfTrue="1" operator="containsText" text="f'k{kk foHkkx jktLFkku">
      <formula>NOT(ISERROR(SEARCH("f'k{kk foHkkx jktLFkku",D868)))</formula>
    </cfRule>
    <cfRule type="containsText" dxfId="7261" priority="1075" stopIfTrue="1" operator="containsText" text="iw.kkZad">
      <formula>NOT(ISERROR(SEARCH("iw.kkZad",D868)))</formula>
    </cfRule>
  </conditionalFormatting>
  <conditionalFormatting sqref="D868">
    <cfRule type="containsText" dxfId="7260" priority="1073" stopIfTrue="1" operator="containsText" text="dsoy jktdh; fo|ky;ksa esa iz;ksx gsrq fu%'kqYd">
      <formula>NOT(ISERROR(SEARCH("dsoy jktdh; fo|ky;ksa esa iz;ksx gsrq fu%'kqYd",D868)))</formula>
    </cfRule>
  </conditionalFormatting>
  <conditionalFormatting sqref="E863:E866">
    <cfRule type="cellIs" dxfId="7259" priority="1072" stopIfTrue="1" operator="equal">
      <formula>0</formula>
    </cfRule>
  </conditionalFormatting>
  <conditionalFormatting sqref="E863:E866">
    <cfRule type="containsText" dxfId="7258" priority="1068" stopIfTrue="1" operator="containsText" text="f'k{kk foHkkx jktLFkku">
      <formula>NOT(ISERROR(SEARCH("f'k{kk foHkkx jktLFkku",E863)))</formula>
    </cfRule>
    <cfRule type="containsText" dxfId="7257" priority="1071" stopIfTrue="1" operator="containsText" text="iw.kkZad">
      <formula>NOT(ISERROR(SEARCH("iw.kkZad",E863)))</formula>
    </cfRule>
  </conditionalFormatting>
  <conditionalFormatting sqref="E863:E866">
    <cfRule type="cellIs" dxfId="7256" priority="1069" stopIfTrue="1" operator="equal">
      <formula>1800</formula>
    </cfRule>
    <cfRule type="cellIs" dxfId="7255" priority="1070" stopIfTrue="1" operator="equal">
      <formula>200</formula>
    </cfRule>
  </conditionalFormatting>
  <conditionalFormatting sqref="E868">
    <cfRule type="containsText" dxfId="7254" priority="1058" stopIfTrue="1" operator="containsText" text="f'k{kk foHkkx jktLFkku">
      <formula>NOT(ISERROR(SEARCH("f'k{kk foHkkx jktLFkku",E868)))</formula>
    </cfRule>
    <cfRule type="containsText" dxfId="7253" priority="1059" stopIfTrue="1" operator="containsText" text="iw.kkZad">
      <formula>NOT(ISERROR(SEARCH("iw.kkZad",E868)))</formula>
    </cfRule>
  </conditionalFormatting>
  <conditionalFormatting sqref="E868">
    <cfRule type="containsText" dxfId="7252" priority="1057" stopIfTrue="1" operator="containsText" text="dsoy jktdh; fo|ky;ksa esa iz;ksx gsrq fu%'kqYd">
      <formula>NOT(ISERROR(SEARCH("dsoy jktdh; fo|ky;ksa esa iz;ksx gsrq fu%'kqYd",E868)))</formula>
    </cfRule>
  </conditionalFormatting>
  <conditionalFormatting sqref="J869:J870 K882:M882 K883:K889 L899 K877:K881 K874:K875 K872:L873 L877:L880 L893 K891:L892 M892:N892">
    <cfRule type="cellIs" dxfId="7251" priority="1056" stopIfTrue="1" operator="equal">
      <formula>0</formula>
    </cfRule>
  </conditionalFormatting>
  <conditionalFormatting sqref="J869:J870 K882:M882 K883:K889 L899 K877:K881 K874:K875 K872:L873 L877:L880 L893 K891:L892 M892:N892">
    <cfRule type="containsText" dxfId="7250" priority="1052" stopIfTrue="1" operator="containsText" text="f'k{kk foHkkx jktLFkku">
      <formula>NOT(ISERROR(SEARCH("f'k{kk foHkkx jktLFkku",J869)))</formula>
    </cfRule>
    <cfRule type="containsText" dxfId="7249" priority="1055" stopIfTrue="1" operator="containsText" text="iw.kkZad">
      <formula>NOT(ISERROR(SEARCH("iw.kkZad",J869)))</formula>
    </cfRule>
  </conditionalFormatting>
  <conditionalFormatting sqref="L873 L876:L878 L891:L893">
    <cfRule type="cellIs" dxfId="7248" priority="1053" stopIfTrue="1" operator="equal">
      <formula>1800</formula>
    </cfRule>
    <cfRule type="cellIs" dxfId="7247" priority="1054" stopIfTrue="1" operator="equal">
      <formula>200</formula>
    </cfRule>
  </conditionalFormatting>
  <conditionalFormatting sqref="J869:J870 K882:M882 K883:K889 L899 K877:K881 K874:K875 K872:L873 L877:L880 L893 K891:L892 M892:N892">
    <cfRule type="containsText" dxfId="7246" priority="1051" stopIfTrue="1" operator="containsText" text="dsoy jktdh; fo|ky;ksa esa iz;ksx gsrq fu%'kqYd">
      <formula>NOT(ISERROR(SEARCH("dsoy jktdh; fo|ky;ksa esa iz;ksx gsrq fu%'kqYd",J869)))</formula>
    </cfRule>
  </conditionalFormatting>
  <conditionalFormatting sqref="K899">
    <cfRule type="cellIs" dxfId="7245" priority="1050" stopIfTrue="1" operator="equal">
      <formula>0</formula>
    </cfRule>
  </conditionalFormatting>
  <conditionalFormatting sqref="K899">
    <cfRule type="containsText" dxfId="7244" priority="1048" stopIfTrue="1" operator="containsText" text="f'k{kk foHkkx jktLFkku">
      <formula>NOT(ISERROR(SEARCH("f'k{kk foHkkx jktLFkku",K899)))</formula>
    </cfRule>
    <cfRule type="containsText" dxfId="7243" priority="1049" stopIfTrue="1" operator="containsText" text="iw.kkZad">
      <formula>NOT(ISERROR(SEARCH("iw.kkZad",K899)))</formula>
    </cfRule>
  </conditionalFormatting>
  <conditionalFormatting sqref="K899">
    <cfRule type="containsText" dxfId="7242" priority="1047" stopIfTrue="1" operator="containsText" text="dsoy jktdh; fo|ky;ksa esa iz;ksx gsrq fu%'kqYd">
      <formula>NOT(ISERROR(SEARCH("dsoy jktdh; fo|ky;ksa esa iz;ksx gsrq fu%'kqYd",K899)))</formula>
    </cfRule>
  </conditionalFormatting>
  <conditionalFormatting sqref="L894:L897">
    <cfRule type="cellIs" dxfId="7241" priority="1046" stopIfTrue="1" operator="equal">
      <formula>0</formula>
    </cfRule>
  </conditionalFormatting>
  <conditionalFormatting sqref="L894:L897">
    <cfRule type="containsText" dxfId="7240" priority="1042" stopIfTrue="1" operator="containsText" text="f'k{kk foHkkx jktLFkku">
      <formula>NOT(ISERROR(SEARCH("f'k{kk foHkkx jktLFkku",L894)))</formula>
    </cfRule>
    <cfRule type="containsText" dxfId="7239" priority="1045" stopIfTrue="1" operator="containsText" text="iw.kkZad">
      <formula>NOT(ISERROR(SEARCH("iw.kkZad",L894)))</formula>
    </cfRule>
  </conditionalFormatting>
  <conditionalFormatting sqref="L894:L897">
    <cfRule type="cellIs" dxfId="7238" priority="1043" stopIfTrue="1" operator="equal">
      <formula>1800</formula>
    </cfRule>
    <cfRule type="cellIs" dxfId="7237" priority="1044" stopIfTrue="1" operator="equal">
      <formula>200</formula>
    </cfRule>
  </conditionalFormatting>
  <conditionalFormatting sqref="L894:L897">
    <cfRule type="containsText" dxfId="7236" priority="1041" stopIfTrue="1" operator="containsText" text="dsoy jktdh; fo|ky;ksa esa iz;ksx gsrq fu%'kqYd">
      <formula>NOT(ISERROR(SEARCH("dsoy jktdh; fo|ky;ksa esa iz;ksx gsrq fu%'kqYd",L894)))</formula>
    </cfRule>
  </conditionalFormatting>
  <conditionalFormatting sqref="L874:L875">
    <cfRule type="cellIs" dxfId="7235" priority="1040" stopIfTrue="1" operator="equal">
      <formula>0</formula>
    </cfRule>
  </conditionalFormatting>
  <conditionalFormatting sqref="L874:L875">
    <cfRule type="containsText" dxfId="7234" priority="1036" stopIfTrue="1" operator="containsText" text="f'k{kk foHkkx jktLFkku">
      <formula>NOT(ISERROR(SEARCH("f'k{kk foHkkx jktLFkku",L874)))</formula>
    </cfRule>
    <cfRule type="containsText" dxfId="7233" priority="1039" stopIfTrue="1" operator="containsText" text="iw.kkZad">
      <formula>NOT(ISERROR(SEARCH("iw.kkZad",L874)))</formula>
    </cfRule>
  </conditionalFormatting>
  <conditionalFormatting sqref="L874:L875">
    <cfRule type="cellIs" dxfId="7232" priority="1037" stopIfTrue="1" operator="equal">
      <formula>1800</formula>
    </cfRule>
    <cfRule type="cellIs" dxfId="7231" priority="1038" stopIfTrue="1" operator="equal">
      <formula>200</formula>
    </cfRule>
  </conditionalFormatting>
  <conditionalFormatting sqref="L874:L875">
    <cfRule type="containsText" dxfId="7230" priority="1035" stopIfTrue="1" operator="containsText" text="dsoy jktdh; fo|ky;ksa esa iz;ksx gsrq fu%'kqYd">
      <formula>NOT(ISERROR(SEARCH("dsoy jktdh; fo|ky;ksa esa iz;ksx gsrq fu%'kqYd",L874)))</formula>
    </cfRule>
  </conditionalFormatting>
  <conditionalFormatting sqref="E899">
    <cfRule type="cellIs" dxfId="7229" priority="1012" stopIfTrue="1" operator="equal">
      <formula>0</formula>
    </cfRule>
  </conditionalFormatting>
  <conditionalFormatting sqref="C869:C870 D882:F882 D883:D889 D877:D881 D874:D875 D872:E873 E877:E880 E893 D891:E892 F892:G892">
    <cfRule type="cellIs" dxfId="7228" priority="1034" stopIfTrue="1" operator="equal">
      <formula>0</formula>
    </cfRule>
  </conditionalFormatting>
  <conditionalFormatting sqref="C869:C870 D882:F882 D883:D889 D877:D881 D874:D875 D872:E873 E877:E880 E893 D891:E892 F892:G892">
    <cfRule type="containsText" dxfId="7227" priority="1030" stopIfTrue="1" operator="containsText" text="f'k{kk foHkkx jktLFkku">
      <formula>NOT(ISERROR(SEARCH("f'k{kk foHkkx jktLFkku",C869)))</formula>
    </cfRule>
    <cfRule type="containsText" dxfId="7226" priority="1033" stopIfTrue="1" operator="containsText" text="iw.kkZad">
      <formula>NOT(ISERROR(SEARCH("iw.kkZad",C869)))</formula>
    </cfRule>
  </conditionalFormatting>
  <conditionalFormatting sqref="E873 E876:E878 E891:E893">
    <cfRule type="cellIs" dxfId="7225" priority="1031" stopIfTrue="1" operator="equal">
      <formula>1800</formula>
    </cfRule>
    <cfRule type="cellIs" dxfId="7224" priority="1032" stopIfTrue="1" operator="equal">
      <formula>200</formula>
    </cfRule>
  </conditionalFormatting>
  <conditionalFormatting sqref="C869:C870 D882:F882 D883:D889 D877:D881 D874:D875 D872:E873 E877:E880 E893 D891:E892 F892:G892">
    <cfRule type="containsText" dxfId="7223" priority="1029" stopIfTrue="1" operator="containsText" text="dsoy jktdh; fo|ky;ksa esa iz;ksx gsrq fu%'kqYd">
      <formula>NOT(ISERROR(SEARCH("dsoy jktdh; fo|ky;ksa esa iz;ksx gsrq fu%'kqYd",C869)))</formula>
    </cfRule>
  </conditionalFormatting>
  <conditionalFormatting sqref="D899">
    <cfRule type="cellIs" dxfId="7222" priority="1028" stopIfTrue="1" operator="equal">
      <formula>0</formula>
    </cfRule>
  </conditionalFormatting>
  <conditionalFormatting sqref="D899">
    <cfRule type="containsText" dxfId="7221" priority="1026" stopIfTrue="1" operator="containsText" text="f'k{kk foHkkx jktLFkku">
      <formula>NOT(ISERROR(SEARCH("f'k{kk foHkkx jktLFkku",D899)))</formula>
    </cfRule>
    <cfRule type="containsText" dxfId="7220" priority="1027" stopIfTrue="1" operator="containsText" text="iw.kkZad">
      <formula>NOT(ISERROR(SEARCH("iw.kkZad",D899)))</formula>
    </cfRule>
  </conditionalFormatting>
  <conditionalFormatting sqref="D899">
    <cfRule type="containsText" dxfId="7219" priority="1025" stopIfTrue="1" operator="containsText" text="dsoy jktdh; fo|ky;ksa esa iz;ksx gsrq fu%'kqYd">
      <formula>NOT(ISERROR(SEARCH("dsoy jktdh; fo|ky;ksa esa iz;ksx gsrq fu%'kqYd",D899)))</formula>
    </cfRule>
  </conditionalFormatting>
  <conditionalFormatting sqref="E894:E897">
    <cfRule type="cellIs" dxfId="7218" priority="1024" stopIfTrue="1" operator="equal">
      <formula>0</formula>
    </cfRule>
  </conditionalFormatting>
  <conditionalFormatting sqref="E894:E897">
    <cfRule type="containsText" dxfId="7217" priority="1020" stopIfTrue="1" operator="containsText" text="f'k{kk foHkkx jktLFkku">
      <formula>NOT(ISERROR(SEARCH("f'k{kk foHkkx jktLFkku",E894)))</formula>
    </cfRule>
    <cfRule type="containsText" dxfId="7216" priority="1023" stopIfTrue="1" operator="containsText" text="iw.kkZad">
      <formula>NOT(ISERROR(SEARCH("iw.kkZad",E894)))</formula>
    </cfRule>
  </conditionalFormatting>
  <conditionalFormatting sqref="E894:E897">
    <cfRule type="cellIs" dxfId="7215" priority="1021" stopIfTrue="1" operator="equal">
      <formula>1800</formula>
    </cfRule>
    <cfRule type="cellIs" dxfId="7214" priority="1022" stopIfTrue="1" operator="equal">
      <formula>200</formula>
    </cfRule>
  </conditionalFormatting>
  <conditionalFormatting sqref="E894:E897">
    <cfRule type="containsText" dxfId="7213" priority="1019" stopIfTrue="1" operator="containsText" text="dsoy jktdh; fo|ky;ksa esa iz;ksx gsrq fu%'kqYd">
      <formula>NOT(ISERROR(SEARCH("dsoy jktdh; fo|ky;ksa esa iz;ksx gsrq fu%'kqYd",E894)))</formula>
    </cfRule>
  </conditionalFormatting>
  <conditionalFormatting sqref="E874:E875">
    <cfRule type="cellIs" dxfId="7212" priority="1018" stopIfTrue="1" operator="equal">
      <formula>0</formula>
    </cfRule>
  </conditionalFormatting>
  <conditionalFormatting sqref="E874:E875">
    <cfRule type="containsText" dxfId="7211" priority="1014" stopIfTrue="1" operator="containsText" text="f'k{kk foHkkx jktLFkku">
      <formula>NOT(ISERROR(SEARCH("f'k{kk foHkkx jktLFkku",E874)))</formula>
    </cfRule>
    <cfRule type="containsText" dxfId="7210" priority="1017" stopIfTrue="1" operator="containsText" text="iw.kkZad">
      <formula>NOT(ISERROR(SEARCH("iw.kkZad",E874)))</formula>
    </cfRule>
  </conditionalFormatting>
  <conditionalFormatting sqref="E874:E875">
    <cfRule type="cellIs" dxfId="7209" priority="1015" stopIfTrue="1" operator="equal">
      <formula>1800</formula>
    </cfRule>
    <cfRule type="cellIs" dxfId="7208" priority="1016" stopIfTrue="1" operator="equal">
      <formula>200</formula>
    </cfRule>
  </conditionalFormatting>
  <conditionalFormatting sqref="E874:E875">
    <cfRule type="containsText" dxfId="7207" priority="1013" stopIfTrue="1" operator="containsText" text="dsoy jktdh; fo|ky;ksa esa iz;ksx gsrq fu%'kqYd">
      <formula>NOT(ISERROR(SEARCH("dsoy jktdh; fo|ky;ksa esa iz;ksx gsrq fu%'kqYd",E874)))</formula>
    </cfRule>
  </conditionalFormatting>
  <conditionalFormatting sqref="E899">
    <cfRule type="containsText" dxfId="7206" priority="1010" stopIfTrue="1" operator="containsText" text="f'k{kk foHkkx jktLFkku">
      <formula>NOT(ISERROR(SEARCH("f'k{kk foHkkx jktLFkku",E899)))</formula>
    </cfRule>
    <cfRule type="containsText" dxfId="7205" priority="1011" stopIfTrue="1" operator="containsText" text="iw.kkZad">
      <formula>NOT(ISERROR(SEARCH("iw.kkZad",E899)))</formula>
    </cfRule>
  </conditionalFormatting>
  <conditionalFormatting sqref="E899">
    <cfRule type="containsText" dxfId="7204" priority="1009" stopIfTrue="1" operator="containsText" text="dsoy jktdh; fo|ky;ksa esa iz;ksx gsrq fu%'kqYd">
      <formula>NOT(ISERROR(SEARCH("dsoy jktdh; fo|ky;ksa esa iz;ksx gsrq fu%'kqYd",E899)))</formula>
    </cfRule>
  </conditionalFormatting>
  <conditionalFormatting sqref="J900:J901 K913:M913 K914:K920 L930 K908:K912 K905:K906 K903:L904 L908:L911 L924 K922:L923 M923:N923">
    <cfRule type="cellIs" dxfId="7203" priority="1008" stopIfTrue="1" operator="equal">
      <formula>0</formula>
    </cfRule>
  </conditionalFormatting>
  <conditionalFormatting sqref="J900:J901 K913:M913 K914:K920 L930 K908:K912 K905:K906 K903:L904 L908:L911 L924 K922:L923 M923:N923">
    <cfRule type="containsText" dxfId="7202" priority="1004" stopIfTrue="1" operator="containsText" text="f'k{kk foHkkx jktLFkku">
      <formula>NOT(ISERROR(SEARCH("f'k{kk foHkkx jktLFkku",J900)))</formula>
    </cfRule>
    <cfRule type="containsText" dxfId="7201" priority="1007" stopIfTrue="1" operator="containsText" text="iw.kkZad">
      <formula>NOT(ISERROR(SEARCH("iw.kkZad",J900)))</formula>
    </cfRule>
  </conditionalFormatting>
  <conditionalFormatting sqref="L904 L907:L909 L922:L924">
    <cfRule type="cellIs" dxfId="7200" priority="1005" stopIfTrue="1" operator="equal">
      <formula>1800</formula>
    </cfRule>
    <cfRule type="cellIs" dxfId="7199" priority="1006" stopIfTrue="1" operator="equal">
      <formula>200</formula>
    </cfRule>
  </conditionalFormatting>
  <conditionalFormatting sqref="J900:J901 K913:M913 K914:K920 L930 K908:K912 K905:K906 K903:L904 L908:L911 L924 K922:L923 M923:N923">
    <cfRule type="containsText" dxfId="7198" priority="1003" stopIfTrue="1" operator="containsText" text="dsoy jktdh; fo|ky;ksa esa iz;ksx gsrq fu%'kqYd">
      <formula>NOT(ISERROR(SEARCH("dsoy jktdh; fo|ky;ksa esa iz;ksx gsrq fu%'kqYd",J900)))</formula>
    </cfRule>
  </conditionalFormatting>
  <conditionalFormatting sqref="K930">
    <cfRule type="cellIs" dxfId="7197" priority="1002" stopIfTrue="1" operator="equal">
      <formula>0</formula>
    </cfRule>
  </conditionalFormatting>
  <conditionalFormatting sqref="K930">
    <cfRule type="containsText" dxfId="7196" priority="1000" stopIfTrue="1" operator="containsText" text="f'k{kk foHkkx jktLFkku">
      <formula>NOT(ISERROR(SEARCH("f'k{kk foHkkx jktLFkku",K930)))</formula>
    </cfRule>
    <cfRule type="containsText" dxfId="7195" priority="1001" stopIfTrue="1" operator="containsText" text="iw.kkZad">
      <formula>NOT(ISERROR(SEARCH("iw.kkZad",K930)))</formula>
    </cfRule>
  </conditionalFormatting>
  <conditionalFormatting sqref="L925:L928">
    <cfRule type="containsText" dxfId="7194" priority="994" stopIfTrue="1" operator="containsText" text="f'k{kk foHkkx jktLFkku">
      <formula>NOT(ISERROR(SEARCH("f'k{kk foHkkx jktLFkku",L925)))</formula>
    </cfRule>
    <cfRule type="containsText" dxfId="7193" priority="997" stopIfTrue="1" operator="containsText" text="iw.kkZad">
      <formula>NOT(ISERROR(SEARCH("iw.kkZad",L925)))</formula>
    </cfRule>
  </conditionalFormatting>
  <conditionalFormatting sqref="L925:L928">
    <cfRule type="cellIs" dxfId="7192" priority="995" stopIfTrue="1" operator="equal">
      <formula>1800</formula>
    </cfRule>
    <cfRule type="cellIs" dxfId="7191" priority="996" stopIfTrue="1" operator="equal">
      <formula>200</formula>
    </cfRule>
  </conditionalFormatting>
  <conditionalFormatting sqref="L925:L928">
    <cfRule type="containsText" dxfId="7190" priority="993" stopIfTrue="1" operator="containsText" text="dsoy jktdh; fo|ky;ksa esa iz;ksx gsrq fu%'kqYd">
      <formula>NOT(ISERROR(SEARCH("dsoy jktdh; fo|ky;ksa esa iz;ksx gsrq fu%'kqYd",L925)))</formula>
    </cfRule>
  </conditionalFormatting>
  <conditionalFormatting sqref="L905:L906">
    <cfRule type="cellIs" dxfId="7189" priority="992" stopIfTrue="1" operator="equal">
      <formula>0</formula>
    </cfRule>
  </conditionalFormatting>
  <conditionalFormatting sqref="L905:L906">
    <cfRule type="containsText" dxfId="7188" priority="988" stopIfTrue="1" operator="containsText" text="f'k{kk foHkkx jktLFkku">
      <formula>NOT(ISERROR(SEARCH("f'k{kk foHkkx jktLFkku",L905)))</formula>
    </cfRule>
    <cfRule type="containsText" dxfId="7187" priority="991" stopIfTrue="1" operator="containsText" text="iw.kkZad">
      <formula>NOT(ISERROR(SEARCH("iw.kkZad",L905)))</formula>
    </cfRule>
  </conditionalFormatting>
  <conditionalFormatting sqref="L905:L906">
    <cfRule type="cellIs" dxfId="7186" priority="989" stopIfTrue="1" operator="equal">
      <formula>1800</formula>
    </cfRule>
    <cfRule type="cellIs" dxfId="7185" priority="990" stopIfTrue="1" operator="equal">
      <formula>200</formula>
    </cfRule>
  </conditionalFormatting>
  <conditionalFormatting sqref="L905:L906">
    <cfRule type="containsText" dxfId="7184" priority="987" stopIfTrue="1" operator="containsText" text="dsoy jktdh; fo|ky;ksa esa iz;ksx gsrq fu%'kqYd">
      <formula>NOT(ISERROR(SEARCH("dsoy jktdh; fo|ky;ksa esa iz;ksx gsrq fu%'kqYd",L905)))</formula>
    </cfRule>
  </conditionalFormatting>
  <conditionalFormatting sqref="C900:C901 D913:F913 D914:D920 D908:D912 D905:D906 D903:E904 E908:E911 E924 D922:E923 F923:G923">
    <cfRule type="cellIs" dxfId="7183" priority="986" stopIfTrue="1" operator="equal">
      <formula>0</formula>
    </cfRule>
  </conditionalFormatting>
  <conditionalFormatting sqref="C900:C901 D913:F913 D914:D920 D908:D912 D905:D906 D903:E904 E908:E911 E924 D922:E923 F923:G923">
    <cfRule type="containsText" dxfId="7182" priority="982" stopIfTrue="1" operator="containsText" text="f'k{kk foHkkx jktLFkku">
      <formula>NOT(ISERROR(SEARCH("f'k{kk foHkkx jktLFkku",C900)))</formula>
    </cfRule>
    <cfRule type="containsText" dxfId="7181" priority="985" stopIfTrue="1" operator="containsText" text="iw.kkZad">
      <formula>NOT(ISERROR(SEARCH("iw.kkZad",C900)))</formula>
    </cfRule>
  </conditionalFormatting>
  <conditionalFormatting sqref="E904 E907:E909 E922:E924">
    <cfRule type="cellIs" dxfId="7180" priority="983" stopIfTrue="1" operator="equal">
      <formula>1800</formula>
    </cfRule>
    <cfRule type="cellIs" dxfId="7179" priority="984" stopIfTrue="1" operator="equal">
      <formula>200</formula>
    </cfRule>
  </conditionalFormatting>
  <conditionalFormatting sqref="E925:E928">
    <cfRule type="containsText" dxfId="7178" priority="972" stopIfTrue="1" operator="containsText" text="f'k{kk foHkkx jktLFkku">
      <formula>NOT(ISERROR(SEARCH("f'k{kk foHkkx jktLFkku",E925)))</formula>
    </cfRule>
    <cfRule type="containsText" dxfId="7177" priority="975" stopIfTrue="1" operator="containsText" text="iw.kkZad">
      <formula>NOT(ISERROR(SEARCH("iw.kkZad",E925)))</formula>
    </cfRule>
  </conditionalFormatting>
  <conditionalFormatting sqref="E925:E928">
    <cfRule type="cellIs" dxfId="7176" priority="973" stopIfTrue="1" operator="equal">
      <formula>1800</formula>
    </cfRule>
    <cfRule type="cellIs" dxfId="7175" priority="974" stopIfTrue="1" operator="equal">
      <formula>200</formula>
    </cfRule>
  </conditionalFormatting>
  <conditionalFormatting sqref="E925:E928">
    <cfRule type="containsText" dxfId="7174" priority="971" stopIfTrue="1" operator="containsText" text="dsoy jktdh; fo|ky;ksa esa iz;ksx gsrq fu%'kqYd">
      <formula>NOT(ISERROR(SEARCH("dsoy jktdh; fo|ky;ksa esa iz;ksx gsrq fu%'kqYd",E925)))</formula>
    </cfRule>
  </conditionalFormatting>
  <conditionalFormatting sqref="E905:E906">
    <cfRule type="cellIs" dxfId="7173" priority="970" stopIfTrue="1" operator="equal">
      <formula>0</formula>
    </cfRule>
  </conditionalFormatting>
  <conditionalFormatting sqref="E905:E906">
    <cfRule type="containsText" dxfId="7172" priority="966" stopIfTrue="1" operator="containsText" text="f'k{kk foHkkx jktLFkku">
      <formula>NOT(ISERROR(SEARCH("f'k{kk foHkkx jktLFkku",E905)))</formula>
    </cfRule>
    <cfRule type="containsText" dxfId="7171" priority="969" stopIfTrue="1" operator="containsText" text="iw.kkZad">
      <formula>NOT(ISERROR(SEARCH("iw.kkZad",E905)))</formula>
    </cfRule>
  </conditionalFormatting>
  <conditionalFormatting sqref="E905:E906">
    <cfRule type="cellIs" dxfId="7170" priority="967" stopIfTrue="1" operator="equal">
      <formula>1800</formula>
    </cfRule>
    <cfRule type="cellIs" dxfId="7169" priority="968" stopIfTrue="1" operator="equal">
      <formula>200</formula>
    </cfRule>
  </conditionalFormatting>
  <conditionalFormatting sqref="J931:J932 K944:M944 K945:K951 L961 K939:K943 K936:K937 K934:L935 L939:L942 L955 K953:L954 M954:N954">
    <cfRule type="cellIs" dxfId="7168" priority="960" stopIfTrue="1" operator="equal">
      <formula>0</formula>
    </cfRule>
  </conditionalFormatting>
  <conditionalFormatting sqref="J931:J932 K944:M944 K945:K951 L961 K939:K943 K936:K937 K934:L935 L939:L942 L955 K953:L954 M954:N954">
    <cfRule type="containsText" dxfId="7167" priority="956" stopIfTrue="1" operator="containsText" text="f'k{kk foHkkx jktLFkku">
      <formula>NOT(ISERROR(SEARCH("f'k{kk foHkkx jktLFkku",J931)))</formula>
    </cfRule>
    <cfRule type="containsText" dxfId="7166" priority="959" stopIfTrue="1" operator="containsText" text="iw.kkZad">
      <formula>NOT(ISERROR(SEARCH("iw.kkZad",J931)))</formula>
    </cfRule>
  </conditionalFormatting>
  <conditionalFormatting sqref="L935 L938:L940 L953:L955">
    <cfRule type="cellIs" dxfId="7165" priority="957" stopIfTrue="1" operator="equal">
      <formula>1800</formula>
    </cfRule>
    <cfRule type="cellIs" dxfId="7164" priority="958" stopIfTrue="1" operator="equal">
      <formula>200</formula>
    </cfRule>
  </conditionalFormatting>
  <conditionalFormatting sqref="J931:J932 K944:M944 K945:K951 L961 K939:K943 K936:K937 K934:L935 L939:L942 L955 K953:L954 M954:N954">
    <cfRule type="containsText" dxfId="7163" priority="955" stopIfTrue="1" operator="containsText" text="dsoy jktdh; fo|ky;ksa esa iz;ksx gsrq fu%'kqYd">
      <formula>NOT(ISERROR(SEARCH("dsoy jktdh; fo|ky;ksa esa iz;ksx gsrq fu%'kqYd",J931)))</formula>
    </cfRule>
  </conditionalFormatting>
  <conditionalFormatting sqref="K961">
    <cfRule type="cellIs" dxfId="7162" priority="954" stopIfTrue="1" operator="equal">
      <formula>0</formula>
    </cfRule>
  </conditionalFormatting>
  <conditionalFormatting sqref="K961">
    <cfRule type="containsText" dxfId="7161" priority="952" stopIfTrue="1" operator="containsText" text="f'k{kk foHkkx jktLFkku">
      <formula>NOT(ISERROR(SEARCH("f'k{kk foHkkx jktLFkku",K961)))</formula>
    </cfRule>
    <cfRule type="containsText" dxfId="7160" priority="953" stopIfTrue="1" operator="containsText" text="iw.kkZad">
      <formula>NOT(ISERROR(SEARCH("iw.kkZad",K961)))</formula>
    </cfRule>
  </conditionalFormatting>
  <conditionalFormatting sqref="K961">
    <cfRule type="containsText" dxfId="7159" priority="951" stopIfTrue="1" operator="containsText" text="dsoy jktdh; fo|ky;ksa esa iz;ksx gsrq fu%'kqYd">
      <formula>NOT(ISERROR(SEARCH("dsoy jktdh; fo|ky;ksa esa iz;ksx gsrq fu%'kqYd",K961)))</formula>
    </cfRule>
  </conditionalFormatting>
  <conditionalFormatting sqref="L956:L959">
    <cfRule type="cellIs" dxfId="7158" priority="950" stopIfTrue="1" operator="equal">
      <formula>0</formula>
    </cfRule>
  </conditionalFormatting>
  <conditionalFormatting sqref="L956:L959">
    <cfRule type="containsText" dxfId="7157" priority="946" stopIfTrue="1" operator="containsText" text="f'k{kk foHkkx jktLFkku">
      <formula>NOT(ISERROR(SEARCH("f'k{kk foHkkx jktLFkku",L956)))</formula>
    </cfRule>
    <cfRule type="containsText" dxfId="7156" priority="949" stopIfTrue="1" operator="containsText" text="iw.kkZad">
      <formula>NOT(ISERROR(SEARCH("iw.kkZad",L956)))</formula>
    </cfRule>
  </conditionalFormatting>
  <conditionalFormatting sqref="L956:L959">
    <cfRule type="cellIs" dxfId="7155" priority="947" stopIfTrue="1" operator="equal">
      <formula>1800</formula>
    </cfRule>
    <cfRule type="cellIs" dxfId="7154" priority="948" stopIfTrue="1" operator="equal">
      <formula>200</formula>
    </cfRule>
  </conditionalFormatting>
  <conditionalFormatting sqref="L956:L959">
    <cfRule type="containsText" dxfId="7153" priority="945" stopIfTrue="1" operator="containsText" text="dsoy jktdh; fo|ky;ksa esa iz;ksx gsrq fu%'kqYd">
      <formula>NOT(ISERROR(SEARCH("dsoy jktdh; fo|ky;ksa esa iz;ksx gsrq fu%'kqYd",L956)))</formula>
    </cfRule>
  </conditionalFormatting>
  <conditionalFormatting sqref="L936:L937">
    <cfRule type="cellIs" dxfId="7152" priority="944" stopIfTrue="1" operator="equal">
      <formula>0</formula>
    </cfRule>
  </conditionalFormatting>
  <conditionalFormatting sqref="L936:L937">
    <cfRule type="containsText" dxfId="7151" priority="940" stopIfTrue="1" operator="containsText" text="f'k{kk foHkkx jktLFkku">
      <formula>NOT(ISERROR(SEARCH("f'k{kk foHkkx jktLFkku",L936)))</formula>
    </cfRule>
    <cfRule type="containsText" dxfId="7150" priority="943" stopIfTrue="1" operator="containsText" text="iw.kkZad">
      <formula>NOT(ISERROR(SEARCH("iw.kkZad",L936)))</formula>
    </cfRule>
  </conditionalFormatting>
  <conditionalFormatting sqref="L936:L937">
    <cfRule type="cellIs" dxfId="7149" priority="941" stopIfTrue="1" operator="equal">
      <formula>1800</formula>
    </cfRule>
    <cfRule type="cellIs" dxfId="7148" priority="942" stopIfTrue="1" operator="equal">
      <formula>200</formula>
    </cfRule>
  </conditionalFormatting>
  <conditionalFormatting sqref="L936:L937">
    <cfRule type="containsText" dxfId="7147" priority="939" stopIfTrue="1" operator="containsText" text="dsoy jktdh; fo|ky;ksa esa iz;ksx gsrq fu%'kqYd">
      <formula>NOT(ISERROR(SEARCH("dsoy jktdh; fo|ky;ksa esa iz;ksx gsrq fu%'kqYd",L936)))</formula>
    </cfRule>
  </conditionalFormatting>
  <conditionalFormatting sqref="K1085">
    <cfRule type="containsText" dxfId="7146" priority="759" stopIfTrue="1" operator="containsText" text="dsoy jktdh; fo|ky;ksa esa iz;ksx gsrq fu%'kqYd">
      <formula>NOT(ISERROR(SEARCH("dsoy jktdh; fo|ky;ksa esa iz;ksx gsrq fu%'kqYd",K1085)))</formula>
    </cfRule>
  </conditionalFormatting>
  <conditionalFormatting sqref="L1080:L1083">
    <cfRule type="cellIs" dxfId="7145" priority="758" stopIfTrue="1" operator="equal">
      <formula>0</formula>
    </cfRule>
  </conditionalFormatting>
  <conditionalFormatting sqref="E961">
    <cfRule type="cellIs" dxfId="7144" priority="916" stopIfTrue="1" operator="equal">
      <formula>0</formula>
    </cfRule>
  </conditionalFormatting>
  <conditionalFormatting sqref="C931:C932 D944:F944 D945:D951 D939:D943 D936:D937 D934:E935 E939:E942 E955 D953:E954 F954:G954">
    <cfRule type="cellIs" dxfId="7143" priority="938" stopIfTrue="1" operator="equal">
      <formula>0</formula>
    </cfRule>
  </conditionalFormatting>
  <conditionalFormatting sqref="C931:C932 D944:F944 D945:D951 D939:D943 D936:D937 D934:E935 E939:E942 E955 D953:E954 F954:G954">
    <cfRule type="containsText" dxfId="7142" priority="934" stopIfTrue="1" operator="containsText" text="f'k{kk foHkkx jktLFkku">
      <formula>NOT(ISERROR(SEARCH("f'k{kk foHkkx jktLFkku",C931)))</formula>
    </cfRule>
    <cfRule type="containsText" dxfId="7141" priority="937" stopIfTrue="1" operator="containsText" text="iw.kkZad">
      <formula>NOT(ISERROR(SEARCH("iw.kkZad",C931)))</formula>
    </cfRule>
  </conditionalFormatting>
  <conditionalFormatting sqref="E935 E938:E940 E953:E955">
    <cfRule type="cellIs" dxfId="7140" priority="935" stopIfTrue="1" operator="equal">
      <formula>1800</formula>
    </cfRule>
    <cfRule type="cellIs" dxfId="7139" priority="936" stopIfTrue="1" operator="equal">
      <formula>200</formula>
    </cfRule>
  </conditionalFormatting>
  <conditionalFormatting sqref="C931:C932 D944:F944 D945:D951 D939:D943 D936:D937 D934:E935 E939:E942 E955 D953:E954 F954:G954">
    <cfRule type="containsText" dxfId="7138" priority="933" stopIfTrue="1" operator="containsText" text="dsoy jktdh; fo|ky;ksa esa iz;ksx gsrq fu%'kqYd">
      <formula>NOT(ISERROR(SEARCH("dsoy jktdh; fo|ky;ksa esa iz;ksx gsrq fu%'kqYd",C931)))</formula>
    </cfRule>
  </conditionalFormatting>
  <conditionalFormatting sqref="D961">
    <cfRule type="cellIs" dxfId="7137" priority="932" stopIfTrue="1" operator="equal">
      <formula>0</formula>
    </cfRule>
  </conditionalFormatting>
  <conditionalFormatting sqref="D961">
    <cfRule type="containsText" dxfId="7136" priority="930" stopIfTrue="1" operator="containsText" text="f'k{kk foHkkx jktLFkku">
      <formula>NOT(ISERROR(SEARCH("f'k{kk foHkkx jktLFkku",D961)))</formula>
    </cfRule>
    <cfRule type="containsText" dxfId="7135" priority="931" stopIfTrue="1" operator="containsText" text="iw.kkZad">
      <formula>NOT(ISERROR(SEARCH("iw.kkZad",D961)))</formula>
    </cfRule>
  </conditionalFormatting>
  <conditionalFormatting sqref="D961">
    <cfRule type="containsText" dxfId="7134" priority="929" stopIfTrue="1" operator="containsText" text="dsoy jktdh; fo|ky;ksa esa iz;ksx gsrq fu%'kqYd">
      <formula>NOT(ISERROR(SEARCH("dsoy jktdh; fo|ky;ksa esa iz;ksx gsrq fu%'kqYd",D961)))</formula>
    </cfRule>
  </conditionalFormatting>
  <conditionalFormatting sqref="E956:E959">
    <cfRule type="cellIs" dxfId="7133" priority="928" stopIfTrue="1" operator="equal">
      <formula>0</formula>
    </cfRule>
  </conditionalFormatting>
  <conditionalFormatting sqref="E956:E959">
    <cfRule type="containsText" dxfId="7132" priority="924" stopIfTrue="1" operator="containsText" text="f'k{kk foHkkx jktLFkku">
      <formula>NOT(ISERROR(SEARCH("f'k{kk foHkkx jktLFkku",E956)))</formula>
    </cfRule>
    <cfRule type="containsText" dxfId="7131" priority="927" stopIfTrue="1" operator="containsText" text="iw.kkZad">
      <formula>NOT(ISERROR(SEARCH("iw.kkZad",E956)))</formula>
    </cfRule>
  </conditionalFormatting>
  <conditionalFormatting sqref="E956:E959">
    <cfRule type="cellIs" dxfId="7130" priority="925" stopIfTrue="1" operator="equal">
      <formula>1800</formula>
    </cfRule>
    <cfRule type="cellIs" dxfId="7129" priority="926" stopIfTrue="1" operator="equal">
      <formula>200</formula>
    </cfRule>
  </conditionalFormatting>
  <conditionalFormatting sqref="E956:E959">
    <cfRule type="containsText" dxfId="7128" priority="923" stopIfTrue="1" operator="containsText" text="dsoy jktdh; fo|ky;ksa esa iz;ksx gsrq fu%'kqYd">
      <formula>NOT(ISERROR(SEARCH("dsoy jktdh; fo|ky;ksa esa iz;ksx gsrq fu%'kqYd",E956)))</formula>
    </cfRule>
  </conditionalFormatting>
  <conditionalFormatting sqref="E936:E937">
    <cfRule type="cellIs" dxfId="7127" priority="922" stopIfTrue="1" operator="equal">
      <formula>0</formula>
    </cfRule>
  </conditionalFormatting>
  <conditionalFormatting sqref="E936:E937">
    <cfRule type="containsText" dxfId="7126" priority="918" stopIfTrue="1" operator="containsText" text="f'k{kk foHkkx jktLFkku">
      <formula>NOT(ISERROR(SEARCH("f'k{kk foHkkx jktLFkku",E936)))</formula>
    </cfRule>
    <cfRule type="containsText" dxfId="7125" priority="921" stopIfTrue="1" operator="containsText" text="iw.kkZad">
      <formula>NOT(ISERROR(SEARCH("iw.kkZad",E936)))</formula>
    </cfRule>
  </conditionalFormatting>
  <conditionalFormatting sqref="E936:E937">
    <cfRule type="cellIs" dxfId="7124" priority="919" stopIfTrue="1" operator="equal">
      <formula>1800</formula>
    </cfRule>
    <cfRule type="cellIs" dxfId="7123" priority="920" stopIfTrue="1" operator="equal">
      <formula>200</formula>
    </cfRule>
  </conditionalFormatting>
  <conditionalFormatting sqref="E936:E937">
    <cfRule type="containsText" dxfId="7122" priority="917" stopIfTrue="1" operator="containsText" text="dsoy jktdh; fo|ky;ksa esa iz;ksx gsrq fu%'kqYd">
      <formula>NOT(ISERROR(SEARCH("dsoy jktdh; fo|ky;ksa esa iz;ksx gsrq fu%'kqYd",E936)))</formula>
    </cfRule>
  </conditionalFormatting>
  <conditionalFormatting sqref="E987:E990">
    <cfRule type="cellIs" dxfId="7121" priority="880" stopIfTrue="1" operator="equal">
      <formula>0</formula>
    </cfRule>
  </conditionalFormatting>
  <conditionalFormatting sqref="E987:E990">
    <cfRule type="containsText" dxfId="7120" priority="876" stopIfTrue="1" operator="containsText" text="f'k{kk foHkkx jktLFkku">
      <formula>NOT(ISERROR(SEARCH("f'k{kk foHkkx jktLFkku",E987)))</formula>
    </cfRule>
    <cfRule type="containsText" dxfId="7119" priority="879" stopIfTrue="1" operator="containsText" text="iw.kkZad">
      <formula>NOT(ISERROR(SEARCH("iw.kkZad",E987)))</formula>
    </cfRule>
  </conditionalFormatting>
  <conditionalFormatting sqref="E987:E990">
    <cfRule type="cellIs" dxfId="7118" priority="877" stopIfTrue="1" operator="equal">
      <formula>1800</formula>
    </cfRule>
    <cfRule type="cellIs" dxfId="7117" priority="878" stopIfTrue="1" operator="equal">
      <formula>200</formula>
    </cfRule>
  </conditionalFormatting>
  <conditionalFormatting sqref="E987:E990">
    <cfRule type="containsText" dxfId="7116" priority="875" stopIfTrue="1" operator="containsText" text="dsoy jktdh; fo|ky;ksa esa iz;ksx gsrq fu%'kqYd">
      <formula>NOT(ISERROR(SEARCH("dsoy jktdh; fo|ky;ksa esa iz;ksx gsrq fu%'kqYd",E987)))</formula>
    </cfRule>
  </conditionalFormatting>
  <conditionalFormatting sqref="E967:E968">
    <cfRule type="cellIs" dxfId="7115" priority="874" stopIfTrue="1" operator="equal">
      <formula>0</formula>
    </cfRule>
  </conditionalFormatting>
  <conditionalFormatting sqref="E992">
    <cfRule type="containsText" dxfId="7114" priority="865" stopIfTrue="1" operator="containsText" text="dsoy jktdh; fo|ky;ksa esa iz;ksx gsrq fu%'kqYd">
      <formula>NOT(ISERROR(SEARCH("dsoy jktdh; fo|ky;ksa esa iz;ksx gsrq fu%'kqYd",E992)))</formula>
    </cfRule>
  </conditionalFormatting>
  <conditionalFormatting sqref="J993:J994 K1006:M1006 K1007:K1013 L1023 K1001:K1005 K998:K999 K996:L997 L1001:L1004 L1017 K1015:L1016 M1016:N1016">
    <cfRule type="cellIs" dxfId="7113" priority="864" stopIfTrue="1" operator="equal">
      <formula>0</formula>
    </cfRule>
  </conditionalFormatting>
  <conditionalFormatting sqref="J993:J994 K1006:M1006 K1007:K1013 L1023 K1001:K1005 K998:K999 K996:L997 L1001:L1004 L1017 K1015:L1016 M1016:N1016">
    <cfRule type="containsText" dxfId="7112" priority="860" stopIfTrue="1" operator="containsText" text="f'k{kk foHkkx jktLFkku">
      <formula>NOT(ISERROR(SEARCH("f'k{kk foHkkx jktLFkku",J993)))</formula>
    </cfRule>
    <cfRule type="containsText" dxfId="7111" priority="863" stopIfTrue="1" operator="containsText" text="iw.kkZad">
      <formula>NOT(ISERROR(SEARCH("iw.kkZad",J993)))</formula>
    </cfRule>
  </conditionalFormatting>
  <conditionalFormatting sqref="L997 L1000:L1002 L1015:L1017">
    <cfRule type="cellIs" dxfId="7110" priority="861" stopIfTrue="1" operator="equal">
      <formula>1800</formula>
    </cfRule>
    <cfRule type="cellIs" dxfId="7109" priority="862" stopIfTrue="1" operator="equal">
      <formula>200</formula>
    </cfRule>
  </conditionalFormatting>
  <conditionalFormatting sqref="J993:J994 K1006:M1006 K1007:K1013 L1023 K1001:K1005 K998:K999 K996:L997 L1001:L1004 L1017 K1015:L1016 M1016:N1016">
    <cfRule type="containsText" dxfId="7108" priority="859" stopIfTrue="1" operator="containsText" text="dsoy jktdh; fo|ky;ksa esa iz;ksx gsrq fu%'kqYd">
      <formula>NOT(ISERROR(SEARCH("dsoy jktdh; fo|ky;ksa esa iz;ksx gsrq fu%'kqYd",J993)))</formula>
    </cfRule>
  </conditionalFormatting>
  <conditionalFormatting sqref="K1023">
    <cfRule type="cellIs" dxfId="7107" priority="858" stopIfTrue="1" operator="equal">
      <formula>0</formula>
    </cfRule>
  </conditionalFormatting>
  <conditionalFormatting sqref="L1018:L1021">
    <cfRule type="containsText" dxfId="7106" priority="849" stopIfTrue="1" operator="containsText" text="dsoy jktdh; fo|ky;ksa esa iz;ksx gsrq fu%'kqYd">
      <formula>NOT(ISERROR(SEARCH("dsoy jktdh; fo|ky;ksa esa iz;ksx gsrq fu%'kqYd",L1018)))</formula>
    </cfRule>
  </conditionalFormatting>
  <conditionalFormatting sqref="L998:L999">
    <cfRule type="cellIs" dxfId="7105" priority="848" stopIfTrue="1" operator="equal">
      <formula>0</formula>
    </cfRule>
  </conditionalFormatting>
  <conditionalFormatting sqref="L998:L999">
    <cfRule type="containsText" dxfId="7104" priority="844" stopIfTrue="1" operator="containsText" text="f'k{kk foHkkx jktLFkku">
      <formula>NOT(ISERROR(SEARCH("f'k{kk foHkkx jktLFkku",L998)))</formula>
    </cfRule>
    <cfRule type="containsText" dxfId="7103" priority="847" stopIfTrue="1" operator="containsText" text="iw.kkZad">
      <formula>NOT(ISERROR(SEARCH("iw.kkZad",L998)))</formula>
    </cfRule>
  </conditionalFormatting>
  <conditionalFormatting sqref="L998:L999">
    <cfRule type="cellIs" dxfId="7102" priority="845" stopIfTrue="1" operator="equal">
      <formula>1800</formula>
    </cfRule>
    <cfRule type="cellIs" dxfId="7101" priority="846" stopIfTrue="1" operator="equal">
      <formula>200</formula>
    </cfRule>
  </conditionalFormatting>
  <conditionalFormatting sqref="L998:L999">
    <cfRule type="containsText" dxfId="7100" priority="843" stopIfTrue="1" operator="containsText" text="dsoy jktdh; fo|ky;ksa esa iz;ksx gsrq fu%'kqYd">
      <formula>NOT(ISERROR(SEARCH("dsoy jktdh; fo|ky;ksa esa iz;ksx gsrq fu%'kqYd",L998)))</formula>
    </cfRule>
  </conditionalFormatting>
  <conditionalFormatting sqref="C993:C994 D1006:F1006 D1007:D1013 D1001:D1005 D998:D999 D996:E997 E1001:E1004 E1017 D1015:E1016 F1016:G1016">
    <cfRule type="cellIs" dxfId="7099" priority="842" stopIfTrue="1" operator="equal">
      <formula>0</formula>
    </cfRule>
  </conditionalFormatting>
  <conditionalFormatting sqref="C993:C994 D1006:F1006 D1007:D1013 D1001:D1005 D998:D999 D996:E997 E1001:E1004 E1017 D1015:E1016 F1016:G1016">
    <cfRule type="containsText" dxfId="7098" priority="838" stopIfTrue="1" operator="containsText" text="f'k{kk foHkkx jktLFkku">
      <formula>NOT(ISERROR(SEARCH("f'k{kk foHkkx jktLFkku",C993)))</formula>
    </cfRule>
    <cfRule type="containsText" dxfId="7097" priority="841" stopIfTrue="1" operator="containsText" text="iw.kkZad">
      <formula>NOT(ISERROR(SEARCH("iw.kkZad",C993)))</formula>
    </cfRule>
  </conditionalFormatting>
  <conditionalFormatting sqref="E997 E1000:E1002 E1015:E1017">
    <cfRule type="cellIs" dxfId="7096" priority="839" stopIfTrue="1" operator="equal">
      <formula>1800</formula>
    </cfRule>
    <cfRule type="cellIs" dxfId="7095" priority="840" stopIfTrue="1" operator="equal">
      <formula>200</formula>
    </cfRule>
  </conditionalFormatting>
  <conditionalFormatting sqref="C993:C994 D1006:F1006 D1007:D1013 D1001:D1005 D998:D999 D996:E997 E1001:E1004 E1017 D1015:E1016 F1016:G1016">
    <cfRule type="containsText" dxfId="7094" priority="837" stopIfTrue="1" operator="containsText" text="dsoy jktdh; fo|ky;ksa esa iz;ksx gsrq fu%'kqYd">
      <formula>NOT(ISERROR(SEARCH("dsoy jktdh; fo|ky;ksa esa iz;ksx gsrq fu%'kqYd",C993)))</formula>
    </cfRule>
  </conditionalFormatting>
  <conditionalFormatting sqref="D1023">
    <cfRule type="cellIs" dxfId="7093" priority="836" stopIfTrue="1" operator="equal">
      <formula>0</formula>
    </cfRule>
  </conditionalFormatting>
  <conditionalFormatting sqref="E1018:E1021">
    <cfRule type="containsText" dxfId="7092" priority="827" stopIfTrue="1" operator="containsText" text="dsoy jktdh; fo|ky;ksa esa iz;ksx gsrq fu%'kqYd">
      <formula>NOT(ISERROR(SEARCH("dsoy jktdh; fo|ky;ksa esa iz;ksx gsrq fu%'kqYd",E1018)))</formula>
    </cfRule>
  </conditionalFormatting>
  <conditionalFormatting sqref="E998:E999">
    <cfRule type="cellIs" dxfId="7091" priority="826" stopIfTrue="1" operator="equal">
      <formula>0</formula>
    </cfRule>
  </conditionalFormatting>
  <conditionalFormatting sqref="E998:E999">
    <cfRule type="containsText" dxfId="7090" priority="822" stopIfTrue="1" operator="containsText" text="f'k{kk foHkkx jktLFkku">
      <formula>NOT(ISERROR(SEARCH("f'k{kk foHkkx jktLFkku",E998)))</formula>
    </cfRule>
    <cfRule type="containsText" dxfId="7089" priority="825" stopIfTrue="1" operator="containsText" text="iw.kkZad">
      <formula>NOT(ISERROR(SEARCH("iw.kkZad",E998)))</formula>
    </cfRule>
  </conditionalFormatting>
  <conditionalFormatting sqref="E998:E999">
    <cfRule type="cellIs" dxfId="7088" priority="823" stopIfTrue="1" operator="equal">
      <formula>1800</formula>
    </cfRule>
    <cfRule type="cellIs" dxfId="7087" priority="824" stopIfTrue="1" operator="equal">
      <formula>200</formula>
    </cfRule>
  </conditionalFormatting>
  <conditionalFormatting sqref="E998:E999">
    <cfRule type="containsText" dxfId="7086" priority="821" stopIfTrue="1" operator="containsText" text="dsoy jktdh; fo|ky;ksa esa iz;ksx gsrq fu%'kqYd">
      <formula>NOT(ISERROR(SEARCH("dsoy jktdh; fo|ky;ksa esa iz;ksx gsrq fu%'kqYd",E998)))</formula>
    </cfRule>
  </conditionalFormatting>
  <conditionalFormatting sqref="E1023">
    <cfRule type="cellIs" dxfId="7085" priority="820" stopIfTrue="1" operator="equal">
      <formula>0</formula>
    </cfRule>
  </conditionalFormatting>
  <conditionalFormatting sqref="E961">
    <cfRule type="containsText" dxfId="7084" priority="914" stopIfTrue="1" operator="containsText" text="f'k{kk foHkkx jktLFkku">
      <formula>NOT(ISERROR(SEARCH("f'k{kk foHkkx jktLFkku",E961)))</formula>
    </cfRule>
    <cfRule type="containsText" dxfId="7083" priority="915" stopIfTrue="1" operator="containsText" text="iw.kkZad">
      <formula>NOT(ISERROR(SEARCH("iw.kkZad",E961)))</formula>
    </cfRule>
  </conditionalFormatting>
  <conditionalFormatting sqref="E961">
    <cfRule type="containsText" dxfId="7082" priority="913" stopIfTrue="1" operator="containsText" text="dsoy jktdh; fo|ky;ksa esa iz;ksx gsrq fu%'kqYd">
      <formula>NOT(ISERROR(SEARCH("dsoy jktdh; fo|ky;ksa esa iz;ksx gsrq fu%'kqYd",E961)))</formula>
    </cfRule>
  </conditionalFormatting>
  <conditionalFormatting sqref="C1055:C1056 D1068:F1068 D1069:D1075 D1063:D1067 D1060:D1061 D1058:E1059 E1063:E1066 E1079 D1077:E1078 F1078:G1078">
    <cfRule type="containsText" dxfId="7081" priority="741" stopIfTrue="1" operator="containsText" text="dsoy jktdh; fo|ky;ksa esa iz;ksx gsrq fu%'kqYd">
      <formula>NOT(ISERROR(SEARCH("dsoy jktdh; fo|ky;ksa esa iz;ksx gsrq fu%'kqYd",C1055)))</formula>
    </cfRule>
  </conditionalFormatting>
  <conditionalFormatting sqref="D1085">
    <cfRule type="cellIs" dxfId="7080" priority="740" stopIfTrue="1" operator="equal">
      <formula>0</formula>
    </cfRule>
  </conditionalFormatting>
  <conditionalFormatting sqref="D1085">
    <cfRule type="containsText" dxfId="7079" priority="738" stopIfTrue="1" operator="containsText" text="f'k{kk foHkkx jktLFkku">
      <formula>NOT(ISERROR(SEARCH("f'k{kk foHkkx jktLFkku",D1085)))</formula>
    </cfRule>
    <cfRule type="containsText" dxfId="7078" priority="739" stopIfTrue="1" operator="containsText" text="iw.kkZad">
      <formula>NOT(ISERROR(SEARCH("iw.kkZad",D1085)))</formula>
    </cfRule>
  </conditionalFormatting>
  <conditionalFormatting sqref="D1085">
    <cfRule type="containsText" dxfId="7077" priority="737" stopIfTrue="1" operator="containsText" text="dsoy jktdh; fo|ky;ksa esa iz;ksx gsrq fu%'kqYd">
      <formula>NOT(ISERROR(SEARCH("dsoy jktdh; fo|ky;ksa esa iz;ksx gsrq fu%'kqYd",D1085)))</formula>
    </cfRule>
  </conditionalFormatting>
  <conditionalFormatting sqref="E1080:E1083">
    <cfRule type="cellIs" dxfId="7076" priority="736" stopIfTrue="1" operator="equal">
      <formula>0</formula>
    </cfRule>
  </conditionalFormatting>
  <conditionalFormatting sqref="E1060:E1061">
    <cfRule type="containsText" dxfId="7075" priority="725" stopIfTrue="1" operator="containsText" text="dsoy jktdh; fo|ky;ksa esa iz;ksx gsrq fu%'kqYd">
      <formula>NOT(ISERROR(SEARCH("dsoy jktdh; fo|ky;ksa esa iz;ksx gsrq fu%'kqYd",E1060)))</formula>
    </cfRule>
  </conditionalFormatting>
  <conditionalFormatting sqref="E1085">
    <cfRule type="cellIs" dxfId="7074" priority="724" stopIfTrue="1" operator="equal">
      <formula>0</formula>
    </cfRule>
  </conditionalFormatting>
  <conditionalFormatting sqref="E1085">
    <cfRule type="containsText" dxfId="7073" priority="722" stopIfTrue="1" operator="containsText" text="f'k{kk foHkkx jktLFkku">
      <formula>NOT(ISERROR(SEARCH("f'k{kk foHkkx jktLFkku",E1085)))</formula>
    </cfRule>
    <cfRule type="containsText" dxfId="7072" priority="723" stopIfTrue="1" operator="containsText" text="iw.kkZad">
      <formula>NOT(ISERROR(SEARCH("iw.kkZad",E1085)))</formula>
    </cfRule>
  </conditionalFormatting>
  <conditionalFormatting sqref="E1085">
    <cfRule type="containsText" dxfId="7071" priority="721" stopIfTrue="1" operator="containsText" text="dsoy jktdh; fo|ky;ksa esa iz;ksx gsrq fu%'kqYd">
      <formula>NOT(ISERROR(SEARCH("dsoy jktdh; fo|ky;ksa esa iz;ksx gsrq fu%'kqYd",E1085)))</formula>
    </cfRule>
  </conditionalFormatting>
  <conditionalFormatting sqref="J962:J963 K975:M975 K976:K982 L992 K970:K974 K967:K968 K965:L966 L970:L973 L986 K984:L985 M985:N985">
    <cfRule type="cellIs" dxfId="7070" priority="912" stopIfTrue="1" operator="equal">
      <formula>0</formula>
    </cfRule>
  </conditionalFormatting>
  <conditionalFormatting sqref="J962:J963 K975:M975 K976:K982 L992 K970:K974 K967:K968 K965:L966 L970:L973 L986 K984:L985 M985:N985">
    <cfRule type="containsText" dxfId="7069" priority="908" stopIfTrue="1" operator="containsText" text="f'k{kk foHkkx jktLFkku">
      <formula>NOT(ISERROR(SEARCH("f'k{kk foHkkx jktLFkku",J962)))</formula>
    </cfRule>
    <cfRule type="containsText" dxfId="7068" priority="911" stopIfTrue="1" operator="containsText" text="iw.kkZad">
      <formula>NOT(ISERROR(SEARCH("iw.kkZad",J962)))</formula>
    </cfRule>
  </conditionalFormatting>
  <conditionalFormatting sqref="L966 L969:L971 L984:L986">
    <cfRule type="cellIs" dxfId="7067" priority="909" stopIfTrue="1" operator="equal">
      <formula>1800</formula>
    </cfRule>
    <cfRule type="cellIs" dxfId="7066" priority="910" stopIfTrue="1" operator="equal">
      <formula>200</formula>
    </cfRule>
  </conditionalFormatting>
  <conditionalFormatting sqref="J962:J963 K975:M975 K976:K982 L992 K970:K974 K967:K968 K965:L966 L970:L973 L986 K984:L985 M985:N985">
    <cfRule type="containsText" dxfId="7065" priority="907" stopIfTrue="1" operator="containsText" text="dsoy jktdh; fo|ky;ksa esa iz;ksx gsrq fu%'kqYd">
      <formula>NOT(ISERROR(SEARCH("dsoy jktdh; fo|ky;ksa esa iz;ksx gsrq fu%'kqYd",J962)))</formula>
    </cfRule>
  </conditionalFormatting>
  <conditionalFormatting sqref="K992">
    <cfRule type="cellIs" dxfId="7064" priority="906" stopIfTrue="1" operator="equal">
      <formula>0</formula>
    </cfRule>
  </conditionalFormatting>
  <conditionalFormatting sqref="K992">
    <cfRule type="containsText" dxfId="7063" priority="904" stopIfTrue="1" operator="containsText" text="f'k{kk foHkkx jktLFkku">
      <formula>NOT(ISERROR(SEARCH("f'k{kk foHkkx jktLFkku",K992)))</formula>
    </cfRule>
    <cfRule type="containsText" dxfId="7062" priority="905" stopIfTrue="1" operator="containsText" text="iw.kkZad">
      <formula>NOT(ISERROR(SEARCH("iw.kkZad",K992)))</formula>
    </cfRule>
  </conditionalFormatting>
  <conditionalFormatting sqref="K992">
    <cfRule type="containsText" dxfId="7061" priority="903" stopIfTrue="1" operator="containsText" text="dsoy jktdh; fo|ky;ksa esa iz;ksx gsrq fu%'kqYd">
      <formula>NOT(ISERROR(SEARCH("dsoy jktdh; fo|ky;ksa esa iz;ksx gsrq fu%'kqYd",K992)))</formula>
    </cfRule>
  </conditionalFormatting>
  <conditionalFormatting sqref="L987:L990">
    <cfRule type="cellIs" dxfId="7060" priority="902" stopIfTrue="1" operator="equal">
      <formula>0</formula>
    </cfRule>
  </conditionalFormatting>
  <conditionalFormatting sqref="L987:L990">
    <cfRule type="containsText" dxfId="7059" priority="898" stopIfTrue="1" operator="containsText" text="f'k{kk foHkkx jktLFkku">
      <formula>NOT(ISERROR(SEARCH("f'k{kk foHkkx jktLFkku",L987)))</formula>
    </cfRule>
    <cfRule type="containsText" dxfId="7058" priority="901" stopIfTrue="1" operator="containsText" text="iw.kkZad">
      <formula>NOT(ISERROR(SEARCH("iw.kkZad",L987)))</formula>
    </cfRule>
  </conditionalFormatting>
  <conditionalFormatting sqref="L987:L990">
    <cfRule type="cellIs" dxfId="7057" priority="899" stopIfTrue="1" operator="equal">
      <formula>1800</formula>
    </cfRule>
    <cfRule type="cellIs" dxfId="7056" priority="900" stopIfTrue="1" operator="equal">
      <formula>200</formula>
    </cfRule>
  </conditionalFormatting>
  <conditionalFormatting sqref="L987:L990">
    <cfRule type="containsText" dxfId="7055" priority="897" stopIfTrue="1" operator="containsText" text="dsoy jktdh; fo|ky;ksa esa iz;ksx gsrq fu%'kqYd">
      <formula>NOT(ISERROR(SEARCH("dsoy jktdh; fo|ky;ksa esa iz;ksx gsrq fu%'kqYd",L987)))</formula>
    </cfRule>
  </conditionalFormatting>
  <conditionalFormatting sqref="L967:L968">
    <cfRule type="cellIs" dxfId="7054" priority="896" stopIfTrue="1" operator="equal">
      <formula>0</formula>
    </cfRule>
  </conditionalFormatting>
  <conditionalFormatting sqref="L967:L968">
    <cfRule type="containsText" dxfId="7053" priority="892" stopIfTrue="1" operator="containsText" text="f'k{kk foHkkx jktLFkku">
      <formula>NOT(ISERROR(SEARCH("f'k{kk foHkkx jktLFkku",L967)))</formula>
    </cfRule>
    <cfRule type="containsText" dxfId="7052" priority="895" stopIfTrue="1" operator="containsText" text="iw.kkZad">
      <formula>NOT(ISERROR(SEARCH("iw.kkZad",L967)))</formula>
    </cfRule>
  </conditionalFormatting>
  <conditionalFormatting sqref="L967:L968">
    <cfRule type="cellIs" dxfId="7051" priority="893" stopIfTrue="1" operator="equal">
      <formula>1800</formula>
    </cfRule>
    <cfRule type="cellIs" dxfId="7050" priority="894" stopIfTrue="1" operator="equal">
      <formula>200</formula>
    </cfRule>
  </conditionalFormatting>
  <conditionalFormatting sqref="L967:L968">
    <cfRule type="containsText" dxfId="7049" priority="891" stopIfTrue="1" operator="containsText" text="dsoy jktdh; fo|ky;ksa esa iz;ksx gsrq fu%'kqYd">
      <formula>NOT(ISERROR(SEARCH("dsoy jktdh; fo|ky;ksa esa iz;ksx gsrq fu%'kqYd",L967)))</formula>
    </cfRule>
  </conditionalFormatting>
  <conditionalFormatting sqref="E992">
    <cfRule type="cellIs" dxfId="7048" priority="868" stopIfTrue="1" operator="equal">
      <formula>0</formula>
    </cfRule>
  </conditionalFormatting>
  <conditionalFormatting sqref="C962:C963 D975:F975 D976:D982 D970:D974 D967:D968 D965:E966 E970:E973 E986 D984:E985 F985:G985">
    <cfRule type="cellIs" dxfId="7047" priority="890" stopIfTrue="1" operator="equal">
      <formula>0</formula>
    </cfRule>
  </conditionalFormatting>
  <conditionalFormatting sqref="C962:C963 D975:F975 D976:D982 D970:D974 D967:D968 D965:E966 E970:E973 E986 D984:E985 F985:G985">
    <cfRule type="containsText" dxfId="7046" priority="886" stopIfTrue="1" operator="containsText" text="f'k{kk foHkkx jktLFkku">
      <formula>NOT(ISERROR(SEARCH("f'k{kk foHkkx jktLFkku",C962)))</formula>
    </cfRule>
    <cfRule type="containsText" dxfId="7045" priority="889" stopIfTrue="1" operator="containsText" text="iw.kkZad">
      <formula>NOT(ISERROR(SEARCH("iw.kkZad",C962)))</formula>
    </cfRule>
  </conditionalFormatting>
  <conditionalFormatting sqref="E966 E969:E971 E984:E986">
    <cfRule type="cellIs" dxfId="7044" priority="887" stopIfTrue="1" operator="equal">
      <formula>1800</formula>
    </cfRule>
    <cfRule type="cellIs" dxfId="7043" priority="888" stopIfTrue="1" operator="equal">
      <formula>200</formula>
    </cfRule>
  </conditionalFormatting>
  <conditionalFormatting sqref="C962:C963 D975:F975 D976:D982 D970:D974 D967:D968 D965:E966 E970:E973 E986 D984:E985 F985:G985">
    <cfRule type="containsText" dxfId="7042" priority="885" stopIfTrue="1" operator="containsText" text="dsoy jktdh; fo|ky;ksa esa iz;ksx gsrq fu%'kqYd">
      <formula>NOT(ISERROR(SEARCH("dsoy jktdh; fo|ky;ksa esa iz;ksx gsrq fu%'kqYd",C962)))</formula>
    </cfRule>
  </conditionalFormatting>
  <conditionalFormatting sqref="D992">
    <cfRule type="cellIs" dxfId="7041" priority="884" stopIfTrue="1" operator="equal">
      <formula>0</formula>
    </cfRule>
  </conditionalFormatting>
  <conditionalFormatting sqref="D992">
    <cfRule type="containsText" dxfId="7040" priority="882" stopIfTrue="1" operator="containsText" text="f'k{kk foHkkx jktLFkku">
      <formula>NOT(ISERROR(SEARCH("f'k{kk foHkkx jktLFkku",D992)))</formula>
    </cfRule>
    <cfRule type="containsText" dxfId="7039" priority="883" stopIfTrue="1" operator="containsText" text="iw.kkZad">
      <formula>NOT(ISERROR(SEARCH("iw.kkZad",D992)))</formula>
    </cfRule>
  </conditionalFormatting>
  <conditionalFormatting sqref="D992">
    <cfRule type="containsText" dxfId="7038" priority="881" stopIfTrue="1" operator="containsText" text="dsoy jktdh; fo|ky;ksa esa iz;ksx gsrq fu%'kqYd">
      <formula>NOT(ISERROR(SEARCH("dsoy jktdh; fo|ky;ksa esa iz;ksx gsrq fu%'kqYd",D992)))</formula>
    </cfRule>
  </conditionalFormatting>
  <conditionalFormatting sqref="E967:E968">
    <cfRule type="containsText" dxfId="7037" priority="870" stopIfTrue="1" operator="containsText" text="f'k{kk foHkkx jktLFkku">
      <formula>NOT(ISERROR(SEARCH("f'k{kk foHkkx jktLFkku",E967)))</formula>
    </cfRule>
    <cfRule type="containsText" dxfId="7036" priority="873" stopIfTrue="1" operator="containsText" text="iw.kkZad">
      <formula>NOT(ISERROR(SEARCH("iw.kkZad",E967)))</formula>
    </cfRule>
  </conditionalFormatting>
  <conditionalFormatting sqref="E967:E968">
    <cfRule type="cellIs" dxfId="7035" priority="871" stopIfTrue="1" operator="equal">
      <formula>1800</formula>
    </cfRule>
    <cfRule type="cellIs" dxfId="7034" priority="872" stopIfTrue="1" operator="equal">
      <formula>200</formula>
    </cfRule>
  </conditionalFormatting>
  <conditionalFormatting sqref="E967:E968">
    <cfRule type="containsText" dxfId="7033" priority="869" stopIfTrue="1" operator="containsText" text="dsoy jktdh; fo|ky;ksa esa iz;ksx gsrq fu%'kqYd">
      <formula>NOT(ISERROR(SEARCH("dsoy jktdh; fo|ky;ksa esa iz;ksx gsrq fu%'kqYd",E967)))</formula>
    </cfRule>
  </conditionalFormatting>
  <conditionalFormatting sqref="E992">
    <cfRule type="containsText" dxfId="7032" priority="866" stopIfTrue="1" operator="containsText" text="f'k{kk foHkkx jktLFkku">
      <formula>NOT(ISERROR(SEARCH("f'k{kk foHkkx jktLFkku",E992)))</formula>
    </cfRule>
    <cfRule type="containsText" dxfId="7031" priority="867" stopIfTrue="1" operator="containsText" text="iw.kkZad">
      <formula>NOT(ISERROR(SEARCH("iw.kkZad",E992)))</formula>
    </cfRule>
  </conditionalFormatting>
  <conditionalFormatting sqref="K1023">
    <cfRule type="containsText" dxfId="7030" priority="856" stopIfTrue="1" operator="containsText" text="f'k{kk foHkkx jktLFkku">
      <formula>NOT(ISERROR(SEARCH("f'k{kk foHkkx jktLFkku",K1023)))</formula>
    </cfRule>
    <cfRule type="containsText" dxfId="7029" priority="857" stopIfTrue="1" operator="containsText" text="iw.kkZad">
      <formula>NOT(ISERROR(SEARCH("iw.kkZad",K1023)))</formula>
    </cfRule>
  </conditionalFormatting>
  <conditionalFormatting sqref="K1023">
    <cfRule type="containsText" dxfId="7028" priority="855" stopIfTrue="1" operator="containsText" text="dsoy jktdh; fo|ky;ksa esa iz;ksx gsrq fu%'kqYd">
      <formula>NOT(ISERROR(SEARCH("dsoy jktdh; fo|ky;ksa esa iz;ksx gsrq fu%'kqYd",K1023)))</formula>
    </cfRule>
  </conditionalFormatting>
  <conditionalFormatting sqref="L1018:L1021">
    <cfRule type="cellIs" dxfId="7027" priority="854" stopIfTrue="1" operator="equal">
      <formula>0</formula>
    </cfRule>
  </conditionalFormatting>
  <conditionalFormatting sqref="L1018:L1021">
    <cfRule type="containsText" dxfId="7026" priority="850" stopIfTrue="1" operator="containsText" text="f'k{kk foHkkx jktLFkku">
      <formula>NOT(ISERROR(SEARCH("f'k{kk foHkkx jktLFkku",L1018)))</formula>
    </cfRule>
    <cfRule type="containsText" dxfId="7025" priority="853" stopIfTrue="1" operator="containsText" text="iw.kkZad">
      <formula>NOT(ISERROR(SEARCH("iw.kkZad",L1018)))</formula>
    </cfRule>
  </conditionalFormatting>
  <conditionalFormatting sqref="L1018:L1021">
    <cfRule type="cellIs" dxfId="7024" priority="851" stopIfTrue="1" operator="equal">
      <formula>1800</formula>
    </cfRule>
    <cfRule type="cellIs" dxfId="7023" priority="852" stopIfTrue="1" operator="equal">
      <formula>200</formula>
    </cfRule>
  </conditionalFormatting>
  <conditionalFormatting sqref="D1023">
    <cfRule type="containsText" dxfId="7022" priority="834" stopIfTrue="1" operator="containsText" text="f'k{kk foHkkx jktLFkku">
      <formula>NOT(ISERROR(SEARCH("f'k{kk foHkkx jktLFkku",D1023)))</formula>
    </cfRule>
    <cfRule type="containsText" dxfId="7021" priority="835" stopIfTrue="1" operator="containsText" text="iw.kkZad">
      <formula>NOT(ISERROR(SEARCH("iw.kkZad",D1023)))</formula>
    </cfRule>
  </conditionalFormatting>
  <conditionalFormatting sqref="D1023">
    <cfRule type="containsText" dxfId="7020" priority="833" stopIfTrue="1" operator="containsText" text="dsoy jktdh; fo|ky;ksa esa iz;ksx gsrq fu%'kqYd">
      <formula>NOT(ISERROR(SEARCH("dsoy jktdh; fo|ky;ksa esa iz;ksx gsrq fu%'kqYd",D1023)))</formula>
    </cfRule>
  </conditionalFormatting>
  <conditionalFormatting sqref="E1018:E1021">
    <cfRule type="cellIs" dxfId="7019" priority="832" stopIfTrue="1" operator="equal">
      <formula>0</formula>
    </cfRule>
  </conditionalFormatting>
  <conditionalFormatting sqref="E1018:E1021">
    <cfRule type="containsText" dxfId="7018" priority="828" stopIfTrue="1" operator="containsText" text="f'k{kk foHkkx jktLFkku">
      <formula>NOT(ISERROR(SEARCH("f'k{kk foHkkx jktLFkku",E1018)))</formula>
    </cfRule>
    <cfRule type="containsText" dxfId="7017" priority="831" stopIfTrue="1" operator="containsText" text="iw.kkZad">
      <formula>NOT(ISERROR(SEARCH("iw.kkZad",E1018)))</formula>
    </cfRule>
  </conditionalFormatting>
  <conditionalFormatting sqref="E1018:E1021">
    <cfRule type="cellIs" dxfId="7016" priority="829" stopIfTrue="1" operator="equal">
      <formula>1800</formula>
    </cfRule>
    <cfRule type="cellIs" dxfId="7015" priority="830" stopIfTrue="1" operator="equal">
      <formula>200</formula>
    </cfRule>
  </conditionalFormatting>
  <conditionalFormatting sqref="E1023">
    <cfRule type="containsText" dxfId="7014" priority="818" stopIfTrue="1" operator="containsText" text="f'k{kk foHkkx jktLFkku">
      <formula>NOT(ISERROR(SEARCH("f'k{kk foHkkx jktLFkku",E1023)))</formula>
    </cfRule>
    <cfRule type="containsText" dxfId="7013" priority="819" stopIfTrue="1" operator="containsText" text="iw.kkZad">
      <formula>NOT(ISERROR(SEARCH("iw.kkZad",E1023)))</formula>
    </cfRule>
  </conditionalFormatting>
  <conditionalFormatting sqref="E1023">
    <cfRule type="containsText" dxfId="7012" priority="817" stopIfTrue="1" operator="containsText" text="dsoy jktdh; fo|ky;ksa esa iz;ksx gsrq fu%'kqYd">
      <formula>NOT(ISERROR(SEARCH("dsoy jktdh; fo|ky;ksa esa iz;ksx gsrq fu%'kqYd",E1023)))</formula>
    </cfRule>
  </conditionalFormatting>
  <conditionalFormatting sqref="J1024:J1025 K1037:M1037 K1038:K1044 L1054 K1032:K1036 K1029:K1030 K1027:L1028 L1032:L1035 L1048 K1046:L1047 M1047:N1047">
    <cfRule type="cellIs" dxfId="7011" priority="816" stopIfTrue="1" operator="equal">
      <formula>0</formula>
    </cfRule>
  </conditionalFormatting>
  <conditionalFormatting sqref="J1024:J1025 K1037:M1037 K1038:K1044 L1054 K1032:K1036 K1029:K1030 K1027:L1028 L1032:L1035 L1048 K1046:L1047 M1047:N1047">
    <cfRule type="containsText" dxfId="7010" priority="812" stopIfTrue="1" operator="containsText" text="f'k{kk foHkkx jktLFkku">
      <formula>NOT(ISERROR(SEARCH("f'k{kk foHkkx jktLFkku",J1024)))</formula>
    </cfRule>
    <cfRule type="containsText" dxfId="7009" priority="815" stopIfTrue="1" operator="containsText" text="iw.kkZad">
      <formula>NOT(ISERROR(SEARCH("iw.kkZad",J1024)))</formula>
    </cfRule>
  </conditionalFormatting>
  <conditionalFormatting sqref="L1028 L1031:L1033 L1046:L1048">
    <cfRule type="cellIs" dxfId="7008" priority="813" stopIfTrue="1" operator="equal">
      <formula>1800</formula>
    </cfRule>
    <cfRule type="cellIs" dxfId="7007" priority="814" stopIfTrue="1" operator="equal">
      <formula>200</formula>
    </cfRule>
  </conditionalFormatting>
  <conditionalFormatting sqref="J1024:J1025 K1037:M1037 K1038:K1044 L1054 K1032:K1036 K1029:K1030 K1027:L1028 L1032:L1035 L1048 K1046:L1047 M1047:N1047">
    <cfRule type="containsText" dxfId="7006" priority="811" stopIfTrue="1" operator="containsText" text="dsoy jktdh; fo|ky;ksa esa iz;ksx gsrq fu%'kqYd">
      <formula>NOT(ISERROR(SEARCH("dsoy jktdh; fo|ky;ksa esa iz;ksx gsrq fu%'kqYd",J1024)))</formula>
    </cfRule>
  </conditionalFormatting>
  <conditionalFormatting sqref="K1054">
    <cfRule type="cellIs" dxfId="7005" priority="810" stopIfTrue="1" operator="equal">
      <formula>0</formula>
    </cfRule>
  </conditionalFormatting>
  <conditionalFormatting sqref="K1054">
    <cfRule type="containsText" dxfId="7004" priority="808" stopIfTrue="1" operator="containsText" text="f'k{kk foHkkx jktLFkku">
      <formula>NOT(ISERROR(SEARCH("f'k{kk foHkkx jktLFkku",K1054)))</formula>
    </cfRule>
    <cfRule type="containsText" dxfId="7003" priority="809" stopIfTrue="1" operator="containsText" text="iw.kkZad">
      <formula>NOT(ISERROR(SEARCH("iw.kkZad",K1054)))</formula>
    </cfRule>
  </conditionalFormatting>
  <conditionalFormatting sqref="K1054">
    <cfRule type="containsText" dxfId="7002" priority="807" stopIfTrue="1" operator="containsText" text="dsoy jktdh; fo|ky;ksa esa iz;ksx gsrq fu%'kqYd">
      <formula>NOT(ISERROR(SEARCH("dsoy jktdh; fo|ky;ksa esa iz;ksx gsrq fu%'kqYd",K1054)))</formula>
    </cfRule>
  </conditionalFormatting>
  <conditionalFormatting sqref="L1049:L1052">
    <cfRule type="cellIs" dxfId="7001" priority="806" stopIfTrue="1" operator="equal">
      <formula>0</formula>
    </cfRule>
  </conditionalFormatting>
  <conditionalFormatting sqref="L1049:L1052">
    <cfRule type="containsText" dxfId="7000" priority="802" stopIfTrue="1" operator="containsText" text="f'k{kk foHkkx jktLFkku">
      <formula>NOT(ISERROR(SEARCH("f'k{kk foHkkx jktLFkku",L1049)))</formula>
    </cfRule>
    <cfRule type="containsText" dxfId="6999" priority="805" stopIfTrue="1" operator="containsText" text="iw.kkZad">
      <formula>NOT(ISERROR(SEARCH("iw.kkZad",L1049)))</formula>
    </cfRule>
  </conditionalFormatting>
  <conditionalFormatting sqref="L1049:L1052">
    <cfRule type="cellIs" dxfId="6998" priority="803" stopIfTrue="1" operator="equal">
      <formula>1800</formula>
    </cfRule>
    <cfRule type="cellIs" dxfId="6997" priority="804" stopIfTrue="1" operator="equal">
      <formula>200</formula>
    </cfRule>
  </conditionalFormatting>
  <conditionalFormatting sqref="L1049:L1052">
    <cfRule type="containsText" dxfId="6996" priority="801" stopIfTrue="1" operator="containsText" text="dsoy jktdh; fo|ky;ksa esa iz;ksx gsrq fu%'kqYd">
      <formula>NOT(ISERROR(SEARCH("dsoy jktdh; fo|ky;ksa esa iz;ksx gsrq fu%'kqYd",L1049)))</formula>
    </cfRule>
  </conditionalFormatting>
  <conditionalFormatting sqref="L1029:L1030">
    <cfRule type="cellIs" dxfId="6995" priority="800" stopIfTrue="1" operator="equal">
      <formula>0</formula>
    </cfRule>
  </conditionalFormatting>
  <conditionalFormatting sqref="L1029:L1030">
    <cfRule type="containsText" dxfId="6994" priority="796" stopIfTrue="1" operator="containsText" text="f'k{kk foHkkx jktLFkku">
      <formula>NOT(ISERROR(SEARCH("f'k{kk foHkkx jktLFkku",L1029)))</formula>
    </cfRule>
    <cfRule type="containsText" dxfId="6993" priority="799" stopIfTrue="1" operator="containsText" text="iw.kkZad">
      <formula>NOT(ISERROR(SEARCH("iw.kkZad",L1029)))</formula>
    </cfRule>
  </conditionalFormatting>
  <conditionalFormatting sqref="L1029:L1030">
    <cfRule type="cellIs" dxfId="6992" priority="797" stopIfTrue="1" operator="equal">
      <formula>1800</formula>
    </cfRule>
    <cfRule type="cellIs" dxfId="6991" priority="798" stopIfTrue="1" operator="equal">
      <formula>200</formula>
    </cfRule>
  </conditionalFormatting>
  <conditionalFormatting sqref="L1029:L1030">
    <cfRule type="containsText" dxfId="6990" priority="795" stopIfTrue="1" operator="containsText" text="dsoy jktdh; fo|ky;ksa esa iz;ksx gsrq fu%'kqYd">
      <formula>NOT(ISERROR(SEARCH("dsoy jktdh; fo|ky;ksa esa iz;ksx gsrq fu%'kqYd",L1029)))</formula>
    </cfRule>
  </conditionalFormatting>
  <conditionalFormatting sqref="E1054">
    <cfRule type="cellIs" dxfId="6989" priority="772" stopIfTrue="1" operator="equal">
      <formula>0</formula>
    </cfRule>
  </conditionalFormatting>
  <conditionalFormatting sqref="C1024:C1025 D1037:F1037 D1038:D1044 D1032:D1036 D1029:D1030 D1027:E1028 E1032:E1035 E1048 D1046:E1047 F1047:G1047">
    <cfRule type="cellIs" dxfId="6988" priority="794" stopIfTrue="1" operator="equal">
      <formula>0</formula>
    </cfRule>
  </conditionalFormatting>
  <conditionalFormatting sqref="C1024:C1025 D1037:F1037 D1038:D1044 D1032:D1036 D1029:D1030 D1027:E1028 E1032:E1035 E1048 D1046:E1047 F1047:G1047">
    <cfRule type="containsText" dxfId="6987" priority="790" stopIfTrue="1" operator="containsText" text="f'k{kk foHkkx jktLFkku">
      <formula>NOT(ISERROR(SEARCH("f'k{kk foHkkx jktLFkku",C1024)))</formula>
    </cfRule>
    <cfRule type="containsText" dxfId="6986" priority="793" stopIfTrue="1" operator="containsText" text="iw.kkZad">
      <formula>NOT(ISERROR(SEARCH("iw.kkZad",C1024)))</formula>
    </cfRule>
  </conditionalFormatting>
  <conditionalFormatting sqref="E1028 E1031:E1033 E1046:E1048">
    <cfRule type="cellIs" dxfId="6985" priority="791" stopIfTrue="1" operator="equal">
      <formula>1800</formula>
    </cfRule>
    <cfRule type="cellIs" dxfId="6984" priority="792" stopIfTrue="1" operator="equal">
      <formula>200</formula>
    </cfRule>
  </conditionalFormatting>
  <conditionalFormatting sqref="C1024:C1025 D1037:F1037 D1038:D1044 D1032:D1036 D1029:D1030 D1027:E1028 E1032:E1035 E1048 D1046:E1047 F1047:G1047">
    <cfRule type="containsText" dxfId="6983" priority="789" stopIfTrue="1" operator="containsText" text="dsoy jktdh; fo|ky;ksa esa iz;ksx gsrq fu%'kqYd">
      <formula>NOT(ISERROR(SEARCH("dsoy jktdh; fo|ky;ksa esa iz;ksx gsrq fu%'kqYd",C1024)))</formula>
    </cfRule>
  </conditionalFormatting>
  <conditionalFormatting sqref="D1054">
    <cfRule type="cellIs" dxfId="6982" priority="788" stopIfTrue="1" operator="equal">
      <formula>0</formula>
    </cfRule>
  </conditionalFormatting>
  <conditionalFormatting sqref="D1054">
    <cfRule type="containsText" dxfId="6981" priority="786" stopIfTrue="1" operator="containsText" text="f'k{kk foHkkx jktLFkku">
      <formula>NOT(ISERROR(SEARCH("f'k{kk foHkkx jktLFkku",D1054)))</formula>
    </cfRule>
    <cfRule type="containsText" dxfId="6980" priority="787" stopIfTrue="1" operator="containsText" text="iw.kkZad">
      <formula>NOT(ISERROR(SEARCH("iw.kkZad",D1054)))</formula>
    </cfRule>
  </conditionalFormatting>
  <conditionalFormatting sqref="D1054">
    <cfRule type="containsText" dxfId="6979" priority="785" stopIfTrue="1" operator="containsText" text="dsoy jktdh; fo|ky;ksa esa iz;ksx gsrq fu%'kqYd">
      <formula>NOT(ISERROR(SEARCH("dsoy jktdh; fo|ky;ksa esa iz;ksx gsrq fu%'kqYd",D1054)))</formula>
    </cfRule>
  </conditionalFormatting>
  <conditionalFormatting sqref="E1049:E1052">
    <cfRule type="cellIs" dxfId="6978" priority="784" stopIfTrue="1" operator="equal">
      <formula>0</formula>
    </cfRule>
  </conditionalFormatting>
  <conditionalFormatting sqref="E1049:E1052">
    <cfRule type="containsText" dxfId="6977" priority="780" stopIfTrue="1" operator="containsText" text="f'k{kk foHkkx jktLFkku">
      <formula>NOT(ISERROR(SEARCH("f'k{kk foHkkx jktLFkku",E1049)))</formula>
    </cfRule>
    <cfRule type="containsText" dxfId="6976" priority="783" stopIfTrue="1" operator="containsText" text="iw.kkZad">
      <formula>NOT(ISERROR(SEARCH("iw.kkZad",E1049)))</formula>
    </cfRule>
  </conditionalFormatting>
  <conditionalFormatting sqref="E1049:E1052">
    <cfRule type="cellIs" dxfId="6975" priority="781" stopIfTrue="1" operator="equal">
      <formula>1800</formula>
    </cfRule>
    <cfRule type="cellIs" dxfId="6974" priority="782" stopIfTrue="1" operator="equal">
      <formula>200</formula>
    </cfRule>
  </conditionalFormatting>
  <conditionalFormatting sqref="E1049:E1052">
    <cfRule type="containsText" dxfId="6973" priority="779" stopIfTrue="1" operator="containsText" text="dsoy jktdh; fo|ky;ksa esa iz;ksx gsrq fu%'kqYd">
      <formula>NOT(ISERROR(SEARCH("dsoy jktdh; fo|ky;ksa esa iz;ksx gsrq fu%'kqYd",E1049)))</formula>
    </cfRule>
  </conditionalFormatting>
  <conditionalFormatting sqref="E1029:E1030">
    <cfRule type="cellIs" dxfId="6972" priority="778" stopIfTrue="1" operator="equal">
      <formula>0</formula>
    </cfRule>
  </conditionalFormatting>
  <conditionalFormatting sqref="E1029:E1030">
    <cfRule type="containsText" dxfId="6971" priority="774" stopIfTrue="1" operator="containsText" text="f'k{kk foHkkx jktLFkku">
      <formula>NOT(ISERROR(SEARCH("f'k{kk foHkkx jktLFkku",E1029)))</formula>
    </cfRule>
    <cfRule type="containsText" dxfId="6970" priority="777" stopIfTrue="1" operator="containsText" text="iw.kkZad">
      <formula>NOT(ISERROR(SEARCH("iw.kkZad",E1029)))</formula>
    </cfRule>
  </conditionalFormatting>
  <conditionalFormatting sqref="E1029:E1030">
    <cfRule type="cellIs" dxfId="6969" priority="775" stopIfTrue="1" operator="equal">
      <formula>1800</formula>
    </cfRule>
    <cfRule type="cellIs" dxfId="6968" priority="776" stopIfTrue="1" operator="equal">
      <formula>200</formula>
    </cfRule>
  </conditionalFormatting>
  <conditionalFormatting sqref="E1029:E1030">
    <cfRule type="containsText" dxfId="6967" priority="773" stopIfTrue="1" operator="containsText" text="dsoy jktdh; fo|ky;ksa esa iz;ksx gsrq fu%'kqYd">
      <formula>NOT(ISERROR(SEARCH("dsoy jktdh; fo|ky;ksa esa iz;ksx gsrq fu%'kqYd",E1029)))</formula>
    </cfRule>
  </conditionalFormatting>
  <conditionalFormatting sqref="E1054">
    <cfRule type="containsText" dxfId="6966" priority="770" stopIfTrue="1" operator="containsText" text="f'k{kk foHkkx jktLFkku">
      <formula>NOT(ISERROR(SEARCH("f'k{kk foHkkx jktLFkku",E1054)))</formula>
    </cfRule>
    <cfRule type="containsText" dxfId="6965" priority="771" stopIfTrue="1" operator="containsText" text="iw.kkZad">
      <formula>NOT(ISERROR(SEARCH("iw.kkZad",E1054)))</formula>
    </cfRule>
  </conditionalFormatting>
  <conditionalFormatting sqref="E1054">
    <cfRule type="containsText" dxfId="6964" priority="769" stopIfTrue="1" operator="containsText" text="dsoy jktdh; fo|ky;ksa esa iz;ksx gsrq fu%'kqYd">
      <formula>NOT(ISERROR(SEARCH("dsoy jktdh; fo|ky;ksa esa iz;ksx gsrq fu%'kqYd",E1054)))</formula>
    </cfRule>
  </conditionalFormatting>
  <conditionalFormatting sqref="J1055:J1056 K1068:M1068 K1069:K1075 L1085 K1063:K1067 K1060:K1061 K1058:L1059 L1063:L1066 L1079 K1077:L1078 M1078:N1078">
    <cfRule type="cellIs" dxfId="6963" priority="768" stopIfTrue="1" operator="equal">
      <formula>0</formula>
    </cfRule>
  </conditionalFormatting>
  <conditionalFormatting sqref="J1055:J1056 K1068:M1068 K1069:K1075 L1085 K1063:K1067 K1060:K1061 K1058:L1059 L1063:L1066 L1079 K1077:L1078 M1078:N1078">
    <cfRule type="containsText" dxfId="6962" priority="764" stopIfTrue="1" operator="containsText" text="f'k{kk foHkkx jktLFkku">
      <formula>NOT(ISERROR(SEARCH("f'k{kk foHkkx jktLFkku",J1055)))</formula>
    </cfRule>
    <cfRule type="containsText" dxfId="6961" priority="767" stopIfTrue="1" operator="containsText" text="iw.kkZad">
      <formula>NOT(ISERROR(SEARCH("iw.kkZad",J1055)))</formula>
    </cfRule>
  </conditionalFormatting>
  <conditionalFormatting sqref="L1059 L1062:L1064 L1077:L1079">
    <cfRule type="cellIs" dxfId="6960" priority="765" stopIfTrue="1" operator="equal">
      <formula>1800</formula>
    </cfRule>
    <cfRule type="cellIs" dxfId="6959" priority="766" stopIfTrue="1" operator="equal">
      <formula>200</formula>
    </cfRule>
  </conditionalFormatting>
  <conditionalFormatting sqref="J1055:J1056 K1068:M1068 K1069:K1075 L1085 K1063:K1067 K1060:K1061 K1058:L1059 L1063:L1066 L1079 K1077:L1078 M1078:N1078">
    <cfRule type="containsText" dxfId="6958" priority="763" stopIfTrue="1" operator="containsText" text="dsoy jktdh; fo|ky;ksa esa iz;ksx gsrq fu%'kqYd">
      <formula>NOT(ISERROR(SEARCH("dsoy jktdh; fo|ky;ksa esa iz;ksx gsrq fu%'kqYd",J1055)))</formula>
    </cfRule>
  </conditionalFormatting>
  <conditionalFormatting sqref="K1085">
    <cfRule type="cellIs" dxfId="6957" priority="762" stopIfTrue="1" operator="equal">
      <formula>0</formula>
    </cfRule>
  </conditionalFormatting>
  <conditionalFormatting sqref="K1085">
    <cfRule type="containsText" dxfId="6956" priority="760" stopIfTrue="1" operator="containsText" text="f'k{kk foHkkx jktLFkku">
      <formula>NOT(ISERROR(SEARCH("f'k{kk foHkkx jktLFkku",K1085)))</formula>
    </cfRule>
    <cfRule type="containsText" dxfId="6955" priority="761" stopIfTrue="1" operator="containsText" text="iw.kkZad">
      <formula>NOT(ISERROR(SEARCH("iw.kkZad",K1085)))</formula>
    </cfRule>
  </conditionalFormatting>
  <conditionalFormatting sqref="L1080:L1083">
    <cfRule type="containsText" dxfId="6954" priority="754" stopIfTrue="1" operator="containsText" text="f'k{kk foHkkx jktLFkku">
      <formula>NOT(ISERROR(SEARCH("f'k{kk foHkkx jktLFkku",L1080)))</formula>
    </cfRule>
    <cfRule type="containsText" dxfId="6953" priority="757" stopIfTrue="1" operator="containsText" text="iw.kkZad">
      <formula>NOT(ISERROR(SEARCH("iw.kkZad",L1080)))</formula>
    </cfRule>
  </conditionalFormatting>
  <conditionalFormatting sqref="L1080:L1083">
    <cfRule type="cellIs" dxfId="6952" priority="755" stopIfTrue="1" operator="equal">
      <formula>1800</formula>
    </cfRule>
    <cfRule type="cellIs" dxfId="6951" priority="756" stopIfTrue="1" operator="equal">
      <formula>200</formula>
    </cfRule>
  </conditionalFormatting>
  <conditionalFormatting sqref="L1080:L1083">
    <cfRule type="containsText" dxfId="6950" priority="753" stopIfTrue="1" operator="containsText" text="dsoy jktdh; fo|ky;ksa esa iz;ksx gsrq fu%'kqYd">
      <formula>NOT(ISERROR(SEARCH("dsoy jktdh; fo|ky;ksa esa iz;ksx gsrq fu%'kqYd",L1080)))</formula>
    </cfRule>
  </conditionalFormatting>
  <conditionalFormatting sqref="L1060:L1061">
    <cfRule type="cellIs" dxfId="6949" priority="752" stopIfTrue="1" operator="equal">
      <formula>0</formula>
    </cfRule>
  </conditionalFormatting>
  <conditionalFormatting sqref="L1060:L1061">
    <cfRule type="containsText" dxfId="6948" priority="748" stopIfTrue="1" operator="containsText" text="f'k{kk foHkkx jktLFkku">
      <formula>NOT(ISERROR(SEARCH("f'k{kk foHkkx jktLFkku",L1060)))</formula>
    </cfRule>
    <cfRule type="containsText" dxfId="6947" priority="751" stopIfTrue="1" operator="containsText" text="iw.kkZad">
      <formula>NOT(ISERROR(SEARCH("iw.kkZad",L1060)))</formula>
    </cfRule>
  </conditionalFormatting>
  <conditionalFormatting sqref="L1060:L1061">
    <cfRule type="cellIs" dxfId="6946" priority="749" stopIfTrue="1" operator="equal">
      <formula>1800</formula>
    </cfRule>
    <cfRule type="cellIs" dxfId="6945" priority="750" stopIfTrue="1" operator="equal">
      <formula>200</formula>
    </cfRule>
  </conditionalFormatting>
  <conditionalFormatting sqref="L1060:L1061">
    <cfRule type="containsText" dxfId="6944" priority="747" stopIfTrue="1" operator="containsText" text="dsoy jktdh; fo|ky;ksa esa iz;ksx gsrq fu%'kqYd">
      <formula>NOT(ISERROR(SEARCH("dsoy jktdh; fo|ky;ksa esa iz;ksx gsrq fu%'kqYd",L1060)))</formula>
    </cfRule>
  </conditionalFormatting>
  <conditionalFormatting sqref="C1055:C1056 D1068:F1068 D1069:D1075 D1063:D1067 D1060:D1061 D1058:E1059 E1063:E1066 E1079 D1077:E1078 F1078:G1078">
    <cfRule type="cellIs" dxfId="6943" priority="746" stopIfTrue="1" operator="equal">
      <formula>0</formula>
    </cfRule>
  </conditionalFormatting>
  <conditionalFormatting sqref="C1055:C1056 D1068:F1068 D1069:D1075 D1063:D1067 D1060:D1061 D1058:E1059 E1063:E1066 E1079 D1077:E1078 F1078:G1078">
    <cfRule type="containsText" dxfId="6942" priority="742" stopIfTrue="1" operator="containsText" text="f'k{kk foHkkx jktLFkku">
      <formula>NOT(ISERROR(SEARCH("f'k{kk foHkkx jktLFkku",C1055)))</formula>
    </cfRule>
    <cfRule type="containsText" dxfId="6941" priority="745" stopIfTrue="1" operator="containsText" text="iw.kkZad">
      <formula>NOT(ISERROR(SEARCH("iw.kkZad",C1055)))</formula>
    </cfRule>
  </conditionalFormatting>
  <conditionalFormatting sqref="E1059 E1062:E1064 E1077:E1079">
    <cfRule type="cellIs" dxfId="6940" priority="743" stopIfTrue="1" operator="equal">
      <formula>1800</formula>
    </cfRule>
    <cfRule type="cellIs" dxfId="6939" priority="744" stopIfTrue="1" operator="equal">
      <formula>200</formula>
    </cfRule>
  </conditionalFormatting>
  <conditionalFormatting sqref="E1080:E1083">
    <cfRule type="containsText" dxfId="6938" priority="732" stopIfTrue="1" operator="containsText" text="f'k{kk foHkkx jktLFkku">
      <formula>NOT(ISERROR(SEARCH("f'k{kk foHkkx jktLFkku",E1080)))</formula>
    </cfRule>
    <cfRule type="containsText" dxfId="6937" priority="735" stopIfTrue="1" operator="containsText" text="iw.kkZad">
      <formula>NOT(ISERROR(SEARCH("iw.kkZad",E1080)))</formula>
    </cfRule>
  </conditionalFormatting>
  <conditionalFormatting sqref="E1080:E1083">
    <cfRule type="cellIs" dxfId="6936" priority="733" stopIfTrue="1" operator="equal">
      <formula>1800</formula>
    </cfRule>
    <cfRule type="cellIs" dxfId="6935" priority="734" stopIfTrue="1" operator="equal">
      <formula>200</formula>
    </cfRule>
  </conditionalFormatting>
  <conditionalFormatting sqref="E1080:E1083">
    <cfRule type="containsText" dxfId="6934" priority="731" stopIfTrue="1" operator="containsText" text="dsoy jktdh; fo|ky;ksa esa iz;ksx gsrq fu%'kqYd">
      <formula>NOT(ISERROR(SEARCH("dsoy jktdh; fo|ky;ksa esa iz;ksx gsrq fu%'kqYd",E1080)))</formula>
    </cfRule>
  </conditionalFormatting>
  <conditionalFormatting sqref="E1060:E1061">
    <cfRule type="cellIs" dxfId="6933" priority="730" stopIfTrue="1" operator="equal">
      <formula>0</formula>
    </cfRule>
  </conditionalFormatting>
  <conditionalFormatting sqref="E1060:E1061">
    <cfRule type="containsText" dxfId="6932" priority="726" stopIfTrue="1" operator="containsText" text="f'k{kk foHkkx jktLFkku">
      <formula>NOT(ISERROR(SEARCH("f'k{kk foHkkx jktLFkku",E1060)))</formula>
    </cfRule>
    <cfRule type="containsText" dxfId="6931" priority="729" stopIfTrue="1" operator="containsText" text="iw.kkZad">
      <formula>NOT(ISERROR(SEARCH("iw.kkZad",E1060)))</formula>
    </cfRule>
  </conditionalFormatting>
  <conditionalFormatting sqref="E1060:E1061">
    <cfRule type="cellIs" dxfId="6930" priority="727" stopIfTrue="1" operator="equal">
      <formula>1800</formula>
    </cfRule>
    <cfRule type="cellIs" dxfId="6929" priority="728" stopIfTrue="1" operator="equal">
      <formula>200</formula>
    </cfRule>
  </conditionalFormatting>
  <conditionalFormatting sqref="K1178">
    <cfRule type="containsText" dxfId="6928" priority="615" stopIfTrue="1" operator="containsText" text="dsoy jktdh; fo|ky;ksa esa iz;ksx gsrq fu%'kqYd">
      <formula>NOT(ISERROR(SEARCH("dsoy jktdh; fo|ky;ksa esa iz;ksx gsrq fu%'kqYd",K1178)))</formula>
    </cfRule>
  </conditionalFormatting>
  <conditionalFormatting sqref="L1173:L1176">
    <cfRule type="cellIs" dxfId="6927" priority="614" stopIfTrue="1" operator="equal">
      <formula>0</formula>
    </cfRule>
  </conditionalFormatting>
  <conditionalFormatting sqref="J1086:J1087 K1099:M1099 K1100:K1106 L1116 K1094:K1098 K1091:K1092 K1089:L1090 L1094:L1097 L1110 K1108:L1109 M1109:N1109">
    <cfRule type="cellIs" dxfId="6926" priority="720" stopIfTrue="1" operator="equal">
      <formula>0</formula>
    </cfRule>
  </conditionalFormatting>
  <conditionalFormatting sqref="J1086:J1087 K1099:M1099 K1100:K1106 L1116 K1094:K1098 K1091:K1092 K1089:L1090 L1094:L1097 L1110 K1108:L1109 M1109:N1109">
    <cfRule type="containsText" dxfId="6925" priority="716" stopIfTrue="1" operator="containsText" text="f'k{kk foHkkx jktLFkku">
      <formula>NOT(ISERROR(SEARCH("f'k{kk foHkkx jktLFkku",J1086)))</formula>
    </cfRule>
    <cfRule type="containsText" dxfId="6924" priority="719" stopIfTrue="1" operator="containsText" text="iw.kkZad">
      <formula>NOT(ISERROR(SEARCH("iw.kkZad",J1086)))</formula>
    </cfRule>
  </conditionalFormatting>
  <conditionalFormatting sqref="L1090 L1093:L1095 L1108:L1110">
    <cfRule type="cellIs" dxfId="6923" priority="717" stopIfTrue="1" operator="equal">
      <formula>1800</formula>
    </cfRule>
    <cfRule type="cellIs" dxfId="6922" priority="718" stopIfTrue="1" operator="equal">
      <formula>200</formula>
    </cfRule>
  </conditionalFormatting>
  <conditionalFormatting sqref="J1086:J1087 K1099:M1099 K1100:K1106 L1116 K1094:K1098 K1091:K1092 K1089:L1090 L1094:L1097 L1110 K1108:L1109 M1109:N1109">
    <cfRule type="containsText" dxfId="6921" priority="715" stopIfTrue="1" operator="containsText" text="dsoy jktdh; fo|ky;ksa esa iz;ksx gsrq fu%'kqYd">
      <formula>NOT(ISERROR(SEARCH("dsoy jktdh; fo|ky;ksa esa iz;ksx gsrq fu%'kqYd",J1086)))</formula>
    </cfRule>
  </conditionalFormatting>
  <conditionalFormatting sqref="K1116">
    <cfRule type="cellIs" dxfId="6920" priority="714" stopIfTrue="1" operator="equal">
      <formula>0</formula>
    </cfRule>
  </conditionalFormatting>
  <conditionalFormatting sqref="L1111:L1114">
    <cfRule type="containsText" dxfId="6919" priority="705" stopIfTrue="1" operator="containsText" text="dsoy jktdh; fo|ky;ksa esa iz;ksx gsrq fu%'kqYd">
      <formula>NOT(ISERROR(SEARCH("dsoy jktdh; fo|ky;ksa esa iz;ksx gsrq fu%'kqYd",L1111)))</formula>
    </cfRule>
  </conditionalFormatting>
  <conditionalFormatting sqref="L1091:L1092">
    <cfRule type="cellIs" dxfId="6918" priority="704" stopIfTrue="1" operator="equal">
      <formula>0</formula>
    </cfRule>
  </conditionalFormatting>
  <conditionalFormatting sqref="L1091:L1092">
    <cfRule type="containsText" dxfId="6917" priority="700" stopIfTrue="1" operator="containsText" text="f'k{kk foHkkx jktLFkku">
      <formula>NOT(ISERROR(SEARCH("f'k{kk foHkkx jktLFkku",L1091)))</formula>
    </cfRule>
    <cfRule type="containsText" dxfId="6916" priority="703" stopIfTrue="1" operator="containsText" text="iw.kkZad">
      <formula>NOT(ISERROR(SEARCH("iw.kkZad",L1091)))</formula>
    </cfRule>
  </conditionalFormatting>
  <conditionalFormatting sqref="L1091:L1092">
    <cfRule type="cellIs" dxfId="6915" priority="701" stopIfTrue="1" operator="equal">
      <formula>1800</formula>
    </cfRule>
    <cfRule type="cellIs" dxfId="6914" priority="702" stopIfTrue="1" operator="equal">
      <formula>200</formula>
    </cfRule>
  </conditionalFormatting>
  <conditionalFormatting sqref="L1091:L1092">
    <cfRule type="containsText" dxfId="6913" priority="699" stopIfTrue="1" operator="containsText" text="dsoy jktdh; fo|ky;ksa esa iz;ksx gsrq fu%'kqYd">
      <formula>NOT(ISERROR(SEARCH("dsoy jktdh; fo|ky;ksa esa iz;ksx gsrq fu%'kqYd",L1091)))</formula>
    </cfRule>
  </conditionalFormatting>
  <conditionalFormatting sqref="C1086:C1087 D1099:F1099 D1100:D1106 D1094:D1098 D1091:D1092 D1089:E1090 E1094:E1097 E1110 D1108:E1109 F1109:G1109">
    <cfRule type="cellIs" dxfId="6912" priority="698" stopIfTrue="1" operator="equal">
      <formula>0</formula>
    </cfRule>
  </conditionalFormatting>
  <conditionalFormatting sqref="C1086:C1087 D1099:F1099 D1100:D1106 D1094:D1098 D1091:D1092 D1089:E1090 E1094:E1097 E1110 D1108:E1109 F1109:G1109">
    <cfRule type="containsText" dxfId="6911" priority="694" stopIfTrue="1" operator="containsText" text="f'k{kk foHkkx jktLFkku">
      <formula>NOT(ISERROR(SEARCH("f'k{kk foHkkx jktLFkku",C1086)))</formula>
    </cfRule>
    <cfRule type="containsText" dxfId="6910" priority="697" stopIfTrue="1" operator="containsText" text="iw.kkZad">
      <formula>NOT(ISERROR(SEARCH("iw.kkZad",C1086)))</formula>
    </cfRule>
  </conditionalFormatting>
  <conditionalFormatting sqref="E1090 E1093:E1095 E1108:E1110">
    <cfRule type="cellIs" dxfId="6909" priority="695" stopIfTrue="1" operator="equal">
      <formula>1800</formula>
    </cfRule>
    <cfRule type="cellIs" dxfId="6908" priority="696" stopIfTrue="1" operator="equal">
      <formula>200</formula>
    </cfRule>
  </conditionalFormatting>
  <conditionalFormatting sqref="C1086:C1087 D1099:F1099 D1100:D1106 D1094:D1098 D1091:D1092 D1089:E1090 E1094:E1097 E1110 D1108:E1109 F1109:G1109">
    <cfRule type="containsText" dxfId="6907" priority="693" stopIfTrue="1" operator="containsText" text="dsoy jktdh; fo|ky;ksa esa iz;ksx gsrq fu%'kqYd">
      <formula>NOT(ISERROR(SEARCH("dsoy jktdh; fo|ky;ksa esa iz;ksx gsrq fu%'kqYd",C1086)))</formula>
    </cfRule>
  </conditionalFormatting>
  <conditionalFormatting sqref="D1116">
    <cfRule type="cellIs" dxfId="6906" priority="692" stopIfTrue="1" operator="equal">
      <formula>0</formula>
    </cfRule>
  </conditionalFormatting>
  <conditionalFormatting sqref="E1111:E1114">
    <cfRule type="containsText" dxfId="6905" priority="683" stopIfTrue="1" operator="containsText" text="dsoy jktdh; fo|ky;ksa esa iz;ksx gsrq fu%'kqYd">
      <formula>NOT(ISERROR(SEARCH("dsoy jktdh; fo|ky;ksa esa iz;ksx gsrq fu%'kqYd",E1111)))</formula>
    </cfRule>
  </conditionalFormatting>
  <conditionalFormatting sqref="E1091:E1092">
    <cfRule type="cellIs" dxfId="6904" priority="682" stopIfTrue="1" operator="equal">
      <formula>0</formula>
    </cfRule>
  </conditionalFormatting>
  <conditionalFormatting sqref="E1091:E1092">
    <cfRule type="containsText" dxfId="6903" priority="678" stopIfTrue="1" operator="containsText" text="f'k{kk foHkkx jktLFkku">
      <formula>NOT(ISERROR(SEARCH("f'k{kk foHkkx jktLFkku",E1091)))</formula>
    </cfRule>
    <cfRule type="containsText" dxfId="6902" priority="681" stopIfTrue="1" operator="containsText" text="iw.kkZad">
      <formula>NOT(ISERROR(SEARCH("iw.kkZad",E1091)))</formula>
    </cfRule>
  </conditionalFormatting>
  <conditionalFormatting sqref="E1091:E1092">
    <cfRule type="cellIs" dxfId="6901" priority="679" stopIfTrue="1" operator="equal">
      <formula>1800</formula>
    </cfRule>
    <cfRule type="cellIs" dxfId="6900" priority="680" stopIfTrue="1" operator="equal">
      <formula>200</formula>
    </cfRule>
  </conditionalFormatting>
  <conditionalFormatting sqref="E1091:E1092">
    <cfRule type="containsText" dxfId="6899" priority="677" stopIfTrue="1" operator="containsText" text="dsoy jktdh; fo|ky;ksa esa iz;ksx gsrq fu%'kqYd">
      <formula>NOT(ISERROR(SEARCH("dsoy jktdh; fo|ky;ksa esa iz;ksx gsrq fu%'kqYd",E1091)))</formula>
    </cfRule>
  </conditionalFormatting>
  <conditionalFormatting sqref="E1116">
    <cfRule type="cellIs" dxfId="6898" priority="676" stopIfTrue="1" operator="equal">
      <formula>0</formula>
    </cfRule>
  </conditionalFormatting>
  <conditionalFormatting sqref="C1148:C1149 D1161:F1161 D1162:D1168 D1156:D1160 D1153:D1154 D1151:E1152 E1156:E1159 E1172 D1170:E1171 F1171:G1171">
    <cfRule type="containsText" dxfId="6897" priority="597" stopIfTrue="1" operator="containsText" text="dsoy jktdh; fo|ky;ksa esa iz;ksx gsrq fu%'kqYd">
      <formula>NOT(ISERROR(SEARCH("dsoy jktdh; fo|ky;ksa esa iz;ksx gsrq fu%'kqYd",C1148)))</formula>
    </cfRule>
  </conditionalFormatting>
  <conditionalFormatting sqref="D1178">
    <cfRule type="cellIs" dxfId="6896" priority="596" stopIfTrue="1" operator="equal">
      <formula>0</formula>
    </cfRule>
  </conditionalFormatting>
  <conditionalFormatting sqref="D1178">
    <cfRule type="containsText" dxfId="6895" priority="594" stopIfTrue="1" operator="containsText" text="f'k{kk foHkkx jktLFkku">
      <formula>NOT(ISERROR(SEARCH("f'k{kk foHkkx jktLFkku",D1178)))</formula>
    </cfRule>
    <cfRule type="containsText" dxfId="6894" priority="595" stopIfTrue="1" operator="containsText" text="iw.kkZad">
      <formula>NOT(ISERROR(SEARCH("iw.kkZad",D1178)))</formula>
    </cfRule>
  </conditionalFormatting>
  <conditionalFormatting sqref="D1178">
    <cfRule type="containsText" dxfId="6893" priority="593" stopIfTrue="1" operator="containsText" text="dsoy jktdh; fo|ky;ksa esa iz;ksx gsrq fu%'kqYd">
      <formula>NOT(ISERROR(SEARCH("dsoy jktdh; fo|ky;ksa esa iz;ksx gsrq fu%'kqYd",D1178)))</formula>
    </cfRule>
  </conditionalFormatting>
  <conditionalFormatting sqref="E1173:E1176">
    <cfRule type="cellIs" dxfId="6892" priority="592" stopIfTrue="1" operator="equal">
      <formula>0</formula>
    </cfRule>
  </conditionalFormatting>
  <conditionalFormatting sqref="E1153:E1154">
    <cfRule type="containsText" dxfId="6891" priority="581" stopIfTrue="1" operator="containsText" text="dsoy jktdh; fo|ky;ksa esa iz;ksx gsrq fu%'kqYd">
      <formula>NOT(ISERROR(SEARCH("dsoy jktdh; fo|ky;ksa esa iz;ksx gsrq fu%'kqYd",E1153)))</formula>
    </cfRule>
  </conditionalFormatting>
  <conditionalFormatting sqref="E1178">
    <cfRule type="cellIs" dxfId="6890" priority="580" stopIfTrue="1" operator="equal">
      <formula>0</formula>
    </cfRule>
  </conditionalFormatting>
  <conditionalFormatting sqref="E1178">
    <cfRule type="containsText" dxfId="6889" priority="578" stopIfTrue="1" operator="containsText" text="f'k{kk foHkkx jktLFkku">
      <formula>NOT(ISERROR(SEARCH("f'k{kk foHkkx jktLFkku",E1178)))</formula>
    </cfRule>
    <cfRule type="containsText" dxfId="6888" priority="579" stopIfTrue="1" operator="containsText" text="iw.kkZad">
      <formula>NOT(ISERROR(SEARCH("iw.kkZad",E1178)))</formula>
    </cfRule>
  </conditionalFormatting>
  <conditionalFormatting sqref="E1178">
    <cfRule type="containsText" dxfId="6887" priority="577" stopIfTrue="1" operator="containsText" text="dsoy jktdh; fo|ky;ksa esa iz;ksx gsrq fu%'kqYd">
      <formula>NOT(ISERROR(SEARCH("dsoy jktdh; fo|ky;ksa esa iz;ksx gsrq fu%'kqYd",E1178)))</formula>
    </cfRule>
  </conditionalFormatting>
  <conditionalFormatting sqref="K1116">
    <cfRule type="containsText" dxfId="6886" priority="712" stopIfTrue="1" operator="containsText" text="f'k{kk foHkkx jktLFkku">
      <formula>NOT(ISERROR(SEARCH("f'k{kk foHkkx jktLFkku",K1116)))</formula>
    </cfRule>
    <cfRule type="containsText" dxfId="6885" priority="713" stopIfTrue="1" operator="containsText" text="iw.kkZad">
      <formula>NOT(ISERROR(SEARCH("iw.kkZad",K1116)))</formula>
    </cfRule>
  </conditionalFormatting>
  <conditionalFormatting sqref="K1116">
    <cfRule type="containsText" dxfId="6884" priority="711" stopIfTrue="1" operator="containsText" text="dsoy jktdh; fo|ky;ksa esa iz;ksx gsrq fu%'kqYd">
      <formula>NOT(ISERROR(SEARCH("dsoy jktdh; fo|ky;ksa esa iz;ksx gsrq fu%'kqYd",K1116)))</formula>
    </cfRule>
  </conditionalFormatting>
  <conditionalFormatting sqref="L1111:L1114">
    <cfRule type="cellIs" dxfId="6883" priority="710" stopIfTrue="1" operator="equal">
      <formula>0</formula>
    </cfRule>
  </conditionalFormatting>
  <conditionalFormatting sqref="L1111:L1114">
    <cfRule type="containsText" dxfId="6882" priority="706" stopIfTrue="1" operator="containsText" text="f'k{kk foHkkx jktLFkku">
      <formula>NOT(ISERROR(SEARCH("f'k{kk foHkkx jktLFkku",L1111)))</formula>
    </cfRule>
    <cfRule type="containsText" dxfId="6881" priority="709" stopIfTrue="1" operator="containsText" text="iw.kkZad">
      <formula>NOT(ISERROR(SEARCH("iw.kkZad",L1111)))</formula>
    </cfRule>
  </conditionalFormatting>
  <conditionalFormatting sqref="L1111:L1114">
    <cfRule type="cellIs" dxfId="6880" priority="707" stopIfTrue="1" operator="equal">
      <formula>1800</formula>
    </cfRule>
    <cfRule type="cellIs" dxfId="6879" priority="708" stopIfTrue="1" operator="equal">
      <formula>200</formula>
    </cfRule>
  </conditionalFormatting>
  <conditionalFormatting sqref="D1116">
    <cfRule type="containsText" dxfId="6878" priority="690" stopIfTrue="1" operator="containsText" text="f'k{kk foHkkx jktLFkku">
      <formula>NOT(ISERROR(SEARCH("f'k{kk foHkkx jktLFkku",D1116)))</formula>
    </cfRule>
    <cfRule type="containsText" dxfId="6877" priority="691" stopIfTrue="1" operator="containsText" text="iw.kkZad">
      <formula>NOT(ISERROR(SEARCH("iw.kkZad",D1116)))</formula>
    </cfRule>
  </conditionalFormatting>
  <conditionalFormatting sqref="D1116">
    <cfRule type="containsText" dxfId="6876" priority="689" stopIfTrue="1" operator="containsText" text="dsoy jktdh; fo|ky;ksa esa iz;ksx gsrq fu%'kqYd">
      <formula>NOT(ISERROR(SEARCH("dsoy jktdh; fo|ky;ksa esa iz;ksx gsrq fu%'kqYd",D1116)))</formula>
    </cfRule>
  </conditionalFormatting>
  <conditionalFormatting sqref="E1111:E1114">
    <cfRule type="cellIs" dxfId="6875" priority="688" stopIfTrue="1" operator="equal">
      <formula>0</formula>
    </cfRule>
  </conditionalFormatting>
  <conditionalFormatting sqref="E1111:E1114">
    <cfRule type="containsText" dxfId="6874" priority="684" stopIfTrue="1" operator="containsText" text="f'k{kk foHkkx jktLFkku">
      <formula>NOT(ISERROR(SEARCH("f'k{kk foHkkx jktLFkku",E1111)))</formula>
    </cfRule>
    <cfRule type="containsText" dxfId="6873" priority="687" stopIfTrue="1" operator="containsText" text="iw.kkZad">
      <formula>NOT(ISERROR(SEARCH("iw.kkZad",E1111)))</formula>
    </cfRule>
  </conditionalFormatting>
  <conditionalFormatting sqref="E1111:E1114">
    <cfRule type="cellIs" dxfId="6872" priority="685" stopIfTrue="1" operator="equal">
      <formula>1800</formula>
    </cfRule>
    <cfRule type="cellIs" dxfId="6871" priority="686" stopIfTrue="1" operator="equal">
      <formula>200</formula>
    </cfRule>
  </conditionalFormatting>
  <conditionalFormatting sqref="E1116">
    <cfRule type="containsText" dxfId="6870" priority="674" stopIfTrue="1" operator="containsText" text="f'k{kk foHkkx jktLFkku">
      <formula>NOT(ISERROR(SEARCH("f'k{kk foHkkx jktLFkku",E1116)))</formula>
    </cfRule>
    <cfRule type="containsText" dxfId="6869" priority="675" stopIfTrue="1" operator="containsText" text="iw.kkZad">
      <formula>NOT(ISERROR(SEARCH("iw.kkZad",E1116)))</formula>
    </cfRule>
  </conditionalFormatting>
  <conditionalFormatting sqref="E1116">
    <cfRule type="containsText" dxfId="6868" priority="673" stopIfTrue="1" operator="containsText" text="dsoy jktdh; fo|ky;ksa esa iz;ksx gsrq fu%'kqYd">
      <formula>NOT(ISERROR(SEARCH("dsoy jktdh; fo|ky;ksa esa iz;ksx gsrq fu%'kqYd",E1116)))</formula>
    </cfRule>
  </conditionalFormatting>
  <conditionalFormatting sqref="J1117:J1118 K1130:M1130 K1131:K1137 L1147 K1125:K1129 K1122:K1123 K1120:L1121 L1125:L1128 L1141 K1139:L1140 M1140:N1140">
    <cfRule type="cellIs" dxfId="6867" priority="672" stopIfTrue="1" operator="equal">
      <formula>0</formula>
    </cfRule>
  </conditionalFormatting>
  <conditionalFormatting sqref="J1117:J1118 K1130:M1130 K1131:K1137 L1147 K1125:K1129 K1122:K1123 K1120:L1121 L1125:L1128 L1141 K1139:L1140 M1140:N1140">
    <cfRule type="containsText" dxfId="6866" priority="668" stopIfTrue="1" operator="containsText" text="f'k{kk foHkkx jktLFkku">
      <formula>NOT(ISERROR(SEARCH("f'k{kk foHkkx jktLFkku",J1117)))</formula>
    </cfRule>
    <cfRule type="containsText" dxfId="6865" priority="671" stopIfTrue="1" operator="containsText" text="iw.kkZad">
      <formula>NOT(ISERROR(SEARCH("iw.kkZad",J1117)))</formula>
    </cfRule>
  </conditionalFormatting>
  <conditionalFormatting sqref="L1121 L1124:L1126 L1139:L1141">
    <cfRule type="cellIs" dxfId="6864" priority="669" stopIfTrue="1" operator="equal">
      <formula>1800</formula>
    </cfRule>
    <cfRule type="cellIs" dxfId="6863" priority="670" stopIfTrue="1" operator="equal">
      <formula>200</formula>
    </cfRule>
  </conditionalFormatting>
  <conditionalFormatting sqref="J1117:J1118 K1130:M1130 K1131:K1137 L1147 K1125:K1129 K1122:K1123 K1120:L1121 L1125:L1128 L1141 K1139:L1140 M1140:N1140">
    <cfRule type="containsText" dxfId="6862" priority="667" stopIfTrue="1" operator="containsText" text="dsoy jktdh; fo|ky;ksa esa iz;ksx gsrq fu%'kqYd">
      <formula>NOT(ISERROR(SEARCH("dsoy jktdh; fo|ky;ksa esa iz;ksx gsrq fu%'kqYd",J1117)))</formula>
    </cfRule>
  </conditionalFormatting>
  <conditionalFormatting sqref="K1147">
    <cfRule type="cellIs" dxfId="6861" priority="666" stopIfTrue="1" operator="equal">
      <formula>0</formula>
    </cfRule>
  </conditionalFormatting>
  <conditionalFormatting sqref="K1147">
    <cfRule type="containsText" dxfId="6860" priority="664" stopIfTrue="1" operator="containsText" text="f'k{kk foHkkx jktLFkku">
      <formula>NOT(ISERROR(SEARCH("f'k{kk foHkkx jktLFkku",K1147)))</formula>
    </cfRule>
    <cfRule type="containsText" dxfId="6859" priority="665" stopIfTrue="1" operator="containsText" text="iw.kkZad">
      <formula>NOT(ISERROR(SEARCH("iw.kkZad",K1147)))</formula>
    </cfRule>
  </conditionalFormatting>
  <conditionalFormatting sqref="K1147">
    <cfRule type="containsText" dxfId="6858" priority="663" stopIfTrue="1" operator="containsText" text="dsoy jktdh; fo|ky;ksa esa iz;ksx gsrq fu%'kqYd">
      <formula>NOT(ISERROR(SEARCH("dsoy jktdh; fo|ky;ksa esa iz;ksx gsrq fu%'kqYd",K1147)))</formula>
    </cfRule>
  </conditionalFormatting>
  <conditionalFormatting sqref="L1142:L1145">
    <cfRule type="cellIs" dxfId="6857" priority="662" stopIfTrue="1" operator="equal">
      <formula>0</formula>
    </cfRule>
  </conditionalFormatting>
  <conditionalFormatting sqref="L1142:L1145">
    <cfRule type="containsText" dxfId="6856" priority="658" stopIfTrue="1" operator="containsText" text="f'k{kk foHkkx jktLFkku">
      <formula>NOT(ISERROR(SEARCH("f'k{kk foHkkx jktLFkku",L1142)))</formula>
    </cfRule>
    <cfRule type="containsText" dxfId="6855" priority="661" stopIfTrue="1" operator="containsText" text="iw.kkZad">
      <formula>NOT(ISERROR(SEARCH("iw.kkZad",L1142)))</formula>
    </cfRule>
  </conditionalFormatting>
  <conditionalFormatting sqref="L1142:L1145">
    <cfRule type="cellIs" dxfId="6854" priority="659" stopIfTrue="1" operator="equal">
      <formula>1800</formula>
    </cfRule>
    <cfRule type="cellIs" dxfId="6853" priority="660" stopIfTrue="1" operator="equal">
      <formula>200</formula>
    </cfRule>
  </conditionalFormatting>
  <conditionalFormatting sqref="L1142:L1145">
    <cfRule type="containsText" dxfId="6852" priority="657" stopIfTrue="1" operator="containsText" text="dsoy jktdh; fo|ky;ksa esa iz;ksx gsrq fu%'kqYd">
      <formula>NOT(ISERROR(SEARCH("dsoy jktdh; fo|ky;ksa esa iz;ksx gsrq fu%'kqYd",L1142)))</formula>
    </cfRule>
  </conditionalFormatting>
  <conditionalFormatting sqref="L1122:L1123">
    <cfRule type="cellIs" dxfId="6851" priority="656" stopIfTrue="1" operator="equal">
      <formula>0</formula>
    </cfRule>
  </conditionalFormatting>
  <conditionalFormatting sqref="L1122:L1123">
    <cfRule type="containsText" dxfId="6850" priority="652" stopIfTrue="1" operator="containsText" text="f'k{kk foHkkx jktLFkku">
      <formula>NOT(ISERROR(SEARCH("f'k{kk foHkkx jktLFkku",L1122)))</formula>
    </cfRule>
    <cfRule type="containsText" dxfId="6849" priority="655" stopIfTrue="1" operator="containsText" text="iw.kkZad">
      <formula>NOT(ISERROR(SEARCH("iw.kkZad",L1122)))</formula>
    </cfRule>
  </conditionalFormatting>
  <conditionalFormatting sqref="L1122:L1123">
    <cfRule type="cellIs" dxfId="6848" priority="653" stopIfTrue="1" operator="equal">
      <formula>1800</formula>
    </cfRule>
    <cfRule type="cellIs" dxfId="6847" priority="654" stopIfTrue="1" operator="equal">
      <formula>200</formula>
    </cfRule>
  </conditionalFormatting>
  <conditionalFormatting sqref="L1122:L1123">
    <cfRule type="containsText" dxfId="6846" priority="651" stopIfTrue="1" operator="containsText" text="dsoy jktdh; fo|ky;ksa esa iz;ksx gsrq fu%'kqYd">
      <formula>NOT(ISERROR(SEARCH("dsoy jktdh; fo|ky;ksa esa iz;ksx gsrq fu%'kqYd",L1122)))</formula>
    </cfRule>
  </conditionalFormatting>
  <conditionalFormatting sqref="E1147">
    <cfRule type="cellIs" dxfId="6845" priority="628" stopIfTrue="1" operator="equal">
      <formula>0</formula>
    </cfRule>
  </conditionalFormatting>
  <conditionalFormatting sqref="C1117:C1118 D1130:F1130 D1131:D1137 D1125:D1129 D1122:D1123 D1120:E1121 E1125:E1128 E1141 D1139:E1140 F1140:G1140">
    <cfRule type="cellIs" dxfId="6844" priority="650" stopIfTrue="1" operator="equal">
      <formula>0</formula>
    </cfRule>
  </conditionalFormatting>
  <conditionalFormatting sqref="C1117:C1118 D1130:F1130 D1131:D1137 D1125:D1129 D1122:D1123 D1120:E1121 E1125:E1128 E1141 D1139:E1140 F1140:G1140">
    <cfRule type="containsText" dxfId="6843" priority="646" stopIfTrue="1" operator="containsText" text="f'k{kk foHkkx jktLFkku">
      <formula>NOT(ISERROR(SEARCH("f'k{kk foHkkx jktLFkku",C1117)))</formula>
    </cfRule>
    <cfRule type="containsText" dxfId="6842" priority="649" stopIfTrue="1" operator="containsText" text="iw.kkZad">
      <formula>NOT(ISERROR(SEARCH("iw.kkZad",C1117)))</formula>
    </cfRule>
  </conditionalFormatting>
  <conditionalFormatting sqref="E1121 E1124:E1126 E1139:E1141">
    <cfRule type="cellIs" dxfId="6841" priority="647" stopIfTrue="1" operator="equal">
      <formula>1800</formula>
    </cfRule>
    <cfRule type="cellIs" dxfId="6840" priority="648" stopIfTrue="1" operator="equal">
      <formula>200</formula>
    </cfRule>
  </conditionalFormatting>
  <conditionalFormatting sqref="C1117:C1118 D1130:F1130 D1131:D1137 D1125:D1129 D1122:D1123 D1120:E1121 E1125:E1128 E1141 D1139:E1140 F1140:G1140">
    <cfRule type="containsText" dxfId="6839" priority="645" stopIfTrue="1" operator="containsText" text="dsoy jktdh; fo|ky;ksa esa iz;ksx gsrq fu%'kqYd">
      <formula>NOT(ISERROR(SEARCH("dsoy jktdh; fo|ky;ksa esa iz;ksx gsrq fu%'kqYd",C1117)))</formula>
    </cfRule>
  </conditionalFormatting>
  <conditionalFormatting sqref="D1147">
    <cfRule type="cellIs" dxfId="6838" priority="644" stopIfTrue="1" operator="equal">
      <formula>0</formula>
    </cfRule>
  </conditionalFormatting>
  <conditionalFormatting sqref="D1147">
    <cfRule type="containsText" dxfId="6837" priority="642" stopIfTrue="1" operator="containsText" text="f'k{kk foHkkx jktLFkku">
      <formula>NOT(ISERROR(SEARCH("f'k{kk foHkkx jktLFkku",D1147)))</formula>
    </cfRule>
    <cfRule type="containsText" dxfId="6836" priority="643" stopIfTrue="1" operator="containsText" text="iw.kkZad">
      <formula>NOT(ISERROR(SEARCH("iw.kkZad",D1147)))</formula>
    </cfRule>
  </conditionalFormatting>
  <conditionalFormatting sqref="D1147">
    <cfRule type="containsText" dxfId="6835" priority="641" stopIfTrue="1" operator="containsText" text="dsoy jktdh; fo|ky;ksa esa iz;ksx gsrq fu%'kqYd">
      <formula>NOT(ISERROR(SEARCH("dsoy jktdh; fo|ky;ksa esa iz;ksx gsrq fu%'kqYd",D1147)))</formula>
    </cfRule>
  </conditionalFormatting>
  <conditionalFormatting sqref="E1142:E1145">
    <cfRule type="cellIs" dxfId="6834" priority="640" stopIfTrue="1" operator="equal">
      <formula>0</formula>
    </cfRule>
  </conditionalFormatting>
  <conditionalFormatting sqref="E1142:E1145">
    <cfRule type="containsText" dxfId="6833" priority="636" stopIfTrue="1" operator="containsText" text="f'k{kk foHkkx jktLFkku">
      <formula>NOT(ISERROR(SEARCH("f'k{kk foHkkx jktLFkku",E1142)))</formula>
    </cfRule>
    <cfRule type="containsText" dxfId="6832" priority="639" stopIfTrue="1" operator="containsText" text="iw.kkZad">
      <formula>NOT(ISERROR(SEARCH("iw.kkZad",E1142)))</formula>
    </cfRule>
  </conditionalFormatting>
  <conditionalFormatting sqref="E1142:E1145">
    <cfRule type="cellIs" dxfId="6831" priority="637" stopIfTrue="1" operator="equal">
      <formula>1800</formula>
    </cfRule>
    <cfRule type="cellIs" dxfId="6830" priority="638" stopIfTrue="1" operator="equal">
      <formula>200</formula>
    </cfRule>
  </conditionalFormatting>
  <conditionalFormatting sqref="E1142:E1145">
    <cfRule type="containsText" dxfId="6829" priority="635" stopIfTrue="1" operator="containsText" text="dsoy jktdh; fo|ky;ksa esa iz;ksx gsrq fu%'kqYd">
      <formula>NOT(ISERROR(SEARCH("dsoy jktdh; fo|ky;ksa esa iz;ksx gsrq fu%'kqYd",E1142)))</formula>
    </cfRule>
  </conditionalFormatting>
  <conditionalFormatting sqref="E1122:E1123">
    <cfRule type="cellIs" dxfId="6828" priority="634" stopIfTrue="1" operator="equal">
      <formula>0</formula>
    </cfRule>
  </conditionalFormatting>
  <conditionalFormatting sqref="E1122:E1123">
    <cfRule type="containsText" dxfId="6827" priority="630" stopIfTrue="1" operator="containsText" text="f'k{kk foHkkx jktLFkku">
      <formula>NOT(ISERROR(SEARCH("f'k{kk foHkkx jktLFkku",E1122)))</formula>
    </cfRule>
    <cfRule type="containsText" dxfId="6826" priority="633" stopIfTrue="1" operator="containsText" text="iw.kkZad">
      <formula>NOT(ISERROR(SEARCH("iw.kkZad",E1122)))</formula>
    </cfRule>
  </conditionalFormatting>
  <conditionalFormatting sqref="E1122:E1123">
    <cfRule type="cellIs" dxfId="6825" priority="631" stopIfTrue="1" operator="equal">
      <formula>1800</formula>
    </cfRule>
    <cfRule type="cellIs" dxfId="6824" priority="632" stopIfTrue="1" operator="equal">
      <formula>200</formula>
    </cfRule>
  </conditionalFormatting>
  <conditionalFormatting sqref="E1122:E1123">
    <cfRule type="containsText" dxfId="6823" priority="629" stopIfTrue="1" operator="containsText" text="dsoy jktdh; fo|ky;ksa esa iz;ksx gsrq fu%'kqYd">
      <formula>NOT(ISERROR(SEARCH("dsoy jktdh; fo|ky;ksa esa iz;ksx gsrq fu%'kqYd",E1122)))</formula>
    </cfRule>
  </conditionalFormatting>
  <conditionalFormatting sqref="E1147">
    <cfRule type="containsText" dxfId="6822" priority="626" stopIfTrue="1" operator="containsText" text="f'k{kk foHkkx jktLFkku">
      <formula>NOT(ISERROR(SEARCH("f'k{kk foHkkx jktLFkku",E1147)))</formula>
    </cfRule>
    <cfRule type="containsText" dxfId="6821" priority="627" stopIfTrue="1" operator="containsText" text="iw.kkZad">
      <formula>NOT(ISERROR(SEARCH("iw.kkZad",E1147)))</formula>
    </cfRule>
  </conditionalFormatting>
  <conditionalFormatting sqref="E1147">
    <cfRule type="containsText" dxfId="6820" priority="625" stopIfTrue="1" operator="containsText" text="dsoy jktdh; fo|ky;ksa esa iz;ksx gsrq fu%'kqYd">
      <formula>NOT(ISERROR(SEARCH("dsoy jktdh; fo|ky;ksa esa iz;ksx gsrq fu%'kqYd",E1147)))</formula>
    </cfRule>
  </conditionalFormatting>
  <conditionalFormatting sqref="J1148:J1149 K1161:M1161 K1162:K1168 L1178 K1156:K1160 K1153:K1154 K1151:L1152 L1156:L1159 L1172 K1170:L1171 M1171:N1171">
    <cfRule type="cellIs" dxfId="6819" priority="624" stopIfTrue="1" operator="equal">
      <formula>0</formula>
    </cfRule>
  </conditionalFormatting>
  <conditionalFormatting sqref="J1148:J1149 K1161:M1161 K1162:K1168 L1178 K1156:K1160 K1153:K1154 K1151:L1152 L1156:L1159 L1172 K1170:L1171 M1171:N1171">
    <cfRule type="containsText" dxfId="6818" priority="620" stopIfTrue="1" operator="containsText" text="f'k{kk foHkkx jktLFkku">
      <formula>NOT(ISERROR(SEARCH("f'k{kk foHkkx jktLFkku",J1148)))</formula>
    </cfRule>
    <cfRule type="containsText" dxfId="6817" priority="623" stopIfTrue="1" operator="containsText" text="iw.kkZad">
      <formula>NOT(ISERROR(SEARCH("iw.kkZad",J1148)))</formula>
    </cfRule>
  </conditionalFormatting>
  <conditionalFormatting sqref="L1152 L1155:L1157 L1170:L1172">
    <cfRule type="cellIs" dxfId="6816" priority="621" stopIfTrue="1" operator="equal">
      <formula>1800</formula>
    </cfRule>
    <cfRule type="cellIs" dxfId="6815" priority="622" stopIfTrue="1" operator="equal">
      <formula>200</formula>
    </cfRule>
  </conditionalFormatting>
  <conditionalFormatting sqref="J1148:J1149 K1161:M1161 K1162:K1168 L1178 K1156:K1160 K1153:K1154 K1151:L1152 L1156:L1159 L1172 K1170:L1171 M1171:N1171">
    <cfRule type="containsText" dxfId="6814" priority="619" stopIfTrue="1" operator="containsText" text="dsoy jktdh; fo|ky;ksa esa iz;ksx gsrq fu%'kqYd">
      <formula>NOT(ISERROR(SEARCH("dsoy jktdh; fo|ky;ksa esa iz;ksx gsrq fu%'kqYd",J1148)))</formula>
    </cfRule>
  </conditionalFormatting>
  <conditionalFormatting sqref="K1178">
    <cfRule type="cellIs" dxfId="6813" priority="618" stopIfTrue="1" operator="equal">
      <formula>0</formula>
    </cfRule>
  </conditionalFormatting>
  <conditionalFormatting sqref="K1178">
    <cfRule type="containsText" dxfId="6812" priority="616" stopIfTrue="1" operator="containsText" text="f'k{kk foHkkx jktLFkku">
      <formula>NOT(ISERROR(SEARCH("f'k{kk foHkkx jktLFkku",K1178)))</formula>
    </cfRule>
    <cfRule type="containsText" dxfId="6811" priority="617" stopIfTrue="1" operator="containsText" text="iw.kkZad">
      <formula>NOT(ISERROR(SEARCH("iw.kkZad",K1178)))</formula>
    </cfRule>
  </conditionalFormatting>
  <conditionalFormatting sqref="L1173:L1176">
    <cfRule type="containsText" dxfId="6810" priority="610" stopIfTrue="1" operator="containsText" text="f'k{kk foHkkx jktLFkku">
      <formula>NOT(ISERROR(SEARCH("f'k{kk foHkkx jktLFkku",L1173)))</formula>
    </cfRule>
    <cfRule type="containsText" dxfId="6809" priority="613" stopIfTrue="1" operator="containsText" text="iw.kkZad">
      <formula>NOT(ISERROR(SEARCH("iw.kkZad",L1173)))</formula>
    </cfRule>
  </conditionalFormatting>
  <conditionalFormatting sqref="L1173:L1176">
    <cfRule type="cellIs" dxfId="6808" priority="611" stopIfTrue="1" operator="equal">
      <formula>1800</formula>
    </cfRule>
    <cfRule type="cellIs" dxfId="6807" priority="612" stopIfTrue="1" operator="equal">
      <formula>200</formula>
    </cfRule>
  </conditionalFormatting>
  <conditionalFormatting sqref="L1173:L1176">
    <cfRule type="containsText" dxfId="6806" priority="609" stopIfTrue="1" operator="containsText" text="dsoy jktdh; fo|ky;ksa esa iz;ksx gsrq fu%'kqYd">
      <formula>NOT(ISERROR(SEARCH("dsoy jktdh; fo|ky;ksa esa iz;ksx gsrq fu%'kqYd",L1173)))</formula>
    </cfRule>
  </conditionalFormatting>
  <conditionalFormatting sqref="L1153:L1154">
    <cfRule type="cellIs" dxfId="6805" priority="608" stopIfTrue="1" operator="equal">
      <formula>0</formula>
    </cfRule>
  </conditionalFormatting>
  <conditionalFormatting sqref="L1153:L1154">
    <cfRule type="containsText" dxfId="6804" priority="604" stopIfTrue="1" operator="containsText" text="f'k{kk foHkkx jktLFkku">
      <formula>NOT(ISERROR(SEARCH("f'k{kk foHkkx jktLFkku",L1153)))</formula>
    </cfRule>
    <cfRule type="containsText" dxfId="6803" priority="607" stopIfTrue="1" operator="containsText" text="iw.kkZad">
      <formula>NOT(ISERROR(SEARCH("iw.kkZad",L1153)))</formula>
    </cfRule>
  </conditionalFormatting>
  <conditionalFormatting sqref="L1153:L1154">
    <cfRule type="cellIs" dxfId="6802" priority="605" stopIfTrue="1" operator="equal">
      <formula>1800</formula>
    </cfRule>
    <cfRule type="cellIs" dxfId="6801" priority="606" stopIfTrue="1" operator="equal">
      <formula>200</formula>
    </cfRule>
  </conditionalFormatting>
  <conditionalFormatting sqref="L1153:L1154">
    <cfRule type="containsText" dxfId="6800" priority="603" stopIfTrue="1" operator="containsText" text="dsoy jktdh; fo|ky;ksa esa iz;ksx gsrq fu%'kqYd">
      <formula>NOT(ISERROR(SEARCH("dsoy jktdh; fo|ky;ksa esa iz;ksx gsrq fu%'kqYd",L1153)))</formula>
    </cfRule>
  </conditionalFormatting>
  <conditionalFormatting sqref="C1148:C1149 D1161:F1161 D1162:D1168 D1156:D1160 D1153:D1154 D1151:E1152 E1156:E1159 E1172 D1170:E1171 F1171:G1171">
    <cfRule type="cellIs" dxfId="6799" priority="602" stopIfTrue="1" operator="equal">
      <formula>0</formula>
    </cfRule>
  </conditionalFormatting>
  <conditionalFormatting sqref="C1148:C1149 D1161:F1161 D1162:D1168 D1156:D1160 D1153:D1154 D1151:E1152 E1156:E1159 E1172 D1170:E1171 F1171:G1171">
    <cfRule type="containsText" dxfId="6798" priority="598" stopIfTrue="1" operator="containsText" text="f'k{kk foHkkx jktLFkku">
      <formula>NOT(ISERROR(SEARCH("f'k{kk foHkkx jktLFkku",C1148)))</formula>
    </cfRule>
    <cfRule type="containsText" dxfId="6797" priority="601" stopIfTrue="1" operator="containsText" text="iw.kkZad">
      <formula>NOT(ISERROR(SEARCH("iw.kkZad",C1148)))</formula>
    </cfRule>
  </conditionalFormatting>
  <conditionalFormatting sqref="E1152 E1155:E1157 E1170:E1172">
    <cfRule type="cellIs" dxfId="6796" priority="599" stopIfTrue="1" operator="equal">
      <formula>1800</formula>
    </cfRule>
    <cfRule type="cellIs" dxfId="6795" priority="600" stopIfTrue="1" operator="equal">
      <formula>200</formula>
    </cfRule>
  </conditionalFormatting>
  <conditionalFormatting sqref="E1173:E1176">
    <cfRule type="containsText" dxfId="6794" priority="588" stopIfTrue="1" operator="containsText" text="f'k{kk foHkkx jktLFkku">
      <formula>NOT(ISERROR(SEARCH("f'k{kk foHkkx jktLFkku",E1173)))</formula>
    </cfRule>
    <cfRule type="containsText" dxfId="6793" priority="591" stopIfTrue="1" operator="containsText" text="iw.kkZad">
      <formula>NOT(ISERROR(SEARCH("iw.kkZad",E1173)))</formula>
    </cfRule>
  </conditionalFormatting>
  <conditionalFormatting sqref="E1173:E1176">
    <cfRule type="cellIs" dxfId="6792" priority="589" stopIfTrue="1" operator="equal">
      <formula>1800</formula>
    </cfRule>
    <cfRule type="cellIs" dxfId="6791" priority="590" stopIfTrue="1" operator="equal">
      <formula>200</formula>
    </cfRule>
  </conditionalFormatting>
  <conditionalFormatting sqref="E1173:E1176">
    <cfRule type="containsText" dxfId="6790" priority="587" stopIfTrue="1" operator="containsText" text="dsoy jktdh; fo|ky;ksa esa iz;ksx gsrq fu%'kqYd">
      <formula>NOT(ISERROR(SEARCH("dsoy jktdh; fo|ky;ksa esa iz;ksx gsrq fu%'kqYd",E1173)))</formula>
    </cfRule>
  </conditionalFormatting>
  <conditionalFormatting sqref="E1153:E1154">
    <cfRule type="cellIs" dxfId="6789" priority="586" stopIfTrue="1" operator="equal">
      <formula>0</formula>
    </cfRule>
  </conditionalFormatting>
  <conditionalFormatting sqref="E1153:E1154">
    <cfRule type="containsText" dxfId="6788" priority="582" stopIfTrue="1" operator="containsText" text="f'k{kk foHkkx jktLFkku">
      <formula>NOT(ISERROR(SEARCH("f'k{kk foHkkx jktLFkku",E1153)))</formula>
    </cfRule>
    <cfRule type="containsText" dxfId="6787" priority="585" stopIfTrue="1" operator="containsText" text="iw.kkZad">
      <formula>NOT(ISERROR(SEARCH("iw.kkZad",E1153)))</formula>
    </cfRule>
  </conditionalFormatting>
  <conditionalFormatting sqref="E1153:E1154">
    <cfRule type="cellIs" dxfId="6786" priority="583" stopIfTrue="1" operator="equal">
      <formula>1800</formula>
    </cfRule>
    <cfRule type="cellIs" dxfId="6785" priority="584" stopIfTrue="1" operator="equal">
      <formula>200</formula>
    </cfRule>
  </conditionalFormatting>
  <conditionalFormatting sqref="J1179:J1180 K1192:M1192 K1193:K1199 L1209 K1187:K1191 K1184:K1185 K1182:L1183 L1187:L1190 L1203 K1201:L1202 M1202:N1202">
    <cfRule type="cellIs" dxfId="6784" priority="576" stopIfTrue="1" operator="equal">
      <formula>0</formula>
    </cfRule>
  </conditionalFormatting>
  <conditionalFormatting sqref="J1179:J1180 K1192:M1192 K1193:K1199 L1209 K1187:K1191 K1184:K1185 K1182:L1183 L1187:L1190 L1203 K1201:L1202 M1202:N1202">
    <cfRule type="containsText" dxfId="6783" priority="572" stopIfTrue="1" operator="containsText" text="f'k{kk foHkkx jktLFkku">
      <formula>NOT(ISERROR(SEARCH("f'k{kk foHkkx jktLFkku",J1179)))</formula>
    </cfRule>
    <cfRule type="containsText" dxfId="6782" priority="575" stopIfTrue="1" operator="containsText" text="iw.kkZad">
      <formula>NOT(ISERROR(SEARCH("iw.kkZad",J1179)))</formula>
    </cfRule>
  </conditionalFormatting>
  <conditionalFormatting sqref="L1183 L1186:L1188 L1201:L1203">
    <cfRule type="cellIs" dxfId="6781" priority="573" stopIfTrue="1" operator="equal">
      <formula>1800</formula>
    </cfRule>
    <cfRule type="cellIs" dxfId="6780" priority="574" stopIfTrue="1" operator="equal">
      <formula>200</formula>
    </cfRule>
  </conditionalFormatting>
  <conditionalFormatting sqref="J1179:J1180 K1192:M1192 K1193:K1199 L1209 K1187:K1191 K1184:K1185 K1182:L1183 L1187:L1190 L1203 K1201:L1202 M1202:N1202">
    <cfRule type="containsText" dxfId="6779" priority="571" stopIfTrue="1" operator="containsText" text="dsoy jktdh; fo|ky;ksa esa iz;ksx gsrq fu%'kqYd">
      <formula>NOT(ISERROR(SEARCH("dsoy jktdh; fo|ky;ksa esa iz;ksx gsrq fu%'kqYd",J1179)))</formula>
    </cfRule>
  </conditionalFormatting>
  <conditionalFormatting sqref="K1209">
    <cfRule type="cellIs" dxfId="6778" priority="570" stopIfTrue="1" operator="equal">
      <formula>0</formula>
    </cfRule>
  </conditionalFormatting>
  <conditionalFormatting sqref="K1209">
    <cfRule type="containsText" dxfId="6777" priority="568" stopIfTrue="1" operator="containsText" text="f'k{kk foHkkx jktLFkku">
      <formula>NOT(ISERROR(SEARCH("f'k{kk foHkkx jktLFkku",K1209)))</formula>
    </cfRule>
    <cfRule type="containsText" dxfId="6776" priority="569" stopIfTrue="1" operator="containsText" text="iw.kkZad">
      <formula>NOT(ISERROR(SEARCH("iw.kkZad",K1209)))</formula>
    </cfRule>
  </conditionalFormatting>
  <conditionalFormatting sqref="K1209">
    <cfRule type="containsText" dxfId="6775" priority="567" stopIfTrue="1" operator="containsText" text="dsoy jktdh; fo|ky;ksa esa iz;ksx gsrq fu%'kqYd">
      <formula>NOT(ISERROR(SEARCH("dsoy jktdh; fo|ky;ksa esa iz;ksx gsrq fu%'kqYd",K1209)))</formula>
    </cfRule>
  </conditionalFormatting>
  <conditionalFormatting sqref="L1204:L1207">
    <cfRule type="cellIs" dxfId="6774" priority="566" stopIfTrue="1" operator="equal">
      <formula>0</formula>
    </cfRule>
  </conditionalFormatting>
  <conditionalFormatting sqref="L1204:L1207">
    <cfRule type="containsText" dxfId="6773" priority="562" stopIfTrue="1" operator="containsText" text="f'k{kk foHkkx jktLFkku">
      <formula>NOT(ISERROR(SEARCH("f'k{kk foHkkx jktLFkku",L1204)))</formula>
    </cfRule>
    <cfRule type="containsText" dxfId="6772" priority="565" stopIfTrue="1" operator="containsText" text="iw.kkZad">
      <formula>NOT(ISERROR(SEARCH("iw.kkZad",L1204)))</formula>
    </cfRule>
  </conditionalFormatting>
  <conditionalFormatting sqref="L1204:L1207">
    <cfRule type="cellIs" dxfId="6771" priority="563" stopIfTrue="1" operator="equal">
      <formula>1800</formula>
    </cfRule>
    <cfRule type="cellIs" dxfId="6770" priority="564" stopIfTrue="1" operator="equal">
      <formula>200</formula>
    </cfRule>
  </conditionalFormatting>
  <conditionalFormatting sqref="L1204:L1207">
    <cfRule type="containsText" dxfId="6769" priority="561" stopIfTrue="1" operator="containsText" text="dsoy jktdh; fo|ky;ksa esa iz;ksx gsrq fu%'kqYd">
      <formula>NOT(ISERROR(SEARCH("dsoy jktdh; fo|ky;ksa esa iz;ksx gsrq fu%'kqYd",L1204)))</formula>
    </cfRule>
  </conditionalFormatting>
  <conditionalFormatting sqref="L1184:L1185">
    <cfRule type="cellIs" dxfId="6768" priority="560" stopIfTrue="1" operator="equal">
      <formula>0</formula>
    </cfRule>
  </conditionalFormatting>
  <conditionalFormatting sqref="L1184:L1185">
    <cfRule type="containsText" dxfId="6767" priority="556" stopIfTrue="1" operator="containsText" text="f'k{kk foHkkx jktLFkku">
      <formula>NOT(ISERROR(SEARCH("f'k{kk foHkkx jktLFkku",L1184)))</formula>
    </cfRule>
    <cfRule type="containsText" dxfId="6766" priority="559" stopIfTrue="1" operator="containsText" text="iw.kkZad">
      <formula>NOT(ISERROR(SEARCH("iw.kkZad",L1184)))</formula>
    </cfRule>
  </conditionalFormatting>
  <conditionalFormatting sqref="L1184:L1185">
    <cfRule type="cellIs" dxfId="6765" priority="557" stopIfTrue="1" operator="equal">
      <formula>1800</formula>
    </cfRule>
    <cfRule type="cellIs" dxfId="6764" priority="558" stopIfTrue="1" operator="equal">
      <formula>200</formula>
    </cfRule>
  </conditionalFormatting>
  <conditionalFormatting sqref="L1184:L1185">
    <cfRule type="containsText" dxfId="6763" priority="555" stopIfTrue="1" operator="containsText" text="dsoy jktdh; fo|ky;ksa esa iz;ksx gsrq fu%'kqYd">
      <formula>NOT(ISERROR(SEARCH("dsoy jktdh; fo|ky;ksa esa iz;ksx gsrq fu%'kqYd",L1184)))</formula>
    </cfRule>
  </conditionalFormatting>
  <conditionalFormatting sqref="K1333">
    <cfRule type="containsText" dxfId="6762" priority="375" stopIfTrue="1" operator="containsText" text="dsoy jktdh; fo|ky;ksa esa iz;ksx gsrq fu%'kqYd">
      <formula>NOT(ISERROR(SEARCH("dsoy jktdh; fo|ky;ksa esa iz;ksx gsrq fu%'kqYd",K1333)))</formula>
    </cfRule>
  </conditionalFormatting>
  <conditionalFormatting sqref="L1328:L1331">
    <cfRule type="cellIs" dxfId="6761" priority="374" stopIfTrue="1" operator="equal">
      <formula>0</formula>
    </cfRule>
  </conditionalFormatting>
  <conditionalFormatting sqref="E1209">
    <cfRule type="cellIs" dxfId="6760" priority="532" stopIfTrue="1" operator="equal">
      <formula>0</formula>
    </cfRule>
  </conditionalFormatting>
  <conditionalFormatting sqref="C1179:C1180 D1192:F1192 D1193:D1199 D1187:D1191 D1184:D1185 D1182:E1183 E1187:E1190 E1203 D1201:E1202 F1202:G1202">
    <cfRule type="cellIs" dxfId="6759" priority="554" stopIfTrue="1" operator="equal">
      <formula>0</formula>
    </cfRule>
  </conditionalFormatting>
  <conditionalFormatting sqref="C1179:C1180 D1192:F1192 D1193:D1199 D1187:D1191 D1184:D1185 D1182:E1183 E1187:E1190 E1203 D1201:E1202 F1202:G1202">
    <cfRule type="containsText" dxfId="6758" priority="550" stopIfTrue="1" operator="containsText" text="f'k{kk foHkkx jktLFkku">
      <formula>NOT(ISERROR(SEARCH("f'k{kk foHkkx jktLFkku",C1179)))</formula>
    </cfRule>
    <cfRule type="containsText" dxfId="6757" priority="553" stopIfTrue="1" operator="containsText" text="iw.kkZad">
      <formula>NOT(ISERROR(SEARCH("iw.kkZad",C1179)))</formula>
    </cfRule>
  </conditionalFormatting>
  <conditionalFormatting sqref="E1183 E1186:E1188 E1201:E1203">
    <cfRule type="cellIs" dxfId="6756" priority="551" stopIfTrue="1" operator="equal">
      <formula>1800</formula>
    </cfRule>
    <cfRule type="cellIs" dxfId="6755" priority="552" stopIfTrue="1" operator="equal">
      <formula>200</formula>
    </cfRule>
  </conditionalFormatting>
  <conditionalFormatting sqref="C1179:C1180 D1192:F1192 D1193:D1199 D1187:D1191 D1184:D1185 D1182:E1183 E1187:E1190 E1203 D1201:E1202 F1202:G1202">
    <cfRule type="containsText" dxfId="6754" priority="549" stopIfTrue="1" operator="containsText" text="dsoy jktdh; fo|ky;ksa esa iz;ksx gsrq fu%'kqYd">
      <formula>NOT(ISERROR(SEARCH("dsoy jktdh; fo|ky;ksa esa iz;ksx gsrq fu%'kqYd",C1179)))</formula>
    </cfRule>
  </conditionalFormatting>
  <conditionalFormatting sqref="D1209">
    <cfRule type="cellIs" dxfId="6753" priority="548" stopIfTrue="1" operator="equal">
      <formula>0</formula>
    </cfRule>
  </conditionalFormatting>
  <conditionalFormatting sqref="D1209">
    <cfRule type="containsText" dxfId="6752" priority="546" stopIfTrue="1" operator="containsText" text="f'k{kk foHkkx jktLFkku">
      <formula>NOT(ISERROR(SEARCH("f'k{kk foHkkx jktLFkku",D1209)))</formula>
    </cfRule>
    <cfRule type="containsText" dxfId="6751" priority="547" stopIfTrue="1" operator="containsText" text="iw.kkZad">
      <formula>NOT(ISERROR(SEARCH("iw.kkZad",D1209)))</formula>
    </cfRule>
  </conditionalFormatting>
  <conditionalFormatting sqref="D1209">
    <cfRule type="containsText" dxfId="6750" priority="545" stopIfTrue="1" operator="containsText" text="dsoy jktdh; fo|ky;ksa esa iz;ksx gsrq fu%'kqYd">
      <formula>NOT(ISERROR(SEARCH("dsoy jktdh; fo|ky;ksa esa iz;ksx gsrq fu%'kqYd",D1209)))</formula>
    </cfRule>
  </conditionalFormatting>
  <conditionalFormatting sqref="E1204:E1207">
    <cfRule type="cellIs" dxfId="6749" priority="544" stopIfTrue="1" operator="equal">
      <formula>0</formula>
    </cfRule>
  </conditionalFormatting>
  <conditionalFormatting sqref="E1204:E1207">
    <cfRule type="containsText" dxfId="6748" priority="540" stopIfTrue="1" operator="containsText" text="f'k{kk foHkkx jktLFkku">
      <formula>NOT(ISERROR(SEARCH("f'k{kk foHkkx jktLFkku",E1204)))</formula>
    </cfRule>
    <cfRule type="containsText" dxfId="6747" priority="543" stopIfTrue="1" operator="containsText" text="iw.kkZad">
      <formula>NOT(ISERROR(SEARCH("iw.kkZad",E1204)))</formula>
    </cfRule>
  </conditionalFormatting>
  <conditionalFormatting sqref="E1204:E1207">
    <cfRule type="cellIs" dxfId="6746" priority="541" stopIfTrue="1" operator="equal">
      <formula>1800</formula>
    </cfRule>
    <cfRule type="cellIs" dxfId="6745" priority="542" stopIfTrue="1" operator="equal">
      <formula>200</formula>
    </cfRule>
  </conditionalFormatting>
  <conditionalFormatting sqref="E1204:E1207">
    <cfRule type="containsText" dxfId="6744" priority="539" stopIfTrue="1" operator="containsText" text="dsoy jktdh; fo|ky;ksa esa iz;ksx gsrq fu%'kqYd">
      <formula>NOT(ISERROR(SEARCH("dsoy jktdh; fo|ky;ksa esa iz;ksx gsrq fu%'kqYd",E1204)))</formula>
    </cfRule>
  </conditionalFormatting>
  <conditionalFormatting sqref="E1184:E1185">
    <cfRule type="cellIs" dxfId="6743" priority="538" stopIfTrue="1" operator="equal">
      <formula>0</formula>
    </cfRule>
  </conditionalFormatting>
  <conditionalFormatting sqref="E1184:E1185">
    <cfRule type="containsText" dxfId="6742" priority="534" stopIfTrue="1" operator="containsText" text="f'k{kk foHkkx jktLFkku">
      <formula>NOT(ISERROR(SEARCH("f'k{kk foHkkx jktLFkku",E1184)))</formula>
    </cfRule>
    <cfRule type="containsText" dxfId="6741" priority="537" stopIfTrue="1" operator="containsText" text="iw.kkZad">
      <formula>NOT(ISERROR(SEARCH("iw.kkZad",E1184)))</formula>
    </cfRule>
  </conditionalFormatting>
  <conditionalFormatting sqref="E1184:E1185">
    <cfRule type="cellIs" dxfId="6740" priority="535" stopIfTrue="1" operator="equal">
      <formula>1800</formula>
    </cfRule>
    <cfRule type="cellIs" dxfId="6739" priority="536" stopIfTrue="1" operator="equal">
      <formula>200</formula>
    </cfRule>
  </conditionalFormatting>
  <conditionalFormatting sqref="E1184:E1185">
    <cfRule type="containsText" dxfId="6738" priority="533" stopIfTrue="1" operator="containsText" text="dsoy jktdh; fo|ky;ksa esa iz;ksx gsrq fu%'kqYd">
      <formula>NOT(ISERROR(SEARCH("dsoy jktdh; fo|ky;ksa esa iz;ksx gsrq fu%'kqYd",E1184)))</formula>
    </cfRule>
  </conditionalFormatting>
  <conditionalFormatting sqref="E1235:E1238">
    <cfRule type="cellIs" dxfId="6737" priority="496" stopIfTrue="1" operator="equal">
      <formula>0</formula>
    </cfRule>
  </conditionalFormatting>
  <conditionalFormatting sqref="E1235:E1238">
    <cfRule type="containsText" dxfId="6736" priority="492" stopIfTrue="1" operator="containsText" text="f'k{kk foHkkx jktLFkku">
      <formula>NOT(ISERROR(SEARCH("f'k{kk foHkkx jktLFkku",E1235)))</formula>
    </cfRule>
    <cfRule type="containsText" dxfId="6735" priority="495" stopIfTrue="1" operator="containsText" text="iw.kkZad">
      <formula>NOT(ISERROR(SEARCH("iw.kkZad",E1235)))</formula>
    </cfRule>
  </conditionalFormatting>
  <conditionalFormatting sqref="E1235:E1238">
    <cfRule type="cellIs" dxfId="6734" priority="493" stopIfTrue="1" operator="equal">
      <formula>1800</formula>
    </cfRule>
    <cfRule type="cellIs" dxfId="6733" priority="494" stopIfTrue="1" operator="equal">
      <formula>200</formula>
    </cfRule>
  </conditionalFormatting>
  <conditionalFormatting sqref="E1235:E1238">
    <cfRule type="containsText" dxfId="6732" priority="491" stopIfTrue="1" operator="containsText" text="dsoy jktdh; fo|ky;ksa esa iz;ksx gsrq fu%'kqYd">
      <formula>NOT(ISERROR(SEARCH("dsoy jktdh; fo|ky;ksa esa iz;ksx gsrq fu%'kqYd",E1235)))</formula>
    </cfRule>
  </conditionalFormatting>
  <conditionalFormatting sqref="E1215:E1216">
    <cfRule type="cellIs" dxfId="6731" priority="490" stopIfTrue="1" operator="equal">
      <formula>0</formula>
    </cfRule>
  </conditionalFormatting>
  <conditionalFormatting sqref="E1240">
    <cfRule type="containsText" dxfId="6730" priority="481" stopIfTrue="1" operator="containsText" text="dsoy jktdh; fo|ky;ksa esa iz;ksx gsrq fu%'kqYd">
      <formula>NOT(ISERROR(SEARCH("dsoy jktdh; fo|ky;ksa esa iz;ksx gsrq fu%'kqYd",E1240)))</formula>
    </cfRule>
  </conditionalFormatting>
  <conditionalFormatting sqref="J1241:J1242 K1254:M1254 K1255:K1261 L1271 K1249:K1253 K1246:K1247 K1244:L1245 L1249:L1252 L1265 K1263:L1264 M1264:N1264">
    <cfRule type="cellIs" dxfId="6729" priority="480" stopIfTrue="1" operator="equal">
      <formula>0</formula>
    </cfRule>
  </conditionalFormatting>
  <conditionalFormatting sqref="J1241:J1242 K1254:M1254 K1255:K1261 L1271 K1249:K1253 K1246:K1247 K1244:L1245 L1249:L1252 L1265 K1263:L1264 M1264:N1264">
    <cfRule type="containsText" dxfId="6728" priority="476" stopIfTrue="1" operator="containsText" text="f'k{kk foHkkx jktLFkku">
      <formula>NOT(ISERROR(SEARCH("f'k{kk foHkkx jktLFkku",J1241)))</formula>
    </cfRule>
    <cfRule type="containsText" dxfId="6727" priority="479" stopIfTrue="1" operator="containsText" text="iw.kkZad">
      <formula>NOT(ISERROR(SEARCH("iw.kkZad",J1241)))</formula>
    </cfRule>
  </conditionalFormatting>
  <conditionalFormatting sqref="L1245 L1248:L1250 L1263:L1265">
    <cfRule type="cellIs" dxfId="6726" priority="477" stopIfTrue="1" operator="equal">
      <formula>1800</formula>
    </cfRule>
    <cfRule type="cellIs" dxfId="6725" priority="478" stopIfTrue="1" operator="equal">
      <formula>200</formula>
    </cfRule>
  </conditionalFormatting>
  <conditionalFormatting sqref="J1241:J1242 K1254:M1254 K1255:K1261 L1271 K1249:K1253 K1246:K1247 K1244:L1245 L1249:L1252 L1265 K1263:L1264 M1264:N1264">
    <cfRule type="containsText" dxfId="6724" priority="475" stopIfTrue="1" operator="containsText" text="dsoy jktdh; fo|ky;ksa esa iz;ksx gsrq fu%'kqYd">
      <formula>NOT(ISERROR(SEARCH("dsoy jktdh; fo|ky;ksa esa iz;ksx gsrq fu%'kqYd",J1241)))</formula>
    </cfRule>
  </conditionalFormatting>
  <conditionalFormatting sqref="K1271">
    <cfRule type="cellIs" dxfId="6723" priority="474" stopIfTrue="1" operator="equal">
      <formula>0</formula>
    </cfRule>
  </conditionalFormatting>
  <conditionalFormatting sqref="L1266:L1269">
    <cfRule type="containsText" dxfId="6722" priority="465" stopIfTrue="1" operator="containsText" text="dsoy jktdh; fo|ky;ksa esa iz;ksx gsrq fu%'kqYd">
      <formula>NOT(ISERROR(SEARCH("dsoy jktdh; fo|ky;ksa esa iz;ksx gsrq fu%'kqYd",L1266)))</formula>
    </cfRule>
  </conditionalFormatting>
  <conditionalFormatting sqref="L1246:L1247">
    <cfRule type="cellIs" dxfId="6721" priority="464" stopIfTrue="1" operator="equal">
      <formula>0</formula>
    </cfRule>
  </conditionalFormatting>
  <conditionalFormatting sqref="L1246:L1247">
    <cfRule type="containsText" dxfId="6720" priority="460" stopIfTrue="1" operator="containsText" text="f'k{kk foHkkx jktLFkku">
      <formula>NOT(ISERROR(SEARCH("f'k{kk foHkkx jktLFkku",L1246)))</formula>
    </cfRule>
    <cfRule type="containsText" dxfId="6719" priority="463" stopIfTrue="1" operator="containsText" text="iw.kkZad">
      <formula>NOT(ISERROR(SEARCH("iw.kkZad",L1246)))</formula>
    </cfRule>
  </conditionalFormatting>
  <conditionalFormatting sqref="L1246:L1247">
    <cfRule type="cellIs" dxfId="6718" priority="461" stopIfTrue="1" operator="equal">
      <formula>1800</formula>
    </cfRule>
    <cfRule type="cellIs" dxfId="6717" priority="462" stopIfTrue="1" operator="equal">
      <formula>200</formula>
    </cfRule>
  </conditionalFormatting>
  <conditionalFormatting sqref="L1246:L1247">
    <cfRule type="containsText" dxfId="6716" priority="459" stopIfTrue="1" operator="containsText" text="dsoy jktdh; fo|ky;ksa esa iz;ksx gsrq fu%'kqYd">
      <formula>NOT(ISERROR(SEARCH("dsoy jktdh; fo|ky;ksa esa iz;ksx gsrq fu%'kqYd",L1246)))</formula>
    </cfRule>
  </conditionalFormatting>
  <conditionalFormatting sqref="C1241:C1242 D1254:F1254 D1255:D1261 D1249:D1253 D1246:D1247 D1244:E1245 E1249:E1252 E1265 D1263:E1264 F1264:G1264">
    <cfRule type="cellIs" dxfId="6715" priority="458" stopIfTrue="1" operator="equal">
      <formula>0</formula>
    </cfRule>
  </conditionalFormatting>
  <conditionalFormatting sqref="C1241:C1242 D1254:F1254 D1255:D1261 D1249:D1253 D1246:D1247 D1244:E1245 E1249:E1252 E1265 D1263:E1264 F1264:G1264">
    <cfRule type="containsText" dxfId="6714" priority="454" stopIfTrue="1" operator="containsText" text="f'k{kk foHkkx jktLFkku">
      <formula>NOT(ISERROR(SEARCH("f'k{kk foHkkx jktLFkku",C1241)))</formula>
    </cfRule>
    <cfRule type="containsText" dxfId="6713" priority="457" stopIfTrue="1" operator="containsText" text="iw.kkZad">
      <formula>NOT(ISERROR(SEARCH("iw.kkZad",C1241)))</formula>
    </cfRule>
  </conditionalFormatting>
  <conditionalFormatting sqref="E1245 E1248:E1250 E1263:E1265">
    <cfRule type="cellIs" dxfId="6712" priority="455" stopIfTrue="1" operator="equal">
      <formula>1800</formula>
    </cfRule>
    <cfRule type="cellIs" dxfId="6711" priority="456" stopIfTrue="1" operator="equal">
      <formula>200</formula>
    </cfRule>
  </conditionalFormatting>
  <conditionalFormatting sqref="C1241:C1242 D1254:F1254 D1255:D1261 D1249:D1253 D1246:D1247 D1244:E1245 E1249:E1252 E1265 D1263:E1264 F1264:G1264">
    <cfRule type="containsText" dxfId="6710" priority="453" stopIfTrue="1" operator="containsText" text="dsoy jktdh; fo|ky;ksa esa iz;ksx gsrq fu%'kqYd">
      <formula>NOT(ISERROR(SEARCH("dsoy jktdh; fo|ky;ksa esa iz;ksx gsrq fu%'kqYd",C1241)))</formula>
    </cfRule>
  </conditionalFormatting>
  <conditionalFormatting sqref="D1271">
    <cfRule type="cellIs" dxfId="6709" priority="452" stopIfTrue="1" operator="equal">
      <formula>0</formula>
    </cfRule>
  </conditionalFormatting>
  <conditionalFormatting sqref="E1266:E1269">
    <cfRule type="containsText" dxfId="6708" priority="443" stopIfTrue="1" operator="containsText" text="dsoy jktdh; fo|ky;ksa esa iz;ksx gsrq fu%'kqYd">
      <formula>NOT(ISERROR(SEARCH("dsoy jktdh; fo|ky;ksa esa iz;ksx gsrq fu%'kqYd",E1266)))</formula>
    </cfRule>
  </conditionalFormatting>
  <conditionalFormatting sqref="E1246:E1247">
    <cfRule type="cellIs" dxfId="6707" priority="442" stopIfTrue="1" operator="equal">
      <formula>0</formula>
    </cfRule>
  </conditionalFormatting>
  <conditionalFormatting sqref="E1246:E1247">
    <cfRule type="containsText" dxfId="6706" priority="438" stopIfTrue="1" operator="containsText" text="f'k{kk foHkkx jktLFkku">
      <formula>NOT(ISERROR(SEARCH("f'k{kk foHkkx jktLFkku",E1246)))</formula>
    </cfRule>
    <cfRule type="containsText" dxfId="6705" priority="441" stopIfTrue="1" operator="containsText" text="iw.kkZad">
      <formula>NOT(ISERROR(SEARCH("iw.kkZad",E1246)))</formula>
    </cfRule>
  </conditionalFormatting>
  <conditionalFormatting sqref="E1246:E1247">
    <cfRule type="cellIs" dxfId="6704" priority="439" stopIfTrue="1" operator="equal">
      <formula>1800</formula>
    </cfRule>
    <cfRule type="cellIs" dxfId="6703" priority="440" stopIfTrue="1" operator="equal">
      <formula>200</formula>
    </cfRule>
  </conditionalFormatting>
  <conditionalFormatting sqref="E1246:E1247">
    <cfRule type="containsText" dxfId="6702" priority="437" stopIfTrue="1" operator="containsText" text="dsoy jktdh; fo|ky;ksa esa iz;ksx gsrq fu%'kqYd">
      <formula>NOT(ISERROR(SEARCH("dsoy jktdh; fo|ky;ksa esa iz;ksx gsrq fu%'kqYd",E1246)))</formula>
    </cfRule>
  </conditionalFormatting>
  <conditionalFormatting sqref="E1271">
    <cfRule type="cellIs" dxfId="6701" priority="436" stopIfTrue="1" operator="equal">
      <formula>0</formula>
    </cfRule>
  </conditionalFormatting>
  <conditionalFormatting sqref="E1209">
    <cfRule type="containsText" dxfId="6700" priority="530" stopIfTrue="1" operator="containsText" text="f'k{kk foHkkx jktLFkku">
      <formula>NOT(ISERROR(SEARCH("f'k{kk foHkkx jktLFkku",E1209)))</formula>
    </cfRule>
    <cfRule type="containsText" dxfId="6699" priority="531" stopIfTrue="1" operator="containsText" text="iw.kkZad">
      <formula>NOT(ISERROR(SEARCH("iw.kkZad",E1209)))</formula>
    </cfRule>
  </conditionalFormatting>
  <conditionalFormatting sqref="E1209">
    <cfRule type="containsText" dxfId="6698" priority="529" stopIfTrue="1" operator="containsText" text="dsoy jktdh; fo|ky;ksa esa iz;ksx gsrq fu%'kqYd">
      <formula>NOT(ISERROR(SEARCH("dsoy jktdh; fo|ky;ksa esa iz;ksx gsrq fu%'kqYd",E1209)))</formula>
    </cfRule>
  </conditionalFormatting>
  <conditionalFormatting sqref="C1303:C1304 D1316:F1316 D1317:D1323 D1311:D1315 D1308:D1309 D1306:E1307 E1311:E1314 E1327 D1325:E1326 F1326:G1326">
    <cfRule type="containsText" dxfId="6697" priority="357" stopIfTrue="1" operator="containsText" text="dsoy jktdh; fo|ky;ksa esa iz;ksx gsrq fu%'kqYd">
      <formula>NOT(ISERROR(SEARCH("dsoy jktdh; fo|ky;ksa esa iz;ksx gsrq fu%'kqYd",C1303)))</formula>
    </cfRule>
  </conditionalFormatting>
  <conditionalFormatting sqref="D1333">
    <cfRule type="cellIs" dxfId="6696" priority="356" stopIfTrue="1" operator="equal">
      <formula>0</formula>
    </cfRule>
  </conditionalFormatting>
  <conditionalFormatting sqref="D1333">
    <cfRule type="containsText" dxfId="6695" priority="354" stopIfTrue="1" operator="containsText" text="f'k{kk foHkkx jktLFkku">
      <formula>NOT(ISERROR(SEARCH("f'k{kk foHkkx jktLFkku",D1333)))</formula>
    </cfRule>
    <cfRule type="containsText" dxfId="6694" priority="355" stopIfTrue="1" operator="containsText" text="iw.kkZad">
      <formula>NOT(ISERROR(SEARCH("iw.kkZad",D1333)))</formula>
    </cfRule>
  </conditionalFormatting>
  <conditionalFormatting sqref="D1333">
    <cfRule type="containsText" dxfId="6693" priority="353" stopIfTrue="1" operator="containsText" text="dsoy jktdh; fo|ky;ksa esa iz;ksx gsrq fu%'kqYd">
      <formula>NOT(ISERROR(SEARCH("dsoy jktdh; fo|ky;ksa esa iz;ksx gsrq fu%'kqYd",D1333)))</formula>
    </cfRule>
  </conditionalFormatting>
  <conditionalFormatting sqref="E1328:E1331">
    <cfRule type="cellIs" dxfId="6692" priority="352" stopIfTrue="1" operator="equal">
      <formula>0</formula>
    </cfRule>
  </conditionalFormatting>
  <conditionalFormatting sqref="E1308:E1309">
    <cfRule type="containsText" dxfId="6691" priority="341" stopIfTrue="1" operator="containsText" text="dsoy jktdh; fo|ky;ksa esa iz;ksx gsrq fu%'kqYd">
      <formula>NOT(ISERROR(SEARCH("dsoy jktdh; fo|ky;ksa esa iz;ksx gsrq fu%'kqYd",E1308)))</formula>
    </cfRule>
  </conditionalFormatting>
  <conditionalFormatting sqref="E1333">
    <cfRule type="cellIs" dxfId="6690" priority="340" stopIfTrue="1" operator="equal">
      <formula>0</formula>
    </cfRule>
  </conditionalFormatting>
  <conditionalFormatting sqref="E1333">
    <cfRule type="containsText" dxfId="6689" priority="338" stopIfTrue="1" operator="containsText" text="f'k{kk foHkkx jktLFkku">
      <formula>NOT(ISERROR(SEARCH("f'k{kk foHkkx jktLFkku",E1333)))</formula>
    </cfRule>
    <cfRule type="containsText" dxfId="6688" priority="339" stopIfTrue="1" operator="containsText" text="iw.kkZad">
      <formula>NOT(ISERROR(SEARCH("iw.kkZad",E1333)))</formula>
    </cfRule>
  </conditionalFormatting>
  <conditionalFormatting sqref="E1333">
    <cfRule type="containsText" dxfId="6687" priority="337" stopIfTrue="1" operator="containsText" text="dsoy jktdh; fo|ky;ksa esa iz;ksx gsrq fu%'kqYd">
      <formula>NOT(ISERROR(SEARCH("dsoy jktdh; fo|ky;ksa esa iz;ksx gsrq fu%'kqYd",E1333)))</formula>
    </cfRule>
  </conditionalFormatting>
  <conditionalFormatting sqref="J1210:J1211 K1223:M1223 K1224:K1230 L1240 K1218:K1222 K1215:K1216 K1213:L1214 L1218:L1221 L1234 K1232:L1233 M1233:N1233">
    <cfRule type="cellIs" dxfId="6686" priority="528" stopIfTrue="1" operator="equal">
      <formula>0</formula>
    </cfRule>
  </conditionalFormatting>
  <conditionalFormatting sqref="J1210:J1211 K1223:M1223 K1224:K1230 L1240 K1218:K1222 K1215:K1216 K1213:L1214 L1218:L1221 L1234 K1232:L1233 M1233:N1233">
    <cfRule type="containsText" dxfId="6685" priority="524" stopIfTrue="1" operator="containsText" text="f'k{kk foHkkx jktLFkku">
      <formula>NOT(ISERROR(SEARCH("f'k{kk foHkkx jktLFkku",J1210)))</formula>
    </cfRule>
    <cfRule type="containsText" dxfId="6684" priority="527" stopIfTrue="1" operator="containsText" text="iw.kkZad">
      <formula>NOT(ISERROR(SEARCH("iw.kkZad",J1210)))</formula>
    </cfRule>
  </conditionalFormatting>
  <conditionalFormatting sqref="L1214 L1217:L1219 L1232:L1234">
    <cfRule type="cellIs" dxfId="6683" priority="525" stopIfTrue="1" operator="equal">
      <formula>1800</formula>
    </cfRule>
    <cfRule type="cellIs" dxfId="6682" priority="526" stopIfTrue="1" operator="equal">
      <formula>200</formula>
    </cfRule>
  </conditionalFormatting>
  <conditionalFormatting sqref="J1210:J1211 K1223:M1223 K1224:K1230 L1240 K1218:K1222 K1215:K1216 K1213:L1214 L1218:L1221 L1234 K1232:L1233 M1233:N1233">
    <cfRule type="containsText" dxfId="6681" priority="523" stopIfTrue="1" operator="containsText" text="dsoy jktdh; fo|ky;ksa esa iz;ksx gsrq fu%'kqYd">
      <formula>NOT(ISERROR(SEARCH("dsoy jktdh; fo|ky;ksa esa iz;ksx gsrq fu%'kqYd",J1210)))</formula>
    </cfRule>
  </conditionalFormatting>
  <conditionalFormatting sqref="K1240">
    <cfRule type="cellIs" dxfId="6680" priority="522" stopIfTrue="1" operator="equal">
      <formula>0</formula>
    </cfRule>
  </conditionalFormatting>
  <conditionalFormatting sqref="K1240">
    <cfRule type="containsText" dxfId="6679" priority="520" stopIfTrue="1" operator="containsText" text="f'k{kk foHkkx jktLFkku">
      <formula>NOT(ISERROR(SEARCH("f'k{kk foHkkx jktLFkku",K1240)))</formula>
    </cfRule>
    <cfRule type="containsText" dxfId="6678" priority="521" stopIfTrue="1" operator="containsText" text="iw.kkZad">
      <formula>NOT(ISERROR(SEARCH("iw.kkZad",K1240)))</formula>
    </cfRule>
  </conditionalFormatting>
  <conditionalFormatting sqref="K1240">
    <cfRule type="containsText" dxfId="6677" priority="519" stopIfTrue="1" operator="containsText" text="dsoy jktdh; fo|ky;ksa esa iz;ksx gsrq fu%'kqYd">
      <formula>NOT(ISERROR(SEARCH("dsoy jktdh; fo|ky;ksa esa iz;ksx gsrq fu%'kqYd",K1240)))</formula>
    </cfRule>
  </conditionalFormatting>
  <conditionalFormatting sqref="L1235:L1238">
    <cfRule type="cellIs" dxfId="6676" priority="518" stopIfTrue="1" operator="equal">
      <formula>0</formula>
    </cfRule>
  </conditionalFormatting>
  <conditionalFormatting sqref="L1235:L1238">
    <cfRule type="containsText" dxfId="6675" priority="514" stopIfTrue="1" operator="containsText" text="f'k{kk foHkkx jktLFkku">
      <formula>NOT(ISERROR(SEARCH("f'k{kk foHkkx jktLFkku",L1235)))</formula>
    </cfRule>
    <cfRule type="containsText" dxfId="6674" priority="517" stopIfTrue="1" operator="containsText" text="iw.kkZad">
      <formula>NOT(ISERROR(SEARCH("iw.kkZad",L1235)))</formula>
    </cfRule>
  </conditionalFormatting>
  <conditionalFormatting sqref="L1235:L1238">
    <cfRule type="cellIs" dxfId="6673" priority="515" stopIfTrue="1" operator="equal">
      <formula>1800</formula>
    </cfRule>
    <cfRule type="cellIs" dxfId="6672" priority="516" stopIfTrue="1" operator="equal">
      <formula>200</formula>
    </cfRule>
  </conditionalFormatting>
  <conditionalFormatting sqref="L1235:L1238">
    <cfRule type="containsText" dxfId="6671" priority="513" stopIfTrue="1" operator="containsText" text="dsoy jktdh; fo|ky;ksa esa iz;ksx gsrq fu%'kqYd">
      <formula>NOT(ISERROR(SEARCH("dsoy jktdh; fo|ky;ksa esa iz;ksx gsrq fu%'kqYd",L1235)))</formula>
    </cfRule>
  </conditionalFormatting>
  <conditionalFormatting sqref="L1215:L1216">
    <cfRule type="cellIs" dxfId="6670" priority="512" stopIfTrue="1" operator="equal">
      <formula>0</formula>
    </cfRule>
  </conditionalFormatting>
  <conditionalFormatting sqref="L1215:L1216">
    <cfRule type="containsText" dxfId="6669" priority="508" stopIfTrue="1" operator="containsText" text="f'k{kk foHkkx jktLFkku">
      <formula>NOT(ISERROR(SEARCH("f'k{kk foHkkx jktLFkku",L1215)))</formula>
    </cfRule>
    <cfRule type="containsText" dxfId="6668" priority="511" stopIfTrue="1" operator="containsText" text="iw.kkZad">
      <formula>NOT(ISERROR(SEARCH("iw.kkZad",L1215)))</formula>
    </cfRule>
  </conditionalFormatting>
  <conditionalFormatting sqref="L1215:L1216">
    <cfRule type="cellIs" dxfId="6667" priority="509" stopIfTrue="1" operator="equal">
      <formula>1800</formula>
    </cfRule>
    <cfRule type="cellIs" dxfId="6666" priority="510" stopIfTrue="1" operator="equal">
      <formula>200</formula>
    </cfRule>
  </conditionalFormatting>
  <conditionalFormatting sqref="L1215:L1216">
    <cfRule type="containsText" dxfId="6665" priority="507" stopIfTrue="1" operator="containsText" text="dsoy jktdh; fo|ky;ksa esa iz;ksx gsrq fu%'kqYd">
      <formula>NOT(ISERROR(SEARCH("dsoy jktdh; fo|ky;ksa esa iz;ksx gsrq fu%'kqYd",L1215)))</formula>
    </cfRule>
  </conditionalFormatting>
  <conditionalFormatting sqref="E1240">
    <cfRule type="cellIs" dxfId="6664" priority="484" stopIfTrue="1" operator="equal">
      <formula>0</formula>
    </cfRule>
  </conditionalFormatting>
  <conditionalFormatting sqref="C1210:C1211 D1223:F1223 D1224:D1230 D1218:D1222 D1215:D1216 D1213:E1214 E1218:E1221 E1234 D1232:E1233 F1233:G1233">
    <cfRule type="cellIs" dxfId="6663" priority="506" stopIfTrue="1" operator="equal">
      <formula>0</formula>
    </cfRule>
  </conditionalFormatting>
  <conditionalFormatting sqref="C1210:C1211 D1223:F1223 D1224:D1230 D1218:D1222 D1215:D1216 D1213:E1214 E1218:E1221 E1234 D1232:E1233 F1233:G1233">
    <cfRule type="containsText" dxfId="6662" priority="502" stopIfTrue="1" operator="containsText" text="f'k{kk foHkkx jktLFkku">
      <formula>NOT(ISERROR(SEARCH("f'k{kk foHkkx jktLFkku",C1210)))</formula>
    </cfRule>
    <cfRule type="containsText" dxfId="6661" priority="505" stopIfTrue="1" operator="containsText" text="iw.kkZad">
      <formula>NOT(ISERROR(SEARCH("iw.kkZad",C1210)))</formula>
    </cfRule>
  </conditionalFormatting>
  <conditionalFormatting sqref="E1214 E1217:E1219 E1232:E1234">
    <cfRule type="cellIs" dxfId="6660" priority="503" stopIfTrue="1" operator="equal">
      <formula>1800</formula>
    </cfRule>
    <cfRule type="cellIs" dxfId="6659" priority="504" stopIfTrue="1" operator="equal">
      <formula>200</formula>
    </cfRule>
  </conditionalFormatting>
  <conditionalFormatting sqref="C1210:C1211 D1223:F1223 D1224:D1230 D1218:D1222 D1215:D1216 D1213:E1214 E1218:E1221 E1234 D1232:E1233 F1233:G1233">
    <cfRule type="containsText" dxfId="6658" priority="501" stopIfTrue="1" operator="containsText" text="dsoy jktdh; fo|ky;ksa esa iz;ksx gsrq fu%'kqYd">
      <formula>NOT(ISERROR(SEARCH("dsoy jktdh; fo|ky;ksa esa iz;ksx gsrq fu%'kqYd",C1210)))</formula>
    </cfRule>
  </conditionalFormatting>
  <conditionalFormatting sqref="D1240">
    <cfRule type="cellIs" dxfId="6657" priority="500" stopIfTrue="1" operator="equal">
      <formula>0</formula>
    </cfRule>
  </conditionalFormatting>
  <conditionalFormatting sqref="D1240">
    <cfRule type="containsText" dxfId="6656" priority="498" stopIfTrue="1" operator="containsText" text="f'k{kk foHkkx jktLFkku">
      <formula>NOT(ISERROR(SEARCH("f'k{kk foHkkx jktLFkku",D1240)))</formula>
    </cfRule>
    <cfRule type="containsText" dxfId="6655" priority="499" stopIfTrue="1" operator="containsText" text="iw.kkZad">
      <formula>NOT(ISERROR(SEARCH("iw.kkZad",D1240)))</formula>
    </cfRule>
  </conditionalFormatting>
  <conditionalFormatting sqref="D1240">
    <cfRule type="containsText" dxfId="6654" priority="497" stopIfTrue="1" operator="containsText" text="dsoy jktdh; fo|ky;ksa esa iz;ksx gsrq fu%'kqYd">
      <formula>NOT(ISERROR(SEARCH("dsoy jktdh; fo|ky;ksa esa iz;ksx gsrq fu%'kqYd",D1240)))</formula>
    </cfRule>
  </conditionalFormatting>
  <conditionalFormatting sqref="E1215:E1216">
    <cfRule type="containsText" dxfId="6653" priority="486" stopIfTrue="1" operator="containsText" text="f'k{kk foHkkx jktLFkku">
      <formula>NOT(ISERROR(SEARCH("f'k{kk foHkkx jktLFkku",E1215)))</formula>
    </cfRule>
    <cfRule type="containsText" dxfId="6652" priority="489" stopIfTrue="1" operator="containsText" text="iw.kkZad">
      <formula>NOT(ISERROR(SEARCH("iw.kkZad",E1215)))</formula>
    </cfRule>
  </conditionalFormatting>
  <conditionalFormatting sqref="E1215:E1216">
    <cfRule type="cellIs" dxfId="6651" priority="487" stopIfTrue="1" operator="equal">
      <formula>1800</formula>
    </cfRule>
    <cfRule type="cellIs" dxfId="6650" priority="488" stopIfTrue="1" operator="equal">
      <formula>200</formula>
    </cfRule>
  </conditionalFormatting>
  <conditionalFormatting sqref="E1215:E1216">
    <cfRule type="containsText" dxfId="6649" priority="485" stopIfTrue="1" operator="containsText" text="dsoy jktdh; fo|ky;ksa esa iz;ksx gsrq fu%'kqYd">
      <formula>NOT(ISERROR(SEARCH("dsoy jktdh; fo|ky;ksa esa iz;ksx gsrq fu%'kqYd",E1215)))</formula>
    </cfRule>
  </conditionalFormatting>
  <conditionalFormatting sqref="E1240">
    <cfRule type="containsText" dxfId="6648" priority="482" stopIfTrue="1" operator="containsText" text="f'k{kk foHkkx jktLFkku">
      <formula>NOT(ISERROR(SEARCH("f'k{kk foHkkx jktLFkku",E1240)))</formula>
    </cfRule>
    <cfRule type="containsText" dxfId="6647" priority="483" stopIfTrue="1" operator="containsText" text="iw.kkZad">
      <formula>NOT(ISERROR(SEARCH("iw.kkZad",E1240)))</formula>
    </cfRule>
  </conditionalFormatting>
  <conditionalFormatting sqref="K1271">
    <cfRule type="containsText" dxfId="6646" priority="472" stopIfTrue="1" operator="containsText" text="f'k{kk foHkkx jktLFkku">
      <formula>NOT(ISERROR(SEARCH("f'k{kk foHkkx jktLFkku",K1271)))</formula>
    </cfRule>
    <cfRule type="containsText" dxfId="6645" priority="473" stopIfTrue="1" operator="containsText" text="iw.kkZad">
      <formula>NOT(ISERROR(SEARCH("iw.kkZad",K1271)))</formula>
    </cfRule>
  </conditionalFormatting>
  <conditionalFormatting sqref="K1271">
    <cfRule type="containsText" dxfId="6644" priority="471" stopIfTrue="1" operator="containsText" text="dsoy jktdh; fo|ky;ksa esa iz;ksx gsrq fu%'kqYd">
      <formula>NOT(ISERROR(SEARCH("dsoy jktdh; fo|ky;ksa esa iz;ksx gsrq fu%'kqYd",K1271)))</formula>
    </cfRule>
  </conditionalFormatting>
  <conditionalFormatting sqref="L1266:L1269">
    <cfRule type="cellIs" dxfId="6643" priority="470" stopIfTrue="1" operator="equal">
      <formula>0</formula>
    </cfRule>
  </conditionalFormatting>
  <conditionalFormatting sqref="L1266:L1269">
    <cfRule type="containsText" dxfId="6642" priority="466" stopIfTrue="1" operator="containsText" text="f'k{kk foHkkx jktLFkku">
      <formula>NOT(ISERROR(SEARCH("f'k{kk foHkkx jktLFkku",L1266)))</formula>
    </cfRule>
    <cfRule type="containsText" dxfId="6641" priority="469" stopIfTrue="1" operator="containsText" text="iw.kkZad">
      <formula>NOT(ISERROR(SEARCH("iw.kkZad",L1266)))</formula>
    </cfRule>
  </conditionalFormatting>
  <conditionalFormatting sqref="L1266:L1269">
    <cfRule type="cellIs" dxfId="6640" priority="467" stopIfTrue="1" operator="equal">
      <formula>1800</formula>
    </cfRule>
    <cfRule type="cellIs" dxfId="6639" priority="468" stopIfTrue="1" operator="equal">
      <formula>200</formula>
    </cfRule>
  </conditionalFormatting>
  <conditionalFormatting sqref="D1271">
    <cfRule type="containsText" dxfId="6638" priority="450" stopIfTrue="1" operator="containsText" text="f'k{kk foHkkx jktLFkku">
      <formula>NOT(ISERROR(SEARCH("f'k{kk foHkkx jktLFkku",D1271)))</formula>
    </cfRule>
    <cfRule type="containsText" dxfId="6637" priority="451" stopIfTrue="1" operator="containsText" text="iw.kkZad">
      <formula>NOT(ISERROR(SEARCH("iw.kkZad",D1271)))</formula>
    </cfRule>
  </conditionalFormatting>
  <conditionalFormatting sqref="D1271">
    <cfRule type="containsText" dxfId="6636" priority="449" stopIfTrue="1" operator="containsText" text="dsoy jktdh; fo|ky;ksa esa iz;ksx gsrq fu%'kqYd">
      <formula>NOT(ISERROR(SEARCH("dsoy jktdh; fo|ky;ksa esa iz;ksx gsrq fu%'kqYd",D1271)))</formula>
    </cfRule>
  </conditionalFormatting>
  <conditionalFormatting sqref="E1266:E1269">
    <cfRule type="cellIs" dxfId="6635" priority="448" stopIfTrue="1" operator="equal">
      <formula>0</formula>
    </cfRule>
  </conditionalFormatting>
  <conditionalFormatting sqref="E1266:E1269">
    <cfRule type="containsText" dxfId="6634" priority="444" stopIfTrue="1" operator="containsText" text="f'k{kk foHkkx jktLFkku">
      <formula>NOT(ISERROR(SEARCH("f'k{kk foHkkx jktLFkku",E1266)))</formula>
    </cfRule>
    <cfRule type="containsText" dxfId="6633" priority="447" stopIfTrue="1" operator="containsText" text="iw.kkZad">
      <formula>NOT(ISERROR(SEARCH("iw.kkZad",E1266)))</formula>
    </cfRule>
  </conditionalFormatting>
  <conditionalFormatting sqref="E1266:E1269">
    <cfRule type="cellIs" dxfId="6632" priority="445" stopIfTrue="1" operator="equal">
      <formula>1800</formula>
    </cfRule>
    <cfRule type="cellIs" dxfId="6631" priority="446" stopIfTrue="1" operator="equal">
      <formula>200</formula>
    </cfRule>
  </conditionalFormatting>
  <conditionalFormatting sqref="E1271">
    <cfRule type="containsText" dxfId="6630" priority="434" stopIfTrue="1" operator="containsText" text="f'k{kk foHkkx jktLFkku">
      <formula>NOT(ISERROR(SEARCH("f'k{kk foHkkx jktLFkku",E1271)))</formula>
    </cfRule>
    <cfRule type="containsText" dxfId="6629" priority="435" stopIfTrue="1" operator="containsText" text="iw.kkZad">
      <formula>NOT(ISERROR(SEARCH("iw.kkZad",E1271)))</formula>
    </cfRule>
  </conditionalFormatting>
  <conditionalFormatting sqref="E1271">
    <cfRule type="containsText" dxfId="6628" priority="433" stopIfTrue="1" operator="containsText" text="dsoy jktdh; fo|ky;ksa esa iz;ksx gsrq fu%'kqYd">
      <formula>NOT(ISERROR(SEARCH("dsoy jktdh; fo|ky;ksa esa iz;ksx gsrq fu%'kqYd",E1271)))</formula>
    </cfRule>
  </conditionalFormatting>
  <conditionalFormatting sqref="J1272:J1273 K1285:M1285 K1286:K1292 L1302 K1280:K1284 K1277:K1278 K1275:L1276 L1280:L1283 L1296 K1294:L1295 M1295:N1295">
    <cfRule type="cellIs" dxfId="6627" priority="432" stopIfTrue="1" operator="equal">
      <formula>0</formula>
    </cfRule>
  </conditionalFormatting>
  <conditionalFormatting sqref="J1272:J1273 K1285:M1285 K1286:K1292 L1302 K1280:K1284 K1277:K1278 K1275:L1276 L1280:L1283 L1296 K1294:L1295 M1295:N1295">
    <cfRule type="containsText" dxfId="6626" priority="428" stopIfTrue="1" operator="containsText" text="f'k{kk foHkkx jktLFkku">
      <formula>NOT(ISERROR(SEARCH("f'k{kk foHkkx jktLFkku",J1272)))</formula>
    </cfRule>
    <cfRule type="containsText" dxfId="6625" priority="431" stopIfTrue="1" operator="containsText" text="iw.kkZad">
      <formula>NOT(ISERROR(SEARCH("iw.kkZad",J1272)))</formula>
    </cfRule>
  </conditionalFormatting>
  <conditionalFormatting sqref="L1276 L1279:L1281 L1294:L1296">
    <cfRule type="cellIs" dxfId="6624" priority="429" stopIfTrue="1" operator="equal">
      <formula>1800</formula>
    </cfRule>
    <cfRule type="cellIs" dxfId="6623" priority="430" stopIfTrue="1" operator="equal">
      <formula>200</formula>
    </cfRule>
  </conditionalFormatting>
  <conditionalFormatting sqref="J1272:J1273 K1285:M1285 K1286:K1292 L1302 K1280:K1284 K1277:K1278 K1275:L1276 L1280:L1283 L1296 K1294:L1295 M1295:N1295">
    <cfRule type="containsText" dxfId="6622" priority="427" stopIfTrue="1" operator="containsText" text="dsoy jktdh; fo|ky;ksa esa iz;ksx gsrq fu%'kqYd">
      <formula>NOT(ISERROR(SEARCH("dsoy jktdh; fo|ky;ksa esa iz;ksx gsrq fu%'kqYd",J1272)))</formula>
    </cfRule>
  </conditionalFormatting>
  <conditionalFormatting sqref="K1302">
    <cfRule type="cellIs" dxfId="6621" priority="426" stopIfTrue="1" operator="equal">
      <formula>0</formula>
    </cfRule>
  </conditionalFormatting>
  <conditionalFormatting sqref="K1302">
    <cfRule type="containsText" dxfId="6620" priority="424" stopIfTrue="1" operator="containsText" text="f'k{kk foHkkx jktLFkku">
      <formula>NOT(ISERROR(SEARCH("f'k{kk foHkkx jktLFkku",K1302)))</formula>
    </cfRule>
    <cfRule type="containsText" dxfId="6619" priority="425" stopIfTrue="1" operator="containsText" text="iw.kkZad">
      <formula>NOT(ISERROR(SEARCH("iw.kkZad",K1302)))</formula>
    </cfRule>
  </conditionalFormatting>
  <conditionalFormatting sqref="K1302">
    <cfRule type="containsText" dxfId="6618" priority="423" stopIfTrue="1" operator="containsText" text="dsoy jktdh; fo|ky;ksa esa iz;ksx gsrq fu%'kqYd">
      <formula>NOT(ISERROR(SEARCH("dsoy jktdh; fo|ky;ksa esa iz;ksx gsrq fu%'kqYd",K1302)))</formula>
    </cfRule>
  </conditionalFormatting>
  <conditionalFormatting sqref="L1297:L1300">
    <cfRule type="cellIs" dxfId="6617" priority="422" stopIfTrue="1" operator="equal">
      <formula>0</formula>
    </cfRule>
  </conditionalFormatting>
  <conditionalFormatting sqref="L1297:L1300">
    <cfRule type="containsText" dxfId="6616" priority="418" stopIfTrue="1" operator="containsText" text="f'k{kk foHkkx jktLFkku">
      <formula>NOT(ISERROR(SEARCH("f'k{kk foHkkx jktLFkku",L1297)))</formula>
    </cfRule>
    <cfRule type="containsText" dxfId="6615" priority="421" stopIfTrue="1" operator="containsText" text="iw.kkZad">
      <formula>NOT(ISERROR(SEARCH("iw.kkZad",L1297)))</formula>
    </cfRule>
  </conditionalFormatting>
  <conditionalFormatting sqref="L1297:L1300">
    <cfRule type="cellIs" dxfId="6614" priority="419" stopIfTrue="1" operator="equal">
      <formula>1800</formula>
    </cfRule>
    <cfRule type="cellIs" dxfId="6613" priority="420" stopIfTrue="1" operator="equal">
      <formula>200</formula>
    </cfRule>
  </conditionalFormatting>
  <conditionalFormatting sqref="L1297:L1300">
    <cfRule type="containsText" dxfId="6612" priority="417" stopIfTrue="1" operator="containsText" text="dsoy jktdh; fo|ky;ksa esa iz;ksx gsrq fu%'kqYd">
      <formula>NOT(ISERROR(SEARCH("dsoy jktdh; fo|ky;ksa esa iz;ksx gsrq fu%'kqYd",L1297)))</formula>
    </cfRule>
  </conditionalFormatting>
  <conditionalFormatting sqref="L1277:L1278">
    <cfRule type="cellIs" dxfId="6611" priority="416" stopIfTrue="1" operator="equal">
      <formula>0</formula>
    </cfRule>
  </conditionalFormatting>
  <conditionalFormatting sqref="L1277:L1278">
    <cfRule type="containsText" dxfId="6610" priority="412" stopIfTrue="1" operator="containsText" text="f'k{kk foHkkx jktLFkku">
      <formula>NOT(ISERROR(SEARCH("f'k{kk foHkkx jktLFkku",L1277)))</formula>
    </cfRule>
    <cfRule type="containsText" dxfId="6609" priority="415" stopIfTrue="1" operator="containsText" text="iw.kkZad">
      <formula>NOT(ISERROR(SEARCH("iw.kkZad",L1277)))</formula>
    </cfRule>
  </conditionalFormatting>
  <conditionalFormatting sqref="L1277:L1278">
    <cfRule type="cellIs" dxfId="6608" priority="413" stopIfTrue="1" operator="equal">
      <formula>1800</formula>
    </cfRule>
    <cfRule type="cellIs" dxfId="6607" priority="414" stopIfTrue="1" operator="equal">
      <formula>200</formula>
    </cfRule>
  </conditionalFormatting>
  <conditionalFormatting sqref="L1277:L1278">
    <cfRule type="containsText" dxfId="6606" priority="411" stopIfTrue="1" operator="containsText" text="dsoy jktdh; fo|ky;ksa esa iz;ksx gsrq fu%'kqYd">
      <formula>NOT(ISERROR(SEARCH("dsoy jktdh; fo|ky;ksa esa iz;ksx gsrq fu%'kqYd",L1277)))</formula>
    </cfRule>
  </conditionalFormatting>
  <conditionalFormatting sqref="E1302">
    <cfRule type="cellIs" dxfId="6605" priority="388" stopIfTrue="1" operator="equal">
      <formula>0</formula>
    </cfRule>
  </conditionalFormatting>
  <conditionalFormatting sqref="C1272:C1273 D1285:F1285 D1286:D1292 D1280:D1284 D1277:D1278 D1275:E1276 E1280:E1283 E1296 D1294:E1295 F1295:G1295">
    <cfRule type="cellIs" dxfId="6604" priority="410" stopIfTrue="1" operator="equal">
      <formula>0</formula>
    </cfRule>
  </conditionalFormatting>
  <conditionalFormatting sqref="C1272:C1273 D1285:F1285 D1286:D1292 D1280:D1284 D1277:D1278 D1275:E1276 E1280:E1283 E1296 D1294:E1295 F1295:G1295">
    <cfRule type="containsText" dxfId="6603" priority="406" stopIfTrue="1" operator="containsText" text="f'k{kk foHkkx jktLFkku">
      <formula>NOT(ISERROR(SEARCH("f'k{kk foHkkx jktLFkku",C1272)))</formula>
    </cfRule>
    <cfRule type="containsText" dxfId="6602" priority="409" stopIfTrue="1" operator="containsText" text="iw.kkZad">
      <formula>NOT(ISERROR(SEARCH("iw.kkZad",C1272)))</formula>
    </cfRule>
  </conditionalFormatting>
  <conditionalFormatting sqref="E1276 E1279:E1281 E1294:E1296">
    <cfRule type="cellIs" dxfId="6601" priority="407" stopIfTrue="1" operator="equal">
      <formula>1800</formula>
    </cfRule>
    <cfRule type="cellIs" dxfId="6600" priority="408" stopIfTrue="1" operator="equal">
      <formula>200</formula>
    </cfRule>
  </conditionalFormatting>
  <conditionalFormatting sqref="C1272:C1273 D1285:F1285 D1286:D1292 D1280:D1284 D1277:D1278 D1275:E1276 E1280:E1283 E1296 D1294:E1295 F1295:G1295">
    <cfRule type="containsText" dxfId="6599" priority="405" stopIfTrue="1" operator="containsText" text="dsoy jktdh; fo|ky;ksa esa iz;ksx gsrq fu%'kqYd">
      <formula>NOT(ISERROR(SEARCH("dsoy jktdh; fo|ky;ksa esa iz;ksx gsrq fu%'kqYd",C1272)))</formula>
    </cfRule>
  </conditionalFormatting>
  <conditionalFormatting sqref="D1302">
    <cfRule type="cellIs" dxfId="6598" priority="404" stopIfTrue="1" operator="equal">
      <formula>0</formula>
    </cfRule>
  </conditionalFormatting>
  <conditionalFormatting sqref="D1302">
    <cfRule type="containsText" dxfId="6597" priority="402" stopIfTrue="1" operator="containsText" text="f'k{kk foHkkx jktLFkku">
      <formula>NOT(ISERROR(SEARCH("f'k{kk foHkkx jktLFkku",D1302)))</formula>
    </cfRule>
    <cfRule type="containsText" dxfId="6596" priority="403" stopIfTrue="1" operator="containsText" text="iw.kkZad">
      <formula>NOT(ISERROR(SEARCH("iw.kkZad",D1302)))</formula>
    </cfRule>
  </conditionalFormatting>
  <conditionalFormatting sqref="D1302">
    <cfRule type="containsText" dxfId="6595" priority="401" stopIfTrue="1" operator="containsText" text="dsoy jktdh; fo|ky;ksa esa iz;ksx gsrq fu%'kqYd">
      <formula>NOT(ISERROR(SEARCH("dsoy jktdh; fo|ky;ksa esa iz;ksx gsrq fu%'kqYd",D1302)))</formula>
    </cfRule>
  </conditionalFormatting>
  <conditionalFormatting sqref="E1297:E1300">
    <cfRule type="cellIs" dxfId="6594" priority="400" stopIfTrue="1" operator="equal">
      <formula>0</formula>
    </cfRule>
  </conditionalFormatting>
  <conditionalFormatting sqref="E1297:E1300">
    <cfRule type="containsText" dxfId="6593" priority="396" stopIfTrue="1" operator="containsText" text="f'k{kk foHkkx jktLFkku">
      <formula>NOT(ISERROR(SEARCH("f'k{kk foHkkx jktLFkku",E1297)))</formula>
    </cfRule>
    <cfRule type="containsText" dxfId="6592" priority="399" stopIfTrue="1" operator="containsText" text="iw.kkZad">
      <formula>NOT(ISERROR(SEARCH("iw.kkZad",E1297)))</formula>
    </cfRule>
  </conditionalFormatting>
  <conditionalFormatting sqref="E1297:E1300">
    <cfRule type="cellIs" dxfId="6591" priority="397" stopIfTrue="1" operator="equal">
      <formula>1800</formula>
    </cfRule>
    <cfRule type="cellIs" dxfId="6590" priority="398" stopIfTrue="1" operator="equal">
      <formula>200</formula>
    </cfRule>
  </conditionalFormatting>
  <conditionalFormatting sqref="E1297:E1300">
    <cfRule type="containsText" dxfId="6589" priority="395" stopIfTrue="1" operator="containsText" text="dsoy jktdh; fo|ky;ksa esa iz;ksx gsrq fu%'kqYd">
      <formula>NOT(ISERROR(SEARCH("dsoy jktdh; fo|ky;ksa esa iz;ksx gsrq fu%'kqYd",E1297)))</formula>
    </cfRule>
  </conditionalFormatting>
  <conditionalFormatting sqref="E1277:E1278">
    <cfRule type="cellIs" dxfId="6588" priority="394" stopIfTrue="1" operator="equal">
      <formula>0</formula>
    </cfRule>
  </conditionalFormatting>
  <conditionalFormatting sqref="E1277:E1278">
    <cfRule type="containsText" dxfId="6587" priority="390" stopIfTrue="1" operator="containsText" text="f'k{kk foHkkx jktLFkku">
      <formula>NOT(ISERROR(SEARCH("f'k{kk foHkkx jktLFkku",E1277)))</formula>
    </cfRule>
    <cfRule type="containsText" dxfId="6586" priority="393" stopIfTrue="1" operator="containsText" text="iw.kkZad">
      <formula>NOT(ISERROR(SEARCH("iw.kkZad",E1277)))</formula>
    </cfRule>
  </conditionalFormatting>
  <conditionalFormatting sqref="E1277:E1278">
    <cfRule type="cellIs" dxfId="6585" priority="391" stopIfTrue="1" operator="equal">
      <formula>1800</formula>
    </cfRule>
    <cfRule type="cellIs" dxfId="6584" priority="392" stopIfTrue="1" operator="equal">
      <formula>200</formula>
    </cfRule>
  </conditionalFormatting>
  <conditionalFormatting sqref="E1277:E1278">
    <cfRule type="containsText" dxfId="6583" priority="389" stopIfTrue="1" operator="containsText" text="dsoy jktdh; fo|ky;ksa esa iz;ksx gsrq fu%'kqYd">
      <formula>NOT(ISERROR(SEARCH("dsoy jktdh; fo|ky;ksa esa iz;ksx gsrq fu%'kqYd",E1277)))</formula>
    </cfRule>
  </conditionalFormatting>
  <conditionalFormatting sqref="E1302">
    <cfRule type="containsText" dxfId="6582" priority="386" stopIfTrue="1" operator="containsText" text="f'k{kk foHkkx jktLFkku">
      <formula>NOT(ISERROR(SEARCH("f'k{kk foHkkx jktLFkku",E1302)))</formula>
    </cfRule>
    <cfRule type="containsText" dxfId="6581" priority="387" stopIfTrue="1" operator="containsText" text="iw.kkZad">
      <formula>NOT(ISERROR(SEARCH("iw.kkZad",E1302)))</formula>
    </cfRule>
  </conditionalFormatting>
  <conditionalFormatting sqref="E1302">
    <cfRule type="containsText" dxfId="6580" priority="385" stopIfTrue="1" operator="containsText" text="dsoy jktdh; fo|ky;ksa esa iz;ksx gsrq fu%'kqYd">
      <formula>NOT(ISERROR(SEARCH("dsoy jktdh; fo|ky;ksa esa iz;ksx gsrq fu%'kqYd",E1302)))</formula>
    </cfRule>
  </conditionalFormatting>
  <conditionalFormatting sqref="J1303:J1304 K1316:M1316 K1317:K1323 L1333 K1311:K1315 K1308:K1309 K1306:L1307 L1311:L1314 L1327 K1325:L1326 M1326:N1326">
    <cfRule type="cellIs" dxfId="6579" priority="384" stopIfTrue="1" operator="equal">
      <formula>0</formula>
    </cfRule>
  </conditionalFormatting>
  <conditionalFormatting sqref="J1303:J1304 K1316:M1316 K1317:K1323 L1333 K1311:K1315 K1308:K1309 K1306:L1307 L1311:L1314 L1327 K1325:L1326 M1326:N1326">
    <cfRule type="containsText" dxfId="6578" priority="380" stopIfTrue="1" operator="containsText" text="f'k{kk foHkkx jktLFkku">
      <formula>NOT(ISERROR(SEARCH("f'k{kk foHkkx jktLFkku",J1303)))</formula>
    </cfRule>
    <cfRule type="containsText" dxfId="6577" priority="383" stopIfTrue="1" operator="containsText" text="iw.kkZad">
      <formula>NOT(ISERROR(SEARCH("iw.kkZad",J1303)))</formula>
    </cfRule>
  </conditionalFormatting>
  <conditionalFormatting sqref="L1307 L1310:L1312 L1325:L1327">
    <cfRule type="cellIs" dxfId="6576" priority="381" stopIfTrue="1" operator="equal">
      <formula>1800</formula>
    </cfRule>
    <cfRule type="cellIs" dxfId="6575" priority="382" stopIfTrue="1" operator="equal">
      <formula>200</formula>
    </cfRule>
  </conditionalFormatting>
  <conditionalFormatting sqref="J1303:J1304 K1316:M1316 K1317:K1323 L1333 K1311:K1315 K1308:K1309 K1306:L1307 L1311:L1314 L1327 K1325:L1326 M1326:N1326">
    <cfRule type="containsText" dxfId="6574" priority="379" stopIfTrue="1" operator="containsText" text="dsoy jktdh; fo|ky;ksa esa iz;ksx gsrq fu%'kqYd">
      <formula>NOT(ISERROR(SEARCH("dsoy jktdh; fo|ky;ksa esa iz;ksx gsrq fu%'kqYd",J1303)))</formula>
    </cfRule>
  </conditionalFormatting>
  <conditionalFormatting sqref="K1333">
    <cfRule type="cellIs" dxfId="6573" priority="378" stopIfTrue="1" operator="equal">
      <formula>0</formula>
    </cfRule>
  </conditionalFormatting>
  <conditionalFormatting sqref="K1333">
    <cfRule type="containsText" dxfId="6572" priority="376" stopIfTrue="1" operator="containsText" text="f'k{kk foHkkx jktLFkku">
      <formula>NOT(ISERROR(SEARCH("f'k{kk foHkkx jktLFkku",K1333)))</formula>
    </cfRule>
    <cfRule type="containsText" dxfId="6571" priority="377" stopIfTrue="1" operator="containsText" text="iw.kkZad">
      <formula>NOT(ISERROR(SEARCH("iw.kkZad",K1333)))</formula>
    </cfRule>
  </conditionalFormatting>
  <conditionalFormatting sqref="L1328:L1331">
    <cfRule type="containsText" dxfId="6570" priority="370" stopIfTrue="1" operator="containsText" text="f'k{kk foHkkx jktLFkku">
      <formula>NOT(ISERROR(SEARCH("f'k{kk foHkkx jktLFkku",L1328)))</formula>
    </cfRule>
    <cfRule type="containsText" dxfId="6569" priority="373" stopIfTrue="1" operator="containsText" text="iw.kkZad">
      <formula>NOT(ISERROR(SEARCH("iw.kkZad",L1328)))</formula>
    </cfRule>
  </conditionalFormatting>
  <conditionalFormatting sqref="L1328:L1331">
    <cfRule type="cellIs" dxfId="6568" priority="371" stopIfTrue="1" operator="equal">
      <formula>1800</formula>
    </cfRule>
    <cfRule type="cellIs" dxfId="6567" priority="372" stopIfTrue="1" operator="equal">
      <formula>200</formula>
    </cfRule>
  </conditionalFormatting>
  <conditionalFormatting sqref="L1328:L1331">
    <cfRule type="containsText" dxfId="6566" priority="369" stopIfTrue="1" operator="containsText" text="dsoy jktdh; fo|ky;ksa esa iz;ksx gsrq fu%'kqYd">
      <formula>NOT(ISERROR(SEARCH("dsoy jktdh; fo|ky;ksa esa iz;ksx gsrq fu%'kqYd",L1328)))</formula>
    </cfRule>
  </conditionalFormatting>
  <conditionalFormatting sqref="L1308:L1309">
    <cfRule type="cellIs" dxfId="6565" priority="368" stopIfTrue="1" operator="equal">
      <formula>0</formula>
    </cfRule>
  </conditionalFormatting>
  <conditionalFormatting sqref="L1308:L1309">
    <cfRule type="containsText" dxfId="6564" priority="364" stopIfTrue="1" operator="containsText" text="f'k{kk foHkkx jktLFkku">
      <formula>NOT(ISERROR(SEARCH("f'k{kk foHkkx jktLFkku",L1308)))</formula>
    </cfRule>
    <cfRule type="containsText" dxfId="6563" priority="367" stopIfTrue="1" operator="containsText" text="iw.kkZad">
      <formula>NOT(ISERROR(SEARCH("iw.kkZad",L1308)))</formula>
    </cfRule>
  </conditionalFormatting>
  <conditionalFormatting sqref="L1308:L1309">
    <cfRule type="cellIs" dxfId="6562" priority="365" stopIfTrue="1" operator="equal">
      <formula>1800</formula>
    </cfRule>
    <cfRule type="cellIs" dxfId="6561" priority="366" stopIfTrue="1" operator="equal">
      <formula>200</formula>
    </cfRule>
  </conditionalFormatting>
  <conditionalFormatting sqref="L1308:L1309">
    <cfRule type="containsText" dxfId="6560" priority="363" stopIfTrue="1" operator="containsText" text="dsoy jktdh; fo|ky;ksa esa iz;ksx gsrq fu%'kqYd">
      <formula>NOT(ISERROR(SEARCH("dsoy jktdh; fo|ky;ksa esa iz;ksx gsrq fu%'kqYd",L1308)))</formula>
    </cfRule>
  </conditionalFormatting>
  <conditionalFormatting sqref="C1303:C1304 D1316:F1316 D1317:D1323 D1311:D1315 D1308:D1309 D1306:E1307 E1311:E1314 E1327 D1325:E1326 F1326:G1326">
    <cfRule type="cellIs" dxfId="6559" priority="362" stopIfTrue="1" operator="equal">
      <formula>0</formula>
    </cfRule>
  </conditionalFormatting>
  <conditionalFormatting sqref="C1303:C1304 D1316:F1316 D1317:D1323 D1311:D1315 D1308:D1309 D1306:E1307 E1311:E1314 E1327 D1325:E1326 F1326:G1326">
    <cfRule type="containsText" dxfId="6558" priority="358" stopIfTrue="1" operator="containsText" text="f'k{kk foHkkx jktLFkku">
      <formula>NOT(ISERROR(SEARCH("f'k{kk foHkkx jktLFkku",C1303)))</formula>
    </cfRule>
    <cfRule type="containsText" dxfId="6557" priority="361" stopIfTrue="1" operator="containsText" text="iw.kkZad">
      <formula>NOT(ISERROR(SEARCH("iw.kkZad",C1303)))</formula>
    </cfRule>
  </conditionalFormatting>
  <conditionalFormatting sqref="E1307 E1310:E1312 E1325:E1327">
    <cfRule type="cellIs" dxfId="6556" priority="359" stopIfTrue="1" operator="equal">
      <formula>1800</formula>
    </cfRule>
    <cfRule type="cellIs" dxfId="6555" priority="360" stopIfTrue="1" operator="equal">
      <formula>200</formula>
    </cfRule>
  </conditionalFormatting>
  <conditionalFormatting sqref="E1328:E1331">
    <cfRule type="containsText" dxfId="6554" priority="348" stopIfTrue="1" operator="containsText" text="f'k{kk foHkkx jktLFkku">
      <formula>NOT(ISERROR(SEARCH("f'k{kk foHkkx jktLFkku",E1328)))</formula>
    </cfRule>
    <cfRule type="containsText" dxfId="6553" priority="351" stopIfTrue="1" operator="containsText" text="iw.kkZad">
      <formula>NOT(ISERROR(SEARCH("iw.kkZad",E1328)))</formula>
    </cfRule>
  </conditionalFormatting>
  <conditionalFormatting sqref="E1328:E1331">
    <cfRule type="cellIs" dxfId="6552" priority="349" stopIfTrue="1" operator="equal">
      <formula>1800</formula>
    </cfRule>
    <cfRule type="cellIs" dxfId="6551" priority="350" stopIfTrue="1" operator="equal">
      <formula>200</formula>
    </cfRule>
  </conditionalFormatting>
  <conditionalFormatting sqref="E1328:E1331">
    <cfRule type="containsText" dxfId="6550" priority="347" stopIfTrue="1" operator="containsText" text="dsoy jktdh; fo|ky;ksa esa iz;ksx gsrq fu%'kqYd">
      <formula>NOT(ISERROR(SEARCH("dsoy jktdh; fo|ky;ksa esa iz;ksx gsrq fu%'kqYd",E1328)))</formula>
    </cfRule>
  </conditionalFormatting>
  <conditionalFormatting sqref="E1308:E1309">
    <cfRule type="cellIs" dxfId="6549" priority="346" stopIfTrue="1" operator="equal">
      <formula>0</formula>
    </cfRule>
  </conditionalFormatting>
  <conditionalFormatting sqref="E1308:E1309">
    <cfRule type="containsText" dxfId="6548" priority="342" stopIfTrue="1" operator="containsText" text="f'k{kk foHkkx jktLFkku">
      <formula>NOT(ISERROR(SEARCH("f'k{kk foHkkx jktLFkku",E1308)))</formula>
    </cfRule>
    <cfRule type="containsText" dxfId="6547" priority="345" stopIfTrue="1" operator="containsText" text="iw.kkZad">
      <formula>NOT(ISERROR(SEARCH("iw.kkZad",E1308)))</formula>
    </cfRule>
  </conditionalFormatting>
  <conditionalFormatting sqref="E1308:E1309">
    <cfRule type="cellIs" dxfId="6546" priority="343" stopIfTrue="1" operator="equal">
      <formula>1800</formula>
    </cfRule>
    <cfRule type="cellIs" dxfId="6545" priority="344" stopIfTrue="1" operator="equal">
      <formula>200</formula>
    </cfRule>
  </conditionalFormatting>
  <conditionalFormatting sqref="J1334:J1335 K1347:M1347 K1348:K1354 L1364 K1342:K1346 K1339:K1340 K1337:L1338 L1342:L1345 L1358 K1356:L1357 M1357:N1357">
    <cfRule type="cellIs" dxfId="6544" priority="336" stopIfTrue="1" operator="equal">
      <formula>0</formula>
    </cfRule>
  </conditionalFormatting>
  <conditionalFormatting sqref="J1334:J1335 K1347:M1347 K1348:K1354 L1364 K1342:K1346 K1339:K1340 K1337:L1338 L1342:L1345 L1358 K1356:L1357 M1357:N1357">
    <cfRule type="containsText" dxfId="6543" priority="332" stopIfTrue="1" operator="containsText" text="f'k{kk foHkkx jktLFkku">
      <formula>NOT(ISERROR(SEARCH("f'k{kk foHkkx jktLFkku",J1334)))</formula>
    </cfRule>
    <cfRule type="containsText" dxfId="6542" priority="335" stopIfTrue="1" operator="containsText" text="iw.kkZad">
      <formula>NOT(ISERROR(SEARCH("iw.kkZad",J1334)))</formula>
    </cfRule>
  </conditionalFormatting>
  <conditionalFormatting sqref="L1338 L1341:L1343 L1356:L1358">
    <cfRule type="cellIs" dxfId="6541" priority="333" stopIfTrue="1" operator="equal">
      <formula>1800</formula>
    </cfRule>
    <cfRule type="cellIs" dxfId="6540" priority="334" stopIfTrue="1" operator="equal">
      <formula>200</formula>
    </cfRule>
  </conditionalFormatting>
  <conditionalFormatting sqref="J1334:J1335 K1347:M1347 K1348:K1354 L1364 K1342:K1346 K1339:K1340 K1337:L1338 L1342:L1345 L1358 K1356:L1357 M1357:N1357">
    <cfRule type="containsText" dxfId="6539" priority="331" stopIfTrue="1" operator="containsText" text="dsoy jktdh; fo|ky;ksa esa iz;ksx gsrq fu%'kqYd">
      <formula>NOT(ISERROR(SEARCH("dsoy jktdh; fo|ky;ksa esa iz;ksx gsrq fu%'kqYd",J1334)))</formula>
    </cfRule>
  </conditionalFormatting>
  <conditionalFormatting sqref="K1364">
    <cfRule type="cellIs" dxfId="6538" priority="330" stopIfTrue="1" operator="equal">
      <formula>0</formula>
    </cfRule>
  </conditionalFormatting>
  <conditionalFormatting sqref="K1364">
    <cfRule type="containsText" dxfId="6537" priority="328" stopIfTrue="1" operator="containsText" text="f'k{kk foHkkx jktLFkku">
      <formula>NOT(ISERROR(SEARCH("f'k{kk foHkkx jktLFkku",K1364)))</formula>
    </cfRule>
    <cfRule type="containsText" dxfId="6536" priority="329" stopIfTrue="1" operator="containsText" text="iw.kkZad">
      <formula>NOT(ISERROR(SEARCH("iw.kkZad",K1364)))</formula>
    </cfRule>
  </conditionalFormatting>
  <conditionalFormatting sqref="K1364">
    <cfRule type="containsText" dxfId="6535" priority="327" stopIfTrue="1" operator="containsText" text="dsoy jktdh; fo|ky;ksa esa iz;ksx gsrq fu%'kqYd">
      <formula>NOT(ISERROR(SEARCH("dsoy jktdh; fo|ky;ksa esa iz;ksx gsrq fu%'kqYd",K1364)))</formula>
    </cfRule>
  </conditionalFormatting>
  <conditionalFormatting sqref="L1359:L1362">
    <cfRule type="cellIs" dxfId="6534" priority="326" stopIfTrue="1" operator="equal">
      <formula>0</formula>
    </cfRule>
  </conditionalFormatting>
  <conditionalFormatting sqref="L1359:L1362">
    <cfRule type="containsText" dxfId="6533" priority="322" stopIfTrue="1" operator="containsText" text="f'k{kk foHkkx jktLFkku">
      <formula>NOT(ISERROR(SEARCH("f'k{kk foHkkx jktLFkku",L1359)))</formula>
    </cfRule>
    <cfRule type="containsText" dxfId="6532" priority="325" stopIfTrue="1" operator="containsText" text="iw.kkZad">
      <formula>NOT(ISERROR(SEARCH("iw.kkZad",L1359)))</formula>
    </cfRule>
  </conditionalFormatting>
  <conditionalFormatting sqref="L1359:L1362">
    <cfRule type="cellIs" dxfId="6531" priority="323" stopIfTrue="1" operator="equal">
      <formula>1800</formula>
    </cfRule>
    <cfRule type="cellIs" dxfId="6530" priority="324" stopIfTrue="1" operator="equal">
      <formula>200</formula>
    </cfRule>
  </conditionalFormatting>
  <conditionalFormatting sqref="L1359:L1362">
    <cfRule type="containsText" dxfId="6529" priority="321" stopIfTrue="1" operator="containsText" text="dsoy jktdh; fo|ky;ksa esa iz;ksx gsrq fu%'kqYd">
      <formula>NOT(ISERROR(SEARCH("dsoy jktdh; fo|ky;ksa esa iz;ksx gsrq fu%'kqYd",L1359)))</formula>
    </cfRule>
  </conditionalFormatting>
  <conditionalFormatting sqref="L1339:L1340">
    <cfRule type="cellIs" dxfId="6528" priority="320" stopIfTrue="1" operator="equal">
      <formula>0</formula>
    </cfRule>
  </conditionalFormatting>
  <conditionalFormatting sqref="L1339:L1340">
    <cfRule type="containsText" dxfId="6527" priority="316" stopIfTrue="1" operator="containsText" text="f'k{kk foHkkx jktLFkku">
      <formula>NOT(ISERROR(SEARCH("f'k{kk foHkkx jktLFkku",L1339)))</formula>
    </cfRule>
    <cfRule type="containsText" dxfId="6526" priority="319" stopIfTrue="1" operator="containsText" text="iw.kkZad">
      <formula>NOT(ISERROR(SEARCH("iw.kkZad",L1339)))</formula>
    </cfRule>
  </conditionalFormatting>
  <conditionalFormatting sqref="L1339:L1340">
    <cfRule type="cellIs" dxfId="6525" priority="317" stopIfTrue="1" operator="equal">
      <formula>1800</formula>
    </cfRule>
    <cfRule type="cellIs" dxfId="6524" priority="318" stopIfTrue="1" operator="equal">
      <formula>200</formula>
    </cfRule>
  </conditionalFormatting>
  <conditionalFormatting sqref="L1339:L1340">
    <cfRule type="containsText" dxfId="6523" priority="315" stopIfTrue="1" operator="containsText" text="dsoy jktdh; fo|ky;ksa esa iz;ksx gsrq fu%'kqYd">
      <formula>NOT(ISERROR(SEARCH("dsoy jktdh; fo|ky;ksa esa iz;ksx gsrq fu%'kqYd",L1339)))</formula>
    </cfRule>
  </conditionalFormatting>
  <conditionalFormatting sqref="K1488">
    <cfRule type="containsText" dxfId="6522" priority="135" stopIfTrue="1" operator="containsText" text="dsoy jktdh; fo|ky;ksa esa iz;ksx gsrq fu%'kqYd">
      <formula>NOT(ISERROR(SEARCH("dsoy jktdh; fo|ky;ksa esa iz;ksx gsrq fu%'kqYd",K1488)))</formula>
    </cfRule>
  </conditionalFormatting>
  <conditionalFormatting sqref="L1483:L1486">
    <cfRule type="cellIs" dxfId="6521" priority="134" stopIfTrue="1" operator="equal">
      <formula>0</formula>
    </cfRule>
  </conditionalFormatting>
  <conditionalFormatting sqref="E1364">
    <cfRule type="cellIs" dxfId="6520" priority="292" stopIfTrue="1" operator="equal">
      <formula>0</formula>
    </cfRule>
  </conditionalFormatting>
  <conditionalFormatting sqref="C1334:C1335 D1347:F1347 D1348:D1354 D1342:D1346 D1339:D1340 D1337:E1338 E1342:E1345 E1358 D1356:E1357 F1357:G1357">
    <cfRule type="cellIs" dxfId="6519" priority="314" stopIfTrue="1" operator="equal">
      <formula>0</formula>
    </cfRule>
  </conditionalFormatting>
  <conditionalFormatting sqref="C1334:C1335 D1347:F1347 D1348:D1354 D1342:D1346 D1339:D1340 D1337:E1338 E1342:E1345 E1358 D1356:E1357 F1357:G1357">
    <cfRule type="containsText" dxfId="6518" priority="310" stopIfTrue="1" operator="containsText" text="f'k{kk foHkkx jktLFkku">
      <formula>NOT(ISERROR(SEARCH("f'k{kk foHkkx jktLFkku",C1334)))</formula>
    </cfRule>
    <cfRule type="containsText" dxfId="6517" priority="313" stopIfTrue="1" operator="containsText" text="iw.kkZad">
      <formula>NOT(ISERROR(SEARCH("iw.kkZad",C1334)))</formula>
    </cfRule>
  </conditionalFormatting>
  <conditionalFormatting sqref="E1338 E1341:E1343 E1356:E1358">
    <cfRule type="cellIs" dxfId="6516" priority="311" stopIfTrue="1" operator="equal">
      <formula>1800</formula>
    </cfRule>
    <cfRule type="cellIs" dxfId="6515" priority="312" stopIfTrue="1" operator="equal">
      <formula>200</formula>
    </cfRule>
  </conditionalFormatting>
  <conditionalFormatting sqref="C1334:C1335 D1347:F1347 D1348:D1354 D1342:D1346 D1339:D1340 D1337:E1338 E1342:E1345 E1358 D1356:E1357 F1357:G1357">
    <cfRule type="containsText" dxfId="6514" priority="309" stopIfTrue="1" operator="containsText" text="dsoy jktdh; fo|ky;ksa esa iz;ksx gsrq fu%'kqYd">
      <formula>NOT(ISERROR(SEARCH("dsoy jktdh; fo|ky;ksa esa iz;ksx gsrq fu%'kqYd",C1334)))</formula>
    </cfRule>
  </conditionalFormatting>
  <conditionalFormatting sqref="D1364">
    <cfRule type="cellIs" dxfId="6513" priority="308" stopIfTrue="1" operator="equal">
      <formula>0</formula>
    </cfRule>
  </conditionalFormatting>
  <conditionalFormatting sqref="D1364">
    <cfRule type="containsText" dxfId="6512" priority="306" stopIfTrue="1" operator="containsText" text="f'k{kk foHkkx jktLFkku">
      <formula>NOT(ISERROR(SEARCH("f'k{kk foHkkx jktLFkku",D1364)))</formula>
    </cfRule>
    <cfRule type="containsText" dxfId="6511" priority="307" stopIfTrue="1" operator="containsText" text="iw.kkZad">
      <formula>NOT(ISERROR(SEARCH("iw.kkZad",D1364)))</formula>
    </cfRule>
  </conditionalFormatting>
  <conditionalFormatting sqref="D1364">
    <cfRule type="containsText" dxfId="6510" priority="305" stopIfTrue="1" operator="containsText" text="dsoy jktdh; fo|ky;ksa esa iz;ksx gsrq fu%'kqYd">
      <formula>NOT(ISERROR(SEARCH("dsoy jktdh; fo|ky;ksa esa iz;ksx gsrq fu%'kqYd",D1364)))</formula>
    </cfRule>
  </conditionalFormatting>
  <conditionalFormatting sqref="E1359:E1362">
    <cfRule type="cellIs" dxfId="6509" priority="304" stopIfTrue="1" operator="equal">
      <formula>0</formula>
    </cfRule>
  </conditionalFormatting>
  <conditionalFormatting sqref="E1359:E1362">
    <cfRule type="containsText" dxfId="6508" priority="300" stopIfTrue="1" operator="containsText" text="f'k{kk foHkkx jktLFkku">
      <formula>NOT(ISERROR(SEARCH("f'k{kk foHkkx jktLFkku",E1359)))</formula>
    </cfRule>
    <cfRule type="containsText" dxfId="6507" priority="303" stopIfTrue="1" operator="containsText" text="iw.kkZad">
      <formula>NOT(ISERROR(SEARCH("iw.kkZad",E1359)))</formula>
    </cfRule>
  </conditionalFormatting>
  <conditionalFormatting sqref="E1359:E1362">
    <cfRule type="cellIs" dxfId="6506" priority="301" stopIfTrue="1" operator="equal">
      <formula>1800</formula>
    </cfRule>
    <cfRule type="cellIs" dxfId="6505" priority="302" stopIfTrue="1" operator="equal">
      <formula>200</formula>
    </cfRule>
  </conditionalFormatting>
  <conditionalFormatting sqref="E1359:E1362">
    <cfRule type="containsText" dxfId="6504" priority="299" stopIfTrue="1" operator="containsText" text="dsoy jktdh; fo|ky;ksa esa iz;ksx gsrq fu%'kqYd">
      <formula>NOT(ISERROR(SEARCH("dsoy jktdh; fo|ky;ksa esa iz;ksx gsrq fu%'kqYd",E1359)))</formula>
    </cfRule>
  </conditionalFormatting>
  <conditionalFormatting sqref="E1339:E1340">
    <cfRule type="cellIs" dxfId="6503" priority="298" stopIfTrue="1" operator="equal">
      <formula>0</formula>
    </cfRule>
  </conditionalFormatting>
  <conditionalFormatting sqref="E1339:E1340">
    <cfRule type="containsText" dxfId="6502" priority="294" stopIfTrue="1" operator="containsText" text="f'k{kk foHkkx jktLFkku">
      <formula>NOT(ISERROR(SEARCH("f'k{kk foHkkx jktLFkku",E1339)))</formula>
    </cfRule>
    <cfRule type="containsText" dxfId="6501" priority="297" stopIfTrue="1" operator="containsText" text="iw.kkZad">
      <formula>NOT(ISERROR(SEARCH("iw.kkZad",E1339)))</formula>
    </cfRule>
  </conditionalFormatting>
  <conditionalFormatting sqref="E1339:E1340">
    <cfRule type="cellIs" dxfId="6500" priority="295" stopIfTrue="1" operator="equal">
      <formula>1800</formula>
    </cfRule>
    <cfRule type="cellIs" dxfId="6499" priority="296" stopIfTrue="1" operator="equal">
      <formula>200</formula>
    </cfRule>
  </conditionalFormatting>
  <conditionalFormatting sqref="E1339:E1340">
    <cfRule type="containsText" dxfId="6498" priority="293" stopIfTrue="1" operator="containsText" text="dsoy jktdh; fo|ky;ksa esa iz;ksx gsrq fu%'kqYd">
      <formula>NOT(ISERROR(SEARCH("dsoy jktdh; fo|ky;ksa esa iz;ksx gsrq fu%'kqYd",E1339)))</formula>
    </cfRule>
  </conditionalFormatting>
  <conditionalFormatting sqref="E1390:E1393">
    <cfRule type="cellIs" dxfId="6497" priority="256" stopIfTrue="1" operator="equal">
      <formula>0</formula>
    </cfRule>
  </conditionalFormatting>
  <conditionalFormatting sqref="E1390:E1393">
    <cfRule type="containsText" dxfId="6496" priority="252" stopIfTrue="1" operator="containsText" text="f'k{kk foHkkx jktLFkku">
      <formula>NOT(ISERROR(SEARCH("f'k{kk foHkkx jktLFkku",E1390)))</formula>
    </cfRule>
    <cfRule type="containsText" dxfId="6495" priority="255" stopIfTrue="1" operator="containsText" text="iw.kkZad">
      <formula>NOT(ISERROR(SEARCH("iw.kkZad",E1390)))</formula>
    </cfRule>
  </conditionalFormatting>
  <conditionalFormatting sqref="E1390:E1393">
    <cfRule type="cellIs" dxfId="6494" priority="253" stopIfTrue="1" operator="equal">
      <formula>1800</formula>
    </cfRule>
    <cfRule type="cellIs" dxfId="6493" priority="254" stopIfTrue="1" operator="equal">
      <formula>200</formula>
    </cfRule>
  </conditionalFormatting>
  <conditionalFormatting sqref="E1390:E1393">
    <cfRule type="containsText" dxfId="6492" priority="251" stopIfTrue="1" operator="containsText" text="dsoy jktdh; fo|ky;ksa esa iz;ksx gsrq fu%'kqYd">
      <formula>NOT(ISERROR(SEARCH("dsoy jktdh; fo|ky;ksa esa iz;ksx gsrq fu%'kqYd",E1390)))</formula>
    </cfRule>
  </conditionalFormatting>
  <conditionalFormatting sqref="E1370:E1371">
    <cfRule type="cellIs" dxfId="6491" priority="250" stopIfTrue="1" operator="equal">
      <formula>0</formula>
    </cfRule>
  </conditionalFormatting>
  <conditionalFormatting sqref="E1395">
    <cfRule type="containsText" dxfId="6490" priority="241" stopIfTrue="1" operator="containsText" text="dsoy jktdh; fo|ky;ksa esa iz;ksx gsrq fu%'kqYd">
      <formula>NOT(ISERROR(SEARCH("dsoy jktdh; fo|ky;ksa esa iz;ksx gsrq fu%'kqYd",E1395)))</formula>
    </cfRule>
  </conditionalFormatting>
  <conditionalFormatting sqref="J1396:J1397 K1409:M1409 K1410:K1416 L1426 K1404:K1408 K1401:K1402 K1399:L1400 L1404:L1407 L1420 K1418:L1419 M1419:N1419">
    <cfRule type="cellIs" dxfId="6489" priority="240" stopIfTrue="1" operator="equal">
      <formula>0</formula>
    </cfRule>
  </conditionalFormatting>
  <conditionalFormatting sqref="J1396:J1397 K1409:M1409 K1410:K1416 L1426 K1404:K1408 K1401:K1402 K1399:L1400 L1404:L1407 L1420 K1418:L1419 M1419:N1419">
    <cfRule type="containsText" dxfId="6488" priority="236" stopIfTrue="1" operator="containsText" text="f'k{kk foHkkx jktLFkku">
      <formula>NOT(ISERROR(SEARCH("f'k{kk foHkkx jktLFkku",J1396)))</formula>
    </cfRule>
    <cfRule type="containsText" dxfId="6487" priority="239" stopIfTrue="1" operator="containsText" text="iw.kkZad">
      <formula>NOT(ISERROR(SEARCH("iw.kkZad",J1396)))</formula>
    </cfRule>
  </conditionalFormatting>
  <conditionalFormatting sqref="L1400 L1403:L1405 L1418:L1420">
    <cfRule type="cellIs" dxfId="6486" priority="237" stopIfTrue="1" operator="equal">
      <formula>1800</formula>
    </cfRule>
    <cfRule type="cellIs" dxfId="6485" priority="238" stopIfTrue="1" operator="equal">
      <formula>200</formula>
    </cfRule>
  </conditionalFormatting>
  <conditionalFormatting sqref="J1396:J1397 K1409:M1409 K1410:K1416 L1426 K1404:K1408 K1401:K1402 K1399:L1400 L1404:L1407 L1420 K1418:L1419 M1419:N1419">
    <cfRule type="containsText" dxfId="6484" priority="235" stopIfTrue="1" operator="containsText" text="dsoy jktdh; fo|ky;ksa esa iz;ksx gsrq fu%'kqYd">
      <formula>NOT(ISERROR(SEARCH("dsoy jktdh; fo|ky;ksa esa iz;ksx gsrq fu%'kqYd",J1396)))</formula>
    </cfRule>
  </conditionalFormatting>
  <conditionalFormatting sqref="K1426">
    <cfRule type="cellIs" dxfId="6483" priority="234" stopIfTrue="1" operator="equal">
      <formula>0</formula>
    </cfRule>
  </conditionalFormatting>
  <conditionalFormatting sqref="L1421:L1424">
    <cfRule type="containsText" dxfId="6482" priority="225" stopIfTrue="1" operator="containsText" text="dsoy jktdh; fo|ky;ksa esa iz;ksx gsrq fu%'kqYd">
      <formula>NOT(ISERROR(SEARCH("dsoy jktdh; fo|ky;ksa esa iz;ksx gsrq fu%'kqYd",L1421)))</formula>
    </cfRule>
  </conditionalFormatting>
  <conditionalFormatting sqref="L1401:L1402">
    <cfRule type="cellIs" dxfId="6481" priority="224" stopIfTrue="1" operator="equal">
      <formula>0</formula>
    </cfRule>
  </conditionalFormatting>
  <conditionalFormatting sqref="L1401:L1402">
    <cfRule type="containsText" dxfId="6480" priority="220" stopIfTrue="1" operator="containsText" text="f'k{kk foHkkx jktLFkku">
      <formula>NOT(ISERROR(SEARCH("f'k{kk foHkkx jktLFkku",L1401)))</formula>
    </cfRule>
    <cfRule type="containsText" dxfId="6479" priority="223" stopIfTrue="1" operator="containsText" text="iw.kkZad">
      <formula>NOT(ISERROR(SEARCH("iw.kkZad",L1401)))</formula>
    </cfRule>
  </conditionalFormatting>
  <conditionalFormatting sqref="L1401:L1402">
    <cfRule type="cellIs" dxfId="6478" priority="221" stopIfTrue="1" operator="equal">
      <formula>1800</formula>
    </cfRule>
    <cfRule type="cellIs" dxfId="6477" priority="222" stopIfTrue="1" operator="equal">
      <formula>200</formula>
    </cfRule>
  </conditionalFormatting>
  <conditionalFormatting sqref="L1401:L1402">
    <cfRule type="containsText" dxfId="6476" priority="219" stopIfTrue="1" operator="containsText" text="dsoy jktdh; fo|ky;ksa esa iz;ksx gsrq fu%'kqYd">
      <formula>NOT(ISERROR(SEARCH("dsoy jktdh; fo|ky;ksa esa iz;ksx gsrq fu%'kqYd",L1401)))</formula>
    </cfRule>
  </conditionalFormatting>
  <conditionalFormatting sqref="C1396:C1397 D1409:F1409 D1410:D1416 D1404:D1408 D1401:D1402 D1399:E1400 E1404:E1407 E1420 D1418:E1419 F1419:G1419">
    <cfRule type="cellIs" dxfId="6475" priority="218" stopIfTrue="1" operator="equal">
      <formula>0</formula>
    </cfRule>
  </conditionalFormatting>
  <conditionalFormatting sqref="C1396:C1397 D1409:F1409 D1410:D1416 D1404:D1408 D1401:D1402 D1399:E1400 E1404:E1407 E1420 D1418:E1419 F1419:G1419">
    <cfRule type="containsText" dxfId="6474" priority="214" stopIfTrue="1" operator="containsText" text="f'k{kk foHkkx jktLFkku">
      <formula>NOT(ISERROR(SEARCH("f'k{kk foHkkx jktLFkku",C1396)))</formula>
    </cfRule>
    <cfRule type="containsText" dxfId="6473" priority="217" stopIfTrue="1" operator="containsText" text="iw.kkZad">
      <formula>NOT(ISERROR(SEARCH("iw.kkZad",C1396)))</formula>
    </cfRule>
  </conditionalFormatting>
  <conditionalFormatting sqref="E1400 E1403:E1405 E1418:E1420">
    <cfRule type="cellIs" dxfId="6472" priority="215" stopIfTrue="1" operator="equal">
      <formula>1800</formula>
    </cfRule>
    <cfRule type="cellIs" dxfId="6471" priority="216" stopIfTrue="1" operator="equal">
      <formula>200</formula>
    </cfRule>
  </conditionalFormatting>
  <conditionalFormatting sqref="C1396:C1397 D1409:F1409 D1410:D1416 D1404:D1408 D1401:D1402 D1399:E1400 E1404:E1407 E1420 D1418:E1419 F1419:G1419">
    <cfRule type="containsText" dxfId="6470" priority="213" stopIfTrue="1" operator="containsText" text="dsoy jktdh; fo|ky;ksa esa iz;ksx gsrq fu%'kqYd">
      <formula>NOT(ISERROR(SEARCH("dsoy jktdh; fo|ky;ksa esa iz;ksx gsrq fu%'kqYd",C1396)))</formula>
    </cfRule>
  </conditionalFormatting>
  <conditionalFormatting sqref="D1426">
    <cfRule type="cellIs" dxfId="6469" priority="212" stopIfTrue="1" operator="equal">
      <formula>0</formula>
    </cfRule>
  </conditionalFormatting>
  <conditionalFormatting sqref="E1421:E1424">
    <cfRule type="containsText" dxfId="6468" priority="203" stopIfTrue="1" operator="containsText" text="dsoy jktdh; fo|ky;ksa esa iz;ksx gsrq fu%'kqYd">
      <formula>NOT(ISERROR(SEARCH("dsoy jktdh; fo|ky;ksa esa iz;ksx gsrq fu%'kqYd",E1421)))</formula>
    </cfRule>
  </conditionalFormatting>
  <conditionalFormatting sqref="E1401:E1402">
    <cfRule type="cellIs" dxfId="6467" priority="202" stopIfTrue="1" operator="equal">
      <formula>0</formula>
    </cfRule>
  </conditionalFormatting>
  <conditionalFormatting sqref="E1401:E1402">
    <cfRule type="containsText" dxfId="6466" priority="198" stopIfTrue="1" operator="containsText" text="f'k{kk foHkkx jktLFkku">
      <formula>NOT(ISERROR(SEARCH("f'k{kk foHkkx jktLFkku",E1401)))</formula>
    </cfRule>
    <cfRule type="containsText" dxfId="6465" priority="201" stopIfTrue="1" operator="containsText" text="iw.kkZad">
      <formula>NOT(ISERROR(SEARCH("iw.kkZad",E1401)))</formula>
    </cfRule>
  </conditionalFormatting>
  <conditionalFormatting sqref="E1401:E1402">
    <cfRule type="cellIs" dxfId="6464" priority="199" stopIfTrue="1" operator="equal">
      <formula>1800</formula>
    </cfRule>
    <cfRule type="cellIs" dxfId="6463" priority="200" stopIfTrue="1" operator="equal">
      <formula>200</formula>
    </cfRule>
  </conditionalFormatting>
  <conditionalFormatting sqref="E1401:E1402">
    <cfRule type="containsText" dxfId="6462" priority="197" stopIfTrue="1" operator="containsText" text="dsoy jktdh; fo|ky;ksa esa iz;ksx gsrq fu%'kqYd">
      <formula>NOT(ISERROR(SEARCH("dsoy jktdh; fo|ky;ksa esa iz;ksx gsrq fu%'kqYd",E1401)))</formula>
    </cfRule>
  </conditionalFormatting>
  <conditionalFormatting sqref="E1426">
    <cfRule type="cellIs" dxfId="6461" priority="196" stopIfTrue="1" operator="equal">
      <formula>0</formula>
    </cfRule>
  </conditionalFormatting>
  <conditionalFormatting sqref="E1364">
    <cfRule type="containsText" dxfId="6460" priority="290" stopIfTrue="1" operator="containsText" text="f'k{kk foHkkx jktLFkku">
      <formula>NOT(ISERROR(SEARCH("f'k{kk foHkkx jktLFkku",E1364)))</formula>
    </cfRule>
    <cfRule type="containsText" dxfId="6459" priority="291" stopIfTrue="1" operator="containsText" text="iw.kkZad">
      <formula>NOT(ISERROR(SEARCH("iw.kkZad",E1364)))</formula>
    </cfRule>
  </conditionalFormatting>
  <conditionalFormatting sqref="E1364">
    <cfRule type="containsText" dxfId="6458" priority="289" stopIfTrue="1" operator="containsText" text="dsoy jktdh; fo|ky;ksa esa iz;ksx gsrq fu%'kqYd">
      <formula>NOT(ISERROR(SEARCH("dsoy jktdh; fo|ky;ksa esa iz;ksx gsrq fu%'kqYd",E1364)))</formula>
    </cfRule>
  </conditionalFormatting>
  <conditionalFormatting sqref="C1458:C1459 D1471:F1471 D1472:D1478 D1466:D1470 D1463:D1464 D1461:E1462 E1466:E1469 E1482 D1480:E1481 F1481:G1481">
    <cfRule type="containsText" dxfId="6457" priority="117" stopIfTrue="1" operator="containsText" text="dsoy jktdh; fo|ky;ksa esa iz;ksx gsrq fu%'kqYd">
      <formula>NOT(ISERROR(SEARCH("dsoy jktdh; fo|ky;ksa esa iz;ksx gsrq fu%'kqYd",C1458)))</formula>
    </cfRule>
  </conditionalFormatting>
  <conditionalFormatting sqref="D1488">
    <cfRule type="cellIs" dxfId="6456" priority="116" stopIfTrue="1" operator="equal">
      <formula>0</formula>
    </cfRule>
  </conditionalFormatting>
  <conditionalFormatting sqref="D1488">
    <cfRule type="containsText" dxfId="6455" priority="114" stopIfTrue="1" operator="containsText" text="f'k{kk foHkkx jktLFkku">
      <formula>NOT(ISERROR(SEARCH("f'k{kk foHkkx jktLFkku",D1488)))</formula>
    </cfRule>
    <cfRule type="containsText" dxfId="6454" priority="115" stopIfTrue="1" operator="containsText" text="iw.kkZad">
      <formula>NOT(ISERROR(SEARCH("iw.kkZad",D1488)))</formula>
    </cfRule>
  </conditionalFormatting>
  <conditionalFormatting sqref="D1488">
    <cfRule type="containsText" dxfId="6453" priority="113" stopIfTrue="1" operator="containsText" text="dsoy jktdh; fo|ky;ksa esa iz;ksx gsrq fu%'kqYd">
      <formula>NOT(ISERROR(SEARCH("dsoy jktdh; fo|ky;ksa esa iz;ksx gsrq fu%'kqYd",D1488)))</formula>
    </cfRule>
  </conditionalFormatting>
  <conditionalFormatting sqref="E1483:E1486">
    <cfRule type="cellIs" dxfId="6452" priority="112" stopIfTrue="1" operator="equal">
      <formula>0</formula>
    </cfRule>
  </conditionalFormatting>
  <conditionalFormatting sqref="E1463:E1464">
    <cfRule type="containsText" dxfId="6451" priority="101" stopIfTrue="1" operator="containsText" text="dsoy jktdh; fo|ky;ksa esa iz;ksx gsrq fu%'kqYd">
      <formula>NOT(ISERROR(SEARCH("dsoy jktdh; fo|ky;ksa esa iz;ksx gsrq fu%'kqYd",E1463)))</formula>
    </cfRule>
  </conditionalFormatting>
  <conditionalFormatting sqref="E1488">
    <cfRule type="cellIs" dxfId="6450" priority="100" stopIfTrue="1" operator="equal">
      <formula>0</formula>
    </cfRule>
  </conditionalFormatting>
  <conditionalFormatting sqref="E1488">
    <cfRule type="containsText" dxfId="6449" priority="98" stopIfTrue="1" operator="containsText" text="f'k{kk foHkkx jktLFkku">
      <formula>NOT(ISERROR(SEARCH("f'k{kk foHkkx jktLFkku",E1488)))</formula>
    </cfRule>
    <cfRule type="containsText" dxfId="6448" priority="99" stopIfTrue="1" operator="containsText" text="iw.kkZad">
      <formula>NOT(ISERROR(SEARCH("iw.kkZad",E1488)))</formula>
    </cfRule>
  </conditionalFormatting>
  <conditionalFormatting sqref="E1488">
    <cfRule type="containsText" dxfId="6447" priority="97" stopIfTrue="1" operator="containsText" text="dsoy jktdh; fo|ky;ksa esa iz;ksx gsrq fu%'kqYd">
      <formula>NOT(ISERROR(SEARCH("dsoy jktdh; fo|ky;ksa esa iz;ksx gsrq fu%'kqYd",E1488)))</formula>
    </cfRule>
  </conditionalFormatting>
  <conditionalFormatting sqref="J1365:J1366 K1378:M1378 K1379:K1385 L1395 K1373:K1377 K1370:K1371 K1368:L1369 L1373:L1376 L1389 K1387:L1388 M1388:N1388">
    <cfRule type="cellIs" dxfId="6446" priority="288" stopIfTrue="1" operator="equal">
      <formula>0</formula>
    </cfRule>
  </conditionalFormatting>
  <conditionalFormatting sqref="J1365:J1366 K1378:M1378 K1379:K1385 L1395 K1373:K1377 K1370:K1371 K1368:L1369 L1373:L1376 L1389 K1387:L1388 M1388:N1388">
    <cfRule type="containsText" dxfId="6445" priority="284" stopIfTrue="1" operator="containsText" text="f'k{kk foHkkx jktLFkku">
      <formula>NOT(ISERROR(SEARCH("f'k{kk foHkkx jktLFkku",J1365)))</formula>
    </cfRule>
    <cfRule type="containsText" dxfId="6444" priority="287" stopIfTrue="1" operator="containsText" text="iw.kkZad">
      <formula>NOT(ISERROR(SEARCH("iw.kkZad",J1365)))</formula>
    </cfRule>
  </conditionalFormatting>
  <conditionalFormatting sqref="L1369 L1372:L1374 L1387:L1389">
    <cfRule type="cellIs" dxfId="6443" priority="285" stopIfTrue="1" operator="equal">
      <formula>1800</formula>
    </cfRule>
    <cfRule type="cellIs" dxfId="6442" priority="286" stopIfTrue="1" operator="equal">
      <formula>200</formula>
    </cfRule>
  </conditionalFormatting>
  <conditionalFormatting sqref="J1365:J1366 K1378:M1378 K1379:K1385 L1395 K1373:K1377 K1370:K1371 K1368:L1369 L1373:L1376 L1389 K1387:L1388 M1388:N1388">
    <cfRule type="containsText" dxfId="6441" priority="283" stopIfTrue="1" operator="containsText" text="dsoy jktdh; fo|ky;ksa esa iz;ksx gsrq fu%'kqYd">
      <formula>NOT(ISERROR(SEARCH("dsoy jktdh; fo|ky;ksa esa iz;ksx gsrq fu%'kqYd",J1365)))</formula>
    </cfRule>
  </conditionalFormatting>
  <conditionalFormatting sqref="K1395">
    <cfRule type="cellIs" dxfId="6440" priority="282" stopIfTrue="1" operator="equal">
      <formula>0</formula>
    </cfRule>
  </conditionalFormatting>
  <conditionalFormatting sqref="K1395">
    <cfRule type="containsText" dxfId="6439" priority="280" stopIfTrue="1" operator="containsText" text="f'k{kk foHkkx jktLFkku">
      <formula>NOT(ISERROR(SEARCH("f'k{kk foHkkx jktLFkku",K1395)))</formula>
    </cfRule>
    <cfRule type="containsText" dxfId="6438" priority="281" stopIfTrue="1" operator="containsText" text="iw.kkZad">
      <formula>NOT(ISERROR(SEARCH("iw.kkZad",K1395)))</formula>
    </cfRule>
  </conditionalFormatting>
  <conditionalFormatting sqref="K1395">
    <cfRule type="containsText" dxfId="6437" priority="279" stopIfTrue="1" operator="containsText" text="dsoy jktdh; fo|ky;ksa esa iz;ksx gsrq fu%'kqYd">
      <formula>NOT(ISERROR(SEARCH("dsoy jktdh; fo|ky;ksa esa iz;ksx gsrq fu%'kqYd",K1395)))</formula>
    </cfRule>
  </conditionalFormatting>
  <conditionalFormatting sqref="L1390:L1393">
    <cfRule type="cellIs" dxfId="6436" priority="278" stopIfTrue="1" operator="equal">
      <formula>0</formula>
    </cfRule>
  </conditionalFormatting>
  <conditionalFormatting sqref="L1390:L1393">
    <cfRule type="containsText" dxfId="6435" priority="274" stopIfTrue="1" operator="containsText" text="f'k{kk foHkkx jktLFkku">
      <formula>NOT(ISERROR(SEARCH("f'k{kk foHkkx jktLFkku",L1390)))</formula>
    </cfRule>
    <cfRule type="containsText" dxfId="6434" priority="277" stopIfTrue="1" operator="containsText" text="iw.kkZad">
      <formula>NOT(ISERROR(SEARCH("iw.kkZad",L1390)))</formula>
    </cfRule>
  </conditionalFormatting>
  <conditionalFormatting sqref="L1390:L1393">
    <cfRule type="cellIs" dxfId="6433" priority="275" stopIfTrue="1" operator="equal">
      <formula>1800</formula>
    </cfRule>
    <cfRule type="cellIs" dxfId="6432" priority="276" stopIfTrue="1" operator="equal">
      <formula>200</formula>
    </cfRule>
  </conditionalFormatting>
  <conditionalFormatting sqref="L1390:L1393">
    <cfRule type="containsText" dxfId="6431" priority="273" stopIfTrue="1" operator="containsText" text="dsoy jktdh; fo|ky;ksa esa iz;ksx gsrq fu%'kqYd">
      <formula>NOT(ISERROR(SEARCH("dsoy jktdh; fo|ky;ksa esa iz;ksx gsrq fu%'kqYd",L1390)))</formula>
    </cfRule>
  </conditionalFormatting>
  <conditionalFormatting sqref="L1370:L1371">
    <cfRule type="cellIs" dxfId="6430" priority="272" stopIfTrue="1" operator="equal">
      <formula>0</formula>
    </cfRule>
  </conditionalFormatting>
  <conditionalFormatting sqref="L1370:L1371">
    <cfRule type="containsText" dxfId="6429" priority="268" stopIfTrue="1" operator="containsText" text="f'k{kk foHkkx jktLFkku">
      <formula>NOT(ISERROR(SEARCH("f'k{kk foHkkx jktLFkku",L1370)))</formula>
    </cfRule>
    <cfRule type="containsText" dxfId="6428" priority="271" stopIfTrue="1" operator="containsText" text="iw.kkZad">
      <formula>NOT(ISERROR(SEARCH("iw.kkZad",L1370)))</formula>
    </cfRule>
  </conditionalFormatting>
  <conditionalFormatting sqref="L1370:L1371">
    <cfRule type="cellIs" dxfId="6427" priority="269" stopIfTrue="1" operator="equal">
      <formula>1800</formula>
    </cfRule>
    <cfRule type="cellIs" dxfId="6426" priority="270" stopIfTrue="1" operator="equal">
      <formula>200</formula>
    </cfRule>
  </conditionalFormatting>
  <conditionalFormatting sqref="L1370:L1371">
    <cfRule type="containsText" dxfId="6425" priority="267" stopIfTrue="1" operator="containsText" text="dsoy jktdh; fo|ky;ksa esa iz;ksx gsrq fu%'kqYd">
      <formula>NOT(ISERROR(SEARCH("dsoy jktdh; fo|ky;ksa esa iz;ksx gsrq fu%'kqYd",L1370)))</formula>
    </cfRule>
  </conditionalFormatting>
  <conditionalFormatting sqref="E1395">
    <cfRule type="cellIs" dxfId="6424" priority="244" stopIfTrue="1" operator="equal">
      <formula>0</formula>
    </cfRule>
  </conditionalFormatting>
  <conditionalFormatting sqref="C1365:C1366 D1378:F1378 D1379:D1385 D1373:D1377 D1370:D1371 D1368:E1369 E1373:E1376 E1389 D1387:E1388 F1388:G1388">
    <cfRule type="cellIs" dxfId="6423" priority="266" stopIfTrue="1" operator="equal">
      <formula>0</formula>
    </cfRule>
  </conditionalFormatting>
  <conditionalFormatting sqref="C1365:C1366 D1378:F1378 D1379:D1385 D1373:D1377 D1370:D1371 D1368:E1369 E1373:E1376 E1389 D1387:E1388 F1388:G1388">
    <cfRule type="containsText" dxfId="6422" priority="262" stopIfTrue="1" operator="containsText" text="f'k{kk foHkkx jktLFkku">
      <formula>NOT(ISERROR(SEARCH("f'k{kk foHkkx jktLFkku",C1365)))</formula>
    </cfRule>
    <cfRule type="containsText" dxfId="6421" priority="265" stopIfTrue="1" operator="containsText" text="iw.kkZad">
      <formula>NOT(ISERROR(SEARCH("iw.kkZad",C1365)))</formula>
    </cfRule>
  </conditionalFormatting>
  <conditionalFormatting sqref="E1369 E1372:E1374 E1387:E1389">
    <cfRule type="cellIs" dxfId="6420" priority="263" stopIfTrue="1" operator="equal">
      <formula>1800</formula>
    </cfRule>
    <cfRule type="cellIs" dxfId="6419" priority="264" stopIfTrue="1" operator="equal">
      <formula>200</formula>
    </cfRule>
  </conditionalFormatting>
  <conditionalFormatting sqref="C1365:C1366 D1378:F1378 D1379:D1385 D1373:D1377 D1370:D1371 D1368:E1369 E1373:E1376 E1389 D1387:E1388 F1388:G1388">
    <cfRule type="containsText" dxfId="6418" priority="261" stopIfTrue="1" operator="containsText" text="dsoy jktdh; fo|ky;ksa esa iz;ksx gsrq fu%'kqYd">
      <formula>NOT(ISERROR(SEARCH("dsoy jktdh; fo|ky;ksa esa iz;ksx gsrq fu%'kqYd",C1365)))</formula>
    </cfRule>
  </conditionalFormatting>
  <conditionalFormatting sqref="D1395">
    <cfRule type="cellIs" dxfId="6417" priority="260" stopIfTrue="1" operator="equal">
      <formula>0</formula>
    </cfRule>
  </conditionalFormatting>
  <conditionalFormatting sqref="D1395">
    <cfRule type="containsText" dxfId="6416" priority="258" stopIfTrue="1" operator="containsText" text="f'k{kk foHkkx jktLFkku">
      <formula>NOT(ISERROR(SEARCH("f'k{kk foHkkx jktLFkku",D1395)))</formula>
    </cfRule>
    <cfRule type="containsText" dxfId="6415" priority="259" stopIfTrue="1" operator="containsText" text="iw.kkZad">
      <formula>NOT(ISERROR(SEARCH("iw.kkZad",D1395)))</formula>
    </cfRule>
  </conditionalFormatting>
  <conditionalFormatting sqref="D1395">
    <cfRule type="containsText" dxfId="6414" priority="257" stopIfTrue="1" operator="containsText" text="dsoy jktdh; fo|ky;ksa esa iz;ksx gsrq fu%'kqYd">
      <formula>NOT(ISERROR(SEARCH("dsoy jktdh; fo|ky;ksa esa iz;ksx gsrq fu%'kqYd",D1395)))</formula>
    </cfRule>
  </conditionalFormatting>
  <conditionalFormatting sqref="E1370:E1371">
    <cfRule type="containsText" dxfId="6413" priority="246" stopIfTrue="1" operator="containsText" text="f'k{kk foHkkx jktLFkku">
      <formula>NOT(ISERROR(SEARCH("f'k{kk foHkkx jktLFkku",E1370)))</formula>
    </cfRule>
    <cfRule type="containsText" dxfId="6412" priority="249" stopIfTrue="1" operator="containsText" text="iw.kkZad">
      <formula>NOT(ISERROR(SEARCH("iw.kkZad",E1370)))</formula>
    </cfRule>
  </conditionalFormatting>
  <conditionalFormatting sqref="E1370:E1371">
    <cfRule type="cellIs" dxfId="6411" priority="247" stopIfTrue="1" operator="equal">
      <formula>1800</formula>
    </cfRule>
    <cfRule type="cellIs" dxfId="6410" priority="248" stopIfTrue="1" operator="equal">
      <formula>200</formula>
    </cfRule>
  </conditionalFormatting>
  <conditionalFormatting sqref="E1370:E1371">
    <cfRule type="containsText" dxfId="6409" priority="245" stopIfTrue="1" operator="containsText" text="dsoy jktdh; fo|ky;ksa esa iz;ksx gsrq fu%'kqYd">
      <formula>NOT(ISERROR(SEARCH("dsoy jktdh; fo|ky;ksa esa iz;ksx gsrq fu%'kqYd",E1370)))</formula>
    </cfRule>
  </conditionalFormatting>
  <conditionalFormatting sqref="E1395">
    <cfRule type="containsText" dxfId="6408" priority="242" stopIfTrue="1" operator="containsText" text="f'k{kk foHkkx jktLFkku">
      <formula>NOT(ISERROR(SEARCH("f'k{kk foHkkx jktLFkku",E1395)))</formula>
    </cfRule>
    <cfRule type="containsText" dxfId="6407" priority="243" stopIfTrue="1" operator="containsText" text="iw.kkZad">
      <formula>NOT(ISERROR(SEARCH("iw.kkZad",E1395)))</formula>
    </cfRule>
  </conditionalFormatting>
  <conditionalFormatting sqref="K1426">
    <cfRule type="containsText" dxfId="6406" priority="232" stopIfTrue="1" operator="containsText" text="f'k{kk foHkkx jktLFkku">
      <formula>NOT(ISERROR(SEARCH("f'k{kk foHkkx jktLFkku",K1426)))</formula>
    </cfRule>
    <cfRule type="containsText" dxfId="6405" priority="233" stopIfTrue="1" operator="containsText" text="iw.kkZad">
      <formula>NOT(ISERROR(SEARCH("iw.kkZad",K1426)))</formula>
    </cfRule>
  </conditionalFormatting>
  <conditionalFormatting sqref="K1426">
    <cfRule type="containsText" dxfId="6404" priority="231" stopIfTrue="1" operator="containsText" text="dsoy jktdh; fo|ky;ksa esa iz;ksx gsrq fu%'kqYd">
      <formula>NOT(ISERROR(SEARCH("dsoy jktdh; fo|ky;ksa esa iz;ksx gsrq fu%'kqYd",K1426)))</formula>
    </cfRule>
  </conditionalFormatting>
  <conditionalFormatting sqref="L1421:L1424">
    <cfRule type="cellIs" dxfId="6403" priority="230" stopIfTrue="1" operator="equal">
      <formula>0</formula>
    </cfRule>
  </conditionalFormatting>
  <conditionalFormatting sqref="L1421:L1424">
    <cfRule type="containsText" dxfId="6402" priority="226" stopIfTrue="1" operator="containsText" text="f'k{kk foHkkx jktLFkku">
      <formula>NOT(ISERROR(SEARCH("f'k{kk foHkkx jktLFkku",L1421)))</formula>
    </cfRule>
    <cfRule type="containsText" dxfId="6401" priority="229" stopIfTrue="1" operator="containsText" text="iw.kkZad">
      <formula>NOT(ISERROR(SEARCH("iw.kkZad",L1421)))</formula>
    </cfRule>
  </conditionalFormatting>
  <conditionalFormatting sqref="L1421:L1424">
    <cfRule type="cellIs" dxfId="6400" priority="227" stopIfTrue="1" operator="equal">
      <formula>1800</formula>
    </cfRule>
    <cfRule type="cellIs" dxfId="6399" priority="228" stopIfTrue="1" operator="equal">
      <formula>200</formula>
    </cfRule>
  </conditionalFormatting>
  <conditionalFormatting sqref="D1426">
    <cfRule type="containsText" dxfId="6398" priority="210" stopIfTrue="1" operator="containsText" text="f'k{kk foHkkx jktLFkku">
      <formula>NOT(ISERROR(SEARCH("f'k{kk foHkkx jktLFkku",D1426)))</formula>
    </cfRule>
    <cfRule type="containsText" dxfId="6397" priority="211" stopIfTrue="1" operator="containsText" text="iw.kkZad">
      <formula>NOT(ISERROR(SEARCH("iw.kkZad",D1426)))</formula>
    </cfRule>
  </conditionalFormatting>
  <conditionalFormatting sqref="D1426">
    <cfRule type="containsText" dxfId="6396" priority="209" stopIfTrue="1" operator="containsText" text="dsoy jktdh; fo|ky;ksa esa iz;ksx gsrq fu%'kqYd">
      <formula>NOT(ISERROR(SEARCH("dsoy jktdh; fo|ky;ksa esa iz;ksx gsrq fu%'kqYd",D1426)))</formula>
    </cfRule>
  </conditionalFormatting>
  <conditionalFormatting sqref="E1421:E1424">
    <cfRule type="cellIs" dxfId="6395" priority="208" stopIfTrue="1" operator="equal">
      <formula>0</formula>
    </cfRule>
  </conditionalFormatting>
  <conditionalFormatting sqref="E1421:E1424">
    <cfRule type="containsText" dxfId="6394" priority="204" stopIfTrue="1" operator="containsText" text="f'k{kk foHkkx jktLFkku">
      <formula>NOT(ISERROR(SEARCH("f'k{kk foHkkx jktLFkku",E1421)))</formula>
    </cfRule>
    <cfRule type="containsText" dxfId="6393" priority="207" stopIfTrue="1" operator="containsText" text="iw.kkZad">
      <formula>NOT(ISERROR(SEARCH("iw.kkZad",E1421)))</formula>
    </cfRule>
  </conditionalFormatting>
  <conditionalFormatting sqref="E1421:E1424">
    <cfRule type="cellIs" dxfId="6392" priority="205" stopIfTrue="1" operator="equal">
      <formula>1800</formula>
    </cfRule>
    <cfRule type="cellIs" dxfId="6391" priority="206" stopIfTrue="1" operator="equal">
      <formula>200</formula>
    </cfRule>
  </conditionalFormatting>
  <conditionalFormatting sqref="E1426">
    <cfRule type="containsText" dxfId="6390" priority="194" stopIfTrue="1" operator="containsText" text="f'k{kk foHkkx jktLFkku">
      <formula>NOT(ISERROR(SEARCH("f'k{kk foHkkx jktLFkku",E1426)))</formula>
    </cfRule>
    <cfRule type="containsText" dxfId="6389" priority="195" stopIfTrue="1" operator="containsText" text="iw.kkZad">
      <formula>NOT(ISERROR(SEARCH("iw.kkZad",E1426)))</formula>
    </cfRule>
  </conditionalFormatting>
  <conditionalFormatting sqref="E1426">
    <cfRule type="containsText" dxfId="6388" priority="193" stopIfTrue="1" operator="containsText" text="dsoy jktdh; fo|ky;ksa esa iz;ksx gsrq fu%'kqYd">
      <formula>NOT(ISERROR(SEARCH("dsoy jktdh; fo|ky;ksa esa iz;ksx gsrq fu%'kqYd",E1426)))</formula>
    </cfRule>
  </conditionalFormatting>
  <conditionalFormatting sqref="J1427:J1428 K1440:M1440 K1441:K1447 L1457 K1435:K1439 K1432:K1433 K1430:L1431 L1435:L1438 L1451 K1449:L1450 M1450:N1450">
    <cfRule type="cellIs" dxfId="6387" priority="192" stopIfTrue="1" operator="equal">
      <formula>0</formula>
    </cfRule>
  </conditionalFormatting>
  <conditionalFormatting sqref="J1427:J1428 K1440:M1440 K1441:K1447 L1457 K1435:K1439 K1432:K1433 K1430:L1431 L1435:L1438 L1451 K1449:L1450 M1450:N1450">
    <cfRule type="containsText" dxfId="6386" priority="188" stopIfTrue="1" operator="containsText" text="f'k{kk foHkkx jktLFkku">
      <formula>NOT(ISERROR(SEARCH("f'k{kk foHkkx jktLFkku",J1427)))</formula>
    </cfRule>
    <cfRule type="containsText" dxfId="6385" priority="191" stopIfTrue="1" operator="containsText" text="iw.kkZad">
      <formula>NOT(ISERROR(SEARCH("iw.kkZad",J1427)))</formula>
    </cfRule>
  </conditionalFormatting>
  <conditionalFormatting sqref="L1431 L1434:L1436 L1449:L1451">
    <cfRule type="cellIs" dxfId="6384" priority="189" stopIfTrue="1" operator="equal">
      <formula>1800</formula>
    </cfRule>
    <cfRule type="cellIs" dxfId="6383" priority="190" stopIfTrue="1" operator="equal">
      <formula>200</formula>
    </cfRule>
  </conditionalFormatting>
  <conditionalFormatting sqref="J1427:J1428 K1440:M1440 K1441:K1447 L1457 K1435:K1439 K1432:K1433 K1430:L1431 L1435:L1438 L1451 K1449:L1450 M1450:N1450">
    <cfRule type="containsText" dxfId="6382" priority="187" stopIfTrue="1" operator="containsText" text="dsoy jktdh; fo|ky;ksa esa iz;ksx gsrq fu%'kqYd">
      <formula>NOT(ISERROR(SEARCH("dsoy jktdh; fo|ky;ksa esa iz;ksx gsrq fu%'kqYd",J1427)))</formula>
    </cfRule>
  </conditionalFormatting>
  <conditionalFormatting sqref="K1457">
    <cfRule type="cellIs" dxfId="6381" priority="186" stopIfTrue="1" operator="equal">
      <formula>0</formula>
    </cfRule>
  </conditionalFormatting>
  <conditionalFormatting sqref="K1457">
    <cfRule type="containsText" dxfId="6380" priority="184" stopIfTrue="1" operator="containsText" text="f'k{kk foHkkx jktLFkku">
      <formula>NOT(ISERROR(SEARCH("f'k{kk foHkkx jktLFkku",K1457)))</formula>
    </cfRule>
    <cfRule type="containsText" dxfId="6379" priority="185" stopIfTrue="1" operator="containsText" text="iw.kkZad">
      <formula>NOT(ISERROR(SEARCH("iw.kkZad",K1457)))</formula>
    </cfRule>
  </conditionalFormatting>
  <conditionalFormatting sqref="K1457">
    <cfRule type="containsText" dxfId="6378" priority="183" stopIfTrue="1" operator="containsText" text="dsoy jktdh; fo|ky;ksa esa iz;ksx gsrq fu%'kqYd">
      <formula>NOT(ISERROR(SEARCH("dsoy jktdh; fo|ky;ksa esa iz;ksx gsrq fu%'kqYd",K1457)))</formula>
    </cfRule>
  </conditionalFormatting>
  <conditionalFormatting sqref="L1452:L1455">
    <cfRule type="cellIs" dxfId="6377" priority="182" stopIfTrue="1" operator="equal">
      <formula>0</formula>
    </cfRule>
  </conditionalFormatting>
  <conditionalFormatting sqref="L1452:L1455">
    <cfRule type="containsText" dxfId="6376" priority="178" stopIfTrue="1" operator="containsText" text="f'k{kk foHkkx jktLFkku">
      <formula>NOT(ISERROR(SEARCH("f'k{kk foHkkx jktLFkku",L1452)))</formula>
    </cfRule>
    <cfRule type="containsText" dxfId="6375" priority="181" stopIfTrue="1" operator="containsText" text="iw.kkZad">
      <formula>NOT(ISERROR(SEARCH("iw.kkZad",L1452)))</formula>
    </cfRule>
  </conditionalFormatting>
  <conditionalFormatting sqref="L1452:L1455">
    <cfRule type="cellIs" dxfId="6374" priority="179" stopIfTrue="1" operator="equal">
      <formula>1800</formula>
    </cfRule>
    <cfRule type="cellIs" dxfId="6373" priority="180" stopIfTrue="1" operator="equal">
      <formula>200</formula>
    </cfRule>
  </conditionalFormatting>
  <conditionalFormatting sqref="L1452:L1455">
    <cfRule type="containsText" dxfId="6372" priority="177" stopIfTrue="1" operator="containsText" text="dsoy jktdh; fo|ky;ksa esa iz;ksx gsrq fu%'kqYd">
      <formula>NOT(ISERROR(SEARCH("dsoy jktdh; fo|ky;ksa esa iz;ksx gsrq fu%'kqYd",L1452)))</formula>
    </cfRule>
  </conditionalFormatting>
  <conditionalFormatting sqref="L1432:L1433">
    <cfRule type="cellIs" dxfId="6371" priority="176" stopIfTrue="1" operator="equal">
      <formula>0</formula>
    </cfRule>
  </conditionalFormatting>
  <conditionalFormatting sqref="L1432:L1433">
    <cfRule type="containsText" dxfId="6370" priority="172" stopIfTrue="1" operator="containsText" text="f'k{kk foHkkx jktLFkku">
      <formula>NOT(ISERROR(SEARCH("f'k{kk foHkkx jktLFkku",L1432)))</formula>
    </cfRule>
    <cfRule type="containsText" dxfId="6369" priority="175" stopIfTrue="1" operator="containsText" text="iw.kkZad">
      <formula>NOT(ISERROR(SEARCH("iw.kkZad",L1432)))</formula>
    </cfRule>
  </conditionalFormatting>
  <conditionalFormatting sqref="L1432:L1433">
    <cfRule type="cellIs" dxfId="6368" priority="173" stopIfTrue="1" operator="equal">
      <formula>1800</formula>
    </cfRule>
    <cfRule type="cellIs" dxfId="6367" priority="174" stopIfTrue="1" operator="equal">
      <formula>200</formula>
    </cfRule>
  </conditionalFormatting>
  <conditionalFormatting sqref="L1432:L1433">
    <cfRule type="containsText" dxfId="6366" priority="171" stopIfTrue="1" operator="containsText" text="dsoy jktdh; fo|ky;ksa esa iz;ksx gsrq fu%'kqYd">
      <formula>NOT(ISERROR(SEARCH("dsoy jktdh; fo|ky;ksa esa iz;ksx gsrq fu%'kqYd",L1432)))</formula>
    </cfRule>
  </conditionalFormatting>
  <conditionalFormatting sqref="E1457">
    <cfRule type="cellIs" dxfId="6365" priority="148" stopIfTrue="1" operator="equal">
      <formula>0</formula>
    </cfRule>
  </conditionalFormatting>
  <conditionalFormatting sqref="C1427:C1428 D1440:F1440 D1441:D1447 D1435:D1439 D1432:D1433 D1430:E1431 E1435:E1438 E1451 D1449:E1450 F1450:G1450">
    <cfRule type="cellIs" dxfId="6364" priority="170" stopIfTrue="1" operator="equal">
      <formula>0</formula>
    </cfRule>
  </conditionalFormatting>
  <conditionalFormatting sqref="C1427:C1428 D1440:F1440 D1441:D1447 D1435:D1439 D1432:D1433 D1430:E1431 E1435:E1438 E1451 D1449:E1450 F1450:G1450">
    <cfRule type="containsText" dxfId="6363" priority="166" stopIfTrue="1" operator="containsText" text="f'k{kk foHkkx jktLFkku">
      <formula>NOT(ISERROR(SEARCH("f'k{kk foHkkx jktLFkku",C1427)))</formula>
    </cfRule>
    <cfRule type="containsText" dxfId="6362" priority="169" stopIfTrue="1" operator="containsText" text="iw.kkZad">
      <formula>NOT(ISERROR(SEARCH("iw.kkZad",C1427)))</formula>
    </cfRule>
  </conditionalFormatting>
  <conditionalFormatting sqref="E1431 E1434:E1436 E1449:E1451">
    <cfRule type="cellIs" dxfId="6361" priority="167" stopIfTrue="1" operator="equal">
      <formula>1800</formula>
    </cfRule>
    <cfRule type="cellIs" dxfId="6360" priority="168" stopIfTrue="1" operator="equal">
      <formula>200</formula>
    </cfRule>
  </conditionalFormatting>
  <conditionalFormatting sqref="C1427:C1428 D1440:F1440 D1441:D1447 D1435:D1439 D1432:D1433 D1430:E1431 E1435:E1438 E1451 D1449:E1450 F1450:G1450">
    <cfRule type="containsText" dxfId="6359" priority="165" stopIfTrue="1" operator="containsText" text="dsoy jktdh; fo|ky;ksa esa iz;ksx gsrq fu%'kqYd">
      <formula>NOT(ISERROR(SEARCH("dsoy jktdh; fo|ky;ksa esa iz;ksx gsrq fu%'kqYd",C1427)))</formula>
    </cfRule>
  </conditionalFormatting>
  <conditionalFormatting sqref="D1457">
    <cfRule type="cellIs" dxfId="6358" priority="164" stopIfTrue="1" operator="equal">
      <formula>0</formula>
    </cfRule>
  </conditionalFormatting>
  <conditionalFormatting sqref="D1457">
    <cfRule type="containsText" dxfId="6357" priority="162" stopIfTrue="1" operator="containsText" text="f'k{kk foHkkx jktLFkku">
      <formula>NOT(ISERROR(SEARCH("f'k{kk foHkkx jktLFkku",D1457)))</formula>
    </cfRule>
    <cfRule type="containsText" dxfId="6356" priority="163" stopIfTrue="1" operator="containsText" text="iw.kkZad">
      <formula>NOT(ISERROR(SEARCH("iw.kkZad",D1457)))</formula>
    </cfRule>
  </conditionalFormatting>
  <conditionalFormatting sqref="D1457">
    <cfRule type="containsText" dxfId="6355" priority="161" stopIfTrue="1" operator="containsText" text="dsoy jktdh; fo|ky;ksa esa iz;ksx gsrq fu%'kqYd">
      <formula>NOT(ISERROR(SEARCH("dsoy jktdh; fo|ky;ksa esa iz;ksx gsrq fu%'kqYd",D1457)))</formula>
    </cfRule>
  </conditionalFormatting>
  <conditionalFormatting sqref="E1452:E1455">
    <cfRule type="cellIs" dxfId="6354" priority="160" stopIfTrue="1" operator="equal">
      <formula>0</formula>
    </cfRule>
  </conditionalFormatting>
  <conditionalFormatting sqref="E1452:E1455">
    <cfRule type="containsText" dxfId="6353" priority="156" stopIfTrue="1" operator="containsText" text="f'k{kk foHkkx jktLFkku">
      <formula>NOT(ISERROR(SEARCH("f'k{kk foHkkx jktLFkku",E1452)))</formula>
    </cfRule>
    <cfRule type="containsText" dxfId="6352" priority="159" stopIfTrue="1" operator="containsText" text="iw.kkZad">
      <formula>NOT(ISERROR(SEARCH("iw.kkZad",E1452)))</formula>
    </cfRule>
  </conditionalFormatting>
  <conditionalFormatting sqref="E1452:E1455">
    <cfRule type="cellIs" dxfId="6351" priority="157" stopIfTrue="1" operator="equal">
      <formula>1800</formula>
    </cfRule>
    <cfRule type="cellIs" dxfId="6350" priority="158" stopIfTrue="1" operator="equal">
      <formula>200</formula>
    </cfRule>
  </conditionalFormatting>
  <conditionalFormatting sqref="E1452:E1455">
    <cfRule type="containsText" dxfId="6349" priority="155" stopIfTrue="1" operator="containsText" text="dsoy jktdh; fo|ky;ksa esa iz;ksx gsrq fu%'kqYd">
      <formula>NOT(ISERROR(SEARCH("dsoy jktdh; fo|ky;ksa esa iz;ksx gsrq fu%'kqYd",E1452)))</formula>
    </cfRule>
  </conditionalFormatting>
  <conditionalFormatting sqref="E1432:E1433">
    <cfRule type="cellIs" dxfId="6348" priority="154" stopIfTrue="1" operator="equal">
      <formula>0</formula>
    </cfRule>
  </conditionalFormatting>
  <conditionalFormatting sqref="E1432:E1433">
    <cfRule type="containsText" dxfId="6347" priority="150" stopIfTrue="1" operator="containsText" text="f'k{kk foHkkx jktLFkku">
      <formula>NOT(ISERROR(SEARCH("f'k{kk foHkkx jktLFkku",E1432)))</formula>
    </cfRule>
    <cfRule type="containsText" dxfId="6346" priority="153" stopIfTrue="1" operator="containsText" text="iw.kkZad">
      <formula>NOT(ISERROR(SEARCH("iw.kkZad",E1432)))</formula>
    </cfRule>
  </conditionalFormatting>
  <conditionalFormatting sqref="E1432:E1433">
    <cfRule type="cellIs" dxfId="6345" priority="151" stopIfTrue="1" operator="equal">
      <formula>1800</formula>
    </cfRule>
    <cfRule type="cellIs" dxfId="6344" priority="152" stopIfTrue="1" operator="equal">
      <formula>200</formula>
    </cfRule>
  </conditionalFormatting>
  <conditionalFormatting sqref="E1432:E1433">
    <cfRule type="containsText" dxfId="6343" priority="149" stopIfTrue="1" operator="containsText" text="dsoy jktdh; fo|ky;ksa esa iz;ksx gsrq fu%'kqYd">
      <formula>NOT(ISERROR(SEARCH("dsoy jktdh; fo|ky;ksa esa iz;ksx gsrq fu%'kqYd",E1432)))</formula>
    </cfRule>
  </conditionalFormatting>
  <conditionalFormatting sqref="E1457">
    <cfRule type="containsText" dxfId="6342" priority="146" stopIfTrue="1" operator="containsText" text="f'k{kk foHkkx jktLFkku">
      <formula>NOT(ISERROR(SEARCH("f'k{kk foHkkx jktLFkku",E1457)))</formula>
    </cfRule>
    <cfRule type="containsText" dxfId="6341" priority="147" stopIfTrue="1" operator="containsText" text="iw.kkZad">
      <formula>NOT(ISERROR(SEARCH("iw.kkZad",E1457)))</formula>
    </cfRule>
  </conditionalFormatting>
  <conditionalFormatting sqref="E1457">
    <cfRule type="containsText" dxfId="6340" priority="145" stopIfTrue="1" operator="containsText" text="dsoy jktdh; fo|ky;ksa esa iz;ksx gsrq fu%'kqYd">
      <formula>NOT(ISERROR(SEARCH("dsoy jktdh; fo|ky;ksa esa iz;ksx gsrq fu%'kqYd",E1457)))</formula>
    </cfRule>
  </conditionalFormatting>
  <conditionalFormatting sqref="J1458:J1459 K1471:M1471 K1472:K1478 L1488 K1466:K1470 K1463:K1464 K1461:L1462 L1466:L1469 L1482 K1480:L1481 M1481:N1481">
    <cfRule type="cellIs" dxfId="6339" priority="144" stopIfTrue="1" operator="equal">
      <formula>0</formula>
    </cfRule>
  </conditionalFormatting>
  <conditionalFormatting sqref="J1458:J1459 K1471:M1471 K1472:K1478 L1488 K1466:K1470 K1463:K1464 K1461:L1462 L1466:L1469 L1482 K1480:L1481 M1481:N1481">
    <cfRule type="containsText" dxfId="6338" priority="140" stopIfTrue="1" operator="containsText" text="f'k{kk foHkkx jktLFkku">
      <formula>NOT(ISERROR(SEARCH("f'k{kk foHkkx jktLFkku",J1458)))</formula>
    </cfRule>
    <cfRule type="containsText" dxfId="6337" priority="143" stopIfTrue="1" operator="containsText" text="iw.kkZad">
      <formula>NOT(ISERROR(SEARCH("iw.kkZad",J1458)))</formula>
    </cfRule>
  </conditionalFormatting>
  <conditionalFormatting sqref="L1462 L1465:L1467 L1480:L1482">
    <cfRule type="cellIs" dxfId="6336" priority="141" stopIfTrue="1" operator="equal">
      <formula>1800</formula>
    </cfRule>
    <cfRule type="cellIs" dxfId="6335" priority="142" stopIfTrue="1" operator="equal">
      <formula>200</formula>
    </cfRule>
  </conditionalFormatting>
  <conditionalFormatting sqref="J1458:J1459 K1471:M1471 K1472:K1478 L1488 K1466:K1470 K1463:K1464 K1461:L1462 L1466:L1469 L1482 K1480:L1481 M1481:N1481">
    <cfRule type="containsText" dxfId="6334" priority="139" stopIfTrue="1" operator="containsText" text="dsoy jktdh; fo|ky;ksa esa iz;ksx gsrq fu%'kqYd">
      <formula>NOT(ISERROR(SEARCH("dsoy jktdh; fo|ky;ksa esa iz;ksx gsrq fu%'kqYd",J1458)))</formula>
    </cfRule>
  </conditionalFormatting>
  <conditionalFormatting sqref="K1488">
    <cfRule type="cellIs" dxfId="6333" priority="138" stopIfTrue="1" operator="equal">
      <formula>0</formula>
    </cfRule>
  </conditionalFormatting>
  <conditionalFormatting sqref="K1488">
    <cfRule type="containsText" dxfId="6332" priority="136" stopIfTrue="1" operator="containsText" text="f'k{kk foHkkx jktLFkku">
      <formula>NOT(ISERROR(SEARCH("f'k{kk foHkkx jktLFkku",K1488)))</formula>
    </cfRule>
    <cfRule type="containsText" dxfId="6331" priority="137" stopIfTrue="1" operator="containsText" text="iw.kkZad">
      <formula>NOT(ISERROR(SEARCH("iw.kkZad",K1488)))</formula>
    </cfRule>
  </conditionalFormatting>
  <conditionalFormatting sqref="L1483:L1486">
    <cfRule type="containsText" dxfId="6330" priority="130" stopIfTrue="1" operator="containsText" text="f'k{kk foHkkx jktLFkku">
      <formula>NOT(ISERROR(SEARCH("f'k{kk foHkkx jktLFkku",L1483)))</formula>
    </cfRule>
    <cfRule type="containsText" dxfId="6329" priority="133" stopIfTrue="1" operator="containsText" text="iw.kkZad">
      <formula>NOT(ISERROR(SEARCH("iw.kkZad",L1483)))</formula>
    </cfRule>
  </conditionalFormatting>
  <conditionalFormatting sqref="L1483:L1486">
    <cfRule type="cellIs" dxfId="6328" priority="131" stopIfTrue="1" operator="equal">
      <formula>1800</formula>
    </cfRule>
    <cfRule type="cellIs" dxfId="6327" priority="132" stopIfTrue="1" operator="equal">
      <formula>200</formula>
    </cfRule>
  </conditionalFormatting>
  <conditionalFormatting sqref="L1483:L1486">
    <cfRule type="containsText" dxfId="6326" priority="129" stopIfTrue="1" operator="containsText" text="dsoy jktdh; fo|ky;ksa esa iz;ksx gsrq fu%'kqYd">
      <formula>NOT(ISERROR(SEARCH("dsoy jktdh; fo|ky;ksa esa iz;ksx gsrq fu%'kqYd",L1483)))</formula>
    </cfRule>
  </conditionalFormatting>
  <conditionalFormatting sqref="L1463:L1464">
    <cfRule type="cellIs" dxfId="6325" priority="128" stopIfTrue="1" operator="equal">
      <formula>0</formula>
    </cfRule>
  </conditionalFormatting>
  <conditionalFormatting sqref="L1463:L1464">
    <cfRule type="containsText" dxfId="6324" priority="124" stopIfTrue="1" operator="containsText" text="f'k{kk foHkkx jktLFkku">
      <formula>NOT(ISERROR(SEARCH("f'k{kk foHkkx jktLFkku",L1463)))</formula>
    </cfRule>
    <cfRule type="containsText" dxfId="6323" priority="127" stopIfTrue="1" operator="containsText" text="iw.kkZad">
      <formula>NOT(ISERROR(SEARCH("iw.kkZad",L1463)))</formula>
    </cfRule>
  </conditionalFormatting>
  <conditionalFormatting sqref="L1463:L1464">
    <cfRule type="cellIs" dxfId="6322" priority="125" stopIfTrue="1" operator="equal">
      <formula>1800</formula>
    </cfRule>
    <cfRule type="cellIs" dxfId="6321" priority="126" stopIfTrue="1" operator="equal">
      <formula>200</formula>
    </cfRule>
  </conditionalFormatting>
  <conditionalFormatting sqref="L1463:L1464">
    <cfRule type="containsText" dxfId="6320" priority="123" stopIfTrue="1" operator="containsText" text="dsoy jktdh; fo|ky;ksa esa iz;ksx gsrq fu%'kqYd">
      <formula>NOT(ISERROR(SEARCH("dsoy jktdh; fo|ky;ksa esa iz;ksx gsrq fu%'kqYd",L1463)))</formula>
    </cfRule>
  </conditionalFormatting>
  <conditionalFormatting sqref="C1458:C1459 D1471:F1471 D1472:D1478 D1466:D1470 D1463:D1464 D1461:E1462 E1466:E1469 E1482 D1480:E1481 F1481:G1481">
    <cfRule type="cellIs" dxfId="6319" priority="122" stopIfTrue="1" operator="equal">
      <formula>0</formula>
    </cfRule>
  </conditionalFormatting>
  <conditionalFormatting sqref="C1458:C1459 D1471:F1471 D1472:D1478 D1466:D1470 D1463:D1464 D1461:E1462 E1466:E1469 E1482 D1480:E1481 F1481:G1481">
    <cfRule type="containsText" dxfId="6318" priority="118" stopIfTrue="1" operator="containsText" text="f'k{kk foHkkx jktLFkku">
      <formula>NOT(ISERROR(SEARCH("f'k{kk foHkkx jktLFkku",C1458)))</formula>
    </cfRule>
    <cfRule type="containsText" dxfId="6317" priority="121" stopIfTrue="1" operator="containsText" text="iw.kkZad">
      <formula>NOT(ISERROR(SEARCH("iw.kkZad",C1458)))</formula>
    </cfRule>
  </conditionalFormatting>
  <conditionalFormatting sqref="E1462 E1465:E1467 E1480:E1482">
    <cfRule type="cellIs" dxfId="6316" priority="119" stopIfTrue="1" operator="equal">
      <formula>1800</formula>
    </cfRule>
    <cfRule type="cellIs" dxfId="6315" priority="120" stopIfTrue="1" operator="equal">
      <formula>200</formula>
    </cfRule>
  </conditionalFormatting>
  <conditionalFormatting sqref="E1483:E1486">
    <cfRule type="containsText" dxfId="6314" priority="108" stopIfTrue="1" operator="containsText" text="f'k{kk foHkkx jktLFkku">
      <formula>NOT(ISERROR(SEARCH("f'k{kk foHkkx jktLFkku",E1483)))</formula>
    </cfRule>
    <cfRule type="containsText" dxfId="6313" priority="111" stopIfTrue="1" operator="containsText" text="iw.kkZad">
      <formula>NOT(ISERROR(SEARCH("iw.kkZad",E1483)))</formula>
    </cfRule>
  </conditionalFormatting>
  <conditionalFormatting sqref="E1483:E1486">
    <cfRule type="cellIs" dxfId="6312" priority="109" stopIfTrue="1" operator="equal">
      <formula>1800</formula>
    </cfRule>
    <cfRule type="cellIs" dxfId="6311" priority="110" stopIfTrue="1" operator="equal">
      <formula>200</formula>
    </cfRule>
  </conditionalFormatting>
  <conditionalFormatting sqref="E1483:E1486">
    <cfRule type="containsText" dxfId="6310" priority="107" stopIfTrue="1" operator="containsText" text="dsoy jktdh; fo|ky;ksa esa iz;ksx gsrq fu%'kqYd">
      <formula>NOT(ISERROR(SEARCH("dsoy jktdh; fo|ky;ksa esa iz;ksx gsrq fu%'kqYd",E1483)))</formula>
    </cfRule>
  </conditionalFormatting>
  <conditionalFormatting sqref="E1463:E1464">
    <cfRule type="cellIs" dxfId="6309" priority="106" stopIfTrue="1" operator="equal">
      <formula>0</formula>
    </cfRule>
  </conditionalFormatting>
  <conditionalFormatting sqref="E1463:E1464">
    <cfRule type="containsText" dxfId="6308" priority="102" stopIfTrue="1" operator="containsText" text="f'k{kk foHkkx jktLFkku">
      <formula>NOT(ISERROR(SEARCH("f'k{kk foHkkx jktLFkku",E1463)))</formula>
    </cfRule>
    <cfRule type="containsText" dxfId="6307" priority="105" stopIfTrue="1" operator="containsText" text="iw.kkZad">
      <formula>NOT(ISERROR(SEARCH("iw.kkZad",E1463)))</formula>
    </cfRule>
  </conditionalFormatting>
  <conditionalFormatting sqref="E1463:E1464">
    <cfRule type="cellIs" dxfId="6306" priority="103" stopIfTrue="1" operator="equal">
      <formula>1800</formula>
    </cfRule>
    <cfRule type="cellIs" dxfId="6305" priority="104" stopIfTrue="1" operator="equal">
      <formula>200</formula>
    </cfRule>
  </conditionalFormatting>
  <conditionalFormatting sqref="J1489:J1490 K1502:M1502 K1503:K1509 L1519 K1497:K1501 K1494:K1495 K1492:L1493 L1497:L1500 L1513 K1511:L1512 M1512:N1512">
    <cfRule type="cellIs" dxfId="6304" priority="96" stopIfTrue="1" operator="equal">
      <formula>0</formula>
    </cfRule>
  </conditionalFormatting>
  <conditionalFormatting sqref="J1489:J1490 K1502:M1502 K1503:K1509 L1519 K1497:K1501 K1494:K1495 K1492:L1493 L1497:L1500 L1513 K1511:L1512 M1512:N1512">
    <cfRule type="containsText" dxfId="6303" priority="92" stopIfTrue="1" operator="containsText" text="f'k{kk foHkkx jktLFkku">
      <formula>NOT(ISERROR(SEARCH("f'k{kk foHkkx jktLFkku",J1489)))</formula>
    </cfRule>
    <cfRule type="containsText" dxfId="6302" priority="95" stopIfTrue="1" operator="containsText" text="iw.kkZad">
      <formula>NOT(ISERROR(SEARCH("iw.kkZad",J1489)))</formula>
    </cfRule>
  </conditionalFormatting>
  <conditionalFormatting sqref="L1493 L1496:L1498 L1511:L1513">
    <cfRule type="cellIs" dxfId="6301" priority="93" stopIfTrue="1" operator="equal">
      <formula>1800</formula>
    </cfRule>
    <cfRule type="cellIs" dxfId="6300" priority="94" stopIfTrue="1" operator="equal">
      <formula>200</formula>
    </cfRule>
  </conditionalFormatting>
  <conditionalFormatting sqref="J1489:J1490 K1502:M1502 K1503:K1509 L1519 K1497:K1501 K1494:K1495 K1492:L1493 L1497:L1500 L1513 K1511:L1512 M1512:N1512">
    <cfRule type="containsText" dxfId="6299" priority="91" stopIfTrue="1" operator="containsText" text="dsoy jktdh; fo|ky;ksa esa iz;ksx gsrq fu%'kqYd">
      <formula>NOT(ISERROR(SEARCH("dsoy jktdh; fo|ky;ksa esa iz;ksx gsrq fu%'kqYd",J1489)))</formula>
    </cfRule>
  </conditionalFormatting>
  <conditionalFormatting sqref="K1519">
    <cfRule type="cellIs" dxfId="6298" priority="90" stopIfTrue="1" operator="equal">
      <formula>0</formula>
    </cfRule>
  </conditionalFormatting>
  <conditionalFormatting sqref="L1514:L1517">
    <cfRule type="containsText" dxfId="6297" priority="81" stopIfTrue="1" operator="containsText" text="dsoy jktdh; fo|ky;ksa esa iz;ksx gsrq fu%'kqYd">
      <formula>NOT(ISERROR(SEARCH("dsoy jktdh; fo|ky;ksa esa iz;ksx gsrq fu%'kqYd",L1514)))</formula>
    </cfRule>
  </conditionalFormatting>
  <conditionalFormatting sqref="L1494:L1495">
    <cfRule type="cellIs" dxfId="6296" priority="80" stopIfTrue="1" operator="equal">
      <formula>0</formula>
    </cfRule>
  </conditionalFormatting>
  <conditionalFormatting sqref="L1494:L1495">
    <cfRule type="containsText" dxfId="6295" priority="76" stopIfTrue="1" operator="containsText" text="f'k{kk foHkkx jktLFkku">
      <formula>NOT(ISERROR(SEARCH("f'k{kk foHkkx jktLFkku",L1494)))</formula>
    </cfRule>
    <cfRule type="containsText" dxfId="6294" priority="79" stopIfTrue="1" operator="containsText" text="iw.kkZad">
      <formula>NOT(ISERROR(SEARCH("iw.kkZad",L1494)))</formula>
    </cfRule>
  </conditionalFormatting>
  <conditionalFormatting sqref="L1494:L1495">
    <cfRule type="cellIs" dxfId="6293" priority="77" stopIfTrue="1" operator="equal">
      <formula>1800</formula>
    </cfRule>
    <cfRule type="cellIs" dxfId="6292" priority="78" stopIfTrue="1" operator="equal">
      <formula>200</formula>
    </cfRule>
  </conditionalFormatting>
  <conditionalFormatting sqref="L1494:L1495">
    <cfRule type="containsText" dxfId="6291" priority="75" stopIfTrue="1" operator="containsText" text="dsoy jktdh; fo|ky;ksa esa iz;ksx gsrq fu%'kqYd">
      <formula>NOT(ISERROR(SEARCH("dsoy jktdh; fo|ky;ksa esa iz;ksx gsrq fu%'kqYd",L1494)))</formula>
    </cfRule>
  </conditionalFormatting>
  <conditionalFormatting sqref="C1489:C1490 D1502:F1502 D1503:D1509 D1497:D1501 D1494:D1495 D1492:E1493 E1497:E1500 E1513 D1511:E1512 F1512:G1512">
    <cfRule type="cellIs" dxfId="6290" priority="74" stopIfTrue="1" operator="equal">
      <formula>0</formula>
    </cfRule>
  </conditionalFormatting>
  <conditionalFormatting sqref="C1489:C1490 D1502:F1502 D1503:D1509 D1497:D1501 D1494:D1495 D1492:E1493 E1497:E1500 E1513 D1511:E1512 F1512:G1512">
    <cfRule type="containsText" dxfId="6289" priority="70" stopIfTrue="1" operator="containsText" text="f'k{kk foHkkx jktLFkku">
      <formula>NOT(ISERROR(SEARCH("f'k{kk foHkkx jktLFkku",C1489)))</formula>
    </cfRule>
    <cfRule type="containsText" dxfId="6288" priority="73" stopIfTrue="1" operator="containsText" text="iw.kkZad">
      <formula>NOT(ISERROR(SEARCH("iw.kkZad",C1489)))</formula>
    </cfRule>
  </conditionalFormatting>
  <conditionalFormatting sqref="E1493 E1496:E1498 E1511:E1513">
    <cfRule type="cellIs" dxfId="6287" priority="71" stopIfTrue="1" operator="equal">
      <formula>1800</formula>
    </cfRule>
    <cfRule type="cellIs" dxfId="6286" priority="72" stopIfTrue="1" operator="equal">
      <formula>200</formula>
    </cfRule>
  </conditionalFormatting>
  <conditionalFormatting sqref="C1489:C1490 D1502:F1502 D1503:D1509 D1497:D1501 D1494:D1495 D1492:E1493 E1497:E1500 E1513 D1511:E1512 F1512:G1512">
    <cfRule type="containsText" dxfId="6285" priority="69" stopIfTrue="1" operator="containsText" text="dsoy jktdh; fo|ky;ksa esa iz;ksx gsrq fu%'kqYd">
      <formula>NOT(ISERROR(SEARCH("dsoy jktdh; fo|ky;ksa esa iz;ksx gsrq fu%'kqYd",C1489)))</formula>
    </cfRule>
  </conditionalFormatting>
  <conditionalFormatting sqref="D1519">
    <cfRule type="cellIs" dxfId="6284" priority="68" stopIfTrue="1" operator="equal">
      <formula>0</formula>
    </cfRule>
  </conditionalFormatting>
  <conditionalFormatting sqref="E1514:E1517">
    <cfRule type="containsText" dxfId="6283" priority="59" stopIfTrue="1" operator="containsText" text="dsoy jktdh; fo|ky;ksa esa iz;ksx gsrq fu%'kqYd">
      <formula>NOT(ISERROR(SEARCH("dsoy jktdh; fo|ky;ksa esa iz;ksx gsrq fu%'kqYd",E1514)))</formula>
    </cfRule>
  </conditionalFormatting>
  <conditionalFormatting sqref="E1494:E1495">
    <cfRule type="cellIs" dxfId="6282" priority="58" stopIfTrue="1" operator="equal">
      <formula>0</formula>
    </cfRule>
  </conditionalFormatting>
  <conditionalFormatting sqref="E1494:E1495">
    <cfRule type="containsText" dxfId="6281" priority="54" stopIfTrue="1" operator="containsText" text="f'k{kk foHkkx jktLFkku">
      <formula>NOT(ISERROR(SEARCH("f'k{kk foHkkx jktLFkku",E1494)))</formula>
    </cfRule>
    <cfRule type="containsText" dxfId="6280" priority="57" stopIfTrue="1" operator="containsText" text="iw.kkZad">
      <formula>NOT(ISERROR(SEARCH("iw.kkZad",E1494)))</formula>
    </cfRule>
  </conditionalFormatting>
  <conditionalFormatting sqref="E1494:E1495">
    <cfRule type="cellIs" dxfId="6279" priority="55" stopIfTrue="1" operator="equal">
      <formula>1800</formula>
    </cfRule>
    <cfRule type="cellIs" dxfId="6278" priority="56" stopIfTrue="1" operator="equal">
      <formula>200</formula>
    </cfRule>
  </conditionalFormatting>
  <conditionalFormatting sqref="E1494:E1495">
    <cfRule type="containsText" dxfId="6277" priority="53" stopIfTrue="1" operator="containsText" text="dsoy jktdh; fo|ky;ksa esa iz;ksx gsrq fu%'kqYd">
      <formula>NOT(ISERROR(SEARCH("dsoy jktdh; fo|ky;ksa esa iz;ksx gsrq fu%'kqYd",E1494)))</formula>
    </cfRule>
  </conditionalFormatting>
  <conditionalFormatting sqref="E1519">
    <cfRule type="cellIs" dxfId="6276" priority="52" stopIfTrue="1" operator="equal">
      <formula>0</formula>
    </cfRule>
  </conditionalFormatting>
  <conditionalFormatting sqref="K1519">
    <cfRule type="containsText" dxfId="6275" priority="88" stopIfTrue="1" operator="containsText" text="f'k{kk foHkkx jktLFkku">
      <formula>NOT(ISERROR(SEARCH("f'k{kk foHkkx jktLFkku",K1519)))</formula>
    </cfRule>
    <cfRule type="containsText" dxfId="6274" priority="89" stopIfTrue="1" operator="containsText" text="iw.kkZad">
      <formula>NOT(ISERROR(SEARCH("iw.kkZad",K1519)))</formula>
    </cfRule>
  </conditionalFormatting>
  <conditionalFormatting sqref="K1519">
    <cfRule type="containsText" dxfId="6273" priority="87" stopIfTrue="1" operator="containsText" text="dsoy jktdh; fo|ky;ksa esa iz;ksx gsrq fu%'kqYd">
      <formula>NOT(ISERROR(SEARCH("dsoy jktdh; fo|ky;ksa esa iz;ksx gsrq fu%'kqYd",K1519)))</formula>
    </cfRule>
  </conditionalFormatting>
  <conditionalFormatting sqref="L1514:L1517">
    <cfRule type="cellIs" dxfId="6272" priority="86" stopIfTrue="1" operator="equal">
      <formula>0</formula>
    </cfRule>
  </conditionalFormatting>
  <conditionalFormatting sqref="L1514:L1517">
    <cfRule type="containsText" dxfId="6271" priority="82" stopIfTrue="1" operator="containsText" text="f'k{kk foHkkx jktLFkku">
      <formula>NOT(ISERROR(SEARCH("f'k{kk foHkkx jktLFkku",L1514)))</formula>
    </cfRule>
    <cfRule type="containsText" dxfId="6270" priority="85" stopIfTrue="1" operator="containsText" text="iw.kkZad">
      <formula>NOT(ISERROR(SEARCH("iw.kkZad",L1514)))</formula>
    </cfRule>
  </conditionalFormatting>
  <conditionalFormatting sqref="L1514:L1517">
    <cfRule type="cellIs" dxfId="6269" priority="83" stopIfTrue="1" operator="equal">
      <formula>1800</formula>
    </cfRule>
    <cfRule type="cellIs" dxfId="6268" priority="84" stopIfTrue="1" operator="equal">
      <formula>200</formula>
    </cfRule>
  </conditionalFormatting>
  <conditionalFormatting sqref="D1519">
    <cfRule type="containsText" dxfId="6267" priority="66" stopIfTrue="1" operator="containsText" text="f'k{kk foHkkx jktLFkku">
      <formula>NOT(ISERROR(SEARCH("f'k{kk foHkkx jktLFkku",D1519)))</formula>
    </cfRule>
    <cfRule type="containsText" dxfId="6266" priority="67" stopIfTrue="1" operator="containsText" text="iw.kkZad">
      <formula>NOT(ISERROR(SEARCH("iw.kkZad",D1519)))</formula>
    </cfRule>
  </conditionalFormatting>
  <conditionalFormatting sqref="D1519">
    <cfRule type="containsText" dxfId="6265" priority="65" stopIfTrue="1" operator="containsText" text="dsoy jktdh; fo|ky;ksa esa iz;ksx gsrq fu%'kqYd">
      <formula>NOT(ISERROR(SEARCH("dsoy jktdh; fo|ky;ksa esa iz;ksx gsrq fu%'kqYd",D1519)))</formula>
    </cfRule>
  </conditionalFormatting>
  <conditionalFormatting sqref="E1514:E1517">
    <cfRule type="cellIs" dxfId="6264" priority="64" stopIfTrue="1" operator="equal">
      <formula>0</formula>
    </cfRule>
  </conditionalFormatting>
  <conditionalFormatting sqref="E1514:E1517">
    <cfRule type="containsText" dxfId="6263" priority="60" stopIfTrue="1" operator="containsText" text="f'k{kk foHkkx jktLFkku">
      <formula>NOT(ISERROR(SEARCH("f'k{kk foHkkx jktLFkku",E1514)))</formula>
    </cfRule>
    <cfRule type="containsText" dxfId="6262" priority="63" stopIfTrue="1" operator="containsText" text="iw.kkZad">
      <formula>NOT(ISERROR(SEARCH("iw.kkZad",E1514)))</formula>
    </cfRule>
  </conditionalFormatting>
  <conditionalFormatting sqref="E1514:E1517">
    <cfRule type="cellIs" dxfId="6261" priority="61" stopIfTrue="1" operator="equal">
      <formula>1800</formula>
    </cfRule>
    <cfRule type="cellIs" dxfId="6260" priority="62" stopIfTrue="1" operator="equal">
      <formula>200</formula>
    </cfRule>
  </conditionalFormatting>
  <conditionalFormatting sqref="E1519">
    <cfRule type="containsText" dxfId="6259" priority="50" stopIfTrue="1" operator="containsText" text="f'k{kk foHkkx jktLFkku">
      <formula>NOT(ISERROR(SEARCH("f'k{kk foHkkx jktLFkku",E1519)))</formula>
    </cfRule>
    <cfRule type="containsText" dxfId="6258" priority="51" stopIfTrue="1" operator="containsText" text="iw.kkZad">
      <formula>NOT(ISERROR(SEARCH("iw.kkZad",E1519)))</formula>
    </cfRule>
  </conditionalFormatting>
  <conditionalFormatting sqref="E1519">
    <cfRule type="containsText" dxfId="6257" priority="49" stopIfTrue="1" operator="containsText" text="dsoy jktdh; fo|ky;ksa esa iz;ksx gsrq fu%'kqYd">
      <formula>NOT(ISERROR(SEARCH("dsoy jktdh; fo|ky;ksa esa iz;ksx gsrq fu%'kqYd",E1519)))</formula>
    </cfRule>
  </conditionalFormatting>
  <conditionalFormatting sqref="J1520:J1521 K1533:M1533 K1534:K1540 L1550 K1528:K1532 K1525:K1526 K1523:L1524 L1528:L1531 L1544 K1542:L1543 M1543:N1543">
    <cfRule type="cellIs" dxfId="6256" priority="48" stopIfTrue="1" operator="equal">
      <formula>0</formula>
    </cfRule>
  </conditionalFormatting>
  <conditionalFormatting sqref="J1520:J1521 K1533:M1533 K1534:K1540 L1550 K1528:K1532 K1525:K1526 K1523:L1524 L1528:L1531 L1544 K1542:L1543 M1543:N1543">
    <cfRule type="containsText" dxfId="6255" priority="44" stopIfTrue="1" operator="containsText" text="f'k{kk foHkkx jktLFkku">
      <formula>NOT(ISERROR(SEARCH("f'k{kk foHkkx jktLFkku",J1520)))</formula>
    </cfRule>
    <cfRule type="containsText" dxfId="6254" priority="47" stopIfTrue="1" operator="containsText" text="iw.kkZad">
      <formula>NOT(ISERROR(SEARCH("iw.kkZad",J1520)))</formula>
    </cfRule>
  </conditionalFormatting>
  <conditionalFormatting sqref="L1524 L1527:L1529 L1542:L1544">
    <cfRule type="cellIs" dxfId="6253" priority="45" stopIfTrue="1" operator="equal">
      <formula>1800</formula>
    </cfRule>
    <cfRule type="cellIs" dxfId="6252" priority="46" stopIfTrue="1" operator="equal">
      <formula>200</formula>
    </cfRule>
  </conditionalFormatting>
  <conditionalFormatting sqref="J1520:J1521 K1533:M1533 K1534:K1540 L1550 K1528:K1532 K1525:K1526 K1523:L1524 L1528:L1531 L1544 K1542:L1543 M1543:N1543">
    <cfRule type="containsText" dxfId="6251" priority="43" stopIfTrue="1" operator="containsText" text="dsoy jktdh; fo|ky;ksa esa iz;ksx gsrq fu%'kqYd">
      <formula>NOT(ISERROR(SEARCH("dsoy jktdh; fo|ky;ksa esa iz;ksx gsrq fu%'kqYd",J1520)))</formula>
    </cfRule>
  </conditionalFormatting>
  <conditionalFormatting sqref="K1550">
    <cfRule type="cellIs" dxfId="6250" priority="42" stopIfTrue="1" operator="equal">
      <formula>0</formula>
    </cfRule>
  </conditionalFormatting>
  <conditionalFormatting sqref="K1550">
    <cfRule type="containsText" dxfId="6249" priority="40" stopIfTrue="1" operator="containsText" text="f'k{kk foHkkx jktLFkku">
      <formula>NOT(ISERROR(SEARCH("f'k{kk foHkkx jktLFkku",K1550)))</formula>
    </cfRule>
    <cfRule type="containsText" dxfId="6248" priority="41" stopIfTrue="1" operator="containsText" text="iw.kkZad">
      <formula>NOT(ISERROR(SEARCH("iw.kkZad",K1550)))</formula>
    </cfRule>
  </conditionalFormatting>
  <conditionalFormatting sqref="K1550">
    <cfRule type="containsText" dxfId="6247" priority="39" stopIfTrue="1" operator="containsText" text="dsoy jktdh; fo|ky;ksa esa iz;ksx gsrq fu%'kqYd">
      <formula>NOT(ISERROR(SEARCH("dsoy jktdh; fo|ky;ksa esa iz;ksx gsrq fu%'kqYd",K1550)))</formula>
    </cfRule>
  </conditionalFormatting>
  <conditionalFormatting sqref="L1545:L1548">
    <cfRule type="cellIs" dxfId="6246" priority="38" stopIfTrue="1" operator="equal">
      <formula>0</formula>
    </cfRule>
  </conditionalFormatting>
  <conditionalFormatting sqref="L1545:L1548">
    <cfRule type="containsText" dxfId="6245" priority="34" stopIfTrue="1" operator="containsText" text="f'k{kk foHkkx jktLFkku">
      <formula>NOT(ISERROR(SEARCH("f'k{kk foHkkx jktLFkku",L1545)))</formula>
    </cfRule>
    <cfRule type="containsText" dxfId="6244" priority="37" stopIfTrue="1" operator="containsText" text="iw.kkZad">
      <formula>NOT(ISERROR(SEARCH("iw.kkZad",L1545)))</formula>
    </cfRule>
  </conditionalFormatting>
  <conditionalFormatting sqref="L1545:L1548">
    <cfRule type="cellIs" dxfId="6243" priority="35" stopIfTrue="1" operator="equal">
      <formula>1800</formula>
    </cfRule>
    <cfRule type="cellIs" dxfId="6242" priority="36" stopIfTrue="1" operator="equal">
      <formula>200</formula>
    </cfRule>
  </conditionalFormatting>
  <conditionalFormatting sqref="L1545:L1548">
    <cfRule type="containsText" dxfId="6241" priority="33" stopIfTrue="1" operator="containsText" text="dsoy jktdh; fo|ky;ksa esa iz;ksx gsrq fu%'kqYd">
      <formula>NOT(ISERROR(SEARCH("dsoy jktdh; fo|ky;ksa esa iz;ksx gsrq fu%'kqYd",L1545)))</formula>
    </cfRule>
  </conditionalFormatting>
  <conditionalFormatting sqref="L1525:L1526">
    <cfRule type="cellIs" dxfId="6240" priority="32" stopIfTrue="1" operator="equal">
      <formula>0</formula>
    </cfRule>
  </conditionalFormatting>
  <conditionalFormatting sqref="L1525:L1526">
    <cfRule type="containsText" dxfId="6239" priority="28" stopIfTrue="1" operator="containsText" text="f'k{kk foHkkx jktLFkku">
      <formula>NOT(ISERROR(SEARCH("f'k{kk foHkkx jktLFkku",L1525)))</formula>
    </cfRule>
    <cfRule type="containsText" dxfId="6238" priority="31" stopIfTrue="1" operator="containsText" text="iw.kkZad">
      <formula>NOT(ISERROR(SEARCH("iw.kkZad",L1525)))</formula>
    </cfRule>
  </conditionalFormatting>
  <conditionalFormatting sqref="L1525:L1526">
    <cfRule type="cellIs" dxfId="6237" priority="29" stopIfTrue="1" operator="equal">
      <formula>1800</formula>
    </cfRule>
    <cfRule type="cellIs" dxfId="6236" priority="30" stopIfTrue="1" operator="equal">
      <formula>200</formula>
    </cfRule>
  </conditionalFormatting>
  <conditionalFormatting sqref="L1525:L1526">
    <cfRule type="containsText" dxfId="6235" priority="27" stopIfTrue="1" operator="containsText" text="dsoy jktdh; fo|ky;ksa esa iz;ksx gsrq fu%'kqYd">
      <formula>NOT(ISERROR(SEARCH("dsoy jktdh; fo|ky;ksa esa iz;ksx gsrq fu%'kqYd",L1525)))</formula>
    </cfRule>
  </conditionalFormatting>
  <conditionalFormatting sqref="E1550">
    <cfRule type="cellIs" dxfId="6234" priority="4" stopIfTrue="1" operator="equal">
      <formula>0</formula>
    </cfRule>
  </conditionalFormatting>
  <conditionalFormatting sqref="C1520:C1521 D1533:F1533 D1534:D1540 D1528:D1532 D1525:D1526 D1523:E1524 E1528:E1531 E1544 D1542:E1543 F1543:G1543">
    <cfRule type="cellIs" dxfId="6233" priority="26" stopIfTrue="1" operator="equal">
      <formula>0</formula>
    </cfRule>
  </conditionalFormatting>
  <conditionalFormatting sqref="C1520:C1521 D1533:F1533 D1534:D1540 D1528:D1532 D1525:D1526 D1523:E1524 E1528:E1531 E1544 D1542:E1543 F1543:G1543">
    <cfRule type="containsText" dxfId="6232" priority="22" stopIfTrue="1" operator="containsText" text="f'k{kk foHkkx jktLFkku">
      <formula>NOT(ISERROR(SEARCH("f'k{kk foHkkx jktLFkku",C1520)))</formula>
    </cfRule>
    <cfRule type="containsText" dxfId="6231" priority="25" stopIfTrue="1" operator="containsText" text="iw.kkZad">
      <formula>NOT(ISERROR(SEARCH("iw.kkZad",C1520)))</formula>
    </cfRule>
  </conditionalFormatting>
  <conditionalFormatting sqref="E1524 E1527:E1529 E1542:E1544">
    <cfRule type="cellIs" dxfId="6230" priority="23" stopIfTrue="1" operator="equal">
      <formula>1800</formula>
    </cfRule>
    <cfRule type="cellIs" dxfId="6229" priority="24" stopIfTrue="1" operator="equal">
      <formula>200</formula>
    </cfRule>
  </conditionalFormatting>
  <conditionalFormatting sqref="C1520:C1521 D1533:F1533 D1534:D1540 D1528:D1532 D1525:D1526 D1523:E1524 E1528:E1531 E1544 D1542:E1543 F1543:G1543">
    <cfRule type="containsText" dxfId="6228" priority="21" stopIfTrue="1" operator="containsText" text="dsoy jktdh; fo|ky;ksa esa iz;ksx gsrq fu%'kqYd">
      <formula>NOT(ISERROR(SEARCH("dsoy jktdh; fo|ky;ksa esa iz;ksx gsrq fu%'kqYd",C1520)))</formula>
    </cfRule>
  </conditionalFormatting>
  <conditionalFormatting sqref="D1550">
    <cfRule type="cellIs" dxfId="6227" priority="20" stopIfTrue="1" operator="equal">
      <formula>0</formula>
    </cfRule>
  </conditionalFormatting>
  <conditionalFormatting sqref="D1550">
    <cfRule type="containsText" dxfId="6226" priority="18" stopIfTrue="1" operator="containsText" text="f'k{kk foHkkx jktLFkku">
      <formula>NOT(ISERROR(SEARCH("f'k{kk foHkkx jktLFkku",D1550)))</formula>
    </cfRule>
    <cfRule type="containsText" dxfId="6225" priority="19" stopIfTrue="1" operator="containsText" text="iw.kkZad">
      <formula>NOT(ISERROR(SEARCH("iw.kkZad",D1550)))</formula>
    </cfRule>
  </conditionalFormatting>
  <conditionalFormatting sqref="D1550">
    <cfRule type="containsText" dxfId="6224" priority="17" stopIfTrue="1" operator="containsText" text="dsoy jktdh; fo|ky;ksa esa iz;ksx gsrq fu%'kqYd">
      <formula>NOT(ISERROR(SEARCH("dsoy jktdh; fo|ky;ksa esa iz;ksx gsrq fu%'kqYd",D1550)))</formula>
    </cfRule>
  </conditionalFormatting>
  <conditionalFormatting sqref="E1545:E1548">
    <cfRule type="cellIs" dxfId="6223" priority="16" stopIfTrue="1" operator="equal">
      <formula>0</formula>
    </cfRule>
  </conditionalFormatting>
  <conditionalFormatting sqref="E1545:E1548">
    <cfRule type="containsText" dxfId="6222" priority="12" stopIfTrue="1" operator="containsText" text="f'k{kk foHkkx jktLFkku">
      <formula>NOT(ISERROR(SEARCH("f'k{kk foHkkx jktLFkku",E1545)))</formula>
    </cfRule>
    <cfRule type="containsText" dxfId="6221" priority="15" stopIfTrue="1" operator="containsText" text="iw.kkZad">
      <formula>NOT(ISERROR(SEARCH("iw.kkZad",E1545)))</formula>
    </cfRule>
  </conditionalFormatting>
  <conditionalFormatting sqref="E1545:E1548">
    <cfRule type="cellIs" dxfId="6220" priority="13" stopIfTrue="1" operator="equal">
      <formula>1800</formula>
    </cfRule>
    <cfRule type="cellIs" dxfId="6219" priority="14" stopIfTrue="1" operator="equal">
      <formula>200</formula>
    </cfRule>
  </conditionalFormatting>
  <conditionalFormatting sqref="E1545:E1548">
    <cfRule type="containsText" dxfId="6218" priority="11" stopIfTrue="1" operator="containsText" text="dsoy jktdh; fo|ky;ksa esa iz;ksx gsrq fu%'kqYd">
      <formula>NOT(ISERROR(SEARCH("dsoy jktdh; fo|ky;ksa esa iz;ksx gsrq fu%'kqYd",E1545)))</formula>
    </cfRule>
  </conditionalFormatting>
  <conditionalFormatting sqref="E1525:E1526">
    <cfRule type="cellIs" dxfId="6217" priority="10" stopIfTrue="1" operator="equal">
      <formula>0</formula>
    </cfRule>
  </conditionalFormatting>
  <conditionalFormatting sqref="E1525:E1526">
    <cfRule type="containsText" dxfId="6216" priority="6" stopIfTrue="1" operator="containsText" text="f'k{kk foHkkx jktLFkku">
      <formula>NOT(ISERROR(SEARCH("f'k{kk foHkkx jktLFkku",E1525)))</formula>
    </cfRule>
    <cfRule type="containsText" dxfId="6215" priority="9" stopIfTrue="1" operator="containsText" text="iw.kkZad">
      <formula>NOT(ISERROR(SEARCH("iw.kkZad",E1525)))</formula>
    </cfRule>
  </conditionalFormatting>
  <conditionalFormatting sqref="E1525:E1526">
    <cfRule type="cellIs" dxfId="6214" priority="7" stopIfTrue="1" operator="equal">
      <formula>1800</formula>
    </cfRule>
    <cfRule type="cellIs" dxfId="6213" priority="8" stopIfTrue="1" operator="equal">
      <formula>200</formula>
    </cfRule>
  </conditionalFormatting>
  <conditionalFormatting sqref="E1525:E1526">
    <cfRule type="containsText" dxfId="6212" priority="5" stopIfTrue="1" operator="containsText" text="dsoy jktdh; fo|ky;ksa esa iz;ksx gsrq fu%'kqYd">
      <formula>NOT(ISERROR(SEARCH("dsoy jktdh; fo|ky;ksa esa iz;ksx gsrq fu%'kqYd",E1525)))</formula>
    </cfRule>
  </conditionalFormatting>
  <conditionalFormatting sqref="E1550">
    <cfRule type="containsText" dxfId="6211" priority="2" stopIfTrue="1" operator="containsText" text="f'k{kk foHkkx jktLFkku">
      <formula>NOT(ISERROR(SEARCH("f'k{kk foHkkx jktLFkku",E1550)))</formula>
    </cfRule>
    <cfRule type="containsText" dxfId="6210" priority="3" stopIfTrue="1" operator="containsText" text="iw.kkZad">
      <formula>NOT(ISERROR(SEARCH("iw.kkZad",E1550)))</formula>
    </cfRule>
  </conditionalFormatting>
  <conditionalFormatting sqref="E1550">
    <cfRule type="containsText" dxfId="6209" priority="1" stopIfTrue="1" operator="containsText" text="dsoy jktdh; fo|ky;ksa esa iz;ksx gsrq fu%'kqYd">
      <formula>NOT(ISERROR(SEARCH("dsoy jktdh; fo|ky;ksa esa iz;ksx gsrq fu%'kqYd",E1550)))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K3100"/>
  <sheetViews>
    <sheetView workbookViewId="0">
      <selection sqref="A1:J1"/>
    </sheetView>
  </sheetViews>
  <sheetFormatPr baseColWidth="10" defaultRowHeight="17" customHeight="1" x14ac:dyDescent="0"/>
  <cols>
    <col min="1" max="1" width="2" style="560" customWidth="1"/>
    <col min="2" max="2" width="23" style="563" bestFit="1" customWidth="1"/>
    <col min="3" max="8" width="7.5" style="560" customWidth="1"/>
    <col min="9" max="9" width="8.6640625" style="560" customWidth="1"/>
    <col min="10" max="10" width="7.5" style="560" customWidth="1"/>
    <col min="11" max="16384" width="10.83203125" style="560"/>
  </cols>
  <sheetData>
    <row r="1" spans="1:11" ht="17" customHeight="1">
      <c r="A1" s="929" t="s">
        <v>39</v>
      </c>
      <c r="B1" s="930"/>
      <c r="C1" s="930"/>
      <c r="D1" s="930"/>
      <c r="E1" s="930"/>
      <c r="F1" s="930"/>
      <c r="G1" s="930"/>
      <c r="H1" s="930"/>
      <c r="I1" s="930"/>
      <c r="J1" s="931"/>
      <c r="K1"/>
    </row>
    <row r="2" spans="1:11" ht="17" customHeight="1">
      <c r="A2" s="938" t="str">
        <f>'statement of marks'!$A$1</f>
        <v>jk- ck- ek/;fed fo|ky; uohu] fuEckgsM+k</v>
      </c>
      <c r="B2" s="939"/>
      <c r="C2" s="939"/>
      <c r="D2" s="939"/>
      <c r="E2" s="939"/>
      <c r="F2" s="939"/>
      <c r="G2" s="939"/>
      <c r="H2" s="939"/>
      <c r="I2" s="939"/>
      <c r="J2" s="940"/>
    </row>
    <row r="3" spans="1:11" ht="17" customHeight="1">
      <c r="A3" s="941"/>
      <c r="B3" s="942"/>
      <c r="C3" s="942"/>
      <c r="D3" s="942"/>
      <c r="E3" s="942"/>
      <c r="F3" s="942"/>
      <c r="G3" s="942"/>
      <c r="H3" s="942"/>
      <c r="I3" s="942"/>
      <c r="J3" s="943"/>
    </row>
    <row r="4" spans="1:11" ht="17" customHeight="1">
      <c r="A4" s="531"/>
      <c r="B4" s="537" t="s">
        <v>559</v>
      </c>
      <c r="C4" s="944" t="str">
        <f>'statement of marks'!$F$3</f>
        <v>2015-16</v>
      </c>
      <c r="D4" s="944"/>
      <c r="E4" s="944"/>
      <c r="F4" s="944"/>
      <c r="G4" s="944"/>
      <c r="H4" s="944"/>
      <c r="I4" s="944"/>
      <c r="J4" s="945"/>
    </row>
    <row r="5" spans="1:11" ht="17" customHeight="1">
      <c r="A5" s="532"/>
      <c r="B5" s="530" t="s">
        <v>560</v>
      </c>
      <c r="C5" s="912" t="str">
        <f>IF('statement of marks'!H7="","",'statement of marks'!H7)</f>
        <v>ckyfd'ku jsxj</v>
      </c>
      <c r="D5" s="912"/>
      <c r="E5" s="912"/>
      <c r="F5" s="912"/>
      <c r="G5" s="912"/>
      <c r="H5" s="912"/>
      <c r="I5" s="912"/>
      <c r="J5" s="958"/>
    </row>
    <row r="6" spans="1:11" ht="17" customHeight="1">
      <c r="A6" s="532"/>
      <c r="B6" s="530" t="s">
        <v>561</v>
      </c>
      <c r="C6" s="912" t="str">
        <f>IF('statement of marks'!I7="","",'statement of marks'!I7)</f>
        <v>Jh f'koyky</v>
      </c>
      <c r="D6" s="912"/>
      <c r="E6" s="912"/>
      <c r="F6" s="912"/>
      <c r="G6" s="912"/>
      <c r="H6" s="912"/>
      <c r="I6" s="912"/>
      <c r="J6" s="958"/>
    </row>
    <row r="7" spans="1:11" ht="17" customHeight="1">
      <c r="A7" s="532"/>
      <c r="B7" s="530" t="s">
        <v>562</v>
      </c>
      <c r="C7" s="912" t="str">
        <f>IF('statement of marks'!J7="","",'statement of marks'!J7)</f>
        <v>Jherh jruh ckbZ</v>
      </c>
      <c r="D7" s="912"/>
      <c r="E7" s="912"/>
      <c r="F7" s="912"/>
      <c r="G7" s="912"/>
      <c r="H7" s="912"/>
      <c r="I7" s="912"/>
      <c r="J7" s="958"/>
    </row>
    <row r="8" spans="1:11" ht="17" customHeight="1">
      <c r="A8" s="532"/>
      <c r="B8" s="530" t="s">
        <v>563</v>
      </c>
      <c r="C8" s="946" t="str">
        <f>'statement of marks'!$D$3</f>
        <v>2 A</v>
      </c>
      <c r="D8" s="946"/>
      <c r="E8" s="946"/>
      <c r="F8" s="912" t="s">
        <v>566</v>
      </c>
      <c r="G8" s="912"/>
      <c r="H8" s="912"/>
      <c r="I8" s="949" t="str">
        <f>IF('statement of marks'!B7="","",'statement of marks'!B7)</f>
        <v>SC</v>
      </c>
      <c r="J8" s="950"/>
    </row>
    <row r="9" spans="1:11" ht="17" customHeight="1">
      <c r="A9" s="532"/>
      <c r="B9" s="530" t="s">
        <v>6</v>
      </c>
      <c r="C9" s="946">
        <f>IF('statement of marks'!D7="","",'statement of marks'!D7)</f>
        <v>801</v>
      </c>
      <c r="D9" s="946"/>
      <c r="E9" s="946"/>
      <c r="F9" s="912" t="s">
        <v>564</v>
      </c>
      <c r="G9" s="912"/>
      <c r="H9" s="912"/>
      <c r="I9" s="949">
        <f>IF('statement of marks'!E7="","",'statement of marks'!E7)</f>
        <v>4001</v>
      </c>
      <c r="J9" s="950"/>
    </row>
    <row r="10" spans="1:11" ht="17" customHeight="1">
      <c r="A10" s="532"/>
      <c r="B10" s="530" t="s">
        <v>661</v>
      </c>
      <c r="C10" s="947">
        <f>IF('statement of marks'!F7="","",'statement of marks'!F7)</f>
        <v>36167</v>
      </c>
      <c r="D10" s="947"/>
      <c r="E10" s="947"/>
      <c r="F10" s="918" t="str">
        <f>IF('statement of marks'!G7="","",'statement of marks'!G7)</f>
        <v>lkr tuojh] mUuhl lkS fuUukuoS</v>
      </c>
      <c r="G10" s="918"/>
      <c r="H10" s="918"/>
      <c r="I10" s="918"/>
      <c r="J10" s="948"/>
    </row>
    <row r="11" spans="1:11" ht="17" customHeight="1">
      <c r="A11" s="534"/>
      <c r="B11" s="529" t="s">
        <v>565</v>
      </c>
      <c r="C11" s="498" t="str">
        <f>'statement of marks'!K$5</f>
        <v>ekSf[kd</v>
      </c>
      <c r="D11" s="498" t="str">
        <f>'statement of marks'!L$5</f>
        <v>fyf[kr</v>
      </c>
      <c r="E11" s="498" t="str">
        <f>'statement of marks'!M$5</f>
        <v>;ksx</v>
      </c>
      <c r="F11" s="498" t="str">
        <f>'statement of marks'!N$5</f>
        <v>ekSf[kd</v>
      </c>
      <c r="G11" s="498" t="str">
        <f>'statement of marks'!O$5</f>
        <v>fyf[kr</v>
      </c>
      <c r="H11" s="498" t="str">
        <f>'statement of marks'!P$5</f>
        <v>;ksx</v>
      </c>
      <c r="I11" s="564" t="s">
        <v>79</v>
      </c>
      <c r="J11" s="565" t="s">
        <v>571</v>
      </c>
    </row>
    <row r="12" spans="1:11" ht="17" customHeight="1">
      <c r="A12" s="533"/>
      <c r="B12" s="538" t="s">
        <v>55</v>
      </c>
      <c r="C12" s="541">
        <f>'statement of marks'!K$6</f>
        <v>70</v>
      </c>
      <c r="D12" s="541">
        <f>'statement of marks'!L$6</f>
        <v>30</v>
      </c>
      <c r="E12" s="541">
        <f>'statement of marks'!M$6</f>
        <v>100</v>
      </c>
      <c r="F12" s="541">
        <f>'statement of marks'!N$6</f>
        <v>70</v>
      </c>
      <c r="G12" s="541">
        <f>'statement of marks'!O$6</f>
        <v>30</v>
      </c>
      <c r="H12" s="541">
        <f>'statement of marks'!P$6</f>
        <v>100</v>
      </c>
      <c r="I12" s="541"/>
      <c r="J12" s="542"/>
    </row>
    <row r="13" spans="1:11" ht="17" customHeight="1">
      <c r="A13" s="532"/>
      <c r="B13" s="530" t="str">
        <f>'statement of marks'!$BZ$5</f>
        <v>fgUnh</v>
      </c>
      <c r="C13" s="543">
        <f>'statement of marks'!K7</f>
        <v>5</v>
      </c>
      <c r="D13" s="543">
        <f>'statement of marks'!L7</f>
        <v>5</v>
      </c>
      <c r="E13" s="543">
        <f>'statement of marks'!M7</f>
        <v>10</v>
      </c>
      <c r="F13" s="543">
        <f>'statement of marks'!N7</f>
        <v>5</v>
      </c>
      <c r="G13" s="543">
        <f>'statement of marks'!O7</f>
        <v>5</v>
      </c>
      <c r="H13" s="543">
        <f>'statement of marks'!P7</f>
        <v>10</v>
      </c>
      <c r="I13" s="544">
        <f>IF('statement of marks'!CA7="","",'statement of marks'!CA7)</f>
        <v>20</v>
      </c>
      <c r="J13" s="545" t="str">
        <f>IF('statement of marks'!CB7="","",'statement of marks'!CB7)</f>
        <v>E</v>
      </c>
    </row>
    <row r="14" spans="1:11" ht="17" customHeight="1">
      <c r="A14" s="532"/>
      <c r="B14" s="530" t="str">
        <f>'statement of marks'!$CC$5</f>
        <v>vaxszth</v>
      </c>
      <c r="C14" s="543">
        <f>'statement of marks'!X7</f>
        <v>5</v>
      </c>
      <c r="D14" s="543">
        <f>'statement of marks'!Y7</f>
        <v>20</v>
      </c>
      <c r="E14" s="543">
        <f>'statement of marks'!Z7</f>
        <v>25</v>
      </c>
      <c r="F14" s="543">
        <f>'statement of marks'!AA7</f>
        <v>11</v>
      </c>
      <c r="G14" s="543">
        <f>'statement of marks'!AB7</f>
        <v>12</v>
      </c>
      <c r="H14" s="543">
        <f>'statement of marks'!AC7</f>
        <v>23</v>
      </c>
      <c r="I14" s="544">
        <f>IF('statement of marks'!CD7="","",'statement of marks'!CD7)</f>
        <v>48</v>
      </c>
      <c r="J14" s="545" t="str">
        <f>IF('statement of marks'!CE7="","",'statement of marks'!CE7)</f>
        <v>D</v>
      </c>
    </row>
    <row r="15" spans="1:11" ht="17" customHeight="1">
      <c r="A15" s="532"/>
      <c r="B15" s="530" t="str">
        <f>'statement of marks'!$CF$5</f>
        <v>xf.kr</v>
      </c>
      <c r="C15" s="543">
        <f>'statement of marks'!AK7</f>
        <v>20</v>
      </c>
      <c r="D15" s="543">
        <f>'statement of marks'!AL7</f>
        <v>5</v>
      </c>
      <c r="E15" s="543">
        <f>'statement of marks'!AM7</f>
        <v>25</v>
      </c>
      <c r="F15" s="543">
        <f>'statement of marks'!AN7</f>
        <v>40</v>
      </c>
      <c r="G15" s="543">
        <f>'statement of marks'!AO7</f>
        <v>20</v>
      </c>
      <c r="H15" s="543">
        <f>'statement of marks'!AP7</f>
        <v>60</v>
      </c>
      <c r="I15" s="544">
        <f>IF('statement of marks'!CG7="","",'statement of marks'!CG7)</f>
        <v>85</v>
      </c>
      <c r="J15" s="545" t="str">
        <f>IF('statement of marks'!CH7="","",'statement of marks'!CH7)</f>
        <v>D</v>
      </c>
    </row>
    <row r="16" spans="1:11" ht="17" customHeight="1">
      <c r="A16" s="533"/>
      <c r="B16" s="538" t="s">
        <v>55</v>
      </c>
      <c r="C16" s="541"/>
      <c r="D16" s="541"/>
      <c r="E16" s="541">
        <f>'statement of marks'!AX$6</f>
        <v>50</v>
      </c>
      <c r="F16" s="541"/>
      <c r="G16" s="541"/>
      <c r="H16" s="541">
        <f>'statement of marks'!AY$6</f>
        <v>50</v>
      </c>
      <c r="I16" s="546"/>
      <c r="J16" s="542"/>
    </row>
    <row r="17" spans="1:10" ht="17" customHeight="1">
      <c r="A17" s="532"/>
      <c r="B17" s="530" t="str">
        <f>'statement of marks'!$CI$5</f>
        <v>Ik;kZoj.k v/;;u</v>
      </c>
      <c r="C17" s="561"/>
      <c r="D17" s="561"/>
      <c r="E17" s="543">
        <f>'statement of marks'!AX7</f>
        <v>20</v>
      </c>
      <c r="F17" s="561"/>
      <c r="G17" s="561"/>
      <c r="H17" s="543">
        <f>'statement of marks'!AY7</f>
        <v>20</v>
      </c>
      <c r="I17" s="544">
        <f>IF('statement of marks'!CJ7="","",'statement of marks'!CJ7)</f>
        <v>40</v>
      </c>
      <c r="J17" s="545" t="str">
        <f>IF('statement of marks'!CK7="","",'statement of marks'!CK7)</f>
        <v>D</v>
      </c>
    </row>
    <row r="18" spans="1:10" ht="17" customHeight="1">
      <c r="A18" s="532"/>
      <c r="B18" s="530" t="str">
        <f>'statement of marks'!$CR$5</f>
        <v>LokLF; ,oe~ 'kkjhfjd f'k{kk</v>
      </c>
      <c r="C18" s="543"/>
      <c r="D18" s="543"/>
      <c r="E18" s="543">
        <f>'statement of marks'!BS7</f>
        <v>20</v>
      </c>
      <c r="F18" s="561"/>
      <c r="G18" s="543"/>
      <c r="H18" s="543">
        <f>'statement of marks'!BT7</f>
        <v>20</v>
      </c>
      <c r="I18" s="547">
        <f>IF('statement of marks'!CS7="","",'statement of marks'!CS7)</f>
        <v>40</v>
      </c>
      <c r="J18" s="548" t="str">
        <f>IF('statement of marks'!CT7="","",'statement of marks'!CT7)</f>
        <v>D</v>
      </c>
    </row>
    <row r="19" spans="1:10" ht="17" customHeight="1">
      <c r="A19" s="533"/>
      <c r="B19" s="538" t="s">
        <v>55</v>
      </c>
      <c r="C19" s="541"/>
      <c r="D19" s="541"/>
      <c r="E19" s="541">
        <f>'statement of marks'!BE$6</f>
        <v>25</v>
      </c>
      <c r="F19" s="546"/>
      <c r="G19" s="541"/>
      <c r="H19" s="541">
        <f>'statement of marks'!BF$6</f>
        <v>25</v>
      </c>
      <c r="I19" s="549"/>
      <c r="J19" s="550"/>
    </row>
    <row r="20" spans="1:10" ht="17" customHeight="1">
      <c r="A20" s="532"/>
      <c r="B20" s="530" t="str">
        <f>'statement of marks'!$CL$5</f>
        <v>dk;kZuqHko</v>
      </c>
      <c r="C20" s="543"/>
      <c r="D20" s="543"/>
      <c r="E20" s="543">
        <f>'statement of marks'!BE7</f>
        <v>20</v>
      </c>
      <c r="F20" s="561"/>
      <c r="G20" s="543"/>
      <c r="H20" s="543">
        <f>'statement of marks'!BF7</f>
        <v>20</v>
      </c>
      <c r="I20" s="544">
        <f>IF('statement of marks'!CM7="","",'statement of marks'!CM7)</f>
        <v>40</v>
      </c>
      <c r="J20" s="545" t="str">
        <f>IF('statement of marks'!CN7="","",'statement of marks'!CN7)</f>
        <v>B</v>
      </c>
    </row>
    <row r="21" spans="1:10" ht="17" customHeight="1">
      <c r="A21" s="532"/>
      <c r="B21" s="530" t="str">
        <f>'statement of marks'!$CO$5</f>
        <v>dyk f'k{kk</v>
      </c>
      <c r="C21" s="543"/>
      <c r="D21" s="543"/>
      <c r="E21" s="543">
        <f>'statement of marks'!BL7</f>
        <v>20</v>
      </c>
      <c r="F21" s="561"/>
      <c r="G21" s="543"/>
      <c r="H21" s="543">
        <f>'statement of marks'!BM7</f>
        <v>20</v>
      </c>
      <c r="I21" s="547">
        <f>IF('statement of marks'!CP7="","",'statement of marks'!CP7)</f>
        <v>40</v>
      </c>
      <c r="J21" s="551" t="str">
        <f>IF('statement of marks'!CQ7="","",'statement of marks'!CQ7)</f>
        <v>B</v>
      </c>
    </row>
    <row r="22" spans="1:10" ht="17" customHeight="1">
      <c r="A22" s="960"/>
      <c r="B22" s="959" t="s">
        <v>659</v>
      </c>
      <c r="C22" s="920" t="s">
        <v>8</v>
      </c>
      <c r="D22" s="920"/>
      <c r="E22" s="961" t="str">
        <f>'statement of marks'!CY$5</f>
        <v>dqy iw.kkZd</v>
      </c>
      <c r="F22" s="961"/>
      <c r="G22" s="961" t="str">
        <f>'statement of marks'!CZ$5</f>
        <v>dqy izkIrkad</v>
      </c>
      <c r="H22" s="961"/>
      <c r="I22" s="562" t="str">
        <f>'statement of marks'!DA$5</f>
        <v>izfr'kr</v>
      </c>
      <c r="J22" s="536" t="s">
        <v>663</v>
      </c>
    </row>
    <row r="23" spans="1:10" ht="17" customHeight="1">
      <c r="A23" s="960"/>
      <c r="B23" s="959"/>
      <c r="C23" s="920" t="str">
        <f>IF('statement of marks'!CX7="","",'statement of marks'!CX7)</f>
        <v>d{kksUur</v>
      </c>
      <c r="D23" s="920"/>
      <c r="E23" s="951">
        <f>IF('statement of marks'!CY7="","",'statement of marks'!CY7)</f>
        <v>500</v>
      </c>
      <c r="F23" s="951"/>
      <c r="G23" s="951">
        <f>IF('statement of marks'!CZ7="","",'statement of marks'!CZ7)</f>
        <v>153</v>
      </c>
      <c r="H23" s="951"/>
      <c r="I23" s="543">
        <f>IF('statement of marks'!DA7="","",'statement of marks'!DA7)</f>
        <v>30.599999999999998</v>
      </c>
      <c r="J23" s="566" t="str">
        <f>IF('statement of marks'!DB7="","",'statement of marks'!DB7)</f>
        <v/>
      </c>
    </row>
    <row r="24" spans="1:10" ht="17" customHeight="1">
      <c r="A24" s="532"/>
      <c r="B24" s="539" t="str">
        <f>'statement of marks'!$CU$5</f>
        <v>dqy ehfVax</v>
      </c>
      <c r="C24" s="932" t="str">
        <f>details!$CB$3</f>
        <v>;ksx fnlEcj rd</v>
      </c>
      <c r="D24" s="933"/>
      <c r="E24" s="934"/>
      <c r="F24" s="552">
        <f>details!CB7</f>
        <v>258</v>
      </c>
      <c r="G24" s="932" t="s">
        <v>664</v>
      </c>
      <c r="H24" s="933"/>
      <c r="I24" s="934"/>
      <c r="J24" s="554">
        <f>details!CJ7</f>
        <v>424</v>
      </c>
    </row>
    <row r="25" spans="1:10" ht="17" customHeight="1">
      <c r="A25" s="532"/>
      <c r="B25" s="530" t="str">
        <f>'statement of marks'!$CV$5</f>
        <v>Nk= mifLFkfr</v>
      </c>
      <c r="C25" s="935"/>
      <c r="D25" s="936"/>
      <c r="E25" s="937"/>
      <c r="F25" s="553">
        <f>details!CC7</f>
        <v>224</v>
      </c>
      <c r="G25" s="935"/>
      <c r="H25" s="936"/>
      <c r="I25" s="937"/>
      <c r="J25" s="555">
        <f>details!CK7</f>
        <v>376</v>
      </c>
    </row>
    <row r="26" spans="1:10" ht="17" customHeight="1">
      <c r="A26" s="532"/>
      <c r="B26" s="530" t="s">
        <v>569</v>
      </c>
      <c r="C26" s="952" t="str">
        <f>IF('statement of marks'!DE7="","",'statement of marks'!DE7)</f>
        <v>n`&lt; fo'okl</v>
      </c>
      <c r="D26" s="953"/>
      <c r="E26" s="953"/>
      <c r="F26" s="954"/>
      <c r="G26" s="955" t="str">
        <f>'statement of marks'!DD$5</f>
        <v>d{kk esa LFkku</v>
      </c>
      <c r="H26" s="956"/>
      <c r="I26" s="957"/>
      <c r="J26" s="545" t="str">
        <f>'statement of marks'!DD7</f>
        <v/>
      </c>
    </row>
    <row r="27" spans="1:10" ht="17" customHeight="1">
      <c r="A27" s="532"/>
      <c r="B27" s="530" t="s">
        <v>65</v>
      </c>
      <c r="C27" s="920"/>
      <c r="D27" s="920"/>
      <c r="E27" s="920"/>
      <c r="F27" s="920"/>
      <c r="G27" s="920"/>
      <c r="H27" s="920"/>
      <c r="I27" s="920"/>
      <c r="J27" s="924"/>
    </row>
    <row r="28" spans="1:10" ht="17" customHeight="1">
      <c r="A28" s="532"/>
      <c r="B28" s="556" t="s">
        <v>86</v>
      </c>
      <c r="C28" s="920"/>
      <c r="D28" s="920"/>
      <c r="E28" s="920"/>
      <c r="F28" s="920"/>
      <c r="G28" s="920"/>
      <c r="H28" s="920"/>
      <c r="I28" s="920"/>
      <c r="J28" s="924"/>
    </row>
    <row r="29" spans="1:10" ht="17" customHeight="1">
      <c r="A29" s="532"/>
      <c r="B29" s="557" t="s">
        <v>16</v>
      </c>
      <c r="C29" s="920"/>
      <c r="D29" s="920"/>
      <c r="E29" s="920"/>
      <c r="F29" s="920"/>
      <c r="G29" s="920"/>
      <c r="H29" s="920"/>
      <c r="I29" s="920"/>
      <c r="J29" s="924"/>
    </row>
    <row r="30" spans="1:10" ht="17" customHeight="1">
      <c r="A30" s="534"/>
      <c r="B30" s="558" t="s">
        <v>4</v>
      </c>
      <c r="C30" s="920"/>
      <c r="D30" s="920"/>
      <c r="E30" s="920"/>
      <c r="F30" s="920"/>
      <c r="G30" s="920"/>
      <c r="H30" s="920"/>
      <c r="I30" s="920"/>
      <c r="J30" s="924"/>
    </row>
    <row r="31" spans="1:10" ht="17" customHeight="1" thickBot="1">
      <c r="A31" s="535"/>
      <c r="B31" s="559" t="str">
        <f>'statement of marks'!$H$3</f>
        <v xml:space="preserve">fo|ky; dk Mkbl dksM+ </v>
      </c>
      <c r="C31" s="925" t="str">
        <f>'statement of marks'!$I$3</f>
        <v>00001</v>
      </c>
      <c r="D31" s="925"/>
      <c r="E31" s="926" t="s">
        <v>63</v>
      </c>
      <c r="F31" s="926"/>
      <c r="G31" s="926"/>
      <c r="H31" s="927">
        <f>'statement of marks'!$DD$107</f>
        <v>42460</v>
      </c>
      <c r="I31" s="928"/>
      <c r="J31" s="540" t="s">
        <v>662</v>
      </c>
    </row>
    <row r="32" spans="1:10" ht="17" customHeight="1">
      <c r="A32" s="929" t="s">
        <v>39</v>
      </c>
      <c r="B32" s="930"/>
      <c r="C32" s="930"/>
      <c r="D32" s="930"/>
      <c r="E32" s="930"/>
      <c r="F32" s="930"/>
      <c r="G32" s="930"/>
      <c r="H32" s="930"/>
      <c r="I32" s="930"/>
      <c r="J32" s="931"/>
    </row>
    <row r="33" spans="1:10" ht="17" customHeight="1">
      <c r="A33" s="938" t="str">
        <f>'statement of marks'!$A$1</f>
        <v>jk- ck- ek/;fed fo|ky; uohu] fuEckgsM+k</v>
      </c>
      <c r="B33" s="939"/>
      <c r="C33" s="939"/>
      <c r="D33" s="939"/>
      <c r="E33" s="939"/>
      <c r="F33" s="939"/>
      <c r="G33" s="939"/>
      <c r="H33" s="939"/>
      <c r="I33" s="939"/>
      <c r="J33" s="940"/>
    </row>
    <row r="34" spans="1:10" ht="17" customHeight="1">
      <c r="A34" s="941"/>
      <c r="B34" s="942"/>
      <c r="C34" s="942"/>
      <c r="D34" s="942"/>
      <c r="E34" s="942"/>
      <c r="F34" s="942"/>
      <c r="G34" s="942"/>
      <c r="H34" s="942"/>
      <c r="I34" s="942"/>
      <c r="J34" s="943"/>
    </row>
    <row r="35" spans="1:10" ht="17" customHeight="1">
      <c r="A35" s="531"/>
      <c r="B35" s="537" t="s">
        <v>559</v>
      </c>
      <c r="C35" s="944" t="str">
        <f>'statement of marks'!$F$3</f>
        <v>2015-16</v>
      </c>
      <c r="D35" s="944"/>
      <c r="E35" s="944"/>
      <c r="F35" s="944"/>
      <c r="G35" s="944"/>
      <c r="H35" s="944"/>
      <c r="I35" s="944"/>
      <c r="J35" s="945"/>
    </row>
    <row r="36" spans="1:10" ht="17" customHeight="1">
      <c r="A36" s="532"/>
      <c r="B36" s="530" t="s">
        <v>560</v>
      </c>
      <c r="C36" s="912" t="str">
        <f>IF('statement of marks'!H8="","",'statement of marks'!H8)</f>
        <v>v 002</v>
      </c>
      <c r="D36" s="912"/>
      <c r="E36" s="912"/>
      <c r="F36" s="912"/>
      <c r="G36" s="912"/>
      <c r="H36" s="912"/>
      <c r="I36" s="912"/>
      <c r="J36" s="958"/>
    </row>
    <row r="37" spans="1:10" ht="17" customHeight="1">
      <c r="A37" s="532"/>
      <c r="B37" s="530" t="s">
        <v>561</v>
      </c>
      <c r="C37" s="912" t="str">
        <f>IF('statement of marks'!I8="","",'statement of marks'!I8)</f>
        <v>c 002</v>
      </c>
      <c r="D37" s="912"/>
      <c r="E37" s="912"/>
      <c r="F37" s="912"/>
      <c r="G37" s="912"/>
      <c r="H37" s="912"/>
      <c r="I37" s="912"/>
      <c r="J37" s="958"/>
    </row>
    <row r="38" spans="1:10" ht="17" customHeight="1">
      <c r="A38" s="532"/>
      <c r="B38" s="530" t="s">
        <v>562</v>
      </c>
      <c r="C38" s="912" t="str">
        <f>IF('statement of marks'!J8="","",'statement of marks'!J8)</f>
        <v>l 002</v>
      </c>
      <c r="D38" s="912"/>
      <c r="E38" s="912"/>
      <c r="F38" s="912"/>
      <c r="G38" s="912"/>
      <c r="H38" s="912"/>
      <c r="I38" s="912"/>
      <c r="J38" s="958"/>
    </row>
    <row r="39" spans="1:10" ht="17" customHeight="1">
      <c r="A39" s="532"/>
      <c r="B39" s="530" t="s">
        <v>563</v>
      </c>
      <c r="C39" s="946" t="str">
        <f>'statement of marks'!$D$3</f>
        <v>2 A</v>
      </c>
      <c r="D39" s="946"/>
      <c r="E39" s="946"/>
      <c r="F39" s="912" t="s">
        <v>566</v>
      </c>
      <c r="G39" s="912"/>
      <c r="H39" s="912"/>
      <c r="I39" s="949" t="str">
        <f>IF('statement of marks'!B8="","",'statement of marks'!B8)</f>
        <v>ST</v>
      </c>
      <c r="J39" s="950"/>
    </row>
    <row r="40" spans="1:10" ht="17" customHeight="1">
      <c r="A40" s="532"/>
      <c r="B40" s="530" t="s">
        <v>6</v>
      </c>
      <c r="C40" s="946">
        <f>IF('statement of marks'!D8="","",'statement of marks'!D8)</f>
        <v>802</v>
      </c>
      <c r="D40" s="946"/>
      <c r="E40" s="946"/>
      <c r="F40" s="912" t="s">
        <v>564</v>
      </c>
      <c r="G40" s="912"/>
      <c r="H40" s="912"/>
      <c r="I40" s="949">
        <f>IF('statement of marks'!E8="","",'statement of marks'!E8)</f>
        <v>4002</v>
      </c>
      <c r="J40" s="950"/>
    </row>
    <row r="41" spans="1:10" ht="17" customHeight="1">
      <c r="A41" s="532"/>
      <c r="B41" s="530" t="s">
        <v>661</v>
      </c>
      <c r="C41" s="947">
        <f>IF('statement of marks'!F8="","",'statement of marks'!F8)</f>
        <v>37967</v>
      </c>
      <c r="D41" s="947"/>
      <c r="E41" s="947"/>
      <c r="F41" s="918" t="str">
        <f>IF('statement of marks'!G8="","",'statement of marks'!G8)</f>
        <v>ckjg fnlEcj] nks gtkj rhu</v>
      </c>
      <c r="G41" s="918"/>
      <c r="H41" s="918"/>
      <c r="I41" s="918"/>
      <c r="J41" s="948"/>
    </row>
    <row r="42" spans="1:10" ht="17" customHeight="1">
      <c r="A42" s="534"/>
      <c r="B42" s="529" t="s">
        <v>565</v>
      </c>
      <c r="C42" s="498" t="str">
        <f>'statement of marks'!K$5</f>
        <v>ekSf[kd</v>
      </c>
      <c r="D42" s="498" t="str">
        <f>'statement of marks'!L$5</f>
        <v>fyf[kr</v>
      </c>
      <c r="E42" s="498" t="str">
        <f>'statement of marks'!M$5</f>
        <v>;ksx</v>
      </c>
      <c r="F42" s="498" t="str">
        <f>'statement of marks'!N$5</f>
        <v>ekSf[kd</v>
      </c>
      <c r="G42" s="498" t="str">
        <f>'statement of marks'!O$5</f>
        <v>fyf[kr</v>
      </c>
      <c r="H42" s="498" t="str">
        <f>'statement of marks'!P$5</f>
        <v>;ksx</v>
      </c>
      <c r="I42" s="564" t="s">
        <v>79</v>
      </c>
      <c r="J42" s="565" t="s">
        <v>571</v>
      </c>
    </row>
    <row r="43" spans="1:10" ht="17" customHeight="1">
      <c r="A43" s="533"/>
      <c r="B43" s="538" t="s">
        <v>55</v>
      </c>
      <c r="C43" s="541">
        <f>'statement of marks'!K$6</f>
        <v>70</v>
      </c>
      <c r="D43" s="541">
        <f>'statement of marks'!L$6</f>
        <v>30</v>
      </c>
      <c r="E43" s="541">
        <f>'statement of marks'!M$6</f>
        <v>100</v>
      </c>
      <c r="F43" s="541">
        <f>'statement of marks'!N$6</f>
        <v>70</v>
      </c>
      <c r="G43" s="541">
        <f>'statement of marks'!O$6</f>
        <v>30</v>
      </c>
      <c r="H43" s="541">
        <f>'statement of marks'!P$6</f>
        <v>100</v>
      </c>
      <c r="I43" s="541"/>
      <c r="J43" s="542"/>
    </row>
    <row r="44" spans="1:10" ht="17" customHeight="1">
      <c r="A44" s="532"/>
      <c r="B44" s="530" t="str">
        <f>'statement of marks'!$BZ$5</f>
        <v>fgUnh</v>
      </c>
      <c r="C44" s="543">
        <f>'statement of marks'!K8</f>
        <v>50</v>
      </c>
      <c r="D44" s="543">
        <f>'statement of marks'!L8</f>
        <v>20</v>
      </c>
      <c r="E44" s="543">
        <f>'statement of marks'!M8</f>
        <v>70</v>
      </c>
      <c r="F44" s="543" t="str">
        <f>'statement of marks'!N8</f>
        <v/>
      </c>
      <c r="G44" s="543" t="str">
        <f>'statement of marks'!O8</f>
        <v/>
      </c>
      <c r="H44" s="543" t="str">
        <f>'statement of marks'!P8</f>
        <v/>
      </c>
      <c r="I44" s="544">
        <f>IF('statement of marks'!CA8="","",'statement of marks'!CA8)</f>
        <v>70</v>
      </c>
      <c r="J44" s="545" t="str">
        <f>IF('statement of marks'!CB8="","",'statement of marks'!CB8)</f>
        <v/>
      </c>
    </row>
    <row r="45" spans="1:10" ht="17" customHeight="1">
      <c r="A45" s="532"/>
      <c r="B45" s="530" t="str">
        <f>'statement of marks'!$CC$5</f>
        <v>vaxszth</v>
      </c>
      <c r="C45" s="543">
        <f>'statement of marks'!X8</f>
        <v>5</v>
      </c>
      <c r="D45" s="543">
        <f>'statement of marks'!Y8</f>
        <v>20</v>
      </c>
      <c r="E45" s="543">
        <f>'statement of marks'!Z8</f>
        <v>25</v>
      </c>
      <c r="F45" s="543" t="str">
        <f>'statement of marks'!AA8</f>
        <v>ab</v>
      </c>
      <c r="G45" s="543" t="str">
        <f>'statement of marks'!AB8</f>
        <v/>
      </c>
      <c r="H45" s="543" t="str">
        <f>'statement of marks'!AC8</f>
        <v>ab</v>
      </c>
      <c r="I45" s="544">
        <f>IF('statement of marks'!CD8="","",'statement of marks'!CD8)</f>
        <v>25</v>
      </c>
      <c r="J45" s="545" t="str">
        <f>IF('statement of marks'!CE8="","",'statement of marks'!CE8)</f>
        <v/>
      </c>
    </row>
    <row r="46" spans="1:10" ht="17" customHeight="1">
      <c r="A46" s="532"/>
      <c r="B46" s="530" t="str">
        <f>'statement of marks'!$CF$5</f>
        <v>xf.kr</v>
      </c>
      <c r="C46" s="543">
        <f>'statement of marks'!AK8</f>
        <v>50</v>
      </c>
      <c r="D46" s="543">
        <f>'statement of marks'!AL8</f>
        <v>20</v>
      </c>
      <c r="E46" s="543">
        <f>'statement of marks'!AM8</f>
        <v>70</v>
      </c>
      <c r="F46" s="543">
        <f>'statement of marks'!AN8</f>
        <v>20</v>
      </c>
      <c r="G46" s="543">
        <f>'statement of marks'!AO8</f>
        <v>30</v>
      </c>
      <c r="H46" s="543">
        <f>'statement of marks'!AP8</f>
        <v>50</v>
      </c>
      <c r="I46" s="544">
        <f>IF('statement of marks'!CG8="","",'statement of marks'!CG8)</f>
        <v>120</v>
      </c>
      <c r="J46" s="545" t="str">
        <f>IF('statement of marks'!CH8="","",'statement of marks'!CH8)</f>
        <v>C</v>
      </c>
    </row>
    <row r="47" spans="1:10" ht="17" customHeight="1">
      <c r="A47" s="533"/>
      <c r="B47" s="538" t="s">
        <v>55</v>
      </c>
      <c r="C47" s="541"/>
      <c r="D47" s="541"/>
      <c r="E47" s="541">
        <f>'statement of marks'!AX$6</f>
        <v>50</v>
      </c>
      <c r="F47" s="541"/>
      <c r="G47" s="541"/>
      <c r="H47" s="541">
        <f>'statement of marks'!AY$6</f>
        <v>50</v>
      </c>
      <c r="I47" s="546"/>
      <c r="J47" s="542"/>
    </row>
    <row r="48" spans="1:10" ht="17" customHeight="1">
      <c r="A48" s="532"/>
      <c r="B48" s="530" t="str">
        <f>'statement of marks'!$CI$5</f>
        <v>Ik;kZoj.k v/;;u</v>
      </c>
      <c r="C48" s="561"/>
      <c r="D48" s="561"/>
      <c r="E48" s="543">
        <f>'statement of marks'!AX8</f>
        <v>50</v>
      </c>
      <c r="F48" s="561"/>
      <c r="G48" s="561"/>
      <c r="H48" s="543">
        <f>'statement of marks'!AY8</f>
        <v>50</v>
      </c>
      <c r="I48" s="544">
        <f>IF('statement of marks'!CJ8="","",'statement of marks'!CJ8)</f>
        <v>100</v>
      </c>
      <c r="J48" s="545" t="str">
        <f>IF('statement of marks'!CK8="","",'statement of marks'!CK8)</f>
        <v>A</v>
      </c>
    </row>
    <row r="49" spans="1:10" ht="17" customHeight="1">
      <c r="A49" s="532"/>
      <c r="B49" s="530" t="str">
        <f>'statement of marks'!$CR$5</f>
        <v>LokLF; ,oe~ 'kkjhfjd f'k{kk</v>
      </c>
      <c r="C49" s="543"/>
      <c r="D49" s="543"/>
      <c r="E49" s="543">
        <f>'statement of marks'!BS8</f>
        <v>20</v>
      </c>
      <c r="F49" s="561"/>
      <c r="G49" s="543"/>
      <c r="H49" s="543">
        <f>'statement of marks'!BT8</f>
        <v>20</v>
      </c>
      <c r="I49" s="547">
        <f>IF('statement of marks'!CS8="","",'statement of marks'!CS8)</f>
        <v>40</v>
      </c>
      <c r="J49" s="548" t="str">
        <f>IF('statement of marks'!CT8="","",'statement of marks'!CT8)</f>
        <v>D</v>
      </c>
    </row>
    <row r="50" spans="1:10" ht="17" customHeight="1">
      <c r="A50" s="533"/>
      <c r="B50" s="538" t="s">
        <v>55</v>
      </c>
      <c r="C50" s="541"/>
      <c r="D50" s="541"/>
      <c r="E50" s="541">
        <f>'statement of marks'!BE$6</f>
        <v>25</v>
      </c>
      <c r="F50" s="546"/>
      <c r="G50" s="541"/>
      <c r="H50" s="541">
        <f>'statement of marks'!BF$6</f>
        <v>25</v>
      </c>
      <c r="I50" s="549"/>
      <c r="J50" s="550"/>
    </row>
    <row r="51" spans="1:10" ht="17" customHeight="1">
      <c r="A51" s="532"/>
      <c r="B51" s="530" t="str">
        <f>'statement of marks'!$CL$5</f>
        <v>dk;kZuqHko</v>
      </c>
      <c r="C51" s="543"/>
      <c r="D51" s="543"/>
      <c r="E51" s="543">
        <f>'statement of marks'!BE8</f>
        <v>20</v>
      </c>
      <c r="F51" s="561"/>
      <c r="G51" s="543"/>
      <c r="H51" s="543" t="str">
        <f>'statement of marks'!BF8</f>
        <v>ml</v>
      </c>
      <c r="I51" s="544" t="str">
        <f>IF('statement of marks'!CM8="","",'statement of marks'!CM8)</f>
        <v>ml</v>
      </c>
      <c r="J51" s="545" t="str">
        <f>IF('statement of marks'!CN8="","",'statement of marks'!CN8)</f>
        <v/>
      </c>
    </row>
    <row r="52" spans="1:10" ht="17" customHeight="1">
      <c r="A52" s="532"/>
      <c r="B52" s="530" t="str">
        <f>'statement of marks'!$CO$5</f>
        <v>dyk f'k{kk</v>
      </c>
      <c r="C52" s="543"/>
      <c r="D52" s="543"/>
      <c r="E52" s="543">
        <f>'statement of marks'!BL8</f>
        <v>20</v>
      </c>
      <c r="F52" s="561"/>
      <c r="G52" s="543"/>
      <c r="H52" s="543" t="str">
        <f>'statement of marks'!BM8</f>
        <v/>
      </c>
      <c r="I52" s="547" t="str">
        <f>IF('statement of marks'!CP8="","",'statement of marks'!CP8)</f>
        <v/>
      </c>
      <c r="J52" s="551" t="str">
        <f>IF('statement of marks'!CQ8="","",'statement of marks'!CQ8)</f>
        <v/>
      </c>
    </row>
    <row r="53" spans="1:10" ht="17" customHeight="1">
      <c r="A53" s="960"/>
      <c r="B53" s="959" t="s">
        <v>659</v>
      </c>
      <c r="C53" s="920" t="s">
        <v>8</v>
      </c>
      <c r="D53" s="920"/>
      <c r="E53" s="961" t="str">
        <f>'statement of marks'!CY$5</f>
        <v>dqy iw.kkZd</v>
      </c>
      <c r="F53" s="961"/>
      <c r="G53" s="961" t="str">
        <f>'statement of marks'!CZ$5</f>
        <v>dqy izkIrkad</v>
      </c>
      <c r="H53" s="961"/>
      <c r="I53" s="562" t="str">
        <f>'statement of marks'!DA$5</f>
        <v>izfr'kr</v>
      </c>
      <c r="J53" s="536" t="s">
        <v>663</v>
      </c>
    </row>
    <row r="54" spans="1:10" ht="17" customHeight="1">
      <c r="A54" s="960"/>
      <c r="B54" s="959"/>
      <c r="C54" s="920" t="str">
        <f>IF('statement of marks'!CX8="","",'statement of marks'!CX8)</f>
        <v/>
      </c>
      <c r="D54" s="920"/>
      <c r="E54" s="951">
        <f>IF('statement of marks'!CY8="","",'statement of marks'!CY8)</f>
        <v>500</v>
      </c>
      <c r="F54" s="951"/>
      <c r="G54" s="951">
        <f>IF('statement of marks'!CZ8="","",'statement of marks'!CZ8)</f>
        <v>215</v>
      </c>
      <c r="H54" s="951"/>
      <c r="I54" s="543">
        <f>IF('statement of marks'!DA8="","",'statement of marks'!DA8)</f>
        <v>43</v>
      </c>
      <c r="J54" s="566" t="str">
        <f>IF('statement of marks'!DB8="","",'statement of marks'!DB8)</f>
        <v/>
      </c>
    </row>
    <row r="55" spans="1:10" ht="17" customHeight="1">
      <c r="A55" s="532"/>
      <c r="B55" s="539" t="str">
        <f>'statement of marks'!$CU$5</f>
        <v>dqy ehfVax</v>
      </c>
      <c r="C55" s="932" t="str">
        <f>details!$CB$3</f>
        <v>;ksx fnlEcj rd</v>
      </c>
      <c r="D55" s="933"/>
      <c r="E55" s="934"/>
      <c r="F55" s="552">
        <f>details!CB8</f>
        <v>258</v>
      </c>
      <c r="G55" s="932" t="s">
        <v>664</v>
      </c>
      <c r="H55" s="933"/>
      <c r="I55" s="934"/>
      <c r="J55" s="554">
        <f>details!CJ8</f>
        <v>424</v>
      </c>
    </row>
    <row r="56" spans="1:10" ht="17" customHeight="1">
      <c r="A56" s="532"/>
      <c r="B56" s="530" t="str">
        <f>'statement of marks'!$CV$5</f>
        <v>Nk= mifLFkfr</v>
      </c>
      <c r="C56" s="935"/>
      <c r="D56" s="936"/>
      <c r="E56" s="937"/>
      <c r="F56" s="553" t="str">
        <f>details!CC8</f>
        <v/>
      </c>
      <c r="G56" s="935"/>
      <c r="H56" s="936"/>
      <c r="I56" s="937"/>
      <c r="J56" s="555" t="str">
        <f>details!CK8</f>
        <v/>
      </c>
    </row>
    <row r="57" spans="1:10" ht="17" customHeight="1">
      <c r="A57" s="532"/>
      <c r="B57" s="530" t="s">
        <v>569</v>
      </c>
      <c r="C57" s="952" t="str">
        <f>IF('statement of marks'!DE8="","",'statement of marks'!DE8)</f>
        <v/>
      </c>
      <c r="D57" s="953"/>
      <c r="E57" s="953"/>
      <c r="F57" s="954"/>
      <c r="G57" s="955" t="str">
        <f>'statement of marks'!DD$5</f>
        <v>d{kk esa LFkku</v>
      </c>
      <c r="H57" s="956"/>
      <c r="I57" s="957"/>
      <c r="J57" s="545" t="str">
        <f>'statement of marks'!DD8</f>
        <v/>
      </c>
    </row>
    <row r="58" spans="1:10" ht="17" customHeight="1">
      <c r="A58" s="532"/>
      <c r="B58" s="530" t="s">
        <v>65</v>
      </c>
      <c r="C58" s="920"/>
      <c r="D58" s="920"/>
      <c r="E58" s="920"/>
      <c r="F58" s="920"/>
      <c r="G58" s="920"/>
      <c r="H58" s="920"/>
      <c r="I58" s="920"/>
      <c r="J58" s="924"/>
    </row>
    <row r="59" spans="1:10" ht="17" customHeight="1">
      <c r="A59" s="532"/>
      <c r="B59" s="556" t="s">
        <v>86</v>
      </c>
      <c r="C59" s="920"/>
      <c r="D59" s="920"/>
      <c r="E59" s="920"/>
      <c r="F59" s="920"/>
      <c r="G59" s="920"/>
      <c r="H59" s="920"/>
      <c r="I59" s="920"/>
      <c r="J59" s="924"/>
    </row>
    <row r="60" spans="1:10" ht="17" customHeight="1">
      <c r="A60" s="532"/>
      <c r="B60" s="557" t="s">
        <v>16</v>
      </c>
      <c r="C60" s="920"/>
      <c r="D60" s="920"/>
      <c r="E60" s="920"/>
      <c r="F60" s="920"/>
      <c r="G60" s="920"/>
      <c r="H60" s="920"/>
      <c r="I60" s="920"/>
      <c r="J60" s="924"/>
    </row>
    <row r="61" spans="1:10" ht="17" customHeight="1">
      <c r="A61" s="534"/>
      <c r="B61" s="558" t="s">
        <v>4</v>
      </c>
      <c r="C61" s="920"/>
      <c r="D61" s="920"/>
      <c r="E61" s="920"/>
      <c r="F61" s="920"/>
      <c r="G61" s="920"/>
      <c r="H61" s="920"/>
      <c r="I61" s="920"/>
      <c r="J61" s="924"/>
    </row>
    <row r="62" spans="1:10" ht="17" customHeight="1" thickBot="1">
      <c r="A62" s="535"/>
      <c r="B62" s="559" t="str">
        <f>'statement of marks'!$H$3</f>
        <v xml:space="preserve">fo|ky; dk Mkbl dksM+ </v>
      </c>
      <c r="C62" s="925" t="str">
        <f>'statement of marks'!$I$3</f>
        <v>00001</v>
      </c>
      <c r="D62" s="925"/>
      <c r="E62" s="926" t="s">
        <v>63</v>
      </c>
      <c r="F62" s="926"/>
      <c r="G62" s="926"/>
      <c r="H62" s="927">
        <f>'statement of marks'!$DD$107</f>
        <v>42460</v>
      </c>
      <c r="I62" s="928"/>
      <c r="J62" s="540" t="s">
        <v>662</v>
      </c>
    </row>
    <row r="63" spans="1:10" ht="17" customHeight="1">
      <c r="A63" s="929" t="s">
        <v>39</v>
      </c>
      <c r="B63" s="930"/>
      <c r="C63" s="930"/>
      <c r="D63" s="930"/>
      <c r="E63" s="930"/>
      <c r="F63" s="930"/>
      <c r="G63" s="930"/>
      <c r="H63" s="930"/>
      <c r="I63" s="930"/>
      <c r="J63" s="931"/>
    </row>
    <row r="64" spans="1:10" ht="17" customHeight="1">
      <c r="A64" s="938" t="str">
        <f>'statement of marks'!$A$1</f>
        <v>jk- ck- ek/;fed fo|ky; uohu] fuEckgsM+k</v>
      </c>
      <c r="B64" s="939"/>
      <c r="C64" s="939"/>
      <c r="D64" s="939"/>
      <c r="E64" s="939"/>
      <c r="F64" s="939"/>
      <c r="G64" s="939"/>
      <c r="H64" s="939"/>
      <c r="I64" s="939"/>
      <c r="J64" s="940"/>
    </row>
    <row r="65" spans="1:10" ht="17" customHeight="1">
      <c r="A65" s="941"/>
      <c r="B65" s="942"/>
      <c r="C65" s="942"/>
      <c r="D65" s="942"/>
      <c r="E65" s="942"/>
      <c r="F65" s="942"/>
      <c r="G65" s="942"/>
      <c r="H65" s="942"/>
      <c r="I65" s="942"/>
      <c r="J65" s="943"/>
    </row>
    <row r="66" spans="1:10" ht="17" customHeight="1">
      <c r="A66" s="531"/>
      <c r="B66" s="537" t="s">
        <v>559</v>
      </c>
      <c r="C66" s="944" t="str">
        <f>'statement of marks'!$F$3</f>
        <v>2015-16</v>
      </c>
      <c r="D66" s="944"/>
      <c r="E66" s="944"/>
      <c r="F66" s="944"/>
      <c r="G66" s="944"/>
      <c r="H66" s="944"/>
      <c r="I66" s="944"/>
      <c r="J66" s="945"/>
    </row>
    <row r="67" spans="1:10" ht="17" customHeight="1">
      <c r="A67" s="532"/>
      <c r="B67" s="530" t="s">
        <v>560</v>
      </c>
      <c r="C67" s="912" t="str">
        <f>IF('statement of marks'!H9="","",'statement of marks'!H9)</f>
        <v>v 003</v>
      </c>
      <c r="D67" s="912"/>
      <c r="E67" s="912"/>
      <c r="F67" s="912"/>
      <c r="G67" s="912"/>
      <c r="H67" s="912"/>
      <c r="I67" s="912"/>
      <c r="J67" s="958"/>
    </row>
    <row r="68" spans="1:10" ht="17" customHeight="1">
      <c r="A68" s="532"/>
      <c r="B68" s="530" t="s">
        <v>561</v>
      </c>
      <c r="C68" s="912" t="str">
        <f>IF('statement of marks'!I9="","",'statement of marks'!I9)</f>
        <v>c 003</v>
      </c>
      <c r="D68" s="912"/>
      <c r="E68" s="912"/>
      <c r="F68" s="912"/>
      <c r="G68" s="912"/>
      <c r="H68" s="912"/>
      <c r="I68" s="912"/>
      <c r="J68" s="958"/>
    </row>
    <row r="69" spans="1:10" ht="17" customHeight="1">
      <c r="A69" s="532"/>
      <c r="B69" s="530" t="s">
        <v>562</v>
      </c>
      <c r="C69" s="912" t="str">
        <f>IF('statement of marks'!J9="","",'statement of marks'!J9)</f>
        <v>l 003</v>
      </c>
      <c r="D69" s="912"/>
      <c r="E69" s="912"/>
      <c r="F69" s="912"/>
      <c r="G69" s="912"/>
      <c r="H69" s="912"/>
      <c r="I69" s="912"/>
      <c r="J69" s="958"/>
    </row>
    <row r="70" spans="1:10" ht="17" customHeight="1">
      <c r="A70" s="532"/>
      <c r="B70" s="530" t="s">
        <v>563</v>
      </c>
      <c r="C70" s="946" t="str">
        <f>'statement of marks'!$D$3</f>
        <v>2 A</v>
      </c>
      <c r="D70" s="946"/>
      <c r="E70" s="946"/>
      <c r="F70" s="912" t="s">
        <v>566</v>
      </c>
      <c r="G70" s="912"/>
      <c r="H70" s="912"/>
      <c r="I70" s="949" t="str">
        <f>IF('statement of marks'!B9="","",'statement of marks'!B9)</f>
        <v>OBC</v>
      </c>
      <c r="J70" s="950"/>
    </row>
    <row r="71" spans="1:10" ht="17" customHeight="1">
      <c r="A71" s="532"/>
      <c r="B71" s="530" t="s">
        <v>6</v>
      </c>
      <c r="C71" s="946" t="str">
        <f>IF('statement of marks'!D9="","",'statement of marks'!D9)</f>
        <v>drop</v>
      </c>
      <c r="D71" s="946"/>
      <c r="E71" s="946"/>
      <c r="F71" s="912" t="s">
        <v>564</v>
      </c>
      <c r="G71" s="912"/>
      <c r="H71" s="912"/>
      <c r="I71" s="949">
        <f>IF('statement of marks'!E9="","",'statement of marks'!E9)</f>
        <v>4003</v>
      </c>
      <c r="J71" s="950"/>
    </row>
    <row r="72" spans="1:10" ht="17" customHeight="1">
      <c r="A72" s="532"/>
      <c r="B72" s="530" t="s">
        <v>661</v>
      </c>
      <c r="C72" s="947" t="str">
        <f>IF('statement of marks'!F9="","",'statement of marks'!F9)</f>
        <v/>
      </c>
      <c r="D72" s="947"/>
      <c r="E72" s="947"/>
      <c r="F72" s="918" t="str">
        <f>IF('statement of marks'!G9="","",'statement of marks'!G9)</f>
        <v/>
      </c>
      <c r="G72" s="918"/>
      <c r="H72" s="918"/>
      <c r="I72" s="918"/>
      <c r="J72" s="948"/>
    </row>
    <row r="73" spans="1:10" ht="17" customHeight="1">
      <c r="A73" s="534"/>
      <c r="B73" s="529" t="s">
        <v>565</v>
      </c>
      <c r="C73" s="498" t="str">
        <f>'statement of marks'!K$5</f>
        <v>ekSf[kd</v>
      </c>
      <c r="D73" s="498" t="str">
        <f>'statement of marks'!L$5</f>
        <v>fyf[kr</v>
      </c>
      <c r="E73" s="498" t="str">
        <f>'statement of marks'!M$5</f>
        <v>;ksx</v>
      </c>
      <c r="F73" s="498" t="str">
        <f>'statement of marks'!N$5</f>
        <v>ekSf[kd</v>
      </c>
      <c r="G73" s="498" t="str">
        <f>'statement of marks'!O$5</f>
        <v>fyf[kr</v>
      </c>
      <c r="H73" s="498" t="str">
        <f>'statement of marks'!P$5</f>
        <v>;ksx</v>
      </c>
      <c r="I73" s="564" t="s">
        <v>79</v>
      </c>
      <c r="J73" s="565" t="s">
        <v>571</v>
      </c>
    </row>
    <row r="74" spans="1:10" ht="17" customHeight="1">
      <c r="A74" s="533"/>
      <c r="B74" s="538" t="s">
        <v>55</v>
      </c>
      <c r="C74" s="541">
        <f>'statement of marks'!K$6</f>
        <v>70</v>
      </c>
      <c r="D74" s="541">
        <f>'statement of marks'!L$6</f>
        <v>30</v>
      </c>
      <c r="E74" s="541">
        <f>'statement of marks'!M$6</f>
        <v>100</v>
      </c>
      <c r="F74" s="541">
        <f>'statement of marks'!N$6</f>
        <v>70</v>
      </c>
      <c r="G74" s="541">
        <f>'statement of marks'!O$6</f>
        <v>30</v>
      </c>
      <c r="H74" s="541">
        <f>'statement of marks'!P$6</f>
        <v>100</v>
      </c>
      <c r="I74" s="541"/>
      <c r="J74" s="542"/>
    </row>
    <row r="75" spans="1:10" ht="17" customHeight="1">
      <c r="A75" s="532"/>
      <c r="B75" s="530" t="str">
        <f>'statement of marks'!$BZ$5</f>
        <v>fgUnh</v>
      </c>
      <c r="C75" s="543">
        <f>'statement of marks'!K9</f>
        <v>50</v>
      </c>
      <c r="D75" s="543">
        <f>'statement of marks'!L9</f>
        <v>20</v>
      </c>
      <c r="E75" s="543">
        <f>'statement of marks'!M9</f>
        <v>70</v>
      </c>
      <c r="F75" s="543">
        <f>'statement of marks'!N9</f>
        <v>21</v>
      </c>
      <c r="G75" s="543">
        <f>'statement of marks'!O9</f>
        <v>30</v>
      </c>
      <c r="H75" s="543">
        <f>'statement of marks'!P9</f>
        <v>51</v>
      </c>
      <c r="I75" s="544">
        <f>IF('statement of marks'!CA9="","",'statement of marks'!CA9)</f>
        <v>121</v>
      </c>
      <c r="J75" s="545" t="str">
        <f>IF('statement of marks'!CB9="","",'statement of marks'!CB9)</f>
        <v>C</v>
      </c>
    </row>
    <row r="76" spans="1:10" ht="17" customHeight="1">
      <c r="A76" s="532"/>
      <c r="B76" s="530" t="str">
        <f>'statement of marks'!$CC$5</f>
        <v>vaxszth</v>
      </c>
      <c r="C76" s="543">
        <f>'statement of marks'!X9</f>
        <v>5</v>
      </c>
      <c r="D76" s="543">
        <f>'statement of marks'!Y9</f>
        <v>20</v>
      </c>
      <c r="E76" s="543">
        <f>'statement of marks'!Z9</f>
        <v>25</v>
      </c>
      <c r="F76" s="543">
        <f>'statement of marks'!AA9</f>
        <v>13</v>
      </c>
      <c r="G76" s="543">
        <f>'statement of marks'!AB9</f>
        <v>22</v>
      </c>
      <c r="H76" s="543">
        <f>'statement of marks'!AC9</f>
        <v>35</v>
      </c>
      <c r="I76" s="544">
        <f>IF('statement of marks'!CD9="","",'statement of marks'!CD9)</f>
        <v>60</v>
      </c>
      <c r="J76" s="545" t="str">
        <f>IF('statement of marks'!CE9="","",'statement of marks'!CE9)</f>
        <v>C</v>
      </c>
    </row>
    <row r="77" spans="1:10" ht="17" customHeight="1">
      <c r="A77" s="532"/>
      <c r="B77" s="530" t="str">
        <f>'statement of marks'!$CF$5</f>
        <v>xf.kr</v>
      </c>
      <c r="C77" s="543">
        <f>'statement of marks'!AK9</f>
        <v>50</v>
      </c>
      <c r="D77" s="543">
        <f>'statement of marks'!AL9</f>
        <v>20</v>
      </c>
      <c r="E77" s="543">
        <f>'statement of marks'!AM9</f>
        <v>70</v>
      </c>
      <c r="F77" s="543">
        <f>'statement of marks'!AN9</f>
        <v>21</v>
      </c>
      <c r="G77" s="543">
        <f>'statement of marks'!AO9</f>
        <v>30</v>
      </c>
      <c r="H77" s="543">
        <f>'statement of marks'!AP9</f>
        <v>51</v>
      </c>
      <c r="I77" s="544">
        <f>IF('statement of marks'!CG9="","",'statement of marks'!CG9)</f>
        <v>121</v>
      </c>
      <c r="J77" s="545" t="str">
        <f>IF('statement of marks'!CH9="","",'statement of marks'!CH9)</f>
        <v>C</v>
      </c>
    </row>
    <row r="78" spans="1:10" ht="17" customHeight="1">
      <c r="A78" s="533"/>
      <c r="B78" s="538" t="s">
        <v>55</v>
      </c>
      <c r="C78" s="541"/>
      <c r="D78" s="541"/>
      <c r="E78" s="541">
        <f>'statement of marks'!AX$6</f>
        <v>50</v>
      </c>
      <c r="F78" s="541"/>
      <c r="G78" s="541"/>
      <c r="H78" s="541">
        <f>'statement of marks'!AY$6</f>
        <v>50</v>
      </c>
      <c r="I78" s="546"/>
      <c r="J78" s="542"/>
    </row>
    <row r="79" spans="1:10" ht="17" customHeight="1">
      <c r="A79" s="532"/>
      <c r="B79" s="530" t="str">
        <f>'statement of marks'!$CI$5</f>
        <v>Ik;kZoj.k v/;;u</v>
      </c>
      <c r="C79" s="561"/>
      <c r="D79" s="561"/>
      <c r="E79" s="543">
        <f>'statement of marks'!AX9</f>
        <v>50</v>
      </c>
      <c r="F79" s="561"/>
      <c r="G79" s="561"/>
      <c r="H79" s="543">
        <f>'statement of marks'!AY9</f>
        <v>50</v>
      </c>
      <c r="I79" s="544">
        <f>IF('statement of marks'!CJ9="","",'statement of marks'!CJ9)</f>
        <v>100</v>
      </c>
      <c r="J79" s="545" t="str">
        <f>IF('statement of marks'!CK9="","",'statement of marks'!CK9)</f>
        <v>A</v>
      </c>
    </row>
    <row r="80" spans="1:10" ht="17" customHeight="1">
      <c r="A80" s="532"/>
      <c r="B80" s="530" t="str">
        <f>'statement of marks'!$CR$5</f>
        <v>LokLF; ,oe~ 'kkjhfjd f'k{kk</v>
      </c>
      <c r="C80" s="543"/>
      <c r="D80" s="543"/>
      <c r="E80" s="543">
        <f>'statement of marks'!BS9</f>
        <v>20</v>
      </c>
      <c r="F80" s="561"/>
      <c r="G80" s="543"/>
      <c r="H80" s="543">
        <f>'statement of marks'!BT9</f>
        <v>20</v>
      </c>
      <c r="I80" s="547">
        <f>IF('statement of marks'!CS9="","",'statement of marks'!CS9)</f>
        <v>40</v>
      </c>
      <c r="J80" s="548" t="str">
        <f>IF('statement of marks'!CT9="","",'statement of marks'!CT9)</f>
        <v>D</v>
      </c>
    </row>
    <row r="81" spans="1:10" ht="17" customHeight="1">
      <c r="A81" s="533"/>
      <c r="B81" s="538" t="s">
        <v>55</v>
      </c>
      <c r="C81" s="541"/>
      <c r="D81" s="541"/>
      <c r="E81" s="541">
        <f>'statement of marks'!BE$6</f>
        <v>25</v>
      </c>
      <c r="F81" s="546"/>
      <c r="G81" s="541"/>
      <c r="H81" s="541">
        <f>'statement of marks'!BF$6</f>
        <v>25</v>
      </c>
      <c r="I81" s="549"/>
      <c r="J81" s="550"/>
    </row>
    <row r="82" spans="1:10" ht="17" customHeight="1">
      <c r="A82" s="532"/>
      <c r="B82" s="530" t="str">
        <f>'statement of marks'!$CL$5</f>
        <v>dk;kZuqHko</v>
      </c>
      <c r="C82" s="543"/>
      <c r="D82" s="543"/>
      <c r="E82" s="543">
        <f>'statement of marks'!BE9</f>
        <v>20</v>
      </c>
      <c r="F82" s="561"/>
      <c r="G82" s="543"/>
      <c r="H82" s="543">
        <f>'statement of marks'!BF9</f>
        <v>20</v>
      </c>
      <c r="I82" s="544">
        <f>IF('statement of marks'!CM9="","",'statement of marks'!CM9)</f>
        <v>40</v>
      </c>
      <c r="J82" s="545" t="str">
        <f>IF('statement of marks'!CN9="","",'statement of marks'!CN9)</f>
        <v>B</v>
      </c>
    </row>
    <row r="83" spans="1:10" ht="17" customHeight="1">
      <c r="A83" s="532"/>
      <c r="B83" s="530" t="str">
        <f>'statement of marks'!$CO$5</f>
        <v>dyk f'k{kk</v>
      </c>
      <c r="C83" s="543"/>
      <c r="D83" s="543"/>
      <c r="E83" s="543">
        <f>'statement of marks'!BL9</f>
        <v>20</v>
      </c>
      <c r="F83" s="561"/>
      <c r="G83" s="543"/>
      <c r="H83" s="543">
        <f>'statement of marks'!BM9</f>
        <v>20</v>
      </c>
      <c r="I83" s="547">
        <f>IF('statement of marks'!CP9="","",'statement of marks'!CP9)</f>
        <v>40</v>
      </c>
      <c r="J83" s="551" t="str">
        <f>IF('statement of marks'!CQ9="","",'statement of marks'!CQ9)</f>
        <v>B</v>
      </c>
    </row>
    <row r="84" spans="1:10" ht="17" customHeight="1">
      <c r="A84" s="960"/>
      <c r="B84" s="959" t="s">
        <v>659</v>
      </c>
      <c r="C84" s="920" t="s">
        <v>8</v>
      </c>
      <c r="D84" s="920"/>
      <c r="E84" s="961" t="str">
        <f>'statement of marks'!CY$5</f>
        <v>dqy iw.kkZd</v>
      </c>
      <c r="F84" s="961"/>
      <c r="G84" s="961" t="str">
        <f>'statement of marks'!CZ$5</f>
        <v>dqy izkIrkad</v>
      </c>
      <c r="H84" s="961"/>
      <c r="I84" s="562" t="str">
        <f>'statement of marks'!DA$5</f>
        <v>izfr'kr</v>
      </c>
      <c r="J84" s="536" t="s">
        <v>663</v>
      </c>
    </row>
    <row r="85" spans="1:10" ht="17" customHeight="1">
      <c r="A85" s="960"/>
      <c r="B85" s="959"/>
      <c r="C85" s="920" t="str">
        <f>IF('statement of marks'!CX9="","",'statement of marks'!CX9)</f>
        <v/>
      </c>
      <c r="D85" s="920"/>
      <c r="E85" s="951">
        <f>IF('statement of marks'!CY9="","",'statement of marks'!CY9)</f>
        <v>500</v>
      </c>
      <c r="F85" s="951"/>
      <c r="G85" s="951">
        <f>IF('statement of marks'!CZ9="","",'statement of marks'!CZ9)</f>
        <v>302</v>
      </c>
      <c r="H85" s="951"/>
      <c r="I85" s="543">
        <f>IF('statement of marks'!DA9="","",'statement of marks'!DA9)</f>
        <v>60.4</v>
      </c>
      <c r="J85" s="566" t="str">
        <f>IF('statement of marks'!DB9="","",'statement of marks'!DB9)</f>
        <v/>
      </c>
    </row>
    <row r="86" spans="1:10" ht="17" customHeight="1">
      <c r="A86" s="532"/>
      <c r="B86" s="539" t="str">
        <f>'statement of marks'!$CU$5</f>
        <v>dqy ehfVax</v>
      </c>
      <c r="C86" s="932" t="str">
        <f>details!$CB$3</f>
        <v>;ksx fnlEcj rd</v>
      </c>
      <c r="D86" s="933"/>
      <c r="E86" s="934"/>
      <c r="F86" s="552">
        <f>details!CB9</f>
        <v>258</v>
      </c>
      <c r="G86" s="932" t="s">
        <v>664</v>
      </c>
      <c r="H86" s="933"/>
      <c r="I86" s="934"/>
      <c r="J86" s="554">
        <f>details!CJ9</f>
        <v>424</v>
      </c>
    </row>
    <row r="87" spans="1:10" ht="17" customHeight="1">
      <c r="A87" s="532"/>
      <c r="B87" s="530" t="str">
        <f>'statement of marks'!$CV$5</f>
        <v>Nk= mifLFkfr</v>
      </c>
      <c r="C87" s="935"/>
      <c r="D87" s="936"/>
      <c r="E87" s="937"/>
      <c r="F87" s="553" t="str">
        <f>details!CC9</f>
        <v/>
      </c>
      <c r="G87" s="935"/>
      <c r="H87" s="936"/>
      <c r="I87" s="937"/>
      <c r="J87" s="555" t="str">
        <f>details!CK9</f>
        <v/>
      </c>
    </row>
    <row r="88" spans="1:10" ht="17" customHeight="1">
      <c r="A88" s="532"/>
      <c r="B88" s="530" t="s">
        <v>569</v>
      </c>
      <c r="C88" s="952" t="str">
        <f>IF('statement of marks'!DE9="","",'statement of marks'!DE9)</f>
        <v/>
      </c>
      <c r="D88" s="953"/>
      <c r="E88" s="953"/>
      <c r="F88" s="954"/>
      <c r="G88" s="955" t="str">
        <f>'statement of marks'!DD$5</f>
        <v>d{kk esa LFkku</v>
      </c>
      <c r="H88" s="956"/>
      <c r="I88" s="957"/>
      <c r="J88" s="545" t="str">
        <f>'statement of marks'!DD9</f>
        <v/>
      </c>
    </row>
    <row r="89" spans="1:10" ht="17" customHeight="1">
      <c r="A89" s="532"/>
      <c r="B89" s="530" t="s">
        <v>65</v>
      </c>
      <c r="C89" s="920"/>
      <c r="D89" s="920"/>
      <c r="E89" s="920"/>
      <c r="F89" s="920"/>
      <c r="G89" s="920"/>
      <c r="H89" s="920"/>
      <c r="I89" s="920"/>
      <c r="J89" s="924"/>
    </row>
    <row r="90" spans="1:10" ht="17" customHeight="1">
      <c r="A90" s="532"/>
      <c r="B90" s="556" t="s">
        <v>86</v>
      </c>
      <c r="C90" s="920"/>
      <c r="D90" s="920"/>
      <c r="E90" s="920"/>
      <c r="F90" s="920"/>
      <c r="G90" s="920"/>
      <c r="H90" s="920"/>
      <c r="I90" s="920"/>
      <c r="J90" s="924"/>
    </row>
    <row r="91" spans="1:10" ht="17" customHeight="1">
      <c r="A91" s="532"/>
      <c r="B91" s="557" t="s">
        <v>16</v>
      </c>
      <c r="C91" s="920"/>
      <c r="D91" s="920"/>
      <c r="E91" s="920"/>
      <c r="F91" s="920"/>
      <c r="G91" s="920"/>
      <c r="H91" s="920"/>
      <c r="I91" s="920"/>
      <c r="J91" s="924"/>
    </row>
    <row r="92" spans="1:10" ht="17" customHeight="1">
      <c r="A92" s="534"/>
      <c r="B92" s="558" t="s">
        <v>4</v>
      </c>
      <c r="C92" s="920"/>
      <c r="D92" s="920"/>
      <c r="E92" s="920"/>
      <c r="F92" s="920"/>
      <c r="G92" s="920"/>
      <c r="H92" s="920"/>
      <c r="I92" s="920"/>
      <c r="J92" s="924"/>
    </row>
    <row r="93" spans="1:10" ht="17" customHeight="1" thickBot="1">
      <c r="A93" s="535"/>
      <c r="B93" s="559" t="str">
        <f>'statement of marks'!$H$3</f>
        <v xml:space="preserve">fo|ky; dk Mkbl dksM+ </v>
      </c>
      <c r="C93" s="925" t="str">
        <f>'statement of marks'!$I$3</f>
        <v>00001</v>
      </c>
      <c r="D93" s="925"/>
      <c r="E93" s="926" t="s">
        <v>63</v>
      </c>
      <c r="F93" s="926"/>
      <c r="G93" s="926"/>
      <c r="H93" s="927">
        <f>'statement of marks'!$DD$107</f>
        <v>42460</v>
      </c>
      <c r="I93" s="928"/>
      <c r="J93" s="540" t="s">
        <v>662</v>
      </c>
    </row>
    <row r="94" spans="1:10" ht="17" customHeight="1">
      <c r="A94" s="929" t="s">
        <v>39</v>
      </c>
      <c r="B94" s="930"/>
      <c r="C94" s="930"/>
      <c r="D94" s="930"/>
      <c r="E94" s="930"/>
      <c r="F94" s="930"/>
      <c r="G94" s="930"/>
      <c r="H94" s="930"/>
      <c r="I94" s="930"/>
      <c r="J94" s="931"/>
    </row>
    <row r="95" spans="1:10" ht="17" customHeight="1">
      <c r="A95" s="938" t="str">
        <f>'statement of marks'!$A$1</f>
        <v>jk- ck- ek/;fed fo|ky; uohu] fuEckgsM+k</v>
      </c>
      <c r="B95" s="939"/>
      <c r="C95" s="939"/>
      <c r="D95" s="939"/>
      <c r="E95" s="939"/>
      <c r="F95" s="939"/>
      <c r="G95" s="939"/>
      <c r="H95" s="939"/>
      <c r="I95" s="939"/>
      <c r="J95" s="940"/>
    </row>
    <row r="96" spans="1:10" ht="17" customHeight="1">
      <c r="A96" s="941"/>
      <c r="B96" s="942"/>
      <c r="C96" s="942"/>
      <c r="D96" s="942"/>
      <c r="E96" s="942"/>
      <c r="F96" s="942"/>
      <c r="G96" s="942"/>
      <c r="H96" s="942"/>
      <c r="I96" s="942"/>
      <c r="J96" s="943"/>
    </row>
    <row r="97" spans="1:10" ht="17" customHeight="1">
      <c r="A97" s="531"/>
      <c r="B97" s="537" t="s">
        <v>559</v>
      </c>
      <c r="C97" s="944" t="str">
        <f>'statement of marks'!$F$3</f>
        <v>2015-16</v>
      </c>
      <c r="D97" s="944"/>
      <c r="E97" s="944"/>
      <c r="F97" s="944"/>
      <c r="G97" s="944"/>
      <c r="H97" s="944"/>
      <c r="I97" s="944"/>
      <c r="J97" s="945"/>
    </row>
    <row r="98" spans="1:10" ht="17" customHeight="1">
      <c r="A98" s="532"/>
      <c r="B98" s="530" t="s">
        <v>560</v>
      </c>
      <c r="C98" s="912" t="str">
        <f>IF('statement of marks'!H10="","",'statement of marks'!H10)</f>
        <v>v 004</v>
      </c>
      <c r="D98" s="912"/>
      <c r="E98" s="912"/>
      <c r="F98" s="912"/>
      <c r="G98" s="912"/>
      <c r="H98" s="912"/>
      <c r="I98" s="912"/>
      <c r="J98" s="958"/>
    </row>
    <row r="99" spans="1:10" ht="17" customHeight="1">
      <c r="A99" s="532"/>
      <c r="B99" s="530" t="s">
        <v>561</v>
      </c>
      <c r="C99" s="912" t="str">
        <f>IF('statement of marks'!I10="","",'statement of marks'!I10)</f>
        <v>c 004</v>
      </c>
      <c r="D99" s="912"/>
      <c r="E99" s="912"/>
      <c r="F99" s="912"/>
      <c r="G99" s="912"/>
      <c r="H99" s="912"/>
      <c r="I99" s="912"/>
      <c r="J99" s="958"/>
    </row>
    <row r="100" spans="1:10" ht="17" customHeight="1">
      <c r="A100" s="532"/>
      <c r="B100" s="530" t="s">
        <v>562</v>
      </c>
      <c r="C100" s="912" t="str">
        <f>IF('statement of marks'!J10="","",'statement of marks'!J10)</f>
        <v>l 004</v>
      </c>
      <c r="D100" s="912"/>
      <c r="E100" s="912"/>
      <c r="F100" s="912"/>
      <c r="G100" s="912"/>
      <c r="H100" s="912"/>
      <c r="I100" s="912"/>
      <c r="J100" s="958"/>
    </row>
    <row r="101" spans="1:10" ht="17" customHeight="1">
      <c r="A101" s="532"/>
      <c r="B101" s="530" t="s">
        <v>563</v>
      </c>
      <c r="C101" s="946" t="str">
        <f>'statement of marks'!$D$3</f>
        <v>2 A</v>
      </c>
      <c r="D101" s="946"/>
      <c r="E101" s="946"/>
      <c r="F101" s="912" t="s">
        <v>566</v>
      </c>
      <c r="G101" s="912"/>
      <c r="H101" s="912"/>
      <c r="I101" s="949" t="str">
        <f>IF('statement of marks'!B10="","",'statement of marks'!B10)</f>
        <v>SBC</v>
      </c>
      <c r="J101" s="950"/>
    </row>
    <row r="102" spans="1:10" ht="17" customHeight="1">
      <c r="A102" s="532"/>
      <c r="B102" s="530" t="s">
        <v>6</v>
      </c>
      <c r="C102" s="946" t="str">
        <f>IF('statement of marks'!D10="","",'statement of marks'!D10)</f>
        <v>TC</v>
      </c>
      <c r="D102" s="946"/>
      <c r="E102" s="946"/>
      <c r="F102" s="912" t="s">
        <v>564</v>
      </c>
      <c r="G102" s="912"/>
      <c r="H102" s="912"/>
      <c r="I102" s="949">
        <f>IF('statement of marks'!E10="","",'statement of marks'!E10)</f>
        <v>4004</v>
      </c>
      <c r="J102" s="950"/>
    </row>
    <row r="103" spans="1:10" ht="17" customHeight="1">
      <c r="A103" s="532"/>
      <c r="B103" s="530" t="s">
        <v>661</v>
      </c>
      <c r="C103" s="947" t="str">
        <f>IF('statement of marks'!F10="","",'statement of marks'!F10)</f>
        <v/>
      </c>
      <c r="D103" s="947"/>
      <c r="E103" s="947"/>
      <c r="F103" s="918" t="str">
        <f>IF('statement of marks'!G10="","",'statement of marks'!G10)</f>
        <v/>
      </c>
      <c r="G103" s="918"/>
      <c r="H103" s="918"/>
      <c r="I103" s="918"/>
      <c r="J103" s="948"/>
    </row>
    <row r="104" spans="1:10" ht="17" customHeight="1">
      <c r="A104" s="534"/>
      <c r="B104" s="529" t="s">
        <v>565</v>
      </c>
      <c r="C104" s="498" t="str">
        <f>'statement of marks'!K$5</f>
        <v>ekSf[kd</v>
      </c>
      <c r="D104" s="498" t="str">
        <f>'statement of marks'!L$5</f>
        <v>fyf[kr</v>
      </c>
      <c r="E104" s="498" t="str">
        <f>'statement of marks'!M$5</f>
        <v>;ksx</v>
      </c>
      <c r="F104" s="498" t="str">
        <f>'statement of marks'!N$5</f>
        <v>ekSf[kd</v>
      </c>
      <c r="G104" s="498" t="str">
        <f>'statement of marks'!O$5</f>
        <v>fyf[kr</v>
      </c>
      <c r="H104" s="498" t="str">
        <f>'statement of marks'!P$5</f>
        <v>;ksx</v>
      </c>
      <c r="I104" s="564" t="s">
        <v>79</v>
      </c>
      <c r="J104" s="565" t="s">
        <v>571</v>
      </c>
    </row>
    <row r="105" spans="1:10" ht="17" customHeight="1">
      <c r="A105" s="533"/>
      <c r="B105" s="538" t="s">
        <v>55</v>
      </c>
      <c r="C105" s="541">
        <f>'statement of marks'!K$6</f>
        <v>70</v>
      </c>
      <c r="D105" s="541">
        <f>'statement of marks'!L$6</f>
        <v>30</v>
      </c>
      <c r="E105" s="541">
        <f>'statement of marks'!M$6</f>
        <v>100</v>
      </c>
      <c r="F105" s="541">
        <f>'statement of marks'!N$6</f>
        <v>70</v>
      </c>
      <c r="G105" s="541">
        <f>'statement of marks'!O$6</f>
        <v>30</v>
      </c>
      <c r="H105" s="541">
        <f>'statement of marks'!P$6</f>
        <v>100</v>
      </c>
      <c r="I105" s="541"/>
      <c r="J105" s="542"/>
    </row>
    <row r="106" spans="1:10" ht="17" customHeight="1">
      <c r="A106" s="532"/>
      <c r="B106" s="530" t="str">
        <f>'statement of marks'!$BZ$5</f>
        <v>fgUnh</v>
      </c>
      <c r="C106" s="543">
        <f>'statement of marks'!K10</f>
        <v>50</v>
      </c>
      <c r="D106" s="543">
        <f>'statement of marks'!L10</f>
        <v>20</v>
      </c>
      <c r="E106" s="543">
        <f>'statement of marks'!M10</f>
        <v>70</v>
      </c>
      <c r="F106" s="543" t="str">
        <f>'statement of marks'!N10</f>
        <v/>
      </c>
      <c r="G106" s="543" t="str">
        <f>'statement of marks'!O10</f>
        <v/>
      </c>
      <c r="H106" s="543" t="str">
        <f>'statement of marks'!P10</f>
        <v/>
      </c>
      <c r="I106" s="544">
        <f>IF('statement of marks'!CA10="","",'statement of marks'!CA10)</f>
        <v>70</v>
      </c>
      <c r="J106" s="545" t="str">
        <f>IF('statement of marks'!CB10="","",'statement of marks'!CB10)</f>
        <v/>
      </c>
    </row>
    <row r="107" spans="1:10" ht="17" customHeight="1">
      <c r="A107" s="532"/>
      <c r="B107" s="530" t="str">
        <f>'statement of marks'!$CC$5</f>
        <v>vaxszth</v>
      </c>
      <c r="C107" s="543">
        <f>'statement of marks'!X10</f>
        <v>5</v>
      </c>
      <c r="D107" s="543">
        <f>'statement of marks'!Y10</f>
        <v>20</v>
      </c>
      <c r="E107" s="543">
        <f>'statement of marks'!Z10</f>
        <v>25</v>
      </c>
      <c r="F107" s="543" t="str">
        <f>'statement of marks'!AA10</f>
        <v/>
      </c>
      <c r="G107" s="543" t="str">
        <f>'statement of marks'!AB10</f>
        <v/>
      </c>
      <c r="H107" s="543" t="str">
        <f>'statement of marks'!AC10</f>
        <v/>
      </c>
      <c r="I107" s="544">
        <f>IF('statement of marks'!CD10="","",'statement of marks'!CD10)</f>
        <v>25</v>
      </c>
      <c r="J107" s="545" t="str">
        <f>IF('statement of marks'!CE10="","",'statement of marks'!CE10)</f>
        <v/>
      </c>
    </row>
    <row r="108" spans="1:10" ht="17" customHeight="1">
      <c r="A108" s="532"/>
      <c r="B108" s="530" t="str">
        <f>'statement of marks'!$CF$5</f>
        <v>xf.kr</v>
      </c>
      <c r="C108" s="543">
        <f>'statement of marks'!AK10</f>
        <v>50</v>
      </c>
      <c r="D108" s="543">
        <f>'statement of marks'!AL10</f>
        <v>20</v>
      </c>
      <c r="E108" s="543">
        <f>'statement of marks'!AM10</f>
        <v>70</v>
      </c>
      <c r="F108" s="543" t="str">
        <f>'statement of marks'!AN10</f>
        <v/>
      </c>
      <c r="G108" s="543" t="str">
        <f>'statement of marks'!AO10</f>
        <v/>
      </c>
      <c r="H108" s="543" t="str">
        <f>'statement of marks'!AP10</f>
        <v/>
      </c>
      <c r="I108" s="544">
        <f>IF('statement of marks'!CG10="","",'statement of marks'!CG10)</f>
        <v>70</v>
      </c>
      <c r="J108" s="545" t="str">
        <f>IF('statement of marks'!CH10="","",'statement of marks'!CH10)</f>
        <v/>
      </c>
    </row>
    <row r="109" spans="1:10" ht="17" customHeight="1">
      <c r="A109" s="533"/>
      <c r="B109" s="538" t="s">
        <v>55</v>
      </c>
      <c r="C109" s="541"/>
      <c r="D109" s="541"/>
      <c r="E109" s="541">
        <f>'statement of marks'!AX$6</f>
        <v>50</v>
      </c>
      <c r="F109" s="541"/>
      <c r="G109" s="541"/>
      <c r="H109" s="541">
        <f>'statement of marks'!AY$6</f>
        <v>50</v>
      </c>
      <c r="I109" s="546"/>
      <c r="J109" s="542"/>
    </row>
    <row r="110" spans="1:10" ht="17" customHeight="1">
      <c r="A110" s="532"/>
      <c r="B110" s="530" t="str">
        <f>'statement of marks'!$CI$5</f>
        <v>Ik;kZoj.k v/;;u</v>
      </c>
      <c r="C110" s="561"/>
      <c r="D110" s="561"/>
      <c r="E110" s="543">
        <f>'statement of marks'!AX10</f>
        <v>50</v>
      </c>
      <c r="F110" s="561"/>
      <c r="G110" s="561"/>
      <c r="H110" s="543" t="str">
        <f>'statement of marks'!AY10</f>
        <v/>
      </c>
      <c r="I110" s="544" t="str">
        <f>IF('statement of marks'!CJ10="","",'statement of marks'!CJ10)</f>
        <v/>
      </c>
      <c r="J110" s="545" t="str">
        <f>IF('statement of marks'!CK10="","",'statement of marks'!CK10)</f>
        <v/>
      </c>
    </row>
    <row r="111" spans="1:10" ht="17" customHeight="1">
      <c r="A111" s="532"/>
      <c r="B111" s="530" t="str">
        <f>'statement of marks'!$CR$5</f>
        <v>LokLF; ,oe~ 'kkjhfjd f'k{kk</v>
      </c>
      <c r="C111" s="543"/>
      <c r="D111" s="543"/>
      <c r="E111" s="543">
        <f>'statement of marks'!BS10</f>
        <v>20</v>
      </c>
      <c r="F111" s="561"/>
      <c r="G111" s="543"/>
      <c r="H111" s="543" t="str">
        <f>'statement of marks'!BT10</f>
        <v/>
      </c>
      <c r="I111" s="547" t="str">
        <f>IF('statement of marks'!CS10="","",'statement of marks'!CS10)</f>
        <v/>
      </c>
      <c r="J111" s="548" t="str">
        <f>IF('statement of marks'!CT10="","",'statement of marks'!CT10)</f>
        <v/>
      </c>
    </row>
    <row r="112" spans="1:10" ht="17" customHeight="1">
      <c r="A112" s="533"/>
      <c r="B112" s="538" t="s">
        <v>55</v>
      </c>
      <c r="C112" s="541"/>
      <c r="D112" s="541"/>
      <c r="E112" s="541">
        <f>'statement of marks'!BE$6</f>
        <v>25</v>
      </c>
      <c r="F112" s="546"/>
      <c r="G112" s="541"/>
      <c r="H112" s="541">
        <f>'statement of marks'!BF$6</f>
        <v>25</v>
      </c>
      <c r="I112" s="549"/>
      <c r="J112" s="550"/>
    </row>
    <row r="113" spans="1:10" ht="17" customHeight="1">
      <c r="A113" s="532"/>
      <c r="B113" s="530" t="str">
        <f>'statement of marks'!$CL$5</f>
        <v>dk;kZuqHko</v>
      </c>
      <c r="C113" s="543"/>
      <c r="D113" s="543"/>
      <c r="E113" s="543">
        <f>'statement of marks'!BE10</f>
        <v>20</v>
      </c>
      <c r="F113" s="561"/>
      <c r="G113" s="543"/>
      <c r="H113" s="543" t="str">
        <f>'statement of marks'!BF10</f>
        <v/>
      </c>
      <c r="I113" s="544" t="str">
        <f>IF('statement of marks'!CM10="","",'statement of marks'!CM10)</f>
        <v/>
      </c>
      <c r="J113" s="545" t="str">
        <f>IF('statement of marks'!CN10="","",'statement of marks'!CN10)</f>
        <v/>
      </c>
    </row>
    <row r="114" spans="1:10" ht="17" customHeight="1">
      <c r="A114" s="532"/>
      <c r="B114" s="530" t="str">
        <f>'statement of marks'!$CO$5</f>
        <v>dyk f'k{kk</v>
      </c>
      <c r="C114" s="543"/>
      <c r="D114" s="543"/>
      <c r="E114" s="543">
        <f>'statement of marks'!BL10</f>
        <v>20</v>
      </c>
      <c r="F114" s="561"/>
      <c r="G114" s="543"/>
      <c r="H114" s="543" t="str">
        <f>'statement of marks'!BM10</f>
        <v/>
      </c>
      <c r="I114" s="547" t="str">
        <f>IF('statement of marks'!CP10="","",'statement of marks'!CP10)</f>
        <v/>
      </c>
      <c r="J114" s="551" t="str">
        <f>IF('statement of marks'!CQ10="","",'statement of marks'!CQ10)</f>
        <v/>
      </c>
    </row>
    <row r="115" spans="1:10" ht="17" customHeight="1">
      <c r="A115" s="960"/>
      <c r="B115" s="959" t="s">
        <v>659</v>
      </c>
      <c r="C115" s="920" t="s">
        <v>8</v>
      </c>
      <c r="D115" s="920"/>
      <c r="E115" s="961" t="str">
        <f>'statement of marks'!CY$5</f>
        <v>dqy iw.kkZd</v>
      </c>
      <c r="F115" s="961"/>
      <c r="G115" s="961" t="str">
        <f>'statement of marks'!CZ$5</f>
        <v>dqy izkIrkad</v>
      </c>
      <c r="H115" s="961"/>
      <c r="I115" s="562" t="str">
        <f>'statement of marks'!DA$5</f>
        <v>izfr'kr</v>
      </c>
      <c r="J115" s="536" t="s">
        <v>663</v>
      </c>
    </row>
    <row r="116" spans="1:10" ht="17" customHeight="1">
      <c r="A116" s="960"/>
      <c r="B116" s="959"/>
      <c r="C116" s="920" t="str">
        <f>IF('statement of marks'!CX10="","",'statement of marks'!CX10)</f>
        <v>LFkkukarfjr</v>
      </c>
      <c r="D116" s="920"/>
      <c r="E116" s="951" t="str">
        <f>IF('statement of marks'!CY10="","",'statement of marks'!CY10)</f>
        <v/>
      </c>
      <c r="F116" s="951"/>
      <c r="G116" s="951">
        <f>IF('statement of marks'!CZ10="","",'statement of marks'!CZ10)</f>
        <v>165</v>
      </c>
      <c r="H116" s="951"/>
      <c r="I116" s="543" t="str">
        <f>IF('statement of marks'!DA10="","",'statement of marks'!DA10)</f>
        <v/>
      </c>
      <c r="J116" s="566" t="str">
        <f>IF('statement of marks'!DB10="","",'statement of marks'!DB10)</f>
        <v/>
      </c>
    </row>
    <row r="117" spans="1:10" ht="17" customHeight="1">
      <c r="A117" s="532"/>
      <c r="B117" s="539" t="str">
        <f>'statement of marks'!$CU$5</f>
        <v>dqy ehfVax</v>
      </c>
      <c r="C117" s="932" t="str">
        <f>details!$CB$3</f>
        <v>;ksx fnlEcj rd</v>
      </c>
      <c r="D117" s="933"/>
      <c r="E117" s="934"/>
      <c r="F117" s="552">
        <f>details!CB10</f>
        <v>258</v>
      </c>
      <c r="G117" s="932" t="s">
        <v>664</v>
      </c>
      <c r="H117" s="933"/>
      <c r="I117" s="934"/>
      <c r="J117" s="554">
        <f>details!CJ10</f>
        <v>424</v>
      </c>
    </row>
    <row r="118" spans="1:10" ht="17" customHeight="1">
      <c r="A118" s="532"/>
      <c r="B118" s="530" t="str">
        <f>'statement of marks'!$CV$5</f>
        <v>Nk= mifLFkfr</v>
      </c>
      <c r="C118" s="935"/>
      <c r="D118" s="936"/>
      <c r="E118" s="937"/>
      <c r="F118" s="553" t="str">
        <f>details!CC10</f>
        <v/>
      </c>
      <c r="G118" s="935"/>
      <c r="H118" s="936"/>
      <c r="I118" s="937"/>
      <c r="J118" s="555" t="str">
        <f>details!CK10</f>
        <v/>
      </c>
    </row>
    <row r="119" spans="1:10" ht="17" customHeight="1">
      <c r="A119" s="532"/>
      <c r="B119" s="530" t="s">
        <v>569</v>
      </c>
      <c r="C119" s="952" t="str">
        <f>IF('statement of marks'!DE10="","",'statement of marks'!DE10)</f>
        <v/>
      </c>
      <c r="D119" s="953"/>
      <c r="E119" s="953"/>
      <c r="F119" s="954"/>
      <c r="G119" s="955" t="str">
        <f>'statement of marks'!DD$5</f>
        <v>d{kk esa LFkku</v>
      </c>
      <c r="H119" s="956"/>
      <c r="I119" s="957"/>
      <c r="J119" s="545" t="str">
        <f>'statement of marks'!DD10</f>
        <v/>
      </c>
    </row>
    <row r="120" spans="1:10" ht="17" customHeight="1">
      <c r="A120" s="532"/>
      <c r="B120" s="530" t="s">
        <v>65</v>
      </c>
      <c r="C120" s="920"/>
      <c r="D120" s="920"/>
      <c r="E120" s="920"/>
      <c r="F120" s="920"/>
      <c r="G120" s="920"/>
      <c r="H120" s="920"/>
      <c r="I120" s="920"/>
      <c r="J120" s="924"/>
    </row>
    <row r="121" spans="1:10" ht="17" customHeight="1">
      <c r="A121" s="532"/>
      <c r="B121" s="556" t="s">
        <v>86</v>
      </c>
      <c r="C121" s="920"/>
      <c r="D121" s="920"/>
      <c r="E121" s="920"/>
      <c r="F121" s="920"/>
      <c r="G121" s="920"/>
      <c r="H121" s="920"/>
      <c r="I121" s="920"/>
      <c r="J121" s="924"/>
    </row>
    <row r="122" spans="1:10" ht="17" customHeight="1">
      <c r="A122" s="532"/>
      <c r="B122" s="557" t="s">
        <v>16</v>
      </c>
      <c r="C122" s="920"/>
      <c r="D122" s="920"/>
      <c r="E122" s="920"/>
      <c r="F122" s="920"/>
      <c r="G122" s="920"/>
      <c r="H122" s="920"/>
      <c r="I122" s="920"/>
      <c r="J122" s="924"/>
    </row>
    <row r="123" spans="1:10" ht="17" customHeight="1">
      <c r="A123" s="534"/>
      <c r="B123" s="558" t="s">
        <v>4</v>
      </c>
      <c r="C123" s="920"/>
      <c r="D123" s="920"/>
      <c r="E123" s="920"/>
      <c r="F123" s="920"/>
      <c r="G123" s="920"/>
      <c r="H123" s="920"/>
      <c r="I123" s="920"/>
      <c r="J123" s="924"/>
    </row>
    <row r="124" spans="1:10" ht="17" customHeight="1" thickBot="1">
      <c r="A124" s="535"/>
      <c r="B124" s="559" t="str">
        <f>'statement of marks'!$H$3</f>
        <v xml:space="preserve">fo|ky; dk Mkbl dksM+ </v>
      </c>
      <c r="C124" s="925" t="str">
        <f>'statement of marks'!$I$3</f>
        <v>00001</v>
      </c>
      <c r="D124" s="925"/>
      <c r="E124" s="926" t="s">
        <v>63</v>
      </c>
      <c r="F124" s="926"/>
      <c r="G124" s="926"/>
      <c r="H124" s="927">
        <f>'statement of marks'!$DD$107</f>
        <v>42460</v>
      </c>
      <c r="I124" s="928"/>
      <c r="J124" s="540" t="s">
        <v>662</v>
      </c>
    </row>
    <row r="125" spans="1:10" ht="17" customHeight="1">
      <c r="A125" s="929" t="s">
        <v>39</v>
      </c>
      <c r="B125" s="930"/>
      <c r="C125" s="930"/>
      <c r="D125" s="930"/>
      <c r="E125" s="930"/>
      <c r="F125" s="930"/>
      <c r="G125" s="930"/>
      <c r="H125" s="930"/>
      <c r="I125" s="930"/>
      <c r="J125" s="931"/>
    </row>
    <row r="126" spans="1:10" ht="17" customHeight="1">
      <c r="A126" s="938" t="str">
        <f>'statement of marks'!$A$1</f>
        <v>jk- ck- ek/;fed fo|ky; uohu] fuEckgsM+k</v>
      </c>
      <c r="B126" s="939"/>
      <c r="C126" s="939"/>
      <c r="D126" s="939"/>
      <c r="E126" s="939"/>
      <c r="F126" s="939"/>
      <c r="G126" s="939"/>
      <c r="H126" s="939"/>
      <c r="I126" s="939"/>
      <c r="J126" s="940"/>
    </row>
    <row r="127" spans="1:10" ht="17" customHeight="1">
      <c r="A127" s="941"/>
      <c r="B127" s="942"/>
      <c r="C127" s="942"/>
      <c r="D127" s="942"/>
      <c r="E127" s="942"/>
      <c r="F127" s="942"/>
      <c r="G127" s="942"/>
      <c r="H127" s="942"/>
      <c r="I127" s="942"/>
      <c r="J127" s="943"/>
    </row>
    <row r="128" spans="1:10" ht="17" customHeight="1">
      <c r="A128" s="531"/>
      <c r="B128" s="537" t="s">
        <v>559</v>
      </c>
      <c r="C128" s="944" t="str">
        <f>'statement of marks'!$F$3</f>
        <v>2015-16</v>
      </c>
      <c r="D128" s="944"/>
      <c r="E128" s="944"/>
      <c r="F128" s="944"/>
      <c r="G128" s="944"/>
      <c r="H128" s="944"/>
      <c r="I128" s="944"/>
      <c r="J128" s="945"/>
    </row>
    <row r="129" spans="1:10" ht="17" customHeight="1">
      <c r="A129" s="532"/>
      <c r="B129" s="530" t="s">
        <v>560</v>
      </c>
      <c r="C129" s="912" t="str">
        <f>IF('statement of marks'!H11="","",'statement of marks'!H11)</f>
        <v>v 005</v>
      </c>
      <c r="D129" s="912"/>
      <c r="E129" s="912"/>
      <c r="F129" s="912"/>
      <c r="G129" s="912"/>
      <c r="H129" s="912"/>
      <c r="I129" s="912"/>
      <c r="J129" s="958"/>
    </row>
    <row r="130" spans="1:10" ht="17" customHeight="1">
      <c r="A130" s="532"/>
      <c r="B130" s="530" t="s">
        <v>561</v>
      </c>
      <c r="C130" s="912" t="str">
        <f>IF('statement of marks'!I11="","",'statement of marks'!I11)</f>
        <v>c 005</v>
      </c>
      <c r="D130" s="912"/>
      <c r="E130" s="912"/>
      <c r="F130" s="912"/>
      <c r="G130" s="912"/>
      <c r="H130" s="912"/>
      <c r="I130" s="912"/>
      <c r="J130" s="958"/>
    </row>
    <row r="131" spans="1:10" ht="17" customHeight="1">
      <c r="A131" s="532"/>
      <c r="B131" s="530" t="s">
        <v>562</v>
      </c>
      <c r="C131" s="912" t="str">
        <f>IF('statement of marks'!J11="","",'statement of marks'!J11)</f>
        <v>l 005</v>
      </c>
      <c r="D131" s="912"/>
      <c r="E131" s="912"/>
      <c r="F131" s="912"/>
      <c r="G131" s="912"/>
      <c r="H131" s="912"/>
      <c r="I131" s="912"/>
      <c r="J131" s="958"/>
    </row>
    <row r="132" spans="1:10" ht="17" customHeight="1">
      <c r="A132" s="532"/>
      <c r="B132" s="530" t="s">
        <v>563</v>
      </c>
      <c r="C132" s="946" t="str">
        <f>'statement of marks'!$D$3</f>
        <v>2 A</v>
      </c>
      <c r="D132" s="946"/>
      <c r="E132" s="946"/>
      <c r="F132" s="912" t="s">
        <v>566</v>
      </c>
      <c r="G132" s="912"/>
      <c r="H132" s="912"/>
      <c r="I132" s="949" t="str">
        <f>IF('statement of marks'!B11="","",'statement of marks'!B11)</f>
        <v>MIN</v>
      </c>
      <c r="J132" s="950"/>
    </row>
    <row r="133" spans="1:10" ht="17" customHeight="1">
      <c r="A133" s="532"/>
      <c r="B133" s="530" t="s">
        <v>6</v>
      </c>
      <c r="C133" s="946">
        <f>IF('statement of marks'!D11="","",'statement of marks'!D11)</f>
        <v>805</v>
      </c>
      <c r="D133" s="946"/>
      <c r="E133" s="946"/>
      <c r="F133" s="912" t="s">
        <v>564</v>
      </c>
      <c r="G133" s="912"/>
      <c r="H133" s="912"/>
      <c r="I133" s="949">
        <f>IF('statement of marks'!E11="","",'statement of marks'!E11)</f>
        <v>4005</v>
      </c>
      <c r="J133" s="950"/>
    </row>
    <row r="134" spans="1:10" ht="17" customHeight="1">
      <c r="A134" s="532"/>
      <c r="B134" s="530" t="s">
        <v>661</v>
      </c>
      <c r="C134" s="947" t="str">
        <f>IF('statement of marks'!F11="","",'statement of marks'!F11)</f>
        <v/>
      </c>
      <c r="D134" s="947"/>
      <c r="E134" s="947"/>
      <c r="F134" s="918" t="str">
        <f>IF('statement of marks'!G11="","",'statement of marks'!G11)</f>
        <v/>
      </c>
      <c r="G134" s="918"/>
      <c r="H134" s="918"/>
      <c r="I134" s="918"/>
      <c r="J134" s="948"/>
    </row>
    <row r="135" spans="1:10" ht="17" customHeight="1">
      <c r="A135" s="534"/>
      <c r="B135" s="529" t="s">
        <v>565</v>
      </c>
      <c r="C135" s="498" t="str">
        <f>'statement of marks'!K$5</f>
        <v>ekSf[kd</v>
      </c>
      <c r="D135" s="498" t="str">
        <f>'statement of marks'!L$5</f>
        <v>fyf[kr</v>
      </c>
      <c r="E135" s="498" t="str">
        <f>'statement of marks'!M$5</f>
        <v>;ksx</v>
      </c>
      <c r="F135" s="498" t="str">
        <f>'statement of marks'!N$5</f>
        <v>ekSf[kd</v>
      </c>
      <c r="G135" s="498" t="str">
        <f>'statement of marks'!O$5</f>
        <v>fyf[kr</v>
      </c>
      <c r="H135" s="498" t="str">
        <f>'statement of marks'!P$5</f>
        <v>;ksx</v>
      </c>
      <c r="I135" s="564" t="s">
        <v>79</v>
      </c>
      <c r="J135" s="565" t="s">
        <v>571</v>
      </c>
    </row>
    <row r="136" spans="1:10" ht="17" customHeight="1">
      <c r="A136" s="533"/>
      <c r="B136" s="538" t="s">
        <v>55</v>
      </c>
      <c r="C136" s="541">
        <f>'statement of marks'!K$6</f>
        <v>70</v>
      </c>
      <c r="D136" s="541">
        <f>'statement of marks'!L$6</f>
        <v>30</v>
      </c>
      <c r="E136" s="541">
        <f>'statement of marks'!M$6</f>
        <v>100</v>
      </c>
      <c r="F136" s="541">
        <f>'statement of marks'!N$6</f>
        <v>70</v>
      </c>
      <c r="G136" s="541">
        <f>'statement of marks'!O$6</f>
        <v>30</v>
      </c>
      <c r="H136" s="541">
        <f>'statement of marks'!P$6</f>
        <v>100</v>
      </c>
      <c r="I136" s="541"/>
      <c r="J136" s="542"/>
    </row>
    <row r="137" spans="1:10" ht="17" customHeight="1">
      <c r="A137" s="532"/>
      <c r="B137" s="530" t="str">
        <f>'statement of marks'!$BZ$5</f>
        <v>fgUnh</v>
      </c>
      <c r="C137" s="543">
        <f>'statement of marks'!K11</f>
        <v>50</v>
      </c>
      <c r="D137" s="543">
        <f>'statement of marks'!L11</f>
        <v>20</v>
      </c>
      <c r="E137" s="543">
        <f>'statement of marks'!M11</f>
        <v>70</v>
      </c>
      <c r="F137" s="543">
        <f>'statement of marks'!N11</f>
        <v>32</v>
      </c>
      <c r="G137" s="543">
        <f>'statement of marks'!O11</f>
        <v>30</v>
      </c>
      <c r="H137" s="543">
        <f>'statement of marks'!P11</f>
        <v>62</v>
      </c>
      <c r="I137" s="544">
        <f>IF('statement of marks'!CA11="","",'statement of marks'!CA11)</f>
        <v>132</v>
      </c>
      <c r="J137" s="545" t="str">
        <f>IF('statement of marks'!CB11="","",'statement of marks'!CB11)</f>
        <v>C</v>
      </c>
    </row>
    <row r="138" spans="1:10" ht="17" customHeight="1">
      <c r="A138" s="532"/>
      <c r="B138" s="530" t="str">
        <f>'statement of marks'!$CC$5</f>
        <v>vaxszth</v>
      </c>
      <c r="C138" s="543">
        <f>'statement of marks'!X11</f>
        <v>5</v>
      </c>
      <c r="D138" s="543">
        <f>'statement of marks'!Y11</f>
        <v>20</v>
      </c>
      <c r="E138" s="543">
        <f>'statement of marks'!Z11</f>
        <v>25</v>
      </c>
      <c r="F138" s="543">
        <f>'statement of marks'!AA11</f>
        <v>2</v>
      </c>
      <c r="G138" s="543">
        <f>'statement of marks'!AB11</f>
        <v>24</v>
      </c>
      <c r="H138" s="543">
        <f>'statement of marks'!AC11</f>
        <v>26</v>
      </c>
      <c r="I138" s="544">
        <f>IF('statement of marks'!CD11="","",'statement of marks'!CD11)</f>
        <v>51</v>
      </c>
      <c r="J138" s="545" t="str">
        <f>IF('statement of marks'!CE11="","",'statement of marks'!CE11)</f>
        <v>C</v>
      </c>
    </row>
    <row r="139" spans="1:10" ht="17" customHeight="1">
      <c r="A139" s="532"/>
      <c r="B139" s="530" t="str">
        <f>'statement of marks'!$CF$5</f>
        <v>xf.kr</v>
      </c>
      <c r="C139" s="543">
        <f>'statement of marks'!AK11</f>
        <v>50</v>
      </c>
      <c r="D139" s="543">
        <f>'statement of marks'!AL11</f>
        <v>20</v>
      </c>
      <c r="E139" s="543">
        <f>'statement of marks'!AM11</f>
        <v>70</v>
      </c>
      <c r="F139" s="543">
        <f>'statement of marks'!AN11</f>
        <v>32</v>
      </c>
      <c r="G139" s="543">
        <f>'statement of marks'!AO11</f>
        <v>30</v>
      </c>
      <c r="H139" s="543">
        <f>'statement of marks'!AP11</f>
        <v>62</v>
      </c>
      <c r="I139" s="544">
        <f>IF('statement of marks'!CG11="","",'statement of marks'!CG11)</f>
        <v>132</v>
      </c>
      <c r="J139" s="545" t="str">
        <f>IF('statement of marks'!CH11="","",'statement of marks'!CH11)</f>
        <v>C</v>
      </c>
    </row>
    <row r="140" spans="1:10" ht="17" customHeight="1">
      <c r="A140" s="533"/>
      <c r="B140" s="538" t="s">
        <v>55</v>
      </c>
      <c r="C140" s="541"/>
      <c r="D140" s="541"/>
      <c r="E140" s="541">
        <f>'statement of marks'!AX$6</f>
        <v>50</v>
      </c>
      <c r="F140" s="541"/>
      <c r="G140" s="541"/>
      <c r="H140" s="541">
        <f>'statement of marks'!AY$6</f>
        <v>50</v>
      </c>
      <c r="I140" s="546"/>
      <c r="J140" s="542"/>
    </row>
    <row r="141" spans="1:10" ht="17" customHeight="1">
      <c r="A141" s="532"/>
      <c r="B141" s="530" t="str">
        <f>'statement of marks'!$CI$5</f>
        <v>Ik;kZoj.k v/;;u</v>
      </c>
      <c r="C141" s="561"/>
      <c r="D141" s="561"/>
      <c r="E141" s="543">
        <f>'statement of marks'!AX11</f>
        <v>50</v>
      </c>
      <c r="F141" s="561"/>
      <c r="G141" s="561"/>
      <c r="H141" s="543">
        <f>'statement of marks'!AY11</f>
        <v>50</v>
      </c>
      <c r="I141" s="544">
        <f>IF('statement of marks'!CJ11="","",'statement of marks'!CJ11)</f>
        <v>100</v>
      </c>
      <c r="J141" s="545" t="str">
        <f>IF('statement of marks'!CK11="","",'statement of marks'!CK11)</f>
        <v>A</v>
      </c>
    </row>
    <row r="142" spans="1:10" ht="17" customHeight="1">
      <c r="A142" s="532"/>
      <c r="B142" s="530" t="str">
        <f>'statement of marks'!$CR$5</f>
        <v>LokLF; ,oe~ 'kkjhfjd f'k{kk</v>
      </c>
      <c r="C142" s="543"/>
      <c r="D142" s="543"/>
      <c r="E142" s="543">
        <f>'statement of marks'!BS11</f>
        <v>20</v>
      </c>
      <c r="F142" s="561"/>
      <c r="G142" s="543"/>
      <c r="H142" s="543">
        <f>'statement of marks'!BT11</f>
        <v>20</v>
      </c>
      <c r="I142" s="547">
        <f>IF('statement of marks'!CS11="","",'statement of marks'!CS11)</f>
        <v>40</v>
      </c>
      <c r="J142" s="548" t="str">
        <f>IF('statement of marks'!CT11="","",'statement of marks'!CT11)</f>
        <v>D</v>
      </c>
    </row>
    <row r="143" spans="1:10" ht="17" customHeight="1">
      <c r="A143" s="533"/>
      <c r="B143" s="538" t="s">
        <v>55</v>
      </c>
      <c r="C143" s="541"/>
      <c r="D143" s="541"/>
      <c r="E143" s="541">
        <f>'statement of marks'!BE$6</f>
        <v>25</v>
      </c>
      <c r="F143" s="546"/>
      <c r="G143" s="541"/>
      <c r="H143" s="541">
        <f>'statement of marks'!BF$6</f>
        <v>25</v>
      </c>
      <c r="I143" s="549"/>
      <c r="J143" s="550"/>
    </row>
    <row r="144" spans="1:10" ht="17" customHeight="1">
      <c r="A144" s="532"/>
      <c r="B144" s="530" t="str">
        <f>'statement of marks'!$CL$5</f>
        <v>dk;kZuqHko</v>
      </c>
      <c r="C144" s="543"/>
      <c r="D144" s="543"/>
      <c r="E144" s="543">
        <f>'statement of marks'!BE11</f>
        <v>20</v>
      </c>
      <c r="F144" s="561"/>
      <c r="G144" s="543"/>
      <c r="H144" s="543">
        <f>'statement of marks'!BF11</f>
        <v>20</v>
      </c>
      <c r="I144" s="544">
        <f>IF('statement of marks'!CM11="","",'statement of marks'!CM11)</f>
        <v>40</v>
      </c>
      <c r="J144" s="545" t="str">
        <f>IF('statement of marks'!CN11="","",'statement of marks'!CN11)</f>
        <v>B</v>
      </c>
    </row>
    <row r="145" spans="1:10" ht="17" customHeight="1">
      <c r="A145" s="532"/>
      <c r="B145" s="530" t="str">
        <f>'statement of marks'!$CO$5</f>
        <v>dyk f'k{kk</v>
      </c>
      <c r="C145" s="543"/>
      <c r="D145" s="543"/>
      <c r="E145" s="543">
        <f>'statement of marks'!BL11</f>
        <v>20</v>
      </c>
      <c r="F145" s="561"/>
      <c r="G145" s="543"/>
      <c r="H145" s="543">
        <f>'statement of marks'!BM11</f>
        <v>20</v>
      </c>
      <c r="I145" s="547">
        <f>IF('statement of marks'!CP11="","",'statement of marks'!CP11)</f>
        <v>40</v>
      </c>
      <c r="J145" s="551" t="str">
        <f>IF('statement of marks'!CQ11="","",'statement of marks'!CQ11)</f>
        <v>B</v>
      </c>
    </row>
    <row r="146" spans="1:10" ht="17" customHeight="1">
      <c r="A146" s="960"/>
      <c r="B146" s="959" t="s">
        <v>659</v>
      </c>
      <c r="C146" s="920" t="s">
        <v>8</v>
      </c>
      <c r="D146" s="920"/>
      <c r="E146" s="961" t="str">
        <f>'statement of marks'!CY$5</f>
        <v>dqy iw.kkZd</v>
      </c>
      <c r="F146" s="961"/>
      <c r="G146" s="961" t="str">
        <f>'statement of marks'!CZ$5</f>
        <v>dqy izkIrkad</v>
      </c>
      <c r="H146" s="961"/>
      <c r="I146" s="562" t="str">
        <f>'statement of marks'!DA$5</f>
        <v>izfr'kr</v>
      </c>
      <c r="J146" s="536" t="s">
        <v>663</v>
      </c>
    </row>
    <row r="147" spans="1:10" ht="17" customHeight="1">
      <c r="A147" s="960"/>
      <c r="B147" s="959"/>
      <c r="C147" s="920" t="str">
        <f>IF('statement of marks'!CX11="","",'statement of marks'!CX11)</f>
        <v>mRrh.kZ</v>
      </c>
      <c r="D147" s="920"/>
      <c r="E147" s="951">
        <f>IF('statement of marks'!CY11="","",'statement of marks'!CY11)</f>
        <v>500</v>
      </c>
      <c r="F147" s="951"/>
      <c r="G147" s="951">
        <f>IF('statement of marks'!CZ11="","",'statement of marks'!CZ11)</f>
        <v>315</v>
      </c>
      <c r="H147" s="951"/>
      <c r="I147" s="543">
        <f>IF('statement of marks'!DA11="","",'statement of marks'!DA11)</f>
        <v>63</v>
      </c>
      <c r="J147" s="566" t="str">
        <f>IF('statement of marks'!DB11="","",'statement of marks'!DB11)</f>
        <v>C</v>
      </c>
    </row>
    <row r="148" spans="1:10" ht="17" customHeight="1">
      <c r="A148" s="532"/>
      <c r="B148" s="539" t="str">
        <f>'statement of marks'!$CU$5</f>
        <v>dqy ehfVax</v>
      </c>
      <c r="C148" s="932" t="str">
        <f>details!$CB$3</f>
        <v>;ksx fnlEcj rd</v>
      </c>
      <c r="D148" s="933"/>
      <c r="E148" s="934"/>
      <c r="F148" s="552">
        <f>details!CB11</f>
        <v>258</v>
      </c>
      <c r="G148" s="932" t="s">
        <v>664</v>
      </c>
      <c r="H148" s="933"/>
      <c r="I148" s="934"/>
      <c r="J148" s="554">
        <f>details!CJ11</f>
        <v>424</v>
      </c>
    </row>
    <row r="149" spans="1:10" ht="17" customHeight="1">
      <c r="A149" s="532"/>
      <c r="B149" s="530" t="str">
        <f>'statement of marks'!$CV$5</f>
        <v>Nk= mifLFkfr</v>
      </c>
      <c r="C149" s="935"/>
      <c r="D149" s="936"/>
      <c r="E149" s="937"/>
      <c r="F149" s="553" t="str">
        <f>details!CC11</f>
        <v/>
      </c>
      <c r="G149" s="935"/>
      <c r="H149" s="936"/>
      <c r="I149" s="937"/>
      <c r="J149" s="555" t="str">
        <f>details!CK11</f>
        <v/>
      </c>
    </row>
    <row r="150" spans="1:10" ht="17" customHeight="1">
      <c r="A150" s="532"/>
      <c r="B150" s="530" t="s">
        <v>569</v>
      </c>
      <c r="C150" s="952" t="str">
        <f>IF('statement of marks'!DE11="","",'statement of marks'!DE11)</f>
        <v/>
      </c>
      <c r="D150" s="953"/>
      <c r="E150" s="953"/>
      <c r="F150" s="954"/>
      <c r="G150" s="955" t="str">
        <f>'statement of marks'!DD$5</f>
        <v>d{kk esa LFkku</v>
      </c>
      <c r="H150" s="956"/>
      <c r="I150" s="957"/>
      <c r="J150" s="545">
        <f>'statement of marks'!DD11</f>
        <v>1.0000000000000011</v>
      </c>
    </row>
    <row r="151" spans="1:10" ht="17" customHeight="1">
      <c r="A151" s="532"/>
      <c r="B151" s="530" t="s">
        <v>65</v>
      </c>
      <c r="C151" s="920"/>
      <c r="D151" s="920"/>
      <c r="E151" s="920"/>
      <c r="F151" s="920"/>
      <c r="G151" s="920"/>
      <c r="H151" s="920"/>
      <c r="I151" s="920"/>
      <c r="J151" s="924"/>
    </row>
    <row r="152" spans="1:10" ht="17" customHeight="1">
      <c r="A152" s="532"/>
      <c r="B152" s="556" t="s">
        <v>86</v>
      </c>
      <c r="C152" s="920"/>
      <c r="D152" s="920"/>
      <c r="E152" s="920"/>
      <c r="F152" s="920"/>
      <c r="G152" s="920"/>
      <c r="H152" s="920"/>
      <c r="I152" s="920"/>
      <c r="J152" s="924"/>
    </row>
    <row r="153" spans="1:10" ht="17" customHeight="1">
      <c r="A153" s="532"/>
      <c r="B153" s="557" t="s">
        <v>16</v>
      </c>
      <c r="C153" s="920"/>
      <c r="D153" s="920"/>
      <c r="E153" s="920"/>
      <c r="F153" s="920"/>
      <c r="G153" s="920"/>
      <c r="H153" s="920"/>
      <c r="I153" s="920"/>
      <c r="J153" s="924"/>
    </row>
    <row r="154" spans="1:10" ht="17" customHeight="1">
      <c r="A154" s="534"/>
      <c r="B154" s="558" t="s">
        <v>4</v>
      </c>
      <c r="C154" s="920"/>
      <c r="D154" s="920"/>
      <c r="E154" s="920"/>
      <c r="F154" s="920"/>
      <c r="G154" s="920"/>
      <c r="H154" s="920"/>
      <c r="I154" s="920"/>
      <c r="J154" s="924"/>
    </row>
    <row r="155" spans="1:10" ht="17" customHeight="1" thickBot="1">
      <c r="A155" s="535"/>
      <c r="B155" s="559" t="str">
        <f>'statement of marks'!$H$3</f>
        <v xml:space="preserve">fo|ky; dk Mkbl dksM+ </v>
      </c>
      <c r="C155" s="925" t="str">
        <f>'statement of marks'!$I$3</f>
        <v>00001</v>
      </c>
      <c r="D155" s="925"/>
      <c r="E155" s="926" t="s">
        <v>63</v>
      </c>
      <c r="F155" s="926"/>
      <c r="G155" s="926"/>
      <c r="H155" s="927">
        <f>'statement of marks'!$DD$107</f>
        <v>42460</v>
      </c>
      <c r="I155" s="928"/>
      <c r="J155" s="540" t="s">
        <v>662</v>
      </c>
    </row>
    <row r="156" spans="1:10" ht="17" customHeight="1">
      <c r="A156" s="929" t="s">
        <v>39</v>
      </c>
      <c r="B156" s="930"/>
      <c r="C156" s="930"/>
      <c r="D156" s="930"/>
      <c r="E156" s="930"/>
      <c r="F156" s="930"/>
      <c r="G156" s="930"/>
      <c r="H156" s="930"/>
      <c r="I156" s="930"/>
      <c r="J156" s="931"/>
    </row>
    <row r="157" spans="1:10" ht="17" customHeight="1">
      <c r="A157" s="938" t="str">
        <f>'statement of marks'!$A$1</f>
        <v>jk- ck- ek/;fed fo|ky; uohu] fuEckgsM+k</v>
      </c>
      <c r="B157" s="939"/>
      <c r="C157" s="939"/>
      <c r="D157" s="939"/>
      <c r="E157" s="939"/>
      <c r="F157" s="939"/>
      <c r="G157" s="939"/>
      <c r="H157" s="939"/>
      <c r="I157" s="939"/>
      <c r="J157" s="940"/>
    </row>
    <row r="158" spans="1:10" ht="17" customHeight="1">
      <c r="A158" s="941"/>
      <c r="B158" s="942"/>
      <c r="C158" s="942"/>
      <c r="D158" s="942"/>
      <c r="E158" s="942"/>
      <c r="F158" s="942"/>
      <c r="G158" s="942"/>
      <c r="H158" s="942"/>
      <c r="I158" s="942"/>
      <c r="J158" s="943"/>
    </row>
    <row r="159" spans="1:10" ht="17" customHeight="1">
      <c r="A159" s="531"/>
      <c r="B159" s="537" t="s">
        <v>559</v>
      </c>
      <c r="C159" s="944" t="str">
        <f>'statement of marks'!$F$3</f>
        <v>2015-16</v>
      </c>
      <c r="D159" s="944"/>
      <c r="E159" s="944"/>
      <c r="F159" s="944"/>
      <c r="G159" s="944"/>
      <c r="H159" s="944"/>
      <c r="I159" s="944"/>
      <c r="J159" s="945"/>
    </row>
    <row r="160" spans="1:10" ht="17" customHeight="1">
      <c r="A160" s="532"/>
      <c r="B160" s="530" t="s">
        <v>560</v>
      </c>
      <c r="C160" s="912" t="str">
        <f>IF('statement of marks'!H12="","",'statement of marks'!H12)</f>
        <v>v 006</v>
      </c>
      <c r="D160" s="912"/>
      <c r="E160" s="912"/>
      <c r="F160" s="912"/>
      <c r="G160" s="912"/>
      <c r="H160" s="912"/>
      <c r="I160" s="912"/>
      <c r="J160" s="958"/>
    </row>
    <row r="161" spans="1:10" ht="17" customHeight="1">
      <c r="A161" s="532"/>
      <c r="B161" s="530" t="s">
        <v>561</v>
      </c>
      <c r="C161" s="912" t="str">
        <f>IF('statement of marks'!I12="","",'statement of marks'!I12)</f>
        <v>c 006</v>
      </c>
      <c r="D161" s="912"/>
      <c r="E161" s="912"/>
      <c r="F161" s="912"/>
      <c r="G161" s="912"/>
      <c r="H161" s="912"/>
      <c r="I161" s="912"/>
      <c r="J161" s="958"/>
    </row>
    <row r="162" spans="1:10" ht="17" customHeight="1">
      <c r="A162" s="532"/>
      <c r="B162" s="530" t="s">
        <v>562</v>
      </c>
      <c r="C162" s="912" t="str">
        <f>IF('statement of marks'!J12="","",'statement of marks'!J12)</f>
        <v>l 006</v>
      </c>
      <c r="D162" s="912"/>
      <c r="E162" s="912"/>
      <c r="F162" s="912"/>
      <c r="G162" s="912"/>
      <c r="H162" s="912"/>
      <c r="I162" s="912"/>
      <c r="J162" s="958"/>
    </row>
    <row r="163" spans="1:10" ht="17" customHeight="1">
      <c r="A163" s="532"/>
      <c r="B163" s="530" t="s">
        <v>563</v>
      </c>
      <c r="C163" s="946" t="str">
        <f>'statement of marks'!$D$3</f>
        <v>2 A</v>
      </c>
      <c r="D163" s="946"/>
      <c r="E163" s="946"/>
      <c r="F163" s="912" t="s">
        <v>566</v>
      </c>
      <c r="G163" s="912"/>
      <c r="H163" s="912"/>
      <c r="I163" s="949" t="str">
        <f>IF('statement of marks'!B12="","",'statement of marks'!B12)</f>
        <v>GEN</v>
      </c>
      <c r="J163" s="950"/>
    </row>
    <row r="164" spans="1:10" ht="17" customHeight="1">
      <c r="A164" s="532"/>
      <c r="B164" s="530" t="s">
        <v>6</v>
      </c>
      <c r="C164" s="946">
        <f>IF('statement of marks'!D12="","",'statement of marks'!D12)</f>
        <v>806</v>
      </c>
      <c r="D164" s="946"/>
      <c r="E164" s="946"/>
      <c r="F164" s="912" t="s">
        <v>564</v>
      </c>
      <c r="G164" s="912"/>
      <c r="H164" s="912"/>
      <c r="I164" s="949">
        <f>IF('statement of marks'!E12="","",'statement of marks'!E12)</f>
        <v>4006</v>
      </c>
      <c r="J164" s="950"/>
    </row>
    <row r="165" spans="1:10" ht="17" customHeight="1">
      <c r="A165" s="532"/>
      <c r="B165" s="530" t="s">
        <v>661</v>
      </c>
      <c r="C165" s="947" t="str">
        <f>IF('statement of marks'!F12="","",'statement of marks'!F12)</f>
        <v/>
      </c>
      <c r="D165" s="947"/>
      <c r="E165" s="947"/>
      <c r="F165" s="918" t="str">
        <f>IF('statement of marks'!G12="","",'statement of marks'!G12)</f>
        <v/>
      </c>
      <c r="G165" s="918"/>
      <c r="H165" s="918"/>
      <c r="I165" s="918"/>
      <c r="J165" s="948"/>
    </row>
    <row r="166" spans="1:10" ht="17" customHeight="1">
      <c r="A166" s="534"/>
      <c r="B166" s="529" t="s">
        <v>565</v>
      </c>
      <c r="C166" s="498" t="str">
        <f>'statement of marks'!K$5</f>
        <v>ekSf[kd</v>
      </c>
      <c r="D166" s="498" t="str">
        <f>'statement of marks'!L$5</f>
        <v>fyf[kr</v>
      </c>
      <c r="E166" s="498" t="str">
        <f>'statement of marks'!M$5</f>
        <v>;ksx</v>
      </c>
      <c r="F166" s="498" t="str">
        <f>'statement of marks'!N$5</f>
        <v>ekSf[kd</v>
      </c>
      <c r="G166" s="498" t="str">
        <f>'statement of marks'!O$5</f>
        <v>fyf[kr</v>
      </c>
      <c r="H166" s="498" t="str">
        <f>'statement of marks'!P$5</f>
        <v>;ksx</v>
      </c>
      <c r="I166" s="564" t="s">
        <v>79</v>
      </c>
      <c r="J166" s="565" t="s">
        <v>571</v>
      </c>
    </row>
    <row r="167" spans="1:10" ht="17" customHeight="1">
      <c r="A167" s="533"/>
      <c r="B167" s="538" t="s">
        <v>55</v>
      </c>
      <c r="C167" s="541">
        <f>'statement of marks'!K$6</f>
        <v>70</v>
      </c>
      <c r="D167" s="541">
        <f>'statement of marks'!L$6</f>
        <v>30</v>
      </c>
      <c r="E167" s="541">
        <f>'statement of marks'!M$6</f>
        <v>100</v>
      </c>
      <c r="F167" s="541">
        <f>'statement of marks'!N$6</f>
        <v>70</v>
      </c>
      <c r="G167" s="541">
        <f>'statement of marks'!O$6</f>
        <v>30</v>
      </c>
      <c r="H167" s="541">
        <f>'statement of marks'!P$6</f>
        <v>100</v>
      </c>
      <c r="I167" s="541"/>
      <c r="J167" s="542"/>
    </row>
    <row r="168" spans="1:10" ht="17" customHeight="1">
      <c r="A168" s="532"/>
      <c r="B168" s="530" t="str">
        <f>'statement of marks'!$BZ$5</f>
        <v>fgUnh</v>
      </c>
      <c r="C168" s="543">
        <f>'statement of marks'!K12</f>
        <v>50</v>
      </c>
      <c r="D168" s="543">
        <f>'statement of marks'!L12</f>
        <v>20</v>
      </c>
      <c r="E168" s="543">
        <f>'statement of marks'!M12</f>
        <v>70</v>
      </c>
      <c r="F168" s="543">
        <f>'statement of marks'!N12</f>
        <v>34</v>
      </c>
      <c r="G168" s="543">
        <f>'statement of marks'!O12</f>
        <v>30</v>
      </c>
      <c r="H168" s="543">
        <f>'statement of marks'!P12</f>
        <v>64</v>
      </c>
      <c r="I168" s="544">
        <f>IF('statement of marks'!CA12="","",'statement of marks'!CA12)</f>
        <v>134</v>
      </c>
      <c r="J168" s="545" t="str">
        <f>IF('statement of marks'!CB12="","",'statement of marks'!CB12)</f>
        <v>C</v>
      </c>
    </row>
    <row r="169" spans="1:10" ht="17" customHeight="1">
      <c r="A169" s="532"/>
      <c r="B169" s="530" t="str">
        <f>'statement of marks'!$CC$5</f>
        <v>vaxszth</v>
      </c>
      <c r="C169" s="543">
        <f>'statement of marks'!X12</f>
        <v>5</v>
      </c>
      <c r="D169" s="543">
        <f>'statement of marks'!Y12</f>
        <v>20</v>
      </c>
      <c r="E169" s="543">
        <f>'statement of marks'!Z12</f>
        <v>25</v>
      </c>
      <c r="F169" s="543">
        <f>'statement of marks'!AA12</f>
        <v>4</v>
      </c>
      <c r="G169" s="543">
        <f>'statement of marks'!AB12</f>
        <v>12</v>
      </c>
      <c r="H169" s="543">
        <f>'statement of marks'!AC12</f>
        <v>16</v>
      </c>
      <c r="I169" s="544">
        <f>IF('statement of marks'!CD12="","",'statement of marks'!CD12)</f>
        <v>41</v>
      </c>
      <c r="J169" s="545" t="str">
        <f>IF('statement of marks'!CE12="","",'statement of marks'!CE12)</f>
        <v>D</v>
      </c>
    </row>
    <row r="170" spans="1:10" ht="17" customHeight="1">
      <c r="A170" s="532"/>
      <c r="B170" s="530" t="str">
        <f>'statement of marks'!$CF$5</f>
        <v>xf.kr</v>
      </c>
      <c r="C170" s="543">
        <f>'statement of marks'!AK12</f>
        <v>50</v>
      </c>
      <c r="D170" s="543">
        <f>'statement of marks'!AL12</f>
        <v>20</v>
      </c>
      <c r="E170" s="543">
        <f>'statement of marks'!AM12</f>
        <v>70</v>
      </c>
      <c r="F170" s="543">
        <f>'statement of marks'!AN12</f>
        <v>34</v>
      </c>
      <c r="G170" s="543">
        <f>'statement of marks'!AO12</f>
        <v>30</v>
      </c>
      <c r="H170" s="543">
        <f>'statement of marks'!AP12</f>
        <v>64</v>
      </c>
      <c r="I170" s="544">
        <f>IF('statement of marks'!CG12="","",'statement of marks'!CG12)</f>
        <v>134</v>
      </c>
      <c r="J170" s="545" t="str">
        <f>IF('statement of marks'!CH12="","",'statement of marks'!CH12)</f>
        <v>C</v>
      </c>
    </row>
    <row r="171" spans="1:10" ht="17" customHeight="1">
      <c r="A171" s="533"/>
      <c r="B171" s="538" t="s">
        <v>55</v>
      </c>
      <c r="C171" s="541"/>
      <c r="D171" s="541"/>
      <c r="E171" s="541">
        <f>'statement of marks'!AX$6</f>
        <v>50</v>
      </c>
      <c r="F171" s="541"/>
      <c r="G171" s="541"/>
      <c r="H171" s="541">
        <f>'statement of marks'!AY$6</f>
        <v>50</v>
      </c>
      <c r="I171" s="546"/>
      <c r="J171" s="542"/>
    </row>
    <row r="172" spans="1:10" ht="17" customHeight="1">
      <c r="A172" s="532"/>
      <c r="B172" s="530" t="str">
        <f>'statement of marks'!$CI$5</f>
        <v>Ik;kZoj.k v/;;u</v>
      </c>
      <c r="C172" s="561"/>
      <c r="D172" s="561"/>
      <c r="E172" s="543">
        <f>'statement of marks'!AX12</f>
        <v>50</v>
      </c>
      <c r="F172" s="561"/>
      <c r="G172" s="561"/>
      <c r="H172" s="543">
        <f>'statement of marks'!AY12</f>
        <v>50</v>
      </c>
      <c r="I172" s="544">
        <f>IF('statement of marks'!CJ12="","",'statement of marks'!CJ12)</f>
        <v>100</v>
      </c>
      <c r="J172" s="545" t="str">
        <f>IF('statement of marks'!CK12="","",'statement of marks'!CK12)</f>
        <v>A</v>
      </c>
    </row>
    <row r="173" spans="1:10" ht="17" customHeight="1">
      <c r="A173" s="532"/>
      <c r="B173" s="530" t="str">
        <f>'statement of marks'!$CR$5</f>
        <v>LokLF; ,oe~ 'kkjhfjd f'k{kk</v>
      </c>
      <c r="C173" s="543"/>
      <c r="D173" s="543"/>
      <c r="E173" s="543">
        <f>'statement of marks'!BS12</f>
        <v>20</v>
      </c>
      <c r="F173" s="561"/>
      <c r="G173" s="543"/>
      <c r="H173" s="543">
        <f>'statement of marks'!BT12</f>
        <v>20</v>
      </c>
      <c r="I173" s="547">
        <f>IF('statement of marks'!CS12="","",'statement of marks'!CS12)</f>
        <v>40</v>
      </c>
      <c r="J173" s="548" t="str">
        <f>IF('statement of marks'!CT12="","",'statement of marks'!CT12)</f>
        <v>D</v>
      </c>
    </row>
    <row r="174" spans="1:10" ht="17" customHeight="1">
      <c r="A174" s="533"/>
      <c r="B174" s="538" t="s">
        <v>55</v>
      </c>
      <c r="C174" s="541"/>
      <c r="D174" s="541"/>
      <c r="E174" s="541">
        <f>'statement of marks'!BE$6</f>
        <v>25</v>
      </c>
      <c r="F174" s="546"/>
      <c r="G174" s="541"/>
      <c r="H174" s="541">
        <f>'statement of marks'!BF$6</f>
        <v>25</v>
      </c>
      <c r="I174" s="549"/>
      <c r="J174" s="550"/>
    </row>
    <row r="175" spans="1:10" ht="17" customHeight="1">
      <c r="A175" s="532"/>
      <c r="B175" s="530" t="str">
        <f>'statement of marks'!$CL$5</f>
        <v>dk;kZuqHko</v>
      </c>
      <c r="C175" s="543"/>
      <c r="D175" s="543"/>
      <c r="E175" s="543">
        <f>'statement of marks'!BE12</f>
        <v>20</v>
      </c>
      <c r="F175" s="561"/>
      <c r="G175" s="543"/>
      <c r="H175" s="543">
        <f>'statement of marks'!BF12</f>
        <v>20</v>
      </c>
      <c r="I175" s="544">
        <f>IF('statement of marks'!CM12="","",'statement of marks'!CM12)</f>
        <v>40</v>
      </c>
      <c r="J175" s="545" t="str">
        <f>IF('statement of marks'!CN12="","",'statement of marks'!CN12)</f>
        <v>B</v>
      </c>
    </row>
    <row r="176" spans="1:10" ht="17" customHeight="1">
      <c r="A176" s="532"/>
      <c r="B176" s="530" t="str">
        <f>'statement of marks'!$CO$5</f>
        <v>dyk f'k{kk</v>
      </c>
      <c r="C176" s="543"/>
      <c r="D176" s="543"/>
      <c r="E176" s="543">
        <f>'statement of marks'!BL12</f>
        <v>20</v>
      </c>
      <c r="F176" s="561"/>
      <c r="G176" s="543"/>
      <c r="H176" s="543">
        <f>'statement of marks'!BM12</f>
        <v>20</v>
      </c>
      <c r="I176" s="547">
        <f>IF('statement of marks'!CP12="","",'statement of marks'!CP12)</f>
        <v>40</v>
      </c>
      <c r="J176" s="551" t="str">
        <f>IF('statement of marks'!CQ12="","",'statement of marks'!CQ12)</f>
        <v>B</v>
      </c>
    </row>
    <row r="177" spans="1:10" ht="17" customHeight="1">
      <c r="A177" s="960"/>
      <c r="B177" s="959" t="s">
        <v>659</v>
      </c>
      <c r="C177" s="920" t="s">
        <v>8</v>
      </c>
      <c r="D177" s="920"/>
      <c r="E177" s="961" t="str">
        <f>'statement of marks'!CY$5</f>
        <v>dqy iw.kkZd</v>
      </c>
      <c r="F177" s="961"/>
      <c r="G177" s="961" t="str">
        <f>'statement of marks'!CZ$5</f>
        <v>dqy izkIrkad</v>
      </c>
      <c r="H177" s="961"/>
      <c r="I177" s="562" t="str">
        <f>'statement of marks'!DA$5</f>
        <v>izfr'kr</v>
      </c>
      <c r="J177" s="536" t="s">
        <v>663</v>
      </c>
    </row>
    <row r="178" spans="1:10" ht="17" customHeight="1">
      <c r="A178" s="960"/>
      <c r="B178" s="959"/>
      <c r="C178" s="920" t="str">
        <f>IF('statement of marks'!CX12="","",'statement of marks'!CX12)</f>
        <v>mRrh.kZ</v>
      </c>
      <c r="D178" s="920"/>
      <c r="E178" s="951">
        <f>IF('statement of marks'!CY12="","",'statement of marks'!CY12)</f>
        <v>500</v>
      </c>
      <c r="F178" s="951"/>
      <c r="G178" s="951">
        <f>IF('statement of marks'!CZ12="","",'statement of marks'!CZ12)</f>
        <v>309</v>
      </c>
      <c r="H178" s="951"/>
      <c r="I178" s="543">
        <f>IF('statement of marks'!DA12="","",'statement of marks'!DA12)</f>
        <v>61.8</v>
      </c>
      <c r="J178" s="566" t="str">
        <f>IF('statement of marks'!DB12="","",'statement of marks'!DB12)</f>
        <v>C</v>
      </c>
    </row>
    <row r="179" spans="1:10" ht="17" customHeight="1">
      <c r="A179" s="532"/>
      <c r="B179" s="539" t="str">
        <f>'statement of marks'!$CU$5</f>
        <v>dqy ehfVax</v>
      </c>
      <c r="C179" s="932" t="str">
        <f>details!$CB$3</f>
        <v>;ksx fnlEcj rd</v>
      </c>
      <c r="D179" s="933"/>
      <c r="E179" s="934"/>
      <c r="F179" s="552">
        <f>details!CB12</f>
        <v>258</v>
      </c>
      <c r="G179" s="932" t="s">
        <v>664</v>
      </c>
      <c r="H179" s="933"/>
      <c r="I179" s="934"/>
      <c r="J179" s="554">
        <f>details!CJ12</f>
        <v>424</v>
      </c>
    </row>
    <row r="180" spans="1:10" ht="17" customHeight="1">
      <c r="A180" s="532"/>
      <c r="B180" s="530" t="str">
        <f>'statement of marks'!$CV$5</f>
        <v>Nk= mifLFkfr</v>
      </c>
      <c r="C180" s="935"/>
      <c r="D180" s="936"/>
      <c r="E180" s="937"/>
      <c r="F180" s="553" t="str">
        <f>details!CC12</f>
        <v/>
      </c>
      <c r="G180" s="935"/>
      <c r="H180" s="936"/>
      <c r="I180" s="937"/>
      <c r="J180" s="555" t="str">
        <f>details!CK12</f>
        <v/>
      </c>
    </row>
    <row r="181" spans="1:10" ht="17" customHeight="1">
      <c r="A181" s="532"/>
      <c r="B181" s="530" t="s">
        <v>569</v>
      </c>
      <c r="C181" s="952" t="str">
        <f>IF('statement of marks'!DE12="","",'statement of marks'!DE12)</f>
        <v/>
      </c>
      <c r="D181" s="953"/>
      <c r="E181" s="953"/>
      <c r="F181" s="954"/>
      <c r="G181" s="955" t="str">
        <f>'statement of marks'!DD$5</f>
        <v>d{kk esa LFkku</v>
      </c>
      <c r="H181" s="956"/>
      <c r="I181" s="957"/>
      <c r="J181" s="545">
        <f>'statement of marks'!DD12</f>
        <v>2.0000000000000027</v>
      </c>
    </row>
    <row r="182" spans="1:10" ht="17" customHeight="1">
      <c r="A182" s="532"/>
      <c r="B182" s="530" t="s">
        <v>65</v>
      </c>
      <c r="C182" s="920"/>
      <c r="D182" s="920"/>
      <c r="E182" s="920"/>
      <c r="F182" s="920"/>
      <c r="G182" s="920"/>
      <c r="H182" s="920"/>
      <c r="I182" s="920"/>
      <c r="J182" s="924"/>
    </row>
    <row r="183" spans="1:10" ht="17" customHeight="1">
      <c r="A183" s="532"/>
      <c r="B183" s="556" t="s">
        <v>86</v>
      </c>
      <c r="C183" s="920"/>
      <c r="D183" s="920"/>
      <c r="E183" s="920"/>
      <c r="F183" s="920"/>
      <c r="G183" s="920"/>
      <c r="H183" s="920"/>
      <c r="I183" s="920"/>
      <c r="J183" s="924"/>
    </row>
    <row r="184" spans="1:10" ht="17" customHeight="1">
      <c r="A184" s="532"/>
      <c r="B184" s="557" t="s">
        <v>16</v>
      </c>
      <c r="C184" s="920"/>
      <c r="D184" s="920"/>
      <c r="E184" s="920"/>
      <c r="F184" s="920"/>
      <c r="G184" s="920"/>
      <c r="H184" s="920"/>
      <c r="I184" s="920"/>
      <c r="J184" s="924"/>
    </row>
    <row r="185" spans="1:10" ht="17" customHeight="1">
      <c r="A185" s="534"/>
      <c r="B185" s="558" t="s">
        <v>4</v>
      </c>
      <c r="C185" s="920"/>
      <c r="D185" s="920"/>
      <c r="E185" s="920"/>
      <c r="F185" s="920"/>
      <c r="G185" s="920"/>
      <c r="H185" s="920"/>
      <c r="I185" s="920"/>
      <c r="J185" s="924"/>
    </row>
    <row r="186" spans="1:10" ht="17" customHeight="1" thickBot="1">
      <c r="A186" s="535"/>
      <c r="B186" s="559" t="str">
        <f>'statement of marks'!$H$3</f>
        <v xml:space="preserve">fo|ky; dk Mkbl dksM+ </v>
      </c>
      <c r="C186" s="925" t="str">
        <f>'statement of marks'!$I$3</f>
        <v>00001</v>
      </c>
      <c r="D186" s="925"/>
      <c r="E186" s="926" t="s">
        <v>63</v>
      </c>
      <c r="F186" s="926"/>
      <c r="G186" s="926"/>
      <c r="H186" s="927">
        <f>'statement of marks'!$DD$107</f>
        <v>42460</v>
      </c>
      <c r="I186" s="928"/>
      <c r="J186" s="540" t="s">
        <v>662</v>
      </c>
    </row>
    <row r="187" spans="1:10" ht="17" customHeight="1">
      <c r="A187" s="929" t="s">
        <v>39</v>
      </c>
      <c r="B187" s="930"/>
      <c r="C187" s="930"/>
      <c r="D187" s="930"/>
      <c r="E187" s="930"/>
      <c r="F187" s="930"/>
      <c r="G187" s="930"/>
      <c r="H187" s="930"/>
      <c r="I187" s="930"/>
      <c r="J187" s="931"/>
    </row>
    <row r="188" spans="1:10" ht="17" customHeight="1">
      <c r="A188" s="938" t="str">
        <f>'statement of marks'!$A$1</f>
        <v>jk- ck- ek/;fed fo|ky; uohu] fuEckgsM+k</v>
      </c>
      <c r="B188" s="939"/>
      <c r="C188" s="939"/>
      <c r="D188" s="939"/>
      <c r="E188" s="939"/>
      <c r="F188" s="939"/>
      <c r="G188" s="939"/>
      <c r="H188" s="939"/>
      <c r="I188" s="939"/>
      <c r="J188" s="940"/>
    </row>
    <row r="189" spans="1:10" ht="17" customHeight="1">
      <c r="A189" s="941"/>
      <c r="B189" s="942"/>
      <c r="C189" s="942"/>
      <c r="D189" s="942"/>
      <c r="E189" s="942"/>
      <c r="F189" s="942"/>
      <c r="G189" s="942"/>
      <c r="H189" s="942"/>
      <c r="I189" s="942"/>
      <c r="J189" s="943"/>
    </row>
    <row r="190" spans="1:10" ht="17" customHeight="1">
      <c r="A190" s="531"/>
      <c r="B190" s="537" t="s">
        <v>559</v>
      </c>
      <c r="C190" s="944" t="str">
        <f>'statement of marks'!$F$3</f>
        <v>2015-16</v>
      </c>
      <c r="D190" s="944"/>
      <c r="E190" s="944"/>
      <c r="F190" s="944"/>
      <c r="G190" s="944"/>
      <c r="H190" s="944"/>
      <c r="I190" s="944"/>
      <c r="J190" s="945"/>
    </row>
    <row r="191" spans="1:10" ht="17" customHeight="1">
      <c r="A191" s="532"/>
      <c r="B191" s="530" t="s">
        <v>560</v>
      </c>
      <c r="C191" s="912" t="str">
        <f>IF('statement of marks'!H13="","",'statement of marks'!H13)</f>
        <v>v 007</v>
      </c>
      <c r="D191" s="912"/>
      <c r="E191" s="912"/>
      <c r="F191" s="912"/>
      <c r="G191" s="912"/>
      <c r="H191" s="912"/>
      <c r="I191" s="912"/>
      <c r="J191" s="958"/>
    </row>
    <row r="192" spans="1:10" ht="17" customHeight="1">
      <c r="A192" s="532"/>
      <c r="B192" s="530" t="s">
        <v>561</v>
      </c>
      <c r="C192" s="912" t="str">
        <f>IF('statement of marks'!I13="","",'statement of marks'!I13)</f>
        <v>c 007</v>
      </c>
      <c r="D192" s="912"/>
      <c r="E192" s="912"/>
      <c r="F192" s="912"/>
      <c r="G192" s="912"/>
      <c r="H192" s="912"/>
      <c r="I192" s="912"/>
      <c r="J192" s="958"/>
    </row>
    <row r="193" spans="1:10" ht="17" customHeight="1">
      <c r="A193" s="532"/>
      <c r="B193" s="530" t="s">
        <v>562</v>
      </c>
      <c r="C193" s="912" t="str">
        <f>IF('statement of marks'!J13="","",'statement of marks'!J13)</f>
        <v>l 007</v>
      </c>
      <c r="D193" s="912"/>
      <c r="E193" s="912"/>
      <c r="F193" s="912"/>
      <c r="G193" s="912"/>
      <c r="H193" s="912"/>
      <c r="I193" s="912"/>
      <c r="J193" s="958"/>
    </row>
    <row r="194" spans="1:10" ht="17" customHeight="1">
      <c r="A194" s="532"/>
      <c r="B194" s="530" t="s">
        <v>563</v>
      </c>
      <c r="C194" s="946" t="str">
        <f>'statement of marks'!$D$3</f>
        <v>2 A</v>
      </c>
      <c r="D194" s="946"/>
      <c r="E194" s="946"/>
      <c r="F194" s="912" t="s">
        <v>566</v>
      </c>
      <c r="G194" s="912"/>
      <c r="H194" s="912"/>
      <c r="I194" s="949" t="str">
        <f>IF('statement of marks'!B13="","",'statement of marks'!B13)</f>
        <v>SC</v>
      </c>
      <c r="J194" s="950"/>
    </row>
    <row r="195" spans="1:10" ht="17" customHeight="1">
      <c r="A195" s="532"/>
      <c r="B195" s="530" t="s">
        <v>6</v>
      </c>
      <c r="C195" s="946">
        <f>IF('statement of marks'!D13="","",'statement of marks'!D13)</f>
        <v>807</v>
      </c>
      <c r="D195" s="946"/>
      <c r="E195" s="946"/>
      <c r="F195" s="912" t="s">
        <v>564</v>
      </c>
      <c r="G195" s="912"/>
      <c r="H195" s="912"/>
      <c r="I195" s="949">
        <f>IF('statement of marks'!E13="","",'statement of marks'!E13)</f>
        <v>4007</v>
      </c>
      <c r="J195" s="950"/>
    </row>
    <row r="196" spans="1:10" ht="17" customHeight="1">
      <c r="A196" s="532"/>
      <c r="B196" s="530" t="s">
        <v>661</v>
      </c>
      <c r="C196" s="947" t="str">
        <f>IF('statement of marks'!F13="","",'statement of marks'!F13)</f>
        <v/>
      </c>
      <c r="D196" s="947"/>
      <c r="E196" s="947"/>
      <c r="F196" s="918" t="str">
        <f>IF('statement of marks'!G13="","",'statement of marks'!G13)</f>
        <v/>
      </c>
      <c r="G196" s="918"/>
      <c r="H196" s="918"/>
      <c r="I196" s="918"/>
      <c r="J196" s="948"/>
    </row>
    <row r="197" spans="1:10" ht="17" customHeight="1">
      <c r="A197" s="534"/>
      <c r="B197" s="529" t="s">
        <v>565</v>
      </c>
      <c r="C197" s="498" t="str">
        <f>'statement of marks'!K$5</f>
        <v>ekSf[kd</v>
      </c>
      <c r="D197" s="498" t="str">
        <f>'statement of marks'!L$5</f>
        <v>fyf[kr</v>
      </c>
      <c r="E197" s="498" t="str">
        <f>'statement of marks'!M$5</f>
        <v>;ksx</v>
      </c>
      <c r="F197" s="498" t="str">
        <f>'statement of marks'!N$5</f>
        <v>ekSf[kd</v>
      </c>
      <c r="G197" s="498" t="str">
        <f>'statement of marks'!O$5</f>
        <v>fyf[kr</v>
      </c>
      <c r="H197" s="498" t="str">
        <f>'statement of marks'!P$5</f>
        <v>;ksx</v>
      </c>
      <c r="I197" s="564" t="s">
        <v>79</v>
      </c>
      <c r="J197" s="565" t="s">
        <v>571</v>
      </c>
    </row>
    <row r="198" spans="1:10" ht="17" customHeight="1">
      <c r="A198" s="533"/>
      <c r="B198" s="538" t="s">
        <v>55</v>
      </c>
      <c r="C198" s="541">
        <f>'statement of marks'!K$6</f>
        <v>70</v>
      </c>
      <c r="D198" s="541">
        <f>'statement of marks'!L$6</f>
        <v>30</v>
      </c>
      <c r="E198" s="541">
        <f>'statement of marks'!M$6</f>
        <v>100</v>
      </c>
      <c r="F198" s="541">
        <f>'statement of marks'!N$6</f>
        <v>70</v>
      </c>
      <c r="G198" s="541">
        <f>'statement of marks'!O$6</f>
        <v>30</v>
      </c>
      <c r="H198" s="541">
        <f>'statement of marks'!P$6</f>
        <v>100</v>
      </c>
      <c r="I198" s="541"/>
      <c r="J198" s="542"/>
    </row>
    <row r="199" spans="1:10" ht="17" customHeight="1">
      <c r="A199" s="532"/>
      <c r="B199" s="530" t="str">
        <f>'statement of marks'!$BZ$5</f>
        <v>fgUnh</v>
      </c>
      <c r="C199" s="543">
        <f>'statement of marks'!K13</f>
        <v>50</v>
      </c>
      <c r="D199" s="543">
        <f>'statement of marks'!L13</f>
        <v>20</v>
      </c>
      <c r="E199" s="543">
        <f>'statement of marks'!M13</f>
        <v>70</v>
      </c>
      <c r="F199" s="543">
        <f>'statement of marks'!N13</f>
        <v>14</v>
      </c>
      <c r="G199" s="543">
        <f>'statement of marks'!O13</f>
        <v>30</v>
      </c>
      <c r="H199" s="543">
        <f>'statement of marks'!P13</f>
        <v>44</v>
      </c>
      <c r="I199" s="544">
        <f>IF('statement of marks'!CA13="","",'statement of marks'!CA13)</f>
        <v>114</v>
      </c>
      <c r="J199" s="545" t="str">
        <f>IF('statement of marks'!CB13="","",'statement of marks'!CB13)</f>
        <v>C</v>
      </c>
    </row>
    <row r="200" spans="1:10" ht="17" customHeight="1">
      <c r="A200" s="532"/>
      <c r="B200" s="530" t="str">
        <f>'statement of marks'!$CC$5</f>
        <v>vaxszth</v>
      </c>
      <c r="C200" s="543">
        <f>'statement of marks'!X13</f>
        <v>5</v>
      </c>
      <c r="D200" s="543">
        <f>'statement of marks'!Y13</f>
        <v>20</v>
      </c>
      <c r="E200" s="543">
        <f>'statement of marks'!Z13</f>
        <v>25</v>
      </c>
      <c r="F200" s="543">
        <f>'statement of marks'!AA13</f>
        <v>5</v>
      </c>
      <c r="G200" s="543">
        <f>'statement of marks'!AB13</f>
        <v>3</v>
      </c>
      <c r="H200" s="543">
        <f>'statement of marks'!AC13</f>
        <v>8</v>
      </c>
      <c r="I200" s="544">
        <f>IF('statement of marks'!CD13="","",'statement of marks'!CD13)</f>
        <v>33</v>
      </c>
      <c r="J200" s="545" t="str">
        <f>IF('statement of marks'!CE13="","",'statement of marks'!CE13)</f>
        <v>D</v>
      </c>
    </row>
    <row r="201" spans="1:10" ht="17" customHeight="1">
      <c r="A201" s="532"/>
      <c r="B201" s="530" t="str">
        <f>'statement of marks'!$CF$5</f>
        <v>xf.kr</v>
      </c>
      <c r="C201" s="543">
        <f>'statement of marks'!AK13</f>
        <v>50</v>
      </c>
      <c r="D201" s="543">
        <f>'statement of marks'!AL13</f>
        <v>20</v>
      </c>
      <c r="E201" s="543">
        <f>'statement of marks'!AM13</f>
        <v>70</v>
      </c>
      <c r="F201" s="543">
        <f>'statement of marks'!AN13</f>
        <v>14</v>
      </c>
      <c r="G201" s="543">
        <f>'statement of marks'!AO13</f>
        <v>30</v>
      </c>
      <c r="H201" s="543">
        <f>'statement of marks'!AP13</f>
        <v>44</v>
      </c>
      <c r="I201" s="544">
        <f>IF('statement of marks'!CG13="","",'statement of marks'!CG13)</f>
        <v>114</v>
      </c>
      <c r="J201" s="545" t="str">
        <f>IF('statement of marks'!CH13="","",'statement of marks'!CH13)</f>
        <v>C</v>
      </c>
    </row>
    <row r="202" spans="1:10" ht="17" customHeight="1">
      <c r="A202" s="533"/>
      <c r="B202" s="538" t="s">
        <v>55</v>
      </c>
      <c r="C202" s="541"/>
      <c r="D202" s="541"/>
      <c r="E202" s="541">
        <f>'statement of marks'!AX$6</f>
        <v>50</v>
      </c>
      <c r="F202" s="541"/>
      <c r="G202" s="541"/>
      <c r="H202" s="541">
        <f>'statement of marks'!AY$6</f>
        <v>50</v>
      </c>
      <c r="I202" s="546"/>
      <c r="J202" s="542"/>
    </row>
    <row r="203" spans="1:10" ht="17" customHeight="1">
      <c r="A203" s="532"/>
      <c r="B203" s="530" t="str">
        <f>'statement of marks'!$CI$5</f>
        <v>Ik;kZoj.k v/;;u</v>
      </c>
      <c r="C203" s="561"/>
      <c r="D203" s="561"/>
      <c r="E203" s="543">
        <f>'statement of marks'!AX13</f>
        <v>50</v>
      </c>
      <c r="F203" s="561"/>
      <c r="G203" s="561"/>
      <c r="H203" s="543">
        <f>'statement of marks'!AY13</f>
        <v>50</v>
      </c>
      <c r="I203" s="544">
        <f>IF('statement of marks'!CJ13="","",'statement of marks'!CJ13)</f>
        <v>100</v>
      </c>
      <c r="J203" s="545" t="str">
        <f>IF('statement of marks'!CK13="","",'statement of marks'!CK13)</f>
        <v>A</v>
      </c>
    </row>
    <row r="204" spans="1:10" ht="17" customHeight="1">
      <c r="A204" s="532"/>
      <c r="B204" s="530" t="str">
        <f>'statement of marks'!$CR$5</f>
        <v>LokLF; ,oe~ 'kkjhfjd f'k{kk</v>
      </c>
      <c r="C204" s="543"/>
      <c r="D204" s="543"/>
      <c r="E204" s="543">
        <f>'statement of marks'!BS13</f>
        <v>20</v>
      </c>
      <c r="F204" s="561"/>
      <c r="G204" s="543"/>
      <c r="H204" s="543">
        <f>'statement of marks'!BT13</f>
        <v>20</v>
      </c>
      <c r="I204" s="547">
        <f>IF('statement of marks'!CS13="","",'statement of marks'!CS13)</f>
        <v>40</v>
      </c>
      <c r="J204" s="548" t="str">
        <f>IF('statement of marks'!CT13="","",'statement of marks'!CT13)</f>
        <v>D</v>
      </c>
    </row>
    <row r="205" spans="1:10" ht="17" customHeight="1">
      <c r="A205" s="533"/>
      <c r="B205" s="538" t="s">
        <v>55</v>
      </c>
      <c r="C205" s="541"/>
      <c r="D205" s="541"/>
      <c r="E205" s="541">
        <f>'statement of marks'!BE$6</f>
        <v>25</v>
      </c>
      <c r="F205" s="546"/>
      <c r="G205" s="541"/>
      <c r="H205" s="541">
        <f>'statement of marks'!BF$6</f>
        <v>25</v>
      </c>
      <c r="I205" s="549"/>
      <c r="J205" s="550"/>
    </row>
    <row r="206" spans="1:10" ht="17" customHeight="1">
      <c r="A206" s="532"/>
      <c r="B206" s="530" t="str">
        <f>'statement of marks'!$CL$5</f>
        <v>dk;kZuqHko</v>
      </c>
      <c r="C206" s="543"/>
      <c r="D206" s="543"/>
      <c r="E206" s="543">
        <f>'statement of marks'!BE13</f>
        <v>20</v>
      </c>
      <c r="F206" s="561"/>
      <c r="G206" s="543"/>
      <c r="H206" s="543">
        <f>'statement of marks'!BF13</f>
        <v>20</v>
      </c>
      <c r="I206" s="544">
        <f>IF('statement of marks'!CM13="","",'statement of marks'!CM13)</f>
        <v>40</v>
      </c>
      <c r="J206" s="545" t="str">
        <f>IF('statement of marks'!CN13="","",'statement of marks'!CN13)</f>
        <v>B</v>
      </c>
    </row>
    <row r="207" spans="1:10" ht="17" customHeight="1">
      <c r="A207" s="532"/>
      <c r="B207" s="530" t="str">
        <f>'statement of marks'!$CO$5</f>
        <v>dyk f'k{kk</v>
      </c>
      <c r="C207" s="543"/>
      <c r="D207" s="543"/>
      <c r="E207" s="543">
        <f>'statement of marks'!BL13</f>
        <v>20</v>
      </c>
      <c r="F207" s="561"/>
      <c r="G207" s="543"/>
      <c r="H207" s="543">
        <f>'statement of marks'!BM13</f>
        <v>20</v>
      </c>
      <c r="I207" s="547">
        <f>IF('statement of marks'!CP13="","",'statement of marks'!CP13)</f>
        <v>40</v>
      </c>
      <c r="J207" s="551" t="str">
        <f>IF('statement of marks'!CQ13="","",'statement of marks'!CQ13)</f>
        <v>B</v>
      </c>
    </row>
    <row r="208" spans="1:10" ht="17" customHeight="1">
      <c r="A208" s="960"/>
      <c r="B208" s="959" t="s">
        <v>659</v>
      </c>
      <c r="C208" s="920" t="s">
        <v>8</v>
      </c>
      <c r="D208" s="920"/>
      <c r="E208" s="961" t="str">
        <f>'statement of marks'!CY$5</f>
        <v>dqy iw.kkZd</v>
      </c>
      <c r="F208" s="961"/>
      <c r="G208" s="961" t="str">
        <f>'statement of marks'!CZ$5</f>
        <v>dqy izkIrkad</v>
      </c>
      <c r="H208" s="961"/>
      <c r="I208" s="562" t="str">
        <f>'statement of marks'!DA$5</f>
        <v>izfr'kr</v>
      </c>
      <c r="J208" s="536" t="s">
        <v>663</v>
      </c>
    </row>
    <row r="209" spans="1:10" ht="17" customHeight="1">
      <c r="A209" s="960"/>
      <c r="B209" s="959"/>
      <c r="C209" s="920" t="str">
        <f>IF('statement of marks'!CX13="","",'statement of marks'!CX13)</f>
        <v>mRrh.kZ</v>
      </c>
      <c r="D209" s="920"/>
      <c r="E209" s="951">
        <f>IF('statement of marks'!CY13="","",'statement of marks'!CY13)</f>
        <v>500</v>
      </c>
      <c r="F209" s="951"/>
      <c r="G209" s="951">
        <f>IF('statement of marks'!CZ13="","",'statement of marks'!CZ13)</f>
        <v>261</v>
      </c>
      <c r="H209" s="951"/>
      <c r="I209" s="543">
        <f>IF('statement of marks'!DA13="","",'statement of marks'!DA13)</f>
        <v>52.2</v>
      </c>
      <c r="J209" s="566" t="str">
        <f>IF('statement of marks'!DB13="","",'statement of marks'!DB13)</f>
        <v>C</v>
      </c>
    </row>
    <row r="210" spans="1:10" ht="17" customHeight="1">
      <c r="A210" s="532"/>
      <c r="B210" s="539" t="str">
        <f>'statement of marks'!$CU$5</f>
        <v>dqy ehfVax</v>
      </c>
      <c r="C210" s="932" t="str">
        <f>details!$CB$3</f>
        <v>;ksx fnlEcj rd</v>
      </c>
      <c r="D210" s="933"/>
      <c r="E210" s="934"/>
      <c r="F210" s="552">
        <f>details!CB13</f>
        <v>258</v>
      </c>
      <c r="G210" s="932" t="s">
        <v>664</v>
      </c>
      <c r="H210" s="933"/>
      <c r="I210" s="934"/>
      <c r="J210" s="554">
        <f>details!CJ13</f>
        <v>424</v>
      </c>
    </row>
    <row r="211" spans="1:10" ht="17" customHeight="1">
      <c r="A211" s="532"/>
      <c r="B211" s="530" t="str">
        <f>'statement of marks'!$CV$5</f>
        <v>Nk= mifLFkfr</v>
      </c>
      <c r="C211" s="935"/>
      <c r="D211" s="936"/>
      <c r="E211" s="937"/>
      <c r="F211" s="553" t="str">
        <f>details!CC13</f>
        <v/>
      </c>
      <c r="G211" s="935"/>
      <c r="H211" s="936"/>
      <c r="I211" s="937"/>
      <c r="J211" s="555" t="str">
        <f>details!CK13</f>
        <v/>
      </c>
    </row>
    <row r="212" spans="1:10" ht="17" customHeight="1">
      <c r="A212" s="532"/>
      <c r="B212" s="530" t="s">
        <v>569</v>
      </c>
      <c r="C212" s="952" t="str">
        <f>IF('statement of marks'!DE13="","",'statement of marks'!DE13)</f>
        <v/>
      </c>
      <c r="D212" s="953"/>
      <c r="E212" s="953"/>
      <c r="F212" s="954"/>
      <c r="G212" s="955" t="str">
        <f>'statement of marks'!DD$5</f>
        <v>d{kk esa LFkku</v>
      </c>
      <c r="H212" s="956"/>
      <c r="I212" s="957"/>
      <c r="J212" s="545">
        <f>'statement of marks'!DD13</f>
        <v>4.9999999999999627</v>
      </c>
    </row>
    <row r="213" spans="1:10" ht="17" customHeight="1">
      <c r="A213" s="532"/>
      <c r="B213" s="530" t="s">
        <v>65</v>
      </c>
      <c r="C213" s="920"/>
      <c r="D213" s="920"/>
      <c r="E213" s="920"/>
      <c r="F213" s="920"/>
      <c r="G213" s="920"/>
      <c r="H213" s="920"/>
      <c r="I213" s="920"/>
      <c r="J213" s="924"/>
    </row>
    <row r="214" spans="1:10" ht="17" customHeight="1">
      <c r="A214" s="532"/>
      <c r="B214" s="556" t="s">
        <v>86</v>
      </c>
      <c r="C214" s="920"/>
      <c r="D214" s="920"/>
      <c r="E214" s="920"/>
      <c r="F214" s="920"/>
      <c r="G214" s="920"/>
      <c r="H214" s="920"/>
      <c r="I214" s="920"/>
      <c r="J214" s="924"/>
    </row>
    <row r="215" spans="1:10" ht="17" customHeight="1">
      <c r="A215" s="532"/>
      <c r="B215" s="557" t="s">
        <v>16</v>
      </c>
      <c r="C215" s="920"/>
      <c r="D215" s="920"/>
      <c r="E215" s="920"/>
      <c r="F215" s="920"/>
      <c r="G215" s="920"/>
      <c r="H215" s="920"/>
      <c r="I215" s="920"/>
      <c r="J215" s="924"/>
    </row>
    <row r="216" spans="1:10" ht="17" customHeight="1">
      <c r="A216" s="534"/>
      <c r="B216" s="558" t="s">
        <v>4</v>
      </c>
      <c r="C216" s="920"/>
      <c r="D216" s="920"/>
      <c r="E216" s="920"/>
      <c r="F216" s="920"/>
      <c r="G216" s="920"/>
      <c r="H216" s="920"/>
      <c r="I216" s="920"/>
      <c r="J216" s="924"/>
    </row>
    <row r="217" spans="1:10" ht="17" customHeight="1" thickBot="1">
      <c r="A217" s="535"/>
      <c r="B217" s="559" t="str">
        <f>'statement of marks'!$H$3</f>
        <v xml:space="preserve">fo|ky; dk Mkbl dksM+ </v>
      </c>
      <c r="C217" s="925" t="str">
        <f>'statement of marks'!$I$3</f>
        <v>00001</v>
      </c>
      <c r="D217" s="925"/>
      <c r="E217" s="926" t="s">
        <v>63</v>
      </c>
      <c r="F217" s="926"/>
      <c r="G217" s="926"/>
      <c r="H217" s="927">
        <f>'statement of marks'!$DD$107</f>
        <v>42460</v>
      </c>
      <c r="I217" s="928"/>
      <c r="J217" s="540" t="s">
        <v>662</v>
      </c>
    </row>
    <row r="218" spans="1:10" ht="17" customHeight="1">
      <c r="A218" s="929" t="s">
        <v>39</v>
      </c>
      <c r="B218" s="930"/>
      <c r="C218" s="930"/>
      <c r="D218" s="930"/>
      <c r="E218" s="930"/>
      <c r="F218" s="930"/>
      <c r="G218" s="930"/>
      <c r="H218" s="930"/>
      <c r="I218" s="930"/>
      <c r="J218" s="931"/>
    </row>
    <row r="219" spans="1:10" ht="17" customHeight="1">
      <c r="A219" s="938" t="str">
        <f>'statement of marks'!$A$1</f>
        <v>jk- ck- ek/;fed fo|ky; uohu] fuEckgsM+k</v>
      </c>
      <c r="B219" s="939"/>
      <c r="C219" s="939"/>
      <c r="D219" s="939"/>
      <c r="E219" s="939"/>
      <c r="F219" s="939"/>
      <c r="G219" s="939"/>
      <c r="H219" s="939"/>
      <c r="I219" s="939"/>
      <c r="J219" s="940"/>
    </row>
    <row r="220" spans="1:10" ht="17" customHeight="1">
      <c r="A220" s="941"/>
      <c r="B220" s="942"/>
      <c r="C220" s="942"/>
      <c r="D220" s="942"/>
      <c r="E220" s="942"/>
      <c r="F220" s="942"/>
      <c r="G220" s="942"/>
      <c r="H220" s="942"/>
      <c r="I220" s="942"/>
      <c r="J220" s="943"/>
    </row>
    <row r="221" spans="1:10" ht="17" customHeight="1">
      <c r="A221" s="531"/>
      <c r="B221" s="537" t="s">
        <v>559</v>
      </c>
      <c r="C221" s="944" t="str">
        <f>'statement of marks'!$F$3</f>
        <v>2015-16</v>
      </c>
      <c r="D221" s="944"/>
      <c r="E221" s="944"/>
      <c r="F221" s="944"/>
      <c r="G221" s="944"/>
      <c r="H221" s="944"/>
      <c r="I221" s="944"/>
      <c r="J221" s="945"/>
    </row>
    <row r="222" spans="1:10" ht="17" customHeight="1">
      <c r="A222" s="532"/>
      <c r="B222" s="530" t="s">
        <v>560</v>
      </c>
      <c r="C222" s="912" t="str">
        <f>IF('statement of marks'!H14="","",'statement of marks'!H14)</f>
        <v>v 008</v>
      </c>
      <c r="D222" s="912"/>
      <c r="E222" s="912"/>
      <c r="F222" s="912"/>
      <c r="G222" s="912"/>
      <c r="H222" s="912"/>
      <c r="I222" s="912"/>
      <c r="J222" s="958"/>
    </row>
    <row r="223" spans="1:10" ht="17" customHeight="1">
      <c r="A223" s="532"/>
      <c r="B223" s="530" t="s">
        <v>561</v>
      </c>
      <c r="C223" s="912" t="str">
        <f>IF('statement of marks'!I14="","",'statement of marks'!I14)</f>
        <v>c 008</v>
      </c>
      <c r="D223" s="912"/>
      <c r="E223" s="912"/>
      <c r="F223" s="912"/>
      <c r="G223" s="912"/>
      <c r="H223" s="912"/>
      <c r="I223" s="912"/>
      <c r="J223" s="958"/>
    </row>
    <row r="224" spans="1:10" ht="17" customHeight="1">
      <c r="A224" s="532"/>
      <c r="B224" s="530" t="s">
        <v>562</v>
      </c>
      <c r="C224" s="912" t="str">
        <f>IF('statement of marks'!J14="","",'statement of marks'!J14)</f>
        <v>l 008</v>
      </c>
      <c r="D224" s="912"/>
      <c r="E224" s="912"/>
      <c r="F224" s="912"/>
      <c r="G224" s="912"/>
      <c r="H224" s="912"/>
      <c r="I224" s="912"/>
      <c r="J224" s="958"/>
    </row>
    <row r="225" spans="1:10" ht="17" customHeight="1">
      <c r="A225" s="532"/>
      <c r="B225" s="530" t="s">
        <v>563</v>
      </c>
      <c r="C225" s="946" t="str">
        <f>'statement of marks'!$D$3</f>
        <v>2 A</v>
      </c>
      <c r="D225" s="946"/>
      <c r="E225" s="946"/>
      <c r="F225" s="912" t="s">
        <v>566</v>
      </c>
      <c r="G225" s="912"/>
      <c r="H225" s="912"/>
      <c r="I225" s="949" t="str">
        <f>IF('statement of marks'!B14="","",'statement of marks'!B14)</f>
        <v>ST</v>
      </c>
      <c r="J225" s="950"/>
    </row>
    <row r="226" spans="1:10" ht="17" customHeight="1">
      <c r="A226" s="532"/>
      <c r="B226" s="530" t="s">
        <v>6</v>
      </c>
      <c r="C226" s="946">
        <f>IF('statement of marks'!D14="","",'statement of marks'!D14)</f>
        <v>808</v>
      </c>
      <c r="D226" s="946"/>
      <c r="E226" s="946"/>
      <c r="F226" s="912" t="s">
        <v>564</v>
      </c>
      <c r="G226" s="912"/>
      <c r="H226" s="912"/>
      <c r="I226" s="949">
        <f>IF('statement of marks'!E14="","",'statement of marks'!E14)</f>
        <v>4008</v>
      </c>
      <c r="J226" s="950"/>
    </row>
    <row r="227" spans="1:10" ht="17" customHeight="1">
      <c r="A227" s="532"/>
      <c r="B227" s="530" t="s">
        <v>661</v>
      </c>
      <c r="C227" s="947" t="str">
        <f>IF('statement of marks'!F14="","",'statement of marks'!F14)</f>
        <v/>
      </c>
      <c r="D227" s="947"/>
      <c r="E227" s="947"/>
      <c r="F227" s="918" t="str">
        <f>IF('statement of marks'!G14="","",'statement of marks'!G14)</f>
        <v/>
      </c>
      <c r="G227" s="918"/>
      <c r="H227" s="918"/>
      <c r="I227" s="918"/>
      <c r="J227" s="948"/>
    </row>
    <row r="228" spans="1:10" ht="17" customHeight="1">
      <c r="A228" s="534"/>
      <c r="B228" s="529" t="s">
        <v>565</v>
      </c>
      <c r="C228" s="498" t="str">
        <f>'statement of marks'!K$5</f>
        <v>ekSf[kd</v>
      </c>
      <c r="D228" s="498" t="str">
        <f>'statement of marks'!L$5</f>
        <v>fyf[kr</v>
      </c>
      <c r="E228" s="498" t="str">
        <f>'statement of marks'!M$5</f>
        <v>;ksx</v>
      </c>
      <c r="F228" s="498" t="str">
        <f>'statement of marks'!N$5</f>
        <v>ekSf[kd</v>
      </c>
      <c r="G228" s="498" t="str">
        <f>'statement of marks'!O$5</f>
        <v>fyf[kr</v>
      </c>
      <c r="H228" s="498" t="str">
        <f>'statement of marks'!P$5</f>
        <v>;ksx</v>
      </c>
      <c r="I228" s="564" t="s">
        <v>79</v>
      </c>
      <c r="J228" s="565" t="s">
        <v>571</v>
      </c>
    </row>
    <row r="229" spans="1:10" ht="17" customHeight="1">
      <c r="A229" s="533"/>
      <c r="B229" s="538" t="s">
        <v>55</v>
      </c>
      <c r="C229" s="541">
        <f>'statement of marks'!K$6</f>
        <v>70</v>
      </c>
      <c r="D229" s="541">
        <f>'statement of marks'!L$6</f>
        <v>30</v>
      </c>
      <c r="E229" s="541">
        <f>'statement of marks'!M$6</f>
        <v>100</v>
      </c>
      <c r="F229" s="541">
        <f>'statement of marks'!N$6</f>
        <v>70</v>
      </c>
      <c r="G229" s="541">
        <f>'statement of marks'!O$6</f>
        <v>30</v>
      </c>
      <c r="H229" s="541">
        <f>'statement of marks'!P$6</f>
        <v>100</v>
      </c>
      <c r="I229" s="541"/>
      <c r="J229" s="542"/>
    </row>
    <row r="230" spans="1:10" ht="17" customHeight="1">
      <c r="A230" s="532"/>
      <c r="B230" s="530" t="str">
        <f>'statement of marks'!$BZ$5</f>
        <v>fgUnh</v>
      </c>
      <c r="C230" s="543">
        <f>'statement of marks'!K14</f>
        <v>50</v>
      </c>
      <c r="D230" s="543">
        <f>'statement of marks'!L14</f>
        <v>20</v>
      </c>
      <c r="E230" s="543">
        <f>'statement of marks'!M14</f>
        <v>70</v>
      </c>
      <c r="F230" s="543">
        <f>'statement of marks'!N14</f>
        <v>12</v>
      </c>
      <c r="G230" s="543">
        <f>'statement of marks'!O14</f>
        <v>30</v>
      </c>
      <c r="H230" s="543">
        <f>'statement of marks'!P14</f>
        <v>42</v>
      </c>
      <c r="I230" s="544">
        <f>IF('statement of marks'!CA14="","",'statement of marks'!CA14)</f>
        <v>112</v>
      </c>
      <c r="J230" s="545" t="str">
        <f>IF('statement of marks'!CB14="","",'statement of marks'!CB14)</f>
        <v>C</v>
      </c>
    </row>
    <row r="231" spans="1:10" ht="17" customHeight="1">
      <c r="A231" s="532"/>
      <c r="B231" s="530" t="str">
        <f>'statement of marks'!$CC$5</f>
        <v>vaxszth</v>
      </c>
      <c r="C231" s="543">
        <f>'statement of marks'!X14</f>
        <v>5</v>
      </c>
      <c r="D231" s="543">
        <f>'statement of marks'!Y14</f>
        <v>20</v>
      </c>
      <c r="E231" s="543">
        <f>'statement of marks'!Z14</f>
        <v>25</v>
      </c>
      <c r="F231" s="543">
        <f>'statement of marks'!AA14</f>
        <v>12</v>
      </c>
      <c r="G231" s="543">
        <f>'statement of marks'!AB14</f>
        <v>4</v>
      </c>
      <c r="H231" s="543">
        <f>'statement of marks'!AC14</f>
        <v>16</v>
      </c>
      <c r="I231" s="544">
        <f>IF('statement of marks'!CD14="","",'statement of marks'!CD14)</f>
        <v>41</v>
      </c>
      <c r="J231" s="545" t="str">
        <f>IF('statement of marks'!CE14="","",'statement of marks'!CE14)</f>
        <v>D</v>
      </c>
    </row>
    <row r="232" spans="1:10" ht="17" customHeight="1">
      <c r="A232" s="532"/>
      <c r="B232" s="530" t="str">
        <f>'statement of marks'!$CF$5</f>
        <v>xf.kr</v>
      </c>
      <c r="C232" s="543">
        <f>'statement of marks'!AK14</f>
        <v>50</v>
      </c>
      <c r="D232" s="543">
        <f>'statement of marks'!AL14</f>
        <v>20</v>
      </c>
      <c r="E232" s="543">
        <f>'statement of marks'!AM14</f>
        <v>70</v>
      </c>
      <c r="F232" s="543">
        <f>'statement of marks'!AN14</f>
        <v>12</v>
      </c>
      <c r="G232" s="543">
        <f>'statement of marks'!AO14</f>
        <v>30</v>
      </c>
      <c r="H232" s="543">
        <f>'statement of marks'!AP14</f>
        <v>42</v>
      </c>
      <c r="I232" s="544">
        <f>IF('statement of marks'!CG14="","",'statement of marks'!CG14)</f>
        <v>112</v>
      </c>
      <c r="J232" s="545" t="str">
        <f>IF('statement of marks'!CH14="","",'statement of marks'!CH14)</f>
        <v>C</v>
      </c>
    </row>
    <row r="233" spans="1:10" ht="17" customHeight="1">
      <c r="A233" s="533"/>
      <c r="B233" s="538" t="s">
        <v>55</v>
      </c>
      <c r="C233" s="541"/>
      <c r="D233" s="541"/>
      <c r="E233" s="541">
        <f>'statement of marks'!AX$6</f>
        <v>50</v>
      </c>
      <c r="F233" s="541"/>
      <c r="G233" s="541"/>
      <c r="H233" s="541">
        <f>'statement of marks'!AY$6</f>
        <v>50</v>
      </c>
      <c r="I233" s="546"/>
      <c r="J233" s="542"/>
    </row>
    <row r="234" spans="1:10" ht="17" customHeight="1">
      <c r="A234" s="532"/>
      <c r="B234" s="530" t="str">
        <f>'statement of marks'!$CI$5</f>
        <v>Ik;kZoj.k v/;;u</v>
      </c>
      <c r="C234" s="561"/>
      <c r="D234" s="561"/>
      <c r="E234" s="543">
        <f>'statement of marks'!AX14</f>
        <v>50</v>
      </c>
      <c r="F234" s="561"/>
      <c r="G234" s="561"/>
      <c r="H234" s="543">
        <f>'statement of marks'!AY14</f>
        <v>50</v>
      </c>
      <c r="I234" s="544">
        <f>IF('statement of marks'!CJ14="","",'statement of marks'!CJ14)</f>
        <v>100</v>
      </c>
      <c r="J234" s="545" t="str">
        <f>IF('statement of marks'!CK14="","",'statement of marks'!CK14)</f>
        <v>A</v>
      </c>
    </row>
    <row r="235" spans="1:10" ht="17" customHeight="1">
      <c r="A235" s="532"/>
      <c r="B235" s="530" t="str">
        <f>'statement of marks'!$CR$5</f>
        <v>LokLF; ,oe~ 'kkjhfjd f'k{kk</v>
      </c>
      <c r="C235" s="543"/>
      <c r="D235" s="543"/>
      <c r="E235" s="543">
        <f>'statement of marks'!BS14</f>
        <v>20</v>
      </c>
      <c r="F235" s="561"/>
      <c r="G235" s="543"/>
      <c r="H235" s="543">
        <f>'statement of marks'!BT14</f>
        <v>20</v>
      </c>
      <c r="I235" s="547">
        <f>IF('statement of marks'!CS14="","",'statement of marks'!CS14)</f>
        <v>40</v>
      </c>
      <c r="J235" s="548" t="str">
        <f>IF('statement of marks'!CT14="","",'statement of marks'!CT14)</f>
        <v>D</v>
      </c>
    </row>
    <row r="236" spans="1:10" ht="17" customHeight="1">
      <c r="A236" s="533"/>
      <c r="B236" s="538" t="s">
        <v>55</v>
      </c>
      <c r="C236" s="541"/>
      <c r="D236" s="541"/>
      <c r="E236" s="541">
        <f>'statement of marks'!BE$6</f>
        <v>25</v>
      </c>
      <c r="F236" s="546"/>
      <c r="G236" s="541"/>
      <c r="H236" s="541">
        <f>'statement of marks'!BF$6</f>
        <v>25</v>
      </c>
      <c r="I236" s="549"/>
      <c r="J236" s="550"/>
    </row>
    <row r="237" spans="1:10" ht="17" customHeight="1">
      <c r="A237" s="532"/>
      <c r="B237" s="530" t="str">
        <f>'statement of marks'!$CL$5</f>
        <v>dk;kZuqHko</v>
      </c>
      <c r="C237" s="543"/>
      <c r="D237" s="543"/>
      <c r="E237" s="543">
        <f>'statement of marks'!BE14</f>
        <v>20</v>
      </c>
      <c r="F237" s="561"/>
      <c r="G237" s="543"/>
      <c r="H237" s="543">
        <f>'statement of marks'!BF14</f>
        <v>20</v>
      </c>
      <c r="I237" s="544">
        <f>IF('statement of marks'!CM14="","",'statement of marks'!CM14)</f>
        <v>40</v>
      </c>
      <c r="J237" s="545" t="str">
        <f>IF('statement of marks'!CN14="","",'statement of marks'!CN14)</f>
        <v>B</v>
      </c>
    </row>
    <row r="238" spans="1:10" ht="17" customHeight="1">
      <c r="A238" s="532"/>
      <c r="B238" s="530" t="str">
        <f>'statement of marks'!$CO$5</f>
        <v>dyk f'k{kk</v>
      </c>
      <c r="C238" s="543"/>
      <c r="D238" s="543"/>
      <c r="E238" s="543">
        <f>'statement of marks'!BL14</f>
        <v>20</v>
      </c>
      <c r="F238" s="561"/>
      <c r="G238" s="543"/>
      <c r="H238" s="543">
        <f>'statement of marks'!BM14</f>
        <v>20</v>
      </c>
      <c r="I238" s="547">
        <f>IF('statement of marks'!CP14="","",'statement of marks'!CP14)</f>
        <v>40</v>
      </c>
      <c r="J238" s="551" t="str">
        <f>IF('statement of marks'!CQ14="","",'statement of marks'!CQ14)</f>
        <v>B</v>
      </c>
    </row>
    <row r="239" spans="1:10" ht="17" customHeight="1">
      <c r="A239" s="960"/>
      <c r="B239" s="959" t="s">
        <v>659</v>
      </c>
      <c r="C239" s="920" t="s">
        <v>8</v>
      </c>
      <c r="D239" s="920"/>
      <c r="E239" s="961" t="str">
        <f>'statement of marks'!CY$5</f>
        <v>dqy iw.kkZd</v>
      </c>
      <c r="F239" s="961"/>
      <c r="G239" s="961" t="str">
        <f>'statement of marks'!CZ$5</f>
        <v>dqy izkIrkad</v>
      </c>
      <c r="H239" s="961"/>
      <c r="I239" s="562" t="str">
        <f>'statement of marks'!DA$5</f>
        <v>izfr'kr</v>
      </c>
      <c r="J239" s="536" t="s">
        <v>663</v>
      </c>
    </row>
    <row r="240" spans="1:10" ht="17" customHeight="1">
      <c r="A240" s="960"/>
      <c r="B240" s="959"/>
      <c r="C240" s="920" t="str">
        <f>IF('statement of marks'!CX14="","",'statement of marks'!CX14)</f>
        <v>mRrh.kZ</v>
      </c>
      <c r="D240" s="920"/>
      <c r="E240" s="951">
        <f>IF('statement of marks'!CY14="","",'statement of marks'!CY14)</f>
        <v>500</v>
      </c>
      <c r="F240" s="951"/>
      <c r="G240" s="951">
        <f>IF('statement of marks'!CZ14="","",'statement of marks'!CZ14)</f>
        <v>265</v>
      </c>
      <c r="H240" s="951"/>
      <c r="I240" s="543">
        <f>IF('statement of marks'!DA14="","",'statement of marks'!DA14)</f>
        <v>53</v>
      </c>
      <c r="J240" s="566" t="str">
        <f>IF('statement of marks'!DB14="","",'statement of marks'!DB14)</f>
        <v>C</v>
      </c>
    </row>
    <row r="241" spans="1:10" ht="17" customHeight="1">
      <c r="A241" s="532"/>
      <c r="B241" s="539" t="str">
        <f>'statement of marks'!$CU$5</f>
        <v>dqy ehfVax</v>
      </c>
      <c r="C241" s="932" t="str">
        <f>details!$CB$3</f>
        <v>;ksx fnlEcj rd</v>
      </c>
      <c r="D241" s="933"/>
      <c r="E241" s="934"/>
      <c r="F241" s="552">
        <f>details!CB14</f>
        <v>258</v>
      </c>
      <c r="G241" s="932" t="s">
        <v>664</v>
      </c>
      <c r="H241" s="933"/>
      <c r="I241" s="934"/>
      <c r="J241" s="554">
        <f>details!CJ14</f>
        <v>424</v>
      </c>
    </row>
    <row r="242" spans="1:10" ht="17" customHeight="1">
      <c r="A242" s="532"/>
      <c r="B242" s="530" t="str">
        <f>'statement of marks'!$CV$5</f>
        <v>Nk= mifLFkfr</v>
      </c>
      <c r="C242" s="935"/>
      <c r="D242" s="936"/>
      <c r="E242" s="937"/>
      <c r="F242" s="553" t="str">
        <f>details!CC14</f>
        <v/>
      </c>
      <c r="G242" s="935"/>
      <c r="H242" s="936"/>
      <c r="I242" s="937"/>
      <c r="J242" s="555" t="str">
        <f>details!CK14</f>
        <v/>
      </c>
    </row>
    <row r="243" spans="1:10" ht="17" customHeight="1">
      <c r="A243" s="532"/>
      <c r="B243" s="530" t="s">
        <v>569</v>
      </c>
      <c r="C243" s="952" t="str">
        <f>IF('statement of marks'!DE14="","",'statement of marks'!DE14)</f>
        <v/>
      </c>
      <c r="D243" s="953"/>
      <c r="E243" s="953"/>
      <c r="F243" s="954"/>
      <c r="G243" s="955" t="str">
        <f>'statement of marks'!DD$5</f>
        <v>d{kk esa LFkku</v>
      </c>
      <c r="H243" s="956"/>
      <c r="I243" s="957"/>
      <c r="J243" s="545">
        <f>'statement of marks'!DD14</f>
        <v>3.0000000000000031</v>
      </c>
    </row>
    <row r="244" spans="1:10" ht="17" customHeight="1">
      <c r="A244" s="532"/>
      <c r="B244" s="530" t="s">
        <v>65</v>
      </c>
      <c r="C244" s="920"/>
      <c r="D244" s="920"/>
      <c r="E244" s="920"/>
      <c r="F244" s="920"/>
      <c r="G244" s="920"/>
      <c r="H244" s="920"/>
      <c r="I244" s="920"/>
      <c r="J244" s="924"/>
    </row>
    <row r="245" spans="1:10" ht="17" customHeight="1">
      <c r="A245" s="532"/>
      <c r="B245" s="556" t="s">
        <v>86</v>
      </c>
      <c r="C245" s="920"/>
      <c r="D245" s="920"/>
      <c r="E245" s="920"/>
      <c r="F245" s="920"/>
      <c r="G245" s="920"/>
      <c r="H245" s="920"/>
      <c r="I245" s="920"/>
      <c r="J245" s="924"/>
    </row>
    <row r="246" spans="1:10" ht="17" customHeight="1">
      <c r="A246" s="532"/>
      <c r="B246" s="557" t="s">
        <v>16</v>
      </c>
      <c r="C246" s="920"/>
      <c r="D246" s="920"/>
      <c r="E246" s="920"/>
      <c r="F246" s="920"/>
      <c r="G246" s="920"/>
      <c r="H246" s="920"/>
      <c r="I246" s="920"/>
      <c r="J246" s="924"/>
    </row>
    <row r="247" spans="1:10" ht="17" customHeight="1">
      <c r="A247" s="534"/>
      <c r="B247" s="558" t="s">
        <v>4</v>
      </c>
      <c r="C247" s="920"/>
      <c r="D247" s="920"/>
      <c r="E247" s="920"/>
      <c r="F247" s="920"/>
      <c r="G247" s="920"/>
      <c r="H247" s="920"/>
      <c r="I247" s="920"/>
      <c r="J247" s="924"/>
    </row>
    <row r="248" spans="1:10" ht="17" customHeight="1" thickBot="1">
      <c r="A248" s="535"/>
      <c r="B248" s="559" t="str">
        <f>'statement of marks'!$H$3</f>
        <v xml:space="preserve">fo|ky; dk Mkbl dksM+ </v>
      </c>
      <c r="C248" s="925" t="str">
        <f>'statement of marks'!$I$3</f>
        <v>00001</v>
      </c>
      <c r="D248" s="925"/>
      <c r="E248" s="926" t="s">
        <v>63</v>
      </c>
      <c r="F248" s="926"/>
      <c r="G248" s="926"/>
      <c r="H248" s="927">
        <f>'statement of marks'!$DD$107</f>
        <v>42460</v>
      </c>
      <c r="I248" s="928"/>
      <c r="J248" s="540" t="s">
        <v>662</v>
      </c>
    </row>
    <row r="249" spans="1:10" ht="17" customHeight="1">
      <c r="A249" s="929" t="s">
        <v>39</v>
      </c>
      <c r="B249" s="930"/>
      <c r="C249" s="930"/>
      <c r="D249" s="930"/>
      <c r="E249" s="930"/>
      <c r="F249" s="930"/>
      <c r="G249" s="930"/>
      <c r="H249" s="930"/>
      <c r="I249" s="930"/>
      <c r="J249" s="931"/>
    </row>
    <row r="250" spans="1:10" ht="17" customHeight="1">
      <c r="A250" s="938" t="str">
        <f>'statement of marks'!$A$1</f>
        <v>jk- ck- ek/;fed fo|ky; uohu] fuEckgsM+k</v>
      </c>
      <c r="B250" s="939"/>
      <c r="C250" s="939"/>
      <c r="D250" s="939"/>
      <c r="E250" s="939"/>
      <c r="F250" s="939"/>
      <c r="G250" s="939"/>
      <c r="H250" s="939"/>
      <c r="I250" s="939"/>
      <c r="J250" s="940"/>
    </row>
    <row r="251" spans="1:10" ht="17" customHeight="1">
      <c r="A251" s="941"/>
      <c r="B251" s="942"/>
      <c r="C251" s="942"/>
      <c r="D251" s="942"/>
      <c r="E251" s="942"/>
      <c r="F251" s="942"/>
      <c r="G251" s="942"/>
      <c r="H251" s="942"/>
      <c r="I251" s="942"/>
      <c r="J251" s="943"/>
    </row>
    <row r="252" spans="1:10" ht="17" customHeight="1">
      <c r="A252" s="531"/>
      <c r="B252" s="537" t="s">
        <v>559</v>
      </c>
      <c r="C252" s="944" t="str">
        <f>'statement of marks'!$F$3</f>
        <v>2015-16</v>
      </c>
      <c r="D252" s="944"/>
      <c r="E252" s="944"/>
      <c r="F252" s="944"/>
      <c r="G252" s="944"/>
      <c r="H252" s="944"/>
      <c r="I252" s="944"/>
      <c r="J252" s="945"/>
    </row>
    <row r="253" spans="1:10" ht="17" customHeight="1">
      <c r="A253" s="532"/>
      <c r="B253" s="530" t="s">
        <v>560</v>
      </c>
      <c r="C253" s="912" t="str">
        <f>IF('statement of marks'!H15="","",'statement of marks'!H15)</f>
        <v>v 009</v>
      </c>
      <c r="D253" s="912"/>
      <c r="E253" s="912"/>
      <c r="F253" s="912"/>
      <c r="G253" s="912"/>
      <c r="H253" s="912"/>
      <c r="I253" s="912"/>
      <c r="J253" s="958"/>
    </row>
    <row r="254" spans="1:10" ht="17" customHeight="1">
      <c r="A254" s="532"/>
      <c r="B254" s="530" t="s">
        <v>561</v>
      </c>
      <c r="C254" s="912" t="str">
        <f>IF('statement of marks'!I15="","",'statement of marks'!I15)</f>
        <v>c 009</v>
      </c>
      <c r="D254" s="912"/>
      <c r="E254" s="912"/>
      <c r="F254" s="912"/>
      <c r="G254" s="912"/>
      <c r="H254" s="912"/>
      <c r="I254" s="912"/>
      <c r="J254" s="958"/>
    </row>
    <row r="255" spans="1:10" ht="17" customHeight="1">
      <c r="A255" s="532"/>
      <c r="B255" s="530" t="s">
        <v>562</v>
      </c>
      <c r="C255" s="912" t="str">
        <f>IF('statement of marks'!J15="","",'statement of marks'!J15)</f>
        <v>l 009</v>
      </c>
      <c r="D255" s="912"/>
      <c r="E255" s="912"/>
      <c r="F255" s="912"/>
      <c r="G255" s="912"/>
      <c r="H255" s="912"/>
      <c r="I255" s="912"/>
      <c r="J255" s="958"/>
    </row>
    <row r="256" spans="1:10" ht="17" customHeight="1">
      <c r="A256" s="532"/>
      <c r="B256" s="530" t="s">
        <v>563</v>
      </c>
      <c r="C256" s="946" t="str">
        <f>'statement of marks'!$D$3</f>
        <v>2 A</v>
      </c>
      <c r="D256" s="946"/>
      <c r="E256" s="946"/>
      <c r="F256" s="912" t="s">
        <v>566</v>
      </c>
      <c r="G256" s="912"/>
      <c r="H256" s="912"/>
      <c r="I256" s="949" t="str">
        <f>IF('statement of marks'!B15="","",'statement of marks'!B15)</f>
        <v>OBC</v>
      </c>
      <c r="J256" s="950"/>
    </row>
    <row r="257" spans="1:10" ht="17" customHeight="1">
      <c r="A257" s="532"/>
      <c r="B257" s="530" t="s">
        <v>6</v>
      </c>
      <c r="C257" s="946" t="str">
        <f>IF('statement of marks'!D15="","",'statement of marks'!D15)</f>
        <v>TC</v>
      </c>
      <c r="D257" s="946"/>
      <c r="E257" s="946"/>
      <c r="F257" s="912" t="s">
        <v>564</v>
      </c>
      <c r="G257" s="912"/>
      <c r="H257" s="912"/>
      <c r="I257" s="949">
        <f>IF('statement of marks'!E15="","",'statement of marks'!E15)</f>
        <v>4009</v>
      </c>
      <c r="J257" s="950"/>
    </row>
    <row r="258" spans="1:10" ht="17" customHeight="1">
      <c r="A258" s="532"/>
      <c r="B258" s="530" t="s">
        <v>661</v>
      </c>
      <c r="C258" s="947" t="str">
        <f>IF('statement of marks'!F15="","",'statement of marks'!F15)</f>
        <v/>
      </c>
      <c r="D258" s="947"/>
      <c r="E258" s="947"/>
      <c r="F258" s="918" t="str">
        <f>IF('statement of marks'!G15="","",'statement of marks'!G15)</f>
        <v/>
      </c>
      <c r="G258" s="918"/>
      <c r="H258" s="918"/>
      <c r="I258" s="918"/>
      <c r="J258" s="948"/>
    </row>
    <row r="259" spans="1:10" ht="17" customHeight="1">
      <c r="A259" s="534"/>
      <c r="B259" s="529" t="s">
        <v>565</v>
      </c>
      <c r="C259" s="498" t="str">
        <f>'statement of marks'!K$5</f>
        <v>ekSf[kd</v>
      </c>
      <c r="D259" s="498" t="str">
        <f>'statement of marks'!L$5</f>
        <v>fyf[kr</v>
      </c>
      <c r="E259" s="498" t="str">
        <f>'statement of marks'!M$5</f>
        <v>;ksx</v>
      </c>
      <c r="F259" s="498" t="str">
        <f>'statement of marks'!N$5</f>
        <v>ekSf[kd</v>
      </c>
      <c r="G259" s="498" t="str">
        <f>'statement of marks'!O$5</f>
        <v>fyf[kr</v>
      </c>
      <c r="H259" s="498" t="str">
        <f>'statement of marks'!P$5</f>
        <v>;ksx</v>
      </c>
      <c r="I259" s="564" t="s">
        <v>79</v>
      </c>
      <c r="J259" s="565" t="s">
        <v>571</v>
      </c>
    </row>
    <row r="260" spans="1:10" ht="17" customHeight="1">
      <c r="A260" s="533"/>
      <c r="B260" s="538" t="s">
        <v>55</v>
      </c>
      <c r="C260" s="541">
        <f>'statement of marks'!K$6</f>
        <v>70</v>
      </c>
      <c r="D260" s="541">
        <f>'statement of marks'!L$6</f>
        <v>30</v>
      </c>
      <c r="E260" s="541">
        <f>'statement of marks'!M$6</f>
        <v>100</v>
      </c>
      <c r="F260" s="541">
        <f>'statement of marks'!N$6</f>
        <v>70</v>
      </c>
      <c r="G260" s="541">
        <f>'statement of marks'!O$6</f>
        <v>30</v>
      </c>
      <c r="H260" s="541">
        <f>'statement of marks'!P$6</f>
        <v>100</v>
      </c>
      <c r="I260" s="541"/>
      <c r="J260" s="542"/>
    </row>
    <row r="261" spans="1:10" ht="17" customHeight="1">
      <c r="A261" s="532"/>
      <c r="B261" s="530" t="str">
        <f>'statement of marks'!$BZ$5</f>
        <v>fgUnh</v>
      </c>
      <c r="C261" s="543">
        <f>'statement of marks'!K15</f>
        <v>50</v>
      </c>
      <c r="D261" s="543">
        <f>'statement of marks'!L15</f>
        <v>20</v>
      </c>
      <c r="E261" s="543">
        <f>'statement of marks'!M15</f>
        <v>70</v>
      </c>
      <c r="F261" s="543">
        <f>'statement of marks'!N15</f>
        <v>13</v>
      </c>
      <c r="G261" s="543">
        <f>'statement of marks'!O15</f>
        <v>30</v>
      </c>
      <c r="H261" s="543">
        <f>'statement of marks'!P15</f>
        <v>43</v>
      </c>
      <c r="I261" s="544">
        <f>IF('statement of marks'!CA15="","",'statement of marks'!CA15)</f>
        <v>113</v>
      </c>
      <c r="J261" s="545" t="str">
        <f>IF('statement of marks'!CB15="","",'statement of marks'!CB15)</f>
        <v/>
      </c>
    </row>
    <row r="262" spans="1:10" ht="17" customHeight="1">
      <c r="A262" s="532"/>
      <c r="B262" s="530" t="str">
        <f>'statement of marks'!$CC$5</f>
        <v>vaxszth</v>
      </c>
      <c r="C262" s="543">
        <f>'statement of marks'!X15</f>
        <v>5</v>
      </c>
      <c r="D262" s="543">
        <f>'statement of marks'!Y15</f>
        <v>20</v>
      </c>
      <c r="E262" s="543">
        <f>'statement of marks'!Z15</f>
        <v>25</v>
      </c>
      <c r="F262" s="543">
        <f>'statement of marks'!AA15</f>
        <v>12</v>
      </c>
      <c r="G262" s="543">
        <f>'statement of marks'!AB15</f>
        <v>5</v>
      </c>
      <c r="H262" s="543">
        <f>'statement of marks'!AC15</f>
        <v>17</v>
      </c>
      <c r="I262" s="544">
        <f>IF('statement of marks'!CD15="","",'statement of marks'!CD15)</f>
        <v>42</v>
      </c>
      <c r="J262" s="545" t="str">
        <f>IF('statement of marks'!CE15="","",'statement of marks'!CE15)</f>
        <v/>
      </c>
    </row>
    <row r="263" spans="1:10" ht="17" customHeight="1">
      <c r="A263" s="532"/>
      <c r="B263" s="530" t="str">
        <f>'statement of marks'!$CF$5</f>
        <v>xf.kr</v>
      </c>
      <c r="C263" s="543">
        <f>'statement of marks'!AK15</f>
        <v>50</v>
      </c>
      <c r="D263" s="543">
        <f>'statement of marks'!AL15</f>
        <v>20</v>
      </c>
      <c r="E263" s="543">
        <f>'statement of marks'!AM15</f>
        <v>70</v>
      </c>
      <c r="F263" s="543">
        <f>'statement of marks'!AN15</f>
        <v>13</v>
      </c>
      <c r="G263" s="543">
        <f>'statement of marks'!AO15</f>
        <v>30</v>
      </c>
      <c r="H263" s="543">
        <f>'statement of marks'!AP15</f>
        <v>43</v>
      </c>
      <c r="I263" s="544">
        <f>IF('statement of marks'!CG15="","",'statement of marks'!CG15)</f>
        <v>113</v>
      </c>
      <c r="J263" s="545" t="str">
        <f>IF('statement of marks'!CH15="","",'statement of marks'!CH15)</f>
        <v/>
      </c>
    </row>
    <row r="264" spans="1:10" ht="17" customHeight="1">
      <c r="A264" s="533"/>
      <c r="B264" s="538" t="s">
        <v>55</v>
      </c>
      <c r="C264" s="541"/>
      <c r="D264" s="541"/>
      <c r="E264" s="541">
        <f>'statement of marks'!AX$6</f>
        <v>50</v>
      </c>
      <c r="F264" s="541"/>
      <c r="G264" s="541"/>
      <c r="H264" s="541">
        <f>'statement of marks'!AY$6</f>
        <v>50</v>
      </c>
      <c r="I264" s="546"/>
      <c r="J264" s="542"/>
    </row>
    <row r="265" spans="1:10" ht="17" customHeight="1">
      <c r="A265" s="532"/>
      <c r="B265" s="530" t="str">
        <f>'statement of marks'!$CI$5</f>
        <v>Ik;kZoj.k v/;;u</v>
      </c>
      <c r="C265" s="561"/>
      <c r="D265" s="561"/>
      <c r="E265" s="543">
        <f>'statement of marks'!AX15</f>
        <v>50</v>
      </c>
      <c r="F265" s="561"/>
      <c r="G265" s="561"/>
      <c r="H265" s="543">
        <f>'statement of marks'!AY15</f>
        <v>50</v>
      </c>
      <c r="I265" s="544">
        <f>IF('statement of marks'!CJ15="","",'statement of marks'!CJ15)</f>
        <v>100</v>
      </c>
      <c r="J265" s="545" t="str">
        <f>IF('statement of marks'!CK15="","",'statement of marks'!CK15)</f>
        <v/>
      </c>
    </row>
    <row r="266" spans="1:10" ht="17" customHeight="1">
      <c r="A266" s="532"/>
      <c r="B266" s="530" t="str">
        <f>'statement of marks'!$CR$5</f>
        <v>LokLF; ,oe~ 'kkjhfjd f'k{kk</v>
      </c>
      <c r="C266" s="543"/>
      <c r="D266" s="543"/>
      <c r="E266" s="543">
        <f>'statement of marks'!BS15</f>
        <v>20</v>
      </c>
      <c r="F266" s="561"/>
      <c r="G266" s="543"/>
      <c r="H266" s="543">
        <f>'statement of marks'!BT15</f>
        <v>20</v>
      </c>
      <c r="I266" s="547">
        <f>IF('statement of marks'!CS15="","",'statement of marks'!CS15)</f>
        <v>40</v>
      </c>
      <c r="J266" s="548" t="str">
        <f>IF('statement of marks'!CT15="","",'statement of marks'!CT15)</f>
        <v/>
      </c>
    </row>
    <row r="267" spans="1:10" ht="17" customHeight="1">
      <c r="A267" s="533"/>
      <c r="B267" s="538" t="s">
        <v>55</v>
      </c>
      <c r="C267" s="541"/>
      <c r="D267" s="541"/>
      <c r="E267" s="541">
        <f>'statement of marks'!BE$6</f>
        <v>25</v>
      </c>
      <c r="F267" s="546"/>
      <c r="G267" s="541"/>
      <c r="H267" s="541">
        <f>'statement of marks'!BF$6</f>
        <v>25</v>
      </c>
      <c r="I267" s="549"/>
      <c r="J267" s="550"/>
    </row>
    <row r="268" spans="1:10" ht="17" customHeight="1">
      <c r="A268" s="532"/>
      <c r="B268" s="530" t="str">
        <f>'statement of marks'!$CL$5</f>
        <v>dk;kZuqHko</v>
      </c>
      <c r="C268" s="543"/>
      <c r="D268" s="543"/>
      <c r="E268" s="543">
        <f>'statement of marks'!BE15</f>
        <v>20</v>
      </c>
      <c r="F268" s="561"/>
      <c r="G268" s="543"/>
      <c r="H268" s="543">
        <f>'statement of marks'!BF15</f>
        <v>20</v>
      </c>
      <c r="I268" s="544">
        <f>IF('statement of marks'!CM15="","",'statement of marks'!CM15)</f>
        <v>40</v>
      </c>
      <c r="J268" s="545" t="str">
        <f>IF('statement of marks'!CN15="","",'statement of marks'!CN15)</f>
        <v/>
      </c>
    </row>
    <row r="269" spans="1:10" ht="17" customHeight="1">
      <c r="A269" s="532"/>
      <c r="B269" s="530" t="str">
        <f>'statement of marks'!$CO$5</f>
        <v>dyk f'k{kk</v>
      </c>
      <c r="C269" s="543"/>
      <c r="D269" s="543"/>
      <c r="E269" s="543">
        <f>'statement of marks'!BL15</f>
        <v>20</v>
      </c>
      <c r="F269" s="561"/>
      <c r="G269" s="543"/>
      <c r="H269" s="543">
        <f>'statement of marks'!BM15</f>
        <v>20</v>
      </c>
      <c r="I269" s="547">
        <f>IF('statement of marks'!CP15="","",'statement of marks'!CP15)</f>
        <v>40</v>
      </c>
      <c r="J269" s="551" t="str">
        <f>IF('statement of marks'!CQ15="","",'statement of marks'!CQ15)</f>
        <v/>
      </c>
    </row>
    <row r="270" spans="1:10" ht="17" customHeight="1">
      <c r="A270" s="960"/>
      <c r="B270" s="959" t="s">
        <v>659</v>
      </c>
      <c r="C270" s="920" t="s">
        <v>8</v>
      </c>
      <c r="D270" s="920"/>
      <c r="E270" s="961" t="str">
        <f>'statement of marks'!CY$5</f>
        <v>dqy iw.kkZd</v>
      </c>
      <c r="F270" s="961"/>
      <c r="G270" s="961" t="str">
        <f>'statement of marks'!CZ$5</f>
        <v>dqy izkIrkad</v>
      </c>
      <c r="H270" s="961"/>
      <c r="I270" s="562" t="str">
        <f>'statement of marks'!DA$5</f>
        <v>izfr'kr</v>
      </c>
      <c r="J270" s="536" t="s">
        <v>663</v>
      </c>
    </row>
    <row r="271" spans="1:10" ht="17" customHeight="1">
      <c r="A271" s="960"/>
      <c r="B271" s="959"/>
      <c r="C271" s="920" t="str">
        <f>IF('statement of marks'!CX15="","",'statement of marks'!CX15)</f>
        <v>LFkkukarfjr</v>
      </c>
      <c r="D271" s="920"/>
      <c r="E271" s="951" t="str">
        <f>IF('statement of marks'!CY15="","",'statement of marks'!CY15)</f>
        <v/>
      </c>
      <c r="F271" s="951"/>
      <c r="G271" s="951">
        <f>IF('statement of marks'!CZ15="","",'statement of marks'!CZ15)</f>
        <v>268</v>
      </c>
      <c r="H271" s="951"/>
      <c r="I271" s="543" t="str">
        <f>IF('statement of marks'!DA15="","",'statement of marks'!DA15)</f>
        <v/>
      </c>
      <c r="J271" s="566" t="str">
        <f>IF('statement of marks'!DB15="","",'statement of marks'!DB15)</f>
        <v/>
      </c>
    </row>
    <row r="272" spans="1:10" ht="17" customHeight="1">
      <c r="A272" s="532"/>
      <c r="B272" s="539" t="str">
        <f>'statement of marks'!$CU$5</f>
        <v>dqy ehfVax</v>
      </c>
      <c r="C272" s="932" t="str">
        <f>details!$CB$3</f>
        <v>;ksx fnlEcj rd</v>
      </c>
      <c r="D272" s="933"/>
      <c r="E272" s="934"/>
      <c r="F272" s="552">
        <f>details!CB15</f>
        <v>258</v>
      </c>
      <c r="G272" s="932" t="s">
        <v>664</v>
      </c>
      <c r="H272" s="933"/>
      <c r="I272" s="934"/>
      <c r="J272" s="554">
        <f>details!CJ15</f>
        <v>424</v>
      </c>
    </row>
    <row r="273" spans="1:10" ht="17" customHeight="1">
      <c r="A273" s="532"/>
      <c r="B273" s="530" t="str">
        <f>'statement of marks'!$CV$5</f>
        <v>Nk= mifLFkfr</v>
      </c>
      <c r="C273" s="935"/>
      <c r="D273" s="936"/>
      <c r="E273" s="937"/>
      <c r="F273" s="553" t="str">
        <f>details!CC15</f>
        <v/>
      </c>
      <c r="G273" s="935"/>
      <c r="H273" s="936"/>
      <c r="I273" s="937"/>
      <c r="J273" s="555" t="str">
        <f>details!CK15</f>
        <v/>
      </c>
    </row>
    <row r="274" spans="1:10" ht="17" customHeight="1">
      <c r="A274" s="532"/>
      <c r="B274" s="530" t="s">
        <v>569</v>
      </c>
      <c r="C274" s="952" t="str">
        <f>IF('statement of marks'!DE15="","",'statement of marks'!DE15)</f>
        <v/>
      </c>
      <c r="D274" s="953"/>
      <c r="E274" s="953"/>
      <c r="F274" s="954"/>
      <c r="G274" s="955" t="str">
        <f>'statement of marks'!DD$5</f>
        <v>d{kk esa LFkku</v>
      </c>
      <c r="H274" s="956"/>
      <c r="I274" s="957"/>
      <c r="J274" s="545" t="str">
        <f>'statement of marks'!DD15</f>
        <v/>
      </c>
    </row>
    <row r="275" spans="1:10" ht="17" customHeight="1">
      <c r="A275" s="532"/>
      <c r="B275" s="530" t="s">
        <v>65</v>
      </c>
      <c r="C275" s="920"/>
      <c r="D275" s="920"/>
      <c r="E275" s="920"/>
      <c r="F275" s="920"/>
      <c r="G275" s="920"/>
      <c r="H275" s="920"/>
      <c r="I275" s="920"/>
      <c r="J275" s="924"/>
    </row>
    <row r="276" spans="1:10" ht="17" customHeight="1">
      <c r="A276" s="532"/>
      <c r="B276" s="556" t="s">
        <v>86</v>
      </c>
      <c r="C276" s="920"/>
      <c r="D276" s="920"/>
      <c r="E276" s="920"/>
      <c r="F276" s="920"/>
      <c r="G276" s="920"/>
      <c r="H276" s="920"/>
      <c r="I276" s="920"/>
      <c r="J276" s="924"/>
    </row>
    <row r="277" spans="1:10" ht="17" customHeight="1">
      <c r="A277" s="532"/>
      <c r="B277" s="557" t="s">
        <v>16</v>
      </c>
      <c r="C277" s="920"/>
      <c r="D277" s="920"/>
      <c r="E277" s="920"/>
      <c r="F277" s="920"/>
      <c r="G277" s="920"/>
      <c r="H277" s="920"/>
      <c r="I277" s="920"/>
      <c r="J277" s="924"/>
    </row>
    <row r="278" spans="1:10" ht="17" customHeight="1">
      <c r="A278" s="534"/>
      <c r="B278" s="558" t="s">
        <v>4</v>
      </c>
      <c r="C278" s="920"/>
      <c r="D278" s="920"/>
      <c r="E278" s="920"/>
      <c r="F278" s="920"/>
      <c r="G278" s="920"/>
      <c r="H278" s="920"/>
      <c r="I278" s="920"/>
      <c r="J278" s="924"/>
    </row>
    <row r="279" spans="1:10" ht="17" customHeight="1" thickBot="1">
      <c r="A279" s="535"/>
      <c r="B279" s="559" t="str">
        <f>'statement of marks'!$H$3</f>
        <v xml:space="preserve">fo|ky; dk Mkbl dksM+ </v>
      </c>
      <c r="C279" s="925" t="str">
        <f>'statement of marks'!$I$3</f>
        <v>00001</v>
      </c>
      <c r="D279" s="925"/>
      <c r="E279" s="926" t="s">
        <v>63</v>
      </c>
      <c r="F279" s="926"/>
      <c r="G279" s="926"/>
      <c r="H279" s="927">
        <f>'statement of marks'!$DD$107</f>
        <v>42460</v>
      </c>
      <c r="I279" s="928"/>
      <c r="J279" s="540" t="s">
        <v>662</v>
      </c>
    </row>
    <row r="280" spans="1:10" ht="17" customHeight="1">
      <c r="A280" s="929" t="s">
        <v>39</v>
      </c>
      <c r="B280" s="930"/>
      <c r="C280" s="930"/>
      <c r="D280" s="930"/>
      <c r="E280" s="930"/>
      <c r="F280" s="930"/>
      <c r="G280" s="930"/>
      <c r="H280" s="930"/>
      <c r="I280" s="930"/>
      <c r="J280" s="931"/>
    </row>
    <row r="281" spans="1:10" ht="17" customHeight="1">
      <c r="A281" s="938" t="str">
        <f>'statement of marks'!$A$1</f>
        <v>jk- ck- ek/;fed fo|ky; uohu] fuEckgsM+k</v>
      </c>
      <c r="B281" s="939"/>
      <c r="C281" s="939"/>
      <c r="D281" s="939"/>
      <c r="E281" s="939"/>
      <c r="F281" s="939"/>
      <c r="G281" s="939"/>
      <c r="H281" s="939"/>
      <c r="I281" s="939"/>
      <c r="J281" s="940"/>
    </row>
    <row r="282" spans="1:10" ht="17" customHeight="1">
      <c r="A282" s="941"/>
      <c r="B282" s="942"/>
      <c r="C282" s="942"/>
      <c r="D282" s="942"/>
      <c r="E282" s="942"/>
      <c r="F282" s="942"/>
      <c r="G282" s="942"/>
      <c r="H282" s="942"/>
      <c r="I282" s="942"/>
      <c r="J282" s="943"/>
    </row>
    <row r="283" spans="1:10" ht="17" customHeight="1">
      <c r="A283" s="531"/>
      <c r="B283" s="537" t="s">
        <v>559</v>
      </c>
      <c r="C283" s="944" t="str">
        <f>'statement of marks'!$F$3</f>
        <v>2015-16</v>
      </c>
      <c r="D283" s="944"/>
      <c r="E283" s="944"/>
      <c r="F283" s="944"/>
      <c r="G283" s="944"/>
      <c r="H283" s="944"/>
      <c r="I283" s="944"/>
      <c r="J283" s="945"/>
    </row>
    <row r="284" spans="1:10" ht="17" customHeight="1">
      <c r="A284" s="532"/>
      <c r="B284" s="530" t="s">
        <v>560</v>
      </c>
      <c r="C284" s="912" t="str">
        <f>IF('statement of marks'!H16="","",'statement of marks'!H16)</f>
        <v>v 010</v>
      </c>
      <c r="D284" s="912"/>
      <c r="E284" s="912"/>
      <c r="F284" s="912"/>
      <c r="G284" s="912"/>
      <c r="H284" s="912"/>
      <c r="I284" s="912"/>
      <c r="J284" s="958"/>
    </row>
    <row r="285" spans="1:10" ht="17" customHeight="1">
      <c r="A285" s="532"/>
      <c r="B285" s="530" t="s">
        <v>561</v>
      </c>
      <c r="C285" s="912" t="str">
        <f>IF('statement of marks'!I16="","",'statement of marks'!I16)</f>
        <v>c 010</v>
      </c>
      <c r="D285" s="912"/>
      <c r="E285" s="912"/>
      <c r="F285" s="912"/>
      <c r="G285" s="912"/>
      <c r="H285" s="912"/>
      <c r="I285" s="912"/>
      <c r="J285" s="958"/>
    </row>
    <row r="286" spans="1:10" ht="17" customHeight="1">
      <c r="A286" s="532"/>
      <c r="B286" s="530" t="s">
        <v>562</v>
      </c>
      <c r="C286" s="912" t="str">
        <f>IF('statement of marks'!J16="","",'statement of marks'!J16)</f>
        <v>l 010</v>
      </c>
      <c r="D286" s="912"/>
      <c r="E286" s="912"/>
      <c r="F286" s="912"/>
      <c r="G286" s="912"/>
      <c r="H286" s="912"/>
      <c r="I286" s="912"/>
      <c r="J286" s="958"/>
    </row>
    <row r="287" spans="1:10" ht="17" customHeight="1">
      <c r="A287" s="532"/>
      <c r="B287" s="530" t="s">
        <v>563</v>
      </c>
      <c r="C287" s="946" t="str">
        <f>'statement of marks'!$D$3</f>
        <v>2 A</v>
      </c>
      <c r="D287" s="946"/>
      <c r="E287" s="946"/>
      <c r="F287" s="912" t="s">
        <v>566</v>
      </c>
      <c r="G287" s="912"/>
      <c r="H287" s="912"/>
      <c r="I287" s="949" t="str">
        <f>IF('statement of marks'!B16="","",'statement of marks'!B16)</f>
        <v>SBC</v>
      </c>
      <c r="J287" s="950"/>
    </row>
    <row r="288" spans="1:10" ht="17" customHeight="1">
      <c r="A288" s="532"/>
      <c r="B288" s="530" t="s">
        <v>6</v>
      </c>
      <c r="C288" s="946">
        <f>IF('statement of marks'!D16="","",'statement of marks'!D16)</f>
        <v>810</v>
      </c>
      <c r="D288" s="946"/>
      <c r="E288" s="946"/>
      <c r="F288" s="912" t="s">
        <v>564</v>
      </c>
      <c r="G288" s="912"/>
      <c r="H288" s="912"/>
      <c r="I288" s="949">
        <f>IF('statement of marks'!E16="","",'statement of marks'!E16)</f>
        <v>4010</v>
      </c>
      <c r="J288" s="950"/>
    </row>
    <row r="289" spans="1:10" ht="17" customHeight="1">
      <c r="A289" s="532"/>
      <c r="B289" s="530" t="s">
        <v>661</v>
      </c>
      <c r="C289" s="947" t="str">
        <f>IF('statement of marks'!F16="","",'statement of marks'!F16)</f>
        <v/>
      </c>
      <c r="D289" s="947"/>
      <c r="E289" s="947"/>
      <c r="F289" s="918" t="str">
        <f>IF('statement of marks'!G16="","",'statement of marks'!G16)</f>
        <v/>
      </c>
      <c r="G289" s="918"/>
      <c r="H289" s="918"/>
      <c r="I289" s="918"/>
      <c r="J289" s="948"/>
    </row>
    <row r="290" spans="1:10" ht="17" customHeight="1">
      <c r="A290" s="534"/>
      <c r="B290" s="529" t="s">
        <v>565</v>
      </c>
      <c r="C290" s="498" t="str">
        <f>'statement of marks'!K$5</f>
        <v>ekSf[kd</v>
      </c>
      <c r="D290" s="498" t="str">
        <f>'statement of marks'!L$5</f>
        <v>fyf[kr</v>
      </c>
      <c r="E290" s="498" t="str">
        <f>'statement of marks'!M$5</f>
        <v>;ksx</v>
      </c>
      <c r="F290" s="498" t="str">
        <f>'statement of marks'!N$5</f>
        <v>ekSf[kd</v>
      </c>
      <c r="G290" s="498" t="str">
        <f>'statement of marks'!O$5</f>
        <v>fyf[kr</v>
      </c>
      <c r="H290" s="498" t="str">
        <f>'statement of marks'!P$5</f>
        <v>;ksx</v>
      </c>
      <c r="I290" s="564" t="s">
        <v>79</v>
      </c>
      <c r="J290" s="565" t="s">
        <v>571</v>
      </c>
    </row>
    <row r="291" spans="1:10" ht="17" customHeight="1">
      <c r="A291" s="533"/>
      <c r="B291" s="538" t="s">
        <v>55</v>
      </c>
      <c r="C291" s="541">
        <f>'statement of marks'!K$6</f>
        <v>70</v>
      </c>
      <c r="D291" s="541">
        <f>'statement of marks'!L$6</f>
        <v>30</v>
      </c>
      <c r="E291" s="541">
        <f>'statement of marks'!M$6</f>
        <v>100</v>
      </c>
      <c r="F291" s="541">
        <f>'statement of marks'!N$6</f>
        <v>70</v>
      </c>
      <c r="G291" s="541">
        <f>'statement of marks'!O$6</f>
        <v>30</v>
      </c>
      <c r="H291" s="541">
        <f>'statement of marks'!P$6</f>
        <v>100</v>
      </c>
      <c r="I291" s="541"/>
      <c r="J291" s="542"/>
    </row>
    <row r="292" spans="1:10" ht="17" customHeight="1">
      <c r="A292" s="532"/>
      <c r="B292" s="530" t="str">
        <f>'statement of marks'!$BZ$5</f>
        <v>fgUnh</v>
      </c>
      <c r="C292" s="543">
        <f>'statement of marks'!K16</f>
        <v>50</v>
      </c>
      <c r="D292" s="543">
        <f>'statement of marks'!L16</f>
        <v>20</v>
      </c>
      <c r="E292" s="543">
        <f>'statement of marks'!M16</f>
        <v>70</v>
      </c>
      <c r="F292" s="543">
        <f>'statement of marks'!N16</f>
        <v>12</v>
      </c>
      <c r="G292" s="543">
        <f>'statement of marks'!O16</f>
        <v>30</v>
      </c>
      <c r="H292" s="543">
        <f>'statement of marks'!P16</f>
        <v>42</v>
      </c>
      <c r="I292" s="544">
        <f>IF('statement of marks'!CA16="","",'statement of marks'!CA16)</f>
        <v>112</v>
      </c>
      <c r="J292" s="545" t="str">
        <f>IF('statement of marks'!CB16="","",'statement of marks'!CB16)</f>
        <v>C</v>
      </c>
    </row>
    <row r="293" spans="1:10" ht="17" customHeight="1">
      <c r="A293" s="532"/>
      <c r="B293" s="530" t="str">
        <f>'statement of marks'!$CC$5</f>
        <v>vaxszth</v>
      </c>
      <c r="C293" s="543">
        <f>'statement of marks'!X16</f>
        <v>5</v>
      </c>
      <c r="D293" s="543">
        <f>'statement of marks'!Y16</f>
        <v>20</v>
      </c>
      <c r="E293" s="543">
        <f>'statement of marks'!Z16</f>
        <v>25</v>
      </c>
      <c r="F293" s="543">
        <f>'statement of marks'!AA16</f>
        <v>12</v>
      </c>
      <c r="G293" s="543">
        <f>'statement of marks'!AB16</f>
        <v>3</v>
      </c>
      <c r="H293" s="543">
        <f>'statement of marks'!AC16</f>
        <v>15</v>
      </c>
      <c r="I293" s="544">
        <f>IF('statement of marks'!CD16="","",'statement of marks'!CD16)</f>
        <v>40</v>
      </c>
      <c r="J293" s="545" t="str">
        <f>IF('statement of marks'!CE16="","",'statement of marks'!CE16)</f>
        <v>D</v>
      </c>
    </row>
    <row r="294" spans="1:10" ht="17" customHeight="1">
      <c r="A294" s="532"/>
      <c r="B294" s="530" t="str">
        <f>'statement of marks'!$CF$5</f>
        <v>xf.kr</v>
      </c>
      <c r="C294" s="543">
        <f>'statement of marks'!AK16</f>
        <v>50</v>
      </c>
      <c r="D294" s="543">
        <f>'statement of marks'!AL16</f>
        <v>20</v>
      </c>
      <c r="E294" s="543">
        <f>'statement of marks'!AM16</f>
        <v>70</v>
      </c>
      <c r="F294" s="543">
        <f>'statement of marks'!AN16</f>
        <v>12</v>
      </c>
      <c r="G294" s="543">
        <f>'statement of marks'!AO16</f>
        <v>30</v>
      </c>
      <c r="H294" s="543">
        <f>'statement of marks'!AP16</f>
        <v>42</v>
      </c>
      <c r="I294" s="544">
        <f>IF('statement of marks'!CG16="","",'statement of marks'!CG16)</f>
        <v>112</v>
      </c>
      <c r="J294" s="545" t="str">
        <f>IF('statement of marks'!CH16="","",'statement of marks'!CH16)</f>
        <v>C</v>
      </c>
    </row>
    <row r="295" spans="1:10" ht="17" customHeight="1">
      <c r="A295" s="533"/>
      <c r="B295" s="538" t="s">
        <v>55</v>
      </c>
      <c r="C295" s="541"/>
      <c r="D295" s="541"/>
      <c r="E295" s="541">
        <f>'statement of marks'!AX$6</f>
        <v>50</v>
      </c>
      <c r="F295" s="541"/>
      <c r="G295" s="541"/>
      <c r="H295" s="541">
        <f>'statement of marks'!AY$6</f>
        <v>50</v>
      </c>
      <c r="I295" s="546"/>
      <c r="J295" s="542"/>
    </row>
    <row r="296" spans="1:10" ht="17" customHeight="1">
      <c r="A296" s="532"/>
      <c r="B296" s="530" t="str">
        <f>'statement of marks'!$CI$5</f>
        <v>Ik;kZoj.k v/;;u</v>
      </c>
      <c r="C296" s="561"/>
      <c r="D296" s="561"/>
      <c r="E296" s="543">
        <f>'statement of marks'!AX16</f>
        <v>50</v>
      </c>
      <c r="F296" s="561"/>
      <c r="G296" s="561"/>
      <c r="H296" s="543">
        <f>'statement of marks'!AY16</f>
        <v>50</v>
      </c>
      <c r="I296" s="544">
        <f>IF('statement of marks'!CJ16="","",'statement of marks'!CJ16)</f>
        <v>100</v>
      </c>
      <c r="J296" s="545" t="str">
        <f>IF('statement of marks'!CK16="","",'statement of marks'!CK16)</f>
        <v>A</v>
      </c>
    </row>
    <row r="297" spans="1:10" ht="17" customHeight="1">
      <c r="A297" s="532"/>
      <c r="B297" s="530" t="str">
        <f>'statement of marks'!$CR$5</f>
        <v>LokLF; ,oe~ 'kkjhfjd f'k{kk</v>
      </c>
      <c r="C297" s="543"/>
      <c r="D297" s="543"/>
      <c r="E297" s="543">
        <f>'statement of marks'!BS16</f>
        <v>20</v>
      </c>
      <c r="F297" s="561"/>
      <c r="G297" s="543"/>
      <c r="H297" s="543">
        <f>'statement of marks'!BT16</f>
        <v>20</v>
      </c>
      <c r="I297" s="547">
        <f>IF('statement of marks'!CS16="","",'statement of marks'!CS16)</f>
        <v>40</v>
      </c>
      <c r="J297" s="548" t="str">
        <f>IF('statement of marks'!CT16="","",'statement of marks'!CT16)</f>
        <v>D</v>
      </c>
    </row>
    <row r="298" spans="1:10" ht="17" customHeight="1">
      <c r="A298" s="533"/>
      <c r="B298" s="538" t="s">
        <v>55</v>
      </c>
      <c r="C298" s="541"/>
      <c r="D298" s="541"/>
      <c r="E298" s="541">
        <f>'statement of marks'!BE$6</f>
        <v>25</v>
      </c>
      <c r="F298" s="546"/>
      <c r="G298" s="541"/>
      <c r="H298" s="541">
        <f>'statement of marks'!BF$6</f>
        <v>25</v>
      </c>
      <c r="I298" s="549"/>
      <c r="J298" s="550"/>
    </row>
    <row r="299" spans="1:10" ht="17" customHeight="1">
      <c r="A299" s="532"/>
      <c r="B299" s="530" t="str">
        <f>'statement of marks'!$CL$5</f>
        <v>dk;kZuqHko</v>
      </c>
      <c r="C299" s="543"/>
      <c r="D299" s="543"/>
      <c r="E299" s="543">
        <f>'statement of marks'!BE16</f>
        <v>20</v>
      </c>
      <c r="F299" s="561"/>
      <c r="G299" s="543"/>
      <c r="H299" s="543">
        <f>'statement of marks'!BF16</f>
        <v>20</v>
      </c>
      <c r="I299" s="544">
        <f>IF('statement of marks'!CM16="","",'statement of marks'!CM16)</f>
        <v>40</v>
      </c>
      <c r="J299" s="545" t="str">
        <f>IF('statement of marks'!CN16="","",'statement of marks'!CN16)</f>
        <v>B</v>
      </c>
    </row>
    <row r="300" spans="1:10" ht="17" customHeight="1">
      <c r="A300" s="532"/>
      <c r="B300" s="530" t="str">
        <f>'statement of marks'!$CO$5</f>
        <v>dyk f'k{kk</v>
      </c>
      <c r="C300" s="543"/>
      <c r="D300" s="543"/>
      <c r="E300" s="543">
        <f>'statement of marks'!BL16</f>
        <v>20</v>
      </c>
      <c r="F300" s="561"/>
      <c r="G300" s="543"/>
      <c r="H300" s="543">
        <f>'statement of marks'!BM16</f>
        <v>20</v>
      </c>
      <c r="I300" s="547">
        <f>IF('statement of marks'!CP16="","",'statement of marks'!CP16)</f>
        <v>40</v>
      </c>
      <c r="J300" s="551" t="str">
        <f>IF('statement of marks'!CQ16="","",'statement of marks'!CQ16)</f>
        <v>B</v>
      </c>
    </row>
    <row r="301" spans="1:10" ht="17" customHeight="1">
      <c r="A301" s="960"/>
      <c r="B301" s="959" t="s">
        <v>659</v>
      </c>
      <c r="C301" s="920" t="s">
        <v>8</v>
      </c>
      <c r="D301" s="920"/>
      <c r="E301" s="961" t="str">
        <f>'statement of marks'!CY$5</f>
        <v>dqy iw.kkZd</v>
      </c>
      <c r="F301" s="961"/>
      <c r="G301" s="961" t="str">
        <f>'statement of marks'!CZ$5</f>
        <v>dqy izkIrkad</v>
      </c>
      <c r="H301" s="961"/>
      <c r="I301" s="562" t="str">
        <f>'statement of marks'!DA$5</f>
        <v>izfr'kr</v>
      </c>
      <c r="J301" s="536" t="s">
        <v>663</v>
      </c>
    </row>
    <row r="302" spans="1:10" ht="17" customHeight="1">
      <c r="A302" s="960"/>
      <c r="B302" s="959"/>
      <c r="C302" s="920" t="str">
        <f>IF('statement of marks'!CX16="","",'statement of marks'!CX16)</f>
        <v>mRrh.kZ</v>
      </c>
      <c r="D302" s="920"/>
      <c r="E302" s="951">
        <f>IF('statement of marks'!CY16="","",'statement of marks'!CY16)</f>
        <v>500</v>
      </c>
      <c r="F302" s="951"/>
      <c r="G302" s="951">
        <f>IF('statement of marks'!CZ16="","",'statement of marks'!CZ16)</f>
        <v>264</v>
      </c>
      <c r="H302" s="951"/>
      <c r="I302" s="543">
        <f>IF('statement of marks'!DA16="","",'statement of marks'!DA16)</f>
        <v>52.800000000000004</v>
      </c>
      <c r="J302" s="566" t="str">
        <f>IF('statement of marks'!DB16="","",'statement of marks'!DB16)</f>
        <v>C</v>
      </c>
    </row>
    <row r="303" spans="1:10" ht="17" customHeight="1">
      <c r="A303" s="532"/>
      <c r="B303" s="539" t="str">
        <f>'statement of marks'!$CU$5</f>
        <v>dqy ehfVax</v>
      </c>
      <c r="C303" s="932" t="str">
        <f>details!$CB$3</f>
        <v>;ksx fnlEcj rd</v>
      </c>
      <c r="D303" s="933"/>
      <c r="E303" s="934"/>
      <c r="F303" s="552">
        <f>details!CB16</f>
        <v>258</v>
      </c>
      <c r="G303" s="932" t="s">
        <v>664</v>
      </c>
      <c r="H303" s="933"/>
      <c r="I303" s="934"/>
      <c r="J303" s="554">
        <f>details!CJ16</f>
        <v>424</v>
      </c>
    </row>
    <row r="304" spans="1:10" ht="17" customHeight="1">
      <c r="A304" s="532"/>
      <c r="B304" s="530" t="str">
        <f>'statement of marks'!$CV$5</f>
        <v>Nk= mifLFkfr</v>
      </c>
      <c r="C304" s="935"/>
      <c r="D304" s="936"/>
      <c r="E304" s="937"/>
      <c r="F304" s="553" t="str">
        <f>details!CC16</f>
        <v/>
      </c>
      <c r="G304" s="935"/>
      <c r="H304" s="936"/>
      <c r="I304" s="937"/>
      <c r="J304" s="555" t="str">
        <f>details!CK16</f>
        <v/>
      </c>
    </row>
    <row r="305" spans="1:10" ht="17" customHeight="1">
      <c r="A305" s="532"/>
      <c r="B305" s="530" t="s">
        <v>569</v>
      </c>
      <c r="C305" s="952" t="str">
        <f>IF('statement of marks'!DE16="","",'statement of marks'!DE16)</f>
        <v/>
      </c>
      <c r="D305" s="953"/>
      <c r="E305" s="953"/>
      <c r="F305" s="954"/>
      <c r="G305" s="955" t="str">
        <f>'statement of marks'!DD$5</f>
        <v>d{kk esa LFkku</v>
      </c>
      <c r="H305" s="956"/>
      <c r="I305" s="957"/>
      <c r="J305" s="545">
        <f>'statement of marks'!DD16</f>
        <v>4.0000000000000027</v>
      </c>
    </row>
    <row r="306" spans="1:10" ht="17" customHeight="1">
      <c r="A306" s="532"/>
      <c r="B306" s="530" t="s">
        <v>65</v>
      </c>
      <c r="C306" s="920"/>
      <c r="D306" s="920"/>
      <c r="E306" s="920"/>
      <c r="F306" s="920"/>
      <c r="G306" s="920"/>
      <c r="H306" s="920"/>
      <c r="I306" s="920"/>
      <c r="J306" s="924"/>
    </row>
    <row r="307" spans="1:10" ht="17" customHeight="1">
      <c r="A307" s="532"/>
      <c r="B307" s="556" t="s">
        <v>86</v>
      </c>
      <c r="C307" s="920"/>
      <c r="D307" s="920"/>
      <c r="E307" s="920"/>
      <c r="F307" s="920"/>
      <c r="G307" s="920"/>
      <c r="H307" s="920"/>
      <c r="I307" s="920"/>
      <c r="J307" s="924"/>
    </row>
    <row r="308" spans="1:10" ht="17" customHeight="1">
      <c r="A308" s="532"/>
      <c r="B308" s="557" t="s">
        <v>16</v>
      </c>
      <c r="C308" s="920"/>
      <c r="D308" s="920"/>
      <c r="E308" s="920"/>
      <c r="F308" s="920"/>
      <c r="G308" s="920"/>
      <c r="H308" s="920"/>
      <c r="I308" s="920"/>
      <c r="J308" s="924"/>
    </row>
    <row r="309" spans="1:10" ht="17" customHeight="1">
      <c r="A309" s="534"/>
      <c r="B309" s="558" t="s">
        <v>4</v>
      </c>
      <c r="C309" s="920"/>
      <c r="D309" s="920"/>
      <c r="E309" s="920"/>
      <c r="F309" s="920"/>
      <c r="G309" s="920"/>
      <c r="H309" s="920"/>
      <c r="I309" s="920"/>
      <c r="J309" s="924"/>
    </row>
    <row r="310" spans="1:10" ht="17" customHeight="1" thickBot="1">
      <c r="A310" s="535"/>
      <c r="B310" s="559" t="str">
        <f>'statement of marks'!$H$3</f>
        <v xml:space="preserve">fo|ky; dk Mkbl dksM+ </v>
      </c>
      <c r="C310" s="925" t="str">
        <f>'statement of marks'!$I$3</f>
        <v>00001</v>
      </c>
      <c r="D310" s="925"/>
      <c r="E310" s="926" t="s">
        <v>63</v>
      </c>
      <c r="F310" s="926"/>
      <c r="G310" s="926"/>
      <c r="H310" s="927">
        <f>'statement of marks'!$DD$107</f>
        <v>42460</v>
      </c>
      <c r="I310" s="928"/>
      <c r="J310" s="540" t="s">
        <v>662</v>
      </c>
    </row>
    <row r="311" spans="1:10" ht="17" customHeight="1">
      <c r="A311" s="929" t="s">
        <v>39</v>
      </c>
      <c r="B311" s="930"/>
      <c r="C311" s="930"/>
      <c r="D311" s="930"/>
      <c r="E311" s="930"/>
      <c r="F311" s="930"/>
      <c r="G311" s="930"/>
      <c r="H311" s="930"/>
      <c r="I311" s="930"/>
      <c r="J311" s="931"/>
    </row>
    <row r="312" spans="1:10" ht="17" customHeight="1">
      <c r="A312" s="938" t="str">
        <f>'statement of marks'!$A$1</f>
        <v>jk- ck- ek/;fed fo|ky; uohu] fuEckgsM+k</v>
      </c>
      <c r="B312" s="939"/>
      <c r="C312" s="939"/>
      <c r="D312" s="939"/>
      <c r="E312" s="939"/>
      <c r="F312" s="939"/>
      <c r="G312" s="939"/>
      <c r="H312" s="939"/>
      <c r="I312" s="939"/>
      <c r="J312" s="940"/>
    </row>
    <row r="313" spans="1:10" ht="17" customHeight="1">
      <c r="A313" s="941"/>
      <c r="B313" s="942"/>
      <c r="C313" s="942"/>
      <c r="D313" s="942"/>
      <c r="E313" s="942"/>
      <c r="F313" s="942"/>
      <c r="G313" s="942"/>
      <c r="H313" s="942"/>
      <c r="I313" s="942"/>
      <c r="J313" s="943"/>
    </row>
    <row r="314" spans="1:10" ht="17" customHeight="1">
      <c r="A314" s="531"/>
      <c r="B314" s="537" t="s">
        <v>559</v>
      </c>
      <c r="C314" s="944" t="str">
        <f>'statement of marks'!$F$3</f>
        <v>2015-16</v>
      </c>
      <c r="D314" s="944"/>
      <c r="E314" s="944"/>
      <c r="F314" s="944"/>
      <c r="G314" s="944"/>
      <c r="H314" s="944"/>
      <c r="I314" s="944"/>
      <c r="J314" s="945"/>
    </row>
    <row r="315" spans="1:10" ht="17" customHeight="1">
      <c r="A315" s="532"/>
      <c r="B315" s="530" t="s">
        <v>560</v>
      </c>
      <c r="C315" s="912" t="str">
        <f>IF('statement of marks'!H17="","",'statement of marks'!H17)</f>
        <v>v 011</v>
      </c>
      <c r="D315" s="912"/>
      <c r="E315" s="912"/>
      <c r="F315" s="912"/>
      <c r="G315" s="912"/>
      <c r="H315" s="912"/>
      <c r="I315" s="912"/>
      <c r="J315" s="958"/>
    </row>
    <row r="316" spans="1:10" ht="17" customHeight="1">
      <c r="A316" s="532"/>
      <c r="B316" s="530" t="s">
        <v>561</v>
      </c>
      <c r="C316" s="912" t="str">
        <f>IF('statement of marks'!I17="","",'statement of marks'!I17)</f>
        <v>c 011</v>
      </c>
      <c r="D316" s="912"/>
      <c r="E316" s="912"/>
      <c r="F316" s="912"/>
      <c r="G316" s="912"/>
      <c r="H316" s="912"/>
      <c r="I316" s="912"/>
      <c r="J316" s="958"/>
    </row>
    <row r="317" spans="1:10" ht="17" customHeight="1">
      <c r="A317" s="532"/>
      <c r="B317" s="530" t="s">
        <v>562</v>
      </c>
      <c r="C317" s="912" t="str">
        <f>IF('statement of marks'!J17="","",'statement of marks'!J17)</f>
        <v>l 011</v>
      </c>
      <c r="D317" s="912"/>
      <c r="E317" s="912"/>
      <c r="F317" s="912"/>
      <c r="G317" s="912"/>
      <c r="H317" s="912"/>
      <c r="I317" s="912"/>
      <c r="J317" s="958"/>
    </row>
    <row r="318" spans="1:10" ht="17" customHeight="1">
      <c r="A318" s="532"/>
      <c r="B318" s="530" t="s">
        <v>563</v>
      </c>
      <c r="C318" s="946" t="str">
        <f>'statement of marks'!$D$3</f>
        <v>2 A</v>
      </c>
      <c r="D318" s="946"/>
      <c r="E318" s="946"/>
      <c r="F318" s="912" t="s">
        <v>566</v>
      </c>
      <c r="G318" s="912"/>
      <c r="H318" s="912"/>
      <c r="I318" s="949" t="str">
        <f>IF('statement of marks'!B17="","",'statement of marks'!B17)</f>
        <v>MIN</v>
      </c>
      <c r="J318" s="950"/>
    </row>
    <row r="319" spans="1:10" ht="17" customHeight="1">
      <c r="A319" s="532"/>
      <c r="B319" s="530" t="s">
        <v>6</v>
      </c>
      <c r="C319" s="946">
        <f>IF('statement of marks'!D17="","",'statement of marks'!D17)</f>
        <v>811</v>
      </c>
      <c r="D319" s="946"/>
      <c r="E319" s="946"/>
      <c r="F319" s="912" t="s">
        <v>564</v>
      </c>
      <c r="G319" s="912"/>
      <c r="H319" s="912"/>
      <c r="I319" s="949">
        <f>IF('statement of marks'!E17="","",'statement of marks'!E17)</f>
        <v>4011</v>
      </c>
      <c r="J319" s="950"/>
    </row>
    <row r="320" spans="1:10" ht="17" customHeight="1">
      <c r="A320" s="532"/>
      <c r="B320" s="530" t="s">
        <v>661</v>
      </c>
      <c r="C320" s="947" t="str">
        <f>IF('statement of marks'!F17="","",'statement of marks'!F17)</f>
        <v/>
      </c>
      <c r="D320" s="947"/>
      <c r="E320" s="947"/>
      <c r="F320" s="918" t="str">
        <f>IF('statement of marks'!G17="","",'statement of marks'!G17)</f>
        <v/>
      </c>
      <c r="G320" s="918"/>
      <c r="H320" s="918"/>
      <c r="I320" s="918"/>
      <c r="J320" s="948"/>
    </row>
    <row r="321" spans="1:10" ht="17" customHeight="1">
      <c r="A321" s="534"/>
      <c r="B321" s="529" t="s">
        <v>565</v>
      </c>
      <c r="C321" s="498" t="str">
        <f>'statement of marks'!K$5</f>
        <v>ekSf[kd</v>
      </c>
      <c r="D321" s="498" t="str">
        <f>'statement of marks'!L$5</f>
        <v>fyf[kr</v>
      </c>
      <c r="E321" s="498" t="str">
        <f>'statement of marks'!M$5</f>
        <v>;ksx</v>
      </c>
      <c r="F321" s="498" t="str">
        <f>'statement of marks'!N$5</f>
        <v>ekSf[kd</v>
      </c>
      <c r="G321" s="498" t="str">
        <f>'statement of marks'!O$5</f>
        <v>fyf[kr</v>
      </c>
      <c r="H321" s="498" t="str">
        <f>'statement of marks'!P$5</f>
        <v>;ksx</v>
      </c>
      <c r="I321" s="564" t="s">
        <v>79</v>
      </c>
      <c r="J321" s="565" t="s">
        <v>571</v>
      </c>
    </row>
    <row r="322" spans="1:10" ht="17" customHeight="1">
      <c r="A322" s="533"/>
      <c r="B322" s="538" t="s">
        <v>55</v>
      </c>
      <c r="C322" s="541">
        <f>'statement of marks'!K$6</f>
        <v>70</v>
      </c>
      <c r="D322" s="541">
        <f>'statement of marks'!L$6</f>
        <v>30</v>
      </c>
      <c r="E322" s="541">
        <f>'statement of marks'!M$6</f>
        <v>100</v>
      </c>
      <c r="F322" s="541">
        <f>'statement of marks'!N$6</f>
        <v>70</v>
      </c>
      <c r="G322" s="541">
        <f>'statement of marks'!O$6</f>
        <v>30</v>
      </c>
      <c r="H322" s="541">
        <f>'statement of marks'!P$6</f>
        <v>100</v>
      </c>
      <c r="I322" s="541"/>
      <c r="J322" s="542"/>
    </row>
    <row r="323" spans="1:10" ht="17" customHeight="1">
      <c r="A323" s="532"/>
      <c r="B323" s="530" t="str">
        <f>'statement of marks'!$BZ$5</f>
        <v>fgUnh</v>
      </c>
      <c r="C323" s="543" t="str">
        <f>'statement of marks'!K17</f>
        <v/>
      </c>
      <c r="D323" s="543" t="str">
        <f>'statement of marks'!L17</f>
        <v/>
      </c>
      <c r="E323" s="543" t="str">
        <f>'statement of marks'!M17</f>
        <v/>
      </c>
      <c r="F323" s="543" t="str">
        <f>'statement of marks'!N17</f>
        <v/>
      </c>
      <c r="G323" s="543" t="str">
        <f>'statement of marks'!O17</f>
        <v/>
      </c>
      <c r="H323" s="543" t="str">
        <f>'statement of marks'!P17</f>
        <v/>
      </c>
      <c r="I323" s="544" t="str">
        <f>IF('statement of marks'!CA17="","",'statement of marks'!CA17)</f>
        <v/>
      </c>
      <c r="J323" s="545" t="str">
        <f>IF('statement of marks'!CB17="","",'statement of marks'!CB17)</f>
        <v/>
      </c>
    </row>
    <row r="324" spans="1:10" ht="17" customHeight="1">
      <c r="A324" s="532"/>
      <c r="B324" s="530" t="str">
        <f>'statement of marks'!$CC$5</f>
        <v>vaxszth</v>
      </c>
      <c r="C324" s="543" t="str">
        <f>'statement of marks'!X17</f>
        <v/>
      </c>
      <c r="D324" s="543" t="str">
        <f>'statement of marks'!Y17</f>
        <v/>
      </c>
      <c r="E324" s="543" t="str">
        <f>'statement of marks'!Z17</f>
        <v/>
      </c>
      <c r="F324" s="543" t="str">
        <f>'statement of marks'!AA17</f>
        <v/>
      </c>
      <c r="G324" s="543" t="str">
        <f>'statement of marks'!AB17</f>
        <v/>
      </c>
      <c r="H324" s="543" t="str">
        <f>'statement of marks'!AC17</f>
        <v/>
      </c>
      <c r="I324" s="544" t="str">
        <f>IF('statement of marks'!CD17="","",'statement of marks'!CD17)</f>
        <v/>
      </c>
      <c r="J324" s="545" t="str">
        <f>IF('statement of marks'!CE17="","",'statement of marks'!CE17)</f>
        <v/>
      </c>
    </row>
    <row r="325" spans="1:10" ht="17" customHeight="1">
      <c r="A325" s="532"/>
      <c r="B325" s="530" t="str">
        <f>'statement of marks'!$CF$5</f>
        <v>xf.kr</v>
      </c>
      <c r="C325" s="543" t="str">
        <f>'statement of marks'!AK17</f>
        <v/>
      </c>
      <c r="D325" s="543" t="str">
        <f>'statement of marks'!AL17</f>
        <v/>
      </c>
      <c r="E325" s="543" t="str">
        <f>'statement of marks'!AM17</f>
        <v/>
      </c>
      <c r="F325" s="543" t="str">
        <f>'statement of marks'!AN17</f>
        <v/>
      </c>
      <c r="G325" s="543" t="str">
        <f>'statement of marks'!AO17</f>
        <v/>
      </c>
      <c r="H325" s="543" t="str">
        <f>'statement of marks'!AP17</f>
        <v/>
      </c>
      <c r="I325" s="544" t="str">
        <f>IF('statement of marks'!CG17="","",'statement of marks'!CG17)</f>
        <v/>
      </c>
      <c r="J325" s="545" t="str">
        <f>IF('statement of marks'!CH17="","",'statement of marks'!CH17)</f>
        <v/>
      </c>
    </row>
    <row r="326" spans="1:10" ht="17" customHeight="1">
      <c r="A326" s="533"/>
      <c r="B326" s="538" t="s">
        <v>55</v>
      </c>
      <c r="C326" s="541"/>
      <c r="D326" s="541"/>
      <c r="E326" s="541">
        <f>'statement of marks'!AX$6</f>
        <v>50</v>
      </c>
      <c r="F326" s="541"/>
      <c r="G326" s="541"/>
      <c r="H326" s="541">
        <f>'statement of marks'!AY$6</f>
        <v>50</v>
      </c>
      <c r="I326" s="546"/>
      <c r="J326" s="542"/>
    </row>
    <row r="327" spans="1:10" ht="17" customHeight="1">
      <c r="A327" s="532"/>
      <c r="B327" s="530" t="str">
        <f>'statement of marks'!$CI$5</f>
        <v>Ik;kZoj.k v/;;u</v>
      </c>
      <c r="C327" s="561"/>
      <c r="D327" s="561"/>
      <c r="E327" s="543" t="str">
        <f>'statement of marks'!AX17</f>
        <v/>
      </c>
      <c r="F327" s="561"/>
      <c r="G327" s="561"/>
      <c r="H327" s="543" t="str">
        <f>'statement of marks'!AY17</f>
        <v/>
      </c>
      <c r="I327" s="544" t="str">
        <f>IF('statement of marks'!CJ17="","",'statement of marks'!CJ17)</f>
        <v/>
      </c>
      <c r="J327" s="545" t="str">
        <f>IF('statement of marks'!CK17="","",'statement of marks'!CK17)</f>
        <v/>
      </c>
    </row>
    <row r="328" spans="1:10" ht="17" customHeight="1">
      <c r="A328" s="532"/>
      <c r="B328" s="530" t="str">
        <f>'statement of marks'!$CR$5</f>
        <v>LokLF; ,oe~ 'kkjhfjd f'k{kk</v>
      </c>
      <c r="C328" s="543"/>
      <c r="D328" s="543"/>
      <c r="E328" s="543" t="str">
        <f>'statement of marks'!BS17</f>
        <v/>
      </c>
      <c r="F328" s="561"/>
      <c r="G328" s="543"/>
      <c r="H328" s="543" t="str">
        <f>'statement of marks'!BT17</f>
        <v/>
      </c>
      <c r="I328" s="547" t="str">
        <f>IF('statement of marks'!CS17="","",'statement of marks'!CS17)</f>
        <v/>
      </c>
      <c r="J328" s="548" t="str">
        <f>IF('statement of marks'!CT17="","",'statement of marks'!CT17)</f>
        <v/>
      </c>
    </row>
    <row r="329" spans="1:10" ht="17" customHeight="1">
      <c r="A329" s="533"/>
      <c r="B329" s="538" t="s">
        <v>55</v>
      </c>
      <c r="C329" s="541"/>
      <c r="D329" s="541"/>
      <c r="E329" s="541">
        <f>'statement of marks'!BE$6</f>
        <v>25</v>
      </c>
      <c r="F329" s="546"/>
      <c r="G329" s="541"/>
      <c r="H329" s="541">
        <f>'statement of marks'!BF$6</f>
        <v>25</v>
      </c>
      <c r="I329" s="549"/>
      <c r="J329" s="550"/>
    </row>
    <row r="330" spans="1:10" ht="17" customHeight="1">
      <c r="A330" s="532"/>
      <c r="B330" s="530" t="str">
        <f>'statement of marks'!$CL$5</f>
        <v>dk;kZuqHko</v>
      </c>
      <c r="C330" s="543"/>
      <c r="D330" s="543"/>
      <c r="E330" s="543" t="str">
        <f>'statement of marks'!BE17</f>
        <v/>
      </c>
      <c r="F330" s="561"/>
      <c r="G330" s="543"/>
      <c r="H330" s="543" t="str">
        <f>'statement of marks'!BF17</f>
        <v/>
      </c>
      <c r="I330" s="544" t="str">
        <f>IF('statement of marks'!CM17="","",'statement of marks'!CM17)</f>
        <v/>
      </c>
      <c r="J330" s="545" t="str">
        <f>IF('statement of marks'!CN17="","",'statement of marks'!CN17)</f>
        <v/>
      </c>
    </row>
    <row r="331" spans="1:10" ht="17" customHeight="1">
      <c r="A331" s="532"/>
      <c r="B331" s="530" t="str">
        <f>'statement of marks'!$CO$5</f>
        <v>dyk f'k{kk</v>
      </c>
      <c r="C331" s="543"/>
      <c r="D331" s="543"/>
      <c r="E331" s="543" t="str">
        <f>'statement of marks'!BL17</f>
        <v/>
      </c>
      <c r="F331" s="561"/>
      <c r="G331" s="543"/>
      <c r="H331" s="543" t="str">
        <f>'statement of marks'!BM17</f>
        <v/>
      </c>
      <c r="I331" s="547" t="str">
        <f>IF('statement of marks'!CP17="","",'statement of marks'!CP17)</f>
        <v/>
      </c>
      <c r="J331" s="551" t="str">
        <f>IF('statement of marks'!CQ17="","",'statement of marks'!CQ17)</f>
        <v/>
      </c>
    </row>
    <row r="332" spans="1:10" ht="17" customHeight="1">
      <c r="A332" s="960"/>
      <c r="B332" s="959" t="s">
        <v>659</v>
      </c>
      <c r="C332" s="920" t="s">
        <v>8</v>
      </c>
      <c r="D332" s="920"/>
      <c r="E332" s="961" t="str">
        <f>'statement of marks'!CY$5</f>
        <v>dqy iw.kkZd</v>
      </c>
      <c r="F332" s="961"/>
      <c r="G332" s="961" t="str">
        <f>'statement of marks'!CZ$5</f>
        <v>dqy izkIrkad</v>
      </c>
      <c r="H332" s="961"/>
      <c r="I332" s="562" t="str">
        <f>'statement of marks'!DA$5</f>
        <v>izfr'kr</v>
      </c>
      <c r="J332" s="536" t="s">
        <v>663</v>
      </c>
    </row>
    <row r="333" spans="1:10" ht="17" customHeight="1">
      <c r="A333" s="960"/>
      <c r="B333" s="959"/>
      <c r="C333" s="920" t="str">
        <f>IF('statement of marks'!CX17="","",'statement of marks'!CX17)</f>
        <v/>
      </c>
      <c r="D333" s="920"/>
      <c r="E333" s="951">
        <f>IF('statement of marks'!CY17="","",'statement of marks'!CY17)</f>
        <v>500</v>
      </c>
      <c r="F333" s="951"/>
      <c r="G333" s="951" t="str">
        <f>IF('statement of marks'!CZ17="","",'statement of marks'!CZ17)</f>
        <v/>
      </c>
      <c r="H333" s="951"/>
      <c r="I333" s="543" t="str">
        <f>IF('statement of marks'!DA17="","",'statement of marks'!DA17)</f>
        <v/>
      </c>
      <c r="J333" s="566" t="str">
        <f>IF('statement of marks'!DB17="","",'statement of marks'!DB17)</f>
        <v/>
      </c>
    </row>
    <row r="334" spans="1:10" ht="17" customHeight="1">
      <c r="A334" s="532"/>
      <c r="B334" s="539" t="str">
        <f>'statement of marks'!$CU$5</f>
        <v>dqy ehfVax</v>
      </c>
      <c r="C334" s="932" t="str">
        <f>details!$CB$3</f>
        <v>;ksx fnlEcj rd</v>
      </c>
      <c r="D334" s="933"/>
      <c r="E334" s="934"/>
      <c r="F334" s="552">
        <f>details!CB17</f>
        <v>258</v>
      </c>
      <c r="G334" s="932" t="s">
        <v>664</v>
      </c>
      <c r="H334" s="933"/>
      <c r="I334" s="934"/>
      <c r="J334" s="554">
        <f>details!CJ17</f>
        <v>424</v>
      </c>
    </row>
    <row r="335" spans="1:10" ht="17" customHeight="1">
      <c r="A335" s="532"/>
      <c r="B335" s="530" t="str">
        <f>'statement of marks'!$CV$5</f>
        <v>Nk= mifLFkfr</v>
      </c>
      <c r="C335" s="935"/>
      <c r="D335" s="936"/>
      <c r="E335" s="937"/>
      <c r="F335" s="553" t="str">
        <f>details!CC17</f>
        <v/>
      </c>
      <c r="G335" s="935"/>
      <c r="H335" s="936"/>
      <c r="I335" s="937"/>
      <c r="J335" s="555" t="str">
        <f>details!CK17</f>
        <v/>
      </c>
    </row>
    <row r="336" spans="1:10" ht="17" customHeight="1">
      <c r="A336" s="532"/>
      <c r="B336" s="530" t="s">
        <v>569</v>
      </c>
      <c r="C336" s="952" t="str">
        <f>IF('statement of marks'!DE17="","",'statement of marks'!DE17)</f>
        <v/>
      </c>
      <c r="D336" s="953"/>
      <c r="E336" s="953"/>
      <c r="F336" s="954"/>
      <c r="G336" s="955" t="str">
        <f>'statement of marks'!DD$5</f>
        <v>d{kk esa LFkku</v>
      </c>
      <c r="H336" s="956"/>
      <c r="I336" s="957"/>
      <c r="J336" s="545" t="str">
        <f>'statement of marks'!DD17</f>
        <v/>
      </c>
    </row>
    <row r="337" spans="1:10" ht="17" customHeight="1">
      <c r="A337" s="532"/>
      <c r="B337" s="530" t="s">
        <v>65</v>
      </c>
      <c r="C337" s="920"/>
      <c r="D337" s="920"/>
      <c r="E337" s="920"/>
      <c r="F337" s="920"/>
      <c r="G337" s="920"/>
      <c r="H337" s="920"/>
      <c r="I337" s="920"/>
      <c r="J337" s="924"/>
    </row>
    <row r="338" spans="1:10" ht="17" customHeight="1">
      <c r="A338" s="532"/>
      <c r="B338" s="556" t="s">
        <v>86</v>
      </c>
      <c r="C338" s="920"/>
      <c r="D338" s="920"/>
      <c r="E338" s="920"/>
      <c r="F338" s="920"/>
      <c r="G338" s="920"/>
      <c r="H338" s="920"/>
      <c r="I338" s="920"/>
      <c r="J338" s="924"/>
    </row>
    <row r="339" spans="1:10" ht="17" customHeight="1">
      <c r="A339" s="532"/>
      <c r="B339" s="557" t="s">
        <v>16</v>
      </c>
      <c r="C339" s="920"/>
      <c r="D339" s="920"/>
      <c r="E339" s="920"/>
      <c r="F339" s="920"/>
      <c r="G339" s="920"/>
      <c r="H339" s="920"/>
      <c r="I339" s="920"/>
      <c r="J339" s="924"/>
    </row>
    <row r="340" spans="1:10" ht="17" customHeight="1">
      <c r="A340" s="534"/>
      <c r="B340" s="558" t="s">
        <v>4</v>
      </c>
      <c r="C340" s="920"/>
      <c r="D340" s="920"/>
      <c r="E340" s="920"/>
      <c r="F340" s="920"/>
      <c r="G340" s="920"/>
      <c r="H340" s="920"/>
      <c r="I340" s="920"/>
      <c r="J340" s="924"/>
    </row>
    <row r="341" spans="1:10" ht="17" customHeight="1" thickBot="1">
      <c r="A341" s="535"/>
      <c r="B341" s="559" t="str">
        <f>'statement of marks'!$H$3</f>
        <v xml:space="preserve">fo|ky; dk Mkbl dksM+ </v>
      </c>
      <c r="C341" s="925" t="str">
        <f>'statement of marks'!$I$3</f>
        <v>00001</v>
      </c>
      <c r="D341" s="925"/>
      <c r="E341" s="926" t="s">
        <v>63</v>
      </c>
      <c r="F341" s="926"/>
      <c r="G341" s="926"/>
      <c r="H341" s="927">
        <f>'statement of marks'!$DD$107</f>
        <v>42460</v>
      </c>
      <c r="I341" s="928"/>
      <c r="J341" s="540" t="s">
        <v>662</v>
      </c>
    </row>
    <row r="342" spans="1:10" ht="17" customHeight="1">
      <c r="A342" s="929" t="s">
        <v>39</v>
      </c>
      <c r="B342" s="930"/>
      <c r="C342" s="930"/>
      <c r="D342" s="930"/>
      <c r="E342" s="930"/>
      <c r="F342" s="930"/>
      <c r="G342" s="930"/>
      <c r="H342" s="930"/>
      <c r="I342" s="930"/>
      <c r="J342" s="931"/>
    </row>
    <row r="343" spans="1:10" ht="17" customHeight="1">
      <c r="A343" s="938" t="str">
        <f>'statement of marks'!$A$1</f>
        <v>jk- ck- ek/;fed fo|ky; uohu] fuEckgsM+k</v>
      </c>
      <c r="B343" s="939"/>
      <c r="C343" s="939"/>
      <c r="D343" s="939"/>
      <c r="E343" s="939"/>
      <c r="F343" s="939"/>
      <c r="G343" s="939"/>
      <c r="H343" s="939"/>
      <c r="I343" s="939"/>
      <c r="J343" s="940"/>
    </row>
    <row r="344" spans="1:10" ht="17" customHeight="1">
      <c r="A344" s="941"/>
      <c r="B344" s="942"/>
      <c r="C344" s="942"/>
      <c r="D344" s="942"/>
      <c r="E344" s="942"/>
      <c r="F344" s="942"/>
      <c r="G344" s="942"/>
      <c r="H344" s="942"/>
      <c r="I344" s="942"/>
      <c r="J344" s="943"/>
    </row>
    <row r="345" spans="1:10" ht="17" customHeight="1">
      <c r="A345" s="531"/>
      <c r="B345" s="537" t="s">
        <v>559</v>
      </c>
      <c r="C345" s="944" t="str">
        <f>'statement of marks'!$F$3</f>
        <v>2015-16</v>
      </c>
      <c r="D345" s="944"/>
      <c r="E345" s="944"/>
      <c r="F345" s="944"/>
      <c r="G345" s="944"/>
      <c r="H345" s="944"/>
      <c r="I345" s="944"/>
      <c r="J345" s="945"/>
    </row>
    <row r="346" spans="1:10" ht="17" customHeight="1">
      <c r="A346" s="532"/>
      <c r="B346" s="530" t="s">
        <v>560</v>
      </c>
      <c r="C346" s="912" t="str">
        <f>IF('statement of marks'!H18="","",'statement of marks'!H18)</f>
        <v>v 012</v>
      </c>
      <c r="D346" s="912"/>
      <c r="E346" s="912"/>
      <c r="F346" s="912"/>
      <c r="G346" s="912"/>
      <c r="H346" s="912"/>
      <c r="I346" s="912"/>
      <c r="J346" s="958"/>
    </row>
    <row r="347" spans="1:10" ht="17" customHeight="1">
      <c r="A347" s="532"/>
      <c r="B347" s="530" t="s">
        <v>561</v>
      </c>
      <c r="C347" s="912" t="str">
        <f>IF('statement of marks'!I18="","",'statement of marks'!I18)</f>
        <v>c 012</v>
      </c>
      <c r="D347" s="912"/>
      <c r="E347" s="912"/>
      <c r="F347" s="912"/>
      <c r="G347" s="912"/>
      <c r="H347" s="912"/>
      <c r="I347" s="912"/>
      <c r="J347" s="958"/>
    </row>
    <row r="348" spans="1:10" ht="17" customHeight="1">
      <c r="A348" s="532"/>
      <c r="B348" s="530" t="s">
        <v>562</v>
      </c>
      <c r="C348" s="912" t="str">
        <f>IF('statement of marks'!J18="","",'statement of marks'!J18)</f>
        <v>l 012</v>
      </c>
      <c r="D348" s="912"/>
      <c r="E348" s="912"/>
      <c r="F348" s="912"/>
      <c r="G348" s="912"/>
      <c r="H348" s="912"/>
      <c r="I348" s="912"/>
      <c r="J348" s="958"/>
    </row>
    <row r="349" spans="1:10" ht="17" customHeight="1">
      <c r="A349" s="532"/>
      <c r="B349" s="530" t="s">
        <v>563</v>
      </c>
      <c r="C349" s="946" t="str">
        <f>'statement of marks'!$D$3</f>
        <v>2 A</v>
      </c>
      <c r="D349" s="946"/>
      <c r="E349" s="946"/>
      <c r="F349" s="912" t="s">
        <v>566</v>
      </c>
      <c r="G349" s="912"/>
      <c r="H349" s="912"/>
      <c r="I349" s="949" t="str">
        <f>IF('statement of marks'!B18="","",'statement of marks'!B18)</f>
        <v>GEN</v>
      </c>
      <c r="J349" s="950"/>
    </row>
    <row r="350" spans="1:10" ht="17" customHeight="1">
      <c r="A350" s="532"/>
      <c r="B350" s="530" t="s">
        <v>6</v>
      </c>
      <c r="C350" s="946">
        <f>IF('statement of marks'!D18="","",'statement of marks'!D18)</f>
        <v>812</v>
      </c>
      <c r="D350" s="946"/>
      <c r="E350" s="946"/>
      <c r="F350" s="912" t="s">
        <v>564</v>
      </c>
      <c r="G350" s="912"/>
      <c r="H350" s="912"/>
      <c r="I350" s="949">
        <f>IF('statement of marks'!E18="","",'statement of marks'!E18)</f>
        <v>4012</v>
      </c>
      <c r="J350" s="950"/>
    </row>
    <row r="351" spans="1:10" ht="17" customHeight="1">
      <c r="A351" s="532"/>
      <c r="B351" s="530" t="s">
        <v>661</v>
      </c>
      <c r="C351" s="947" t="str">
        <f>IF('statement of marks'!F18="","",'statement of marks'!F18)</f>
        <v/>
      </c>
      <c r="D351" s="947"/>
      <c r="E351" s="947"/>
      <c r="F351" s="918" t="str">
        <f>IF('statement of marks'!G18="","",'statement of marks'!G18)</f>
        <v/>
      </c>
      <c r="G351" s="918"/>
      <c r="H351" s="918"/>
      <c r="I351" s="918"/>
      <c r="J351" s="948"/>
    </row>
    <row r="352" spans="1:10" ht="17" customHeight="1">
      <c r="A352" s="534"/>
      <c r="B352" s="529" t="s">
        <v>565</v>
      </c>
      <c r="C352" s="498" t="str">
        <f>'statement of marks'!K$5</f>
        <v>ekSf[kd</v>
      </c>
      <c r="D352" s="498" t="str">
        <f>'statement of marks'!L$5</f>
        <v>fyf[kr</v>
      </c>
      <c r="E352" s="498" t="str">
        <f>'statement of marks'!M$5</f>
        <v>;ksx</v>
      </c>
      <c r="F352" s="498" t="str">
        <f>'statement of marks'!N$5</f>
        <v>ekSf[kd</v>
      </c>
      <c r="G352" s="498" t="str">
        <f>'statement of marks'!O$5</f>
        <v>fyf[kr</v>
      </c>
      <c r="H352" s="498" t="str">
        <f>'statement of marks'!P$5</f>
        <v>;ksx</v>
      </c>
      <c r="I352" s="564" t="s">
        <v>79</v>
      </c>
      <c r="J352" s="565" t="s">
        <v>571</v>
      </c>
    </row>
    <row r="353" spans="1:10" ht="17" customHeight="1">
      <c r="A353" s="533"/>
      <c r="B353" s="538" t="s">
        <v>55</v>
      </c>
      <c r="C353" s="541">
        <f>'statement of marks'!K$6</f>
        <v>70</v>
      </c>
      <c r="D353" s="541">
        <f>'statement of marks'!L$6</f>
        <v>30</v>
      </c>
      <c r="E353" s="541">
        <f>'statement of marks'!M$6</f>
        <v>100</v>
      </c>
      <c r="F353" s="541">
        <f>'statement of marks'!N$6</f>
        <v>70</v>
      </c>
      <c r="G353" s="541">
        <f>'statement of marks'!O$6</f>
        <v>30</v>
      </c>
      <c r="H353" s="541">
        <f>'statement of marks'!P$6</f>
        <v>100</v>
      </c>
      <c r="I353" s="541"/>
      <c r="J353" s="542"/>
    </row>
    <row r="354" spans="1:10" ht="17" customHeight="1">
      <c r="A354" s="532"/>
      <c r="B354" s="530" t="str">
        <f>'statement of marks'!$BZ$5</f>
        <v>fgUnh</v>
      </c>
      <c r="C354" s="543" t="str">
        <f>'statement of marks'!K18</f>
        <v/>
      </c>
      <c r="D354" s="543" t="str">
        <f>'statement of marks'!L18</f>
        <v/>
      </c>
      <c r="E354" s="543" t="str">
        <f>'statement of marks'!M18</f>
        <v/>
      </c>
      <c r="F354" s="543" t="str">
        <f>'statement of marks'!N18</f>
        <v/>
      </c>
      <c r="G354" s="543" t="str">
        <f>'statement of marks'!O18</f>
        <v/>
      </c>
      <c r="H354" s="543" t="str">
        <f>'statement of marks'!P18</f>
        <v/>
      </c>
      <c r="I354" s="544" t="str">
        <f>IF('statement of marks'!CA18="","",'statement of marks'!CA18)</f>
        <v/>
      </c>
      <c r="J354" s="545" t="str">
        <f>IF('statement of marks'!CB18="","",'statement of marks'!CB18)</f>
        <v/>
      </c>
    </row>
    <row r="355" spans="1:10" ht="17" customHeight="1">
      <c r="A355" s="532"/>
      <c r="B355" s="530" t="str">
        <f>'statement of marks'!$CC$5</f>
        <v>vaxszth</v>
      </c>
      <c r="C355" s="543" t="str">
        <f>'statement of marks'!X18</f>
        <v/>
      </c>
      <c r="D355" s="543" t="str">
        <f>'statement of marks'!Y18</f>
        <v/>
      </c>
      <c r="E355" s="543" t="str">
        <f>'statement of marks'!Z18</f>
        <v/>
      </c>
      <c r="F355" s="543" t="str">
        <f>'statement of marks'!AA18</f>
        <v/>
      </c>
      <c r="G355" s="543" t="str">
        <f>'statement of marks'!AB18</f>
        <v/>
      </c>
      <c r="H355" s="543" t="str">
        <f>'statement of marks'!AC18</f>
        <v/>
      </c>
      <c r="I355" s="544" t="str">
        <f>IF('statement of marks'!CD18="","",'statement of marks'!CD18)</f>
        <v/>
      </c>
      <c r="J355" s="545" t="str">
        <f>IF('statement of marks'!CE18="","",'statement of marks'!CE18)</f>
        <v/>
      </c>
    </row>
    <row r="356" spans="1:10" ht="17" customHeight="1">
      <c r="A356" s="532"/>
      <c r="B356" s="530" t="str">
        <f>'statement of marks'!$CF$5</f>
        <v>xf.kr</v>
      </c>
      <c r="C356" s="543" t="str">
        <f>'statement of marks'!AK18</f>
        <v/>
      </c>
      <c r="D356" s="543" t="str">
        <f>'statement of marks'!AL18</f>
        <v/>
      </c>
      <c r="E356" s="543" t="str">
        <f>'statement of marks'!AM18</f>
        <v/>
      </c>
      <c r="F356" s="543" t="str">
        <f>'statement of marks'!AN18</f>
        <v/>
      </c>
      <c r="G356" s="543" t="str">
        <f>'statement of marks'!AO18</f>
        <v/>
      </c>
      <c r="H356" s="543" t="str">
        <f>'statement of marks'!AP18</f>
        <v/>
      </c>
      <c r="I356" s="544" t="str">
        <f>IF('statement of marks'!CG18="","",'statement of marks'!CG18)</f>
        <v/>
      </c>
      <c r="J356" s="545" t="str">
        <f>IF('statement of marks'!CH18="","",'statement of marks'!CH18)</f>
        <v/>
      </c>
    </row>
    <row r="357" spans="1:10" ht="17" customHeight="1">
      <c r="A357" s="533"/>
      <c r="B357" s="538" t="s">
        <v>55</v>
      </c>
      <c r="C357" s="541"/>
      <c r="D357" s="541"/>
      <c r="E357" s="541">
        <f>'statement of marks'!AX$6</f>
        <v>50</v>
      </c>
      <c r="F357" s="541"/>
      <c r="G357" s="541"/>
      <c r="H357" s="541">
        <f>'statement of marks'!AY$6</f>
        <v>50</v>
      </c>
      <c r="I357" s="546"/>
      <c r="J357" s="542"/>
    </row>
    <row r="358" spans="1:10" ht="17" customHeight="1">
      <c r="A358" s="532"/>
      <c r="B358" s="530" t="str">
        <f>'statement of marks'!$CI$5</f>
        <v>Ik;kZoj.k v/;;u</v>
      </c>
      <c r="C358" s="561"/>
      <c r="D358" s="561"/>
      <c r="E358" s="543" t="str">
        <f>'statement of marks'!AX18</f>
        <v/>
      </c>
      <c r="F358" s="561"/>
      <c r="G358" s="561"/>
      <c r="H358" s="543" t="str">
        <f>'statement of marks'!AY18</f>
        <v/>
      </c>
      <c r="I358" s="544" t="str">
        <f>IF('statement of marks'!CJ18="","",'statement of marks'!CJ18)</f>
        <v/>
      </c>
      <c r="J358" s="545" t="str">
        <f>IF('statement of marks'!CK18="","",'statement of marks'!CK18)</f>
        <v/>
      </c>
    </row>
    <row r="359" spans="1:10" ht="17" customHeight="1">
      <c r="A359" s="532"/>
      <c r="B359" s="530" t="str">
        <f>'statement of marks'!$CR$5</f>
        <v>LokLF; ,oe~ 'kkjhfjd f'k{kk</v>
      </c>
      <c r="C359" s="543"/>
      <c r="D359" s="543"/>
      <c r="E359" s="543" t="str">
        <f>'statement of marks'!BS18</f>
        <v/>
      </c>
      <c r="F359" s="561"/>
      <c r="G359" s="543"/>
      <c r="H359" s="543" t="str">
        <f>'statement of marks'!BT18</f>
        <v/>
      </c>
      <c r="I359" s="547" t="str">
        <f>IF('statement of marks'!CS18="","",'statement of marks'!CS18)</f>
        <v/>
      </c>
      <c r="J359" s="548" t="str">
        <f>IF('statement of marks'!CT18="","",'statement of marks'!CT18)</f>
        <v/>
      </c>
    </row>
    <row r="360" spans="1:10" ht="17" customHeight="1">
      <c r="A360" s="533"/>
      <c r="B360" s="538" t="s">
        <v>55</v>
      </c>
      <c r="C360" s="541"/>
      <c r="D360" s="541"/>
      <c r="E360" s="541">
        <f>'statement of marks'!BE$6</f>
        <v>25</v>
      </c>
      <c r="F360" s="546"/>
      <c r="G360" s="541"/>
      <c r="H360" s="541">
        <f>'statement of marks'!BF$6</f>
        <v>25</v>
      </c>
      <c r="I360" s="549"/>
      <c r="J360" s="550"/>
    </row>
    <row r="361" spans="1:10" ht="17" customHeight="1">
      <c r="A361" s="532"/>
      <c r="B361" s="530" t="str">
        <f>'statement of marks'!$CL$5</f>
        <v>dk;kZuqHko</v>
      </c>
      <c r="C361" s="543"/>
      <c r="D361" s="543"/>
      <c r="E361" s="543" t="str">
        <f>'statement of marks'!BE18</f>
        <v/>
      </c>
      <c r="F361" s="561"/>
      <c r="G361" s="543"/>
      <c r="H361" s="543" t="str">
        <f>'statement of marks'!BF18</f>
        <v/>
      </c>
      <c r="I361" s="544" t="str">
        <f>IF('statement of marks'!CM18="","",'statement of marks'!CM18)</f>
        <v/>
      </c>
      <c r="J361" s="545" t="str">
        <f>IF('statement of marks'!CN18="","",'statement of marks'!CN18)</f>
        <v/>
      </c>
    </row>
    <row r="362" spans="1:10" ht="17" customHeight="1">
      <c r="A362" s="532"/>
      <c r="B362" s="530" t="str">
        <f>'statement of marks'!$CO$5</f>
        <v>dyk f'k{kk</v>
      </c>
      <c r="C362" s="543"/>
      <c r="D362" s="543"/>
      <c r="E362" s="543" t="str">
        <f>'statement of marks'!BL18</f>
        <v/>
      </c>
      <c r="F362" s="561"/>
      <c r="G362" s="543"/>
      <c r="H362" s="543" t="str">
        <f>'statement of marks'!BM18</f>
        <v/>
      </c>
      <c r="I362" s="547" t="str">
        <f>IF('statement of marks'!CP18="","",'statement of marks'!CP18)</f>
        <v/>
      </c>
      <c r="J362" s="551" t="str">
        <f>IF('statement of marks'!CQ18="","",'statement of marks'!CQ18)</f>
        <v/>
      </c>
    </row>
    <row r="363" spans="1:10" ht="17" customHeight="1">
      <c r="A363" s="960"/>
      <c r="B363" s="959" t="s">
        <v>659</v>
      </c>
      <c r="C363" s="920" t="s">
        <v>8</v>
      </c>
      <c r="D363" s="920"/>
      <c r="E363" s="961" t="str">
        <f>'statement of marks'!CY$5</f>
        <v>dqy iw.kkZd</v>
      </c>
      <c r="F363" s="961"/>
      <c r="G363" s="961" t="str">
        <f>'statement of marks'!CZ$5</f>
        <v>dqy izkIrkad</v>
      </c>
      <c r="H363" s="961"/>
      <c r="I363" s="562" t="str">
        <f>'statement of marks'!DA$5</f>
        <v>izfr'kr</v>
      </c>
      <c r="J363" s="536" t="s">
        <v>663</v>
      </c>
    </row>
    <row r="364" spans="1:10" ht="17" customHeight="1">
      <c r="A364" s="960"/>
      <c r="B364" s="959"/>
      <c r="C364" s="920" t="str">
        <f>IF('statement of marks'!CX18="","",'statement of marks'!CX18)</f>
        <v/>
      </c>
      <c r="D364" s="920"/>
      <c r="E364" s="951">
        <f>IF('statement of marks'!CY18="","",'statement of marks'!CY18)</f>
        <v>500</v>
      </c>
      <c r="F364" s="951"/>
      <c r="G364" s="951" t="str">
        <f>IF('statement of marks'!CZ18="","",'statement of marks'!CZ18)</f>
        <v/>
      </c>
      <c r="H364" s="951"/>
      <c r="I364" s="543" t="str">
        <f>IF('statement of marks'!DA18="","",'statement of marks'!DA18)</f>
        <v/>
      </c>
      <c r="J364" s="566" t="str">
        <f>IF('statement of marks'!DB18="","",'statement of marks'!DB18)</f>
        <v/>
      </c>
    </row>
    <row r="365" spans="1:10" ht="17" customHeight="1">
      <c r="A365" s="532"/>
      <c r="B365" s="539" t="str">
        <f>'statement of marks'!$CU$5</f>
        <v>dqy ehfVax</v>
      </c>
      <c r="C365" s="932" t="str">
        <f>details!$CB$3</f>
        <v>;ksx fnlEcj rd</v>
      </c>
      <c r="D365" s="933"/>
      <c r="E365" s="934"/>
      <c r="F365" s="552">
        <f>details!CB18</f>
        <v>258</v>
      </c>
      <c r="G365" s="932" t="s">
        <v>664</v>
      </c>
      <c r="H365" s="933"/>
      <c r="I365" s="934"/>
      <c r="J365" s="554">
        <f>details!CJ18</f>
        <v>424</v>
      </c>
    </row>
    <row r="366" spans="1:10" ht="17" customHeight="1">
      <c r="A366" s="532"/>
      <c r="B366" s="530" t="str">
        <f>'statement of marks'!$CV$5</f>
        <v>Nk= mifLFkfr</v>
      </c>
      <c r="C366" s="935"/>
      <c r="D366" s="936"/>
      <c r="E366" s="937"/>
      <c r="F366" s="553" t="str">
        <f>details!CC18</f>
        <v/>
      </c>
      <c r="G366" s="935"/>
      <c r="H366" s="936"/>
      <c r="I366" s="937"/>
      <c r="J366" s="555" t="str">
        <f>details!CK18</f>
        <v/>
      </c>
    </row>
    <row r="367" spans="1:10" ht="17" customHeight="1">
      <c r="A367" s="532"/>
      <c r="B367" s="530" t="s">
        <v>569</v>
      </c>
      <c r="C367" s="952" t="str">
        <f>IF('statement of marks'!DE18="","",'statement of marks'!DE18)</f>
        <v/>
      </c>
      <c r="D367" s="953"/>
      <c r="E367" s="953"/>
      <c r="F367" s="954"/>
      <c r="G367" s="955" t="str">
        <f>'statement of marks'!DD$5</f>
        <v>d{kk esa LFkku</v>
      </c>
      <c r="H367" s="956"/>
      <c r="I367" s="957"/>
      <c r="J367" s="545" t="str">
        <f>'statement of marks'!DD18</f>
        <v/>
      </c>
    </row>
    <row r="368" spans="1:10" ht="17" customHeight="1">
      <c r="A368" s="532"/>
      <c r="B368" s="530" t="s">
        <v>65</v>
      </c>
      <c r="C368" s="920"/>
      <c r="D368" s="920"/>
      <c r="E368" s="920"/>
      <c r="F368" s="920"/>
      <c r="G368" s="920"/>
      <c r="H368" s="920"/>
      <c r="I368" s="920"/>
      <c r="J368" s="924"/>
    </row>
    <row r="369" spans="1:10" ht="17" customHeight="1">
      <c r="A369" s="532"/>
      <c r="B369" s="556" t="s">
        <v>86</v>
      </c>
      <c r="C369" s="920"/>
      <c r="D369" s="920"/>
      <c r="E369" s="920"/>
      <c r="F369" s="920"/>
      <c r="G369" s="920"/>
      <c r="H369" s="920"/>
      <c r="I369" s="920"/>
      <c r="J369" s="924"/>
    </row>
    <row r="370" spans="1:10" ht="17" customHeight="1">
      <c r="A370" s="532"/>
      <c r="B370" s="557" t="s">
        <v>16</v>
      </c>
      <c r="C370" s="920"/>
      <c r="D370" s="920"/>
      <c r="E370" s="920"/>
      <c r="F370" s="920"/>
      <c r="G370" s="920"/>
      <c r="H370" s="920"/>
      <c r="I370" s="920"/>
      <c r="J370" s="924"/>
    </row>
    <row r="371" spans="1:10" ht="17" customHeight="1">
      <c r="A371" s="534"/>
      <c r="B371" s="558" t="s">
        <v>4</v>
      </c>
      <c r="C371" s="920"/>
      <c r="D371" s="920"/>
      <c r="E371" s="920"/>
      <c r="F371" s="920"/>
      <c r="G371" s="920"/>
      <c r="H371" s="920"/>
      <c r="I371" s="920"/>
      <c r="J371" s="924"/>
    </row>
    <row r="372" spans="1:10" ht="17" customHeight="1" thickBot="1">
      <c r="A372" s="535"/>
      <c r="B372" s="559" t="str">
        <f>'statement of marks'!$H$3</f>
        <v xml:space="preserve">fo|ky; dk Mkbl dksM+ </v>
      </c>
      <c r="C372" s="925" t="str">
        <f>'statement of marks'!$I$3</f>
        <v>00001</v>
      </c>
      <c r="D372" s="925"/>
      <c r="E372" s="926" t="s">
        <v>63</v>
      </c>
      <c r="F372" s="926"/>
      <c r="G372" s="926"/>
      <c r="H372" s="927">
        <f>'statement of marks'!$DD$107</f>
        <v>42460</v>
      </c>
      <c r="I372" s="928"/>
      <c r="J372" s="540" t="s">
        <v>662</v>
      </c>
    </row>
    <row r="373" spans="1:10" ht="17" customHeight="1">
      <c r="A373" s="929" t="s">
        <v>39</v>
      </c>
      <c r="B373" s="930"/>
      <c r="C373" s="930"/>
      <c r="D373" s="930"/>
      <c r="E373" s="930"/>
      <c r="F373" s="930"/>
      <c r="G373" s="930"/>
      <c r="H373" s="930"/>
      <c r="I373" s="930"/>
      <c r="J373" s="931"/>
    </row>
    <row r="374" spans="1:10" ht="17" customHeight="1">
      <c r="A374" s="938" t="str">
        <f>'statement of marks'!$A$1</f>
        <v>jk- ck- ek/;fed fo|ky; uohu] fuEckgsM+k</v>
      </c>
      <c r="B374" s="939"/>
      <c r="C374" s="939"/>
      <c r="D374" s="939"/>
      <c r="E374" s="939"/>
      <c r="F374" s="939"/>
      <c r="G374" s="939"/>
      <c r="H374" s="939"/>
      <c r="I374" s="939"/>
      <c r="J374" s="940"/>
    </row>
    <row r="375" spans="1:10" ht="17" customHeight="1">
      <c r="A375" s="941"/>
      <c r="B375" s="942"/>
      <c r="C375" s="942"/>
      <c r="D375" s="942"/>
      <c r="E375" s="942"/>
      <c r="F375" s="942"/>
      <c r="G375" s="942"/>
      <c r="H375" s="942"/>
      <c r="I375" s="942"/>
      <c r="J375" s="943"/>
    </row>
    <row r="376" spans="1:10" ht="17" customHeight="1">
      <c r="A376" s="531"/>
      <c r="B376" s="537" t="s">
        <v>559</v>
      </c>
      <c r="C376" s="944" t="str">
        <f>'statement of marks'!$F$3</f>
        <v>2015-16</v>
      </c>
      <c r="D376" s="944"/>
      <c r="E376" s="944"/>
      <c r="F376" s="944"/>
      <c r="G376" s="944"/>
      <c r="H376" s="944"/>
      <c r="I376" s="944"/>
      <c r="J376" s="945"/>
    </row>
    <row r="377" spans="1:10" ht="17" customHeight="1">
      <c r="A377" s="532"/>
      <c r="B377" s="530" t="s">
        <v>560</v>
      </c>
      <c r="C377" s="912" t="str">
        <f>IF('statement of marks'!H19="","",'statement of marks'!H19)</f>
        <v>v 013</v>
      </c>
      <c r="D377" s="912"/>
      <c r="E377" s="912"/>
      <c r="F377" s="912"/>
      <c r="G377" s="912"/>
      <c r="H377" s="912"/>
      <c r="I377" s="912"/>
      <c r="J377" s="958"/>
    </row>
    <row r="378" spans="1:10" ht="17" customHeight="1">
      <c r="A378" s="532"/>
      <c r="B378" s="530" t="s">
        <v>561</v>
      </c>
      <c r="C378" s="912" t="str">
        <f>IF('statement of marks'!I19="","",'statement of marks'!I19)</f>
        <v>c 013</v>
      </c>
      <c r="D378" s="912"/>
      <c r="E378" s="912"/>
      <c r="F378" s="912"/>
      <c r="G378" s="912"/>
      <c r="H378" s="912"/>
      <c r="I378" s="912"/>
      <c r="J378" s="958"/>
    </row>
    <row r="379" spans="1:10" ht="17" customHeight="1">
      <c r="A379" s="532"/>
      <c r="B379" s="530" t="s">
        <v>562</v>
      </c>
      <c r="C379" s="912" t="str">
        <f>IF('statement of marks'!J19="","",'statement of marks'!J19)</f>
        <v>l 013</v>
      </c>
      <c r="D379" s="912"/>
      <c r="E379" s="912"/>
      <c r="F379" s="912"/>
      <c r="G379" s="912"/>
      <c r="H379" s="912"/>
      <c r="I379" s="912"/>
      <c r="J379" s="958"/>
    </row>
    <row r="380" spans="1:10" ht="17" customHeight="1">
      <c r="A380" s="532"/>
      <c r="B380" s="530" t="s">
        <v>563</v>
      </c>
      <c r="C380" s="946" t="str">
        <f>'statement of marks'!$D$3</f>
        <v>2 A</v>
      </c>
      <c r="D380" s="946"/>
      <c r="E380" s="946"/>
      <c r="F380" s="912" t="s">
        <v>566</v>
      </c>
      <c r="G380" s="912"/>
      <c r="H380" s="912"/>
      <c r="I380" s="949" t="str">
        <f>IF('statement of marks'!B19="","",'statement of marks'!B19)</f>
        <v/>
      </c>
      <c r="J380" s="950"/>
    </row>
    <row r="381" spans="1:10" ht="17" customHeight="1">
      <c r="A381" s="532"/>
      <c r="B381" s="530" t="s">
        <v>6</v>
      </c>
      <c r="C381" s="946">
        <f>IF('statement of marks'!D19="","",'statement of marks'!D19)</f>
        <v>813</v>
      </c>
      <c r="D381" s="946"/>
      <c r="E381" s="946"/>
      <c r="F381" s="912" t="s">
        <v>564</v>
      </c>
      <c r="G381" s="912"/>
      <c r="H381" s="912"/>
      <c r="I381" s="949">
        <f>IF('statement of marks'!E19="","",'statement of marks'!E19)</f>
        <v>4013</v>
      </c>
      <c r="J381" s="950"/>
    </row>
    <row r="382" spans="1:10" ht="17" customHeight="1">
      <c r="A382" s="532"/>
      <c r="B382" s="530" t="s">
        <v>661</v>
      </c>
      <c r="C382" s="947" t="str">
        <f>IF('statement of marks'!F19="","",'statement of marks'!F19)</f>
        <v/>
      </c>
      <c r="D382" s="947"/>
      <c r="E382" s="947"/>
      <c r="F382" s="918" t="str">
        <f>IF('statement of marks'!G19="","",'statement of marks'!G19)</f>
        <v/>
      </c>
      <c r="G382" s="918"/>
      <c r="H382" s="918"/>
      <c r="I382" s="918"/>
      <c r="J382" s="948"/>
    </row>
    <row r="383" spans="1:10" ht="17" customHeight="1">
      <c r="A383" s="534"/>
      <c r="B383" s="529" t="s">
        <v>565</v>
      </c>
      <c r="C383" s="498" t="str">
        <f>'statement of marks'!K$5</f>
        <v>ekSf[kd</v>
      </c>
      <c r="D383" s="498" t="str">
        <f>'statement of marks'!L$5</f>
        <v>fyf[kr</v>
      </c>
      <c r="E383" s="498" t="str">
        <f>'statement of marks'!M$5</f>
        <v>;ksx</v>
      </c>
      <c r="F383" s="498" t="str">
        <f>'statement of marks'!N$5</f>
        <v>ekSf[kd</v>
      </c>
      <c r="G383" s="498" t="str">
        <f>'statement of marks'!O$5</f>
        <v>fyf[kr</v>
      </c>
      <c r="H383" s="498" t="str">
        <f>'statement of marks'!P$5</f>
        <v>;ksx</v>
      </c>
      <c r="I383" s="564" t="s">
        <v>79</v>
      </c>
      <c r="J383" s="565" t="s">
        <v>571</v>
      </c>
    </row>
    <row r="384" spans="1:10" ht="17" customHeight="1">
      <c r="A384" s="533"/>
      <c r="B384" s="538" t="s">
        <v>55</v>
      </c>
      <c r="C384" s="541">
        <f>'statement of marks'!K$6</f>
        <v>70</v>
      </c>
      <c r="D384" s="541">
        <f>'statement of marks'!L$6</f>
        <v>30</v>
      </c>
      <c r="E384" s="541">
        <f>'statement of marks'!M$6</f>
        <v>100</v>
      </c>
      <c r="F384" s="541">
        <f>'statement of marks'!N$6</f>
        <v>70</v>
      </c>
      <c r="G384" s="541">
        <f>'statement of marks'!O$6</f>
        <v>30</v>
      </c>
      <c r="H384" s="541">
        <f>'statement of marks'!P$6</f>
        <v>100</v>
      </c>
      <c r="I384" s="541"/>
      <c r="J384" s="542"/>
    </row>
    <row r="385" spans="1:10" ht="17" customHeight="1">
      <c r="A385" s="532"/>
      <c r="B385" s="530" t="str">
        <f>'statement of marks'!$BZ$5</f>
        <v>fgUnh</v>
      </c>
      <c r="C385" s="543" t="str">
        <f>'statement of marks'!K19</f>
        <v/>
      </c>
      <c r="D385" s="543" t="str">
        <f>'statement of marks'!L19</f>
        <v/>
      </c>
      <c r="E385" s="543" t="str">
        <f>'statement of marks'!M19</f>
        <v/>
      </c>
      <c r="F385" s="543" t="str">
        <f>'statement of marks'!N19</f>
        <v/>
      </c>
      <c r="G385" s="543" t="str">
        <f>'statement of marks'!O19</f>
        <v/>
      </c>
      <c r="H385" s="543" t="str">
        <f>'statement of marks'!P19</f>
        <v/>
      </c>
      <c r="I385" s="544" t="str">
        <f>IF('statement of marks'!CA19="","",'statement of marks'!CA19)</f>
        <v/>
      </c>
      <c r="J385" s="545" t="str">
        <f>IF('statement of marks'!CB19="","",'statement of marks'!CB19)</f>
        <v/>
      </c>
    </row>
    <row r="386" spans="1:10" ht="17" customHeight="1">
      <c r="A386" s="532"/>
      <c r="B386" s="530" t="str">
        <f>'statement of marks'!$CC$5</f>
        <v>vaxszth</v>
      </c>
      <c r="C386" s="543" t="str">
        <f>'statement of marks'!X19</f>
        <v/>
      </c>
      <c r="D386" s="543" t="str">
        <f>'statement of marks'!Y19</f>
        <v/>
      </c>
      <c r="E386" s="543" t="str">
        <f>'statement of marks'!Z19</f>
        <v/>
      </c>
      <c r="F386" s="543" t="str">
        <f>'statement of marks'!AA19</f>
        <v/>
      </c>
      <c r="G386" s="543" t="str">
        <f>'statement of marks'!AB19</f>
        <v/>
      </c>
      <c r="H386" s="543" t="str">
        <f>'statement of marks'!AC19</f>
        <v/>
      </c>
      <c r="I386" s="544" t="str">
        <f>IF('statement of marks'!CD19="","",'statement of marks'!CD19)</f>
        <v/>
      </c>
      <c r="J386" s="545" t="str">
        <f>IF('statement of marks'!CE19="","",'statement of marks'!CE19)</f>
        <v/>
      </c>
    </row>
    <row r="387" spans="1:10" ht="17" customHeight="1">
      <c r="A387" s="532"/>
      <c r="B387" s="530" t="str">
        <f>'statement of marks'!$CF$5</f>
        <v>xf.kr</v>
      </c>
      <c r="C387" s="543" t="str">
        <f>'statement of marks'!AK19</f>
        <v/>
      </c>
      <c r="D387" s="543" t="str">
        <f>'statement of marks'!AL19</f>
        <v/>
      </c>
      <c r="E387" s="543" t="str">
        <f>'statement of marks'!AM19</f>
        <v/>
      </c>
      <c r="F387" s="543" t="str">
        <f>'statement of marks'!AN19</f>
        <v/>
      </c>
      <c r="G387" s="543" t="str">
        <f>'statement of marks'!AO19</f>
        <v/>
      </c>
      <c r="H387" s="543" t="str">
        <f>'statement of marks'!AP19</f>
        <v/>
      </c>
      <c r="I387" s="544" t="str">
        <f>IF('statement of marks'!CG19="","",'statement of marks'!CG19)</f>
        <v/>
      </c>
      <c r="J387" s="545" t="str">
        <f>IF('statement of marks'!CH19="","",'statement of marks'!CH19)</f>
        <v/>
      </c>
    </row>
    <row r="388" spans="1:10" ht="17" customHeight="1">
      <c r="A388" s="533"/>
      <c r="B388" s="538" t="s">
        <v>55</v>
      </c>
      <c r="C388" s="541"/>
      <c r="D388" s="541"/>
      <c r="E388" s="541">
        <f>'statement of marks'!AX$6</f>
        <v>50</v>
      </c>
      <c r="F388" s="541"/>
      <c r="G388" s="541"/>
      <c r="H388" s="541">
        <f>'statement of marks'!AY$6</f>
        <v>50</v>
      </c>
      <c r="I388" s="546"/>
      <c r="J388" s="542"/>
    </row>
    <row r="389" spans="1:10" ht="17" customHeight="1">
      <c r="A389" s="532"/>
      <c r="B389" s="530" t="str">
        <f>'statement of marks'!$CI$5</f>
        <v>Ik;kZoj.k v/;;u</v>
      </c>
      <c r="C389" s="561"/>
      <c r="D389" s="561"/>
      <c r="E389" s="543" t="str">
        <f>'statement of marks'!AX19</f>
        <v/>
      </c>
      <c r="F389" s="561"/>
      <c r="G389" s="561"/>
      <c r="H389" s="543" t="str">
        <f>'statement of marks'!AY19</f>
        <v/>
      </c>
      <c r="I389" s="544" t="str">
        <f>IF('statement of marks'!CJ19="","",'statement of marks'!CJ19)</f>
        <v/>
      </c>
      <c r="J389" s="545" t="str">
        <f>IF('statement of marks'!CK19="","",'statement of marks'!CK19)</f>
        <v/>
      </c>
    </row>
    <row r="390" spans="1:10" ht="17" customHeight="1">
      <c r="A390" s="532"/>
      <c r="B390" s="530" t="str">
        <f>'statement of marks'!$CR$5</f>
        <v>LokLF; ,oe~ 'kkjhfjd f'k{kk</v>
      </c>
      <c r="C390" s="543"/>
      <c r="D390" s="543"/>
      <c r="E390" s="543" t="str">
        <f>'statement of marks'!BS19</f>
        <v/>
      </c>
      <c r="F390" s="561"/>
      <c r="G390" s="543"/>
      <c r="H390" s="543" t="str">
        <f>'statement of marks'!BT19</f>
        <v/>
      </c>
      <c r="I390" s="547" t="str">
        <f>IF('statement of marks'!CS19="","",'statement of marks'!CS19)</f>
        <v/>
      </c>
      <c r="J390" s="548" t="str">
        <f>IF('statement of marks'!CT19="","",'statement of marks'!CT19)</f>
        <v/>
      </c>
    </row>
    <row r="391" spans="1:10" ht="17" customHeight="1">
      <c r="A391" s="533"/>
      <c r="B391" s="538" t="s">
        <v>55</v>
      </c>
      <c r="C391" s="541"/>
      <c r="D391" s="541"/>
      <c r="E391" s="541">
        <f>'statement of marks'!BE$6</f>
        <v>25</v>
      </c>
      <c r="F391" s="546"/>
      <c r="G391" s="541"/>
      <c r="H391" s="541">
        <f>'statement of marks'!BF$6</f>
        <v>25</v>
      </c>
      <c r="I391" s="549"/>
      <c r="J391" s="550"/>
    </row>
    <row r="392" spans="1:10" ht="17" customHeight="1">
      <c r="A392" s="532"/>
      <c r="B392" s="530" t="str">
        <f>'statement of marks'!$CL$5</f>
        <v>dk;kZuqHko</v>
      </c>
      <c r="C392" s="543"/>
      <c r="D392" s="543"/>
      <c r="E392" s="543" t="str">
        <f>'statement of marks'!BE19</f>
        <v/>
      </c>
      <c r="F392" s="561"/>
      <c r="G392" s="543"/>
      <c r="H392" s="543" t="str">
        <f>'statement of marks'!BF19</f>
        <v/>
      </c>
      <c r="I392" s="544" t="str">
        <f>IF('statement of marks'!CM19="","",'statement of marks'!CM19)</f>
        <v/>
      </c>
      <c r="J392" s="545" t="str">
        <f>IF('statement of marks'!CN19="","",'statement of marks'!CN19)</f>
        <v/>
      </c>
    </row>
    <row r="393" spans="1:10" ht="17" customHeight="1">
      <c r="A393" s="532"/>
      <c r="B393" s="530" t="str">
        <f>'statement of marks'!$CO$5</f>
        <v>dyk f'k{kk</v>
      </c>
      <c r="C393" s="543"/>
      <c r="D393" s="543"/>
      <c r="E393" s="543" t="str">
        <f>'statement of marks'!BL19</f>
        <v/>
      </c>
      <c r="F393" s="561"/>
      <c r="G393" s="543"/>
      <c r="H393" s="543" t="str">
        <f>'statement of marks'!BM19</f>
        <v/>
      </c>
      <c r="I393" s="547" t="str">
        <f>IF('statement of marks'!CP19="","",'statement of marks'!CP19)</f>
        <v/>
      </c>
      <c r="J393" s="551" t="str">
        <f>IF('statement of marks'!CQ19="","",'statement of marks'!CQ19)</f>
        <v/>
      </c>
    </row>
    <row r="394" spans="1:10" ht="17" customHeight="1">
      <c r="A394" s="960"/>
      <c r="B394" s="959" t="s">
        <v>659</v>
      </c>
      <c r="C394" s="920" t="s">
        <v>8</v>
      </c>
      <c r="D394" s="920"/>
      <c r="E394" s="961" t="str">
        <f>'statement of marks'!CY$5</f>
        <v>dqy iw.kkZd</v>
      </c>
      <c r="F394" s="961"/>
      <c r="G394" s="961" t="str">
        <f>'statement of marks'!CZ$5</f>
        <v>dqy izkIrkad</v>
      </c>
      <c r="H394" s="961"/>
      <c r="I394" s="562" t="str">
        <f>'statement of marks'!DA$5</f>
        <v>izfr'kr</v>
      </c>
      <c r="J394" s="536" t="s">
        <v>663</v>
      </c>
    </row>
    <row r="395" spans="1:10" ht="17" customHeight="1">
      <c r="A395" s="960"/>
      <c r="B395" s="959"/>
      <c r="C395" s="920" t="str">
        <f>IF('statement of marks'!CX19="","",'statement of marks'!CX19)</f>
        <v/>
      </c>
      <c r="D395" s="920"/>
      <c r="E395" s="951">
        <f>IF('statement of marks'!CY19="","",'statement of marks'!CY19)</f>
        <v>500</v>
      </c>
      <c r="F395" s="951"/>
      <c r="G395" s="951" t="str">
        <f>IF('statement of marks'!CZ19="","",'statement of marks'!CZ19)</f>
        <v/>
      </c>
      <c r="H395" s="951"/>
      <c r="I395" s="543" t="str">
        <f>IF('statement of marks'!DA19="","",'statement of marks'!DA19)</f>
        <v/>
      </c>
      <c r="J395" s="566" t="str">
        <f>IF('statement of marks'!DB19="","",'statement of marks'!DB19)</f>
        <v/>
      </c>
    </row>
    <row r="396" spans="1:10" ht="17" customHeight="1">
      <c r="A396" s="532"/>
      <c r="B396" s="539" t="str">
        <f>'statement of marks'!$CU$5</f>
        <v>dqy ehfVax</v>
      </c>
      <c r="C396" s="932" t="str">
        <f>details!$CB$3</f>
        <v>;ksx fnlEcj rd</v>
      </c>
      <c r="D396" s="933"/>
      <c r="E396" s="934"/>
      <c r="F396" s="552">
        <f>details!CB19</f>
        <v>258</v>
      </c>
      <c r="G396" s="932" t="s">
        <v>664</v>
      </c>
      <c r="H396" s="933"/>
      <c r="I396" s="934"/>
      <c r="J396" s="554">
        <f>details!CJ19</f>
        <v>424</v>
      </c>
    </row>
    <row r="397" spans="1:10" ht="17" customHeight="1">
      <c r="A397" s="532"/>
      <c r="B397" s="530" t="str">
        <f>'statement of marks'!$CV$5</f>
        <v>Nk= mifLFkfr</v>
      </c>
      <c r="C397" s="935"/>
      <c r="D397" s="936"/>
      <c r="E397" s="937"/>
      <c r="F397" s="553" t="str">
        <f>details!CC19</f>
        <v/>
      </c>
      <c r="G397" s="935"/>
      <c r="H397" s="936"/>
      <c r="I397" s="937"/>
      <c r="J397" s="555" t="str">
        <f>details!CK19</f>
        <v/>
      </c>
    </row>
    <row r="398" spans="1:10" ht="17" customHeight="1">
      <c r="A398" s="532"/>
      <c r="B398" s="530" t="s">
        <v>569</v>
      </c>
      <c r="C398" s="952" t="str">
        <f>IF('statement of marks'!DE19="","",'statement of marks'!DE19)</f>
        <v/>
      </c>
      <c r="D398" s="953"/>
      <c r="E398" s="953"/>
      <c r="F398" s="954"/>
      <c r="G398" s="955" t="str">
        <f>'statement of marks'!DD$5</f>
        <v>d{kk esa LFkku</v>
      </c>
      <c r="H398" s="956"/>
      <c r="I398" s="957"/>
      <c r="J398" s="545" t="str">
        <f>'statement of marks'!DD19</f>
        <v/>
      </c>
    </row>
    <row r="399" spans="1:10" ht="17" customHeight="1">
      <c r="A399" s="532"/>
      <c r="B399" s="530" t="s">
        <v>65</v>
      </c>
      <c r="C399" s="920"/>
      <c r="D399" s="920"/>
      <c r="E399" s="920"/>
      <c r="F399" s="920"/>
      <c r="G399" s="920"/>
      <c r="H399" s="920"/>
      <c r="I399" s="920"/>
      <c r="J399" s="924"/>
    </row>
    <row r="400" spans="1:10" ht="17" customHeight="1">
      <c r="A400" s="532"/>
      <c r="B400" s="556" t="s">
        <v>86</v>
      </c>
      <c r="C400" s="920"/>
      <c r="D400" s="920"/>
      <c r="E400" s="920"/>
      <c r="F400" s="920"/>
      <c r="G400" s="920"/>
      <c r="H400" s="920"/>
      <c r="I400" s="920"/>
      <c r="J400" s="924"/>
    </row>
    <row r="401" spans="1:10" ht="17" customHeight="1">
      <c r="A401" s="532"/>
      <c r="B401" s="557" t="s">
        <v>16</v>
      </c>
      <c r="C401" s="920"/>
      <c r="D401" s="920"/>
      <c r="E401" s="920"/>
      <c r="F401" s="920"/>
      <c r="G401" s="920"/>
      <c r="H401" s="920"/>
      <c r="I401" s="920"/>
      <c r="J401" s="924"/>
    </row>
    <row r="402" spans="1:10" ht="17" customHeight="1">
      <c r="A402" s="534"/>
      <c r="B402" s="558" t="s">
        <v>4</v>
      </c>
      <c r="C402" s="920"/>
      <c r="D402" s="920"/>
      <c r="E402" s="920"/>
      <c r="F402" s="920"/>
      <c r="G402" s="920"/>
      <c r="H402" s="920"/>
      <c r="I402" s="920"/>
      <c r="J402" s="924"/>
    </row>
    <row r="403" spans="1:10" ht="17" customHeight="1" thickBot="1">
      <c r="A403" s="535"/>
      <c r="B403" s="559" t="str">
        <f>'statement of marks'!$H$3</f>
        <v xml:space="preserve">fo|ky; dk Mkbl dksM+ </v>
      </c>
      <c r="C403" s="925" t="str">
        <f>'statement of marks'!$I$3</f>
        <v>00001</v>
      </c>
      <c r="D403" s="925"/>
      <c r="E403" s="926" t="s">
        <v>63</v>
      </c>
      <c r="F403" s="926"/>
      <c r="G403" s="926"/>
      <c r="H403" s="927">
        <f>'statement of marks'!$DD$107</f>
        <v>42460</v>
      </c>
      <c r="I403" s="928"/>
      <c r="J403" s="540" t="s">
        <v>662</v>
      </c>
    </row>
    <row r="404" spans="1:10" ht="17" customHeight="1">
      <c r="A404" s="929" t="s">
        <v>39</v>
      </c>
      <c r="B404" s="930"/>
      <c r="C404" s="930"/>
      <c r="D404" s="930"/>
      <c r="E404" s="930"/>
      <c r="F404" s="930"/>
      <c r="G404" s="930"/>
      <c r="H404" s="930"/>
      <c r="I404" s="930"/>
      <c r="J404" s="931"/>
    </row>
    <row r="405" spans="1:10" ht="17" customHeight="1">
      <c r="A405" s="938" t="str">
        <f>'statement of marks'!$A$1</f>
        <v>jk- ck- ek/;fed fo|ky; uohu] fuEckgsM+k</v>
      </c>
      <c r="B405" s="939"/>
      <c r="C405" s="939"/>
      <c r="D405" s="939"/>
      <c r="E405" s="939"/>
      <c r="F405" s="939"/>
      <c r="G405" s="939"/>
      <c r="H405" s="939"/>
      <c r="I405" s="939"/>
      <c r="J405" s="940"/>
    </row>
    <row r="406" spans="1:10" ht="17" customHeight="1">
      <c r="A406" s="941"/>
      <c r="B406" s="942"/>
      <c r="C406" s="942"/>
      <c r="D406" s="942"/>
      <c r="E406" s="942"/>
      <c r="F406" s="942"/>
      <c r="G406" s="942"/>
      <c r="H406" s="942"/>
      <c r="I406" s="942"/>
      <c r="J406" s="943"/>
    </row>
    <row r="407" spans="1:10" ht="17" customHeight="1">
      <c r="A407" s="531"/>
      <c r="B407" s="537" t="s">
        <v>559</v>
      </c>
      <c r="C407" s="944" t="str">
        <f>'statement of marks'!$F$3</f>
        <v>2015-16</v>
      </c>
      <c r="D407" s="944"/>
      <c r="E407" s="944"/>
      <c r="F407" s="944"/>
      <c r="G407" s="944"/>
      <c r="H407" s="944"/>
      <c r="I407" s="944"/>
      <c r="J407" s="945"/>
    </row>
    <row r="408" spans="1:10" ht="17" customHeight="1">
      <c r="A408" s="532"/>
      <c r="B408" s="530" t="s">
        <v>560</v>
      </c>
      <c r="C408" s="912" t="str">
        <f>IF('statement of marks'!H20="","",'statement of marks'!H20)</f>
        <v>v 014</v>
      </c>
      <c r="D408" s="912"/>
      <c r="E408" s="912"/>
      <c r="F408" s="912"/>
      <c r="G408" s="912"/>
      <c r="H408" s="912"/>
      <c r="I408" s="912"/>
      <c r="J408" s="958"/>
    </row>
    <row r="409" spans="1:10" ht="17" customHeight="1">
      <c r="A409" s="532"/>
      <c r="B409" s="530" t="s">
        <v>561</v>
      </c>
      <c r="C409" s="912" t="str">
        <f>IF('statement of marks'!I20="","",'statement of marks'!I20)</f>
        <v>c 014</v>
      </c>
      <c r="D409" s="912"/>
      <c r="E409" s="912"/>
      <c r="F409" s="912"/>
      <c r="G409" s="912"/>
      <c r="H409" s="912"/>
      <c r="I409" s="912"/>
      <c r="J409" s="958"/>
    </row>
    <row r="410" spans="1:10" ht="17" customHeight="1">
      <c r="A410" s="532"/>
      <c r="B410" s="530" t="s">
        <v>562</v>
      </c>
      <c r="C410" s="912" t="str">
        <f>IF('statement of marks'!J20="","",'statement of marks'!J20)</f>
        <v>l 014</v>
      </c>
      <c r="D410" s="912"/>
      <c r="E410" s="912"/>
      <c r="F410" s="912"/>
      <c r="G410" s="912"/>
      <c r="H410" s="912"/>
      <c r="I410" s="912"/>
      <c r="J410" s="958"/>
    </row>
    <row r="411" spans="1:10" ht="17" customHeight="1">
      <c r="A411" s="532"/>
      <c r="B411" s="530" t="s">
        <v>563</v>
      </c>
      <c r="C411" s="946" t="str">
        <f>'statement of marks'!$D$3</f>
        <v>2 A</v>
      </c>
      <c r="D411" s="946"/>
      <c r="E411" s="946"/>
      <c r="F411" s="912" t="s">
        <v>566</v>
      </c>
      <c r="G411" s="912"/>
      <c r="H411" s="912"/>
      <c r="I411" s="949" t="str">
        <f>IF('statement of marks'!B20="","",'statement of marks'!B20)</f>
        <v/>
      </c>
      <c r="J411" s="950"/>
    </row>
    <row r="412" spans="1:10" ht="17" customHeight="1">
      <c r="A412" s="532"/>
      <c r="B412" s="530" t="s">
        <v>6</v>
      </c>
      <c r="C412" s="946">
        <f>IF('statement of marks'!D20="","",'statement of marks'!D20)</f>
        <v>814</v>
      </c>
      <c r="D412" s="946"/>
      <c r="E412" s="946"/>
      <c r="F412" s="912" t="s">
        <v>564</v>
      </c>
      <c r="G412" s="912"/>
      <c r="H412" s="912"/>
      <c r="I412" s="949">
        <f>IF('statement of marks'!E20="","",'statement of marks'!E20)</f>
        <v>4014</v>
      </c>
      <c r="J412" s="950"/>
    </row>
    <row r="413" spans="1:10" ht="17" customHeight="1">
      <c r="A413" s="532"/>
      <c r="B413" s="530" t="s">
        <v>661</v>
      </c>
      <c r="C413" s="947" t="str">
        <f>IF('statement of marks'!F20="","",'statement of marks'!F20)</f>
        <v/>
      </c>
      <c r="D413" s="947"/>
      <c r="E413" s="947"/>
      <c r="F413" s="918" t="str">
        <f>IF('statement of marks'!G20="","",'statement of marks'!G20)</f>
        <v/>
      </c>
      <c r="G413" s="918"/>
      <c r="H413" s="918"/>
      <c r="I413" s="918"/>
      <c r="J413" s="948"/>
    </row>
    <row r="414" spans="1:10" ht="17" customHeight="1">
      <c r="A414" s="534"/>
      <c r="B414" s="529" t="s">
        <v>565</v>
      </c>
      <c r="C414" s="498" t="str">
        <f>'statement of marks'!K$5</f>
        <v>ekSf[kd</v>
      </c>
      <c r="D414" s="498" t="str">
        <f>'statement of marks'!L$5</f>
        <v>fyf[kr</v>
      </c>
      <c r="E414" s="498" t="str">
        <f>'statement of marks'!M$5</f>
        <v>;ksx</v>
      </c>
      <c r="F414" s="498" t="str">
        <f>'statement of marks'!N$5</f>
        <v>ekSf[kd</v>
      </c>
      <c r="G414" s="498" t="str">
        <f>'statement of marks'!O$5</f>
        <v>fyf[kr</v>
      </c>
      <c r="H414" s="498" t="str">
        <f>'statement of marks'!P$5</f>
        <v>;ksx</v>
      </c>
      <c r="I414" s="564" t="s">
        <v>79</v>
      </c>
      <c r="J414" s="565" t="s">
        <v>571</v>
      </c>
    </row>
    <row r="415" spans="1:10" ht="17" customHeight="1">
      <c r="A415" s="533"/>
      <c r="B415" s="538" t="s">
        <v>55</v>
      </c>
      <c r="C415" s="541">
        <f>'statement of marks'!K$6</f>
        <v>70</v>
      </c>
      <c r="D415" s="541">
        <f>'statement of marks'!L$6</f>
        <v>30</v>
      </c>
      <c r="E415" s="541">
        <f>'statement of marks'!M$6</f>
        <v>100</v>
      </c>
      <c r="F415" s="541">
        <f>'statement of marks'!N$6</f>
        <v>70</v>
      </c>
      <c r="G415" s="541">
        <f>'statement of marks'!O$6</f>
        <v>30</v>
      </c>
      <c r="H415" s="541">
        <f>'statement of marks'!P$6</f>
        <v>100</v>
      </c>
      <c r="I415" s="541"/>
      <c r="J415" s="542"/>
    </row>
    <row r="416" spans="1:10" ht="17" customHeight="1">
      <c r="A416" s="532"/>
      <c r="B416" s="530" t="str">
        <f>'statement of marks'!$BZ$5</f>
        <v>fgUnh</v>
      </c>
      <c r="C416" s="543" t="str">
        <f>'statement of marks'!K20</f>
        <v/>
      </c>
      <c r="D416" s="543" t="str">
        <f>'statement of marks'!L20</f>
        <v/>
      </c>
      <c r="E416" s="543" t="str">
        <f>'statement of marks'!M20</f>
        <v/>
      </c>
      <c r="F416" s="543" t="str">
        <f>'statement of marks'!N20</f>
        <v/>
      </c>
      <c r="G416" s="543" t="str">
        <f>'statement of marks'!O20</f>
        <v/>
      </c>
      <c r="H416" s="543" t="str">
        <f>'statement of marks'!P20</f>
        <v/>
      </c>
      <c r="I416" s="544" t="str">
        <f>IF('statement of marks'!CA20="","",'statement of marks'!CA20)</f>
        <v/>
      </c>
      <c r="J416" s="545" t="str">
        <f>IF('statement of marks'!CB20="","",'statement of marks'!CB20)</f>
        <v/>
      </c>
    </row>
    <row r="417" spans="1:10" ht="17" customHeight="1">
      <c r="A417" s="532"/>
      <c r="B417" s="530" t="str">
        <f>'statement of marks'!$CC$5</f>
        <v>vaxszth</v>
      </c>
      <c r="C417" s="543" t="str">
        <f>'statement of marks'!X20</f>
        <v/>
      </c>
      <c r="D417" s="543" t="str">
        <f>'statement of marks'!Y20</f>
        <v/>
      </c>
      <c r="E417" s="543" t="str">
        <f>'statement of marks'!Z20</f>
        <v/>
      </c>
      <c r="F417" s="543" t="str">
        <f>'statement of marks'!AA20</f>
        <v/>
      </c>
      <c r="G417" s="543" t="str">
        <f>'statement of marks'!AB20</f>
        <v/>
      </c>
      <c r="H417" s="543" t="str">
        <f>'statement of marks'!AC20</f>
        <v/>
      </c>
      <c r="I417" s="544" t="str">
        <f>IF('statement of marks'!CD20="","",'statement of marks'!CD20)</f>
        <v/>
      </c>
      <c r="J417" s="545" t="str">
        <f>IF('statement of marks'!CE20="","",'statement of marks'!CE20)</f>
        <v/>
      </c>
    </row>
    <row r="418" spans="1:10" ht="17" customHeight="1">
      <c r="A418" s="532"/>
      <c r="B418" s="530" t="str">
        <f>'statement of marks'!$CF$5</f>
        <v>xf.kr</v>
      </c>
      <c r="C418" s="543" t="str">
        <f>'statement of marks'!AK20</f>
        <v/>
      </c>
      <c r="D418" s="543" t="str">
        <f>'statement of marks'!AL20</f>
        <v/>
      </c>
      <c r="E418" s="543" t="str">
        <f>'statement of marks'!AM20</f>
        <v/>
      </c>
      <c r="F418" s="543" t="str">
        <f>'statement of marks'!AN20</f>
        <v/>
      </c>
      <c r="G418" s="543" t="str">
        <f>'statement of marks'!AO20</f>
        <v/>
      </c>
      <c r="H418" s="543" t="str">
        <f>'statement of marks'!AP20</f>
        <v/>
      </c>
      <c r="I418" s="544" t="str">
        <f>IF('statement of marks'!CG20="","",'statement of marks'!CG20)</f>
        <v/>
      </c>
      <c r="J418" s="545" t="str">
        <f>IF('statement of marks'!CH20="","",'statement of marks'!CH20)</f>
        <v/>
      </c>
    </row>
    <row r="419" spans="1:10" ht="17" customHeight="1">
      <c r="A419" s="533"/>
      <c r="B419" s="538" t="s">
        <v>55</v>
      </c>
      <c r="C419" s="541"/>
      <c r="D419" s="541"/>
      <c r="E419" s="541">
        <f>'statement of marks'!AX$6</f>
        <v>50</v>
      </c>
      <c r="F419" s="541"/>
      <c r="G419" s="541"/>
      <c r="H419" s="541">
        <f>'statement of marks'!AY$6</f>
        <v>50</v>
      </c>
      <c r="I419" s="546"/>
      <c r="J419" s="542"/>
    </row>
    <row r="420" spans="1:10" ht="17" customHeight="1">
      <c r="A420" s="532"/>
      <c r="B420" s="530" t="str">
        <f>'statement of marks'!$CI$5</f>
        <v>Ik;kZoj.k v/;;u</v>
      </c>
      <c r="C420" s="561"/>
      <c r="D420" s="561"/>
      <c r="E420" s="543" t="str">
        <f>'statement of marks'!AX20</f>
        <v/>
      </c>
      <c r="F420" s="561"/>
      <c r="G420" s="561"/>
      <c r="H420" s="543" t="str">
        <f>'statement of marks'!AY20</f>
        <v/>
      </c>
      <c r="I420" s="544" t="str">
        <f>IF('statement of marks'!CJ20="","",'statement of marks'!CJ20)</f>
        <v/>
      </c>
      <c r="J420" s="545" t="str">
        <f>IF('statement of marks'!CK20="","",'statement of marks'!CK20)</f>
        <v/>
      </c>
    </row>
    <row r="421" spans="1:10" ht="17" customHeight="1">
      <c r="A421" s="532"/>
      <c r="B421" s="530" t="str">
        <f>'statement of marks'!$CR$5</f>
        <v>LokLF; ,oe~ 'kkjhfjd f'k{kk</v>
      </c>
      <c r="C421" s="543"/>
      <c r="D421" s="543"/>
      <c r="E421" s="543" t="str">
        <f>'statement of marks'!BS20</f>
        <v/>
      </c>
      <c r="F421" s="561"/>
      <c r="G421" s="543"/>
      <c r="H421" s="543" t="str">
        <f>'statement of marks'!BT20</f>
        <v/>
      </c>
      <c r="I421" s="547" t="str">
        <f>IF('statement of marks'!CS20="","",'statement of marks'!CS20)</f>
        <v/>
      </c>
      <c r="J421" s="548" t="str">
        <f>IF('statement of marks'!CT20="","",'statement of marks'!CT20)</f>
        <v/>
      </c>
    </row>
    <row r="422" spans="1:10" ht="17" customHeight="1">
      <c r="A422" s="533"/>
      <c r="B422" s="538" t="s">
        <v>55</v>
      </c>
      <c r="C422" s="541"/>
      <c r="D422" s="541"/>
      <c r="E422" s="541">
        <f>'statement of marks'!BE$6</f>
        <v>25</v>
      </c>
      <c r="F422" s="546"/>
      <c r="G422" s="541"/>
      <c r="H422" s="541">
        <f>'statement of marks'!BF$6</f>
        <v>25</v>
      </c>
      <c r="I422" s="549"/>
      <c r="J422" s="550"/>
    </row>
    <row r="423" spans="1:10" ht="17" customHeight="1">
      <c r="A423" s="532"/>
      <c r="B423" s="530" t="str">
        <f>'statement of marks'!$CL$5</f>
        <v>dk;kZuqHko</v>
      </c>
      <c r="C423" s="543"/>
      <c r="D423" s="543"/>
      <c r="E423" s="543" t="str">
        <f>'statement of marks'!BE20</f>
        <v/>
      </c>
      <c r="F423" s="561"/>
      <c r="G423" s="543"/>
      <c r="H423" s="543" t="str">
        <f>'statement of marks'!BF20</f>
        <v/>
      </c>
      <c r="I423" s="544" t="str">
        <f>IF('statement of marks'!CM20="","",'statement of marks'!CM20)</f>
        <v/>
      </c>
      <c r="J423" s="545" t="str">
        <f>IF('statement of marks'!CN20="","",'statement of marks'!CN20)</f>
        <v/>
      </c>
    </row>
    <row r="424" spans="1:10" ht="17" customHeight="1">
      <c r="A424" s="532"/>
      <c r="B424" s="530" t="str">
        <f>'statement of marks'!$CO$5</f>
        <v>dyk f'k{kk</v>
      </c>
      <c r="C424" s="543"/>
      <c r="D424" s="543"/>
      <c r="E424" s="543" t="str">
        <f>'statement of marks'!BL20</f>
        <v/>
      </c>
      <c r="F424" s="561"/>
      <c r="G424" s="543"/>
      <c r="H424" s="543" t="str">
        <f>'statement of marks'!BM20</f>
        <v/>
      </c>
      <c r="I424" s="547" t="str">
        <f>IF('statement of marks'!CP20="","",'statement of marks'!CP20)</f>
        <v/>
      </c>
      <c r="J424" s="551" t="str">
        <f>IF('statement of marks'!CQ20="","",'statement of marks'!CQ20)</f>
        <v/>
      </c>
    </row>
    <row r="425" spans="1:10" ht="17" customHeight="1">
      <c r="A425" s="960"/>
      <c r="B425" s="959" t="s">
        <v>659</v>
      </c>
      <c r="C425" s="920" t="s">
        <v>8</v>
      </c>
      <c r="D425" s="920"/>
      <c r="E425" s="961" t="str">
        <f>'statement of marks'!CY$5</f>
        <v>dqy iw.kkZd</v>
      </c>
      <c r="F425" s="961"/>
      <c r="G425" s="961" t="str">
        <f>'statement of marks'!CZ$5</f>
        <v>dqy izkIrkad</v>
      </c>
      <c r="H425" s="961"/>
      <c r="I425" s="562" t="str">
        <f>'statement of marks'!DA$5</f>
        <v>izfr'kr</v>
      </c>
      <c r="J425" s="536" t="s">
        <v>663</v>
      </c>
    </row>
    <row r="426" spans="1:10" ht="17" customHeight="1">
      <c r="A426" s="960"/>
      <c r="B426" s="959"/>
      <c r="C426" s="920" t="str">
        <f>IF('statement of marks'!CX20="","",'statement of marks'!CX20)</f>
        <v/>
      </c>
      <c r="D426" s="920"/>
      <c r="E426" s="951">
        <f>IF('statement of marks'!CY20="","",'statement of marks'!CY20)</f>
        <v>500</v>
      </c>
      <c r="F426" s="951"/>
      <c r="G426" s="951" t="str">
        <f>IF('statement of marks'!CZ20="","",'statement of marks'!CZ20)</f>
        <v/>
      </c>
      <c r="H426" s="951"/>
      <c r="I426" s="543" t="str">
        <f>IF('statement of marks'!DA20="","",'statement of marks'!DA20)</f>
        <v/>
      </c>
      <c r="J426" s="566" t="str">
        <f>IF('statement of marks'!DB20="","",'statement of marks'!DB20)</f>
        <v/>
      </c>
    </row>
    <row r="427" spans="1:10" ht="17" customHeight="1">
      <c r="A427" s="532"/>
      <c r="B427" s="539" t="str">
        <f>'statement of marks'!$CU$5</f>
        <v>dqy ehfVax</v>
      </c>
      <c r="C427" s="932" t="str">
        <f>details!$CB$3</f>
        <v>;ksx fnlEcj rd</v>
      </c>
      <c r="D427" s="933"/>
      <c r="E427" s="934"/>
      <c r="F427" s="552">
        <f>details!CB20</f>
        <v>258</v>
      </c>
      <c r="G427" s="932" t="s">
        <v>664</v>
      </c>
      <c r="H427" s="933"/>
      <c r="I427" s="934"/>
      <c r="J427" s="554">
        <f>details!CJ20</f>
        <v>424</v>
      </c>
    </row>
    <row r="428" spans="1:10" ht="17" customHeight="1">
      <c r="A428" s="532"/>
      <c r="B428" s="530" t="str">
        <f>'statement of marks'!$CV$5</f>
        <v>Nk= mifLFkfr</v>
      </c>
      <c r="C428" s="935"/>
      <c r="D428" s="936"/>
      <c r="E428" s="937"/>
      <c r="F428" s="553" t="str">
        <f>details!CC20</f>
        <v/>
      </c>
      <c r="G428" s="935"/>
      <c r="H428" s="936"/>
      <c r="I428" s="937"/>
      <c r="J428" s="555" t="str">
        <f>details!CK20</f>
        <v/>
      </c>
    </row>
    <row r="429" spans="1:10" ht="17" customHeight="1">
      <c r="A429" s="532"/>
      <c r="B429" s="530" t="s">
        <v>569</v>
      </c>
      <c r="C429" s="952" t="str">
        <f>IF('statement of marks'!DE20="","",'statement of marks'!DE20)</f>
        <v/>
      </c>
      <c r="D429" s="953"/>
      <c r="E429" s="953"/>
      <c r="F429" s="954"/>
      <c r="G429" s="955" t="str">
        <f>'statement of marks'!DD$5</f>
        <v>d{kk esa LFkku</v>
      </c>
      <c r="H429" s="956"/>
      <c r="I429" s="957"/>
      <c r="J429" s="545" t="str">
        <f>'statement of marks'!DD20</f>
        <v/>
      </c>
    </row>
    <row r="430" spans="1:10" ht="17" customHeight="1">
      <c r="A430" s="532"/>
      <c r="B430" s="530" t="s">
        <v>65</v>
      </c>
      <c r="C430" s="920"/>
      <c r="D430" s="920"/>
      <c r="E430" s="920"/>
      <c r="F430" s="920"/>
      <c r="G430" s="920"/>
      <c r="H430" s="920"/>
      <c r="I430" s="920"/>
      <c r="J430" s="924"/>
    </row>
    <row r="431" spans="1:10" ht="17" customHeight="1">
      <c r="A431" s="532"/>
      <c r="B431" s="556" t="s">
        <v>86</v>
      </c>
      <c r="C431" s="920"/>
      <c r="D431" s="920"/>
      <c r="E431" s="920"/>
      <c r="F431" s="920"/>
      <c r="G431" s="920"/>
      <c r="H431" s="920"/>
      <c r="I431" s="920"/>
      <c r="J431" s="924"/>
    </row>
    <row r="432" spans="1:10" ht="17" customHeight="1">
      <c r="A432" s="532"/>
      <c r="B432" s="557" t="s">
        <v>16</v>
      </c>
      <c r="C432" s="920"/>
      <c r="D432" s="920"/>
      <c r="E432" s="920"/>
      <c r="F432" s="920"/>
      <c r="G432" s="920"/>
      <c r="H432" s="920"/>
      <c r="I432" s="920"/>
      <c r="J432" s="924"/>
    </row>
    <row r="433" spans="1:10" ht="17" customHeight="1">
      <c r="A433" s="534"/>
      <c r="B433" s="558" t="s">
        <v>4</v>
      </c>
      <c r="C433" s="920"/>
      <c r="D433" s="920"/>
      <c r="E433" s="920"/>
      <c r="F433" s="920"/>
      <c r="G433" s="920"/>
      <c r="H433" s="920"/>
      <c r="I433" s="920"/>
      <c r="J433" s="924"/>
    </row>
    <row r="434" spans="1:10" ht="17" customHeight="1" thickBot="1">
      <c r="A434" s="535"/>
      <c r="B434" s="559" t="str">
        <f>'statement of marks'!$H$3</f>
        <v xml:space="preserve">fo|ky; dk Mkbl dksM+ </v>
      </c>
      <c r="C434" s="925" t="str">
        <f>'statement of marks'!$I$3</f>
        <v>00001</v>
      </c>
      <c r="D434" s="925"/>
      <c r="E434" s="926" t="s">
        <v>63</v>
      </c>
      <c r="F434" s="926"/>
      <c r="G434" s="926"/>
      <c r="H434" s="927">
        <f>'statement of marks'!$DD$107</f>
        <v>42460</v>
      </c>
      <c r="I434" s="928"/>
      <c r="J434" s="540" t="s">
        <v>662</v>
      </c>
    </row>
    <row r="435" spans="1:10" ht="17" customHeight="1">
      <c r="A435" s="929" t="s">
        <v>39</v>
      </c>
      <c r="B435" s="930"/>
      <c r="C435" s="930"/>
      <c r="D435" s="930"/>
      <c r="E435" s="930"/>
      <c r="F435" s="930"/>
      <c r="G435" s="930"/>
      <c r="H435" s="930"/>
      <c r="I435" s="930"/>
      <c r="J435" s="931"/>
    </row>
    <row r="436" spans="1:10" ht="17" customHeight="1">
      <c r="A436" s="938" t="str">
        <f>'statement of marks'!$A$1</f>
        <v>jk- ck- ek/;fed fo|ky; uohu] fuEckgsM+k</v>
      </c>
      <c r="B436" s="939"/>
      <c r="C436" s="939"/>
      <c r="D436" s="939"/>
      <c r="E436" s="939"/>
      <c r="F436" s="939"/>
      <c r="G436" s="939"/>
      <c r="H436" s="939"/>
      <c r="I436" s="939"/>
      <c r="J436" s="940"/>
    </row>
    <row r="437" spans="1:10" ht="17" customHeight="1">
      <c r="A437" s="941"/>
      <c r="B437" s="942"/>
      <c r="C437" s="942"/>
      <c r="D437" s="942"/>
      <c r="E437" s="942"/>
      <c r="F437" s="942"/>
      <c r="G437" s="942"/>
      <c r="H437" s="942"/>
      <c r="I437" s="942"/>
      <c r="J437" s="943"/>
    </row>
    <row r="438" spans="1:10" ht="17" customHeight="1">
      <c r="A438" s="531"/>
      <c r="B438" s="537" t="s">
        <v>559</v>
      </c>
      <c r="C438" s="944" t="str">
        <f>'statement of marks'!$F$3</f>
        <v>2015-16</v>
      </c>
      <c r="D438" s="944"/>
      <c r="E438" s="944"/>
      <c r="F438" s="944"/>
      <c r="G438" s="944"/>
      <c r="H438" s="944"/>
      <c r="I438" s="944"/>
      <c r="J438" s="945"/>
    </row>
    <row r="439" spans="1:10" ht="17" customHeight="1">
      <c r="A439" s="532"/>
      <c r="B439" s="530" t="s">
        <v>560</v>
      </c>
      <c r="C439" s="912" t="str">
        <f>IF('statement of marks'!H21="","",'statement of marks'!H21)</f>
        <v>v 015</v>
      </c>
      <c r="D439" s="912"/>
      <c r="E439" s="912"/>
      <c r="F439" s="912"/>
      <c r="G439" s="912"/>
      <c r="H439" s="912"/>
      <c r="I439" s="912"/>
      <c r="J439" s="958"/>
    </row>
    <row r="440" spans="1:10" ht="17" customHeight="1">
      <c r="A440" s="532"/>
      <c r="B440" s="530" t="s">
        <v>561</v>
      </c>
      <c r="C440" s="912" t="str">
        <f>IF('statement of marks'!I21="","",'statement of marks'!I21)</f>
        <v>c 015</v>
      </c>
      <c r="D440" s="912"/>
      <c r="E440" s="912"/>
      <c r="F440" s="912"/>
      <c r="G440" s="912"/>
      <c r="H440" s="912"/>
      <c r="I440" s="912"/>
      <c r="J440" s="958"/>
    </row>
    <row r="441" spans="1:10" ht="17" customHeight="1">
      <c r="A441" s="532"/>
      <c r="B441" s="530" t="s">
        <v>562</v>
      </c>
      <c r="C441" s="912" t="str">
        <f>IF('statement of marks'!J21="","",'statement of marks'!J21)</f>
        <v>l 015</v>
      </c>
      <c r="D441" s="912"/>
      <c r="E441" s="912"/>
      <c r="F441" s="912"/>
      <c r="G441" s="912"/>
      <c r="H441" s="912"/>
      <c r="I441" s="912"/>
      <c r="J441" s="958"/>
    </row>
    <row r="442" spans="1:10" ht="17" customHeight="1">
      <c r="A442" s="532"/>
      <c r="B442" s="530" t="s">
        <v>563</v>
      </c>
      <c r="C442" s="946" t="str">
        <f>'statement of marks'!$D$3</f>
        <v>2 A</v>
      </c>
      <c r="D442" s="946"/>
      <c r="E442" s="946"/>
      <c r="F442" s="912" t="s">
        <v>566</v>
      </c>
      <c r="G442" s="912"/>
      <c r="H442" s="912"/>
      <c r="I442" s="949" t="str">
        <f>IF('statement of marks'!B21="","",'statement of marks'!B21)</f>
        <v/>
      </c>
      <c r="J442" s="950"/>
    </row>
    <row r="443" spans="1:10" ht="17" customHeight="1">
      <c r="A443" s="532"/>
      <c r="B443" s="530" t="s">
        <v>6</v>
      </c>
      <c r="C443" s="946" t="str">
        <f>IF('statement of marks'!D21="","",'statement of marks'!D21)</f>
        <v/>
      </c>
      <c r="D443" s="946"/>
      <c r="E443" s="946"/>
      <c r="F443" s="912" t="s">
        <v>564</v>
      </c>
      <c r="G443" s="912"/>
      <c r="H443" s="912"/>
      <c r="I443" s="949" t="str">
        <f>IF('statement of marks'!E21="","",'statement of marks'!E21)</f>
        <v/>
      </c>
      <c r="J443" s="950"/>
    </row>
    <row r="444" spans="1:10" ht="17" customHeight="1">
      <c r="A444" s="532"/>
      <c r="B444" s="530" t="s">
        <v>661</v>
      </c>
      <c r="C444" s="947" t="str">
        <f>IF('statement of marks'!F21="","",'statement of marks'!F21)</f>
        <v/>
      </c>
      <c r="D444" s="947"/>
      <c r="E444" s="947"/>
      <c r="F444" s="918" t="str">
        <f>IF('statement of marks'!G21="","",'statement of marks'!G21)</f>
        <v/>
      </c>
      <c r="G444" s="918"/>
      <c r="H444" s="918"/>
      <c r="I444" s="918"/>
      <c r="J444" s="948"/>
    </row>
    <row r="445" spans="1:10" ht="17" customHeight="1">
      <c r="A445" s="534"/>
      <c r="B445" s="529" t="s">
        <v>565</v>
      </c>
      <c r="C445" s="498" t="str">
        <f>'statement of marks'!K$5</f>
        <v>ekSf[kd</v>
      </c>
      <c r="D445" s="498" t="str">
        <f>'statement of marks'!L$5</f>
        <v>fyf[kr</v>
      </c>
      <c r="E445" s="498" t="str">
        <f>'statement of marks'!M$5</f>
        <v>;ksx</v>
      </c>
      <c r="F445" s="498" t="str">
        <f>'statement of marks'!N$5</f>
        <v>ekSf[kd</v>
      </c>
      <c r="G445" s="498" t="str">
        <f>'statement of marks'!O$5</f>
        <v>fyf[kr</v>
      </c>
      <c r="H445" s="498" t="str">
        <f>'statement of marks'!P$5</f>
        <v>;ksx</v>
      </c>
      <c r="I445" s="564" t="s">
        <v>79</v>
      </c>
      <c r="J445" s="565" t="s">
        <v>571</v>
      </c>
    </row>
    <row r="446" spans="1:10" ht="17" customHeight="1">
      <c r="A446" s="533"/>
      <c r="B446" s="538" t="s">
        <v>55</v>
      </c>
      <c r="C446" s="541">
        <f>'statement of marks'!K$6</f>
        <v>70</v>
      </c>
      <c r="D446" s="541">
        <f>'statement of marks'!L$6</f>
        <v>30</v>
      </c>
      <c r="E446" s="541">
        <f>'statement of marks'!M$6</f>
        <v>100</v>
      </c>
      <c r="F446" s="541">
        <f>'statement of marks'!N$6</f>
        <v>70</v>
      </c>
      <c r="G446" s="541">
        <f>'statement of marks'!O$6</f>
        <v>30</v>
      </c>
      <c r="H446" s="541">
        <f>'statement of marks'!P$6</f>
        <v>100</v>
      </c>
      <c r="I446" s="541"/>
      <c r="J446" s="542"/>
    </row>
    <row r="447" spans="1:10" ht="17" customHeight="1">
      <c r="A447" s="532"/>
      <c r="B447" s="530" t="str">
        <f>'statement of marks'!$BZ$5</f>
        <v>fgUnh</v>
      </c>
      <c r="C447" s="543" t="str">
        <f>'statement of marks'!K21</f>
        <v/>
      </c>
      <c r="D447" s="543" t="str">
        <f>'statement of marks'!L21</f>
        <v/>
      </c>
      <c r="E447" s="543" t="str">
        <f>'statement of marks'!M21</f>
        <v/>
      </c>
      <c r="F447" s="543" t="str">
        <f>'statement of marks'!N21</f>
        <v/>
      </c>
      <c r="G447" s="543" t="str">
        <f>'statement of marks'!O21</f>
        <v/>
      </c>
      <c r="H447" s="543" t="str">
        <f>'statement of marks'!P21</f>
        <v/>
      </c>
      <c r="I447" s="544" t="str">
        <f>IF('statement of marks'!CA21="","",'statement of marks'!CA21)</f>
        <v/>
      </c>
      <c r="J447" s="545" t="str">
        <f>IF('statement of marks'!CB21="","",'statement of marks'!CB21)</f>
        <v/>
      </c>
    </row>
    <row r="448" spans="1:10" ht="17" customHeight="1">
      <c r="A448" s="532"/>
      <c r="B448" s="530" t="str">
        <f>'statement of marks'!$CC$5</f>
        <v>vaxszth</v>
      </c>
      <c r="C448" s="543" t="str">
        <f>'statement of marks'!X21</f>
        <v/>
      </c>
      <c r="D448" s="543" t="str">
        <f>'statement of marks'!Y21</f>
        <v/>
      </c>
      <c r="E448" s="543" t="str">
        <f>'statement of marks'!Z21</f>
        <v/>
      </c>
      <c r="F448" s="543" t="str">
        <f>'statement of marks'!AA21</f>
        <v/>
      </c>
      <c r="G448" s="543" t="str">
        <f>'statement of marks'!AB21</f>
        <v/>
      </c>
      <c r="H448" s="543" t="str">
        <f>'statement of marks'!AC21</f>
        <v/>
      </c>
      <c r="I448" s="544" t="str">
        <f>IF('statement of marks'!CD21="","",'statement of marks'!CD21)</f>
        <v/>
      </c>
      <c r="J448" s="545" t="str">
        <f>IF('statement of marks'!CE21="","",'statement of marks'!CE21)</f>
        <v/>
      </c>
    </row>
    <row r="449" spans="1:10" ht="17" customHeight="1">
      <c r="A449" s="532"/>
      <c r="B449" s="530" t="str">
        <f>'statement of marks'!$CF$5</f>
        <v>xf.kr</v>
      </c>
      <c r="C449" s="543" t="str">
        <f>'statement of marks'!AK21</f>
        <v/>
      </c>
      <c r="D449" s="543" t="str">
        <f>'statement of marks'!AL21</f>
        <v/>
      </c>
      <c r="E449" s="543" t="str">
        <f>'statement of marks'!AM21</f>
        <v/>
      </c>
      <c r="F449" s="543" t="str">
        <f>'statement of marks'!AN21</f>
        <v/>
      </c>
      <c r="G449" s="543" t="str">
        <f>'statement of marks'!AO21</f>
        <v/>
      </c>
      <c r="H449" s="543" t="str">
        <f>'statement of marks'!AP21</f>
        <v/>
      </c>
      <c r="I449" s="544" t="str">
        <f>IF('statement of marks'!CG21="","",'statement of marks'!CG21)</f>
        <v/>
      </c>
      <c r="J449" s="545" t="str">
        <f>IF('statement of marks'!CH21="","",'statement of marks'!CH21)</f>
        <v/>
      </c>
    </row>
    <row r="450" spans="1:10" ht="17" customHeight="1">
      <c r="A450" s="533"/>
      <c r="B450" s="538" t="s">
        <v>55</v>
      </c>
      <c r="C450" s="541"/>
      <c r="D450" s="541"/>
      <c r="E450" s="541">
        <f>'statement of marks'!AX$6</f>
        <v>50</v>
      </c>
      <c r="F450" s="541"/>
      <c r="G450" s="541"/>
      <c r="H450" s="541">
        <f>'statement of marks'!AY$6</f>
        <v>50</v>
      </c>
      <c r="I450" s="546"/>
      <c r="J450" s="542"/>
    </row>
    <row r="451" spans="1:10" ht="17" customHeight="1">
      <c r="A451" s="532"/>
      <c r="B451" s="530" t="str">
        <f>'statement of marks'!$CI$5</f>
        <v>Ik;kZoj.k v/;;u</v>
      </c>
      <c r="C451" s="561"/>
      <c r="D451" s="561"/>
      <c r="E451" s="543" t="str">
        <f>'statement of marks'!AX21</f>
        <v/>
      </c>
      <c r="F451" s="561"/>
      <c r="G451" s="561"/>
      <c r="H451" s="543" t="str">
        <f>'statement of marks'!AY21</f>
        <v/>
      </c>
      <c r="I451" s="544" t="str">
        <f>IF('statement of marks'!CJ21="","",'statement of marks'!CJ21)</f>
        <v/>
      </c>
      <c r="J451" s="545" t="str">
        <f>IF('statement of marks'!CK21="","",'statement of marks'!CK21)</f>
        <v/>
      </c>
    </row>
    <row r="452" spans="1:10" ht="17" customHeight="1">
      <c r="A452" s="532"/>
      <c r="B452" s="530" t="str">
        <f>'statement of marks'!$CR$5</f>
        <v>LokLF; ,oe~ 'kkjhfjd f'k{kk</v>
      </c>
      <c r="C452" s="543"/>
      <c r="D452" s="543"/>
      <c r="E452" s="543" t="str">
        <f>'statement of marks'!BS21</f>
        <v/>
      </c>
      <c r="F452" s="561"/>
      <c r="G452" s="543"/>
      <c r="H452" s="543" t="str">
        <f>'statement of marks'!BT21</f>
        <v/>
      </c>
      <c r="I452" s="547" t="str">
        <f>IF('statement of marks'!CS21="","",'statement of marks'!CS21)</f>
        <v/>
      </c>
      <c r="J452" s="548" t="str">
        <f>IF('statement of marks'!CT21="","",'statement of marks'!CT21)</f>
        <v/>
      </c>
    </row>
    <row r="453" spans="1:10" ht="17" customHeight="1">
      <c r="A453" s="533"/>
      <c r="B453" s="538" t="s">
        <v>55</v>
      </c>
      <c r="C453" s="541"/>
      <c r="D453" s="541"/>
      <c r="E453" s="541">
        <f>'statement of marks'!BE$6</f>
        <v>25</v>
      </c>
      <c r="F453" s="546"/>
      <c r="G453" s="541"/>
      <c r="H453" s="541">
        <f>'statement of marks'!BF$6</f>
        <v>25</v>
      </c>
      <c r="I453" s="549"/>
      <c r="J453" s="550"/>
    </row>
    <row r="454" spans="1:10" ht="17" customHeight="1">
      <c r="A454" s="532"/>
      <c r="B454" s="530" t="str">
        <f>'statement of marks'!$CL$5</f>
        <v>dk;kZuqHko</v>
      </c>
      <c r="C454" s="543"/>
      <c r="D454" s="543"/>
      <c r="E454" s="543" t="str">
        <f>'statement of marks'!BE21</f>
        <v/>
      </c>
      <c r="F454" s="561"/>
      <c r="G454" s="543"/>
      <c r="H454" s="543" t="str">
        <f>'statement of marks'!BF21</f>
        <v/>
      </c>
      <c r="I454" s="544" t="str">
        <f>IF('statement of marks'!CM21="","",'statement of marks'!CM21)</f>
        <v/>
      </c>
      <c r="J454" s="545" t="str">
        <f>IF('statement of marks'!CN21="","",'statement of marks'!CN21)</f>
        <v/>
      </c>
    </row>
    <row r="455" spans="1:10" ht="17" customHeight="1">
      <c r="A455" s="532"/>
      <c r="B455" s="530" t="str">
        <f>'statement of marks'!$CO$5</f>
        <v>dyk f'k{kk</v>
      </c>
      <c r="C455" s="543"/>
      <c r="D455" s="543"/>
      <c r="E455" s="543" t="str">
        <f>'statement of marks'!BL21</f>
        <v/>
      </c>
      <c r="F455" s="561"/>
      <c r="G455" s="543"/>
      <c r="H455" s="543" t="str">
        <f>'statement of marks'!BM21</f>
        <v/>
      </c>
      <c r="I455" s="547" t="str">
        <f>IF('statement of marks'!CP21="","",'statement of marks'!CP21)</f>
        <v/>
      </c>
      <c r="J455" s="551" t="str">
        <f>IF('statement of marks'!CQ21="","",'statement of marks'!CQ21)</f>
        <v/>
      </c>
    </row>
    <row r="456" spans="1:10" ht="17" customHeight="1">
      <c r="A456" s="960"/>
      <c r="B456" s="959" t="s">
        <v>659</v>
      </c>
      <c r="C456" s="920" t="s">
        <v>8</v>
      </c>
      <c r="D456" s="920"/>
      <c r="E456" s="961" t="str">
        <f>'statement of marks'!CY$5</f>
        <v>dqy iw.kkZd</v>
      </c>
      <c r="F456" s="961"/>
      <c r="G456" s="961" t="str">
        <f>'statement of marks'!CZ$5</f>
        <v>dqy izkIrkad</v>
      </c>
      <c r="H456" s="961"/>
      <c r="I456" s="562" t="str">
        <f>'statement of marks'!DA$5</f>
        <v>izfr'kr</v>
      </c>
      <c r="J456" s="536" t="s">
        <v>663</v>
      </c>
    </row>
    <row r="457" spans="1:10" ht="17" customHeight="1">
      <c r="A457" s="960"/>
      <c r="B457" s="959"/>
      <c r="C457" s="920" t="str">
        <f>IF('statement of marks'!CX21="","",'statement of marks'!CX21)</f>
        <v/>
      </c>
      <c r="D457" s="920"/>
      <c r="E457" s="951" t="str">
        <f>IF('statement of marks'!CY21="","",'statement of marks'!CY21)</f>
        <v/>
      </c>
      <c r="F457" s="951"/>
      <c r="G457" s="951" t="str">
        <f>IF('statement of marks'!CZ21="","",'statement of marks'!CZ21)</f>
        <v/>
      </c>
      <c r="H457" s="951"/>
      <c r="I457" s="543" t="str">
        <f>IF('statement of marks'!DA21="","",'statement of marks'!DA21)</f>
        <v/>
      </c>
      <c r="J457" s="566" t="str">
        <f>IF('statement of marks'!DB21="","",'statement of marks'!DB21)</f>
        <v/>
      </c>
    </row>
    <row r="458" spans="1:10" ht="17" customHeight="1">
      <c r="A458" s="532"/>
      <c r="B458" s="539" t="str">
        <f>'statement of marks'!$CU$5</f>
        <v>dqy ehfVax</v>
      </c>
      <c r="C458" s="932" t="str">
        <f>details!$CB$3</f>
        <v>;ksx fnlEcj rd</v>
      </c>
      <c r="D458" s="933"/>
      <c r="E458" s="934"/>
      <c r="F458" s="552" t="str">
        <f>details!CB21</f>
        <v/>
      </c>
      <c r="G458" s="932" t="s">
        <v>664</v>
      </c>
      <c r="H458" s="933"/>
      <c r="I458" s="934"/>
      <c r="J458" s="554" t="str">
        <f>details!CJ21</f>
        <v/>
      </c>
    </row>
    <row r="459" spans="1:10" ht="17" customHeight="1">
      <c r="A459" s="532"/>
      <c r="B459" s="530" t="str">
        <f>'statement of marks'!$CV$5</f>
        <v>Nk= mifLFkfr</v>
      </c>
      <c r="C459" s="935"/>
      <c r="D459" s="936"/>
      <c r="E459" s="937"/>
      <c r="F459" s="553" t="str">
        <f>details!CC21</f>
        <v/>
      </c>
      <c r="G459" s="935"/>
      <c r="H459" s="936"/>
      <c r="I459" s="937"/>
      <c r="J459" s="555" t="str">
        <f>details!CK21</f>
        <v/>
      </c>
    </row>
    <row r="460" spans="1:10" ht="17" customHeight="1">
      <c r="A460" s="532"/>
      <c r="B460" s="530" t="s">
        <v>569</v>
      </c>
      <c r="C460" s="952" t="str">
        <f>IF('statement of marks'!DE21="","",'statement of marks'!DE21)</f>
        <v/>
      </c>
      <c r="D460" s="953"/>
      <c r="E460" s="953"/>
      <c r="F460" s="954"/>
      <c r="G460" s="955" t="str">
        <f>'statement of marks'!DD$5</f>
        <v>d{kk esa LFkku</v>
      </c>
      <c r="H460" s="956"/>
      <c r="I460" s="957"/>
      <c r="J460" s="545" t="str">
        <f>'statement of marks'!DD21</f>
        <v/>
      </c>
    </row>
    <row r="461" spans="1:10" ht="17" customHeight="1">
      <c r="A461" s="532"/>
      <c r="B461" s="530" t="s">
        <v>65</v>
      </c>
      <c r="C461" s="920"/>
      <c r="D461" s="920"/>
      <c r="E461" s="920"/>
      <c r="F461" s="920"/>
      <c r="G461" s="920"/>
      <c r="H461" s="920"/>
      <c r="I461" s="920"/>
      <c r="J461" s="924"/>
    </row>
    <row r="462" spans="1:10" ht="17" customHeight="1">
      <c r="A462" s="532"/>
      <c r="B462" s="556" t="s">
        <v>86</v>
      </c>
      <c r="C462" s="920"/>
      <c r="D462" s="920"/>
      <c r="E462" s="920"/>
      <c r="F462" s="920"/>
      <c r="G462" s="920"/>
      <c r="H462" s="920"/>
      <c r="I462" s="920"/>
      <c r="J462" s="924"/>
    </row>
    <row r="463" spans="1:10" ht="17" customHeight="1">
      <c r="A463" s="532"/>
      <c r="B463" s="557" t="s">
        <v>16</v>
      </c>
      <c r="C463" s="920"/>
      <c r="D463" s="920"/>
      <c r="E463" s="920"/>
      <c r="F463" s="920"/>
      <c r="G463" s="920"/>
      <c r="H463" s="920"/>
      <c r="I463" s="920"/>
      <c r="J463" s="924"/>
    </row>
    <row r="464" spans="1:10" ht="17" customHeight="1">
      <c r="A464" s="534"/>
      <c r="B464" s="558" t="s">
        <v>4</v>
      </c>
      <c r="C464" s="920"/>
      <c r="D464" s="920"/>
      <c r="E464" s="920"/>
      <c r="F464" s="920"/>
      <c r="G464" s="920"/>
      <c r="H464" s="920"/>
      <c r="I464" s="920"/>
      <c r="J464" s="924"/>
    </row>
    <row r="465" spans="1:10" ht="17" customHeight="1" thickBot="1">
      <c r="A465" s="535"/>
      <c r="B465" s="559" t="str">
        <f>'statement of marks'!$H$3</f>
        <v xml:space="preserve">fo|ky; dk Mkbl dksM+ </v>
      </c>
      <c r="C465" s="925" t="str">
        <f>'statement of marks'!$I$3</f>
        <v>00001</v>
      </c>
      <c r="D465" s="925"/>
      <c r="E465" s="926" t="s">
        <v>63</v>
      </c>
      <c r="F465" s="926"/>
      <c r="G465" s="926"/>
      <c r="H465" s="927">
        <f>'statement of marks'!$DD$107</f>
        <v>42460</v>
      </c>
      <c r="I465" s="928"/>
      <c r="J465" s="540" t="s">
        <v>662</v>
      </c>
    </row>
    <row r="466" spans="1:10" ht="17" customHeight="1">
      <c r="A466" s="929" t="s">
        <v>39</v>
      </c>
      <c r="B466" s="930"/>
      <c r="C466" s="930"/>
      <c r="D466" s="930"/>
      <c r="E466" s="930"/>
      <c r="F466" s="930"/>
      <c r="G466" s="930"/>
      <c r="H466" s="930"/>
      <c r="I466" s="930"/>
      <c r="J466" s="931"/>
    </row>
    <row r="467" spans="1:10" ht="17" customHeight="1">
      <c r="A467" s="938" t="str">
        <f>'statement of marks'!$A$1</f>
        <v>jk- ck- ek/;fed fo|ky; uohu] fuEckgsM+k</v>
      </c>
      <c r="B467" s="939"/>
      <c r="C467" s="939"/>
      <c r="D467" s="939"/>
      <c r="E467" s="939"/>
      <c r="F467" s="939"/>
      <c r="G467" s="939"/>
      <c r="H467" s="939"/>
      <c r="I467" s="939"/>
      <c r="J467" s="940"/>
    </row>
    <row r="468" spans="1:10" ht="17" customHeight="1">
      <c r="A468" s="941"/>
      <c r="B468" s="942"/>
      <c r="C468" s="942"/>
      <c r="D468" s="942"/>
      <c r="E468" s="942"/>
      <c r="F468" s="942"/>
      <c r="G468" s="942"/>
      <c r="H468" s="942"/>
      <c r="I468" s="942"/>
      <c r="J468" s="943"/>
    </row>
    <row r="469" spans="1:10" ht="17" customHeight="1">
      <c r="A469" s="531"/>
      <c r="B469" s="537" t="s">
        <v>559</v>
      </c>
      <c r="C469" s="944" t="str">
        <f>'statement of marks'!$F$3</f>
        <v>2015-16</v>
      </c>
      <c r="D469" s="944"/>
      <c r="E469" s="944"/>
      <c r="F469" s="944"/>
      <c r="G469" s="944"/>
      <c r="H469" s="944"/>
      <c r="I469" s="944"/>
      <c r="J469" s="945"/>
    </row>
    <row r="470" spans="1:10" ht="17" customHeight="1">
      <c r="A470" s="532"/>
      <c r="B470" s="530" t="s">
        <v>560</v>
      </c>
      <c r="C470" s="912" t="str">
        <f>IF('statement of marks'!H22="","",'statement of marks'!H22)</f>
        <v>v 016</v>
      </c>
      <c r="D470" s="912"/>
      <c r="E470" s="912"/>
      <c r="F470" s="912"/>
      <c r="G470" s="912"/>
      <c r="H470" s="912"/>
      <c r="I470" s="912"/>
      <c r="J470" s="958"/>
    </row>
    <row r="471" spans="1:10" ht="17" customHeight="1">
      <c r="A471" s="532"/>
      <c r="B471" s="530" t="s">
        <v>561</v>
      </c>
      <c r="C471" s="912" t="str">
        <f>IF('statement of marks'!I22="","",'statement of marks'!I22)</f>
        <v>c 016</v>
      </c>
      <c r="D471" s="912"/>
      <c r="E471" s="912"/>
      <c r="F471" s="912"/>
      <c r="G471" s="912"/>
      <c r="H471" s="912"/>
      <c r="I471" s="912"/>
      <c r="J471" s="958"/>
    </row>
    <row r="472" spans="1:10" ht="17" customHeight="1">
      <c r="A472" s="532"/>
      <c r="B472" s="530" t="s">
        <v>562</v>
      </c>
      <c r="C472" s="912" t="str">
        <f>IF('statement of marks'!J22="","",'statement of marks'!J22)</f>
        <v>l 016</v>
      </c>
      <c r="D472" s="912"/>
      <c r="E472" s="912"/>
      <c r="F472" s="912"/>
      <c r="G472" s="912"/>
      <c r="H472" s="912"/>
      <c r="I472" s="912"/>
      <c r="J472" s="958"/>
    </row>
    <row r="473" spans="1:10" ht="17" customHeight="1">
      <c r="A473" s="532"/>
      <c r="B473" s="530" t="s">
        <v>563</v>
      </c>
      <c r="C473" s="946" t="str">
        <f>'statement of marks'!$D$3</f>
        <v>2 A</v>
      </c>
      <c r="D473" s="946"/>
      <c r="E473" s="946"/>
      <c r="F473" s="912" t="s">
        <v>566</v>
      </c>
      <c r="G473" s="912"/>
      <c r="H473" s="912"/>
      <c r="I473" s="949" t="str">
        <f>IF('statement of marks'!B22="","",'statement of marks'!B22)</f>
        <v/>
      </c>
      <c r="J473" s="950"/>
    </row>
    <row r="474" spans="1:10" ht="17" customHeight="1">
      <c r="A474" s="532"/>
      <c r="B474" s="530" t="s">
        <v>6</v>
      </c>
      <c r="C474" s="946" t="str">
        <f>IF('statement of marks'!D22="","",'statement of marks'!D22)</f>
        <v/>
      </c>
      <c r="D474" s="946"/>
      <c r="E474" s="946"/>
      <c r="F474" s="912" t="s">
        <v>564</v>
      </c>
      <c r="G474" s="912"/>
      <c r="H474" s="912"/>
      <c r="I474" s="949" t="str">
        <f>IF('statement of marks'!E22="","",'statement of marks'!E22)</f>
        <v/>
      </c>
      <c r="J474" s="950"/>
    </row>
    <row r="475" spans="1:10" ht="17" customHeight="1">
      <c r="A475" s="532"/>
      <c r="B475" s="530" t="s">
        <v>661</v>
      </c>
      <c r="C475" s="947" t="str">
        <f>IF('statement of marks'!F22="","",'statement of marks'!F22)</f>
        <v/>
      </c>
      <c r="D475" s="947"/>
      <c r="E475" s="947"/>
      <c r="F475" s="918" t="str">
        <f>IF('statement of marks'!G22="","",'statement of marks'!G22)</f>
        <v/>
      </c>
      <c r="G475" s="918"/>
      <c r="H475" s="918"/>
      <c r="I475" s="918"/>
      <c r="J475" s="948"/>
    </row>
    <row r="476" spans="1:10" ht="17" customHeight="1">
      <c r="A476" s="534"/>
      <c r="B476" s="529" t="s">
        <v>565</v>
      </c>
      <c r="C476" s="498" t="str">
        <f>'statement of marks'!K$5</f>
        <v>ekSf[kd</v>
      </c>
      <c r="D476" s="498" t="str">
        <f>'statement of marks'!L$5</f>
        <v>fyf[kr</v>
      </c>
      <c r="E476" s="498" t="str">
        <f>'statement of marks'!M$5</f>
        <v>;ksx</v>
      </c>
      <c r="F476" s="498" t="str">
        <f>'statement of marks'!N$5</f>
        <v>ekSf[kd</v>
      </c>
      <c r="G476" s="498" t="str">
        <f>'statement of marks'!O$5</f>
        <v>fyf[kr</v>
      </c>
      <c r="H476" s="498" t="str">
        <f>'statement of marks'!P$5</f>
        <v>;ksx</v>
      </c>
      <c r="I476" s="564" t="s">
        <v>79</v>
      </c>
      <c r="J476" s="565" t="s">
        <v>571</v>
      </c>
    </row>
    <row r="477" spans="1:10" ht="17" customHeight="1">
      <c r="A477" s="533"/>
      <c r="B477" s="538" t="s">
        <v>55</v>
      </c>
      <c r="C477" s="541">
        <f>'statement of marks'!K$6</f>
        <v>70</v>
      </c>
      <c r="D477" s="541">
        <f>'statement of marks'!L$6</f>
        <v>30</v>
      </c>
      <c r="E477" s="541">
        <f>'statement of marks'!M$6</f>
        <v>100</v>
      </c>
      <c r="F477" s="541">
        <f>'statement of marks'!N$6</f>
        <v>70</v>
      </c>
      <c r="G477" s="541">
        <f>'statement of marks'!O$6</f>
        <v>30</v>
      </c>
      <c r="H477" s="541">
        <f>'statement of marks'!P$6</f>
        <v>100</v>
      </c>
      <c r="I477" s="541"/>
      <c r="J477" s="542"/>
    </row>
    <row r="478" spans="1:10" ht="17" customHeight="1">
      <c r="A478" s="532"/>
      <c r="B478" s="530" t="str">
        <f>'statement of marks'!$BZ$5</f>
        <v>fgUnh</v>
      </c>
      <c r="C478" s="543" t="str">
        <f>'statement of marks'!K22</f>
        <v/>
      </c>
      <c r="D478" s="543" t="str">
        <f>'statement of marks'!L22</f>
        <v/>
      </c>
      <c r="E478" s="543" t="str">
        <f>'statement of marks'!M22</f>
        <v/>
      </c>
      <c r="F478" s="543" t="str">
        <f>'statement of marks'!N22</f>
        <v/>
      </c>
      <c r="G478" s="543" t="str">
        <f>'statement of marks'!O22</f>
        <v/>
      </c>
      <c r="H478" s="543" t="str">
        <f>'statement of marks'!P22</f>
        <v/>
      </c>
      <c r="I478" s="544" t="str">
        <f>IF('statement of marks'!CA22="","",'statement of marks'!CA22)</f>
        <v/>
      </c>
      <c r="J478" s="545" t="str">
        <f>IF('statement of marks'!CB22="","",'statement of marks'!CB22)</f>
        <v/>
      </c>
    </row>
    <row r="479" spans="1:10" ht="17" customHeight="1">
      <c r="A479" s="532"/>
      <c r="B479" s="530" t="str">
        <f>'statement of marks'!$CC$5</f>
        <v>vaxszth</v>
      </c>
      <c r="C479" s="543" t="str">
        <f>'statement of marks'!X22</f>
        <v/>
      </c>
      <c r="D479" s="543" t="str">
        <f>'statement of marks'!Y22</f>
        <v/>
      </c>
      <c r="E479" s="543" t="str">
        <f>'statement of marks'!Z22</f>
        <v/>
      </c>
      <c r="F479" s="543" t="str">
        <f>'statement of marks'!AA22</f>
        <v/>
      </c>
      <c r="G479" s="543" t="str">
        <f>'statement of marks'!AB22</f>
        <v/>
      </c>
      <c r="H479" s="543" t="str">
        <f>'statement of marks'!AC22</f>
        <v/>
      </c>
      <c r="I479" s="544" t="str">
        <f>IF('statement of marks'!CD22="","",'statement of marks'!CD22)</f>
        <v/>
      </c>
      <c r="J479" s="545" t="str">
        <f>IF('statement of marks'!CE22="","",'statement of marks'!CE22)</f>
        <v/>
      </c>
    </row>
    <row r="480" spans="1:10" ht="17" customHeight="1">
      <c r="A480" s="532"/>
      <c r="B480" s="530" t="str">
        <f>'statement of marks'!$CF$5</f>
        <v>xf.kr</v>
      </c>
      <c r="C480" s="543" t="str">
        <f>'statement of marks'!AK22</f>
        <v/>
      </c>
      <c r="D480" s="543" t="str">
        <f>'statement of marks'!AL22</f>
        <v/>
      </c>
      <c r="E480" s="543" t="str">
        <f>'statement of marks'!AM22</f>
        <v/>
      </c>
      <c r="F480" s="543" t="str">
        <f>'statement of marks'!AN22</f>
        <v/>
      </c>
      <c r="G480" s="543" t="str">
        <f>'statement of marks'!AO22</f>
        <v/>
      </c>
      <c r="H480" s="543" t="str">
        <f>'statement of marks'!AP22</f>
        <v/>
      </c>
      <c r="I480" s="544" t="str">
        <f>IF('statement of marks'!CG22="","",'statement of marks'!CG22)</f>
        <v/>
      </c>
      <c r="J480" s="545" t="str">
        <f>IF('statement of marks'!CH22="","",'statement of marks'!CH22)</f>
        <v/>
      </c>
    </row>
    <row r="481" spans="1:10" ht="17" customHeight="1">
      <c r="A481" s="533"/>
      <c r="B481" s="538" t="s">
        <v>55</v>
      </c>
      <c r="C481" s="541"/>
      <c r="D481" s="541"/>
      <c r="E481" s="541">
        <f>'statement of marks'!AX$6</f>
        <v>50</v>
      </c>
      <c r="F481" s="541"/>
      <c r="G481" s="541"/>
      <c r="H481" s="541">
        <f>'statement of marks'!AY$6</f>
        <v>50</v>
      </c>
      <c r="I481" s="546"/>
      <c r="J481" s="542"/>
    </row>
    <row r="482" spans="1:10" ht="17" customHeight="1">
      <c r="A482" s="532"/>
      <c r="B482" s="530" t="str">
        <f>'statement of marks'!$CI$5</f>
        <v>Ik;kZoj.k v/;;u</v>
      </c>
      <c r="C482" s="561"/>
      <c r="D482" s="561"/>
      <c r="E482" s="543" t="str">
        <f>'statement of marks'!AX22</f>
        <v/>
      </c>
      <c r="F482" s="561"/>
      <c r="G482" s="561"/>
      <c r="H482" s="543" t="str">
        <f>'statement of marks'!AY22</f>
        <v/>
      </c>
      <c r="I482" s="544" t="str">
        <f>IF('statement of marks'!CJ22="","",'statement of marks'!CJ22)</f>
        <v/>
      </c>
      <c r="J482" s="545" t="str">
        <f>IF('statement of marks'!CK22="","",'statement of marks'!CK22)</f>
        <v/>
      </c>
    </row>
    <row r="483" spans="1:10" ht="17" customHeight="1">
      <c r="A483" s="532"/>
      <c r="B483" s="530" t="str">
        <f>'statement of marks'!$CR$5</f>
        <v>LokLF; ,oe~ 'kkjhfjd f'k{kk</v>
      </c>
      <c r="C483" s="543"/>
      <c r="D483" s="543"/>
      <c r="E483" s="543" t="str">
        <f>'statement of marks'!BS22</f>
        <v/>
      </c>
      <c r="F483" s="561"/>
      <c r="G483" s="543"/>
      <c r="H483" s="543" t="str">
        <f>'statement of marks'!BT22</f>
        <v/>
      </c>
      <c r="I483" s="547" t="str">
        <f>IF('statement of marks'!CS22="","",'statement of marks'!CS22)</f>
        <v/>
      </c>
      <c r="J483" s="548" t="str">
        <f>IF('statement of marks'!CT22="","",'statement of marks'!CT22)</f>
        <v/>
      </c>
    </row>
    <row r="484" spans="1:10" ht="17" customHeight="1">
      <c r="A484" s="533"/>
      <c r="B484" s="538" t="s">
        <v>55</v>
      </c>
      <c r="C484" s="541"/>
      <c r="D484" s="541"/>
      <c r="E484" s="541">
        <f>'statement of marks'!BE$6</f>
        <v>25</v>
      </c>
      <c r="F484" s="546"/>
      <c r="G484" s="541"/>
      <c r="H484" s="541">
        <f>'statement of marks'!BF$6</f>
        <v>25</v>
      </c>
      <c r="I484" s="549"/>
      <c r="J484" s="550"/>
    </row>
    <row r="485" spans="1:10" ht="17" customHeight="1">
      <c r="A485" s="532"/>
      <c r="B485" s="530" t="str">
        <f>'statement of marks'!$CL$5</f>
        <v>dk;kZuqHko</v>
      </c>
      <c r="C485" s="543"/>
      <c r="D485" s="543"/>
      <c r="E485" s="543" t="str">
        <f>'statement of marks'!BE22</f>
        <v/>
      </c>
      <c r="F485" s="561"/>
      <c r="G485" s="543"/>
      <c r="H485" s="543" t="str">
        <f>'statement of marks'!BF22</f>
        <v/>
      </c>
      <c r="I485" s="544" t="str">
        <f>IF('statement of marks'!CM22="","",'statement of marks'!CM22)</f>
        <v/>
      </c>
      <c r="J485" s="545" t="str">
        <f>IF('statement of marks'!CN22="","",'statement of marks'!CN22)</f>
        <v/>
      </c>
    </row>
    <row r="486" spans="1:10" ht="17" customHeight="1">
      <c r="A486" s="532"/>
      <c r="B486" s="530" t="str">
        <f>'statement of marks'!$CO$5</f>
        <v>dyk f'k{kk</v>
      </c>
      <c r="C486" s="543"/>
      <c r="D486" s="543"/>
      <c r="E486" s="543" t="str">
        <f>'statement of marks'!BL22</f>
        <v/>
      </c>
      <c r="F486" s="561"/>
      <c r="G486" s="543"/>
      <c r="H486" s="543" t="str">
        <f>'statement of marks'!BM22</f>
        <v/>
      </c>
      <c r="I486" s="547" t="str">
        <f>IF('statement of marks'!CP22="","",'statement of marks'!CP22)</f>
        <v/>
      </c>
      <c r="J486" s="551" t="str">
        <f>IF('statement of marks'!CQ22="","",'statement of marks'!CQ22)</f>
        <v/>
      </c>
    </row>
    <row r="487" spans="1:10" ht="17" customHeight="1">
      <c r="A487" s="960"/>
      <c r="B487" s="959" t="s">
        <v>659</v>
      </c>
      <c r="C487" s="920" t="s">
        <v>8</v>
      </c>
      <c r="D487" s="920"/>
      <c r="E487" s="961" t="str">
        <f>'statement of marks'!CY$5</f>
        <v>dqy iw.kkZd</v>
      </c>
      <c r="F487" s="961"/>
      <c r="G487" s="961" t="str">
        <f>'statement of marks'!CZ$5</f>
        <v>dqy izkIrkad</v>
      </c>
      <c r="H487" s="961"/>
      <c r="I487" s="562" t="str">
        <f>'statement of marks'!DA$5</f>
        <v>izfr'kr</v>
      </c>
      <c r="J487" s="536" t="s">
        <v>663</v>
      </c>
    </row>
    <row r="488" spans="1:10" ht="17" customHeight="1">
      <c r="A488" s="960"/>
      <c r="B488" s="959"/>
      <c r="C488" s="920" t="str">
        <f>IF('statement of marks'!CX22="","",'statement of marks'!CX22)</f>
        <v/>
      </c>
      <c r="D488" s="920"/>
      <c r="E488" s="951" t="str">
        <f>IF('statement of marks'!CY22="","",'statement of marks'!CY22)</f>
        <v/>
      </c>
      <c r="F488" s="951"/>
      <c r="G488" s="951" t="str">
        <f>IF('statement of marks'!CZ22="","",'statement of marks'!CZ22)</f>
        <v/>
      </c>
      <c r="H488" s="951"/>
      <c r="I488" s="543" t="str">
        <f>IF('statement of marks'!DA22="","",'statement of marks'!DA22)</f>
        <v/>
      </c>
      <c r="J488" s="566" t="str">
        <f>IF('statement of marks'!DB22="","",'statement of marks'!DB22)</f>
        <v/>
      </c>
    </row>
    <row r="489" spans="1:10" ht="17" customHeight="1">
      <c r="A489" s="532"/>
      <c r="B489" s="539" t="str">
        <f>'statement of marks'!$CU$5</f>
        <v>dqy ehfVax</v>
      </c>
      <c r="C489" s="932" t="str">
        <f>details!$CB$3</f>
        <v>;ksx fnlEcj rd</v>
      </c>
      <c r="D489" s="933"/>
      <c r="E489" s="934"/>
      <c r="F489" s="552" t="str">
        <f>details!CB22</f>
        <v/>
      </c>
      <c r="G489" s="932" t="s">
        <v>664</v>
      </c>
      <c r="H489" s="933"/>
      <c r="I489" s="934"/>
      <c r="J489" s="554" t="str">
        <f>details!CJ22</f>
        <v/>
      </c>
    </row>
    <row r="490" spans="1:10" ht="17" customHeight="1">
      <c r="A490" s="532"/>
      <c r="B490" s="530" t="str">
        <f>'statement of marks'!$CV$5</f>
        <v>Nk= mifLFkfr</v>
      </c>
      <c r="C490" s="935"/>
      <c r="D490" s="936"/>
      <c r="E490" s="937"/>
      <c r="F490" s="553" t="str">
        <f>details!CC22</f>
        <v/>
      </c>
      <c r="G490" s="935"/>
      <c r="H490" s="936"/>
      <c r="I490" s="937"/>
      <c r="J490" s="555" t="str">
        <f>details!CK22</f>
        <v/>
      </c>
    </row>
    <row r="491" spans="1:10" ht="17" customHeight="1">
      <c r="A491" s="532"/>
      <c r="B491" s="530" t="s">
        <v>569</v>
      </c>
      <c r="C491" s="952" t="str">
        <f>IF('statement of marks'!DE22="","",'statement of marks'!DE22)</f>
        <v/>
      </c>
      <c r="D491" s="953"/>
      <c r="E491" s="953"/>
      <c r="F491" s="954"/>
      <c r="G491" s="955" t="str">
        <f>'statement of marks'!DD$5</f>
        <v>d{kk esa LFkku</v>
      </c>
      <c r="H491" s="956"/>
      <c r="I491" s="957"/>
      <c r="J491" s="545" t="str">
        <f>'statement of marks'!DD22</f>
        <v/>
      </c>
    </row>
    <row r="492" spans="1:10" ht="17" customHeight="1">
      <c r="A492" s="532"/>
      <c r="B492" s="530" t="s">
        <v>65</v>
      </c>
      <c r="C492" s="920"/>
      <c r="D492" s="920"/>
      <c r="E492" s="920"/>
      <c r="F492" s="920"/>
      <c r="G492" s="920"/>
      <c r="H492" s="920"/>
      <c r="I492" s="920"/>
      <c r="J492" s="924"/>
    </row>
    <row r="493" spans="1:10" ht="17" customHeight="1">
      <c r="A493" s="532"/>
      <c r="B493" s="556" t="s">
        <v>86</v>
      </c>
      <c r="C493" s="920"/>
      <c r="D493" s="920"/>
      <c r="E493" s="920"/>
      <c r="F493" s="920"/>
      <c r="G493" s="920"/>
      <c r="H493" s="920"/>
      <c r="I493" s="920"/>
      <c r="J493" s="924"/>
    </row>
    <row r="494" spans="1:10" ht="17" customHeight="1">
      <c r="A494" s="532"/>
      <c r="B494" s="557" t="s">
        <v>16</v>
      </c>
      <c r="C494" s="920"/>
      <c r="D494" s="920"/>
      <c r="E494" s="920"/>
      <c r="F494" s="920"/>
      <c r="G494" s="920"/>
      <c r="H494" s="920"/>
      <c r="I494" s="920"/>
      <c r="J494" s="924"/>
    </row>
    <row r="495" spans="1:10" ht="17" customHeight="1">
      <c r="A495" s="534"/>
      <c r="B495" s="558" t="s">
        <v>4</v>
      </c>
      <c r="C495" s="920"/>
      <c r="D495" s="920"/>
      <c r="E495" s="920"/>
      <c r="F495" s="920"/>
      <c r="G495" s="920"/>
      <c r="H495" s="920"/>
      <c r="I495" s="920"/>
      <c r="J495" s="924"/>
    </row>
    <row r="496" spans="1:10" ht="17" customHeight="1" thickBot="1">
      <c r="A496" s="535"/>
      <c r="B496" s="559" t="str">
        <f>'statement of marks'!$H$3</f>
        <v xml:space="preserve">fo|ky; dk Mkbl dksM+ </v>
      </c>
      <c r="C496" s="925" t="str">
        <f>'statement of marks'!$I$3</f>
        <v>00001</v>
      </c>
      <c r="D496" s="925"/>
      <c r="E496" s="926" t="s">
        <v>63</v>
      </c>
      <c r="F496" s="926"/>
      <c r="G496" s="926"/>
      <c r="H496" s="927">
        <f>'statement of marks'!$DD$107</f>
        <v>42460</v>
      </c>
      <c r="I496" s="928"/>
      <c r="J496" s="540" t="s">
        <v>662</v>
      </c>
    </row>
    <row r="497" spans="1:10" ht="17" customHeight="1">
      <c r="A497" s="929" t="s">
        <v>39</v>
      </c>
      <c r="B497" s="930"/>
      <c r="C497" s="930"/>
      <c r="D497" s="930"/>
      <c r="E497" s="930"/>
      <c r="F497" s="930"/>
      <c r="G497" s="930"/>
      <c r="H497" s="930"/>
      <c r="I497" s="930"/>
      <c r="J497" s="931"/>
    </row>
    <row r="498" spans="1:10" ht="17" customHeight="1">
      <c r="A498" s="938" t="str">
        <f>'statement of marks'!$A$1</f>
        <v>jk- ck- ek/;fed fo|ky; uohu] fuEckgsM+k</v>
      </c>
      <c r="B498" s="939"/>
      <c r="C498" s="939"/>
      <c r="D498" s="939"/>
      <c r="E498" s="939"/>
      <c r="F498" s="939"/>
      <c r="G498" s="939"/>
      <c r="H498" s="939"/>
      <c r="I498" s="939"/>
      <c r="J498" s="940"/>
    </row>
    <row r="499" spans="1:10" ht="17" customHeight="1">
      <c r="A499" s="941"/>
      <c r="B499" s="942"/>
      <c r="C499" s="942"/>
      <c r="D499" s="942"/>
      <c r="E499" s="942"/>
      <c r="F499" s="942"/>
      <c r="G499" s="942"/>
      <c r="H499" s="942"/>
      <c r="I499" s="942"/>
      <c r="J499" s="943"/>
    </row>
    <row r="500" spans="1:10" ht="17" customHeight="1">
      <c r="A500" s="531"/>
      <c r="B500" s="537" t="s">
        <v>559</v>
      </c>
      <c r="C500" s="944" t="str">
        <f>'statement of marks'!$F$3</f>
        <v>2015-16</v>
      </c>
      <c r="D500" s="944"/>
      <c r="E500" s="944"/>
      <c r="F500" s="944"/>
      <c r="G500" s="944"/>
      <c r="H500" s="944"/>
      <c r="I500" s="944"/>
      <c r="J500" s="945"/>
    </row>
    <row r="501" spans="1:10" ht="17" customHeight="1">
      <c r="A501" s="532"/>
      <c r="B501" s="530" t="s">
        <v>560</v>
      </c>
      <c r="C501" s="912" t="str">
        <f>IF('statement of marks'!H23="","",'statement of marks'!H23)</f>
        <v>v 017</v>
      </c>
      <c r="D501" s="912"/>
      <c r="E501" s="912"/>
      <c r="F501" s="912"/>
      <c r="G501" s="912"/>
      <c r="H501" s="912"/>
      <c r="I501" s="912"/>
      <c r="J501" s="958"/>
    </row>
    <row r="502" spans="1:10" ht="17" customHeight="1">
      <c r="A502" s="532"/>
      <c r="B502" s="530" t="s">
        <v>561</v>
      </c>
      <c r="C502" s="912" t="str">
        <f>IF('statement of marks'!I23="","",'statement of marks'!I23)</f>
        <v>c 017</v>
      </c>
      <c r="D502" s="912"/>
      <c r="E502" s="912"/>
      <c r="F502" s="912"/>
      <c r="G502" s="912"/>
      <c r="H502" s="912"/>
      <c r="I502" s="912"/>
      <c r="J502" s="958"/>
    </row>
    <row r="503" spans="1:10" ht="17" customHeight="1">
      <c r="A503" s="532"/>
      <c r="B503" s="530" t="s">
        <v>562</v>
      </c>
      <c r="C503" s="912" t="str">
        <f>IF('statement of marks'!J23="","",'statement of marks'!J23)</f>
        <v>l 017</v>
      </c>
      <c r="D503" s="912"/>
      <c r="E503" s="912"/>
      <c r="F503" s="912"/>
      <c r="G503" s="912"/>
      <c r="H503" s="912"/>
      <c r="I503" s="912"/>
      <c r="J503" s="958"/>
    </row>
    <row r="504" spans="1:10" ht="17" customHeight="1">
      <c r="A504" s="532"/>
      <c r="B504" s="530" t="s">
        <v>563</v>
      </c>
      <c r="C504" s="946" t="str">
        <f>'statement of marks'!$D$3</f>
        <v>2 A</v>
      </c>
      <c r="D504" s="946"/>
      <c r="E504" s="946"/>
      <c r="F504" s="912" t="s">
        <v>566</v>
      </c>
      <c r="G504" s="912"/>
      <c r="H504" s="912"/>
      <c r="I504" s="949" t="str">
        <f>IF('statement of marks'!B23="","",'statement of marks'!B23)</f>
        <v/>
      </c>
      <c r="J504" s="950"/>
    </row>
    <row r="505" spans="1:10" ht="17" customHeight="1">
      <c r="A505" s="532"/>
      <c r="B505" s="530" t="s">
        <v>6</v>
      </c>
      <c r="C505" s="946" t="str">
        <f>IF('statement of marks'!D23="","",'statement of marks'!D23)</f>
        <v/>
      </c>
      <c r="D505" s="946"/>
      <c r="E505" s="946"/>
      <c r="F505" s="912" t="s">
        <v>564</v>
      </c>
      <c r="G505" s="912"/>
      <c r="H505" s="912"/>
      <c r="I505" s="949" t="str">
        <f>IF('statement of marks'!E23="","",'statement of marks'!E23)</f>
        <v/>
      </c>
      <c r="J505" s="950"/>
    </row>
    <row r="506" spans="1:10" ht="17" customHeight="1">
      <c r="A506" s="532"/>
      <c r="B506" s="530" t="s">
        <v>661</v>
      </c>
      <c r="C506" s="947" t="str">
        <f>IF('statement of marks'!F23="","",'statement of marks'!F23)</f>
        <v/>
      </c>
      <c r="D506" s="947"/>
      <c r="E506" s="947"/>
      <c r="F506" s="918" t="str">
        <f>IF('statement of marks'!G23="","",'statement of marks'!G23)</f>
        <v/>
      </c>
      <c r="G506" s="918"/>
      <c r="H506" s="918"/>
      <c r="I506" s="918"/>
      <c r="J506" s="948"/>
    </row>
    <row r="507" spans="1:10" ht="17" customHeight="1">
      <c r="A507" s="534"/>
      <c r="B507" s="529" t="s">
        <v>565</v>
      </c>
      <c r="C507" s="498" t="str">
        <f>'statement of marks'!K$5</f>
        <v>ekSf[kd</v>
      </c>
      <c r="D507" s="498" t="str">
        <f>'statement of marks'!L$5</f>
        <v>fyf[kr</v>
      </c>
      <c r="E507" s="498" t="str">
        <f>'statement of marks'!M$5</f>
        <v>;ksx</v>
      </c>
      <c r="F507" s="498" t="str">
        <f>'statement of marks'!N$5</f>
        <v>ekSf[kd</v>
      </c>
      <c r="G507" s="498" t="str">
        <f>'statement of marks'!O$5</f>
        <v>fyf[kr</v>
      </c>
      <c r="H507" s="498" t="str">
        <f>'statement of marks'!P$5</f>
        <v>;ksx</v>
      </c>
      <c r="I507" s="564" t="s">
        <v>79</v>
      </c>
      <c r="J507" s="565" t="s">
        <v>571</v>
      </c>
    </row>
    <row r="508" spans="1:10" ht="17" customHeight="1">
      <c r="A508" s="533"/>
      <c r="B508" s="538" t="s">
        <v>55</v>
      </c>
      <c r="C508" s="541">
        <f>'statement of marks'!K$6</f>
        <v>70</v>
      </c>
      <c r="D508" s="541">
        <f>'statement of marks'!L$6</f>
        <v>30</v>
      </c>
      <c r="E508" s="541">
        <f>'statement of marks'!M$6</f>
        <v>100</v>
      </c>
      <c r="F508" s="541">
        <f>'statement of marks'!N$6</f>
        <v>70</v>
      </c>
      <c r="G508" s="541">
        <f>'statement of marks'!O$6</f>
        <v>30</v>
      </c>
      <c r="H508" s="541">
        <f>'statement of marks'!P$6</f>
        <v>100</v>
      </c>
      <c r="I508" s="541"/>
      <c r="J508" s="542"/>
    </row>
    <row r="509" spans="1:10" ht="17" customHeight="1">
      <c r="A509" s="532"/>
      <c r="B509" s="530" t="str">
        <f>'statement of marks'!$BZ$5</f>
        <v>fgUnh</v>
      </c>
      <c r="C509" s="543" t="str">
        <f>'statement of marks'!K23</f>
        <v/>
      </c>
      <c r="D509" s="543" t="str">
        <f>'statement of marks'!L23</f>
        <v/>
      </c>
      <c r="E509" s="543" t="str">
        <f>'statement of marks'!M23</f>
        <v/>
      </c>
      <c r="F509" s="543" t="str">
        <f>'statement of marks'!N23</f>
        <v/>
      </c>
      <c r="G509" s="543" t="str">
        <f>'statement of marks'!O23</f>
        <v/>
      </c>
      <c r="H509" s="543" t="str">
        <f>'statement of marks'!P23</f>
        <v/>
      </c>
      <c r="I509" s="544" t="str">
        <f>IF('statement of marks'!CA23="","",'statement of marks'!CA23)</f>
        <v/>
      </c>
      <c r="J509" s="545" t="str">
        <f>IF('statement of marks'!CB23="","",'statement of marks'!CB23)</f>
        <v/>
      </c>
    </row>
    <row r="510" spans="1:10" ht="17" customHeight="1">
      <c r="A510" s="532"/>
      <c r="B510" s="530" t="str">
        <f>'statement of marks'!$CC$5</f>
        <v>vaxszth</v>
      </c>
      <c r="C510" s="543" t="str">
        <f>'statement of marks'!X23</f>
        <v/>
      </c>
      <c r="D510" s="543" t="str">
        <f>'statement of marks'!Y23</f>
        <v/>
      </c>
      <c r="E510" s="543" t="str">
        <f>'statement of marks'!Z23</f>
        <v/>
      </c>
      <c r="F510" s="543" t="str">
        <f>'statement of marks'!AA23</f>
        <v/>
      </c>
      <c r="G510" s="543" t="str">
        <f>'statement of marks'!AB23</f>
        <v/>
      </c>
      <c r="H510" s="543" t="str">
        <f>'statement of marks'!AC23</f>
        <v/>
      </c>
      <c r="I510" s="544" t="str">
        <f>IF('statement of marks'!CD23="","",'statement of marks'!CD23)</f>
        <v/>
      </c>
      <c r="J510" s="545" t="str">
        <f>IF('statement of marks'!CE23="","",'statement of marks'!CE23)</f>
        <v/>
      </c>
    </row>
    <row r="511" spans="1:10" ht="17" customHeight="1">
      <c r="A511" s="532"/>
      <c r="B511" s="530" t="str">
        <f>'statement of marks'!$CF$5</f>
        <v>xf.kr</v>
      </c>
      <c r="C511" s="543" t="str">
        <f>'statement of marks'!AK23</f>
        <v/>
      </c>
      <c r="D511" s="543" t="str">
        <f>'statement of marks'!AL23</f>
        <v/>
      </c>
      <c r="E511" s="543" t="str">
        <f>'statement of marks'!AM23</f>
        <v/>
      </c>
      <c r="F511" s="543" t="str">
        <f>'statement of marks'!AN23</f>
        <v/>
      </c>
      <c r="G511" s="543" t="str">
        <f>'statement of marks'!AO23</f>
        <v/>
      </c>
      <c r="H511" s="543" t="str">
        <f>'statement of marks'!AP23</f>
        <v/>
      </c>
      <c r="I511" s="544" t="str">
        <f>IF('statement of marks'!CG23="","",'statement of marks'!CG23)</f>
        <v/>
      </c>
      <c r="J511" s="545" t="str">
        <f>IF('statement of marks'!CH23="","",'statement of marks'!CH23)</f>
        <v/>
      </c>
    </row>
    <row r="512" spans="1:10" ht="17" customHeight="1">
      <c r="A512" s="533"/>
      <c r="B512" s="538" t="s">
        <v>55</v>
      </c>
      <c r="C512" s="541"/>
      <c r="D512" s="541"/>
      <c r="E512" s="541">
        <f>'statement of marks'!AX$6</f>
        <v>50</v>
      </c>
      <c r="F512" s="541"/>
      <c r="G512" s="541"/>
      <c r="H512" s="541">
        <f>'statement of marks'!AY$6</f>
        <v>50</v>
      </c>
      <c r="I512" s="546"/>
      <c r="J512" s="542"/>
    </row>
    <row r="513" spans="1:10" ht="17" customHeight="1">
      <c r="A513" s="532"/>
      <c r="B513" s="530" t="str">
        <f>'statement of marks'!$CI$5</f>
        <v>Ik;kZoj.k v/;;u</v>
      </c>
      <c r="C513" s="561"/>
      <c r="D513" s="561"/>
      <c r="E513" s="543" t="str">
        <f>'statement of marks'!AX23</f>
        <v/>
      </c>
      <c r="F513" s="561"/>
      <c r="G513" s="561"/>
      <c r="H513" s="543" t="str">
        <f>'statement of marks'!AY23</f>
        <v/>
      </c>
      <c r="I513" s="544" t="str">
        <f>IF('statement of marks'!CJ23="","",'statement of marks'!CJ23)</f>
        <v/>
      </c>
      <c r="J513" s="545" t="str">
        <f>IF('statement of marks'!CK23="","",'statement of marks'!CK23)</f>
        <v/>
      </c>
    </row>
    <row r="514" spans="1:10" ht="17" customHeight="1">
      <c r="A514" s="532"/>
      <c r="B514" s="530" t="str">
        <f>'statement of marks'!$CR$5</f>
        <v>LokLF; ,oe~ 'kkjhfjd f'k{kk</v>
      </c>
      <c r="C514" s="543"/>
      <c r="D514" s="543"/>
      <c r="E514" s="543" t="str">
        <f>'statement of marks'!BS23</f>
        <v/>
      </c>
      <c r="F514" s="561"/>
      <c r="G514" s="543"/>
      <c r="H514" s="543" t="str">
        <f>'statement of marks'!BT23</f>
        <v/>
      </c>
      <c r="I514" s="547" t="str">
        <f>IF('statement of marks'!CS23="","",'statement of marks'!CS23)</f>
        <v/>
      </c>
      <c r="J514" s="548" t="str">
        <f>IF('statement of marks'!CT23="","",'statement of marks'!CT23)</f>
        <v/>
      </c>
    </row>
    <row r="515" spans="1:10" ht="17" customHeight="1">
      <c r="A515" s="533"/>
      <c r="B515" s="538" t="s">
        <v>55</v>
      </c>
      <c r="C515" s="541"/>
      <c r="D515" s="541"/>
      <c r="E515" s="541">
        <f>'statement of marks'!BE$6</f>
        <v>25</v>
      </c>
      <c r="F515" s="546"/>
      <c r="G515" s="541"/>
      <c r="H515" s="541">
        <f>'statement of marks'!BF$6</f>
        <v>25</v>
      </c>
      <c r="I515" s="549"/>
      <c r="J515" s="550"/>
    </row>
    <row r="516" spans="1:10" ht="17" customHeight="1">
      <c r="A516" s="532"/>
      <c r="B516" s="530" t="str">
        <f>'statement of marks'!$CL$5</f>
        <v>dk;kZuqHko</v>
      </c>
      <c r="C516" s="543"/>
      <c r="D516" s="543"/>
      <c r="E516" s="543" t="str">
        <f>'statement of marks'!BE23</f>
        <v/>
      </c>
      <c r="F516" s="561"/>
      <c r="G516" s="543"/>
      <c r="H516" s="543" t="str">
        <f>'statement of marks'!BF23</f>
        <v/>
      </c>
      <c r="I516" s="544" t="str">
        <f>IF('statement of marks'!CM23="","",'statement of marks'!CM23)</f>
        <v/>
      </c>
      <c r="J516" s="545" t="str">
        <f>IF('statement of marks'!CN23="","",'statement of marks'!CN23)</f>
        <v/>
      </c>
    </row>
    <row r="517" spans="1:10" ht="17" customHeight="1">
      <c r="A517" s="532"/>
      <c r="B517" s="530" t="str">
        <f>'statement of marks'!$CO$5</f>
        <v>dyk f'k{kk</v>
      </c>
      <c r="C517" s="543"/>
      <c r="D517" s="543"/>
      <c r="E517" s="543" t="str">
        <f>'statement of marks'!BL23</f>
        <v/>
      </c>
      <c r="F517" s="561"/>
      <c r="G517" s="543"/>
      <c r="H517" s="543" t="str">
        <f>'statement of marks'!BM23</f>
        <v/>
      </c>
      <c r="I517" s="547" t="str">
        <f>IF('statement of marks'!CP23="","",'statement of marks'!CP23)</f>
        <v/>
      </c>
      <c r="J517" s="551" t="str">
        <f>IF('statement of marks'!CQ23="","",'statement of marks'!CQ23)</f>
        <v/>
      </c>
    </row>
    <row r="518" spans="1:10" ht="17" customHeight="1">
      <c r="A518" s="960"/>
      <c r="B518" s="959" t="s">
        <v>659</v>
      </c>
      <c r="C518" s="920" t="s">
        <v>8</v>
      </c>
      <c r="D518" s="920"/>
      <c r="E518" s="961" t="str">
        <f>'statement of marks'!CY$5</f>
        <v>dqy iw.kkZd</v>
      </c>
      <c r="F518" s="961"/>
      <c r="G518" s="961" t="str">
        <f>'statement of marks'!CZ$5</f>
        <v>dqy izkIrkad</v>
      </c>
      <c r="H518" s="961"/>
      <c r="I518" s="562" t="str">
        <f>'statement of marks'!DA$5</f>
        <v>izfr'kr</v>
      </c>
      <c r="J518" s="536" t="s">
        <v>663</v>
      </c>
    </row>
    <row r="519" spans="1:10" ht="17" customHeight="1">
      <c r="A519" s="960"/>
      <c r="B519" s="959"/>
      <c r="C519" s="920" t="str">
        <f>IF('statement of marks'!CX23="","",'statement of marks'!CX23)</f>
        <v/>
      </c>
      <c r="D519" s="920"/>
      <c r="E519" s="951" t="str">
        <f>IF('statement of marks'!CY23="","",'statement of marks'!CY23)</f>
        <v/>
      </c>
      <c r="F519" s="951"/>
      <c r="G519" s="951" t="str">
        <f>IF('statement of marks'!CZ23="","",'statement of marks'!CZ23)</f>
        <v/>
      </c>
      <c r="H519" s="951"/>
      <c r="I519" s="543" t="str">
        <f>IF('statement of marks'!DA23="","",'statement of marks'!DA23)</f>
        <v/>
      </c>
      <c r="J519" s="566" t="str">
        <f>IF('statement of marks'!DB23="","",'statement of marks'!DB23)</f>
        <v/>
      </c>
    </row>
    <row r="520" spans="1:10" ht="17" customHeight="1">
      <c r="A520" s="532"/>
      <c r="B520" s="539" t="str">
        <f>'statement of marks'!$CU$5</f>
        <v>dqy ehfVax</v>
      </c>
      <c r="C520" s="932" t="str">
        <f>details!$CB$3</f>
        <v>;ksx fnlEcj rd</v>
      </c>
      <c r="D520" s="933"/>
      <c r="E520" s="934"/>
      <c r="F520" s="552" t="str">
        <f>details!CB23</f>
        <v/>
      </c>
      <c r="G520" s="932" t="s">
        <v>664</v>
      </c>
      <c r="H520" s="933"/>
      <c r="I520" s="934"/>
      <c r="J520" s="554" t="str">
        <f>details!CJ23</f>
        <v/>
      </c>
    </row>
    <row r="521" spans="1:10" ht="17" customHeight="1">
      <c r="A521" s="532"/>
      <c r="B521" s="530" t="str">
        <f>'statement of marks'!$CV$5</f>
        <v>Nk= mifLFkfr</v>
      </c>
      <c r="C521" s="935"/>
      <c r="D521" s="936"/>
      <c r="E521" s="937"/>
      <c r="F521" s="553" t="str">
        <f>details!CC23</f>
        <v/>
      </c>
      <c r="G521" s="935"/>
      <c r="H521" s="936"/>
      <c r="I521" s="937"/>
      <c r="J521" s="555" t="str">
        <f>details!CK23</f>
        <v/>
      </c>
    </row>
    <row r="522" spans="1:10" ht="17" customHeight="1">
      <c r="A522" s="532"/>
      <c r="B522" s="530" t="s">
        <v>569</v>
      </c>
      <c r="C522" s="952" t="str">
        <f>IF('statement of marks'!DE23="","",'statement of marks'!DE23)</f>
        <v/>
      </c>
      <c r="D522" s="953"/>
      <c r="E522" s="953"/>
      <c r="F522" s="954"/>
      <c r="G522" s="955" t="str">
        <f>'statement of marks'!DD$5</f>
        <v>d{kk esa LFkku</v>
      </c>
      <c r="H522" s="956"/>
      <c r="I522" s="957"/>
      <c r="J522" s="545" t="str">
        <f>'statement of marks'!DD23</f>
        <v/>
      </c>
    </row>
    <row r="523" spans="1:10" ht="17" customHeight="1">
      <c r="A523" s="532"/>
      <c r="B523" s="530" t="s">
        <v>65</v>
      </c>
      <c r="C523" s="920"/>
      <c r="D523" s="920"/>
      <c r="E523" s="920"/>
      <c r="F523" s="920"/>
      <c r="G523" s="920"/>
      <c r="H523" s="920"/>
      <c r="I523" s="920"/>
      <c r="J523" s="924"/>
    </row>
    <row r="524" spans="1:10" ht="17" customHeight="1">
      <c r="A524" s="532"/>
      <c r="B524" s="556" t="s">
        <v>86</v>
      </c>
      <c r="C524" s="920"/>
      <c r="D524" s="920"/>
      <c r="E524" s="920"/>
      <c r="F524" s="920"/>
      <c r="G524" s="920"/>
      <c r="H524" s="920"/>
      <c r="I524" s="920"/>
      <c r="J524" s="924"/>
    </row>
    <row r="525" spans="1:10" ht="17" customHeight="1">
      <c r="A525" s="532"/>
      <c r="B525" s="557" t="s">
        <v>16</v>
      </c>
      <c r="C525" s="920"/>
      <c r="D525" s="920"/>
      <c r="E525" s="920"/>
      <c r="F525" s="920"/>
      <c r="G525" s="920"/>
      <c r="H525" s="920"/>
      <c r="I525" s="920"/>
      <c r="J525" s="924"/>
    </row>
    <row r="526" spans="1:10" ht="17" customHeight="1">
      <c r="A526" s="534"/>
      <c r="B526" s="558" t="s">
        <v>4</v>
      </c>
      <c r="C526" s="920"/>
      <c r="D526" s="920"/>
      <c r="E526" s="920"/>
      <c r="F526" s="920"/>
      <c r="G526" s="920"/>
      <c r="H526" s="920"/>
      <c r="I526" s="920"/>
      <c r="J526" s="924"/>
    </row>
    <row r="527" spans="1:10" ht="17" customHeight="1" thickBot="1">
      <c r="A527" s="535"/>
      <c r="B527" s="559" t="str">
        <f>'statement of marks'!$H$3</f>
        <v xml:space="preserve">fo|ky; dk Mkbl dksM+ </v>
      </c>
      <c r="C527" s="925" t="str">
        <f>'statement of marks'!$I$3</f>
        <v>00001</v>
      </c>
      <c r="D527" s="925"/>
      <c r="E527" s="926" t="s">
        <v>63</v>
      </c>
      <c r="F527" s="926"/>
      <c r="G527" s="926"/>
      <c r="H527" s="927">
        <f>'statement of marks'!$DD$107</f>
        <v>42460</v>
      </c>
      <c r="I527" s="928"/>
      <c r="J527" s="540" t="s">
        <v>662</v>
      </c>
    </row>
    <row r="528" spans="1:10" ht="17" customHeight="1">
      <c r="A528" s="929" t="s">
        <v>39</v>
      </c>
      <c r="B528" s="930"/>
      <c r="C528" s="930"/>
      <c r="D528" s="930"/>
      <c r="E528" s="930"/>
      <c r="F528" s="930"/>
      <c r="G528" s="930"/>
      <c r="H528" s="930"/>
      <c r="I528" s="930"/>
      <c r="J528" s="931"/>
    </row>
    <row r="529" spans="1:10" ht="17" customHeight="1">
      <c r="A529" s="938" t="str">
        <f>'statement of marks'!$A$1</f>
        <v>jk- ck- ek/;fed fo|ky; uohu] fuEckgsM+k</v>
      </c>
      <c r="B529" s="939"/>
      <c r="C529" s="939"/>
      <c r="D529" s="939"/>
      <c r="E529" s="939"/>
      <c r="F529" s="939"/>
      <c r="G529" s="939"/>
      <c r="H529" s="939"/>
      <c r="I529" s="939"/>
      <c r="J529" s="940"/>
    </row>
    <row r="530" spans="1:10" ht="17" customHeight="1">
      <c r="A530" s="941"/>
      <c r="B530" s="942"/>
      <c r="C530" s="942"/>
      <c r="D530" s="942"/>
      <c r="E530" s="942"/>
      <c r="F530" s="942"/>
      <c r="G530" s="942"/>
      <c r="H530" s="942"/>
      <c r="I530" s="942"/>
      <c r="J530" s="943"/>
    </row>
    <row r="531" spans="1:10" ht="17" customHeight="1">
      <c r="A531" s="531"/>
      <c r="B531" s="537" t="s">
        <v>559</v>
      </c>
      <c r="C531" s="944" t="str">
        <f>'statement of marks'!$F$3</f>
        <v>2015-16</v>
      </c>
      <c r="D531" s="944"/>
      <c r="E531" s="944"/>
      <c r="F531" s="944"/>
      <c r="G531" s="944"/>
      <c r="H531" s="944"/>
      <c r="I531" s="944"/>
      <c r="J531" s="945"/>
    </row>
    <row r="532" spans="1:10" ht="17" customHeight="1">
      <c r="A532" s="532"/>
      <c r="B532" s="530" t="s">
        <v>560</v>
      </c>
      <c r="C532" s="912" t="str">
        <f>IF('statement of marks'!H24="","",'statement of marks'!H24)</f>
        <v>v 018</v>
      </c>
      <c r="D532" s="912"/>
      <c r="E532" s="912"/>
      <c r="F532" s="912"/>
      <c r="G532" s="912"/>
      <c r="H532" s="912"/>
      <c r="I532" s="912"/>
      <c r="J532" s="958"/>
    </row>
    <row r="533" spans="1:10" ht="17" customHeight="1">
      <c r="A533" s="532"/>
      <c r="B533" s="530" t="s">
        <v>561</v>
      </c>
      <c r="C533" s="912" t="str">
        <f>IF('statement of marks'!I24="","",'statement of marks'!I24)</f>
        <v>c 018</v>
      </c>
      <c r="D533" s="912"/>
      <c r="E533" s="912"/>
      <c r="F533" s="912"/>
      <c r="G533" s="912"/>
      <c r="H533" s="912"/>
      <c r="I533" s="912"/>
      <c r="J533" s="958"/>
    </row>
    <row r="534" spans="1:10" ht="17" customHeight="1">
      <c r="A534" s="532"/>
      <c r="B534" s="530" t="s">
        <v>562</v>
      </c>
      <c r="C534" s="912" t="str">
        <f>IF('statement of marks'!J24="","",'statement of marks'!J24)</f>
        <v>l 018</v>
      </c>
      <c r="D534" s="912"/>
      <c r="E534" s="912"/>
      <c r="F534" s="912"/>
      <c r="G534" s="912"/>
      <c r="H534" s="912"/>
      <c r="I534" s="912"/>
      <c r="J534" s="958"/>
    </row>
    <row r="535" spans="1:10" ht="17" customHeight="1">
      <c r="A535" s="532"/>
      <c r="B535" s="530" t="s">
        <v>563</v>
      </c>
      <c r="C535" s="946" t="str">
        <f>'statement of marks'!$D$3</f>
        <v>2 A</v>
      </c>
      <c r="D535" s="946"/>
      <c r="E535" s="946"/>
      <c r="F535" s="912" t="s">
        <v>566</v>
      </c>
      <c r="G535" s="912"/>
      <c r="H535" s="912"/>
      <c r="I535" s="949" t="str">
        <f>IF('statement of marks'!B24="","",'statement of marks'!B24)</f>
        <v/>
      </c>
      <c r="J535" s="950"/>
    </row>
    <row r="536" spans="1:10" ht="17" customHeight="1">
      <c r="A536" s="532"/>
      <c r="B536" s="530" t="s">
        <v>6</v>
      </c>
      <c r="C536" s="946" t="str">
        <f>IF('statement of marks'!D24="","",'statement of marks'!D24)</f>
        <v/>
      </c>
      <c r="D536" s="946"/>
      <c r="E536" s="946"/>
      <c r="F536" s="912" t="s">
        <v>564</v>
      </c>
      <c r="G536" s="912"/>
      <c r="H536" s="912"/>
      <c r="I536" s="949" t="str">
        <f>IF('statement of marks'!E24="","",'statement of marks'!E24)</f>
        <v/>
      </c>
      <c r="J536" s="950"/>
    </row>
    <row r="537" spans="1:10" ht="17" customHeight="1">
      <c r="A537" s="532"/>
      <c r="B537" s="530" t="s">
        <v>661</v>
      </c>
      <c r="C537" s="947" t="str">
        <f>IF('statement of marks'!F24="","",'statement of marks'!F24)</f>
        <v/>
      </c>
      <c r="D537" s="947"/>
      <c r="E537" s="947"/>
      <c r="F537" s="918" t="str">
        <f>IF('statement of marks'!G24="","",'statement of marks'!G24)</f>
        <v/>
      </c>
      <c r="G537" s="918"/>
      <c r="H537" s="918"/>
      <c r="I537" s="918"/>
      <c r="J537" s="948"/>
    </row>
    <row r="538" spans="1:10" ht="17" customHeight="1">
      <c r="A538" s="534"/>
      <c r="B538" s="529" t="s">
        <v>565</v>
      </c>
      <c r="C538" s="498" t="str">
        <f>'statement of marks'!K$5</f>
        <v>ekSf[kd</v>
      </c>
      <c r="D538" s="498" t="str">
        <f>'statement of marks'!L$5</f>
        <v>fyf[kr</v>
      </c>
      <c r="E538" s="498" t="str">
        <f>'statement of marks'!M$5</f>
        <v>;ksx</v>
      </c>
      <c r="F538" s="498" t="str">
        <f>'statement of marks'!N$5</f>
        <v>ekSf[kd</v>
      </c>
      <c r="G538" s="498" t="str">
        <f>'statement of marks'!O$5</f>
        <v>fyf[kr</v>
      </c>
      <c r="H538" s="498" t="str">
        <f>'statement of marks'!P$5</f>
        <v>;ksx</v>
      </c>
      <c r="I538" s="564" t="s">
        <v>79</v>
      </c>
      <c r="J538" s="565" t="s">
        <v>571</v>
      </c>
    </row>
    <row r="539" spans="1:10" ht="17" customHeight="1">
      <c r="A539" s="533"/>
      <c r="B539" s="538" t="s">
        <v>55</v>
      </c>
      <c r="C539" s="541">
        <f>'statement of marks'!K$6</f>
        <v>70</v>
      </c>
      <c r="D539" s="541">
        <f>'statement of marks'!L$6</f>
        <v>30</v>
      </c>
      <c r="E539" s="541">
        <f>'statement of marks'!M$6</f>
        <v>100</v>
      </c>
      <c r="F539" s="541">
        <f>'statement of marks'!N$6</f>
        <v>70</v>
      </c>
      <c r="G539" s="541">
        <f>'statement of marks'!O$6</f>
        <v>30</v>
      </c>
      <c r="H539" s="541">
        <f>'statement of marks'!P$6</f>
        <v>100</v>
      </c>
      <c r="I539" s="541"/>
      <c r="J539" s="542"/>
    </row>
    <row r="540" spans="1:10" ht="17" customHeight="1">
      <c r="A540" s="532"/>
      <c r="B540" s="530" t="str">
        <f>'statement of marks'!$BZ$5</f>
        <v>fgUnh</v>
      </c>
      <c r="C540" s="543" t="str">
        <f>'statement of marks'!K24</f>
        <v/>
      </c>
      <c r="D540" s="543" t="str">
        <f>'statement of marks'!L24</f>
        <v/>
      </c>
      <c r="E540" s="543" t="str">
        <f>'statement of marks'!M24</f>
        <v/>
      </c>
      <c r="F540" s="543" t="str">
        <f>'statement of marks'!N24</f>
        <v/>
      </c>
      <c r="G540" s="543" t="str">
        <f>'statement of marks'!O24</f>
        <v/>
      </c>
      <c r="H540" s="543" t="str">
        <f>'statement of marks'!P24</f>
        <v/>
      </c>
      <c r="I540" s="544" t="str">
        <f>IF('statement of marks'!CA24="","",'statement of marks'!CA24)</f>
        <v/>
      </c>
      <c r="J540" s="545" t="str">
        <f>IF('statement of marks'!CB24="","",'statement of marks'!CB24)</f>
        <v/>
      </c>
    </row>
    <row r="541" spans="1:10" ht="17" customHeight="1">
      <c r="A541" s="532"/>
      <c r="B541" s="530" t="str">
        <f>'statement of marks'!$CC$5</f>
        <v>vaxszth</v>
      </c>
      <c r="C541" s="543" t="str">
        <f>'statement of marks'!X24</f>
        <v/>
      </c>
      <c r="D541" s="543" t="str">
        <f>'statement of marks'!Y24</f>
        <v/>
      </c>
      <c r="E541" s="543" t="str">
        <f>'statement of marks'!Z24</f>
        <v/>
      </c>
      <c r="F541" s="543" t="str">
        <f>'statement of marks'!AA24</f>
        <v/>
      </c>
      <c r="G541" s="543" t="str">
        <f>'statement of marks'!AB24</f>
        <v/>
      </c>
      <c r="H541" s="543" t="str">
        <f>'statement of marks'!AC24</f>
        <v/>
      </c>
      <c r="I541" s="544" t="str">
        <f>IF('statement of marks'!CD24="","",'statement of marks'!CD24)</f>
        <v/>
      </c>
      <c r="J541" s="545" t="str">
        <f>IF('statement of marks'!CE24="","",'statement of marks'!CE24)</f>
        <v/>
      </c>
    </row>
    <row r="542" spans="1:10" ht="17" customHeight="1">
      <c r="A542" s="532"/>
      <c r="B542" s="530" t="str">
        <f>'statement of marks'!$CF$5</f>
        <v>xf.kr</v>
      </c>
      <c r="C542" s="543" t="str">
        <f>'statement of marks'!AK24</f>
        <v/>
      </c>
      <c r="D542" s="543" t="str">
        <f>'statement of marks'!AL24</f>
        <v/>
      </c>
      <c r="E542" s="543" t="str">
        <f>'statement of marks'!AM24</f>
        <v/>
      </c>
      <c r="F542" s="543" t="str">
        <f>'statement of marks'!AN24</f>
        <v/>
      </c>
      <c r="G542" s="543" t="str">
        <f>'statement of marks'!AO24</f>
        <v/>
      </c>
      <c r="H542" s="543" t="str">
        <f>'statement of marks'!AP24</f>
        <v/>
      </c>
      <c r="I542" s="544" t="str">
        <f>IF('statement of marks'!CG24="","",'statement of marks'!CG24)</f>
        <v/>
      </c>
      <c r="J542" s="545" t="str">
        <f>IF('statement of marks'!CH24="","",'statement of marks'!CH24)</f>
        <v/>
      </c>
    </row>
    <row r="543" spans="1:10" ht="17" customHeight="1">
      <c r="A543" s="533"/>
      <c r="B543" s="538" t="s">
        <v>55</v>
      </c>
      <c r="C543" s="541"/>
      <c r="D543" s="541"/>
      <c r="E543" s="541">
        <f>'statement of marks'!AX$6</f>
        <v>50</v>
      </c>
      <c r="F543" s="541"/>
      <c r="G543" s="541"/>
      <c r="H543" s="541">
        <f>'statement of marks'!AY$6</f>
        <v>50</v>
      </c>
      <c r="I543" s="546"/>
      <c r="J543" s="542"/>
    </row>
    <row r="544" spans="1:10" ht="17" customHeight="1">
      <c r="A544" s="532"/>
      <c r="B544" s="530" t="str">
        <f>'statement of marks'!$CI$5</f>
        <v>Ik;kZoj.k v/;;u</v>
      </c>
      <c r="C544" s="561"/>
      <c r="D544" s="561"/>
      <c r="E544" s="543" t="str">
        <f>'statement of marks'!AX24</f>
        <v/>
      </c>
      <c r="F544" s="561"/>
      <c r="G544" s="561"/>
      <c r="H544" s="543" t="str">
        <f>'statement of marks'!AY24</f>
        <v/>
      </c>
      <c r="I544" s="544" t="str">
        <f>IF('statement of marks'!CJ24="","",'statement of marks'!CJ24)</f>
        <v/>
      </c>
      <c r="J544" s="545" t="str">
        <f>IF('statement of marks'!CK24="","",'statement of marks'!CK24)</f>
        <v/>
      </c>
    </row>
    <row r="545" spans="1:10" ht="17" customHeight="1">
      <c r="A545" s="532"/>
      <c r="B545" s="530" t="str">
        <f>'statement of marks'!$CR$5</f>
        <v>LokLF; ,oe~ 'kkjhfjd f'k{kk</v>
      </c>
      <c r="C545" s="543"/>
      <c r="D545" s="543"/>
      <c r="E545" s="543" t="str">
        <f>'statement of marks'!BS24</f>
        <v/>
      </c>
      <c r="F545" s="561"/>
      <c r="G545" s="543"/>
      <c r="H545" s="543" t="str">
        <f>'statement of marks'!BT24</f>
        <v/>
      </c>
      <c r="I545" s="547" t="str">
        <f>IF('statement of marks'!CS24="","",'statement of marks'!CS24)</f>
        <v/>
      </c>
      <c r="J545" s="548" t="str">
        <f>IF('statement of marks'!CT24="","",'statement of marks'!CT24)</f>
        <v/>
      </c>
    </row>
    <row r="546" spans="1:10" ht="17" customHeight="1">
      <c r="A546" s="533"/>
      <c r="B546" s="538" t="s">
        <v>55</v>
      </c>
      <c r="C546" s="541"/>
      <c r="D546" s="541"/>
      <c r="E546" s="541">
        <f>'statement of marks'!BE$6</f>
        <v>25</v>
      </c>
      <c r="F546" s="546"/>
      <c r="G546" s="541"/>
      <c r="H546" s="541">
        <f>'statement of marks'!BF$6</f>
        <v>25</v>
      </c>
      <c r="I546" s="549"/>
      <c r="J546" s="550"/>
    </row>
    <row r="547" spans="1:10" ht="17" customHeight="1">
      <c r="A547" s="532"/>
      <c r="B547" s="530" t="str">
        <f>'statement of marks'!$CL$5</f>
        <v>dk;kZuqHko</v>
      </c>
      <c r="C547" s="543"/>
      <c r="D547" s="543"/>
      <c r="E547" s="543" t="str">
        <f>'statement of marks'!BE24</f>
        <v/>
      </c>
      <c r="F547" s="561"/>
      <c r="G547" s="543"/>
      <c r="H547" s="543" t="str">
        <f>'statement of marks'!BF24</f>
        <v/>
      </c>
      <c r="I547" s="544" t="str">
        <f>IF('statement of marks'!CM24="","",'statement of marks'!CM24)</f>
        <v/>
      </c>
      <c r="J547" s="545" t="str">
        <f>IF('statement of marks'!CN24="","",'statement of marks'!CN24)</f>
        <v/>
      </c>
    </row>
    <row r="548" spans="1:10" ht="17" customHeight="1">
      <c r="A548" s="532"/>
      <c r="B548" s="530" t="str">
        <f>'statement of marks'!$CO$5</f>
        <v>dyk f'k{kk</v>
      </c>
      <c r="C548" s="543"/>
      <c r="D548" s="543"/>
      <c r="E548" s="543" t="str">
        <f>'statement of marks'!BL24</f>
        <v/>
      </c>
      <c r="F548" s="561"/>
      <c r="G548" s="543"/>
      <c r="H548" s="543" t="str">
        <f>'statement of marks'!BM24</f>
        <v/>
      </c>
      <c r="I548" s="547" t="str">
        <f>IF('statement of marks'!CP24="","",'statement of marks'!CP24)</f>
        <v/>
      </c>
      <c r="J548" s="551" t="str">
        <f>IF('statement of marks'!CQ24="","",'statement of marks'!CQ24)</f>
        <v/>
      </c>
    </row>
    <row r="549" spans="1:10" ht="17" customHeight="1">
      <c r="A549" s="960"/>
      <c r="B549" s="959" t="s">
        <v>659</v>
      </c>
      <c r="C549" s="920" t="s">
        <v>8</v>
      </c>
      <c r="D549" s="920"/>
      <c r="E549" s="961" t="str">
        <f>'statement of marks'!CY$5</f>
        <v>dqy iw.kkZd</v>
      </c>
      <c r="F549" s="961"/>
      <c r="G549" s="961" t="str">
        <f>'statement of marks'!CZ$5</f>
        <v>dqy izkIrkad</v>
      </c>
      <c r="H549" s="961"/>
      <c r="I549" s="562" t="str">
        <f>'statement of marks'!DA$5</f>
        <v>izfr'kr</v>
      </c>
      <c r="J549" s="536" t="s">
        <v>663</v>
      </c>
    </row>
    <row r="550" spans="1:10" ht="17" customHeight="1">
      <c r="A550" s="960"/>
      <c r="B550" s="959"/>
      <c r="C550" s="920" t="str">
        <f>IF('statement of marks'!CX24="","",'statement of marks'!CX24)</f>
        <v/>
      </c>
      <c r="D550" s="920"/>
      <c r="E550" s="951" t="str">
        <f>IF('statement of marks'!CY24="","",'statement of marks'!CY24)</f>
        <v/>
      </c>
      <c r="F550" s="951"/>
      <c r="G550" s="951" t="str">
        <f>IF('statement of marks'!CZ24="","",'statement of marks'!CZ24)</f>
        <v/>
      </c>
      <c r="H550" s="951"/>
      <c r="I550" s="543" t="str">
        <f>IF('statement of marks'!DA24="","",'statement of marks'!DA24)</f>
        <v/>
      </c>
      <c r="J550" s="566" t="str">
        <f>IF('statement of marks'!DB24="","",'statement of marks'!DB24)</f>
        <v/>
      </c>
    </row>
    <row r="551" spans="1:10" ht="17" customHeight="1">
      <c r="A551" s="532"/>
      <c r="B551" s="539" t="str">
        <f>'statement of marks'!$CU$5</f>
        <v>dqy ehfVax</v>
      </c>
      <c r="C551" s="932" t="str">
        <f>details!$CB$3</f>
        <v>;ksx fnlEcj rd</v>
      </c>
      <c r="D551" s="933"/>
      <c r="E551" s="934"/>
      <c r="F551" s="552" t="str">
        <f>details!CB24</f>
        <v/>
      </c>
      <c r="G551" s="932" t="s">
        <v>664</v>
      </c>
      <c r="H551" s="933"/>
      <c r="I551" s="934"/>
      <c r="J551" s="554" t="str">
        <f>details!CJ24</f>
        <v/>
      </c>
    </row>
    <row r="552" spans="1:10" ht="17" customHeight="1">
      <c r="A552" s="532"/>
      <c r="B552" s="530" t="str">
        <f>'statement of marks'!$CV$5</f>
        <v>Nk= mifLFkfr</v>
      </c>
      <c r="C552" s="935"/>
      <c r="D552" s="936"/>
      <c r="E552" s="937"/>
      <c r="F552" s="553" t="str">
        <f>details!CC24</f>
        <v/>
      </c>
      <c r="G552" s="935"/>
      <c r="H552" s="936"/>
      <c r="I552" s="937"/>
      <c r="J552" s="555" t="str">
        <f>details!CK24</f>
        <v/>
      </c>
    </row>
    <row r="553" spans="1:10" ht="17" customHeight="1">
      <c r="A553" s="532"/>
      <c r="B553" s="530" t="s">
        <v>569</v>
      </c>
      <c r="C553" s="952" t="str">
        <f>IF('statement of marks'!DE24="","",'statement of marks'!DE24)</f>
        <v/>
      </c>
      <c r="D553" s="953"/>
      <c r="E553" s="953"/>
      <c r="F553" s="954"/>
      <c r="G553" s="955" t="str">
        <f>'statement of marks'!DD$5</f>
        <v>d{kk esa LFkku</v>
      </c>
      <c r="H553" s="956"/>
      <c r="I553" s="957"/>
      <c r="J553" s="545" t="str">
        <f>'statement of marks'!DD24</f>
        <v/>
      </c>
    </row>
    <row r="554" spans="1:10" ht="17" customHeight="1">
      <c r="A554" s="532"/>
      <c r="B554" s="530" t="s">
        <v>65</v>
      </c>
      <c r="C554" s="920"/>
      <c r="D554" s="920"/>
      <c r="E554" s="920"/>
      <c r="F554" s="920"/>
      <c r="G554" s="920"/>
      <c r="H554" s="920"/>
      <c r="I554" s="920"/>
      <c r="J554" s="924"/>
    </row>
    <row r="555" spans="1:10" ht="17" customHeight="1">
      <c r="A555" s="532"/>
      <c r="B555" s="556" t="s">
        <v>86</v>
      </c>
      <c r="C555" s="920"/>
      <c r="D555" s="920"/>
      <c r="E555" s="920"/>
      <c r="F555" s="920"/>
      <c r="G555" s="920"/>
      <c r="H555" s="920"/>
      <c r="I555" s="920"/>
      <c r="J555" s="924"/>
    </row>
    <row r="556" spans="1:10" ht="17" customHeight="1">
      <c r="A556" s="532"/>
      <c r="B556" s="557" t="s">
        <v>16</v>
      </c>
      <c r="C556" s="920"/>
      <c r="D556" s="920"/>
      <c r="E556" s="920"/>
      <c r="F556" s="920"/>
      <c r="G556" s="920"/>
      <c r="H556" s="920"/>
      <c r="I556" s="920"/>
      <c r="J556" s="924"/>
    </row>
    <row r="557" spans="1:10" ht="17" customHeight="1">
      <c r="A557" s="534"/>
      <c r="B557" s="558" t="s">
        <v>4</v>
      </c>
      <c r="C557" s="920"/>
      <c r="D557" s="920"/>
      <c r="E557" s="920"/>
      <c r="F557" s="920"/>
      <c r="G557" s="920"/>
      <c r="H557" s="920"/>
      <c r="I557" s="920"/>
      <c r="J557" s="924"/>
    </row>
    <row r="558" spans="1:10" ht="17" customHeight="1" thickBot="1">
      <c r="A558" s="535"/>
      <c r="B558" s="559" t="str">
        <f>'statement of marks'!$H$3</f>
        <v xml:space="preserve">fo|ky; dk Mkbl dksM+ </v>
      </c>
      <c r="C558" s="925" t="str">
        <f>'statement of marks'!$I$3</f>
        <v>00001</v>
      </c>
      <c r="D558" s="925"/>
      <c r="E558" s="926" t="s">
        <v>63</v>
      </c>
      <c r="F558" s="926"/>
      <c r="G558" s="926"/>
      <c r="H558" s="927">
        <f>'statement of marks'!$DD$107</f>
        <v>42460</v>
      </c>
      <c r="I558" s="928"/>
      <c r="J558" s="540" t="s">
        <v>662</v>
      </c>
    </row>
    <row r="559" spans="1:10" ht="17" customHeight="1">
      <c r="A559" s="929" t="s">
        <v>39</v>
      </c>
      <c r="B559" s="930"/>
      <c r="C559" s="930"/>
      <c r="D559" s="930"/>
      <c r="E559" s="930"/>
      <c r="F559" s="930"/>
      <c r="G559" s="930"/>
      <c r="H559" s="930"/>
      <c r="I559" s="930"/>
      <c r="J559" s="931"/>
    </row>
    <row r="560" spans="1:10" ht="17" customHeight="1">
      <c r="A560" s="938" t="str">
        <f>'statement of marks'!$A$1</f>
        <v>jk- ck- ek/;fed fo|ky; uohu] fuEckgsM+k</v>
      </c>
      <c r="B560" s="939"/>
      <c r="C560" s="939"/>
      <c r="D560" s="939"/>
      <c r="E560" s="939"/>
      <c r="F560" s="939"/>
      <c r="G560" s="939"/>
      <c r="H560" s="939"/>
      <c r="I560" s="939"/>
      <c r="J560" s="940"/>
    </row>
    <row r="561" spans="1:10" ht="17" customHeight="1">
      <c r="A561" s="941"/>
      <c r="B561" s="942"/>
      <c r="C561" s="942"/>
      <c r="D561" s="942"/>
      <c r="E561" s="942"/>
      <c r="F561" s="942"/>
      <c r="G561" s="942"/>
      <c r="H561" s="942"/>
      <c r="I561" s="942"/>
      <c r="J561" s="943"/>
    </row>
    <row r="562" spans="1:10" ht="17" customHeight="1">
      <c r="A562" s="531"/>
      <c r="B562" s="537" t="s">
        <v>559</v>
      </c>
      <c r="C562" s="944" t="str">
        <f>'statement of marks'!$F$3</f>
        <v>2015-16</v>
      </c>
      <c r="D562" s="944"/>
      <c r="E562" s="944"/>
      <c r="F562" s="944"/>
      <c r="G562" s="944"/>
      <c r="H562" s="944"/>
      <c r="I562" s="944"/>
      <c r="J562" s="945"/>
    </row>
    <row r="563" spans="1:10" ht="17" customHeight="1">
      <c r="A563" s="532"/>
      <c r="B563" s="530" t="s">
        <v>560</v>
      </c>
      <c r="C563" s="912" t="str">
        <f>IF('statement of marks'!H25="","",'statement of marks'!H25)</f>
        <v>v 019</v>
      </c>
      <c r="D563" s="912"/>
      <c r="E563" s="912"/>
      <c r="F563" s="912"/>
      <c r="G563" s="912"/>
      <c r="H563" s="912"/>
      <c r="I563" s="912"/>
      <c r="J563" s="958"/>
    </row>
    <row r="564" spans="1:10" ht="17" customHeight="1">
      <c r="A564" s="532"/>
      <c r="B564" s="530" t="s">
        <v>561</v>
      </c>
      <c r="C564" s="912" t="str">
        <f>IF('statement of marks'!I25="","",'statement of marks'!I25)</f>
        <v>c 019</v>
      </c>
      <c r="D564" s="912"/>
      <c r="E564" s="912"/>
      <c r="F564" s="912"/>
      <c r="G564" s="912"/>
      <c r="H564" s="912"/>
      <c r="I564" s="912"/>
      <c r="J564" s="958"/>
    </row>
    <row r="565" spans="1:10" ht="17" customHeight="1">
      <c r="A565" s="532"/>
      <c r="B565" s="530" t="s">
        <v>562</v>
      </c>
      <c r="C565" s="912" t="str">
        <f>IF('statement of marks'!J25="","",'statement of marks'!J25)</f>
        <v>l 019</v>
      </c>
      <c r="D565" s="912"/>
      <c r="E565" s="912"/>
      <c r="F565" s="912"/>
      <c r="G565" s="912"/>
      <c r="H565" s="912"/>
      <c r="I565" s="912"/>
      <c r="J565" s="958"/>
    </row>
    <row r="566" spans="1:10" ht="17" customHeight="1">
      <c r="A566" s="532"/>
      <c r="B566" s="530" t="s">
        <v>563</v>
      </c>
      <c r="C566" s="946" t="str">
        <f>'statement of marks'!$D$3</f>
        <v>2 A</v>
      </c>
      <c r="D566" s="946"/>
      <c r="E566" s="946"/>
      <c r="F566" s="912" t="s">
        <v>566</v>
      </c>
      <c r="G566" s="912"/>
      <c r="H566" s="912"/>
      <c r="I566" s="949" t="str">
        <f>IF('statement of marks'!B25="","",'statement of marks'!B25)</f>
        <v/>
      </c>
      <c r="J566" s="950"/>
    </row>
    <row r="567" spans="1:10" ht="17" customHeight="1">
      <c r="A567" s="532"/>
      <c r="B567" s="530" t="s">
        <v>6</v>
      </c>
      <c r="C567" s="946" t="str">
        <f>IF('statement of marks'!D25="","",'statement of marks'!D25)</f>
        <v/>
      </c>
      <c r="D567" s="946"/>
      <c r="E567" s="946"/>
      <c r="F567" s="912" t="s">
        <v>564</v>
      </c>
      <c r="G567" s="912"/>
      <c r="H567" s="912"/>
      <c r="I567" s="949" t="str">
        <f>IF('statement of marks'!E25="","",'statement of marks'!E25)</f>
        <v/>
      </c>
      <c r="J567" s="950"/>
    </row>
    <row r="568" spans="1:10" ht="17" customHeight="1">
      <c r="A568" s="532"/>
      <c r="B568" s="530" t="s">
        <v>661</v>
      </c>
      <c r="C568" s="947" t="str">
        <f>IF('statement of marks'!F25="","",'statement of marks'!F25)</f>
        <v/>
      </c>
      <c r="D568" s="947"/>
      <c r="E568" s="947"/>
      <c r="F568" s="918" t="str">
        <f>IF('statement of marks'!G25="","",'statement of marks'!G25)</f>
        <v/>
      </c>
      <c r="G568" s="918"/>
      <c r="H568" s="918"/>
      <c r="I568" s="918"/>
      <c r="J568" s="948"/>
    </row>
    <row r="569" spans="1:10" ht="17" customHeight="1">
      <c r="A569" s="534"/>
      <c r="B569" s="529" t="s">
        <v>565</v>
      </c>
      <c r="C569" s="498" t="str">
        <f>'statement of marks'!K$5</f>
        <v>ekSf[kd</v>
      </c>
      <c r="D569" s="498" t="str">
        <f>'statement of marks'!L$5</f>
        <v>fyf[kr</v>
      </c>
      <c r="E569" s="498" t="str">
        <f>'statement of marks'!M$5</f>
        <v>;ksx</v>
      </c>
      <c r="F569" s="498" t="str">
        <f>'statement of marks'!N$5</f>
        <v>ekSf[kd</v>
      </c>
      <c r="G569" s="498" t="str">
        <f>'statement of marks'!O$5</f>
        <v>fyf[kr</v>
      </c>
      <c r="H569" s="498" t="str">
        <f>'statement of marks'!P$5</f>
        <v>;ksx</v>
      </c>
      <c r="I569" s="564" t="s">
        <v>79</v>
      </c>
      <c r="J569" s="565" t="s">
        <v>571</v>
      </c>
    </row>
    <row r="570" spans="1:10" ht="17" customHeight="1">
      <c r="A570" s="533"/>
      <c r="B570" s="538" t="s">
        <v>55</v>
      </c>
      <c r="C570" s="541">
        <f>'statement of marks'!K$6</f>
        <v>70</v>
      </c>
      <c r="D570" s="541">
        <f>'statement of marks'!L$6</f>
        <v>30</v>
      </c>
      <c r="E570" s="541">
        <f>'statement of marks'!M$6</f>
        <v>100</v>
      </c>
      <c r="F570" s="541">
        <f>'statement of marks'!N$6</f>
        <v>70</v>
      </c>
      <c r="G570" s="541">
        <f>'statement of marks'!O$6</f>
        <v>30</v>
      </c>
      <c r="H570" s="541">
        <f>'statement of marks'!P$6</f>
        <v>100</v>
      </c>
      <c r="I570" s="541"/>
      <c r="J570" s="542"/>
    </row>
    <row r="571" spans="1:10" ht="17" customHeight="1">
      <c r="A571" s="532"/>
      <c r="B571" s="530" t="str">
        <f>'statement of marks'!$BZ$5</f>
        <v>fgUnh</v>
      </c>
      <c r="C571" s="543" t="str">
        <f>'statement of marks'!K25</f>
        <v/>
      </c>
      <c r="D571" s="543" t="str">
        <f>'statement of marks'!L25</f>
        <v/>
      </c>
      <c r="E571" s="543" t="str">
        <f>'statement of marks'!M25</f>
        <v/>
      </c>
      <c r="F571" s="543" t="str">
        <f>'statement of marks'!N25</f>
        <v/>
      </c>
      <c r="G571" s="543" t="str">
        <f>'statement of marks'!O25</f>
        <v/>
      </c>
      <c r="H571" s="543" t="str">
        <f>'statement of marks'!P25</f>
        <v/>
      </c>
      <c r="I571" s="544" t="str">
        <f>IF('statement of marks'!CA25="","",'statement of marks'!CA25)</f>
        <v/>
      </c>
      <c r="J571" s="545" t="str">
        <f>IF('statement of marks'!CB25="","",'statement of marks'!CB25)</f>
        <v/>
      </c>
    </row>
    <row r="572" spans="1:10" ht="17" customHeight="1">
      <c r="A572" s="532"/>
      <c r="B572" s="530" t="str">
        <f>'statement of marks'!$CC$5</f>
        <v>vaxszth</v>
      </c>
      <c r="C572" s="543" t="str">
        <f>'statement of marks'!X25</f>
        <v/>
      </c>
      <c r="D572" s="543" t="str">
        <f>'statement of marks'!Y25</f>
        <v/>
      </c>
      <c r="E572" s="543" t="str">
        <f>'statement of marks'!Z25</f>
        <v/>
      </c>
      <c r="F572" s="543" t="str">
        <f>'statement of marks'!AA25</f>
        <v/>
      </c>
      <c r="G572" s="543" t="str">
        <f>'statement of marks'!AB25</f>
        <v/>
      </c>
      <c r="H572" s="543" t="str">
        <f>'statement of marks'!AC25</f>
        <v/>
      </c>
      <c r="I572" s="544" t="str">
        <f>IF('statement of marks'!CD25="","",'statement of marks'!CD25)</f>
        <v/>
      </c>
      <c r="J572" s="545" t="str">
        <f>IF('statement of marks'!CE25="","",'statement of marks'!CE25)</f>
        <v/>
      </c>
    </row>
    <row r="573" spans="1:10" ht="17" customHeight="1">
      <c r="A573" s="532"/>
      <c r="B573" s="530" t="str">
        <f>'statement of marks'!$CF$5</f>
        <v>xf.kr</v>
      </c>
      <c r="C573" s="543" t="str">
        <f>'statement of marks'!AK25</f>
        <v/>
      </c>
      <c r="D573" s="543" t="str">
        <f>'statement of marks'!AL25</f>
        <v/>
      </c>
      <c r="E573" s="543" t="str">
        <f>'statement of marks'!AM25</f>
        <v/>
      </c>
      <c r="F573" s="543" t="str">
        <f>'statement of marks'!AN25</f>
        <v/>
      </c>
      <c r="G573" s="543" t="str">
        <f>'statement of marks'!AO25</f>
        <v/>
      </c>
      <c r="H573" s="543" t="str">
        <f>'statement of marks'!AP25</f>
        <v/>
      </c>
      <c r="I573" s="544" t="str">
        <f>IF('statement of marks'!CG25="","",'statement of marks'!CG25)</f>
        <v/>
      </c>
      <c r="J573" s="545" t="str">
        <f>IF('statement of marks'!CH25="","",'statement of marks'!CH25)</f>
        <v/>
      </c>
    </row>
    <row r="574" spans="1:10" ht="17" customHeight="1">
      <c r="A574" s="533"/>
      <c r="B574" s="538" t="s">
        <v>55</v>
      </c>
      <c r="C574" s="541"/>
      <c r="D574" s="541"/>
      <c r="E574" s="541">
        <f>'statement of marks'!AX$6</f>
        <v>50</v>
      </c>
      <c r="F574" s="541"/>
      <c r="G574" s="541"/>
      <c r="H574" s="541">
        <f>'statement of marks'!AY$6</f>
        <v>50</v>
      </c>
      <c r="I574" s="546"/>
      <c r="J574" s="542"/>
    </row>
    <row r="575" spans="1:10" ht="17" customHeight="1">
      <c r="A575" s="532"/>
      <c r="B575" s="530" t="str">
        <f>'statement of marks'!$CI$5</f>
        <v>Ik;kZoj.k v/;;u</v>
      </c>
      <c r="C575" s="561"/>
      <c r="D575" s="561"/>
      <c r="E575" s="543" t="str">
        <f>'statement of marks'!AX25</f>
        <v/>
      </c>
      <c r="F575" s="561"/>
      <c r="G575" s="561"/>
      <c r="H575" s="543" t="str">
        <f>'statement of marks'!AY25</f>
        <v/>
      </c>
      <c r="I575" s="544" t="str">
        <f>IF('statement of marks'!CJ25="","",'statement of marks'!CJ25)</f>
        <v/>
      </c>
      <c r="J575" s="545" t="str">
        <f>IF('statement of marks'!CK25="","",'statement of marks'!CK25)</f>
        <v/>
      </c>
    </row>
    <row r="576" spans="1:10" ht="17" customHeight="1">
      <c r="A576" s="532"/>
      <c r="B576" s="530" t="str">
        <f>'statement of marks'!$CR$5</f>
        <v>LokLF; ,oe~ 'kkjhfjd f'k{kk</v>
      </c>
      <c r="C576" s="543"/>
      <c r="D576" s="543"/>
      <c r="E576" s="543" t="str">
        <f>'statement of marks'!BS25</f>
        <v/>
      </c>
      <c r="F576" s="561"/>
      <c r="G576" s="543"/>
      <c r="H576" s="543" t="str">
        <f>'statement of marks'!BT25</f>
        <v/>
      </c>
      <c r="I576" s="547" t="str">
        <f>IF('statement of marks'!CS25="","",'statement of marks'!CS25)</f>
        <v/>
      </c>
      <c r="J576" s="548" t="str">
        <f>IF('statement of marks'!CT25="","",'statement of marks'!CT25)</f>
        <v/>
      </c>
    </row>
    <row r="577" spans="1:10" ht="17" customHeight="1">
      <c r="A577" s="533"/>
      <c r="B577" s="538" t="s">
        <v>55</v>
      </c>
      <c r="C577" s="541"/>
      <c r="D577" s="541"/>
      <c r="E577" s="541">
        <f>'statement of marks'!BE$6</f>
        <v>25</v>
      </c>
      <c r="F577" s="546"/>
      <c r="G577" s="541"/>
      <c r="H577" s="541">
        <f>'statement of marks'!BF$6</f>
        <v>25</v>
      </c>
      <c r="I577" s="549"/>
      <c r="J577" s="550"/>
    </row>
    <row r="578" spans="1:10" ht="17" customHeight="1">
      <c r="A578" s="532"/>
      <c r="B578" s="530" t="str">
        <f>'statement of marks'!$CL$5</f>
        <v>dk;kZuqHko</v>
      </c>
      <c r="C578" s="543"/>
      <c r="D578" s="543"/>
      <c r="E578" s="543" t="str">
        <f>'statement of marks'!BE25</f>
        <v/>
      </c>
      <c r="F578" s="561"/>
      <c r="G578" s="543"/>
      <c r="H578" s="543" t="str">
        <f>'statement of marks'!BF25</f>
        <v/>
      </c>
      <c r="I578" s="544" t="str">
        <f>IF('statement of marks'!CM25="","",'statement of marks'!CM25)</f>
        <v/>
      </c>
      <c r="J578" s="545" t="str">
        <f>IF('statement of marks'!CN25="","",'statement of marks'!CN25)</f>
        <v/>
      </c>
    </row>
    <row r="579" spans="1:10" ht="17" customHeight="1">
      <c r="A579" s="532"/>
      <c r="B579" s="530" t="str">
        <f>'statement of marks'!$CO$5</f>
        <v>dyk f'k{kk</v>
      </c>
      <c r="C579" s="543"/>
      <c r="D579" s="543"/>
      <c r="E579" s="543" t="str">
        <f>'statement of marks'!BL25</f>
        <v/>
      </c>
      <c r="F579" s="561"/>
      <c r="G579" s="543"/>
      <c r="H579" s="543" t="str">
        <f>'statement of marks'!BM25</f>
        <v/>
      </c>
      <c r="I579" s="547" t="str">
        <f>IF('statement of marks'!CP25="","",'statement of marks'!CP25)</f>
        <v/>
      </c>
      <c r="J579" s="551" t="str">
        <f>IF('statement of marks'!CQ25="","",'statement of marks'!CQ25)</f>
        <v/>
      </c>
    </row>
    <row r="580" spans="1:10" ht="17" customHeight="1">
      <c r="A580" s="960"/>
      <c r="B580" s="959" t="s">
        <v>659</v>
      </c>
      <c r="C580" s="920" t="s">
        <v>8</v>
      </c>
      <c r="D580" s="920"/>
      <c r="E580" s="961" t="str">
        <f>'statement of marks'!CY$5</f>
        <v>dqy iw.kkZd</v>
      </c>
      <c r="F580" s="961"/>
      <c r="G580" s="961" t="str">
        <f>'statement of marks'!CZ$5</f>
        <v>dqy izkIrkad</v>
      </c>
      <c r="H580" s="961"/>
      <c r="I580" s="562" t="str">
        <f>'statement of marks'!DA$5</f>
        <v>izfr'kr</v>
      </c>
      <c r="J580" s="536" t="s">
        <v>663</v>
      </c>
    </row>
    <row r="581" spans="1:10" ht="17" customHeight="1">
      <c r="A581" s="960"/>
      <c r="B581" s="959"/>
      <c r="C581" s="920" t="str">
        <f>IF('statement of marks'!CX25="","",'statement of marks'!CX25)</f>
        <v/>
      </c>
      <c r="D581" s="920"/>
      <c r="E581" s="951" t="str">
        <f>IF('statement of marks'!CY25="","",'statement of marks'!CY25)</f>
        <v/>
      </c>
      <c r="F581" s="951"/>
      <c r="G581" s="951" t="str">
        <f>IF('statement of marks'!CZ25="","",'statement of marks'!CZ25)</f>
        <v/>
      </c>
      <c r="H581" s="951"/>
      <c r="I581" s="543" t="str">
        <f>IF('statement of marks'!DA25="","",'statement of marks'!DA25)</f>
        <v/>
      </c>
      <c r="J581" s="566" t="str">
        <f>IF('statement of marks'!DB25="","",'statement of marks'!DB25)</f>
        <v/>
      </c>
    </row>
    <row r="582" spans="1:10" ht="17" customHeight="1">
      <c r="A582" s="532"/>
      <c r="B582" s="539" t="str">
        <f>'statement of marks'!$CU$5</f>
        <v>dqy ehfVax</v>
      </c>
      <c r="C582" s="932" t="str">
        <f>details!$CB$3</f>
        <v>;ksx fnlEcj rd</v>
      </c>
      <c r="D582" s="933"/>
      <c r="E582" s="934"/>
      <c r="F582" s="552" t="str">
        <f>details!CB25</f>
        <v/>
      </c>
      <c r="G582" s="932" t="s">
        <v>664</v>
      </c>
      <c r="H582" s="933"/>
      <c r="I582" s="934"/>
      <c r="J582" s="554" t="str">
        <f>details!CJ25</f>
        <v/>
      </c>
    </row>
    <row r="583" spans="1:10" ht="17" customHeight="1">
      <c r="A583" s="532"/>
      <c r="B583" s="530" t="str">
        <f>'statement of marks'!$CV$5</f>
        <v>Nk= mifLFkfr</v>
      </c>
      <c r="C583" s="935"/>
      <c r="D583" s="936"/>
      <c r="E583" s="937"/>
      <c r="F583" s="553" t="str">
        <f>details!CC25</f>
        <v/>
      </c>
      <c r="G583" s="935"/>
      <c r="H583" s="936"/>
      <c r="I583" s="937"/>
      <c r="J583" s="555" t="str">
        <f>details!CK25</f>
        <v/>
      </c>
    </row>
    <row r="584" spans="1:10" ht="17" customHeight="1">
      <c r="A584" s="532"/>
      <c r="B584" s="530" t="s">
        <v>569</v>
      </c>
      <c r="C584" s="952" t="str">
        <f>IF('statement of marks'!DE25="","",'statement of marks'!DE25)</f>
        <v/>
      </c>
      <c r="D584" s="953"/>
      <c r="E584" s="953"/>
      <c r="F584" s="954"/>
      <c r="G584" s="955" t="str">
        <f>'statement of marks'!DD$5</f>
        <v>d{kk esa LFkku</v>
      </c>
      <c r="H584" s="956"/>
      <c r="I584" s="957"/>
      <c r="J584" s="545" t="str">
        <f>'statement of marks'!DD25</f>
        <v/>
      </c>
    </row>
    <row r="585" spans="1:10" ht="17" customHeight="1">
      <c r="A585" s="532"/>
      <c r="B585" s="530" t="s">
        <v>65</v>
      </c>
      <c r="C585" s="920"/>
      <c r="D585" s="920"/>
      <c r="E585" s="920"/>
      <c r="F585" s="920"/>
      <c r="G585" s="920"/>
      <c r="H585" s="920"/>
      <c r="I585" s="920"/>
      <c r="J585" s="924"/>
    </row>
    <row r="586" spans="1:10" ht="17" customHeight="1">
      <c r="A586" s="532"/>
      <c r="B586" s="556" t="s">
        <v>86</v>
      </c>
      <c r="C586" s="920"/>
      <c r="D586" s="920"/>
      <c r="E586" s="920"/>
      <c r="F586" s="920"/>
      <c r="G586" s="920"/>
      <c r="H586" s="920"/>
      <c r="I586" s="920"/>
      <c r="J586" s="924"/>
    </row>
    <row r="587" spans="1:10" ht="17" customHeight="1">
      <c r="A587" s="532"/>
      <c r="B587" s="557" t="s">
        <v>16</v>
      </c>
      <c r="C587" s="920"/>
      <c r="D587" s="920"/>
      <c r="E587" s="920"/>
      <c r="F587" s="920"/>
      <c r="G587" s="920"/>
      <c r="H587" s="920"/>
      <c r="I587" s="920"/>
      <c r="J587" s="924"/>
    </row>
    <row r="588" spans="1:10" ht="17" customHeight="1">
      <c r="A588" s="534"/>
      <c r="B588" s="558" t="s">
        <v>4</v>
      </c>
      <c r="C588" s="920"/>
      <c r="D588" s="920"/>
      <c r="E588" s="920"/>
      <c r="F588" s="920"/>
      <c r="G588" s="920"/>
      <c r="H588" s="920"/>
      <c r="I588" s="920"/>
      <c r="J588" s="924"/>
    </row>
    <row r="589" spans="1:10" ht="17" customHeight="1" thickBot="1">
      <c r="A589" s="535"/>
      <c r="B589" s="559" t="str">
        <f>'statement of marks'!$H$3</f>
        <v xml:space="preserve">fo|ky; dk Mkbl dksM+ </v>
      </c>
      <c r="C589" s="925" t="str">
        <f>'statement of marks'!$I$3</f>
        <v>00001</v>
      </c>
      <c r="D589" s="925"/>
      <c r="E589" s="926" t="s">
        <v>63</v>
      </c>
      <c r="F589" s="926"/>
      <c r="G589" s="926"/>
      <c r="H589" s="927">
        <f>'statement of marks'!$DD$107</f>
        <v>42460</v>
      </c>
      <c r="I589" s="928"/>
      <c r="J589" s="540" t="s">
        <v>662</v>
      </c>
    </row>
    <row r="590" spans="1:10" ht="17" customHeight="1">
      <c r="A590" s="929" t="s">
        <v>39</v>
      </c>
      <c r="B590" s="930"/>
      <c r="C590" s="930"/>
      <c r="D590" s="930"/>
      <c r="E590" s="930"/>
      <c r="F590" s="930"/>
      <c r="G590" s="930"/>
      <c r="H590" s="930"/>
      <c r="I590" s="930"/>
      <c r="J590" s="931"/>
    </row>
    <row r="591" spans="1:10" ht="17" customHeight="1">
      <c r="A591" s="938" t="str">
        <f>'statement of marks'!$A$1</f>
        <v>jk- ck- ek/;fed fo|ky; uohu] fuEckgsM+k</v>
      </c>
      <c r="B591" s="939"/>
      <c r="C591" s="939"/>
      <c r="D591" s="939"/>
      <c r="E591" s="939"/>
      <c r="F591" s="939"/>
      <c r="G591" s="939"/>
      <c r="H591" s="939"/>
      <c r="I591" s="939"/>
      <c r="J591" s="940"/>
    </row>
    <row r="592" spans="1:10" ht="17" customHeight="1">
      <c r="A592" s="941"/>
      <c r="B592" s="942"/>
      <c r="C592" s="942"/>
      <c r="D592" s="942"/>
      <c r="E592" s="942"/>
      <c r="F592" s="942"/>
      <c r="G592" s="942"/>
      <c r="H592" s="942"/>
      <c r="I592" s="942"/>
      <c r="J592" s="943"/>
    </row>
    <row r="593" spans="1:10" ht="17" customHeight="1">
      <c r="A593" s="531"/>
      <c r="B593" s="537" t="s">
        <v>559</v>
      </c>
      <c r="C593" s="944" t="str">
        <f>'statement of marks'!$F$3</f>
        <v>2015-16</v>
      </c>
      <c r="D593" s="944"/>
      <c r="E593" s="944"/>
      <c r="F593" s="944"/>
      <c r="G593" s="944"/>
      <c r="H593" s="944"/>
      <c r="I593" s="944"/>
      <c r="J593" s="945"/>
    </row>
    <row r="594" spans="1:10" ht="17" customHeight="1">
      <c r="A594" s="532"/>
      <c r="B594" s="530" t="s">
        <v>560</v>
      </c>
      <c r="C594" s="912" t="str">
        <f>IF('statement of marks'!H26="","",'statement of marks'!H26)</f>
        <v>v 020</v>
      </c>
      <c r="D594" s="912"/>
      <c r="E594" s="912"/>
      <c r="F594" s="912"/>
      <c r="G594" s="912"/>
      <c r="H594" s="912"/>
      <c r="I594" s="912"/>
      <c r="J594" s="958"/>
    </row>
    <row r="595" spans="1:10" ht="17" customHeight="1">
      <c r="A595" s="532"/>
      <c r="B595" s="530" t="s">
        <v>561</v>
      </c>
      <c r="C595" s="912" t="str">
        <f>IF('statement of marks'!I26="","",'statement of marks'!I26)</f>
        <v>c 020</v>
      </c>
      <c r="D595" s="912"/>
      <c r="E595" s="912"/>
      <c r="F595" s="912"/>
      <c r="G595" s="912"/>
      <c r="H595" s="912"/>
      <c r="I595" s="912"/>
      <c r="J595" s="958"/>
    </row>
    <row r="596" spans="1:10" ht="17" customHeight="1">
      <c r="A596" s="532"/>
      <c r="B596" s="530" t="s">
        <v>562</v>
      </c>
      <c r="C596" s="912" t="str">
        <f>IF('statement of marks'!J26="","",'statement of marks'!J26)</f>
        <v>l 020</v>
      </c>
      <c r="D596" s="912"/>
      <c r="E596" s="912"/>
      <c r="F596" s="912"/>
      <c r="G596" s="912"/>
      <c r="H596" s="912"/>
      <c r="I596" s="912"/>
      <c r="J596" s="958"/>
    </row>
    <row r="597" spans="1:10" ht="17" customHeight="1">
      <c r="A597" s="532"/>
      <c r="B597" s="530" t="s">
        <v>563</v>
      </c>
      <c r="C597" s="946" t="str">
        <f>'statement of marks'!$D$3</f>
        <v>2 A</v>
      </c>
      <c r="D597" s="946"/>
      <c r="E597" s="946"/>
      <c r="F597" s="912" t="s">
        <v>566</v>
      </c>
      <c r="G597" s="912"/>
      <c r="H597" s="912"/>
      <c r="I597" s="949" t="str">
        <f>IF('statement of marks'!B26="","",'statement of marks'!B26)</f>
        <v/>
      </c>
      <c r="J597" s="950"/>
    </row>
    <row r="598" spans="1:10" ht="17" customHeight="1">
      <c r="A598" s="532"/>
      <c r="B598" s="530" t="s">
        <v>6</v>
      </c>
      <c r="C598" s="946" t="str">
        <f>IF('statement of marks'!D26="","",'statement of marks'!D26)</f>
        <v/>
      </c>
      <c r="D598" s="946"/>
      <c r="E598" s="946"/>
      <c r="F598" s="912" t="s">
        <v>564</v>
      </c>
      <c r="G598" s="912"/>
      <c r="H598" s="912"/>
      <c r="I598" s="949" t="str">
        <f>IF('statement of marks'!E26="","",'statement of marks'!E26)</f>
        <v/>
      </c>
      <c r="J598" s="950"/>
    </row>
    <row r="599" spans="1:10" ht="17" customHeight="1">
      <c r="A599" s="532"/>
      <c r="B599" s="530" t="s">
        <v>661</v>
      </c>
      <c r="C599" s="947" t="str">
        <f>IF('statement of marks'!F26="","",'statement of marks'!F26)</f>
        <v/>
      </c>
      <c r="D599" s="947"/>
      <c r="E599" s="947"/>
      <c r="F599" s="918" t="str">
        <f>IF('statement of marks'!G26="","",'statement of marks'!G26)</f>
        <v/>
      </c>
      <c r="G599" s="918"/>
      <c r="H599" s="918"/>
      <c r="I599" s="918"/>
      <c r="J599" s="948"/>
    </row>
    <row r="600" spans="1:10" ht="17" customHeight="1">
      <c r="A600" s="534"/>
      <c r="B600" s="529" t="s">
        <v>565</v>
      </c>
      <c r="C600" s="498" t="str">
        <f>'statement of marks'!K$5</f>
        <v>ekSf[kd</v>
      </c>
      <c r="D600" s="498" t="str">
        <f>'statement of marks'!L$5</f>
        <v>fyf[kr</v>
      </c>
      <c r="E600" s="498" t="str">
        <f>'statement of marks'!M$5</f>
        <v>;ksx</v>
      </c>
      <c r="F600" s="498" t="str">
        <f>'statement of marks'!N$5</f>
        <v>ekSf[kd</v>
      </c>
      <c r="G600" s="498" t="str">
        <f>'statement of marks'!O$5</f>
        <v>fyf[kr</v>
      </c>
      <c r="H600" s="498" t="str">
        <f>'statement of marks'!P$5</f>
        <v>;ksx</v>
      </c>
      <c r="I600" s="564" t="s">
        <v>79</v>
      </c>
      <c r="J600" s="565" t="s">
        <v>571</v>
      </c>
    </row>
    <row r="601" spans="1:10" ht="17" customHeight="1">
      <c r="A601" s="533"/>
      <c r="B601" s="538" t="s">
        <v>55</v>
      </c>
      <c r="C601" s="541">
        <f>'statement of marks'!K$6</f>
        <v>70</v>
      </c>
      <c r="D601" s="541">
        <f>'statement of marks'!L$6</f>
        <v>30</v>
      </c>
      <c r="E601" s="541">
        <f>'statement of marks'!M$6</f>
        <v>100</v>
      </c>
      <c r="F601" s="541">
        <f>'statement of marks'!N$6</f>
        <v>70</v>
      </c>
      <c r="G601" s="541">
        <f>'statement of marks'!O$6</f>
        <v>30</v>
      </c>
      <c r="H601" s="541">
        <f>'statement of marks'!P$6</f>
        <v>100</v>
      </c>
      <c r="I601" s="541"/>
      <c r="J601" s="542"/>
    </row>
    <row r="602" spans="1:10" ht="17" customHeight="1">
      <c r="A602" s="532"/>
      <c r="B602" s="530" t="str">
        <f>'statement of marks'!$BZ$5</f>
        <v>fgUnh</v>
      </c>
      <c r="C602" s="543" t="str">
        <f>'statement of marks'!K26</f>
        <v/>
      </c>
      <c r="D602" s="543" t="str">
        <f>'statement of marks'!L26</f>
        <v/>
      </c>
      <c r="E602" s="543" t="str">
        <f>'statement of marks'!M26</f>
        <v/>
      </c>
      <c r="F602" s="543" t="str">
        <f>'statement of marks'!N26</f>
        <v/>
      </c>
      <c r="G602" s="543" t="str">
        <f>'statement of marks'!O26</f>
        <v/>
      </c>
      <c r="H602" s="543" t="str">
        <f>'statement of marks'!P26</f>
        <v/>
      </c>
      <c r="I602" s="544" t="str">
        <f>IF('statement of marks'!CA26="","",'statement of marks'!CA26)</f>
        <v/>
      </c>
      <c r="J602" s="545" t="str">
        <f>IF('statement of marks'!CB26="","",'statement of marks'!CB26)</f>
        <v/>
      </c>
    </row>
    <row r="603" spans="1:10" ht="17" customHeight="1">
      <c r="A603" s="532"/>
      <c r="B603" s="530" t="str">
        <f>'statement of marks'!$CC$5</f>
        <v>vaxszth</v>
      </c>
      <c r="C603" s="543" t="str">
        <f>'statement of marks'!X26</f>
        <v/>
      </c>
      <c r="D603" s="543" t="str">
        <f>'statement of marks'!Y26</f>
        <v/>
      </c>
      <c r="E603" s="543" t="str">
        <f>'statement of marks'!Z26</f>
        <v/>
      </c>
      <c r="F603" s="543" t="str">
        <f>'statement of marks'!AA26</f>
        <v/>
      </c>
      <c r="G603" s="543" t="str">
        <f>'statement of marks'!AB26</f>
        <v/>
      </c>
      <c r="H603" s="543" t="str">
        <f>'statement of marks'!AC26</f>
        <v/>
      </c>
      <c r="I603" s="544" t="str">
        <f>IF('statement of marks'!CD26="","",'statement of marks'!CD26)</f>
        <v/>
      </c>
      <c r="J603" s="545" t="str">
        <f>IF('statement of marks'!CE26="","",'statement of marks'!CE26)</f>
        <v/>
      </c>
    </row>
    <row r="604" spans="1:10" ht="17" customHeight="1">
      <c r="A604" s="532"/>
      <c r="B604" s="530" t="str">
        <f>'statement of marks'!$CF$5</f>
        <v>xf.kr</v>
      </c>
      <c r="C604" s="543" t="str">
        <f>'statement of marks'!AK26</f>
        <v/>
      </c>
      <c r="D604" s="543" t="str">
        <f>'statement of marks'!AL26</f>
        <v/>
      </c>
      <c r="E604" s="543" t="str">
        <f>'statement of marks'!AM26</f>
        <v/>
      </c>
      <c r="F604" s="543" t="str">
        <f>'statement of marks'!AN26</f>
        <v/>
      </c>
      <c r="G604" s="543" t="str">
        <f>'statement of marks'!AO26</f>
        <v/>
      </c>
      <c r="H604" s="543" t="str">
        <f>'statement of marks'!AP26</f>
        <v/>
      </c>
      <c r="I604" s="544" t="str">
        <f>IF('statement of marks'!CG26="","",'statement of marks'!CG26)</f>
        <v/>
      </c>
      <c r="J604" s="545" t="str">
        <f>IF('statement of marks'!CH26="","",'statement of marks'!CH26)</f>
        <v/>
      </c>
    </row>
    <row r="605" spans="1:10" ht="17" customHeight="1">
      <c r="A605" s="533"/>
      <c r="B605" s="538" t="s">
        <v>55</v>
      </c>
      <c r="C605" s="541"/>
      <c r="D605" s="541"/>
      <c r="E605" s="541">
        <f>'statement of marks'!AX$6</f>
        <v>50</v>
      </c>
      <c r="F605" s="541"/>
      <c r="G605" s="541"/>
      <c r="H605" s="541">
        <f>'statement of marks'!AY$6</f>
        <v>50</v>
      </c>
      <c r="I605" s="546"/>
      <c r="J605" s="542"/>
    </row>
    <row r="606" spans="1:10" ht="17" customHeight="1">
      <c r="A606" s="532"/>
      <c r="B606" s="530" t="str">
        <f>'statement of marks'!$CI$5</f>
        <v>Ik;kZoj.k v/;;u</v>
      </c>
      <c r="C606" s="561"/>
      <c r="D606" s="561"/>
      <c r="E606" s="543" t="str">
        <f>'statement of marks'!AX26</f>
        <v/>
      </c>
      <c r="F606" s="561"/>
      <c r="G606" s="561"/>
      <c r="H606" s="543" t="str">
        <f>'statement of marks'!AY26</f>
        <v/>
      </c>
      <c r="I606" s="544" t="str">
        <f>IF('statement of marks'!CJ26="","",'statement of marks'!CJ26)</f>
        <v/>
      </c>
      <c r="J606" s="545" t="str">
        <f>IF('statement of marks'!CK26="","",'statement of marks'!CK26)</f>
        <v/>
      </c>
    </row>
    <row r="607" spans="1:10" ht="17" customHeight="1">
      <c r="A607" s="532"/>
      <c r="B607" s="530" t="str">
        <f>'statement of marks'!$CR$5</f>
        <v>LokLF; ,oe~ 'kkjhfjd f'k{kk</v>
      </c>
      <c r="C607" s="543"/>
      <c r="D607" s="543"/>
      <c r="E607" s="543" t="str">
        <f>'statement of marks'!BS26</f>
        <v/>
      </c>
      <c r="F607" s="561"/>
      <c r="G607" s="543"/>
      <c r="H607" s="543" t="str">
        <f>'statement of marks'!BT26</f>
        <v/>
      </c>
      <c r="I607" s="547" t="str">
        <f>IF('statement of marks'!CS26="","",'statement of marks'!CS26)</f>
        <v/>
      </c>
      <c r="J607" s="548" t="str">
        <f>IF('statement of marks'!CT26="","",'statement of marks'!CT26)</f>
        <v/>
      </c>
    </row>
    <row r="608" spans="1:10" ht="17" customHeight="1">
      <c r="A608" s="533"/>
      <c r="B608" s="538" t="s">
        <v>55</v>
      </c>
      <c r="C608" s="541"/>
      <c r="D608" s="541"/>
      <c r="E608" s="541">
        <f>'statement of marks'!BE$6</f>
        <v>25</v>
      </c>
      <c r="F608" s="546"/>
      <c r="G608" s="541"/>
      <c r="H608" s="541">
        <f>'statement of marks'!BF$6</f>
        <v>25</v>
      </c>
      <c r="I608" s="549"/>
      <c r="J608" s="550"/>
    </row>
    <row r="609" spans="1:10" ht="17" customHeight="1">
      <c r="A609" s="532"/>
      <c r="B609" s="530" t="str">
        <f>'statement of marks'!$CL$5</f>
        <v>dk;kZuqHko</v>
      </c>
      <c r="C609" s="543"/>
      <c r="D609" s="543"/>
      <c r="E609" s="543" t="str">
        <f>'statement of marks'!BE26</f>
        <v/>
      </c>
      <c r="F609" s="561"/>
      <c r="G609" s="543"/>
      <c r="H609" s="543" t="str">
        <f>'statement of marks'!BF26</f>
        <v/>
      </c>
      <c r="I609" s="544" t="str">
        <f>IF('statement of marks'!CM26="","",'statement of marks'!CM26)</f>
        <v/>
      </c>
      <c r="J609" s="545" t="str">
        <f>IF('statement of marks'!CN26="","",'statement of marks'!CN26)</f>
        <v/>
      </c>
    </row>
    <row r="610" spans="1:10" ht="17" customHeight="1">
      <c r="A610" s="532"/>
      <c r="B610" s="530" t="str">
        <f>'statement of marks'!$CO$5</f>
        <v>dyk f'k{kk</v>
      </c>
      <c r="C610" s="543"/>
      <c r="D610" s="543"/>
      <c r="E610" s="543" t="str">
        <f>'statement of marks'!BL26</f>
        <v/>
      </c>
      <c r="F610" s="561"/>
      <c r="G610" s="543"/>
      <c r="H610" s="543" t="str">
        <f>'statement of marks'!BM26</f>
        <v/>
      </c>
      <c r="I610" s="547" t="str">
        <f>IF('statement of marks'!CP26="","",'statement of marks'!CP26)</f>
        <v/>
      </c>
      <c r="J610" s="551" t="str">
        <f>IF('statement of marks'!CQ26="","",'statement of marks'!CQ26)</f>
        <v/>
      </c>
    </row>
    <row r="611" spans="1:10" ht="17" customHeight="1">
      <c r="A611" s="960"/>
      <c r="B611" s="959" t="s">
        <v>659</v>
      </c>
      <c r="C611" s="920" t="s">
        <v>8</v>
      </c>
      <c r="D611" s="920"/>
      <c r="E611" s="961" t="str">
        <f>'statement of marks'!CY$5</f>
        <v>dqy iw.kkZd</v>
      </c>
      <c r="F611" s="961"/>
      <c r="G611" s="961" t="str">
        <f>'statement of marks'!CZ$5</f>
        <v>dqy izkIrkad</v>
      </c>
      <c r="H611" s="961"/>
      <c r="I611" s="562" t="str">
        <f>'statement of marks'!DA$5</f>
        <v>izfr'kr</v>
      </c>
      <c r="J611" s="536" t="s">
        <v>663</v>
      </c>
    </row>
    <row r="612" spans="1:10" ht="17" customHeight="1">
      <c r="A612" s="960"/>
      <c r="B612" s="959"/>
      <c r="C612" s="920" t="str">
        <f>IF('statement of marks'!CX26="","",'statement of marks'!CX26)</f>
        <v/>
      </c>
      <c r="D612" s="920"/>
      <c r="E612" s="951" t="str">
        <f>IF('statement of marks'!CY26="","",'statement of marks'!CY26)</f>
        <v/>
      </c>
      <c r="F612" s="951"/>
      <c r="G612" s="951" t="str">
        <f>IF('statement of marks'!CZ26="","",'statement of marks'!CZ26)</f>
        <v/>
      </c>
      <c r="H612" s="951"/>
      <c r="I612" s="543" t="str">
        <f>IF('statement of marks'!DA26="","",'statement of marks'!DA26)</f>
        <v/>
      </c>
      <c r="J612" s="566" t="str">
        <f>IF('statement of marks'!DB26="","",'statement of marks'!DB26)</f>
        <v/>
      </c>
    </row>
    <row r="613" spans="1:10" ht="17" customHeight="1">
      <c r="A613" s="532"/>
      <c r="B613" s="539" t="str">
        <f>'statement of marks'!$CU$5</f>
        <v>dqy ehfVax</v>
      </c>
      <c r="C613" s="932" t="str">
        <f>details!$CB$3</f>
        <v>;ksx fnlEcj rd</v>
      </c>
      <c r="D613" s="933"/>
      <c r="E613" s="934"/>
      <c r="F613" s="552" t="str">
        <f>details!CB26</f>
        <v/>
      </c>
      <c r="G613" s="932" t="s">
        <v>664</v>
      </c>
      <c r="H613" s="933"/>
      <c r="I613" s="934"/>
      <c r="J613" s="554" t="str">
        <f>details!CJ26</f>
        <v/>
      </c>
    </row>
    <row r="614" spans="1:10" ht="17" customHeight="1">
      <c r="A614" s="532"/>
      <c r="B614" s="530" t="str">
        <f>'statement of marks'!$CV$5</f>
        <v>Nk= mifLFkfr</v>
      </c>
      <c r="C614" s="935"/>
      <c r="D614" s="936"/>
      <c r="E614" s="937"/>
      <c r="F614" s="553" t="str">
        <f>details!CC26</f>
        <v/>
      </c>
      <c r="G614" s="935"/>
      <c r="H614" s="936"/>
      <c r="I614" s="937"/>
      <c r="J614" s="555" t="str">
        <f>details!CK26</f>
        <v/>
      </c>
    </row>
    <row r="615" spans="1:10" ht="17" customHeight="1">
      <c r="A615" s="532"/>
      <c r="B615" s="530" t="s">
        <v>569</v>
      </c>
      <c r="C615" s="952" t="str">
        <f>IF('statement of marks'!DE26="","",'statement of marks'!DE26)</f>
        <v/>
      </c>
      <c r="D615" s="953"/>
      <c r="E615" s="953"/>
      <c r="F615" s="954"/>
      <c r="G615" s="955" t="str">
        <f>'statement of marks'!DD$5</f>
        <v>d{kk esa LFkku</v>
      </c>
      <c r="H615" s="956"/>
      <c r="I615" s="957"/>
      <c r="J615" s="545" t="str">
        <f>'statement of marks'!DD26</f>
        <v/>
      </c>
    </row>
    <row r="616" spans="1:10" ht="17" customHeight="1">
      <c r="A616" s="532"/>
      <c r="B616" s="530" t="s">
        <v>65</v>
      </c>
      <c r="C616" s="920"/>
      <c r="D616" s="920"/>
      <c r="E616" s="920"/>
      <c r="F616" s="920"/>
      <c r="G616" s="920"/>
      <c r="H616" s="920"/>
      <c r="I616" s="920"/>
      <c r="J616" s="924"/>
    </row>
    <row r="617" spans="1:10" ht="17" customHeight="1">
      <c r="A617" s="532"/>
      <c r="B617" s="556" t="s">
        <v>86</v>
      </c>
      <c r="C617" s="920"/>
      <c r="D617" s="920"/>
      <c r="E617" s="920"/>
      <c r="F617" s="920"/>
      <c r="G617" s="920"/>
      <c r="H617" s="920"/>
      <c r="I617" s="920"/>
      <c r="J617" s="924"/>
    </row>
    <row r="618" spans="1:10" ht="17" customHeight="1">
      <c r="A618" s="532"/>
      <c r="B618" s="557" t="s">
        <v>16</v>
      </c>
      <c r="C618" s="920"/>
      <c r="D618" s="920"/>
      <c r="E618" s="920"/>
      <c r="F618" s="920"/>
      <c r="G618" s="920"/>
      <c r="H618" s="920"/>
      <c r="I618" s="920"/>
      <c r="J618" s="924"/>
    </row>
    <row r="619" spans="1:10" ht="17" customHeight="1">
      <c r="A619" s="534"/>
      <c r="B619" s="558" t="s">
        <v>4</v>
      </c>
      <c r="C619" s="920"/>
      <c r="D619" s="920"/>
      <c r="E619" s="920"/>
      <c r="F619" s="920"/>
      <c r="G619" s="920"/>
      <c r="H619" s="920"/>
      <c r="I619" s="920"/>
      <c r="J619" s="924"/>
    </row>
    <row r="620" spans="1:10" ht="17" customHeight="1" thickBot="1">
      <c r="A620" s="535"/>
      <c r="B620" s="559" t="str">
        <f>'statement of marks'!$H$3</f>
        <v xml:space="preserve">fo|ky; dk Mkbl dksM+ </v>
      </c>
      <c r="C620" s="925" t="str">
        <f>'statement of marks'!$I$3</f>
        <v>00001</v>
      </c>
      <c r="D620" s="925"/>
      <c r="E620" s="926" t="s">
        <v>63</v>
      </c>
      <c r="F620" s="926"/>
      <c r="G620" s="926"/>
      <c r="H620" s="927">
        <f>'statement of marks'!$DD$107</f>
        <v>42460</v>
      </c>
      <c r="I620" s="928"/>
      <c r="J620" s="540" t="s">
        <v>662</v>
      </c>
    </row>
    <row r="621" spans="1:10" ht="17" customHeight="1">
      <c r="A621" s="929" t="s">
        <v>39</v>
      </c>
      <c r="B621" s="930"/>
      <c r="C621" s="930"/>
      <c r="D621" s="930"/>
      <c r="E621" s="930"/>
      <c r="F621" s="930"/>
      <c r="G621" s="930"/>
      <c r="H621" s="930"/>
      <c r="I621" s="930"/>
      <c r="J621" s="931"/>
    </row>
    <row r="622" spans="1:10" ht="17" customHeight="1">
      <c r="A622" s="938" t="str">
        <f>'statement of marks'!$A$1</f>
        <v>jk- ck- ek/;fed fo|ky; uohu] fuEckgsM+k</v>
      </c>
      <c r="B622" s="939"/>
      <c r="C622" s="939"/>
      <c r="D622" s="939"/>
      <c r="E622" s="939"/>
      <c r="F622" s="939"/>
      <c r="G622" s="939"/>
      <c r="H622" s="939"/>
      <c r="I622" s="939"/>
      <c r="J622" s="940"/>
    </row>
    <row r="623" spans="1:10" ht="17" customHeight="1">
      <c r="A623" s="941"/>
      <c r="B623" s="942"/>
      <c r="C623" s="942"/>
      <c r="D623" s="942"/>
      <c r="E623" s="942"/>
      <c r="F623" s="942"/>
      <c r="G623" s="942"/>
      <c r="H623" s="942"/>
      <c r="I623" s="942"/>
      <c r="J623" s="943"/>
    </row>
    <row r="624" spans="1:10" ht="17" customHeight="1">
      <c r="A624" s="531"/>
      <c r="B624" s="537" t="s">
        <v>559</v>
      </c>
      <c r="C624" s="944" t="str">
        <f>'statement of marks'!$F$3</f>
        <v>2015-16</v>
      </c>
      <c r="D624" s="944"/>
      <c r="E624" s="944"/>
      <c r="F624" s="944"/>
      <c r="G624" s="944"/>
      <c r="H624" s="944"/>
      <c r="I624" s="944"/>
      <c r="J624" s="945"/>
    </row>
    <row r="625" spans="1:10" ht="17" customHeight="1">
      <c r="A625" s="532"/>
      <c r="B625" s="530" t="s">
        <v>560</v>
      </c>
      <c r="C625" s="912" t="str">
        <f>IF('statement of marks'!H27="","",'statement of marks'!H27)</f>
        <v>v 021</v>
      </c>
      <c r="D625" s="912"/>
      <c r="E625" s="912"/>
      <c r="F625" s="912"/>
      <c r="G625" s="912"/>
      <c r="H625" s="912"/>
      <c r="I625" s="912"/>
      <c r="J625" s="958"/>
    </row>
    <row r="626" spans="1:10" ht="17" customHeight="1">
      <c r="A626" s="532"/>
      <c r="B626" s="530" t="s">
        <v>561</v>
      </c>
      <c r="C626" s="912" t="str">
        <f>IF('statement of marks'!I27="","",'statement of marks'!I27)</f>
        <v>c 021</v>
      </c>
      <c r="D626" s="912"/>
      <c r="E626" s="912"/>
      <c r="F626" s="912"/>
      <c r="G626" s="912"/>
      <c r="H626" s="912"/>
      <c r="I626" s="912"/>
      <c r="J626" s="958"/>
    </row>
    <row r="627" spans="1:10" ht="17" customHeight="1">
      <c r="A627" s="532"/>
      <c r="B627" s="530" t="s">
        <v>562</v>
      </c>
      <c r="C627" s="912" t="str">
        <f>IF('statement of marks'!J27="","",'statement of marks'!J27)</f>
        <v>l 021</v>
      </c>
      <c r="D627" s="912"/>
      <c r="E627" s="912"/>
      <c r="F627" s="912"/>
      <c r="G627" s="912"/>
      <c r="H627" s="912"/>
      <c r="I627" s="912"/>
      <c r="J627" s="958"/>
    </row>
    <row r="628" spans="1:10" ht="17" customHeight="1">
      <c r="A628" s="532"/>
      <c r="B628" s="530" t="s">
        <v>563</v>
      </c>
      <c r="C628" s="946" t="str">
        <f>'statement of marks'!$D$3</f>
        <v>2 A</v>
      </c>
      <c r="D628" s="946"/>
      <c r="E628" s="946"/>
      <c r="F628" s="912" t="s">
        <v>566</v>
      </c>
      <c r="G628" s="912"/>
      <c r="H628" s="912"/>
      <c r="I628" s="949" t="str">
        <f>IF('statement of marks'!B27="","",'statement of marks'!B27)</f>
        <v/>
      </c>
      <c r="J628" s="950"/>
    </row>
    <row r="629" spans="1:10" ht="17" customHeight="1">
      <c r="A629" s="532"/>
      <c r="B629" s="530" t="s">
        <v>6</v>
      </c>
      <c r="C629" s="946" t="str">
        <f>IF('statement of marks'!D27="","",'statement of marks'!D27)</f>
        <v/>
      </c>
      <c r="D629" s="946"/>
      <c r="E629" s="946"/>
      <c r="F629" s="912" t="s">
        <v>564</v>
      </c>
      <c r="G629" s="912"/>
      <c r="H629" s="912"/>
      <c r="I629" s="949" t="str">
        <f>IF('statement of marks'!E27="","",'statement of marks'!E27)</f>
        <v/>
      </c>
      <c r="J629" s="950"/>
    </row>
    <row r="630" spans="1:10" ht="17" customHeight="1">
      <c r="A630" s="532"/>
      <c r="B630" s="530" t="s">
        <v>661</v>
      </c>
      <c r="C630" s="947" t="str">
        <f>IF('statement of marks'!F27="","",'statement of marks'!F27)</f>
        <v/>
      </c>
      <c r="D630" s="947"/>
      <c r="E630" s="947"/>
      <c r="F630" s="918" t="str">
        <f>IF('statement of marks'!G27="","",'statement of marks'!G27)</f>
        <v/>
      </c>
      <c r="G630" s="918"/>
      <c r="H630" s="918"/>
      <c r="I630" s="918"/>
      <c r="J630" s="948"/>
    </row>
    <row r="631" spans="1:10" ht="17" customHeight="1">
      <c r="A631" s="534"/>
      <c r="B631" s="529" t="s">
        <v>565</v>
      </c>
      <c r="C631" s="498" t="str">
        <f>'statement of marks'!K$5</f>
        <v>ekSf[kd</v>
      </c>
      <c r="D631" s="498" t="str">
        <f>'statement of marks'!L$5</f>
        <v>fyf[kr</v>
      </c>
      <c r="E631" s="498" t="str">
        <f>'statement of marks'!M$5</f>
        <v>;ksx</v>
      </c>
      <c r="F631" s="498" t="str">
        <f>'statement of marks'!N$5</f>
        <v>ekSf[kd</v>
      </c>
      <c r="G631" s="498" t="str">
        <f>'statement of marks'!O$5</f>
        <v>fyf[kr</v>
      </c>
      <c r="H631" s="498" t="str">
        <f>'statement of marks'!P$5</f>
        <v>;ksx</v>
      </c>
      <c r="I631" s="564" t="s">
        <v>79</v>
      </c>
      <c r="J631" s="565" t="s">
        <v>571</v>
      </c>
    </row>
    <row r="632" spans="1:10" ht="17" customHeight="1">
      <c r="A632" s="533"/>
      <c r="B632" s="538" t="s">
        <v>55</v>
      </c>
      <c r="C632" s="541">
        <f>'statement of marks'!K$6</f>
        <v>70</v>
      </c>
      <c r="D632" s="541">
        <f>'statement of marks'!L$6</f>
        <v>30</v>
      </c>
      <c r="E632" s="541">
        <f>'statement of marks'!M$6</f>
        <v>100</v>
      </c>
      <c r="F632" s="541">
        <f>'statement of marks'!N$6</f>
        <v>70</v>
      </c>
      <c r="G632" s="541">
        <f>'statement of marks'!O$6</f>
        <v>30</v>
      </c>
      <c r="H632" s="541">
        <f>'statement of marks'!P$6</f>
        <v>100</v>
      </c>
      <c r="I632" s="541"/>
      <c r="J632" s="542"/>
    </row>
    <row r="633" spans="1:10" ht="17" customHeight="1">
      <c r="A633" s="532"/>
      <c r="B633" s="530" t="str">
        <f>'statement of marks'!$BZ$5</f>
        <v>fgUnh</v>
      </c>
      <c r="C633" s="543" t="str">
        <f>'statement of marks'!K27</f>
        <v/>
      </c>
      <c r="D633" s="543" t="str">
        <f>'statement of marks'!L27</f>
        <v/>
      </c>
      <c r="E633" s="543" t="str">
        <f>'statement of marks'!M27</f>
        <v/>
      </c>
      <c r="F633" s="543" t="str">
        <f>'statement of marks'!N27</f>
        <v/>
      </c>
      <c r="G633" s="543" t="str">
        <f>'statement of marks'!O27</f>
        <v/>
      </c>
      <c r="H633" s="543" t="str">
        <f>'statement of marks'!P27</f>
        <v/>
      </c>
      <c r="I633" s="544" t="str">
        <f>IF('statement of marks'!CA27="","",'statement of marks'!CA27)</f>
        <v/>
      </c>
      <c r="J633" s="545" t="str">
        <f>IF('statement of marks'!CB27="","",'statement of marks'!CB27)</f>
        <v/>
      </c>
    </row>
    <row r="634" spans="1:10" ht="17" customHeight="1">
      <c r="A634" s="532"/>
      <c r="B634" s="530" t="str">
        <f>'statement of marks'!$CC$5</f>
        <v>vaxszth</v>
      </c>
      <c r="C634" s="543" t="str">
        <f>'statement of marks'!X27</f>
        <v/>
      </c>
      <c r="D634" s="543" t="str">
        <f>'statement of marks'!Y27</f>
        <v/>
      </c>
      <c r="E634" s="543" t="str">
        <f>'statement of marks'!Z27</f>
        <v/>
      </c>
      <c r="F634" s="543" t="str">
        <f>'statement of marks'!AA27</f>
        <v/>
      </c>
      <c r="G634" s="543" t="str">
        <f>'statement of marks'!AB27</f>
        <v/>
      </c>
      <c r="H634" s="543" t="str">
        <f>'statement of marks'!AC27</f>
        <v/>
      </c>
      <c r="I634" s="544" t="str">
        <f>IF('statement of marks'!CD27="","",'statement of marks'!CD27)</f>
        <v/>
      </c>
      <c r="J634" s="545" t="str">
        <f>IF('statement of marks'!CE27="","",'statement of marks'!CE27)</f>
        <v/>
      </c>
    </row>
    <row r="635" spans="1:10" ht="17" customHeight="1">
      <c r="A635" s="532"/>
      <c r="B635" s="530" t="str">
        <f>'statement of marks'!$CF$5</f>
        <v>xf.kr</v>
      </c>
      <c r="C635" s="543" t="str">
        <f>'statement of marks'!AK27</f>
        <v/>
      </c>
      <c r="D635" s="543" t="str">
        <f>'statement of marks'!AL27</f>
        <v/>
      </c>
      <c r="E635" s="543" t="str">
        <f>'statement of marks'!AM27</f>
        <v/>
      </c>
      <c r="F635" s="543" t="str">
        <f>'statement of marks'!AN27</f>
        <v/>
      </c>
      <c r="G635" s="543" t="str">
        <f>'statement of marks'!AO27</f>
        <v/>
      </c>
      <c r="H635" s="543" t="str">
        <f>'statement of marks'!AP27</f>
        <v/>
      </c>
      <c r="I635" s="544" t="str">
        <f>IF('statement of marks'!CG27="","",'statement of marks'!CG27)</f>
        <v/>
      </c>
      <c r="J635" s="545" t="str">
        <f>IF('statement of marks'!CH27="","",'statement of marks'!CH27)</f>
        <v/>
      </c>
    </row>
    <row r="636" spans="1:10" ht="17" customHeight="1">
      <c r="A636" s="533"/>
      <c r="B636" s="538" t="s">
        <v>55</v>
      </c>
      <c r="C636" s="541"/>
      <c r="D636" s="541"/>
      <c r="E636" s="541">
        <f>'statement of marks'!AX$6</f>
        <v>50</v>
      </c>
      <c r="F636" s="541"/>
      <c r="G636" s="541"/>
      <c r="H636" s="541">
        <f>'statement of marks'!AY$6</f>
        <v>50</v>
      </c>
      <c r="I636" s="546"/>
      <c r="J636" s="542"/>
    </row>
    <row r="637" spans="1:10" ht="17" customHeight="1">
      <c r="A637" s="532"/>
      <c r="B637" s="530" t="str">
        <f>'statement of marks'!$CI$5</f>
        <v>Ik;kZoj.k v/;;u</v>
      </c>
      <c r="C637" s="561"/>
      <c r="D637" s="561"/>
      <c r="E637" s="543" t="str">
        <f>'statement of marks'!AX27</f>
        <v/>
      </c>
      <c r="F637" s="561"/>
      <c r="G637" s="561"/>
      <c r="H637" s="543" t="str">
        <f>'statement of marks'!AY27</f>
        <v/>
      </c>
      <c r="I637" s="544" t="str">
        <f>IF('statement of marks'!CJ27="","",'statement of marks'!CJ27)</f>
        <v/>
      </c>
      <c r="J637" s="545" t="str">
        <f>IF('statement of marks'!CK27="","",'statement of marks'!CK27)</f>
        <v/>
      </c>
    </row>
    <row r="638" spans="1:10" ht="17" customHeight="1">
      <c r="A638" s="532"/>
      <c r="B638" s="530" t="str">
        <f>'statement of marks'!$CR$5</f>
        <v>LokLF; ,oe~ 'kkjhfjd f'k{kk</v>
      </c>
      <c r="C638" s="543"/>
      <c r="D638" s="543"/>
      <c r="E638" s="543" t="str">
        <f>'statement of marks'!BS27</f>
        <v/>
      </c>
      <c r="F638" s="561"/>
      <c r="G638" s="543"/>
      <c r="H638" s="543" t="str">
        <f>'statement of marks'!BT27</f>
        <v/>
      </c>
      <c r="I638" s="547" t="str">
        <f>IF('statement of marks'!CS27="","",'statement of marks'!CS27)</f>
        <v/>
      </c>
      <c r="J638" s="548" t="str">
        <f>IF('statement of marks'!CT27="","",'statement of marks'!CT27)</f>
        <v/>
      </c>
    </row>
    <row r="639" spans="1:10" ht="17" customHeight="1">
      <c r="A639" s="533"/>
      <c r="B639" s="538" t="s">
        <v>55</v>
      </c>
      <c r="C639" s="541"/>
      <c r="D639" s="541"/>
      <c r="E639" s="541">
        <f>'statement of marks'!BE$6</f>
        <v>25</v>
      </c>
      <c r="F639" s="546"/>
      <c r="G639" s="541"/>
      <c r="H639" s="541">
        <f>'statement of marks'!BF$6</f>
        <v>25</v>
      </c>
      <c r="I639" s="549"/>
      <c r="J639" s="550"/>
    </row>
    <row r="640" spans="1:10" ht="17" customHeight="1">
      <c r="A640" s="532"/>
      <c r="B640" s="530" t="str">
        <f>'statement of marks'!$CL$5</f>
        <v>dk;kZuqHko</v>
      </c>
      <c r="C640" s="543"/>
      <c r="D640" s="543"/>
      <c r="E640" s="543" t="str">
        <f>'statement of marks'!BE27</f>
        <v/>
      </c>
      <c r="F640" s="561"/>
      <c r="G640" s="543"/>
      <c r="H640" s="543" t="str">
        <f>'statement of marks'!BF27</f>
        <v/>
      </c>
      <c r="I640" s="544" t="str">
        <f>IF('statement of marks'!CM27="","",'statement of marks'!CM27)</f>
        <v/>
      </c>
      <c r="J640" s="545" t="str">
        <f>IF('statement of marks'!CN27="","",'statement of marks'!CN27)</f>
        <v/>
      </c>
    </row>
    <row r="641" spans="1:10" ht="17" customHeight="1">
      <c r="A641" s="532"/>
      <c r="B641" s="530" t="str">
        <f>'statement of marks'!$CO$5</f>
        <v>dyk f'k{kk</v>
      </c>
      <c r="C641" s="543"/>
      <c r="D641" s="543"/>
      <c r="E641" s="543" t="str">
        <f>'statement of marks'!BL27</f>
        <v/>
      </c>
      <c r="F641" s="561"/>
      <c r="G641" s="543"/>
      <c r="H641" s="543" t="str">
        <f>'statement of marks'!BM27</f>
        <v/>
      </c>
      <c r="I641" s="547" t="str">
        <f>IF('statement of marks'!CP27="","",'statement of marks'!CP27)</f>
        <v/>
      </c>
      <c r="J641" s="551" t="str">
        <f>IF('statement of marks'!CQ27="","",'statement of marks'!CQ27)</f>
        <v/>
      </c>
    </row>
    <row r="642" spans="1:10" ht="17" customHeight="1">
      <c r="A642" s="960"/>
      <c r="B642" s="959" t="s">
        <v>659</v>
      </c>
      <c r="C642" s="920" t="s">
        <v>8</v>
      </c>
      <c r="D642" s="920"/>
      <c r="E642" s="961" t="str">
        <f>'statement of marks'!CY$5</f>
        <v>dqy iw.kkZd</v>
      </c>
      <c r="F642" s="961"/>
      <c r="G642" s="961" t="str">
        <f>'statement of marks'!CZ$5</f>
        <v>dqy izkIrkad</v>
      </c>
      <c r="H642" s="961"/>
      <c r="I642" s="562" t="str">
        <f>'statement of marks'!DA$5</f>
        <v>izfr'kr</v>
      </c>
      <c r="J642" s="536" t="s">
        <v>663</v>
      </c>
    </row>
    <row r="643" spans="1:10" ht="17" customHeight="1">
      <c r="A643" s="960"/>
      <c r="B643" s="959"/>
      <c r="C643" s="920" t="str">
        <f>IF('statement of marks'!CX27="","",'statement of marks'!CX27)</f>
        <v/>
      </c>
      <c r="D643" s="920"/>
      <c r="E643" s="951" t="str">
        <f>IF('statement of marks'!CY27="","",'statement of marks'!CY27)</f>
        <v/>
      </c>
      <c r="F643" s="951"/>
      <c r="G643" s="951" t="str">
        <f>IF('statement of marks'!CZ27="","",'statement of marks'!CZ27)</f>
        <v/>
      </c>
      <c r="H643" s="951"/>
      <c r="I643" s="543" t="str">
        <f>IF('statement of marks'!DA27="","",'statement of marks'!DA27)</f>
        <v/>
      </c>
      <c r="J643" s="566" t="str">
        <f>IF('statement of marks'!DB27="","",'statement of marks'!DB27)</f>
        <v/>
      </c>
    </row>
    <row r="644" spans="1:10" ht="17" customHeight="1">
      <c r="A644" s="532"/>
      <c r="B644" s="539" t="str">
        <f>'statement of marks'!$CU$5</f>
        <v>dqy ehfVax</v>
      </c>
      <c r="C644" s="932" t="str">
        <f>details!$CB$3</f>
        <v>;ksx fnlEcj rd</v>
      </c>
      <c r="D644" s="933"/>
      <c r="E644" s="934"/>
      <c r="F644" s="552" t="str">
        <f>details!CB27</f>
        <v/>
      </c>
      <c r="G644" s="932" t="s">
        <v>664</v>
      </c>
      <c r="H644" s="933"/>
      <c r="I644" s="934"/>
      <c r="J644" s="554" t="str">
        <f>details!CJ27</f>
        <v/>
      </c>
    </row>
    <row r="645" spans="1:10" ht="17" customHeight="1">
      <c r="A645" s="532"/>
      <c r="B645" s="530" t="str">
        <f>'statement of marks'!$CV$5</f>
        <v>Nk= mifLFkfr</v>
      </c>
      <c r="C645" s="935"/>
      <c r="D645" s="936"/>
      <c r="E645" s="937"/>
      <c r="F645" s="553" t="str">
        <f>details!CC27</f>
        <v/>
      </c>
      <c r="G645" s="935"/>
      <c r="H645" s="936"/>
      <c r="I645" s="937"/>
      <c r="J645" s="555" t="str">
        <f>details!CK27</f>
        <v/>
      </c>
    </row>
    <row r="646" spans="1:10" ht="17" customHeight="1">
      <c r="A646" s="532"/>
      <c r="B646" s="530" t="s">
        <v>569</v>
      </c>
      <c r="C646" s="952" t="str">
        <f>IF('statement of marks'!DE27="","",'statement of marks'!DE27)</f>
        <v/>
      </c>
      <c r="D646" s="953"/>
      <c r="E646" s="953"/>
      <c r="F646" s="954"/>
      <c r="G646" s="955" t="str">
        <f>'statement of marks'!DD$5</f>
        <v>d{kk esa LFkku</v>
      </c>
      <c r="H646" s="956"/>
      <c r="I646" s="957"/>
      <c r="J646" s="545" t="str">
        <f>'statement of marks'!DD27</f>
        <v/>
      </c>
    </row>
    <row r="647" spans="1:10" ht="17" customHeight="1">
      <c r="A647" s="532"/>
      <c r="B647" s="530" t="s">
        <v>65</v>
      </c>
      <c r="C647" s="920"/>
      <c r="D647" s="920"/>
      <c r="E647" s="920"/>
      <c r="F647" s="920"/>
      <c r="G647" s="920"/>
      <c r="H647" s="920"/>
      <c r="I647" s="920"/>
      <c r="J647" s="924"/>
    </row>
    <row r="648" spans="1:10" ht="17" customHeight="1">
      <c r="A648" s="532"/>
      <c r="B648" s="556" t="s">
        <v>86</v>
      </c>
      <c r="C648" s="920"/>
      <c r="D648" s="920"/>
      <c r="E648" s="920"/>
      <c r="F648" s="920"/>
      <c r="G648" s="920"/>
      <c r="H648" s="920"/>
      <c r="I648" s="920"/>
      <c r="J648" s="924"/>
    </row>
    <row r="649" spans="1:10" ht="17" customHeight="1">
      <c r="A649" s="532"/>
      <c r="B649" s="557" t="s">
        <v>16</v>
      </c>
      <c r="C649" s="920"/>
      <c r="D649" s="920"/>
      <c r="E649" s="920"/>
      <c r="F649" s="920"/>
      <c r="G649" s="920"/>
      <c r="H649" s="920"/>
      <c r="I649" s="920"/>
      <c r="J649" s="924"/>
    </row>
    <row r="650" spans="1:10" ht="17" customHeight="1">
      <c r="A650" s="534"/>
      <c r="B650" s="558" t="s">
        <v>4</v>
      </c>
      <c r="C650" s="920"/>
      <c r="D650" s="920"/>
      <c r="E650" s="920"/>
      <c r="F650" s="920"/>
      <c r="G650" s="920"/>
      <c r="H650" s="920"/>
      <c r="I650" s="920"/>
      <c r="J650" s="924"/>
    </row>
    <row r="651" spans="1:10" ht="17" customHeight="1" thickBot="1">
      <c r="A651" s="535"/>
      <c r="B651" s="559" t="str">
        <f>'statement of marks'!$H$3</f>
        <v xml:space="preserve">fo|ky; dk Mkbl dksM+ </v>
      </c>
      <c r="C651" s="925" t="str">
        <f>'statement of marks'!$I$3</f>
        <v>00001</v>
      </c>
      <c r="D651" s="925"/>
      <c r="E651" s="926" t="s">
        <v>63</v>
      </c>
      <c r="F651" s="926"/>
      <c r="G651" s="926"/>
      <c r="H651" s="927">
        <f>'statement of marks'!$DD$107</f>
        <v>42460</v>
      </c>
      <c r="I651" s="928"/>
      <c r="J651" s="540" t="s">
        <v>662</v>
      </c>
    </row>
    <row r="652" spans="1:10" ht="17" customHeight="1">
      <c r="A652" s="929" t="s">
        <v>39</v>
      </c>
      <c r="B652" s="930"/>
      <c r="C652" s="930"/>
      <c r="D652" s="930"/>
      <c r="E652" s="930"/>
      <c r="F652" s="930"/>
      <c r="G652" s="930"/>
      <c r="H652" s="930"/>
      <c r="I652" s="930"/>
      <c r="J652" s="931"/>
    </row>
    <row r="653" spans="1:10" ht="17" customHeight="1">
      <c r="A653" s="938" t="str">
        <f>'statement of marks'!$A$1</f>
        <v>jk- ck- ek/;fed fo|ky; uohu] fuEckgsM+k</v>
      </c>
      <c r="B653" s="939"/>
      <c r="C653" s="939"/>
      <c r="D653" s="939"/>
      <c r="E653" s="939"/>
      <c r="F653" s="939"/>
      <c r="G653" s="939"/>
      <c r="H653" s="939"/>
      <c r="I653" s="939"/>
      <c r="J653" s="940"/>
    </row>
    <row r="654" spans="1:10" ht="17" customHeight="1">
      <c r="A654" s="941"/>
      <c r="B654" s="942"/>
      <c r="C654" s="942"/>
      <c r="D654" s="942"/>
      <c r="E654" s="942"/>
      <c r="F654" s="942"/>
      <c r="G654" s="942"/>
      <c r="H654" s="942"/>
      <c r="I654" s="942"/>
      <c r="J654" s="943"/>
    </row>
    <row r="655" spans="1:10" ht="17" customHeight="1">
      <c r="A655" s="531"/>
      <c r="B655" s="537" t="s">
        <v>559</v>
      </c>
      <c r="C655" s="944" t="str">
        <f>'statement of marks'!$F$3</f>
        <v>2015-16</v>
      </c>
      <c r="D655" s="944"/>
      <c r="E655" s="944"/>
      <c r="F655" s="944"/>
      <c r="G655" s="944"/>
      <c r="H655" s="944"/>
      <c r="I655" s="944"/>
      <c r="J655" s="945"/>
    </row>
    <row r="656" spans="1:10" ht="17" customHeight="1">
      <c r="A656" s="532"/>
      <c r="B656" s="530" t="s">
        <v>560</v>
      </c>
      <c r="C656" s="912" t="str">
        <f>IF('statement of marks'!H28="","",'statement of marks'!H28)</f>
        <v>v 022</v>
      </c>
      <c r="D656" s="912"/>
      <c r="E656" s="912"/>
      <c r="F656" s="912"/>
      <c r="G656" s="912"/>
      <c r="H656" s="912"/>
      <c r="I656" s="912"/>
      <c r="J656" s="958"/>
    </row>
    <row r="657" spans="1:10" ht="17" customHeight="1">
      <c r="A657" s="532"/>
      <c r="B657" s="530" t="s">
        <v>561</v>
      </c>
      <c r="C657" s="912" t="str">
        <f>IF('statement of marks'!I28="","",'statement of marks'!I28)</f>
        <v>c 022</v>
      </c>
      <c r="D657" s="912"/>
      <c r="E657" s="912"/>
      <c r="F657" s="912"/>
      <c r="G657" s="912"/>
      <c r="H657" s="912"/>
      <c r="I657" s="912"/>
      <c r="J657" s="958"/>
    </row>
    <row r="658" spans="1:10" ht="17" customHeight="1">
      <c r="A658" s="532"/>
      <c r="B658" s="530" t="s">
        <v>562</v>
      </c>
      <c r="C658" s="912" t="str">
        <f>IF('statement of marks'!J28="","",'statement of marks'!J28)</f>
        <v>l 022</v>
      </c>
      <c r="D658" s="912"/>
      <c r="E658" s="912"/>
      <c r="F658" s="912"/>
      <c r="G658" s="912"/>
      <c r="H658" s="912"/>
      <c r="I658" s="912"/>
      <c r="J658" s="958"/>
    </row>
    <row r="659" spans="1:10" ht="17" customHeight="1">
      <c r="A659" s="532"/>
      <c r="B659" s="530" t="s">
        <v>563</v>
      </c>
      <c r="C659" s="946" t="str">
        <f>'statement of marks'!$D$3</f>
        <v>2 A</v>
      </c>
      <c r="D659" s="946"/>
      <c r="E659" s="946"/>
      <c r="F659" s="912" t="s">
        <v>566</v>
      </c>
      <c r="G659" s="912"/>
      <c r="H659" s="912"/>
      <c r="I659" s="949" t="str">
        <f>IF('statement of marks'!B28="","",'statement of marks'!B28)</f>
        <v/>
      </c>
      <c r="J659" s="950"/>
    </row>
    <row r="660" spans="1:10" ht="17" customHeight="1">
      <c r="A660" s="532"/>
      <c r="B660" s="530" t="s">
        <v>6</v>
      </c>
      <c r="C660" s="946" t="str">
        <f>IF('statement of marks'!D28="","",'statement of marks'!D28)</f>
        <v/>
      </c>
      <c r="D660" s="946"/>
      <c r="E660" s="946"/>
      <c r="F660" s="912" t="s">
        <v>564</v>
      </c>
      <c r="G660" s="912"/>
      <c r="H660" s="912"/>
      <c r="I660" s="949" t="str">
        <f>IF('statement of marks'!E28="","",'statement of marks'!E28)</f>
        <v/>
      </c>
      <c r="J660" s="950"/>
    </row>
    <row r="661" spans="1:10" ht="17" customHeight="1">
      <c r="A661" s="532"/>
      <c r="B661" s="530" t="s">
        <v>661</v>
      </c>
      <c r="C661" s="947" t="str">
        <f>IF('statement of marks'!F28="","",'statement of marks'!F28)</f>
        <v/>
      </c>
      <c r="D661" s="947"/>
      <c r="E661" s="947"/>
      <c r="F661" s="918" t="str">
        <f>IF('statement of marks'!G28="","",'statement of marks'!G28)</f>
        <v/>
      </c>
      <c r="G661" s="918"/>
      <c r="H661" s="918"/>
      <c r="I661" s="918"/>
      <c r="J661" s="948"/>
    </row>
    <row r="662" spans="1:10" ht="17" customHeight="1">
      <c r="A662" s="534"/>
      <c r="B662" s="529" t="s">
        <v>565</v>
      </c>
      <c r="C662" s="498" t="str">
        <f>'statement of marks'!K$5</f>
        <v>ekSf[kd</v>
      </c>
      <c r="D662" s="498" t="str">
        <f>'statement of marks'!L$5</f>
        <v>fyf[kr</v>
      </c>
      <c r="E662" s="498" t="str">
        <f>'statement of marks'!M$5</f>
        <v>;ksx</v>
      </c>
      <c r="F662" s="498" t="str">
        <f>'statement of marks'!N$5</f>
        <v>ekSf[kd</v>
      </c>
      <c r="G662" s="498" t="str">
        <f>'statement of marks'!O$5</f>
        <v>fyf[kr</v>
      </c>
      <c r="H662" s="498" t="str">
        <f>'statement of marks'!P$5</f>
        <v>;ksx</v>
      </c>
      <c r="I662" s="564" t="s">
        <v>79</v>
      </c>
      <c r="J662" s="565" t="s">
        <v>571</v>
      </c>
    </row>
    <row r="663" spans="1:10" ht="17" customHeight="1">
      <c r="A663" s="533"/>
      <c r="B663" s="538" t="s">
        <v>55</v>
      </c>
      <c r="C663" s="541">
        <f>'statement of marks'!K$6</f>
        <v>70</v>
      </c>
      <c r="D663" s="541">
        <f>'statement of marks'!L$6</f>
        <v>30</v>
      </c>
      <c r="E663" s="541">
        <f>'statement of marks'!M$6</f>
        <v>100</v>
      </c>
      <c r="F663" s="541">
        <f>'statement of marks'!N$6</f>
        <v>70</v>
      </c>
      <c r="G663" s="541">
        <f>'statement of marks'!O$6</f>
        <v>30</v>
      </c>
      <c r="H663" s="541">
        <f>'statement of marks'!P$6</f>
        <v>100</v>
      </c>
      <c r="I663" s="541"/>
      <c r="J663" s="542"/>
    </row>
    <row r="664" spans="1:10" ht="17" customHeight="1">
      <c r="A664" s="532"/>
      <c r="B664" s="530" t="str">
        <f>'statement of marks'!$BZ$5</f>
        <v>fgUnh</v>
      </c>
      <c r="C664" s="543" t="str">
        <f>'statement of marks'!K28</f>
        <v/>
      </c>
      <c r="D664" s="543" t="str">
        <f>'statement of marks'!L28</f>
        <v/>
      </c>
      <c r="E664" s="543" t="str">
        <f>'statement of marks'!M28</f>
        <v/>
      </c>
      <c r="F664" s="543" t="str">
        <f>'statement of marks'!N28</f>
        <v/>
      </c>
      <c r="G664" s="543" t="str">
        <f>'statement of marks'!O28</f>
        <v/>
      </c>
      <c r="H664" s="543" t="str">
        <f>'statement of marks'!P28</f>
        <v/>
      </c>
      <c r="I664" s="544" t="str">
        <f>IF('statement of marks'!CA28="","",'statement of marks'!CA28)</f>
        <v/>
      </c>
      <c r="J664" s="545" t="str">
        <f>IF('statement of marks'!CB28="","",'statement of marks'!CB28)</f>
        <v/>
      </c>
    </row>
    <row r="665" spans="1:10" ht="17" customHeight="1">
      <c r="A665" s="532"/>
      <c r="B665" s="530" t="str">
        <f>'statement of marks'!$CC$5</f>
        <v>vaxszth</v>
      </c>
      <c r="C665" s="543" t="str">
        <f>'statement of marks'!X28</f>
        <v/>
      </c>
      <c r="D665" s="543" t="str">
        <f>'statement of marks'!Y28</f>
        <v/>
      </c>
      <c r="E665" s="543" t="str">
        <f>'statement of marks'!Z28</f>
        <v/>
      </c>
      <c r="F665" s="543" t="str">
        <f>'statement of marks'!AA28</f>
        <v/>
      </c>
      <c r="G665" s="543" t="str">
        <f>'statement of marks'!AB28</f>
        <v/>
      </c>
      <c r="H665" s="543" t="str">
        <f>'statement of marks'!AC28</f>
        <v/>
      </c>
      <c r="I665" s="544" t="str">
        <f>IF('statement of marks'!CD28="","",'statement of marks'!CD28)</f>
        <v/>
      </c>
      <c r="J665" s="545" t="str">
        <f>IF('statement of marks'!CE28="","",'statement of marks'!CE28)</f>
        <v/>
      </c>
    </row>
    <row r="666" spans="1:10" ht="17" customHeight="1">
      <c r="A666" s="532"/>
      <c r="B666" s="530" t="str">
        <f>'statement of marks'!$CF$5</f>
        <v>xf.kr</v>
      </c>
      <c r="C666" s="543" t="str">
        <f>'statement of marks'!AK28</f>
        <v/>
      </c>
      <c r="D666" s="543" t="str">
        <f>'statement of marks'!AL28</f>
        <v/>
      </c>
      <c r="E666" s="543" t="str">
        <f>'statement of marks'!AM28</f>
        <v/>
      </c>
      <c r="F666" s="543" t="str">
        <f>'statement of marks'!AN28</f>
        <v/>
      </c>
      <c r="G666" s="543" t="str">
        <f>'statement of marks'!AO28</f>
        <v/>
      </c>
      <c r="H666" s="543" t="str">
        <f>'statement of marks'!AP28</f>
        <v/>
      </c>
      <c r="I666" s="544" t="str">
        <f>IF('statement of marks'!CG28="","",'statement of marks'!CG28)</f>
        <v/>
      </c>
      <c r="J666" s="545" t="str">
        <f>IF('statement of marks'!CH28="","",'statement of marks'!CH28)</f>
        <v/>
      </c>
    </row>
    <row r="667" spans="1:10" ht="17" customHeight="1">
      <c r="A667" s="533"/>
      <c r="B667" s="538" t="s">
        <v>55</v>
      </c>
      <c r="C667" s="541"/>
      <c r="D667" s="541"/>
      <c r="E667" s="541">
        <f>'statement of marks'!AX$6</f>
        <v>50</v>
      </c>
      <c r="F667" s="541"/>
      <c r="G667" s="541"/>
      <c r="H667" s="541">
        <f>'statement of marks'!AY$6</f>
        <v>50</v>
      </c>
      <c r="I667" s="546"/>
      <c r="J667" s="542"/>
    </row>
    <row r="668" spans="1:10" ht="17" customHeight="1">
      <c r="A668" s="532"/>
      <c r="B668" s="530" t="str">
        <f>'statement of marks'!$CI$5</f>
        <v>Ik;kZoj.k v/;;u</v>
      </c>
      <c r="C668" s="561"/>
      <c r="D668" s="561"/>
      <c r="E668" s="543" t="str">
        <f>'statement of marks'!AX28</f>
        <v/>
      </c>
      <c r="F668" s="561"/>
      <c r="G668" s="561"/>
      <c r="H668" s="543" t="str">
        <f>'statement of marks'!AY28</f>
        <v/>
      </c>
      <c r="I668" s="544" t="str">
        <f>IF('statement of marks'!CJ28="","",'statement of marks'!CJ28)</f>
        <v/>
      </c>
      <c r="J668" s="545" t="str">
        <f>IF('statement of marks'!CK28="","",'statement of marks'!CK28)</f>
        <v/>
      </c>
    </row>
    <row r="669" spans="1:10" ht="17" customHeight="1">
      <c r="A669" s="532"/>
      <c r="B669" s="530" t="str">
        <f>'statement of marks'!$CR$5</f>
        <v>LokLF; ,oe~ 'kkjhfjd f'k{kk</v>
      </c>
      <c r="C669" s="543"/>
      <c r="D669" s="543"/>
      <c r="E669" s="543" t="str">
        <f>'statement of marks'!BS28</f>
        <v/>
      </c>
      <c r="F669" s="561"/>
      <c r="G669" s="543"/>
      <c r="H669" s="543" t="str">
        <f>'statement of marks'!BT28</f>
        <v/>
      </c>
      <c r="I669" s="547" t="str">
        <f>IF('statement of marks'!CS28="","",'statement of marks'!CS28)</f>
        <v/>
      </c>
      <c r="J669" s="548" t="str">
        <f>IF('statement of marks'!CT28="","",'statement of marks'!CT28)</f>
        <v/>
      </c>
    </row>
    <row r="670" spans="1:10" ht="17" customHeight="1">
      <c r="A670" s="533"/>
      <c r="B670" s="538" t="s">
        <v>55</v>
      </c>
      <c r="C670" s="541"/>
      <c r="D670" s="541"/>
      <c r="E670" s="541">
        <f>'statement of marks'!BE$6</f>
        <v>25</v>
      </c>
      <c r="F670" s="546"/>
      <c r="G670" s="541"/>
      <c r="H670" s="541">
        <f>'statement of marks'!BF$6</f>
        <v>25</v>
      </c>
      <c r="I670" s="549"/>
      <c r="J670" s="550"/>
    </row>
    <row r="671" spans="1:10" ht="17" customHeight="1">
      <c r="A671" s="532"/>
      <c r="B671" s="530" t="str">
        <f>'statement of marks'!$CL$5</f>
        <v>dk;kZuqHko</v>
      </c>
      <c r="C671" s="543"/>
      <c r="D671" s="543"/>
      <c r="E671" s="543" t="str">
        <f>'statement of marks'!BE28</f>
        <v/>
      </c>
      <c r="F671" s="561"/>
      <c r="G671" s="543"/>
      <c r="H671" s="543" t="str">
        <f>'statement of marks'!BF28</f>
        <v/>
      </c>
      <c r="I671" s="544" t="str">
        <f>IF('statement of marks'!CM28="","",'statement of marks'!CM28)</f>
        <v/>
      </c>
      <c r="J671" s="545" t="str">
        <f>IF('statement of marks'!CN28="","",'statement of marks'!CN28)</f>
        <v/>
      </c>
    </row>
    <row r="672" spans="1:10" ht="17" customHeight="1">
      <c r="A672" s="532"/>
      <c r="B672" s="530" t="str">
        <f>'statement of marks'!$CO$5</f>
        <v>dyk f'k{kk</v>
      </c>
      <c r="C672" s="543"/>
      <c r="D672" s="543"/>
      <c r="E672" s="543" t="str">
        <f>'statement of marks'!BL28</f>
        <v/>
      </c>
      <c r="F672" s="561"/>
      <c r="G672" s="543"/>
      <c r="H672" s="543" t="str">
        <f>'statement of marks'!BM28</f>
        <v/>
      </c>
      <c r="I672" s="547" t="str">
        <f>IF('statement of marks'!CP28="","",'statement of marks'!CP28)</f>
        <v/>
      </c>
      <c r="J672" s="551" t="str">
        <f>IF('statement of marks'!CQ28="","",'statement of marks'!CQ28)</f>
        <v/>
      </c>
    </row>
    <row r="673" spans="1:10" ht="17" customHeight="1">
      <c r="A673" s="960"/>
      <c r="B673" s="959" t="s">
        <v>659</v>
      </c>
      <c r="C673" s="920" t="s">
        <v>8</v>
      </c>
      <c r="D673" s="920"/>
      <c r="E673" s="961" t="str">
        <f>'statement of marks'!CY$5</f>
        <v>dqy iw.kkZd</v>
      </c>
      <c r="F673" s="961"/>
      <c r="G673" s="961" t="str">
        <f>'statement of marks'!CZ$5</f>
        <v>dqy izkIrkad</v>
      </c>
      <c r="H673" s="961"/>
      <c r="I673" s="562" t="str">
        <f>'statement of marks'!DA$5</f>
        <v>izfr'kr</v>
      </c>
      <c r="J673" s="536" t="s">
        <v>663</v>
      </c>
    </row>
    <row r="674" spans="1:10" ht="17" customHeight="1">
      <c r="A674" s="960"/>
      <c r="B674" s="959"/>
      <c r="C674" s="920" t="str">
        <f>IF('statement of marks'!CX28="","",'statement of marks'!CX28)</f>
        <v/>
      </c>
      <c r="D674" s="920"/>
      <c r="E674" s="951" t="str">
        <f>IF('statement of marks'!CY28="","",'statement of marks'!CY28)</f>
        <v/>
      </c>
      <c r="F674" s="951"/>
      <c r="G674" s="951" t="str">
        <f>IF('statement of marks'!CZ28="","",'statement of marks'!CZ28)</f>
        <v/>
      </c>
      <c r="H674" s="951"/>
      <c r="I674" s="543" t="str">
        <f>IF('statement of marks'!DA28="","",'statement of marks'!DA28)</f>
        <v/>
      </c>
      <c r="J674" s="566" t="str">
        <f>IF('statement of marks'!DB28="","",'statement of marks'!DB28)</f>
        <v/>
      </c>
    </row>
    <row r="675" spans="1:10" ht="17" customHeight="1">
      <c r="A675" s="532"/>
      <c r="B675" s="539" t="str">
        <f>'statement of marks'!$CU$5</f>
        <v>dqy ehfVax</v>
      </c>
      <c r="C675" s="932" t="str">
        <f>details!$CB$3</f>
        <v>;ksx fnlEcj rd</v>
      </c>
      <c r="D675" s="933"/>
      <c r="E675" s="934"/>
      <c r="F675" s="552" t="str">
        <f>details!CB28</f>
        <v/>
      </c>
      <c r="G675" s="932" t="s">
        <v>664</v>
      </c>
      <c r="H675" s="933"/>
      <c r="I675" s="934"/>
      <c r="J675" s="554" t="str">
        <f>details!CJ28</f>
        <v/>
      </c>
    </row>
    <row r="676" spans="1:10" ht="17" customHeight="1">
      <c r="A676" s="532"/>
      <c r="B676" s="530" t="str">
        <f>'statement of marks'!$CV$5</f>
        <v>Nk= mifLFkfr</v>
      </c>
      <c r="C676" s="935"/>
      <c r="D676" s="936"/>
      <c r="E676" s="937"/>
      <c r="F676" s="553" t="str">
        <f>details!CC28</f>
        <v/>
      </c>
      <c r="G676" s="935"/>
      <c r="H676" s="936"/>
      <c r="I676" s="937"/>
      <c r="J676" s="555" t="str">
        <f>details!CK28</f>
        <v/>
      </c>
    </row>
    <row r="677" spans="1:10" ht="17" customHeight="1">
      <c r="A677" s="532"/>
      <c r="B677" s="530" t="s">
        <v>569</v>
      </c>
      <c r="C677" s="952" t="str">
        <f>IF('statement of marks'!DE28="","",'statement of marks'!DE28)</f>
        <v/>
      </c>
      <c r="D677" s="953"/>
      <c r="E677" s="953"/>
      <c r="F677" s="954"/>
      <c r="G677" s="955" t="str">
        <f>'statement of marks'!DD$5</f>
        <v>d{kk esa LFkku</v>
      </c>
      <c r="H677" s="956"/>
      <c r="I677" s="957"/>
      <c r="J677" s="545" t="str">
        <f>'statement of marks'!DD28</f>
        <v/>
      </c>
    </row>
    <row r="678" spans="1:10" ht="17" customHeight="1">
      <c r="A678" s="532"/>
      <c r="B678" s="530" t="s">
        <v>65</v>
      </c>
      <c r="C678" s="920"/>
      <c r="D678" s="920"/>
      <c r="E678" s="920"/>
      <c r="F678" s="920"/>
      <c r="G678" s="920"/>
      <c r="H678" s="920"/>
      <c r="I678" s="920"/>
      <c r="J678" s="924"/>
    </row>
    <row r="679" spans="1:10" ht="17" customHeight="1">
      <c r="A679" s="532"/>
      <c r="B679" s="556" t="s">
        <v>86</v>
      </c>
      <c r="C679" s="920"/>
      <c r="D679" s="920"/>
      <c r="E679" s="920"/>
      <c r="F679" s="920"/>
      <c r="G679" s="920"/>
      <c r="H679" s="920"/>
      <c r="I679" s="920"/>
      <c r="J679" s="924"/>
    </row>
    <row r="680" spans="1:10" ht="17" customHeight="1">
      <c r="A680" s="532"/>
      <c r="B680" s="557" t="s">
        <v>16</v>
      </c>
      <c r="C680" s="920"/>
      <c r="D680" s="920"/>
      <c r="E680" s="920"/>
      <c r="F680" s="920"/>
      <c r="G680" s="920"/>
      <c r="H680" s="920"/>
      <c r="I680" s="920"/>
      <c r="J680" s="924"/>
    </row>
    <row r="681" spans="1:10" ht="17" customHeight="1">
      <c r="A681" s="534"/>
      <c r="B681" s="558" t="s">
        <v>4</v>
      </c>
      <c r="C681" s="920"/>
      <c r="D681" s="920"/>
      <c r="E681" s="920"/>
      <c r="F681" s="920"/>
      <c r="G681" s="920"/>
      <c r="H681" s="920"/>
      <c r="I681" s="920"/>
      <c r="J681" s="924"/>
    </row>
    <row r="682" spans="1:10" ht="17" customHeight="1" thickBot="1">
      <c r="A682" s="535"/>
      <c r="B682" s="559" t="str">
        <f>'statement of marks'!$H$3</f>
        <v xml:space="preserve">fo|ky; dk Mkbl dksM+ </v>
      </c>
      <c r="C682" s="925" t="str">
        <f>'statement of marks'!$I$3</f>
        <v>00001</v>
      </c>
      <c r="D682" s="925"/>
      <c r="E682" s="926" t="s">
        <v>63</v>
      </c>
      <c r="F682" s="926"/>
      <c r="G682" s="926"/>
      <c r="H682" s="927">
        <f>'statement of marks'!$DD$107</f>
        <v>42460</v>
      </c>
      <c r="I682" s="928"/>
      <c r="J682" s="540" t="s">
        <v>662</v>
      </c>
    </row>
    <row r="683" spans="1:10" ht="17" customHeight="1">
      <c r="A683" s="929" t="s">
        <v>39</v>
      </c>
      <c r="B683" s="930"/>
      <c r="C683" s="930"/>
      <c r="D683" s="930"/>
      <c r="E683" s="930"/>
      <c r="F683" s="930"/>
      <c r="G683" s="930"/>
      <c r="H683" s="930"/>
      <c r="I683" s="930"/>
      <c r="J683" s="931"/>
    </row>
    <row r="684" spans="1:10" ht="17" customHeight="1">
      <c r="A684" s="938" t="str">
        <f>'statement of marks'!$A$1</f>
        <v>jk- ck- ek/;fed fo|ky; uohu] fuEckgsM+k</v>
      </c>
      <c r="B684" s="939"/>
      <c r="C684" s="939"/>
      <c r="D684" s="939"/>
      <c r="E684" s="939"/>
      <c r="F684" s="939"/>
      <c r="G684" s="939"/>
      <c r="H684" s="939"/>
      <c r="I684" s="939"/>
      <c r="J684" s="940"/>
    </row>
    <row r="685" spans="1:10" ht="17" customHeight="1">
      <c r="A685" s="941"/>
      <c r="B685" s="942"/>
      <c r="C685" s="942"/>
      <c r="D685" s="942"/>
      <c r="E685" s="942"/>
      <c r="F685" s="942"/>
      <c r="G685" s="942"/>
      <c r="H685" s="942"/>
      <c r="I685" s="942"/>
      <c r="J685" s="943"/>
    </row>
    <row r="686" spans="1:10" ht="17" customHeight="1">
      <c r="A686" s="531"/>
      <c r="B686" s="537" t="s">
        <v>559</v>
      </c>
      <c r="C686" s="944" t="str">
        <f>'statement of marks'!$F$3</f>
        <v>2015-16</v>
      </c>
      <c r="D686" s="944"/>
      <c r="E686" s="944"/>
      <c r="F686" s="944"/>
      <c r="G686" s="944"/>
      <c r="H686" s="944"/>
      <c r="I686" s="944"/>
      <c r="J686" s="945"/>
    </row>
    <row r="687" spans="1:10" ht="17" customHeight="1">
      <c r="A687" s="532"/>
      <c r="B687" s="530" t="s">
        <v>560</v>
      </c>
      <c r="C687" s="912" t="str">
        <f>IF('statement of marks'!H29="","",'statement of marks'!H29)</f>
        <v>v 023</v>
      </c>
      <c r="D687" s="912"/>
      <c r="E687" s="912"/>
      <c r="F687" s="912"/>
      <c r="G687" s="912"/>
      <c r="H687" s="912"/>
      <c r="I687" s="912"/>
      <c r="J687" s="958"/>
    </row>
    <row r="688" spans="1:10" ht="17" customHeight="1">
      <c r="A688" s="532"/>
      <c r="B688" s="530" t="s">
        <v>561</v>
      </c>
      <c r="C688" s="912" t="str">
        <f>IF('statement of marks'!I29="","",'statement of marks'!I29)</f>
        <v>c 023</v>
      </c>
      <c r="D688" s="912"/>
      <c r="E688" s="912"/>
      <c r="F688" s="912"/>
      <c r="G688" s="912"/>
      <c r="H688" s="912"/>
      <c r="I688" s="912"/>
      <c r="J688" s="958"/>
    </row>
    <row r="689" spans="1:10" ht="17" customHeight="1">
      <c r="A689" s="532"/>
      <c r="B689" s="530" t="s">
        <v>562</v>
      </c>
      <c r="C689" s="912" t="str">
        <f>IF('statement of marks'!J29="","",'statement of marks'!J29)</f>
        <v>l 023</v>
      </c>
      <c r="D689" s="912"/>
      <c r="E689" s="912"/>
      <c r="F689" s="912"/>
      <c r="G689" s="912"/>
      <c r="H689" s="912"/>
      <c r="I689" s="912"/>
      <c r="J689" s="958"/>
    </row>
    <row r="690" spans="1:10" ht="17" customHeight="1">
      <c r="A690" s="532"/>
      <c r="B690" s="530" t="s">
        <v>563</v>
      </c>
      <c r="C690" s="946" t="str">
        <f>'statement of marks'!$D$3</f>
        <v>2 A</v>
      </c>
      <c r="D690" s="946"/>
      <c r="E690" s="946"/>
      <c r="F690" s="912" t="s">
        <v>566</v>
      </c>
      <c r="G690" s="912"/>
      <c r="H690" s="912"/>
      <c r="I690" s="949" t="str">
        <f>IF('statement of marks'!B29="","",'statement of marks'!B29)</f>
        <v/>
      </c>
      <c r="J690" s="950"/>
    </row>
    <row r="691" spans="1:10" ht="17" customHeight="1">
      <c r="A691" s="532"/>
      <c r="B691" s="530" t="s">
        <v>6</v>
      </c>
      <c r="C691" s="946" t="str">
        <f>IF('statement of marks'!D29="","",'statement of marks'!D29)</f>
        <v/>
      </c>
      <c r="D691" s="946"/>
      <c r="E691" s="946"/>
      <c r="F691" s="912" t="s">
        <v>564</v>
      </c>
      <c r="G691" s="912"/>
      <c r="H691" s="912"/>
      <c r="I691" s="949" t="str">
        <f>IF('statement of marks'!E29="","",'statement of marks'!E29)</f>
        <v/>
      </c>
      <c r="J691" s="950"/>
    </row>
    <row r="692" spans="1:10" ht="17" customHeight="1">
      <c r="A692" s="532"/>
      <c r="B692" s="530" t="s">
        <v>661</v>
      </c>
      <c r="C692" s="947" t="str">
        <f>IF('statement of marks'!F29="","",'statement of marks'!F29)</f>
        <v/>
      </c>
      <c r="D692" s="947"/>
      <c r="E692" s="947"/>
      <c r="F692" s="918" t="str">
        <f>IF('statement of marks'!G29="","",'statement of marks'!G29)</f>
        <v/>
      </c>
      <c r="G692" s="918"/>
      <c r="H692" s="918"/>
      <c r="I692" s="918"/>
      <c r="J692" s="948"/>
    </row>
    <row r="693" spans="1:10" ht="17" customHeight="1">
      <c r="A693" s="534"/>
      <c r="B693" s="529" t="s">
        <v>565</v>
      </c>
      <c r="C693" s="498" t="str">
        <f>'statement of marks'!K$5</f>
        <v>ekSf[kd</v>
      </c>
      <c r="D693" s="498" t="str">
        <f>'statement of marks'!L$5</f>
        <v>fyf[kr</v>
      </c>
      <c r="E693" s="498" t="str">
        <f>'statement of marks'!M$5</f>
        <v>;ksx</v>
      </c>
      <c r="F693" s="498" t="str">
        <f>'statement of marks'!N$5</f>
        <v>ekSf[kd</v>
      </c>
      <c r="G693" s="498" t="str">
        <f>'statement of marks'!O$5</f>
        <v>fyf[kr</v>
      </c>
      <c r="H693" s="498" t="str">
        <f>'statement of marks'!P$5</f>
        <v>;ksx</v>
      </c>
      <c r="I693" s="564" t="s">
        <v>79</v>
      </c>
      <c r="J693" s="565" t="s">
        <v>571</v>
      </c>
    </row>
    <row r="694" spans="1:10" ht="17" customHeight="1">
      <c r="A694" s="533"/>
      <c r="B694" s="538" t="s">
        <v>55</v>
      </c>
      <c r="C694" s="541">
        <f>'statement of marks'!K$6</f>
        <v>70</v>
      </c>
      <c r="D694" s="541">
        <f>'statement of marks'!L$6</f>
        <v>30</v>
      </c>
      <c r="E694" s="541">
        <f>'statement of marks'!M$6</f>
        <v>100</v>
      </c>
      <c r="F694" s="541">
        <f>'statement of marks'!N$6</f>
        <v>70</v>
      </c>
      <c r="G694" s="541">
        <f>'statement of marks'!O$6</f>
        <v>30</v>
      </c>
      <c r="H694" s="541">
        <f>'statement of marks'!P$6</f>
        <v>100</v>
      </c>
      <c r="I694" s="541"/>
      <c r="J694" s="542"/>
    </row>
    <row r="695" spans="1:10" ht="17" customHeight="1">
      <c r="A695" s="532"/>
      <c r="B695" s="530" t="str">
        <f>'statement of marks'!$BZ$5</f>
        <v>fgUnh</v>
      </c>
      <c r="C695" s="543" t="str">
        <f>'statement of marks'!K29</f>
        <v/>
      </c>
      <c r="D695" s="543" t="str">
        <f>'statement of marks'!L29</f>
        <v/>
      </c>
      <c r="E695" s="543" t="str">
        <f>'statement of marks'!M29</f>
        <v/>
      </c>
      <c r="F695" s="543" t="str">
        <f>'statement of marks'!N29</f>
        <v/>
      </c>
      <c r="G695" s="543" t="str">
        <f>'statement of marks'!O29</f>
        <v/>
      </c>
      <c r="H695" s="543" t="str">
        <f>'statement of marks'!P29</f>
        <v/>
      </c>
      <c r="I695" s="544" t="str">
        <f>IF('statement of marks'!CA29="","",'statement of marks'!CA29)</f>
        <v/>
      </c>
      <c r="J695" s="545" t="str">
        <f>IF('statement of marks'!CB29="","",'statement of marks'!CB29)</f>
        <v/>
      </c>
    </row>
    <row r="696" spans="1:10" ht="17" customHeight="1">
      <c r="A696" s="532"/>
      <c r="B696" s="530" t="str">
        <f>'statement of marks'!$CC$5</f>
        <v>vaxszth</v>
      </c>
      <c r="C696" s="543" t="str">
        <f>'statement of marks'!X29</f>
        <v/>
      </c>
      <c r="D696" s="543" t="str">
        <f>'statement of marks'!Y29</f>
        <v/>
      </c>
      <c r="E696" s="543" t="str">
        <f>'statement of marks'!Z29</f>
        <v/>
      </c>
      <c r="F696" s="543" t="str">
        <f>'statement of marks'!AA29</f>
        <v/>
      </c>
      <c r="G696" s="543" t="str">
        <f>'statement of marks'!AB29</f>
        <v/>
      </c>
      <c r="H696" s="543" t="str">
        <f>'statement of marks'!AC29</f>
        <v/>
      </c>
      <c r="I696" s="544" t="str">
        <f>IF('statement of marks'!CD29="","",'statement of marks'!CD29)</f>
        <v/>
      </c>
      <c r="J696" s="545" t="str">
        <f>IF('statement of marks'!CE29="","",'statement of marks'!CE29)</f>
        <v/>
      </c>
    </row>
    <row r="697" spans="1:10" ht="17" customHeight="1">
      <c r="A697" s="532"/>
      <c r="B697" s="530" t="str">
        <f>'statement of marks'!$CF$5</f>
        <v>xf.kr</v>
      </c>
      <c r="C697" s="543" t="str">
        <f>'statement of marks'!AK29</f>
        <v/>
      </c>
      <c r="D697" s="543" t="str">
        <f>'statement of marks'!AL29</f>
        <v/>
      </c>
      <c r="E697" s="543" t="str">
        <f>'statement of marks'!AM29</f>
        <v/>
      </c>
      <c r="F697" s="543" t="str">
        <f>'statement of marks'!AN29</f>
        <v/>
      </c>
      <c r="G697" s="543" t="str">
        <f>'statement of marks'!AO29</f>
        <v/>
      </c>
      <c r="H697" s="543" t="str">
        <f>'statement of marks'!AP29</f>
        <v/>
      </c>
      <c r="I697" s="544" t="str">
        <f>IF('statement of marks'!CG29="","",'statement of marks'!CG29)</f>
        <v/>
      </c>
      <c r="J697" s="545" t="str">
        <f>IF('statement of marks'!CH29="","",'statement of marks'!CH29)</f>
        <v/>
      </c>
    </row>
    <row r="698" spans="1:10" ht="17" customHeight="1">
      <c r="A698" s="533"/>
      <c r="B698" s="538" t="s">
        <v>55</v>
      </c>
      <c r="C698" s="541"/>
      <c r="D698" s="541"/>
      <c r="E698" s="541">
        <f>'statement of marks'!AX$6</f>
        <v>50</v>
      </c>
      <c r="F698" s="541"/>
      <c r="G698" s="541"/>
      <c r="H698" s="541">
        <f>'statement of marks'!AY$6</f>
        <v>50</v>
      </c>
      <c r="I698" s="546"/>
      <c r="J698" s="542"/>
    </row>
    <row r="699" spans="1:10" ht="17" customHeight="1">
      <c r="A699" s="532"/>
      <c r="B699" s="530" t="str">
        <f>'statement of marks'!$CI$5</f>
        <v>Ik;kZoj.k v/;;u</v>
      </c>
      <c r="C699" s="561"/>
      <c r="D699" s="561"/>
      <c r="E699" s="543" t="str">
        <f>'statement of marks'!AX29</f>
        <v/>
      </c>
      <c r="F699" s="561"/>
      <c r="G699" s="561"/>
      <c r="H699" s="543" t="str">
        <f>'statement of marks'!AY29</f>
        <v/>
      </c>
      <c r="I699" s="544" t="str">
        <f>IF('statement of marks'!CJ29="","",'statement of marks'!CJ29)</f>
        <v/>
      </c>
      <c r="J699" s="545" t="str">
        <f>IF('statement of marks'!CK29="","",'statement of marks'!CK29)</f>
        <v/>
      </c>
    </row>
    <row r="700" spans="1:10" ht="17" customHeight="1">
      <c r="A700" s="532"/>
      <c r="B700" s="530" t="str">
        <f>'statement of marks'!$CR$5</f>
        <v>LokLF; ,oe~ 'kkjhfjd f'k{kk</v>
      </c>
      <c r="C700" s="543"/>
      <c r="D700" s="543"/>
      <c r="E700" s="543" t="str">
        <f>'statement of marks'!BS29</f>
        <v/>
      </c>
      <c r="F700" s="561"/>
      <c r="G700" s="543"/>
      <c r="H700" s="543" t="str">
        <f>'statement of marks'!BT29</f>
        <v/>
      </c>
      <c r="I700" s="547" t="str">
        <f>IF('statement of marks'!CS29="","",'statement of marks'!CS29)</f>
        <v/>
      </c>
      <c r="J700" s="548" t="str">
        <f>IF('statement of marks'!CT29="","",'statement of marks'!CT29)</f>
        <v/>
      </c>
    </row>
    <row r="701" spans="1:10" ht="17" customHeight="1">
      <c r="A701" s="533"/>
      <c r="B701" s="538" t="s">
        <v>55</v>
      </c>
      <c r="C701" s="541"/>
      <c r="D701" s="541"/>
      <c r="E701" s="541">
        <f>'statement of marks'!BE$6</f>
        <v>25</v>
      </c>
      <c r="F701" s="546"/>
      <c r="G701" s="541"/>
      <c r="H701" s="541">
        <f>'statement of marks'!BF$6</f>
        <v>25</v>
      </c>
      <c r="I701" s="549"/>
      <c r="J701" s="550"/>
    </row>
    <row r="702" spans="1:10" ht="17" customHeight="1">
      <c r="A702" s="532"/>
      <c r="B702" s="530" t="str">
        <f>'statement of marks'!$CL$5</f>
        <v>dk;kZuqHko</v>
      </c>
      <c r="C702" s="543"/>
      <c r="D702" s="543"/>
      <c r="E702" s="543" t="str">
        <f>'statement of marks'!BE29</f>
        <v/>
      </c>
      <c r="F702" s="561"/>
      <c r="G702" s="543"/>
      <c r="H702" s="543" t="str">
        <f>'statement of marks'!BF29</f>
        <v/>
      </c>
      <c r="I702" s="544" t="str">
        <f>IF('statement of marks'!CM29="","",'statement of marks'!CM29)</f>
        <v/>
      </c>
      <c r="J702" s="545" t="str">
        <f>IF('statement of marks'!CN29="","",'statement of marks'!CN29)</f>
        <v/>
      </c>
    </row>
    <row r="703" spans="1:10" ht="17" customHeight="1">
      <c r="A703" s="532"/>
      <c r="B703" s="530" t="str">
        <f>'statement of marks'!$CO$5</f>
        <v>dyk f'k{kk</v>
      </c>
      <c r="C703" s="543"/>
      <c r="D703" s="543"/>
      <c r="E703" s="543" t="str">
        <f>'statement of marks'!BL29</f>
        <v/>
      </c>
      <c r="F703" s="561"/>
      <c r="G703" s="543"/>
      <c r="H703" s="543" t="str">
        <f>'statement of marks'!BM29</f>
        <v/>
      </c>
      <c r="I703" s="547" t="str">
        <f>IF('statement of marks'!CP29="","",'statement of marks'!CP29)</f>
        <v/>
      </c>
      <c r="J703" s="551" t="str">
        <f>IF('statement of marks'!CQ29="","",'statement of marks'!CQ29)</f>
        <v/>
      </c>
    </row>
    <row r="704" spans="1:10" ht="17" customHeight="1">
      <c r="A704" s="960"/>
      <c r="B704" s="959" t="s">
        <v>659</v>
      </c>
      <c r="C704" s="920" t="s">
        <v>8</v>
      </c>
      <c r="D704" s="920"/>
      <c r="E704" s="961" t="str">
        <f>'statement of marks'!CY$5</f>
        <v>dqy iw.kkZd</v>
      </c>
      <c r="F704" s="961"/>
      <c r="G704" s="961" t="str">
        <f>'statement of marks'!CZ$5</f>
        <v>dqy izkIrkad</v>
      </c>
      <c r="H704" s="961"/>
      <c r="I704" s="562" t="str">
        <f>'statement of marks'!DA$5</f>
        <v>izfr'kr</v>
      </c>
      <c r="J704" s="536" t="s">
        <v>663</v>
      </c>
    </row>
    <row r="705" spans="1:10" ht="17" customHeight="1">
      <c r="A705" s="960"/>
      <c r="B705" s="959"/>
      <c r="C705" s="920" t="str">
        <f>IF('statement of marks'!CX29="","",'statement of marks'!CX29)</f>
        <v/>
      </c>
      <c r="D705" s="920"/>
      <c r="E705" s="951" t="str">
        <f>IF('statement of marks'!CY29="","",'statement of marks'!CY29)</f>
        <v/>
      </c>
      <c r="F705" s="951"/>
      <c r="G705" s="951" t="str">
        <f>IF('statement of marks'!CZ29="","",'statement of marks'!CZ29)</f>
        <v/>
      </c>
      <c r="H705" s="951"/>
      <c r="I705" s="543" t="str">
        <f>IF('statement of marks'!DA29="","",'statement of marks'!DA29)</f>
        <v/>
      </c>
      <c r="J705" s="566" t="str">
        <f>IF('statement of marks'!DB29="","",'statement of marks'!DB29)</f>
        <v/>
      </c>
    </row>
    <row r="706" spans="1:10" ht="17" customHeight="1">
      <c r="A706" s="532"/>
      <c r="B706" s="539" t="str">
        <f>'statement of marks'!$CU$5</f>
        <v>dqy ehfVax</v>
      </c>
      <c r="C706" s="932" t="str">
        <f>details!$CB$3</f>
        <v>;ksx fnlEcj rd</v>
      </c>
      <c r="D706" s="933"/>
      <c r="E706" s="934"/>
      <c r="F706" s="552" t="str">
        <f>details!CB29</f>
        <v/>
      </c>
      <c r="G706" s="932" t="s">
        <v>664</v>
      </c>
      <c r="H706" s="933"/>
      <c r="I706" s="934"/>
      <c r="J706" s="554" t="str">
        <f>details!CJ29</f>
        <v/>
      </c>
    </row>
    <row r="707" spans="1:10" ht="17" customHeight="1">
      <c r="A707" s="532"/>
      <c r="B707" s="530" t="str">
        <f>'statement of marks'!$CV$5</f>
        <v>Nk= mifLFkfr</v>
      </c>
      <c r="C707" s="935"/>
      <c r="D707" s="936"/>
      <c r="E707" s="937"/>
      <c r="F707" s="553" t="str">
        <f>details!CC29</f>
        <v/>
      </c>
      <c r="G707" s="935"/>
      <c r="H707" s="936"/>
      <c r="I707" s="937"/>
      <c r="J707" s="555" t="str">
        <f>details!CK29</f>
        <v/>
      </c>
    </row>
    <row r="708" spans="1:10" ht="17" customHeight="1">
      <c r="A708" s="532"/>
      <c r="B708" s="530" t="s">
        <v>569</v>
      </c>
      <c r="C708" s="952" t="str">
        <f>IF('statement of marks'!DE29="","",'statement of marks'!DE29)</f>
        <v/>
      </c>
      <c r="D708" s="953"/>
      <c r="E708" s="953"/>
      <c r="F708" s="954"/>
      <c r="G708" s="955" t="str">
        <f>'statement of marks'!DD$5</f>
        <v>d{kk esa LFkku</v>
      </c>
      <c r="H708" s="956"/>
      <c r="I708" s="957"/>
      <c r="J708" s="545" t="str">
        <f>'statement of marks'!DD29</f>
        <v/>
      </c>
    </row>
    <row r="709" spans="1:10" ht="17" customHeight="1">
      <c r="A709" s="532"/>
      <c r="B709" s="530" t="s">
        <v>65</v>
      </c>
      <c r="C709" s="920"/>
      <c r="D709" s="920"/>
      <c r="E709" s="920"/>
      <c r="F709" s="920"/>
      <c r="G709" s="920"/>
      <c r="H709" s="920"/>
      <c r="I709" s="920"/>
      <c r="J709" s="924"/>
    </row>
    <row r="710" spans="1:10" ht="17" customHeight="1">
      <c r="A710" s="532"/>
      <c r="B710" s="556" t="s">
        <v>86</v>
      </c>
      <c r="C710" s="920"/>
      <c r="D710" s="920"/>
      <c r="E710" s="920"/>
      <c r="F710" s="920"/>
      <c r="G710" s="920"/>
      <c r="H710" s="920"/>
      <c r="I710" s="920"/>
      <c r="J710" s="924"/>
    </row>
    <row r="711" spans="1:10" ht="17" customHeight="1">
      <c r="A711" s="532"/>
      <c r="B711" s="557" t="s">
        <v>16</v>
      </c>
      <c r="C711" s="920"/>
      <c r="D711" s="920"/>
      <c r="E711" s="920"/>
      <c r="F711" s="920"/>
      <c r="G711" s="920"/>
      <c r="H711" s="920"/>
      <c r="I711" s="920"/>
      <c r="J711" s="924"/>
    </row>
    <row r="712" spans="1:10" ht="17" customHeight="1">
      <c r="A712" s="534"/>
      <c r="B712" s="558" t="s">
        <v>4</v>
      </c>
      <c r="C712" s="920"/>
      <c r="D712" s="920"/>
      <c r="E712" s="920"/>
      <c r="F712" s="920"/>
      <c r="G712" s="920"/>
      <c r="H712" s="920"/>
      <c r="I712" s="920"/>
      <c r="J712" s="924"/>
    </row>
    <row r="713" spans="1:10" ht="17" customHeight="1" thickBot="1">
      <c r="A713" s="535"/>
      <c r="B713" s="559" t="str">
        <f>'statement of marks'!$H$3</f>
        <v xml:space="preserve">fo|ky; dk Mkbl dksM+ </v>
      </c>
      <c r="C713" s="925" t="str">
        <f>'statement of marks'!$I$3</f>
        <v>00001</v>
      </c>
      <c r="D713" s="925"/>
      <c r="E713" s="926" t="s">
        <v>63</v>
      </c>
      <c r="F713" s="926"/>
      <c r="G713" s="926"/>
      <c r="H713" s="927">
        <f>'statement of marks'!$DD$107</f>
        <v>42460</v>
      </c>
      <c r="I713" s="928"/>
      <c r="J713" s="540" t="s">
        <v>662</v>
      </c>
    </row>
    <row r="714" spans="1:10" ht="17" customHeight="1">
      <c r="A714" s="929" t="s">
        <v>39</v>
      </c>
      <c r="B714" s="930"/>
      <c r="C714" s="930"/>
      <c r="D714" s="930"/>
      <c r="E714" s="930"/>
      <c r="F714" s="930"/>
      <c r="G714" s="930"/>
      <c r="H714" s="930"/>
      <c r="I714" s="930"/>
      <c r="J714" s="931"/>
    </row>
    <row r="715" spans="1:10" ht="17" customHeight="1">
      <c r="A715" s="938" t="str">
        <f>'statement of marks'!$A$1</f>
        <v>jk- ck- ek/;fed fo|ky; uohu] fuEckgsM+k</v>
      </c>
      <c r="B715" s="939"/>
      <c r="C715" s="939"/>
      <c r="D715" s="939"/>
      <c r="E715" s="939"/>
      <c r="F715" s="939"/>
      <c r="G715" s="939"/>
      <c r="H715" s="939"/>
      <c r="I715" s="939"/>
      <c r="J715" s="940"/>
    </row>
    <row r="716" spans="1:10" ht="17" customHeight="1">
      <c r="A716" s="941"/>
      <c r="B716" s="942"/>
      <c r="C716" s="942"/>
      <c r="D716" s="942"/>
      <c r="E716" s="942"/>
      <c r="F716" s="942"/>
      <c r="G716" s="942"/>
      <c r="H716" s="942"/>
      <c r="I716" s="942"/>
      <c r="J716" s="943"/>
    </row>
    <row r="717" spans="1:10" ht="17" customHeight="1">
      <c r="A717" s="531"/>
      <c r="B717" s="537" t="s">
        <v>559</v>
      </c>
      <c r="C717" s="944" t="str">
        <f>'statement of marks'!$F$3</f>
        <v>2015-16</v>
      </c>
      <c r="D717" s="944"/>
      <c r="E717" s="944"/>
      <c r="F717" s="944"/>
      <c r="G717" s="944"/>
      <c r="H717" s="944"/>
      <c r="I717" s="944"/>
      <c r="J717" s="945"/>
    </row>
    <row r="718" spans="1:10" ht="17" customHeight="1">
      <c r="A718" s="532"/>
      <c r="B718" s="530" t="s">
        <v>560</v>
      </c>
      <c r="C718" s="912" t="str">
        <f>IF('statement of marks'!H30="","",'statement of marks'!H30)</f>
        <v>v 024</v>
      </c>
      <c r="D718" s="912"/>
      <c r="E718" s="912"/>
      <c r="F718" s="912"/>
      <c r="G718" s="912"/>
      <c r="H718" s="912"/>
      <c r="I718" s="912"/>
      <c r="J718" s="958"/>
    </row>
    <row r="719" spans="1:10" ht="17" customHeight="1">
      <c r="A719" s="532"/>
      <c r="B719" s="530" t="s">
        <v>561</v>
      </c>
      <c r="C719" s="912" t="str">
        <f>IF('statement of marks'!I30="","",'statement of marks'!I30)</f>
        <v>c 024</v>
      </c>
      <c r="D719" s="912"/>
      <c r="E719" s="912"/>
      <c r="F719" s="912"/>
      <c r="G719" s="912"/>
      <c r="H719" s="912"/>
      <c r="I719" s="912"/>
      <c r="J719" s="958"/>
    </row>
    <row r="720" spans="1:10" ht="17" customHeight="1">
      <c r="A720" s="532"/>
      <c r="B720" s="530" t="s">
        <v>562</v>
      </c>
      <c r="C720" s="912" t="str">
        <f>IF('statement of marks'!J30="","",'statement of marks'!J30)</f>
        <v>l 024</v>
      </c>
      <c r="D720" s="912"/>
      <c r="E720" s="912"/>
      <c r="F720" s="912"/>
      <c r="G720" s="912"/>
      <c r="H720" s="912"/>
      <c r="I720" s="912"/>
      <c r="J720" s="958"/>
    </row>
    <row r="721" spans="1:10" ht="17" customHeight="1">
      <c r="A721" s="532"/>
      <c r="B721" s="530" t="s">
        <v>563</v>
      </c>
      <c r="C721" s="946" t="str">
        <f>'statement of marks'!$D$3</f>
        <v>2 A</v>
      </c>
      <c r="D721" s="946"/>
      <c r="E721" s="946"/>
      <c r="F721" s="912" t="s">
        <v>566</v>
      </c>
      <c r="G721" s="912"/>
      <c r="H721" s="912"/>
      <c r="I721" s="949" t="str">
        <f>IF('statement of marks'!B30="","",'statement of marks'!B30)</f>
        <v/>
      </c>
      <c r="J721" s="950"/>
    </row>
    <row r="722" spans="1:10" ht="17" customHeight="1">
      <c r="A722" s="532"/>
      <c r="B722" s="530" t="s">
        <v>6</v>
      </c>
      <c r="C722" s="946" t="str">
        <f>IF('statement of marks'!D30="","",'statement of marks'!D30)</f>
        <v/>
      </c>
      <c r="D722" s="946"/>
      <c r="E722" s="946"/>
      <c r="F722" s="912" t="s">
        <v>564</v>
      </c>
      <c r="G722" s="912"/>
      <c r="H722" s="912"/>
      <c r="I722" s="949" t="str">
        <f>IF('statement of marks'!E30="","",'statement of marks'!E30)</f>
        <v/>
      </c>
      <c r="J722" s="950"/>
    </row>
    <row r="723" spans="1:10" ht="17" customHeight="1">
      <c r="A723" s="532"/>
      <c r="B723" s="530" t="s">
        <v>661</v>
      </c>
      <c r="C723" s="947" t="str">
        <f>IF('statement of marks'!F30="","",'statement of marks'!F30)</f>
        <v/>
      </c>
      <c r="D723" s="947"/>
      <c r="E723" s="947"/>
      <c r="F723" s="918" t="str">
        <f>IF('statement of marks'!G30="","",'statement of marks'!G30)</f>
        <v/>
      </c>
      <c r="G723" s="918"/>
      <c r="H723" s="918"/>
      <c r="I723" s="918"/>
      <c r="J723" s="948"/>
    </row>
    <row r="724" spans="1:10" ht="17" customHeight="1">
      <c r="A724" s="534"/>
      <c r="B724" s="529" t="s">
        <v>565</v>
      </c>
      <c r="C724" s="498" t="str">
        <f>'statement of marks'!K$5</f>
        <v>ekSf[kd</v>
      </c>
      <c r="D724" s="498" t="str">
        <f>'statement of marks'!L$5</f>
        <v>fyf[kr</v>
      </c>
      <c r="E724" s="498" t="str">
        <f>'statement of marks'!M$5</f>
        <v>;ksx</v>
      </c>
      <c r="F724" s="498" t="str">
        <f>'statement of marks'!N$5</f>
        <v>ekSf[kd</v>
      </c>
      <c r="G724" s="498" t="str">
        <f>'statement of marks'!O$5</f>
        <v>fyf[kr</v>
      </c>
      <c r="H724" s="498" t="str">
        <f>'statement of marks'!P$5</f>
        <v>;ksx</v>
      </c>
      <c r="I724" s="564" t="s">
        <v>79</v>
      </c>
      <c r="J724" s="565" t="s">
        <v>571</v>
      </c>
    </row>
    <row r="725" spans="1:10" ht="17" customHeight="1">
      <c r="A725" s="533"/>
      <c r="B725" s="538" t="s">
        <v>55</v>
      </c>
      <c r="C725" s="541">
        <f>'statement of marks'!K$6</f>
        <v>70</v>
      </c>
      <c r="D725" s="541">
        <f>'statement of marks'!L$6</f>
        <v>30</v>
      </c>
      <c r="E725" s="541">
        <f>'statement of marks'!M$6</f>
        <v>100</v>
      </c>
      <c r="F725" s="541">
        <f>'statement of marks'!N$6</f>
        <v>70</v>
      </c>
      <c r="G725" s="541">
        <f>'statement of marks'!O$6</f>
        <v>30</v>
      </c>
      <c r="H725" s="541">
        <f>'statement of marks'!P$6</f>
        <v>100</v>
      </c>
      <c r="I725" s="541"/>
      <c r="J725" s="542"/>
    </row>
    <row r="726" spans="1:10" ht="17" customHeight="1">
      <c r="A726" s="532"/>
      <c r="B726" s="530" t="str">
        <f>'statement of marks'!$BZ$5</f>
        <v>fgUnh</v>
      </c>
      <c r="C726" s="543" t="str">
        <f>'statement of marks'!K30</f>
        <v/>
      </c>
      <c r="D726" s="543" t="str">
        <f>'statement of marks'!L30</f>
        <v/>
      </c>
      <c r="E726" s="543" t="str">
        <f>'statement of marks'!M30</f>
        <v/>
      </c>
      <c r="F726" s="543" t="str">
        <f>'statement of marks'!N30</f>
        <v/>
      </c>
      <c r="G726" s="543" t="str">
        <f>'statement of marks'!O30</f>
        <v/>
      </c>
      <c r="H726" s="543" t="str">
        <f>'statement of marks'!P30</f>
        <v/>
      </c>
      <c r="I726" s="544" t="str">
        <f>IF('statement of marks'!CA30="","",'statement of marks'!CA30)</f>
        <v/>
      </c>
      <c r="J726" s="545" t="str">
        <f>IF('statement of marks'!CB30="","",'statement of marks'!CB30)</f>
        <v/>
      </c>
    </row>
    <row r="727" spans="1:10" ht="17" customHeight="1">
      <c r="A727" s="532"/>
      <c r="B727" s="530" t="str">
        <f>'statement of marks'!$CC$5</f>
        <v>vaxszth</v>
      </c>
      <c r="C727" s="543" t="str">
        <f>'statement of marks'!X30</f>
        <v/>
      </c>
      <c r="D727" s="543" t="str">
        <f>'statement of marks'!Y30</f>
        <v/>
      </c>
      <c r="E727" s="543" t="str">
        <f>'statement of marks'!Z30</f>
        <v/>
      </c>
      <c r="F727" s="543" t="str">
        <f>'statement of marks'!AA30</f>
        <v/>
      </c>
      <c r="G727" s="543" t="str">
        <f>'statement of marks'!AB30</f>
        <v/>
      </c>
      <c r="H727" s="543" t="str">
        <f>'statement of marks'!AC30</f>
        <v/>
      </c>
      <c r="I727" s="544" t="str">
        <f>IF('statement of marks'!CD30="","",'statement of marks'!CD30)</f>
        <v/>
      </c>
      <c r="J727" s="545" t="str">
        <f>IF('statement of marks'!CE30="","",'statement of marks'!CE30)</f>
        <v/>
      </c>
    </row>
    <row r="728" spans="1:10" ht="17" customHeight="1">
      <c r="A728" s="532"/>
      <c r="B728" s="530" t="str">
        <f>'statement of marks'!$CF$5</f>
        <v>xf.kr</v>
      </c>
      <c r="C728" s="543" t="str">
        <f>'statement of marks'!AK30</f>
        <v/>
      </c>
      <c r="D728" s="543" t="str">
        <f>'statement of marks'!AL30</f>
        <v/>
      </c>
      <c r="E728" s="543" t="str">
        <f>'statement of marks'!AM30</f>
        <v/>
      </c>
      <c r="F728" s="543" t="str">
        <f>'statement of marks'!AN30</f>
        <v/>
      </c>
      <c r="G728" s="543" t="str">
        <f>'statement of marks'!AO30</f>
        <v/>
      </c>
      <c r="H728" s="543" t="str">
        <f>'statement of marks'!AP30</f>
        <v/>
      </c>
      <c r="I728" s="544" t="str">
        <f>IF('statement of marks'!CG30="","",'statement of marks'!CG30)</f>
        <v/>
      </c>
      <c r="J728" s="545" t="str">
        <f>IF('statement of marks'!CH30="","",'statement of marks'!CH30)</f>
        <v/>
      </c>
    </row>
    <row r="729" spans="1:10" ht="17" customHeight="1">
      <c r="A729" s="533"/>
      <c r="B729" s="538" t="s">
        <v>55</v>
      </c>
      <c r="C729" s="541"/>
      <c r="D729" s="541"/>
      <c r="E729" s="541">
        <f>'statement of marks'!AX$6</f>
        <v>50</v>
      </c>
      <c r="F729" s="541"/>
      <c r="G729" s="541"/>
      <c r="H729" s="541">
        <f>'statement of marks'!AY$6</f>
        <v>50</v>
      </c>
      <c r="I729" s="546"/>
      <c r="J729" s="542"/>
    </row>
    <row r="730" spans="1:10" ht="17" customHeight="1">
      <c r="A730" s="532"/>
      <c r="B730" s="530" t="str">
        <f>'statement of marks'!$CI$5</f>
        <v>Ik;kZoj.k v/;;u</v>
      </c>
      <c r="C730" s="561"/>
      <c r="D730" s="561"/>
      <c r="E730" s="543" t="str">
        <f>'statement of marks'!AX30</f>
        <v/>
      </c>
      <c r="F730" s="561"/>
      <c r="G730" s="561"/>
      <c r="H730" s="543" t="str">
        <f>'statement of marks'!AY30</f>
        <v/>
      </c>
      <c r="I730" s="544" t="str">
        <f>IF('statement of marks'!CJ30="","",'statement of marks'!CJ30)</f>
        <v/>
      </c>
      <c r="J730" s="545" t="str">
        <f>IF('statement of marks'!CK30="","",'statement of marks'!CK30)</f>
        <v/>
      </c>
    </row>
    <row r="731" spans="1:10" ht="17" customHeight="1">
      <c r="A731" s="532"/>
      <c r="B731" s="530" t="str">
        <f>'statement of marks'!$CR$5</f>
        <v>LokLF; ,oe~ 'kkjhfjd f'k{kk</v>
      </c>
      <c r="C731" s="543"/>
      <c r="D731" s="543"/>
      <c r="E731" s="543" t="str">
        <f>'statement of marks'!BS30</f>
        <v/>
      </c>
      <c r="F731" s="561"/>
      <c r="G731" s="543"/>
      <c r="H731" s="543" t="str">
        <f>'statement of marks'!BT30</f>
        <v/>
      </c>
      <c r="I731" s="547" t="str">
        <f>IF('statement of marks'!CS30="","",'statement of marks'!CS30)</f>
        <v/>
      </c>
      <c r="J731" s="548" t="str">
        <f>IF('statement of marks'!CT30="","",'statement of marks'!CT30)</f>
        <v/>
      </c>
    </row>
    <row r="732" spans="1:10" ht="17" customHeight="1">
      <c r="A732" s="533"/>
      <c r="B732" s="538" t="s">
        <v>55</v>
      </c>
      <c r="C732" s="541"/>
      <c r="D732" s="541"/>
      <c r="E732" s="541">
        <f>'statement of marks'!BE$6</f>
        <v>25</v>
      </c>
      <c r="F732" s="546"/>
      <c r="G732" s="541"/>
      <c r="H732" s="541">
        <f>'statement of marks'!BF$6</f>
        <v>25</v>
      </c>
      <c r="I732" s="549"/>
      <c r="J732" s="550"/>
    </row>
    <row r="733" spans="1:10" ht="17" customHeight="1">
      <c r="A733" s="532"/>
      <c r="B733" s="530" t="str">
        <f>'statement of marks'!$CL$5</f>
        <v>dk;kZuqHko</v>
      </c>
      <c r="C733" s="543"/>
      <c r="D733" s="543"/>
      <c r="E733" s="543" t="str">
        <f>'statement of marks'!BE30</f>
        <v/>
      </c>
      <c r="F733" s="561"/>
      <c r="G733" s="543"/>
      <c r="H733" s="543" t="str">
        <f>'statement of marks'!BF30</f>
        <v/>
      </c>
      <c r="I733" s="544" t="str">
        <f>IF('statement of marks'!CM30="","",'statement of marks'!CM30)</f>
        <v/>
      </c>
      <c r="J733" s="545" t="str">
        <f>IF('statement of marks'!CN30="","",'statement of marks'!CN30)</f>
        <v/>
      </c>
    </row>
    <row r="734" spans="1:10" ht="17" customHeight="1">
      <c r="A734" s="532"/>
      <c r="B734" s="530" t="str">
        <f>'statement of marks'!$CO$5</f>
        <v>dyk f'k{kk</v>
      </c>
      <c r="C734" s="543"/>
      <c r="D734" s="543"/>
      <c r="E734" s="543" t="str">
        <f>'statement of marks'!BL30</f>
        <v/>
      </c>
      <c r="F734" s="561"/>
      <c r="G734" s="543"/>
      <c r="H734" s="543" t="str">
        <f>'statement of marks'!BM30</f>
        <v/>
      </c>
      <c r="I734" s="547" t="str">
        <f>IF('statement of marks'!CP30="","",'statement of marks'!CP30)</f>
        <v/>
      </c>
      <c r="J734" s="551" t="str">
        <f>IF('statement of marks'!CQ30="","",'statement of marks'!CQ30)</f>
        <v/>
      </c>
    </row>
    <row r="735" spans="1:10" ht="17" customHeight="1">
      <c r="A735" s="960"/>
      <c r="B735" s="959" t="s">
        <v>659</v>
      </c>
      <c r="C735" s="920" t="s">
        <v>8</v>
      </c>
      <c r="D735" s="920"/>
      <c r="E735" s="961" t="str">
        <f>'statement of marks'!CY$5</f>
        <v>dqy iw.kkZd</v>
      </c>
      <c r="F735" s="961"/>
      <c r="G735" s="961" t="str">
        <f>'statement of marks'!CZ$5</f>
        <v>dqy izkIrkad</v>
      </c>
      <c r="H735" s="961"/>
      <c r="I735" s="562" t="str">
        <f>'statement of marks'!DA$5</f>
        <v>izfr'kr</v>
      </c>
      <c r="J735" s="536" t="s">
        <v>663</v>
      </c>
    </row>
    <row r="736" spans="1:10" ht="17" customHeight="1">
      <c r="A736" s="960"/>
      <c r="B736" s="959"/>
      <c r="C736" s="920" t="str">
        <f>IF('statement of marks'!CX30="","",'statement of marks'!CX30)</f>
        <v/>
      </c>
      <c r="D736" s="920"/>
      <c r="E736" s="951" t="str">
        <f>IF('statement of marks'!CY30="","",'statement of marks'!CY30)</f>
        <v/>
      </c>
      <c r="F736" s="951"/>
      <c r="G736" s="951" t="str">
        <f>IF('statement of marks'!CZ30="","",'statement of marks'!CZ30)</f>
        <v/>
      </c>
      <c r="H736" s="951"/>
      <c r="I736" s="543" t="str">
        <f>IF('statement of marks'!DA30="","",'statement of marks'!DA30)</f>
        <v/>
      </c>
      <c r="J736" s="566" t="str">
        <f>IF('statement of marks'!DB30="","",'statement of marks'!DB30)</f>
        <v/>
      </c>
    </row>
    <row r="737" spans="1:10" ht="17" customHeight="1">
      <c r="A737" s="532"/>
      <c r="B737" s="539" t="str">
        <f>'statement of marks'!$CU$5</f>
        <v>dqy ehfVax</v>
      </c>
      <c r="C737" s="932" t="str">
        <f>details!$CB$3</f>
        <v>;ksx fnlEcj rd</v>
      </c>
      <c r="D737" s="933"/>
      <c r="E737" s="934"/>
      <c r="F737" s="552" t="str">
        <f>details!CB30</f>
        <v/>
      </c>
      <c r="G737" s="932" t="s">
        <v>664</v>
      </c>
      <c r="H737" s="933"/>
      <c r="I737" s="934"/>
      <c r="J737" s="554" t="str">
        <f>details!CJ30</f>
        <v/>
      </c>
    </row>
    <row r="738" spans="1:10" ht="17" customHeight="1">
      <c r="A738" s="532"/>
      <c r="B738" s="530" t="str">
        <f>'statement of marks'!$CV$5</f>
        <v>Nk= mifLFkfr</v>
      </c>
      <c r="C738" s="935"/>
      <c r="D738" s="936"/>
      <c r="E738" s="937"/>
      <c r="F738" s="553" t="str">
        <f>details!CC30</f>
        <v/>
      </c>
      <c r="G738" s="935"/>
      <c r="H738" s="936"/>
      <c r="I738" s="937"/>
      <c r="J738" s="555" t="str">
        <f>details!CK30</f>
        <v/>
      </c>
    </row>
    <row r="739" spans="1:10" ht="17" customHeight="1">
      <c r="A739" s="532"/>
      <c r="B739" s="530" t="s">
        <v>569</v>
      </c>
      <c r="C739" s="952" t="str">
        <f>IF('statement of marks'!DE30="","",'statement of marks'!DE30)</f>
        <v/>
      </c>
      <c r="D739" s="953"/>
      <c r="E739" s="953"/>
      <c r="F739" s="954"/>
      <c r="G739" s="955" t="str">
        <f>'statement of marks'!DD$5</f>
        <v>d{kk esa LFkku</v>
      </c>
      <c r="H739" s="956"/>
      <c r="I739" s="957"/>
      <c r="J739" s="545" t="str">
        <f>'statement of marks'!DD30</f>
        <v/>
      </c>
    </row>
    <row r="740" spans="1:10" ht="17" customHeight="1">
      <c r="A740" s="532"/>
      <c r="B740" s="530" t="s">
        <v>65</v>
      </c>
      <c r="C740" s="920"/>
      <c r="D740" s="920"/>
      <c r="E740" s="920"/>
      <c r="F740" s="920"/>
      <c r="G740" s="920"/>
      <c r="H740" s="920"/>
      <c r="I740" s="920"/>
      <c r="J740" s="924"/>
    </row>
    <row r="741" spans="1:10" ht="17" customHeight="1">
      <c r="A741" s="532"/>
      <c r="B741" s="556" t="s">
        <v>86</v>
      </c>
      <c r="C741" s="920"/>
      <c r="D741" s="920"/>
      <c r="E741" s="920"/>
      <c r="F741" s="920"/>
      <c r="G741" s="920"/>
      <c r="H741" s="920"/>
      <c r="I741" s="920"/>
      <c r="J741" s="924"/>
    </row>
    <row r="742" spans="1:10" ht="17" customHeight="1">
      <c r="A742" s="532"/>
      <c r="B742" s="557" t="s">
        <v>16</v>
      </c>
      <c r="C742" s="920"/>
      <c r="D742" s="920"/>
      <c r="E742" s="920"/>
      <c r="F742" s="920"/>
      <c r="G742" s="920"/>
      <c r="H742" s="920"/>
      <c r="I742" s="920"/>
      <c r="J742" s="924"/>
    </row>
    <row r="743" spans="1:10" ht="17" customHeight="1">
      <c r="A743" s="534"/>
      <c r="B743" s="558" t="s">
        <v>4</v>
      </c>
      <c r="C743" s="920"/>
      <c r="D743" s="920"/>
      <c r="E743" s="920"/>
      <c r="F743" s="920"/>
      <c r="G743" s="920"/>
      <c r="H743" s="920"/>
      <c r="I743" s="920"/>
      <c r="J743" s="924"/>
    </row>
    <row r="744" spans="1:10" ht="17" customHeight="1" thickBot="1">
      <c r="A744" s="535"/>
      <c r="B744" s="559" t="str">
        <f>'statement of marks'!$H$3</f>
        <v xml:space="preserve">fo|ky; dk Mkbl dksM+ </v>
      </c>
      <c r="C744" s="925" t="str">
        <f>'statement of marks'!$I$3</f>
        <v>00001</v>
      </c>
      <c r="D744" s="925"/>
      <c r="E744" s="926" t="s">
        <v>63</v>
      </c>
      <c r="F744" s="926"/>
      <c r="G744" s="926"/>
      <c r="H744" s="927">
        <f>'statement of marks'!$DD$107</f>
        <v>42460</v>
      </c>
      <c r="I744" s="928"/>
      <c r="J744" s="540" t="s">
        <v>662</v>
      </c>
    </row>
    <row r="745" spans="1:10" ht="17" customHeight="1">
      <c r="A745" s="929" t="s">
        <v>39</v>
      </c>
      <c r="B745" s="930"/>
      <c r="C745" s="930"/>
      <c r="D745" s="930"/>
      <c r="E745" s="930"/>
      <c r="F745" s="930"/>
      <c r="G745" s="930"/>
      <c r="H745" s="930"/>
      <c r="I745" s="930"/>
      <c r="J745" s="931"/>
    </row>
    <row r="746" spans="1:10" ht="17" customHeight="1">
      <c r="A746" s="938" t="str">
        <f>'statement of marks'!$A$1</f>
        <v>jk- ck- ek/;fed fo|ky; uohu] fuEckgsM+k</v>
      </c>
      <c r="B746" s="939"/>
      <c r="C746" s="939"/>
      <c r="D746" s="939"/>
      <c r="E746" s="939"/>
      <c r="F746" s="939"/>
      <c r="G746" s="939"/>
      <c r="H746" s="939"/>
      <c r="I746" s="939"/>
      <c r="J746" s="940"/>
    </row>
    <row r="747" spans="1:10" ht="17" customHeight="1">
      <c r="A747" s="941"/>
      <c r="B747" s="942"/>
      <c r="C747" s="942"/>
      <c r="D747" s="942"/>
      <c r="E747" s="942"/>
      <c r="F747" s="942"/>
      <c r="G747" s="942"/>
      <c r="H747" s="942"/>
      <c r="I747" s="942"/>
      <c r="J747" s="943"/>
    </row>
    <row r="748" spans="1:10" ht="17" customHeight="1">
      <c r="A748" s="531"/>
      <c r="B748" s="537" t="s">
        <v>559</v>
      </c>
      <c r="C748" s="944" t="str">
        <f>'statement of marks'!$F$3</f>
        <v>2015-16</v>
      </c>
      <c r="D748" s="944"/>
      <c r="E748" s="944"/>
      <c r="F748" s="944"/>
      <c r="G748" s="944"/>
      <c r="H748" s="944"/>
      <c r="I748" s="944"/>
      <c r="J748" s="945"/>
    </row>
    <row r="749" spans="1:10" ht="17" customHeight="1">
      <c r="A749" s="532"/>
      <c r="B749" s="530" t="s">
        <v>560</v>
      </c>
      <c r="C749" s="912" t="str">
        <f>IF('statement of marks'!H31="","",'statement of marks'!H31)</f>
        <v>v 025</v>
      </c>
      <c r="D749" s="912"/>
      <c r="E749" s="912"/>
      <c r="F749" s="912"/>
      <c r="G749" s="912"/>
      <c r="H749" s="912"/>
      <c r="I749" s="912"/>
      <c r="J749" s="958"/>
    </row>
    <row r="750" spans="1:10" ht="17" customHeight="1">
      <c r="A750" s="532"/>
      <c r="B750" s="530" t="s">
        <v>561</v>
      </c>
      <c r="C750" s="912" t="str">
        <f>IF('statement of marks'!I31="","",'statement of marks'!I31)</f>
        <v>c 025</v>
      </c>
      <c r="D750" s="912"/>
      <c r="E750" s="912"/>
      <c r="F750" s="912"/>
      <c r="G750" s="912"/>
      <c r="H750" s="912"/>
      <c r="I750" s="912"/>
      <c r="J750" s="958"/>
    </row>
    <row r="751" spans="1:10" ht="17" customHeight="1">
      <c r="A751" s="532"/>
      <c r="B751" s="530" t="s">
        <v>562</v>
      </c>
      <c r="C751" s="912" t="str">
        <f>IF('statement of marks'!J31="","",'statement of marks'!J31)</f>
        <v>l 025</v>
      </c>
      <c r="D751" s="912"/>
      <c r="E751" s="912"/>
      <c r="F751" s="912"/>
      <c r="G751" s="912"/>
      <c r="H751" s="912"/>
      <c r="I751" s="912"/>
      <c r="J751" s="958"/>
    </row>
    <row r="752" spans="1:10" ht="17" customHeight="1">
      <c r="A752" s="532"/>
      <c r="B752" s="530" t="s">
        <v>563</v>
      </c>
      <c r="C752" s="946" t="str">
        <f>'statement of marks'!$D$3</f>
        <v>2 A</v>
      </c>
      <c r="D752" s="946"/>
      <c r="E752" s="946"/>
      <c r="F752" s="912" t="s">
        <v>566</v>
      </c>
      <c r="G752" s="912"/>
      <c r="H752" s="912"/>
      <c r="I752" s="949" t="str">
        <f>IF('statement of marks'!B31="","",'statement of marks'!B31)</f>
        <v/>
      </c>
      <c r="J752" s="950"/>
    </row>
    <row r="753" spans="1:10" ht="17" customHeight="1">
      <c r="A753" s="532"/>
      <c r="B753" s="530" t="s">
        <v>6</v>
      </c>
      <c r="C753" s="946" t="str">
        <f>IF('statement of marks'!D31="","",'statement of marks'!D31)</f>
        <v/>
      </c>
      <c r="D753" s="946"/>
      <c r="E753" s="946"/>
      <c r="F753" s="912" t="s">
        <v>564</v>
      </c>
      <c r="G753" s="912"/>
      <c r="H753" s="912"/>
      <c r="I753" s="949" t="str">
        <f>IF('statement of marks'!E31="","",'statement of marks'!E31)</f>
        <v/>
      </c>
      <c r="J753" s="950"/>
    </row>
    <row r="754" spans="1:10" ht="17" customHeight="1">
      <c r="A754" s="532"/>
      <c r="B754" s="530" t="s">
        <v>661</v>
      </c>
      <c r="C754" s="947" t="str">
        <f>IF('statement of marks'!F31="","",'statement of marks'!F31)</f>
        <v/>
      </c>
      <c r="D754" s="947"/>
      <c r="E754" s="947"/>
      <c r="F754" s="918" t="str">
        <f>IF('statement of marks'!G31="","",'statement of marks'!G31)</f>
        <v/>
      </c>
      <c r="G754" s="918"/>
      <c r="H754" s="918"/>
      <c r="I754" s="918"/>
      <c r="J754" s="948"/>
    </row>
    <row r="755" spans="1:10" ht="17" customHeight="1">
      <c r="A755" s="534"/>
      <c r="B755" s="529" t="s">
        <v>565</v>
      </c>
      <c r="C755" s="498" t="str">
        <f>'statement of marks'!K$5</f>
        <v>ekSf[kd</v>
      </c>
      <c r="D755" s="498" t="str">
        <f>'statement of marks'!L$5</f>
        <v>fyf[kr</v>
      </c>
      <c r="E755" s="498" t="str">
        <f>'statement of marks'!M$5</f>
        <v>;ksx</v>
      </c>
      <c r="F755" s="498" t="str">
        <f>'statement of marks'!N$5</f>
        <v>ekSf[kd</v>
      </c>
      <c r="G755" s="498" t="str">
        <f>'statement of marks'!O$5</f>
        <v>fyf[kr</v>
      </c>
      <c r="H755" s="498" t="str">
        <f>'statement of marks'!P$5</f>
        <v>;ksx</v>
      </c>
      <c r="I755" s="564" t="s">
        <v>79</v>
      </c>
      <c r="J755" s="565" t="s">
        <v>571</v>
      </c>
    </row>
    <row r="756" spans="1:10" ht="17" customHeight="1">
      <c r="A756" s="533"/>
      <c r="B756" s="538" t="s">
        <v>55</v>
      </c>
      <c r="C756" s="541">
        <f>'statement of marks'!K$6</f>
        <v>70</v>
      </c>
      <c r="D756" s="541">
        <f>'statement of marks'!L$6</f>
        <v>30</v>
      </c>
      <c r="E756" s="541">
        <f>'statement of marks'!M$6</f>
        <v>100</v>
      </c>
      <c r="F756" s="541">
        <f>'statement of marks'!N$6</f>
        <v>70</v>
      </c>
      <c r="G756" s="541">
        <f>'statement of marks'!O$6</f>
        <v>30</v>
      </c>
      <c r="H756" s="541">
        <f>'statement of marks'!P$6</f>
        <v>100</v>
      </c>
      <c r="I756" s="541"/>
      <c r="J756" s="542"/>
    </row>
    <row r="757" spans="1:10" ht="17" customHeight="1">
      <c r="A757" s="532"/>
      <c r="B757" s="530" t="str">
        <f>'statement of marks'!$BZ$5</f>
        <v>fgUnh</v>
      </c>
      <c r="C757" s="543" t="str">
        <f>'statement of marks'!K31</f>
        <v/>
      </c>
      <c r="D757" s="543" t="str">
        <f>'statement of marks'!L31</f>
        <v/>
      </c>
      <c r="E757" s="543" t="str">
        <f>'statement of marks'!M31</f>
        <v/>
      </c>
      <c r="F757" s="543" t="str">
        <f>'statement of marks'!N31</f>
        <v/>
      </c>
      <c r="G757" s="543" t="str">
        <f>'statement of marks'!O31</f>
        <v/>
      </c>
      <c r="H757" s="543" t="str">
        <f>'statement of marks'!P31</f>
        <v/>
      </c>
      <c r="I757" s="544" t="str">
        <f>IF('statement of marks'!CA31="","",'statement of marks'!CA31)</f>
        <v/>
      </c>
      <c r="J757" s="545" t="str">
        <f>IF('statement of marks'!CB31="","",'statement of marks'!CB31)</f>
        <v/>
      </c>
    </row>
    <row r="758" spans="1:10" ht="17" customHeight="1">
      <c r="A758" s="532"/>
      <c r="B758" s="530" t="str">
        <f>'statement of marks'!$CC$5</f>
        <v>vaxszth</v>
      </c>
      <c r="C758" s="543" t="str">
        <f>'statement of marks'!X31</f>
        <v/>
      </c>
      <c r="D758" s="543" t="str">
        <f>'statement of marks'!Y31</f>
        <v/>
      </c>
      <c r="E758" s="543" t="str">
        <f>'statement of marks'!Z31</f>
        <v/>
      </c>
      <c r="F758" s="543" t="str">
        <f>'statement of marks'!AA31</f>
        <v/>
      </c>
      <c r="G758" s="543" t="str">
        <f>'statement of marks'!AB31</f>
        <v/>
      </c>
      <c r="H758" s="543" t="str">
        <f>'statement of marks'!AC31</f>
        <v/>
      </c>
      <c r="I758" s="544" t="str">
        <f>IF('statement of marks'!CD31="","",'statement of marks'!CD31)</f>
        <v/>
      </c>
      <c r="J758" s="545" t="str">
        <f>IF('statement of marks'!CE31="","",'statement of marks'!CE31)</f>
        <v/>
      </c>
    </row>
    <row r="759" spans="1:10" ht="17" customHeight="1">
      <c r="A759" s="532"/>
      <c r="B759" s="530" t="str">
        <f>'statement of marks'!$CF$5</f>
        <v>xf.kr</v>
      </c>
      <c r="C759" s="543" t="str">
        <f>'statement of marks'!AK31</f>
        <v/>
      </c>
      <c r="D759" s="543" t="str">
        <f>'statement of marks'!AL31</f>
        <v/>
      </c>
      <c r="E759" s="543" t="str">
        <f>'statement of marks'!AM31</f>
        <v/>
      </c>
      <c r="F759" s="543" t="str">
        <f>'statement of marks'!AN31</f>
        <v/>
      </c>
      <c r="G759" s="543" t="str">
        <f>'statement of marks'!AO31</f>
        <v/>
      </c>
      <c r="H759" s="543" t="str">
        <f>'statement of marks'!AP31</f>
        <v/>
      </c>
      <c r="I759" s="544" t="str">
        <f>IF('statement of marks'!CG31="","",'statement of marks'!CG31)</f>
        <v/>
      </c>
      <c r="J759" s="545" t="str">
        <f>IF('statement of marks'!CH31="","",'statement of marks'!CH31)</f>
        <v/>
      </c>
    </row>
    <row r="760" spans="1:10" ht="17" customHeight="1">
      <c r="A760" s="533"/>
      <c r="B760" s="538" t="s">
        <v>55</v>
      </c>
      <c r="C760" s="541"/>
      <c r="D760" s="541"/>
      <c r="E760" s="541">
        <f>'statement of marks'!AX$6</f>
        <v>50</v>
      </c>
      <c r="F760" s="541"/>
      <c r="G760" s="541"/>
      <c r="H760" s="541">
        <f>'statement of marks'!AY$6</f>
        <v>50</v>
      </c>
      <c r="I760" s="546"/>
      <c r="J760" s="542"/>
    </row>
    <row r="761" spans="1:10" ht="17" customHeight="1">
      <c r="A761" s="532"/>
      <c r="B761" s="530" t="str">
        <f>'statement of marks'!$CI$5</f>
        <v>Ik;kZoj.k v/;;u</v>
      </c>
      <c r="C761" s="561"/>
      <c r="D761" s="561"/>
      <c r="E761" s="543" t="str">
        <f>'statement of marks'!AX31</f>
        <v/>
      </c>
      <c r="F761" s="561"/>
      <c r="G761" s="561"/>
      <c r="H761" s="543" t="str">
        <f>'statement of marks'!AY31</f>
        <v/>
      </c>
      <c r="I761" s="544" t="str">
        <f>IF('statement of marks'!CJ31="","",'statement of marks'!CJ31)</f>
        <v/>
      </c>
      <c r="J761" s="545" t="str">
        <f>IF('statement of marks'!CK31="","",'statement of marks'!CK31)</f>
        <v/>
      </c>
    </row>
    <row r="762" spans="1:10" ht="17" customHeight="1">
      <c r="A762" s="532"/>
      <c r="B762" s="530" t="str">
        <f>'statement of marks'!$CR$5</f>
        <v>LokLF; ,oe~ 'kkjhfjd f'k{kk</v>
      </c>
      <c r="C762" s="543"/>
      <c r="D762" s="543"/>
      <c r="E762" s="543" t="str">
        <f>'statement of marks'!BS31</f>
        <v/>
      </c>
      <c r="F762" s="561"/>
      <c r="G762" s="543"/>
      <c r="H762" s="543" t="str">
        <f>'statement of marks'!BT31</f>
        <v/>
      </c>
      <c r="I762" s="547" t="str">
        <f>IF('statement of marks'!CS31="","",'statement of marks'!CS31)</f>
        <v/>
      </c>
      <c r="J762" s="548" t="str">
        <f>IF('statement of marks'!CT31="","",'statement of marks'!CT31)</f>
        <v/>
      </c>
    </row>
    <row r="763" spans="1:10" ht="17" customHeight="1">
      <c r="A763" s="533"/>
      <c r="B763" s="538" t="s">
        <v>55</v>
      </c>
      <c r="C763" s="541"/>
      <c r="D763" s="541"/>
      <c r="E763" s="541">
        <f>'statement of marks'!BE$6</f>
        <v>25</v>
      </c>
      <c r="F763" s="546"/>
      <c r="G763" s="541"/>
      <c r="H763" s="541">
        <f>'statement of marks'!BF$6</f>
        <v>25</v>
      </c>
      <c r="I763" s="549"/>
      <c r="J763" s="550"/>
    </row>
    <row r="764" spans="1:10" ht="17" customHeight="1">
      <c r="A764" s="532"/>
      <c r="B764" s="530" t="str">
        <f>'statement of marks'!$CL$5</f>
        <v>dk;kZuqHko</v>
      </c>
      <c r="C764" s="543"/>
      <c r="D764" s="543"/>
      <c r="E764" s="543" t="str">
        <f>'statement of marks'!BE31</f>
        <v/>
      </c>
      <c r="F764" s="561"/>
      <c r="G764" s="543"/>
      <c r="H764" s="543" t="str">
        <f>'statement of marks'!BF31</f>
        <v/>
      </c>
      <c r="I764" s="544" t="str">
        <f>IF('statement of marks'!CM31="","",'statement of marks'!CM31)</f>
        <v/>
      </c>
      <c r="J764" s="545" t="str">
        <f>IF('statement of marks'!CN31="","",'statement of marks'!CN31)</f>
        <v/>
      </c>
    </row>
    <row r="765" spans="1:10" ht="17" customHeight="1">
      <c r="A765" s="532"/>
      <c r="B765" s="530" t="str">
        <f>'statement of marks'!$CO$5</f>
        <v>dyk f'k{kk</v>
      </c>
      <c r="C765" s="543"/>
      <c r="D765" s="543"/>
      <c r="E765" s="543" t="str">
        <f>'statement of marks'!BL31</f>
        <v/>
      </c>
      <c r="F765" s="561"/>
      <c r="G765" s="543"/>
      <c r="H765" s="543" t="str">
        <f>'statement of marks'!BM31</f>
        <v/>
      </c>
      <c r="I765" s="547" t="str">
        <f>IF('statement of marks'!CP31="","",'statement of marks'!CP31)</f>
        <v/>
      </c>
      <c r="J765" s="551" t="str">
        <f>IF('statement of marks'!CQ31="","",'statement of marks'!CQ31)</f>
        <v/>
      </c>
    </row>
    <row r="766" spans="1:10" ht="17" customHeight="1">
      <c r="A766" s="960"/>
      <c r="B766" s="959" t="s">
        <v>659</v>
      </c>
      <c r="C766" s="920" t="s">
        <v>8</v>
      </c>
      <c r="D766" s="920"/>
      <c r="E766" s="961" t="str">
        <f>'statement of marks'!CY$5</f>
        <v>dqy iw.kkZd</v>
      </c>
      <c r="F766" s="961"/>
      <c r="G766" s="961" t="str">
        <f>'statement of marks'!CZ$5</f>
        <v>dqy izkIrkad</v>
      </c>
      <c r="H766" s="961"/>
      <c r="I766" s="562" t="str">
        <f>'statement of marks'!DA$5</f>
        <v>izfr'kr</v>
      </c>
      <c r="J766" s="536" t="s">
        <v>663</v>
      </c>
    </row>
    <row r="767" spans="1:10" ht="17" customHeight="1">
      <c r="A767" s="960"/>
      <c r="B767" s="959"/>
      <c r="C767" s="920" t="str">
        <f>IF('statement of marks'!CX31="","",'statement of marks'!CX31)</f>
        <v/>
      </c>
      <c r="D767" s="920"/>
      <c r="E767" s="951" t="str">
        <f>IF('statement of marks'!CY31="","",'statement of marks'!CY31)</f>
        <v/>
      </c>
      <c r="F767" s="951"/>
      <c r="G767" s="951" t="str">
        <f>IF('statement of marks'!CZ31="","",'statement of marks'!CZ31)</f>
        <v/>
      </c>
      <c r="H767" s="951"/>
      <c r="I767" s="543" t="str">
        <f>IF('statement of marks'!DA31="","",'statement of marks'!DA31)</f>
        <v/>
      </c>
      <c r="J767" s="566" t="str">
        <f>IF('statement of marks'!DB31="","",'statement of marks'!DB31)</f>
        <v/>
      </c>
    </row>
    <row r="768" spans="1:10" ht="17" customHeight="1">
      <c r="A768" s="532"/>
      <c r="B768" s="539" t="str">
        <f>'statement of marks'!$CU$5</f>
        <v>dqy ehfVax</v>
      </c>
      <c r="C768" s="932" t="str">
        <f>details!$CB$3</f>
        <v>;ksx fnlEcj rd</v>
      </c>
      <c r="D768" s="933"/>
      <c r="E768" s="934"/>
      <c r="F768" s="552" t="str">
        <f>details!CB31</f>
        <v/>
      </c>
      <c r="G768" s="932" t="s">
        <v>664</v>
      </c>
      <c r="H768" s="933"/>
      <c r="I768" s="934"/>
      <c r="J768" s="554" t="str">
        <f>details!CJ31</f>
        <v/>
      </c>
    </row>
    <row r="769" spans="1:10" ht="17" customHeight="1">
      <c r="A769" s="532"/>
      <c r="B769" s="530" t="str">
        <f>'statement of marks'!$CV$5</f>
        <v>Nk= mifLFkfr</v>
      </c>
      <c r="C769" s="935"/>
      <c r="D769" s="936"/>
      <c r="E769" s="937"/>
      <c r="F769" s="553" t="str">
        <f>details!CC31</f>
        <v/>
      </c>
      <c r="G769" s="935"/>
      <c r="H769" s="936"/>
      <c r="I769" s="937"/>
      <c r="J769" s="555" t="str">
        <f>details!CK31</f>
        <v/>
      </c>
    </row>
    <row r="770" spans="1:10" ht="17" customHeight="1">
      <c r="A770" s="532"/>
      <c r="B770" s="530" t="s">
        <v>569</v>
      </c>
      <c r="C770" s="952" t="str">
        <f>IF('statement of marks'!DE31="","",'statement of marks'!DE31)</f>
        <v/>
      </c>
      <c r="D770" s="953"/>
      <c r="E770" s="953"/>
      <c r="F770" s="954"/>
      <c r="G770" s="955" t="str">
        <f>'statement of marks'!DD$5</f>
        <v>d{kk esa LFkku</v>
      </c>
      <c r="H770" s="956"/>
      <c r="I770" s="957"/>
      <c r="J770" s="545" t="str">
        <f>'statement of marks'!DD31</f>
        <v/>
      </c>
    </row>
    <row r="771" spans="1:10" ht="17" customHeight="1">
      <c r="A771" s="532"/>
      <c r="B771" s="530" t="s">
        <v>65</v>
      </c>
      <c r="C771" s="920"/>
      <c r="D771" s="920"/>
      <c r="E771" s="920"/>
      <c r="F771" s="920"/>
      <c r="G771" s="920"/>
      <c r="H771" s="920"/>
      <c r="I771" s="920"/>
      <c r="J771" s="924"/>
    </row>
    <row r="772" spans="1:10" ht="17" customHeight="1">
      <c r="A772" s="532"/>
      <c r="B772" s="556" t="s">
        <v>86</v>
      </c>
      <c r="C772" s="920"/>
      <c r="D772" s="920"/>
      <c r="E772" s="920"/>
      <c r="F772" s="920"/>
      <c r="G772" s="920"/>
      <c r="H772" s="920"/>
      <c r="I772" s="920"/>
      <c r="J772" s="924"/>
    </row>
    <row r="773" spans="1:10" ht="17" customHeight="1">
      <c r="A773" s="532"/>
      <c r="B773" s="557" t="s">
        <v>16</v>
      </c>
      <c r="C773" s="920"/>
      <c r="D773" s="920"/>
      <c r="E773" s="920"/>
      <c r="F773" s="920"/>
      <c r="G773" s="920"/>
      <c r="H773" s="920"/>
      <c r="I773" s="920"/>
      <c r="J773" s="924"/>
    </row>
    <row r="774" spans="1:10" ht="17" customHeight="1">
      <c r="A774" s="534"/>
      <c r="B774" s="558" t="s">
        <v>4</v>
      </c>
      <c r="C774" s="920"/>
      <c r="D774" s="920"/>
      <c r="E774" s="920"/>
      <c r="F774" s="920"/>
      <c r="G774" s="920"/>
      <c r="H774" s="920"/>
      <c r="I774" s="920"/>
      <c r="J774" s="924"/>
    </row>
    <row r="775" spans="1:10" ht="17" customHeight="1" thickBot="1">
      <c r="A775" s="535"/>
      <c r="B775" s="559" t="str">
        <f>'statement of marks'!$H$3</f>
        <v xml:space="preserve">fo|ky; dk Mkbl dksM+ </v>
      </c>
      <c r="C775" s="925" t="str">
        <f>'statement of marks'!$I$3</f>
        <v>00001</v>
      </c>
      <c r="D775" s="925"/>
      <c r="E775" s="926" t="s">
        <v>63</v>
      </c>
      <c r="F775" s="926"/>
      <c r="G775" s="926"/>
      <c r="H775" s="927">
        <f>'statement of marks'!$DD$107</f>
        <v>42460</v>
      </c>
      <c r="I775" s="928"/>
      <c r="J775" s="540" t="s">
        <v>662</v>
      </c>
    </row>
    <row r="776" spans="1:10" ht="17" customHeight="1">
      <c r="A776" s="929" t="s">
        <v>39</v>
      </c>
      <c r="B776" s="930"/>
      <c r="C776" s="930"/>
      <c r="D776" s="930"/>
      <c r="E776" s="930"/>
      <c r="F776" s="930"/>
      <c r="G776" s="930"/>
      <c r="H776" s="930"/>
      <c r="I776" s="930"/>
      <c r="J776" s="931"/>
    </row>
    <row r="777" spans="1:10" ht="17" customHeight="1">
      <c r="A777" s="938" t="str">
        <f>'statement of marks'!$A$1</f>
        <v>jk- ck- ek/;fed fo|ky; uohu] fuEckgsM+k</v>
      </c>
      <c r="B777" s="939"/>
      <c r="C777" s="939"/>
      <c r="D777" s="939"/>
      <c r="E777" s="939"/>
      <c r="F777" s="939"/>
      <c r="G777" s="939"/>
      <c r="H777" s="939"/>
      <c r="I777" s="939"/>
      <c r="J777" s="940"/>
    </row>
    <row r="778" spans="1:10" ht="17" customHeight="1">
      <c r="A778" s="941"/>
      <c r="B778" s="942"/>
      <c r="C778" s="942"/>
      <c r="D778" s="942"/>
      <c r="E778" s="942"/>
      <c r="F778" s="942"/>
      <c r="G778" s="942"/>
      <c r="H778" s="942"/>
      <c r="I778" s="942"/>
      <c r="J778" s="943"/>
    </row>
    <row r="779" spans="1:10" ht="17" customHeight="1">
      <c r="A779" s="531"/>
      <c r="B779" s="537" t="s">
        <v>559</v>
      </c>
      <c r="C779" s="944" t="str">
        <f>'statement of marks'!$F$3</f>
        <v>2015-16</v>
      </c>
      <c r="D779" s="944"/>
      <c r="E779" s="944"/>
      <c r="F779" s="944"/>
      <c r="G779" s="944"/>
      <c r="H779" s="944"/>
      <c r="I779" s="944"/>
      <c r="J779" s="945"/>
    </row>
    <row r="780" spans="1:10" ht="17" customHeight="1">
      <c r="A780" s="532"/>
      <c r="B780" s="530" t="s">
        <v>560</v>
      </c>
      <c r="C780" s="912" t="str">
        <f>IF('statement of marks'!H32="","",'statement of marks'!H32)</f>
        <v>v 026</v>
      </c>
      <c r="D780" s="912"/>
      <c r="E780" s="912"/>
      <c r="F780" s="912"/>
      <c r="G780" s="912"/>
      <c r="H780" s="912"/>
      <c r="I780" s="912"/>
      <c r="J780" s="958"/>
    </row>
    <row r="781" spans="1:10" ht="17" customHeight="1">
      <c r="A781" s="532"/>
      <c r="B781" s="530" t="s">
        <v>561</v>
      </c>
      <c r="C781" s="912" t="str">
        <f>IF('statement of marks'!I32="","",'statement of marks'!I32)</f>
        <v>c 026</v>
      </c>
      <c r="D781" s="912"/>
      <c r="E781" s="912"/>
      <c r="F781" s="912"/>
      <c r="G781" s="912"/>
      <c r="H781" s="912"/>
      <c r="I781" s="912"/>
      <c r="J781" s="958"/>
    </row>
    <row r="782" spans="1:10" ht="17" customHeight="1">
      <c r="A782" s="532"/>
      <c r="B782" s="530" t="s">
        <v>562</v>
      </c>
      <c r="C782" s="912" t="str">
        <f>IF('statement of marks'!J32="","",'statement of marks'!J32)</f>
        <v>l 026</v>
      </c>
      <c r="D782" s="912"/>
      <c r="E782" s="912"/>
      <c r="F782" s="912"/>
      <c r="G782" s="912"/>
      <c r="H782" s="912"/>
      <c r="I782" s="912"/>
      <c r="J782" s="958"/>
    </row>
    <row r="783" spans="1:10" ht="17" customHeight="1">
      <c r="A783" s="532"/>
      <c r="B783" s="530" t="s">
        <v>563</v>
      </c>
      <c r="C783" s="946" t="str">
        <f>'statement of marks'!$D$3</f>
        <v>2 A</v>
      </c>
      <c r="D783" s="946"/>
      <c r="E783" s="946"/>
      <c r="F783" s="912" t="s">
        <v>566</v>
      </c>
      <c r="G783" s="912"/>
      <c r="H783" s="912"/>
      <c r="I783" s="949" t="str">
        <f>IF('statement of marks'!B32="","",'statement of marks'!B32)</f>
        <v/>
      </c>
      <c r="J783" s="950"/>
    </row>
    <row r="784" spans="1:10" ht="17" customHeight="1">
      <c r="A784" s="532"/>
      <c r="B784" s="530" t="s">
        <v>6</v>
      </c>
      <c r="C784" s="946" t="str">
        <f>IF('statement of marks'!D32="","",'statement of marks'!D32)</f>
        <v/>
      </c>
      <c r="D784" s="946"/>
      <c r="E784" s="946"/>
      <c r="F784" s="912" t="s">
        <v>564</v>
      </c>
      <c r="G784" s="912"/>
      <c r="H784" s="912"/>
      <c r="I784" s="949" t="str">
        <f>IF('statement of marks'!E32="","",'statement of marks'!E32)</f>
        <v/>
      </c>
      <c r="J784" s="950"/>
    </row>
    <row r="785" spans="1:10" ht="17" customHeight="1">
      <c r="A785" s="532"/>
      <c r="B785" s="530" t="s">
        <v>661</v>
      </c>
      <c r="C785" s="947" t="str">
        <f>IF('statement of marks'!F32="","",'statement of marks'!F32)</f>
        <v/>
      </c>
      <c r="D785" s="947"/>
      <c r="E785" s="947"/>
      <c r="F785" s="918" t="str">
        <f>IF('statement of marks'!G32="","",'statement of marks'!G32)</f>
        <v/>
      </c>
      <c r="G785" s="918"/>
      <c r="H785" s="918"/>
      <c r="I785" s="918"/>
      <c r="J785" s="948"/>
    </row>
    <row r="786" spans="1:10" ht="17" customHeight="1">
      <c r="A786" s="534"/>
      <c r="B786" s="529" t="s">
        <v>565</v>
      </c>
      <c r="C786" s="498" t="str">
        <f>'statement of marks'!K$5</f>
        <v>ekSf[kd</v>
      </c>
      <c r="D786" s="498" t="str">
        <f>'statement of marks'!L$5</f>
        <v>fyf[kr</v>
      </c>
      <c r="E786" s="498" t="str">
        <f>'statement of marks'!M$5</f>
        <v>;ksx</v>
      </c>
      <c r="F786" s="498" t="str">
        <f>'statement of marks'!N$5</f>
        <v>ekSf[kd</v>
      </c>
      <c r="G786" s="498" t="str">
        <f>'statement of marks'!O$5</f>
        <v>fyf[kr</v>
      </c>
      <c r="H786" s="498" t="str">
        <f>'statement of marks'!P$5</f>
        <v>;ksx</v>
      </c>
      <c r="I786" s="564" t="s">
        <v>79</v>
      </c>
      <c r="J786" s="565" t="s">
        <v>571</v>
      </c>
    </row>
    <row r="787" spans="1:10" ht="17" customHeight="1">
      <c r="A787" s="533"/>
      <c r="B787" s="538" t="s">
        <v>55</v>
      </c>
      <c r="C787" s="541">
        <f>'statement of marks'!K$6</f>
        <v>70</v>
      </c>
      <c r="D787" s="541">
        <f>'statement of marks'!L$6</f>
        <v>30</v>
      </c>
      <c r="E787" s="541">
        <f>'statement of marks'!M$6</f>
        <v>100</v>
      </c>
      <c r="F787" s="541">
        <f>'statement of marks'!N$6</f>
        <v>70</v>
      </c>
      <c r="G787" s="541">
        <f>'statement of marks'!O$6</f>
        <v>30</v>
      </c>
      <c r="H787" s="541">
        <f>'statement of marks'!P$6</f>
        <v>100</v>
      </c>
      <c r="I787" s="541"/>
      <c r="J787" s="542"/>
    </row>
    <row r="788" spans="1:10" ht="17" customHeight="1">
      <c r="A788" s="532"/>
      <c r="B788" s="530" t="str">
        <f>'statement of marks'!$BZ$5</f>
        <v>fgUnh</v>
      </c>
      <c r="C788" s="543" t="str">
        <f>'statement of marks'!K32</f>
        <v/>
      </c>
      <c r="D788" s="543" t="str">
        <f>'statement of marks'!L32</f>
        <v/>
      </c>
      <c r="E788" s="543" t="str">
        <f>'statement of marks'!M32</f>
        <v/>
      </c>
      <c r="F788" s="543" t="str">
        <f>'statement of marks'!N32</f>
        <v/>
      </c>
      <c r="G788" s="543" t="str">
        <f>'statement of marks'!O32</f>
        <v/>
      </c>
      <c r="H788" s="543" t="str">
        <f>'statement of marks'!P32</f>
        <v/>
      </c>
      <c r="I788" s="544" t="str">
        <f>IF('statement of marks'!CA32="","",'statement of marks'!CA32)</f>
        <v/>
      </c>
      <c r="J788" s="545" t="str">
        <f>IF('statement of marks'!CB32="","",'statement of marks'!CB32)</f>
        <v/>
      </c>
    </row>
    <row r="789" spans="1:10" ht="17" customHeight="1">
      <c r="A789" s="532"/>
      <c r="B789" s="530" t="str">
        <f>'statement of marks'!$CC$5</f>
        <v>vaxszth</v>
      </c>
      <c r="C789" s="543" t="str">
        <f>'statement of marks'!X32</f>
        <v/>
      </c>
      <c r="D789" s="543" t="str">
        <f>'statement of marks'!Y32</f>
        <v/>
      </c>
      <c r="E789" s="543" t="str">
        <f>'statement of marks'!Z32</f>
        <v/>
      </c>
      <c r="F789" s="543" t="str">
        <f>'statement of marks'!AA32</f>
        <v/>
      </c>
      <c r="G789" s="543" t="str">
        <f>'statement of marks'!AB32</f>
        <v/>
      </c>
      <c r="H789" s="543" t="str">
        <f>'statement of marks'!AC32</f>
        <v/>
      </c>
      <c r="I789" s="544" t="str">
        <f>IF('statement of marks'!CD32="","",'statement of marks'!CD32)</f>
        <v/>
      </c>
      <c r="J789" s="545" t="str">
        <f>IF('statement of marks'!CE32="","",'statement of marks'!CE32)</f>
        <v/>
      </c>
    </row>
    <row r="790" spans="1:10" ht="17" customHeight="1">
      <c r="A790" s="532"/>
      <c r="B790" s="530" t="str">
        <f>'statement of marks'!$CF$5</f>
        <v>xf.kr</v>
      </c>
      <c r="C790" s="543" t="str">
        <f>'statement of marks'!AK32</f>
        <v/>
      </c>
      <c r="D790" s="543" t="str">
        <f>'statement of marks'!AL32</f>
        <v/>
      </c>
      <c r="E790" s="543" t="str">
        <f>'statement of marks'!AM32</f>
        <v/>
      </c>
      <c r="F790" s="543" t="str">
        <f>'statement of marks'!AN32</f>
        <v/>
      </c>
      <c r="G790" s="543" t="str">
        <f>'statement of marks'!AO32</f>
        <v/>
      </c>
      <c r="H790" s="543" t="str">
        <f>'statement of marks'!AP32</f>
        <v/>
      </c>
      <c r="I790" s="544" t="str">
        <f>IF('statement of marks'!CG32="","",'statement of marks'!CG32)</f>
        <v/>
      </c>
      <c r="J790" s="545" t="str">
        <f>IF('statement of marks'!CH32="","",'statement of marks'!CH32)</f>
        <v/>
      </c>
    </row>
    <row r="791" spans="1:10" ht="17" customHeight="1">
      <c r="A791" s="533"/>
      <c r="B791" s="538" t="s">
        <v>55</v>
      </c>
      <c r="C791" s="541"/>
      <c r="D791" s="541"/>
      <c r="E791" s="541">
        <f>'statement of marks'!AX$6</f>
        <v>50</v>
      </c>
      <c r="F791" s="541"/>
      <c r="G791" s="541"/>
      <c r="H791" s="541">
        <f>'statement of marks'!AY$6</f>
        <v>50</v>
      </c>
      <c r="I791" s="546"/>
      <c r="J791" s="542"/>
    </row>
    <row r="792" spans="1:10" ht="17" customHeight="1">
      <c r="A792" s="532"/>
      <c r="B792" s="530" t="str">
        <f>'statement of marks'!$CI$5</f>
        <v>Ik;kZoj.k v/;;u</v>
      </c>
      <c r="C792" s="561"/>
      <c r="D792" s="561"/>
      <c r="E792" s="543" t="str">
        <f>'statement of marks'!AX32</f>
        <v/>
      </c>
      <c r="F792" s="561"/>
      <c r="G792" s="561"/>
      <c r="H792" s="543" t="str">
        <f>'statement of marks'!AY32</f>
        <v/>
      </c>
      <c r="I792" s="544" t="str">
        <f>IF('statement of marks'!CJ32="","",'statement of marks'!CJ32)</f>
        <v/>
      </c>
      <c r="J792" s="545" t="str">
        <f>IF('statement of marks'!CK32="","",'statement of marks'!CK32)</f>
        <v/>
      </c>
    </row>
    <row r="793" spans="1:10" ht="17" customHeight="1">
      <c r="A793" s="532"/>
      <c r="B793" s="530" t="str">
        <f>'statement of marks'!$CR$5</f>
        <v>LokLF; ,oe~ 'kkjhfjd f'k{kk</v>
      </c>
      <c r="C793" s="543"/>
      <c r="D793" s="543"/>
      <c r="E793" s="543" t="str">
        <f>'statement of marks'!BS32</f>
        <v/>
      </c>
      <c r="F793" s="561"/>
      <c r="G793" s="543"/>
      <c r="H793" s="543" t="str">
        <f>'statement of marks'!BT32</f>
        <v/>
      </c>
      <c r="I793" s="547" t="str">
        <f>IF('statement of marks'!CS32="","",'statement of marks'!CS32)</f>
        <v/>
      </c>
      <c r="J793" s="548" t="str">
        <f>IF('statement of marks'!CT32="","",'statement of marks'!CT32)</f>
        <v/>
      </c>
    </row>
    <row r="794" spans="1:10" ht="17" customHeight="1">
      <c r="A794" s="533"/>
      <c r="B794" s="538" t="s">
        <v>55</v>
      </c>
      <c r="C794" s="541"/>
      <c r="D794" s="541"/>
      <c r="E794" s="541">
        <f>'statement of marks'!BE$6</f>
        <v>25</v>
      </c>
      <c r="F794" s="546"/>
      <c r="G794" s="541"/>
      <c r="H794" s="541">
        <f>'statement of marks'!BF$6</f>
        <v>25</v>
      </c>
      <c r="I794" s="549"/>
      <c r="J794" s="550"/>
    </row>
    <row r="795" spans="1:10" ht="17" customHeight="1">
      <c r="A795" s="532"/>
      <c r="B795" s="530" t="str">
        <f>'statement of marks'!$CL$5</f>
        <v>dk;kZuqHko</v>
      </c>
      <c r="C795" s="543"/>
      <c r="D795" s="543"/>
      <c r="E795" s="543" t="str">
        <f>'statement of marks'!BE32</f>
        <v/>
      </c>
      <c r="F795" s="561"/>
      <c r="G795" s="543"/>
      <c r="H795" s="543" t="str">
        <f>'statement of marks'!BF32</f>
        <v/>
      </c>
      <c r="I795" s="544" t="str">
        <f>IF('statement of marks'!CM32="","",'statement of marks'!CM32)</f>
        <v/>
      </c>
      <c r="J795" s="545" t="str">
        <f>IF('statement of marks'!CN32="","",'statement of marks'!CN32)</f>
        <v/>
      </c>
    </row>
    <row r="796" spans="1:10" ht="17" customHeight="1">
      <c r="A796" s="532"/>
      <c r="B796" s="530" t="str">
        <f>'statement of marks'!$CO$5</f>
        <v>dyk f'k{kk</v>
      </c>
      <c r="C796" s="543"/>
      <c r="D796" s="543"/>
      <c r="E796" s="543" t="str">
        <f>'statement of marks'!BL32</f>
        <v/>
      </c>
      <c r="F796" s="561"/>
      <c r="G796" s="543"/>
      <c r="H796" s="543" t="str">
        <f>'statement of marks'!BM32</f>
        <v/>
      </c>
      <c r="I796" s="547" t="str">
        <f>IF('statement of marks'!CP32="","",'statement of marks'!CP32)</f>
        <v/>
      </c>
      <c r="J796" s="551" t="str">
        <f>IF('statement of marks'!CQ32="","",'statement of marks'!CQ32)</f>
        <v/>
      </c>
    </row>
    <row r="797" spans="1:10" ht="17" customHeight="1">
      <c r="A797" s="960"/>
      <c r="B797" s="959" t="s">
        <v>659</v>
      </c>
      <c r="C797" s="920" t="s">
        <v>8</v>
      </c>
      <c r="D797" s="920"/>
      <c r="E797" s="961" t="str">
        <f>'statement of marks'!CY$5</f>
        <v>dqy iw.kkZd</v>
      </c>
      <c r="F797" s="961"/>
      <c r="G797" s="961" t="str">
        <f>'statement of marks'!CZ$5</f>
        <v>dqy izkIrkad</v>
      </c>
      <c r="H797" s="961"/>
      <c r="I797" s="562" t="str">
        <f>'statement of marks'!DA$5</f>
        <v>izfr'kr</v>
      </c>
      <c r="J797" s="536" t="s">
        <v>663</v>
      </c>
    </row>
    <row r="798" spans="1:10" ht="17" customHeight="1">
      <c r="A798" s="960"/>
      <c r="B798" s="959"/>
      <c r="C798" s="920" t="str">
        <f>IF('statement of marks'!CX32="","",'statement of marks'!CX32)</f>
        <v/>
      </c>
      <c r="D798" s="920"/>
      <c r="E798" s="951" t="str">
        <f>IF('statement of marks'!CY32="","",'statement of marks'!CY32)</f>
        <v/>
      </c>
      <c r="F798" s="951"/>
      <c r="G798" s="951" t="str">
        <f>IF('statement of marks'!CZ32="","",'statement of marks'!CZ32)</f>
        <v/>
      </c>
      <c r="H798" s="951"/>
      <c r="I798" s="543" t="str">
        <f>IF('statement of marks'!DA32="","",'statement of marks'!DA32)</f>
        <v/>
      </c>
      <c r="J798" s="566" t="str">
        <f>IF('statement of marks'!DB32="","",'statement of marks'!DB32)</f>
        <v/>
      </c>
    </row>
    <row r="799" spans="1:10" ht="17" customHeight="1">
      <c r="A799" s="532"/>
      <c r="B799" s="539" t="str">
        <f>'statement of marks'!$CU$5</f>
        <v>dqy ehfVax</v>
      </c>
      <c r="C799" s="932" t="str">
        <f>details!$CB$3</f>
        <v>;ksx fnlEcj rd</v>
      </c>
      <c r="D799" s="933"/>
      <c r="E799" s="934"/>
      <c r="F799" s="552" t="str">
        <f>details!CB32</f>
        <v/>
      </c>
      <c r="G799" s="932" t="s">
        <v>664</v>
      </c>
      <c r="H799" s="933"/>
      <c r="I799" s="934"/>
      <c r="J799" s="554" t="str">
        <f>details!CJ32</f>
        <v/>
      </c>
    </row>
    <row r="800" spans="1:10" ht="17" customHeight="1">
      <c r="A800" s="532"/>
      <c r="B800" s="530" t="str">
        <f>'statement of marks'!$CV$5</f>
        <v>Nk= mifLFkfr</v>
      </c>
      <c r="C800" s="935"/>
      <c r="D800" s="936"/>
      <c r="E800" s="937"/>
      <c r="F800" s="553" t="str">
        <f>details!CC32</f>
        <v/>
      </c>
      <c r="G800" s="935"/>
      <c r="H800" s="936"/>
      <c r="I800" s="937"/>
      <c r="J800" s="555" t="str">
        <f>details!CK32</f>
        <v/>
      </c>
    </row>
    <row r="801" spans="1:10" ht="17" customHeight="1">
      <c r="A801" s="532"/>
      <c r="B801" s="530" t="s">
        <v>569</v>
      </c>
      <c r="C801" s="952" t="str">
        <f>IF('statement of marks'!DE32="","",'statement of marks'!DE32)</f>
        <v/>
      </c>
      <c r="D801" s="953"/>
      <c r="E801" s="953"/>
      <c r="F801" s="954"/>
      <c r="G801" s="955" t="str">
        <f>'statement of marks'!DD$5</f>
        <v>d{kk esa LFkku</v>
      </c>
      <c r="H801" s="956"/>
      <c r="I801" s="957"/>
      <c r="J801" s="545" t="str">
        <f>'statement of marks'!DD32</f>
        <v/>
      </c>
    </row>
    <row r="802" spans="1:10" ht="17" customHeight="1">
      <c r="A802" s="532"/>
      <c r="B802" s="530" t="s">
        <v>65</v>
      </c>
      <c r="C802" s="920"/>
      <c r="D802" s="920"/>
      <c r="E802" s="920"/>
      <c r="F802" s="920"/>
      <c r="G802" s="920"/>
      <c r="H802" s="920"/>
      <c r="I802" s="920"/>
      <c r="J802" s="924"/>
    </row>
    <row r="803" spans="1:10" ht="17" customHeight="1">
      <c r="A803" s="532"/>
      <c r="B803" s="556" t="s">
        <v>86</v>
      </c>
      <c r="C803" s="920"/>
      <c r="D803" s="920"/>
      <c r="E803" s="920"/>
      <c r="F803" s="920"/>
      <c r="G803" s="920"/>
      <c r="H803" s="920"/>
      <c r="I803" s="920"/>
      <c r="J803" s="924"/>
    </row>
    <row r="804" spans="1:10" ht="17" customHeight="1">
      <c r="A804" s="532"/>
      <c r="B804" s="557" t="s">
        <v>16</v>
      </c>
      <c r="C804" s="920"/>
      <c r="D804" s="920"/>
      <c r="E804" s="920"/>
      <c r="F804" s="920"/>
      <c r="G804" s="920"/>
      <c r="H804" s="920"/>
      <c r="I804" s="920"/>
      <c r="J804" s="924"/>
    </row>
    <row r="805" spans="1:10" ht="17" customHeight="1">
      <c r="A805" s="534"/>
      <c r="B805" s="558" t="s">
        <v>4</v>
      </c>
      <c r="C805" s="920"/>
      <c r="D805" s="920"/>
      <c r="E805" s="920"/>
      <c r="F805" s="920"/>
      <c r="G805" s="920"/>
      <c r="H805" s="920"/>
      <c r="I805" s="920"/>
      <c r="J805" s="924"/>
    </row>
    <row r="806" spans="1:10" ht="17" customHeight="1" thickBot="1">
      <c r="A806" s="535"/>
      <c r="B806" s="559" t="str">
        <f>'statement of marks'!$H$3</f>
        <v xml:space="preserve">fo|ky; dk Mkbl dksM+ </v>
      </c>
      <c r="C806" s="925" t="str">
        <f>'statement of marks'!$I$3</f>
        <v>00001</v>
      </c>
      <c r="D806" s="925"/>
      <c r="E806" s="926" t="s">
        <v>63</v>
      </c>
      <c r="F806" s="926"/>
      <c r="G806" s="926"/>
      <c r="H806" s="927">
        <f>'statement of marks'!$DD$107</f>
        <v>42460</v>
      </c>
      <c r="I806" s="928"/>
      <c r="J806" s="540" t="s">
        <v>662</v>
      </c>
    </row>
    <row r="807" spans="1:10" ht="17" customHeight="1">
      <c r="A807" s="929" t="s">
        <v>39</v>
      </c>
      <c r="B807" s="930"/>
      <c r="C807" s="930"/>
      <c r="D807" s="930"/>
      <c r="E807" s="930"/>
      <c r="F807" s="930"/>
      <c r="G807" s="930"/>
      <c r="H807" s="930"/>
      <c r="I807" s="930"/>
      <c r="J807" s="931"/>
    </row>
    <row r="808" spans="1:10" ht="17" customHeight="1">
      <c r="A808" s="938" t="str">
        <f>'statement of marks'!$A$1</f>
        <v>jk- ck- ek/;fed fo|ky; uohu] fuEckgsM+k</v>
      </c>
      <c r="B808" s="939"/>
      <c r="C808" s="939"/>
      <c r="D808" s="939"/>
      <c r="E808" s="939"/>
      <c r="F808" s="939"/>
      <c r="G808" s="939"/>
      <c r="H808" s="939"/>
      <c r="I808" s="939"/>
      <c r="J808" s="940"/>
    </row>
    <row r="809" spans="1:10" ht="17" customHeight="1">
      <c r="A809" s="941"/>
      <c r="B809" s="942"/>
      <c r="C809" s="942"/>
      <c r="D809" s="942"/>
      <c r="E809" s="942"/>
      <c r="F809" s="942"/>
      <c r="G809" s="942"/>
      <c r="H809" s="942"/>
      <c r="I809" s="942"/>
      <c r="J809" s="943"/>
    </row>
    <row r="810" spans="1:10" ht="17" customHeight="1">
      <c r="A810" s="531"/>
      <c r="B810" s="537" t="s">
        <v>559</v>
      </c>
      <c r="C810" s="944" t="str">
        <f>'statement of marks'!$F$3</f>
        <v>2015-16</v>
      </c>
      <c r="D810" s="944"/>
      <c r="E810" s="944"/>
      <c r="F810" s="944"/>
      <c r="G810" s="944"/>
      <c r="H810" s="944"/>
      <c r="I810" s="944"/>
      <c r="J810" s="945"/>
    </row>
    <row r="811" spans="1:10" ht="17" customHeight="1">
      <c r="A811" s="532"/>
      <c r="B811" s="530" t="s">
        <v>560</v>
      </c>
      <c r="C811" s="912" t="str">
        <f>IF('statement of marks'!H33="","",'statement of marks'!H33)</f>
        <v>v 027</v>
      </c>
      <c r="D811" s="912"/>
      <c r="E811" s="912"/>
      <c r="F811" s="912"/>
      <c r="G811" s="912"/>
      <c r="H811" s="912"/>
      <c r="I811" s="912"/>
      <c r="J811" s="958"/>
    </row>
    <row r="812" spans="1:10" ht="17" customHeight="1">
      <c r="A812" s="532"/>
      <c r="B812" s="530" t="s">
        <v>561</v>
      </c>
      <c r="C812" s="912" t="str">
        <f>IF('statement of marks'!I33="","",'statement of marks'!I33)</f>
        <v>c 027</v>
      </c>
      <c r="D812" s="912"/>
      <c r="E812" s="912"/>
      <c r="F812" s="912"/>
      <c r="G812" s="912"/>
      <c r="H812" s="912"/>
      <c r="I812" s="912"/>
      <c r="J812" s="958"/>
    </row>
    <row r="813" spans="1:10" ht="17" customHeight="1">
      <c r="A813" s="532"/>
      <c r="B813" s="530" t="s">
        <v>562</v>
      </c>
      <c r="C813" s="912" t="str">
        <f>IF('statement of marks'!J33="","",'statement of marks'!J33)</f>
        <v>l 027</v>
      </c>
      <c r="D813" s="912"/>
      <c r="E813" s="912"/>
      <c r="F813" s="912"/>
      <c r="G813" s="912"/>
      <c r="H813" s="912"/>
      <c r="I813" s="912"/>
      <c r="J813" s="958"/>
    </row>
    <row r="814" spans="1:10" ht="17" customHeight="1">
      <c r="A814" s="532"/>
      <c r="B814" s="530" t="s">
        <v>563</v>
      </c>
      <c r="C814" s="946" t="str">
        <f>'statement of marks'!$D$3</f>
        <v>2 A</v>
      </c>
      <c r="D814" s="946"/>
      <c r="E814" s="946"/>
      <c r="F814" s="912" t="s">
        <v>566</v>
      </c>
      <c r="G814" s="912"/>
      <c r="H814" s="912"/>
      <c r="I814" s="949" t="str">
        <f>IF('statement of marks'!B33="","",'statement of marks'!B33)</f>
        <v/>
      </c>
      <c r="J814" s="950"/>
    </row>
    <row r="815" spans="1:10" ht="17" customHeight="1">
      <c r="A815" s="532"/>
      <c r="B815" s="530" t="s">
        <v>6</v>
      </c>
      <c r="C815" s="946" t="str">
        <f>IF('statement of marks'!D33="","",'statement of marks'!D33)</f>
        <v/>
      </c>
      <c r="D815" s="946"/>
      <c r="E815" s="946"/>
      <c r="F815" s="912" t="s">
        <v>564</v>
      </c>
      <c r="G815" s="912"/>
      <c r="H815" s="912"/>
      <c r="I815" s="949" t="str">
        <f>IF('statement of marks'!E33="","",'statement of marks'!E33)</f>
        <v/>
      </c>
      <c r="J815" s="950"/>
    </row>
    <row r="816" spans="1:10" ht="17" customHeight="1">
      <c r="A816" s="532"/>
      <c r="B816" s="530" t="s">
        <v>661</v>
      </c>
      <c r="C816" s="947" t="str">
        <f>IF('statement of marks'!F33="","",'statement of marks'!F33)</f>
        <v/>
      </c>
      <c r="D816" s="947"/>
      <c r="E816" s="947"/>
      <c r="F816" s="918" t="str">
        <f>IF('statement of marks'!G33="","",'statement of marks'!G33)</f>
        <v/>
      </c>
      <c r="G816" s="918"/>
      <c r="H816" s="918"/>
      <c r="I816" s="918"/>
      <c r="J816" s="948"/>
    </row>
    <row r="817" spans="1:10" ht="17" customHeight="1">
      <c r="A817" s="534"/>
      <c r="B817" s="529" t="s">
        <v>565</v>
      </c>
      <c r="C817" s="498" t="str">
        <f>'statement of marks'!K$5</f>
        <v>ekSf[kd</v>
      </c>
      <c r="D817" s="498" t="str">
        <f>'statement of marks'!L$5</f>
        <v>fyf[kr</v>
      </c>
      <c r="E817" s="498" t="str">
        <f>'statement of marks'!M$5</f>
        <v>;ksx</v>
      </c>
      <c r="F817" s="498" t="str">
        <f>'statement of marks'!N$5</f>
        <v>ekSf[kd</v>
      </c>
      <c r="G817" s="498" t="str">
        <f>'statement of marks'!O$5</f>
        <v>fyf[kr</v>
      </c>
      <c r="H817" s="498" t="str">
        <f>'statement of marks'!P$5</f>
        <v>;ksx</v>
      </c>
      <c r="I817" s="564" t="s">
        <v>79</v>
      </c>
      <c r="J817" s="565" t="s">
        <v>571</v>
      </c>
    </row>
    <row r="818" spans="1:10" ht="17" customHeight="1">
      <c r="A818" s="533"/>
      <c r="B818" s="538" t="s">
        <v>55</v>
      </c>
      <c r="C818" s="541">
        <f>'statement of marks'!K$6</f>
        <v>70</v>
      </c>
      <c r="D818" s="541">
        <f>'statement of marks'!L$6</f>
        <v>30</v>
      </c>
      <c r="E818" s="541">
        <f>'statement of marks'!M$6</f>
        <v>100</v>
      </c>
      <c r="F818" s="541">
        <f>'statement of marks'!N$6</f>
        <v>70</v>
      </c>
      <c r="G818" s="541">
        <f>'statement of marks'!O$6</f>
        <v>30</v>
      </c>
      <c r="H818" s="541">
        <f>'statement of marks'!P$6</f>
        <v>100</v>
      </c>
      <c r="I818" s="541"/>
      <c r="J818" s="542"/>
    </row>
    <row r="819" spans="1:10" ht="17" customHeight="1">
      <c r="A819" s="532"/>
      <c r="B819" s="530" t="str">
        <f>'statement of marks'!$BZ$5</f>
        <v>fgUnh</v>
      </c>
      <c r="C819" s="543" t="str">
        <f>'statement of marks'!K33</f>
        <v/>
      </c>
      <c r="D819" s="543" t="str">
        <f>'statement of marks'!L33</f>
        <v/>
      </c>
      <c r="E819" s="543" t="str">
        <f>'statement of marks'!M33</f>
        <v/>
      </c>
      <c r="F819" s="543" t="str">
        <f>'statement of marks'!N33</f>
        <v/>
      </c>
      <c r="G819" s="543" t="str">
        <f>'statement of marks'!O33</f>
        <v/>
      </c>
      <c r="H819" s="543" t="str">
        <f>'statement of marks'!P33</f>
        <v/>
      </c>
      <c r="I819" s="544" t="str">
        <f>IF('statement of marks'!CA33="","",'statement of marks'!CA33)</f>
        <v/>
      </c>
      <c r="J819" s="545" t="str">
        <f>IF('statement of marks'!CB33="","",'statement of marks'!CB33)</f>
        <v/>
      </c>
    </row>
    <row r="820" spans="1:10" ht="17" customHeight="1">
      <c r="A820" s="532"/>
      <c r="B820" s="530" t="str">
        <f>'statement of marks'!$CC$5</f>
        <v>vaxszth</v>
      </c>
      <c r="C820" s="543" t="str">
        <f>'statement of marks'!X33</f>
        <v/>
      </c>
      <c r="D820" s="543" t="str">
        <f>'statement of marks'!Y33</f>
        <v/>
      </c>
      <c r="E820" s="543" t="str">
        <f>'statement of marks'!Z33</f>
        <v/>
      </c>
      <c r="F820" s="543" t="str">
        <f>'statement of marks'!AA33</f>
        <v/>
      </c>
      <c r="G820" s="543" t="str">
        <f>'statement of marks'!AB33</f>
        <v/>
      </c>
      <c r="H820" s="543" t="str">
        <f>'statement of marks'!AC33</f>
        <v/>
      </c>
      <c r="I820" s="544" t="str">
        <f>IF('statement of marks'!CD33="","",'statement of marks'!CD33)</f>
        <v/>
      </c>
      <c r="J820" s="545" t="str">
        <f>IF('statement of marks'!CE33="","",'statement of marks'!CE33)</f>
        <v/>
      </c>
    </row>
    <row r="821" spans="1:10" ht="17" customHeight="1">
      <c r="A821" s="532"/>
      <c r="B821" s="530" t="str">
        <f>'statement of marks'!$CF$5</f>
        <v>xf.kr</v>
      </c>
      <c r="C821" s="543" t="str">
        <f>'statement of marks'!AK33</f>
        <v/>
      </c>
      <c r="D821" s="543" t="str">
        <f>'statement of marks'!AL33</f>
        <v/>
      </c>
      <c r="E821" s="543" t="str">
        <f>'statement of marks'!AM33</f>
        <v/>
      </c>
      <c r="F821" s="543" t="str">
        <f>'statement of marks'!AN33</f>
        <v/>
      </c>
      <c r="G821" s="543" t="str">
        <f>'statement of marks'!AO33</f>
        <v/>
      </c>
      <c r="H821" s="543" t="str">
        <f>'statement of marks'!AP33</f>
        <v/>
      </c>
      <c r="I821" s="544" t="str">
        <f>IF('statement of marks'!CG33="","",'statement of marks'!CG33)</f>
        <v/>
      </c>
      <c r="J821" s="545" t="str">
        <f>IF('statement of marks'!CH33="","",'statement of marks'!CH33)</f>
        <v/>
      </c>
    </row>
    <row r="822" spans="1:10" ht="17" customHeight="1">
      <c r="A822" s="533"/>
      <c r="B822" s="538" t="s">
        <v>55</v>
      </c>
      <c r="C822" s="541"/>
      <c r="D822" s="541"/>
      <c r="E822" s="541">
        <f>'statement of marks'!AX$6</f>
        <v>50</v>
      </c>
      <c r="F822" s="541"/>
      <c r="G822" s="541"/>
      <c r="H822" s="541">
        <f>'statement of marks'!AY$6</f>
        <v>50</v>
      </c>
      <c r="I822" s="546"/>
      <c r="J822" s="542"/>
    </row>
    <row r="823" spans="1:10" ht="17" customHeight="1">
      <c r="A823" s="532"/>
      <c r="B823" s="530" t="str">
        <f>'statement of marks'!$CI$5</f>
        <v>Ik;kZoj.k v/;;u</v>
      </c>
      <c r="C823" s="561"/>
      <c r="D823" s="561"/>
      <c r="E823" s="543" t="str">
        <f>'statement of marks'!AX33</f>
        <v/>
      </c>
      <c r="F823" s="561"/>
      <c r="G823" s="561"/>
      <c r="H823" s="543" t="str">
        <f>'statement of marks'!AY33</f>
        <v/>
      </c>
      <c r="I823" s="544" t="str">
        <f>IF('statement of marks'!CJ33="","",'statement of marks'!CJ33)</f>
        <v/>
      </c>
      <c r="J823" s="545" t="str">
        <f>IF('statement of marks'!CK33="","",'statement of marks'!CK33)</f>
        <v/>
      </c>
    </row>
    <row r="824" spans="1:10" ht="17" customHeight="1">
      <c r="A824" s="532"/>
      <c r="B824" s="530" t="str">
        <f>'statement of marks'!$CR$5</f>
        <v>LokLF; ,oe~ 'kkjhfjd f'k{kk</v>
      </c>
      <c r="C824" s="543"/>
      <c r="D824" s="543"/>
      <c r="E824" s="543" t="str">
        <f>'statement of marks'!BS33</f>
        <v/>
      </c>
      <c r="F824" s="561"/>
      <c r="G824" s="543"/>
      <c r="H824" s="543" t="str">
        <f>'statement of marks'!BT33</f>
        <v/>
      </c>
      <c r="I824" s="547" t="str">
        <f>IF('statement of marks'!CS33="","",'statement of marks'!CS33)</f>
        <v/>
      </c>
      <c r="J824" s="548" t="str">
        <f>IF('statement of marks'!CT33="","",'statement of marks'!CT33)</f>
        <v/>
      </c>
    </row>
    <row r="825" spans="1:10" ht="17" customHeight="1">
      <c r="A825" s="533"/>
      <c r="B825" s="538" t="s">
        <v>55</v>
      </c>
      <c r="C825" s="541"/>
      <c r="D825" s="541"/>
      <c r="E825" s="541">
        <f>'statement of marks'!BE$6</f>
        <v>25</v>
      </c>
      <c r="F825" s="546"/>
      <c r="G825" s="541"/>
      <c r="H825" s="541">
        <f>'statement of marks'!BF$6</f>
        <v>25</v>
      </c>
      <c r="I825" s="549"/>
      <c r="J825" s="550"/>
    </row>
    <row r="826" spans="1:10" ht="17" customHeight="1">
      <c r="A826" s="532"/>
      <c r="B826" s="530" t="str">
        <f>'statement of marks'!$CL$5</f>
        <v>dk;kZuqHko</v>
      </c>
      <c r="C826" s="543"/>
      <c r="D826" s="543"/>
      <c r="E826" s="543" t="str">
        <f>'statement of marks'!BE33</f>
        <v/>
      </c>
      <c r="F826" s="561"/>
      <c r="G826" s="543"/>
      <c r="H826" s="543" t="str">
        <f>'statement of marks'!BF33</f>
        <v/>
      </c>
      <c r="I826" s="544" t="str">
        <f>IF('statement of marks'!CM33="","",'statement of marks'!CM33)</f>
        <v/>
      </c>
      <c r="J826" s="545" t="str">
        <f>IF('statement of marks'!CN33="","",'statement of marks'!CN33)</f>
        <v/>
      </c>
    </row>
    <row r="827" spans="1:10" ht="17" customHeight="1">
      <c r="A827" s="532"/>
      <c r="B827" s="530" t="str">
        <f>'statement of marks'!$CO$5</f>
        <v>dyk f'k{kk</v>
      </c>
      <c r="C827" s="543"/>
      <c r="D827" s="543"/>
      <c r="E827" s="543" t="str">
        <f>'statement of marks'!BL33</f>
        <v/>
      </c>
      <c r="F827" s="561"/>
      <c r="G827" s="543"/>
      <c r="H827" s="543" t="str">
        <f>'statement of marks'!BM33</f>
        <v/>
      </c>
      <c r="I827" s="547" t="str">
        <f>IF('statement of marks'!CP33="","",'statement of marks'!CP33)</f>
        <v/>
      </c>
      <c r="J827" s="551" t="str">
        <f>IF('statement of marks'!CQ33="","",'statement of marks'!CQ33)</f>
        <v/>
      </c>
    </row>
    <row r="828" spans="1:10" ht="17" customHeight="1">
      <c r="A828" s="960"/>
      <c r="B828" s="959" t="s">
        <v>659</v>
      </c>
      <c r="C828" s="920" t="s">
        <v>8</v>
      </c>
      <c r="D828" s="920"/>
      <c r="E828" s="961" t="str">
        <f>'statement of marks'!CY$5</f>
        <v>dqy iw.kkZd</v>
      </c>
      <c r="F828" s="961"/>
      <c r="G828" s="961" t="str">
        <f>'statement of marks'!CZ$5</f>
        <v>dqy izkIrkad</v>
      </c>
      <c r="H828" s="961"/>
      <c r="I828" s="562" t="str">
        <f>'statement of marks'!DA$5</f>
        <v>izfr'kr</v>
      </c>
      <c r="J828" s="536" t="s">
        <v>663</v>
      </c>
    </row>
    <row r="829" spans="1:10" ht="17" customHeight="1">
      <c r="A829" s="960"/>
      <c r="B829" s="959"/>
      <c r="C829" s="920" t="str">
        <f>IF('statement of marks'!CX33="","",'statement of marks'!CX33)</f>
        <v/>
      </c>
      <c r="D829" s="920"/>
      <c r="E829" s="951" t="str">
        <f>IF('statement of marks'!CY33="","",'statement of marks'!CY33)</f>
        <v/>
      </c>
      <c r="F829" s="951"/>
      <c r="G829" s="951" t="str">
        <f>IF('statement of marks'!CZ33="","",'statement of marks'!CZ33)</f>
        <v/>
      </c>
      <c r="H829" s="951"/>
      <c r="I829" s="543" t="str">
        <f>IF('statement of marks'!DA33="","",'statement of marks'!DA33)</f>
        <v/>
      </c>
      <c r="J829" s="566" t="str">
        <f>IF('statement of marks'!DB33="","",'statement of marks'!DB33)</f>
        <v/>
      </c>
    </row>
    <row r="830" spans="1:10" ht="17" customHeight="1">
      <c r="A830" s="532"/>
      <c r="B830" s="539" t="str">
        <f>'statement of marks'!$CU$5</f>
        <v>dqy ehfVax</v>
      </c>
      <c r="C830" s="932" t="str">
        <f>details!$CB$3</f>
        <v>;ksx fnlEcj rd</v>
      </c>
      <c r="D830" s="933"/>
      <c r="E830" s="934"/>
      <c r="F830" s="552" t="str">
        <f>details!CB33</f>
        <v/>
      </c>
      <c r="G830" s="932" t="s">
        <v>664</v>
      </c>
      <c r="H830" s="933"/>
      <c r="I830" s="934"/>
      <c r="J830" s="554" t="str">
        <f>details!CJ33</f>
        <v/>
      </c>
    </row>
    <row r="831" spans="1:10" ht="17" customHeight="1">
      <c r="A831" s="532"/>
      <c r="B831" s="530" t="str">
        <f>'statement of marks'!$CV$5</f>
        <v>Nk= mifLFkfr</v>
      </c>
      <c r="C831" s="935"/>
      <c r="D831" s="936"/>
      <c r="E831" s="937"/>
      <c r="F831" s="553" t="str">
        <f>details!CC33</f>
        <v/>
      </c>
      <c r="G831" s="935"/>
      <c r="H831" s="936"/>
      <c r="I831" s="937"/>
      <c r="J831" s="555" t="str">
        <f>details!CK33</f>
        <v/>
      </c>
    </row>
    <row r="832" spans="1:10" ht="17" customHeight="1">
      <c r="A832" s="532"/>
      <c r="B832" s="530" t="s">
        <v>569</v>
      </c>
      <c r="C832" s="952" t="str">
        <f>IF('statement of marks'!DE33="","",'statement of marks'!DE33)</f>
        <v/>
      </c>
      <c r="D832" s="953"/>
      <c r="E832" s="953"/>
      <c r="F832" s="954"/>
      <c r="G832" s="955" t="str">
        <f>'statement of marks'!DD$5</f>
        <v>d{kk esa LFkku</v>
      </c>
      <c r="H832" s="956"/>
      <c r="I832" s="957"/>
      <c r="J832" s="545" t="str">
        <f>'statement of marks'!DD33</f>
        <v/>
      </c>
    </row>
    <row r="833" spans="1:10" ht="17" customHeight="1">
      <c r="A833" s="532"/>
      <c r="B833" s="530" t="s">
        <v>65</v>
      </c>
      <c r="C833" s="920"/>
      <c r="D833" s="920"/>
      <c r="E833" s="920"/>
      <c r="F833" s="920"/>
      <c r="G833" s="920"/>
      <c r="H833" s="920"/>
      <c r="I833" s="920"/>
      <c r="J833" s="924"/>
    </row>
    <row r="834" spans="1:10" ht="17" customHeight="1">
      <c r="A834" s="532"/>
      <c r="B834" s="556" t="s">
        <v>86</v>
      </c>
      <c r="C834" s="920"/>
      <c r="D834" s="920"/>
      <c r="E834" s="920"/>
      <c r="F834" s="920"/>
      <c r="G834" s="920"/>
      <c r="H834" s="920"/>
      <c r="I834" s="920"/>
      <c r="J834" s="924"/>
    </row>
    <row r="835" spans="1:10" ht="17" customHeight="1">
      <c r="A835" s="532"/>
      <c r="B835" s="557" t="s">
        <v>16</v>
      </c>
      <c r="C835" s="920"/>
      <c r="D835" s="920"/>
      <c r="E835" s="920"/>
      <c r="F835" s="920"/>
      <c r="G835" s="920"/>
      <c r="H835" s="920"/>
      <c r="I835" s="920"/>
      <c r="J835" s="924"/>
    </row>
    <row r="836" spans="1:10" ht="17" customHeight="1">
      <c r="A836" s="534"/>
      <c r="B836" s="558" t="s">
        <v>4</v>
      </c>
      <c r="C836" s="920"/>
      <c r="D836" s="920"/>
      <c r="E836" s="920"/>
      <c r="F836" s="920"/>
      <c r="G836" s="920"/>
      <c r="H836" s="920"/>
      <c r="I836" s="920"/>
      <c r="J836" s="924"/>
    </row>
    <row r="837" spans="1:10" ht="17" customHeight="1" thickBot="1">
      <c r="A837" s="535"/>
      <c r="B837" s="559" t="str">
        <f>'statement of marks'!$H$3</f>
        <v xml:space="preserve">fo|ky; dk Mkbl dksM+ </v>
      </c>
      <c r="C837" s="925" t="str">
        <f>'statement of marks'!$I$3</f>
        <v>00001</v>
      </c>
      <c r="D837" s="925"/>
      <c r="E837" s="926" t="s">
        <v>63</v>
      </c>
      <c r="F837" s="926"/>
      <c r="G837" s="926"/>
      <c r="H837" s="927">
        <f>'statement of marks'!$DD$107</f>
        <v>42460</v>
      </c>
      <c r="I837" s="928"/>
      <c r="J837" s="540" t="s">
        <v>662</v>
      </c>
    </row>
    <row r="838" spans="1:10" ht="17" customHeight="1">
      <c r="A838" s="929" t="s">
        <v>39</v>
      </c>
      <c r="B838" s="930"/>
      <c r="C838" s="930"/>
      <c r="D838" s="930"/>
      <c r="E838" s="930"/>
      <c r="F838" s="930"/>
      <c r="G838" s="930"/>
      <c r="H838" s="930"/>
      <c r="I838" s="930"/>
      <c r="J838" s="931"/>
    </row>
    <row r="839" spans="1:10" ht="17" customHeight="1">
      <c r="A839" s="938" t="str">
        <f>'statement of marks'!$A$1</f>
        <v>jk- ck- ek/;fed fo|ky; uohu] fuEckgsM+k</v>
      </c>
      <c r="B839" s="939"/>
      <c r="C839" s="939"/>
      <c r="D839" s="939"/>
      <c r="E839" s="939"/>
      <c r="F839" s="939"/>
      <c r="G839" s="939"/>
      <c r="H839" s="939"/>
      <c r="I839" s="939"/>
      <c r="J839" s="940"/>
    </row>
    <row r="840" spans="1:10" ht="17" customHeight="1">
      <c r="A840" s="941"/>
      <c r="B840" s="942"/>
      <c r="C840" s="942"/>
      <c r="D840" s="942"/>
      <c r="E840" s="942"/>
      <c r="F840" s="942"/>
      <c r="G840" s="942"/>
      <c r="H840" s="942"/>
      <c r="I840" s="942"/>
      <c r="J840" s="943"/>
    </row>
    <row r="841" spans="1:10" ht="17" customHeight="1">
      <c r="A841" s="531"/>
      <c r="B841" s="537" t="s">
        <v>559</v>
      </c>
      <c r="C841" s="944" t="str">
        <f>'statement of marks'!$F$3</f>
        <v>2015-16</v>
      </c>
      <c r="D841" s="944"/>
      <c r="E841" s="944"/>
      <c r="F841" s="944"/>
      <c r="G841" s="944"/>
      <c r="H841" s="944"/>
      <c r="I841" s="944"/>
      <c r="J841" s="945"/>
    </row>
    <row r="842" spans="1:10" ht="17" customHeight="1">
      <c r="A842" s="532"/>
      <c r="B842" s="530" t="s">
        <v>560</v>
      </c>
      <c r="C842" s="912" t="str">
        <f>IF('statement of marks'!H34="","",'statement of marks'!H34)</f>
        <v>v 028</v>
      </c>
      <c r="D842" s="912"/>
      <c r="E842" s="912"/>
      <c r="F842" s="912"/>
      <c r="G842" s="912"/>
      <c r="H842" s="912"/>
      <c r="I842" s="912"/>
      <c r="J842" s="958"/>
    </row>
    <row r="843" spans="1:10" ht="17" customHeight="1">
      <c r="A843" s="532"/>
      <c r="B843" s="530" t="s">
        <v>561</v>
      </c>
      <c r="C843" s="912" t="str">
        <f>IF('statement of marks'!I34="","",'statement of marks'!I34)</f>
        <v>c 028</v>
      </c>
      <c r="D843" s="912"/>
      <c r="E843" s="912"/>
      <c r="F843" s="912"/>
      <c r="G843" s="912"/>
      <c r="H843" s="912"/>
      <c r="I843" s="912"/>
      <c r="J843" s="958"/>
    </row>
    <row r="844" spans="1:10" ht="17" customHeight="1">
      <c r="A844" s="532"/>
      <c r="B844" s="530" t="s">
        <v>562</v>
      </c>
      <c r="C844" s="912" t="str">
        <f>IF('statement of marks'!J34="","",'statement of marks'!J34)</f>
        <v>l 028</v>
      </c>
      <c r="D844" s="912"/>
      <c r="E844" s="912"/>
      <c r="F844" s="912"/>
      <c r="G844" s="912"/>
      <c r="H844" s="912"/>
      <c r="I844" s="912"/>
      <c r="J844" s="958"/>
    </row>
    <row r="845" spans="1:10" ht="17" customHeight="1">
      <c r="A845" s="532"/>
      <c r="B845" s="530" t="s">
        <v>563</v>
      </c>
      <c r="C845" s="946" t="str">
        <f>'statement of marks'!$D$3</f>
        <v>2 A</v>
      </c>
      <c r="D845" s="946"/>
      <c r="E845" s="946"/>
      <c r="F845" s="912" t="s">
        <v>566</v>
      </c>
      <c r="G845" s="912"/>
      <c r="H845" s="912"/>
      <c r="I845" s="949" t="str">
        <f>IF('statement of marks'!B34="","",'statement of marks'!B34)</f>
        <v/>
      </c>
      <c r="J845" s="950"/>
    </row>
    <row r="846" spans="1:10" ht="17" customHeight="1">
      <c r="A846" s="532"/>
      <c r="B846" s="530" t="s">
        <v>6</v>
      </c>
      <c r="C846" s="946" t="str">
        <f>IF('statement of marks'!D34="","",'statement of marks'!D34)</f>
        <v/>
      </c>
      <c r="D846" s="946"/>
      <c r="E846" s="946"/>
      <c r="F846" s="912" t="s">
        <v>564</v>
      </c>
      <c r="G846" s="912"/>
      <c r="H846" s="912"/>
      <c r="I846" s="949" t="str">
        <f>IF('statement of marks'!E34="","",'statement of marks'!E34)</f>
        <v/>
      </c>
      <c r="J846" s="950"/>
    </row>
    <row r="847" spans="1:10" ht="17" customHeight="1">
      <c r="A847" s="532"/>
      <c r="B847" s="530" t="s">
        <v>661</v>
      </c>
      <c r="C847" s="947" t="str">
        <f>IF('statement of marks'!F34="","",'statement of marks'!F34)</f>
        <v/>
      </c>
      <c r="D847" s="947"/>
      <c r="E847" s="947"/>
      <c r="F847" s="918" t="str">
        <f>IF('statement of marks'!G34="","",'statement of marks'!G34)</f>
        <v/>
      </c>
      <c r="G847" s="918"/>
      <c r="H847" s="918"/>
      <c r="I847" s="918"/>
      <c r="J847" s="948"/>
    </row>
    <row r="848" spans="1:10" ht="17" customHeight="1">
      <c r="A848" s="534"/>
      <c r="B848" s="529" t="s">
        <v>565</v>
      </c>
      <c r="C848" s="498" t="str">
        <f>'statement of marks'!K$5</f>
        <v>ekSf[kd</v>
      </c>
      <c r="D848" s="498" t="str">
        <f>'statement of marks'!L$5</f>
        <v>fyf[kr</v>
      </c>
      <c r="E848" s="498" t="str">
        <f>'statement of marks'!M$5</f>
        <v>;ksx</v>
      </c>
      <c r="F848" s="498" t="str">
        <f>'statement of marks'!N$5</f>
        <v>ekSf[kd</v>
      </c>
      <c r="G848" s="498" t="str">
        <f>'statement of marks'!O$5</f>
        <v>fyf[kr</v>
      </c>
      <c r="H848" s="498" t="str">
        <f>'statement of marks'!P$5</f>
        <v>;ksx</v>
      </c>
      <c r="I848" s="564" t="s">
        <v>79</v>
      </c>
      <c r="J848" s="565" t="s">
        <v>571</v>
      </c>
    </row>
    <row r="849" spans="1:10" ht="17" customHeight="1">
      <c r="A849" s="533"/>
      <c r="B849" s="538" t="s">
        <v>55</v>
      </c>
      <c r="C849" s="541">
        <f>'statement of marks'!K$6</f>
        <v>70</v>
      </c>
      <c r="D849" s="541">
        <f>'statement of marks'!L$6</f>
        <v>30</v>
      </c>
      <c r="E849" s="541">
        <f>'statement of marks'!M$6</f>
        <v>100</v>
      </c>
      <c r="F849" s="541">
        <f>'statement of marks'!N$6</f>
        <v>70</v>
      </c>
      <c r="G849" s="541">
        <f>'statement of marks'!O$6</f>
        <v>30</v>
      </c>
      <c r="H849" s="541">
        <f>'statement of marks'!P$6</f>
        <v>100</v>
      </c>
      <c r="I849" s="541"/>
      <c r="J849" s="542"/>
    </row>
    <row r="850" spans="1:10" ht="17" customHeight="1">
      <c r="A850" s="532"/>
      <c r="B850" s="530" t="str">
        <f>'statement of marks'!$BZ$5</f>
        <v>fgUnh</v>
      </c>
      <c r="C850" s="543" t="str">
        <f>'statement of marks'!K34</f>
        <v/>
      </c>
      <c r="D850" s="543" t="str">
        <f>'statement of marks'!L34</f>
        <v/>
      </c>
      <c r="E850" s="543" t="str">
        <f>'statement of marks'!M34</f>
        <v/>
      </c>
      <c r="F850" s="543" t="str">
        <f>'statement of marks'!N34</f>
        <v/>
      </c>
      <c r="G850" s="543" t="str">
        <f>'statement of marks'!O34</f>
        <v/>
      </c>
      <c r="H850" s="543" t="str">
        <f>'statement of marks'!P34</f>
        <v/>
      </c>
      <c r="I850" s="544" t="str">
        <f>IF('statement of marks'!CA34="","",'statement of marks'!CA34)</f>
        <v/>
      </c>
      <c r="J850" s="545" t="str">
        <f>IF('statement of marks'!CB34="","",'statement of marks'!CB34)</f>
        <v/>
      </c>
    </row>
    <row r="851" spans="1:10" ht="17" customHeight="1">
      <c r="A851" s="532"/>
      <c r="B851" s="530" t="str">
        <f>'statement of marks'!$CC$5</f>
        <v>vaxszth</v>
      </c>
      <c r="C851" s="543" t="str">
        <f>'statement of marks'!X34</f>
        <v/>
      </c>
      <c r="D851" s="543" t="str">
        <f>'statement of marks'!Y34</f>
        <v/>
      </c>
      <c r="E851" s="543" t="str">
        <f>'statement of marks'!Z34</f>
        <v/>
      </c>
      <c r="F851" s="543" t="str">
        <f>'statement of marks'!AA34</f>
        <v/>
      </c>
      <c r="G851" s="543" t="str">
        <f>'statement of marks'!AB34</f>
        <v/>
      </c>
      <c r="H851" s="543" t="str">
        <f>'statement of marks'!AC34</f>
        <v/>
      </c>
      <c r="I851" s="544" t="str">
        <f>IF('statement of marks'!CD34="","",'statement of marks'!CD34)</f>
        <v/>
      </c>
      <c r="J851" s="545" t="str">
        <f>IF('statement of marks'!CE34="","",'statement of marks'!CE34)</f>
        <v/>
      </c>
    </row>
    <row r="852" spans="1:10" ht="17" customHeight="1">
      <c r="A852" s="532"/>
      <c r="B852" s="530" t="str">
        <f>'statement of marks'!$CF$5</f>
        <v>xf.kr</v>
      </c>
      <c r="C852" s="543" t="str">
        <f>'statement of marks'!AK34</f>
        <v/>
      </c>
      <c r="D852" s="543" t="str">
        <f>'statement of marks'!AL34</f>
        <v/>
      </c>
      <c r="E852" s="543" t="str">
        <f>'statement of marks'!AM34</f>
        <v/>
      </c>
      <c r="F852" s="543" t="str">
        <f>'statement of marks'!AN34</f>
        <v/>
      </c>
      <c r="G852" s="543" t="str">
        <f>'statement of marks'!AO34</f>
        <v/>
      </c>
      <c r="H852" s="543" t="str">
        <f>'statement of marks'!AP34</f>
        <v/>
      </c>
      <c r="I852" s="544" t="str">
        <f>IF('statement of marks'!CG34="","",'statement of marks'!CG34)</f>
        <v/>
      </c>
      <c r="J852" s="545" t="str">
        <f>IF('statement of marks'!CH34="","",'statement of marks'!CH34)</f>
        <v/>
      </c>
    </row>
    <row r="853" spans="1:10" ht="17" customHeight="1">
      <c r="A853" s="533"/>
      <c r="B853" s="538" t="s">
        <v>55</v>
      </c>
      <c r="C853" s="541"/>
      <c r="D853" s="541"/>
      <c r="E853" s="541">
        <f>'statement of marks'!AX$6</f>
        <v>50</v>
      </c>
      <c r="F853" s="541"/>
      <c r="G853" s="541"/>
      <c r="H853" s="541">
        <f>'statement of marks'!AY$6</f>
        <v>50</v>
      </c>
      <c r="I853" s="546"/>
      <c r="J853" s="542"/>
    </row>
    <row r="854" spans="1:10" ht="17" customHeight="1">
      <c r="A854" s="532"/>
      <c r="B854" s="530" t="str">
        <f>'statement of marks'!$CI$5</f>
        <v>Ik;kZoj.k v/;;u</v>
      </c>
      <c r="C854" s="561"/>
      <c r="D854" s="561"/>
      <c r="E854" s="543" t="str">
        <f>'statement of marks'!AX34</f>
        <v/>
      </c>
      <c r="F854" s="561"/>
      <c r="G854" s="561"/>
      <c r="H854" s="543" t="str">
        <f>'statement of marks'!AY34</f>
        <v/>
      </c>
      <c r="I854" s="544" t="str">
        <f>IF('statement of marks'!CJ34="","",'statement of marks'!CJ34)</f>
        <v/>
      </c>
      <c r="J854" s="545" t="str">
        <f>IF('statement of marks'!CK34="","",'statement of marks'!CK34)</f>
        <v/>
      </c>
    </row>
    <row r="855" spans="1:10" ht="17" customHeight="1">
      <c r="A855" s="532"/>
      <c r="B855" s="530" t="str">
        <f>'statement of marks'!$CR$5</f>
        <v>LokLF; ,oe~ 'kkjhfjd f'k{kk</v>
      </c>
      <c r="C855" s="543"/>
      <c r="D855" s="543"/>
      <c r="E855" s="543" t="str">
        <f>'statement of marks'!BS34</f>
        <v/>
      </c>
      <c r="F855" s="561"/>
      <c r="G855" s="543"/>
      <c r="H855" s="543" t="str">
        <f>'statement of marks'!BT34</f>
        <v/>
      </c>
      <c r="I855" s="547" t="str">
        <f>IF('statement of marks'!CS34="","",'statement of marks'!CS34)</f>
        <v/>
      </c>
      <c r="J855" s="548" t="str">
        <f>IF('statement of marks'!CT34="","",'statement of marks'!CT34)</f>
        <v/>
      </c>
    </row>
    <row r="856" spans="1:10" ht="17" customHeight="1">
      <c r="A856" s="533"/>
      <c r="B856" s="538" t="s">
        <v>55</v>
      </c>
      <c r="C856" s="541"/>
      <c r="D856" s="541"/>
      <c r="E856" s="541">
        <f>'statement of marks'!BE$6</f>
        <v>25</v>
      </c>
      <c r="F856" s="546"/>
      <c r="G856" s="541"/>
      <c r="H856" s="541">
        <f>'statement of marks'!BF$6</f>
        <v>25</v>
      </c>
      <c r="I856" s="549"/>
      <c r="J856" s="550"/>
    </row>
    <row r="857" spans="1:10" ht="17" customHeight="1">
      <c r="A857" s="532"/>
      <c r="B857" s="530" t="str">
        <f>'statement of marks'!$CL$5</f>
        <v>dk;kZuqHko</v>
      </c>
      <c r="C857" s="543"/>
      <c r="D857" s="543"/>
      <c r="E857" s="543" t="str">
        <f>'statement of marks'!BE34</f>
        <v/>
      </c>
      <c r="F857" s="561"/>
      <c r="G857" s="543"/>
      <c r="H857" s="543" t="str">
        <f>'statement of marks'!BF34</f>
        <v/>
      </c>
      <c r="I857" s="544" t="str">
        <f>IF('statement of marks'!CM34="","",'statement of marks'!CM34)</f>
        <v/>
      </c>
      <c r="J857" s="545" t="str">
        <f>IF('statement of marks'!CN34="","",'statement of marks'!CN34)</f>
        <v/>
      </c>
    </row>
    <row r="858" spans="1:10" ht="17" customHeight="1">
      <c r="A858" s="532"/>
      <c r="B858" s="530" t="str">
        <f>'statement of marks'!$CO$5</f>
        <v>dyk f'k{kk</v>
      </c>
      <c r="C858" s="543"/>
      <c r="D858" s="543"/>
      <c r="E858" s="543" t="str">
        <f>'statement of marks'!BL34</f>
        <v/>
      </c>
      <c r="F858" s="561"/>
      <c r="G858" s="543"/>
      <c r="H858" s="543" t="str">
        <f>'statement of marks'!BM34</f>
        <v/>
      </c>
      <c r="I858" s="547" t="str">
        <f>IF('statement of marks'!CP34="","",'statement of marks'!CP34)</f>
        <v/>
      </c>
      <c r="J858" s="551" t="str">
        <f>IF('statement of marks'!CQ34="","",'statement of marks'!CQ34)</f>
        <v/>
      </c>
    </row>
    <row r="859" spans="1:10" ht="17" customHeight="1">
      <c r="A859" s="960"/>
      <c r="B859" s="959" t="s">
        <v>659</v>
      </c>
      <c r="C859" s="920" t="s">
        <v>8</v>
      </c>
      <c r="D859" s="920"/>
      <c r="E859" s="961" t="str">
        <f>'statement of marks'!CY$5</f>
        <v>dqy iw.kkZd</v>
      </c>
      <c r="F859" s="961"/>
      <c r="G859" s="961" t="str">
        <f>'statement of marks'!CZ$5</f>
        <v>dqy izkIrkad</v>
      </c>
      <c r="H859" s="961"/>
      <c r="I859" s="562" t="str">
        <f>'statement of marks'!DA$5</f>
        <v>izfr'kr</v>
      </c>
      <c r="J859" s="536" t="s">
        <v>663</v>
      </c>
    </row>
    <row r="860" spans="1:10" ht="17" customHeight="1">
      <c r="A860" s="960"/>
      <c r="B860" s="959"/>
      <c r="C860" s="920" t="str">
        <f>IF('statement of marks'!CX34="","",'statement of marks'!CX34)</f>
        <v/>
      </c>
      <c r="D860" s="920"/>
      <c r="E860" s="951" t="str">
        <f>IF('statement of marks'!CY34="","",'statement of marks'!CY34)</f>
        <v/>
      </c>
      <c r="F860" s="951"/>
      <c r="G860" s="951" t="str">
        <f>IF('statement of marks'!CZ34="","",'statement of marks'!CZ34)</f>
        <v/>
      </c>
      <c r="H860" s="951"/>
      <c r="I860" s="543" t="str">
        <f>IF('statement of marks'!DA34="","",'statement of marks'!DA34)</f>
        <v/>
      </c>
      <c r="J860" s="566" t="str">
        <f>IF('statement of marks'!DB34="","",'statement of marks'!DB34)</f>
        <v/>
      </c>
    </row>
    <row r="861" spans="1:10" ht="17" customHeight="1">
      <c r="A861" s="532"/>
      <c r="B861" s="539" t="str">
        <f>'statement of marks'!$CU$5</f>
        <v>dqy ehfVax</v>
      </c>
      <c r="C861" s="932" t="str">
        <f>details!$CB$3</f>
        <v>;ksx fnlEcj rd</v>
      </c>
      <c r="D861" s="933"/>
      <c r="E861" s="934"/>
      <c r="F861" s="552" t="str">
        <f>details!CB34</f>
        <v/>
      </c>
      <c r="G861" s="932" t="s">
        <v>664</v>
      </c>
      <c r="H861" s="933"/>
      <c r="I861" s="934"/>
      <c r="J861" s="554" t="str">
        <f>details!CJ34</f>
        <v/>
      </c>
    </row>
    <row r="862" spans="1:10" ht="17" customHeight="1">
      <c r="A862" s="532"/>
      <c r="B862" s="530" t="str">
        <f>'statement of marks'!$CV$5</f>
        <v>Nk= mifLFkfr</v>
      </c>
      <c r="C862" s="935"/>
      <c r="D862" s="936"/>
      <c r="E862" s="937"/>
      <c r="F862" s="553" t="str">
        <f>details!CC34</f>
        <v/>
      </c>
      <c r="G862" s="935"/>
      <c r="H862" s="936"/>
      <c r="I862" s="937"/>
      <c r="J862" s="555" t="str">
        <f>details!CK34</f>
        <v/>
      </c>
    </row>
    <row r="863" spans="1:10" ht="17" customHeight="1">
      <c r="A863" s="532"/>
      <c r="B863" s="530" t="s">
        <v>569</v>
      </c>
      <c r="C863" s="952" t="str">
        <f>IF('statement of marks'!DE34="","",'statement of marks'!DE34)</f>
        <v/>
      </c>
      <c r="D863" s="953"/>
      <c r="E863" s="953"/>
      <c r="F863" s="954"/>
      <c r="G863" s="955" t="str">
        <f>'statement of marks'!DD$5</f>
        <v>d{kk esa LFkku</v>
      </c>
      <c r="H863" s="956"/>
      <c r="I863" s="957"/>
      <c r="J863" s="545" t="str">
        <f>'statement of marks'!DD34</f>
        <v/>
      </c>
    </row>
    <row r="864" spans="1:10" ht="17" customHeight="1">
      <c r="A864" s="532"/>
      <c r="B864" s="530" t="s">
        <v>65</v>
      </c>
      <c r="C864" s="920"/>
      <c r="D864" s="920"/>
      <c r="E864" s="920"/>
      <c r="F864" s="920"/>
      <c r="G864" s="920"/>
      <c r="H864" s="920"/>
      <c r="I864" s="920"/>
      <c r="J864" s="924"/>
    </row>
    <row r="865" spans="1:10" ht="17" customHeight="1">
      <c r="A865" s="532"/>
      <c r="B865" s="556" t="s">
        <v>86</v>
      </c>
      <c r="C865" s="920"/>
      <c r="D865" s="920"/>
      <c r="E865" s="920"/>
      <c r="F865" s="920"/>
      <c r="G865" s="920"/>
      <c r="H865" s="920"/>
      <c r="I865" s="920"/>
      <c r="J865" s="924"/>
    </row>
    <row r="866" spans="1:10" ht="17" customHeight="1">
      <c r="A866" s="532"/>
      <c r="B866" s="557" t="s">
        <v>16</v>
      </c>
      <c r="C866" s="920"/>
      <c r="D866" s="920"/>
      <c r="E866" s="920"/>
      <c r="F866" s="920"/>
      <c r="G866" s="920"/>
      <c r="H866" s="920"/>
      <c r="I866" s="920"/>
      <c r="J866" s="924"/>
    </row>
    <row r="867" spans="1:10" ht="17" customHeight="1">
      <c r="A867" s="534"/>
      <c r="B867" s="558" t="s">
        <v>4</v>
      </c>
      <c r="C867" s="920"/>
      <c r="D867" s="920"/>
      <c r="E867" s="920"/>
      <c r="F867" s="920"/>
      <c r="G867" s="920"/>
      <c r="H867" s="920"/>
      <c r="I867" s="920"/>
      <c r="J867" s="924"/>
    </row>
    <row r="868" spans="1:10" ht="17" customHeight="1" thickBot="1">
      <c r="A868" s="535"/>
      <c r="B868" s="559" t="str">
        <f>'statement of marks'!$H$3</f>
        <v xml:space="preserve">fo|ky; dk Mkbl dksM+ </v>
      </c>
      <c r="C868" s="925" t="str">
        <f>'statement of marks'!$I$3</f>
        <v>00001</v>
      </c>
      <c r="D868" s="925"/>
      <c r="E868" s="926" t="s">
        <v>63</v>
      </c>
      <c r="F868" s="926"/>
      <c r="G868" s="926"/>
      <c r="H868" s="927">
        <f>'statement of marks'!$DD$107</f>
        <v>42460</v>
      </c>
      <c r="I868" s="928"/>
      <c r="J868" s="540" t="s">
        <v>662</v>
      </c>
    </row>
    <row r="869" spans="1:10" ht="17" customHeight="1">
      <c r="A869" s="929" t="s">
        <v>39</v>
      </c>
      <c r="B869" s="930"/>
      <c r="C869" s="930"/>
      <c r="D869" s="930"/>
      <c r="E869" s="930"/>
      <c r="F869" s="930"/>
      <c r="G869" s="930"/>
      <c r="H869" s="930"/>
      <c r="I869" s="930"/>
      <c r="J869" s="931"/>
    </row>
    <row r="870" spans="1:10" ht="17" customHeight="1">
      <c r="A870" s="938" t="str">
        <f>'statement of marks'!$A$1</f>
        <v>jk- ck- ek/;fed fo|ky; uohu] fuEckgsM+k</v>
      </c>
      <c r="B870" s="939"/>
      <c r="C870" s="939"/>
      <c r="D870" s="939"/>
      <c r="E870" s="939"/>
      <c r="F870" s="939"/>
      <c r="G870" s="939"/>
      <c r="H870" s="939"/>
      <c r="I870" s="939"/>
      <c r="J870" s="940"/>
    </row>
    <row r="871" spans="1:10" ht="17" customHeight="1">
      <c r="A871" s="941"/>
      <c r="B871" s="942"/>
      <c r="C871" s="942"/>
      <c r="D871" s="942"/>
      <c r="E871" s="942"/>
      <c r="F871" s="942"/>
      <c r="G871" s="942"/>
      <c r="H871" s="942"/>
      <c r="I871" s="942"/>
      <c r="J871" s="943"/>
    </row>
    <row r="872" spans="1:10" ht="17" customHeight="1">
      <c r="A872" s="531"/>
      <c r="B872" s="537" t="s">
        <v>559</v>
      </c>
      <c r="C872" s="944" t="str">
        <f>'statement of marks'!$F$3</f>
        <v>2015-16</v>
      </c>
      <c r="D872" s="944"/>
      <c r="E872" s="944"/>
      <c r="F872" s="944"/>
      <c r="G872" s="944"/>
      <c r="H872" s="944"/>
      <c r="I872" s="944"/>
      <c r="J872" s="945"/>
    </row>
    <row r="873" spans="1:10" ht="17" customHeight="1">
      <c r="A873" s="532"/>
      <c r="B873" s="530" t="s">
        <v>560</v>
      </c>
      <c r="C873" s="912" t="str">
        <f>IF('statement of marks'!H34="","",'statement of marks'!H34)</f>
        <v>v 028</v>
      </c>
      <c r="D873" s="912"/>
      <c r="E873" s="912"/>
      <c r="F873" s="912"/>
      <c r="G873" s="912"/>
      <c r="H873" s="912"/>
      <c r="I873" s="912"/>
      <c r="J873" s="958"/>
    </row>
    <row r="874" spans="1:10" ht="17" customHeight="1">
      <c r="A874" s="532"/>
      <c r="B874" s="530" t="s">
        <v>561</v>
      </c>
      <c r="C874" s="912" t="str">
        <f>IF('statement of marks'!I34="","",'statement of marks'!I34)</f>
        <v>c 028</v>
      </c>
      <c r="D874" s="912"/>
      <c r="E874" s="912"/>
      <c r="F874" s="912"/>
      <c r="G874" s="912"/>
      <c r="H874" s="912"/>
      <c r="I874" s="912"/>
      <c r="J874" s="958"/>
    </row>
    <row r="875" spans="1:10" ht="17" customHeight="1">
      <c r="A875" s="532"/>
      <c r="B875" s="530" t="s">
        <v>562</v>
      </c>
      <c r="C875" s="912" t="str">
        <f>IF('statement of marks'!J34="","",'statement of marks'!J34)</f>
        <v>l 028</v>
      </c>
      <c r="D875" s="912"/>
      <c r="E875" s="912"/>
      <c r="F875" s="912"/>
      <c r="G875" s="912"/>
      <c r="H875" s="912"/>
      <c r="I875" s="912"/>
      <c r="J875" s="958"/>
    </row>
    <row r="876" spans="1:10" ht="17" customHeight="1">
      <c r="A876" s="532"/>
      <c r="B876" s="530" t="s">
        <v>563</v>
      </c>
      <c r="C876" s="946" t="str">
        <f>'statement of marks'!$D$3</f>
        <v>2 A</v>
      </c>
      <c r="D876" s="946"/>
      <c r="E876" s="946"/>
      <c r="F876" s="912" t="s">
        <v>566</v>
      </c>
      <c r="G876" s="912"/>
      <c r="H876" s="912"/>
      <c r="I876" s="949" t="str">
        <f>IF('statement of marks'!B34="","",'statement of marks'!B34)</f>
        <v/>
      </c>
      <c r="J876" s="950"/>
    </row>
    <row r="877" spans="1:10" ht="17" customHeight="1">
      <c r="A877" s="532"/>
      <c r="B877" s="530" t="s">
        <v>6</v>
      </c>
      <c r="C877" s="946" t="str">
        <f>IF('statement of marks'!D34="","",'statement of marks'!D34)</f>
        <v/>
      </c>
      <c r="D877" s="946"/>
      <c r="E877" s="946"/>
      <c r="F877" s="912" t="s">
        <v>564</v>
      </c>
      <c r="G877" s="912"/>
      <c r="H877" s="912"/>
      <c r="I877" s="949" t="str">
        <f>IF('statement of marks'!E34="","",'statement of marks'!E34)</f>
        <v/>
      </c>
      <c r="J877" s="950"/>
    </row>
    <row r="878" spans="1:10" ht="17" customHeight="1">
      <c r="A878" s="532"/>
      <c r="B878" s="530" t="s">
        <v>661</v>
      </c>
      <c r="C878" s="947" t="str">
        <f>IF('statement of marks'!F34="","",'statement of marks'!F34)</f>
        <v/>
      </c>
      <c r="D878" s="947"/>
      <c r="E878" s="947"/>
      <c r="F878" s="918" t="str">
        <f>IF('statement of marks'!G34="","",'statement of marks'!G34)</f>
        <v/>
      </c>
      <c r="G878" s="918"/>
      <c r="H878" s="918"/>
      <c r="I878" s="918"/>
      <c r="J878" s="948"/>
    </row>
    <row r="879" spans="1:10" ht="17" customHeight="1">
      <c r="A879" s="534"/>
      <c r="B879" s="529" t="s">
        <v>565</v>
      </c>
      <c r="C879" s="498" t="str">
        <f>'statement of marks'!K$5</f>
        <v>ekSf[kd</v>
      </c>
      <c r="D879" s="498" t="str">
        <f>'statement of marks'!L$5</f>
        <v>fyf[kr</v>
      </c>
      <c r="E879" s="498" t="str">
        <f>'statement of marks'!M$5</f>
        <v>;ksx</v>
      </c>
      <c r="F879" s="498" t="str">
        <f>'statement of marks'!N$5</f>
        <v>ekSf[kd</v>
      </c>
      <c r="G879" s="498" t="str">
        <f>'statement of marks'!O$5</f>
        <v>fyf[kr</v>
      </c>
      <c r="H879" s="498" t="str">
        <f>'statement of marks'!P$5</f>
        <v>;ksx</v>
      </c>
      <c r="I879" s="564" t="s">
        <v>79</v>
      </c>
      <c r="J879" s="565" t="s">
        <v>571</v>
      </c>
    </row>
    <row r="880" spans="1:10" ht="17" customHeight="1">
      <c r="A880" s="533"/>
      <c r="B880" s="538" t="s">
        <v>55</v>
      </c>
      <c r="C880" s="541">
        <f>'statement of marks'!K$6</f>
        <v>70</v>
      </c>
      <c r="D880" s="541">
        <f>'statement of marks'!L$6</f>
        <v>30</v>
      </c>
      <c r="E880" s="541">
        <f>'statement of marks'!M$6</f>
        <v>100</v>
      </c>
      <c r="F880" s="541">
        <f>'statement of marks'!N$6</f>
        <v>70</v>
      </c>
      <c r="G880" s="541">
        <f>'statement of marks'!O$6</f>
        <v>30</v>
      </c>
      <c r="H880" s="541">
        <f>'statement of marks'!P$6</f>
        <v>100</v>
      </c>
      <c r="I880" s="541"/>
      <c r="J880" s="542"/>
    </row>
    <row r="881" spans="1:10" ht="17" customHeight="1">
      <c r="A881" s="532"/>
      <c r="B881" s="530" t="str">
        <f>'statement of marks'!$BZ$5</f>
        <v>fgUnh</v>
      </c>
      <c r="C881" s="543" t="str">
        <f>'statement of marks'!K34</f>
        <v/>
      </c>
      <c r="D881" s="543" t="str">
        <f>'statement of marks'!L34</f>
        <v/>
      </c>
      <c r="E881" s="543" t="str">
        <f>'statement of marks'!M34</f>
        <v/>
      </c>
      <c r="F881" s="543" t="str">
        <f>'statement of marks'!N34</f>
        <v/>
      </c>
      <c r="G881" s="543" t="str">
        <f>'statement of marks'!O34</f>
        <v/>
      </c>
      <c r="H881" s="543" t="str">
        <f>'statement of marks'!P34</f>
        <v/>
      </c>
      <c r="I881" s="544" t="str">
        <f>IF('statement of marks'!CA34="","",'statement of marks'!CA34)</f>
        <v/>
      </c>
      <c r="J881" s="545" t="str">
        <f>IF('statement of marks'!CB34="","",'statement of marks'!CB34)</f>
        <v/>
      </c>
    </row>
    <row r="882" spans="1:10" ht="17" customHeight="1">
      <c r="A882" s="532"/>
      <c r="B882" s="530" t="str">
        <f>'statement of marks'!$CC$5</f>
        <v>vaxszth</v>
      </c>
      <c r="C882" s="543" t="str">
        <f>'statement of marks'!X34</f>
        <v/>
      </c>
      <c r="D882" s="543" t="str">
        <f>'statement of marks'!Y34</f>
        <v/>
      </c>
      <c r="E882" s="543" t="str">
        <f>'statement of marks'!Z34</f>
        <v/>
      </c>
      <c r="F882" s="543" t="str">
        <f>'statement of marks'!AA34</f>
        <v/>
      </c>
      <c r="G882" s="543" t="str">
        <f>'statement of marks'!AB34</f>
        <v/>
      </c>
      <c r="H882" s="543" t="str">
        <f>'statement of marks'!AC34</f>
        <v/>
      </c>
      <c r="I882" s="544" t="str">
        <f>IF('statement of marks'!CD34="","",'statement of marks'!CD34)</f>
        <v/>
      </c>
      <c r="J882" s="545" t="str">
        <f>IF('statement of marks'!CE34="","",'statement of marks'!CE34)</f>
        <v/>
      </c>
    </row>
    <row r="883" spans="1:10" ht="17" customHeight="1">
      <c r="A883" s="532"/>
      <c r="B883" s="530" t="str">
        <f>'statement of marks'!$CF$5</f>
        <v>xf.kr</v>
      </c>
      <c r="C883" s="543" t="str">
        <f>'statement of marks'!AK34</f>
        <v/>
      </c>
      <c r="D883" s="543" t="str">
        <f>'statement of marks'!AL34</f>
        <v/>
      </c>
      <c r="E883" s="543" t="str">
        <f>'statement of marks'!AM34</f>
        <v/>
      </c>
      <c r="F883" s="543" t="str">
        <f>'statement of marks'!AN34</f>
        <v/>
      </c>
      <c r="G883" s="543" t="str">
        <f>'statement of marks'!AO34</f>
        <v/>
      </c>
      <c r="H883" s="543" t="str">
        <f>'statement of marks'!AP34</f>
        <v/>
      </c>
      <c r="I883" s="544" t="str">
        <f>IF('statement of marks'!CG34="","",'statement of marks'!CG34)</f>
        <v/>
      </c>
      <c r="J883" s="545" t="str">
        <f>IF('statement of marks'!CH34="","",'statement of marks'!CH34)</f>
        <v/>
      </c>
    </row>
    <row r="884" spans="1:10" ht="17" customHeight="1">
      <c r="A884" s="533"/>
      <c r="B884" s="538" t="s">
        <v>55</v>
      </c>
      <c r="C884" s="541"/>
      <c r="D884" s="541"/>
      <c r="E884" s="541">
        <f>'statement of marks'!AX$6</f>
        <v>50</v>
      </c>
      <c r="F884" s="541"/>
      <c r="G884" s="541"/>
      <c r="H884" s="541">
        <f>'statement of marks'!AY$6</f>
        <v>50</v>
      </c>
      <c r="I884" s="546"/>
      <c r="J884" s="542"/>
    </row>
    <row r="885" spans="1:10" ht="17" customHeight="1">
      <c r="A885" s="532"/>
      <c r="B885" s="530" t="str">
        <f>'statement of marks'!$CI$5</f>
        <v>Ik;kZoj.k v/;;u</v>
      </c>
      <c r="C885" s="561"/>
      <c r="D885" s="561"/>
      <c r="E885" s="543" t="str">
        <f>'statement of marks'!AX34</f>
        <v/>
      </c>
      <c r="F885" s="561"/>
      <c r="G885" s="561"/>
      <c r="H885" s="543" t="str">
        <f>'statement of marks'!AY34</f>
        <v/>
      </c>
      <c r="I885" s="544" t="str">
        <f>IF('statement of marks'!CJ34="","",'statement of marks'!CJ34)</f>
        <v/>
      </c>
      <c r="J885" s="545" t="str">
        <f>IF('statement of marks'!CK34="","",'statement of marks'!CK34)</f>
        <v/>
      </c>
    </row>
    <row r="886" spans="1:10" ht="17" customHeight="1">
      <c r="A886" s="532"/>
      <c r="B886" s="530" t="str">
        <f>'statement of marks'!$CR$5</f>
        <v>LokLF; ,oe~ 'kkjhfjd f'k{kk</v>
      </c>
      <c r="C886" s="543"/>
      <c r="D886" s="543"/>
      <c r="E886" s="543" t="str">
        <f>'statement of marks'!BS34</f>
        <v/>
      </c>
      <c r="F886" s="561"/>
      <c r="G886" s="543"/>
      <c r="H886" s="543" t="str">
        <f>'statement of marks'!BT34</f>
        <v/>
      </c>
      <c r="I886" s="547" t="str">
        <f>IF('statement of marks'!CS34="","",'statement of marks'!CS34)</f>
        <v/>
      </c>
      <c r="J886" s="548" t="str">
        <f>IF('statement of marks'!CT34="","",'statement of marks'!CT34)</f>
        <v/>
      </c>
    </row>
    <row r="887" spans="1:10" ht="17" customHeight="1">
      <c r="A887" s="533"/>
      <c r="B887" s="538" t="s">
        <v>55</v>
      </c>
      <c r="C887" s="541"/>
      <c r="D887" s="541"/>
      <c r="E887" s="541">
        <f>'statement of marks'!BE$6</f>
        <v>25</v>
      </c>
      <c r="F887" s="546"/>
      <c r="G887" s="541"/>
      <c r="H887" s="541">
        <f>'statement of marks'!BF$6</f>
        <v>25</v>
      </c>
      <c r="I887" s="549"/>
      <c r="J887" s="550"/>
    </row>
    <row r="888" spans="1:10" ht="17" customHeight="1">
      <c r="A888" s="532"/>
      <c r="B888" s="530" t="str">
        <f>'statement of marks'!$CL$5</f>
        <v>dk;kZuqHko</v>
      </c>
      <c r="C888" s="543"/>
      <c r="D888" s="543"/>
      <c r="E888" s="543" t="str">
        <f>'statement of marks'!BE34</f>
        <v/>
      </c>
      <c r="F888" s="561"/>
      <c r="G888" s="543"/>
      <c r="H888" s="543" t="str">
        <f>'statement of marks'!BF34</f>
        <v/>
      </c>
      <c r="I888" s="544" t="str">
        <f>IF('statement of marks'!CM34="","",'statement of marks'!CM34)</f>
        <v/>
      </c>
      <c r="J888" s="545" t="str">
        <f>IF('statement of marks'!CN34="","",'statement of marks'!CN34)</f>
        <v/>
      </c>
    </row>
    <row r="889" spans="1:10" ht="17" customHeight="1">
      <c r="A889" s="532"/>
      <c r="B889" s="530" t="str">
        <f>'statement of marks'!$CO$5</f>
        <v>dyk f'k{kk</v>
      </c>
      <c r="C889" s="543"/>
      <c r="D889" s="543"/>
      <c r="E889" s="543" t="str">
        <f>'statement of marks'!BL34</f>
        <v/>
      </c>
      <c r="F889" s="561"/>
      <c r="G889" s="543"/>
      <c r="H889" s="543" t="str">
        <f>'statement of marks'!BM34</f>
        <v/>
      </c>
      <c r="I889" s="547" t="str">
        <f>IF('statement of marks'!CP34="","",'statement of marks'!CP34)</f>
        <v/>
      </c>
      <c r="J889" s="551" t="str">
        <f>IF('statement of marks'!CQ34="","",'statement of marks'!CQ34)</f>
        <v/>
      </c>
    </row>
    <row r="890" spans="1:10" ht="17" customHeight="1">
      <c r="A890" s="960"/>
      <c r="B890" s="959" t="s">
        <v>659</v>
      </c>
      <c r="C890" s="920" t="s">
        <v>8</v>
      </c>
      <c r="D890" s="920"/>
      <c r="E890" s="961" t="str">
        <f>'statement of marks'!CY$5</f>
        <v>dqy iw.kkZd</v>
      </c>
      <c r="F890" s="961"/>
      <c r="G890" s="961" t="str">
        <f>'statement of marks'!CZ$5</f>
        <v>dqy izkIrkad</v>
      </c>
      <c r="H890" s="961"/>
      <c r="I890" s="562" t="str">
        <f>'statement of marks'!DA$5</f>
        <v>izfr'kr</v>
      </c>
      <c r="J890" s="536" t="s">
        <v>663</v>
      </c>
    </row>
    <row r="891" spans="1:10" ht="17" customHeight="1">
      <c r="A891" s="960"/>
      <c r="B891" s="959"/>
      <c r="C891" s="920" t="str">
        <f>IF('statement of marks'!CX34="","",'statement of marks'!CX34)</f>
        <v/>
      </c>
      <c r="D891" s="920"/>
      <c r="E891" s="951" t="str">
        <f>IF('statement of marks'!CY34="","",'statement of marks'!CY34)</f>
        <v/>
      </c>
      <c r="F891" s="951"/>
      <c r="G891" s="951" t="str">
        <f>IF('statement of marks'!CZ34="","",'statement of marks'!CZ34)</f>
        <v/>
      </c>
      <c r="H891" s="951"/>
      <c r="I891" s="543" t="str">
        <f>IF('statement of marks'!DA34="","",'statement of marks'!DA34)</f>
        <v/>
      </c>
      <c r="J891" s="566" t="str">
        <f>IF('statement of marks'!DB34="","",'statement of marks'!DB34)</f>
        <v/>
      </c>
    </row>
    <row r="892" spans="1:10" ht="17" customHeight="1">
      <c r="A892" s="532"/>
      <c r="B892" s="539" t="str">
        <f>'statement of marks'!$CU$5</f>
        <v>dqy ehfVax</v>
      </c>
      <c r="C892" s="932" t="str">
        <f>details!$CB$3</f>
        <v>;ksx fnlEcj rd</v>
      </c>
      <c r="D892" s="933"/>
      <c r="E892" s="934"/>
      <c r="F892" s="552" t="str">
        <f>details!CB34</f>
        <v/>
      </c>
      <c r="G892" s="932" t="s">
        <v>664</v>
      </c>
      <c r="H892" s="933"/>
      <c r="I892" s="934"/>
      <c r="J892" s="554" t="str">
        <f>details!CJ34</f>
        <v/>
      </c>
    </row>
    <row r="893" spans="1:10" ht="17" customHeight="1">
      <c r="A893" s="532"/>
      <c r="B893" s="530" t="str">
        <f>'statement of marks'!$CV$5</f>
        <v>Nk= mifLFkfr</v>
      </c>
      <c r="C893" s="935"/>
      <c r="D893" s="936"/>
      <c r="E893" s="937"/>
      <c r="F893" s="553" t="str">
        <f>details!CC34</f>
        <v/>
      </c>
      <c r="G893" s="935"/>
      <c r="H893" s="936"/>
      <c r="I893" s="937"/>
      <c r="J893" s="555" t="str">
        <f>details!CK34</f>
        <v/>
      </c>
    </row>
    <row r="894" spans="1:10" ht="17" customHeight="1">
      <c r="A894" s="532"/>
      <c r="B894" s="530" t="s">
        <v>569</v>
      </c>
      <c r="C894" s="952" t="str">
        <f>IF('statement of marks'!DE34="","",'statement of marks'!DE34)</f>
        <v/>
      </c>
      <c r="D894" s="953"/>
      <c r="E894" s="953"/>
      <c r="F894" s="954"/>
      <c r="G894" s="955" t="str">
        <f>'statement of marks'!DD$5</f>
        <v>d{kk esa LFkku</v>
      </c>
      <c r="H894" s="956"/>
      <c r="I894" s="957"/>
      <c r="J894" s="545" t="str">
        <f>'statement of marks'!DD34</f>
        <v/>
      </c>
    </row>
    <row r="895" spans="1:10" ht="17" customHeight="1">
      <c r="A895" s="532"/>
      <c r="B895" s="530" t="s">
        <v>65</v>
      </c>
      <c r="C895" s="920"/>
      <c r="D895" s="920"/>
      <c r="E895" s="920"/>
      <c r="F895" s="920"/>
      <c r="G895" s="920"/>
      <c r="H895" s="920"/>
      <c r="I895" s="920"/>
      <c r="J895" s="924"/>
    </row>
    <row r="896" spans="1:10" ht="17" customHeight="1">
      <c r="A896" s="532"/>
      <c r="B896" s="556" t="s">
        <v>86</v>
      </c>
      <c r="C896" s="920"/>
      <c r="D896" s="920"/>
      <c r="E896" s="920"/>
      <c r="F896" s="920"/>
      <c r="G896" s="920"/>
      <c r="H896" s="920"/>
      <c r="I896" s="920"/>
      <c r="J896" s="924"/>
    </row>
    <row r="897" spans="1:10" ht="17" customHeight="1">
      <c r="A897" s="532"/>
      <c r="B897" s="557" t="s">
        <v>16</v>
      </c>
      <c r="C897" s="920"/>
      <c r="D897" s="920"/>
      <c r="E897" s="920"/>
      <c r="F897" s="920"/>
      <c r="G897" s="920"/>
      <c r="H897" s="920"/>
      <c r="I897" s="920"/>
      <c r="J897" s="924"/>
    </row>
    <row r="898" spans="1:10" ht="17" customHeight="1">
      <c r="A898" s="534"/>
      <c r="B898" s="558" t="s">
        <v>4</v>
      </c>
      <c r="C898" s="920"/>
      <c r="D898" s="920"/>
      <c r="E898" s="920"/>
      <c r="F898" s="920"/>
      <c r="G898" s="920"/>
      <c r="H898" s="920"/>
      <c r="I898" s="920"/>
      <c r="J898" s="924"/>
    </row>
    <row r="899" spans="1:10" ht="17" customHeight="1" thickBot="1">
      <c r="A899" s="535"/>
      <c r="B899" s="559" t="str">
        <f>'statement of marks'!$H$3</f>
        <v xml:space="preserve">fo|ky; dk Mkbl dksM+ </v>
      </c>
      <c r="C899" s="925" t="str">
        <f>'statement of marks'!$I$3</f>
        <v>00001</v>
      </c>
      <c r="D899" s="925"/>
      <c r="E899" s="926" t="s">
        <v>63</v>
      </c>
      <c r="F899" s="926"/>
      <c r="G899" s="926"/>
      <c r="H899" s="927">
        <f>'statement of marks'!$DD$107</f>
        <v>42460</v>
      </c>
      <c r="I899" s="928"/>
      <c r="J899" s="540" t="s">
        <v>662</v>
      </c>
    </row>
    <row r="900" spans="1:10" ht="17" customHeight="1">
      <c r="A900" s="929" t="s">
        <v>39</v>
      </c>
      <c r="B900" s="930"/>
      <c r="C900" s="930"/>
      <c r="D900" s="930"/>
      <c r="E900" s="930"/>
      <c r="F900" s="930"/>
      <c r="G900" s="930"/>
      <c r="H900" s="930"/>
      <c r="I900" s="930"/>
      <c r="J900" s="931"/>
    </row>
    <row r="901" spans="1:10" ht="17" customHeight="1">
      <c r="A901" s="938" t="str">
        <f>'statement of marks'!$A$1</f>
        <v>jk- ck- ek/;fed fo|ky; uohu] fuEckgsM+k</v>
      </c>
      <c r="B901" s="939"/>
      <c r="C901" s="939"/>
      <c r="D901" s="939"/>
      <c r="E901" s="939"/>
      <c r="F901" s="939"/>
      <c r="G901" s="939"/>
      <c r="H901" s="939"/>
      <c r="I901" s="939"/>
      <c r="J901" s="940"/>
    </row>
    <row r="902" spans="1:10" ht="17" customHeight="1">
      <c r="A902" s="941"/>
      <c r="B902" s="942"/>
      <c r="C902" s="942"/>
      <c r="D902" s="942"/>
      <c r="E902" s="942"/>
      <c r="F902" s="942"/>
      <c r="G902" s="942"/>
      <c r="H902" s="942"/>
      <c r="I902" s="942"/>
      <c r="J902" s="943"/>
    </row>
    <row r="903" spans="1:10" ht="17" customHeight="1">
      <c r="A903" s="531"/>
      <c r="B903" s="537" t="s">
        <v>559</v>
      </c>
      <c r="C903" s="944" t="str">
        <f>'statement of marks'!$F$3</f>
        <v>2015-16</v>
      </c>
      <c r="D903" s="944"/>
      <c r="E903" s="944"/>
      <c r="F903" s="944"/>
      <c r="G903" s="944"/>
      <c r="H903" s="944"/>
      <c r="I903" s="944"/>
      <c r="J903" s="945"/>
    </row>
    <row r="904" spans="1:10" ht="17" customHeight="1">
      <c r="A904" s="532"/>
      <c r="B904" s="530" t="s">
        <v>560</v>
      </c>
      <c r="C904" s="912" t="str">
        <f>IF('statement of marks'!H36="","",'statement of marks'!H36)</f>
        <v>v 030</v>
      </c>
      <c r="D904" s="912"/>
      <c r="E904" s="912"/>
      <c r="F904" s="912"/>
      <c r="G904" s="912"/>
      <c r="H904" s="912"/>
      <c r="I904" s="912"/>
      <c r="J904" s="958"/>
    </row>
    <row r="905" spans="1:10" ht="17" customHeight="1">
      <c r="A905" s="532"/>
      <c r="B905" s="530" t="s">
        <v>561</v>
      </c>
      <c r="C905" s="912" t="str">
        <f>IF('statement of marks'!I36="","",'statement of marks'!I36)</f>
        <v>c 030</v>
      </c>
      <c r="D905" s="912"/>
      <c r="E905" s="912"/>
      <c r="F905" s="912"/>
      <c r="G905" s="912"/>
      <c r="H905" s="912"/>
      <c r="I905" s="912"/>
      <c r="J905" s="958"/>
    </row>
    <row r="906" spans="1:10" ht="17" customHeight="1">
      <c r="A906" s="532"/>
      <c r="B906" s="530" t="s">
        <v>562</v>
      </c>
      <c r="C906" s="912" t="str">
        <f>IF('statement of marks'!J36="","",'statement of marks'!J36)</f>
        <v>l 030</v>
      </c>
      <c r="D906" s="912"/>
      <c r="E906" s="912"/>
      <c r="F906" s="912"/>
      <c r="G906" s="912"/>
      <c r="H906" s="912"/>
      <c r="I906" s="912"/>
      <c r="J906" s="958"/>
    </row>
    <row r="907" spans="1:10" ht="17" customHeight="1">
      <c r="A907" s="532"/>
      <c r="B907" s="530" t="s">
        <v>563</v>
      </c>
      <c r="C907" s="946" t="str">
        <f>'statement of marks'!$D$3</f>
        <v>2 A</v>
      </c>
      <c r="D907" s="946"/>
      <c r="E907" s="946"/>
      <c r="F907" s="912" t="s">
        <v>566</v>
      </c>
      <c r="G907" s="912"/>
      <c r="H907" s="912"/>
      <c r="I907" s="949" t="str">
        <f>IF('statement of marks'!B36="","",'statement of marks'!B36)</f>
        <v/>
      </c>
      <c r="J907" s="950"/>
    </row>
    <row r="908" spans="1:10" ht="17" customHeight="1">
      <c r="A908" s="532"/>
      <c r="B908" s="530" t="s">
        <v>6</v>
      </c>
      <c r="C908" s="946" t="str">
        <f>IF('statement of marks'!D36="","",'statement of marks'!D36)</f>
        <v/>
      </c>
      <c r="D908" s="946"/>
      <c r="E908" s="946"/>
      <c r="F908" s="912" t="s">
        <v>564</v>
      </c>
      <c r="G908" s="912"/>
      <c r="H908" s="912"/>
      <c r="I908" s="949" t="str">
        <f>IF('statement of marks'!E36="","",'statement of marks'!E36)</f>
        <v/>
      </c>
      <c r="J908" s="950"/>
    </row>
    <row r="909" spans="1:10" ht="17" customHeight="1">
      <c r="A909" s="532"/>
      <c r="B909" s="530" t="s">
        <v>661</v>
      </c>
      <c r="C909" s="947" t="str">
        <f>IF('statement of marks'!F36="","",'statement of marks'!F36)</f>
        <v/>
      </c>
      <c r="D909" s="947"/>
      <c r="E909" s="947"/>
      <c r="F909" s="918" t="str">
        <f>IF('statement of marks'!G36="","",'statement of marks'!G36)</f>
        <v/>
      </c>
      <c r="G909" s="918"/>
      <c r="H909" s="918"/>
      <c r="I909" s="918"/>
      <c r="J909" s="948"/>
    </row>
    <row r="910" spans="1:10" ht="17" customHeight="1">
      <c r="A910" s="534"/>
      <c r="B910" s="529" t="s">
        <v>565</v>
      </c>
      <c r="C910" s="498" t="str">
        <f>'statement of marks'!K$5</f>
        <v>ekSf[kd</v>
      </c>
      <c r="D910" s="498" t="str">
        <f>'statement of marks'!L$5</f>
        <v>fyf[kr</v>
      </c>
      <c r="E910" s="498" t="str">
        <f>'statement of marks'!M$5</f>
        <v>;ksx</v>
      </c>
      <c r="F910" s="498" t="str">
        <f>'statement of marks'!N$5</f>
        <v>ekSf[kd</v>
      </c>
      <c r="G910" s="498" t="str">
        <f>'statement of marks'!O$5</f>
        <v>fyf[kr</v>
      </c>
      <c r="H910" s="498" t="str">
        <f>'statement of marks'!P$5</f>
        <v>;ksx</v>
      </c>
      <c r="I910" s="564" t="s">
        <v>79</v>
      </c>
      <c r="J910" s="565" t="s">
        <v>571</v>
      </c>
    </row>
    <row r="911" spans="1:10" ht="17" customHeight="1">
      <c r="A911" s="533"/>
      <c r="B911" s="538" t="s">
        <v>55</v>
      </c>
      <c r="C911" s="541">
        <f>'statement of marks'!K$6</f>
        <v>70</v>
      </c>
      <c r="D911" s="541">
        <f>'statement of marks'!L$6</f>
        <v>30</v>
      </c>
      <c r="E911" s="541">
        <f>'statement of marks'!M$6</f>
        <v>100</v>
      </c>
      <c r="F911" s="541">
        <f>'statement of marks'!N$6</f>
        <v>70</v>
      </c>
      <c r="G911" s="541">
        <f>'statement of marks'!O$6</f>
        <v>30</v>
      </c>
      <c r="H911" s="541">
        <f>'statement of marks'!P$6</f>
        <v>100</v>
      </c>
      <c r="I911" s="541"/>
      <c r="J911" s="542"/>
    </row>
    <row r="912" spans="1:10" ht="17" customHeight="1">
      <c r="A912" s="532"/>
      <c r="B912" s="530" t="str">
        <f>'statement of marks'!$BZ$5</f>
        <v>fgUnh</v>
      </c>
      <c r="C912" s="543" t="str">
        <f>'statement of marks'!K36</f>
        <v/>
      </c>
      <c r="D912" s="543" t="str">
        <f>'statement of marks'!L36</f>
        <v/>
      </c>
      <c r="E912" s="543" t="str">
        <f>'statement of marks'!M36</f>
        <v/>
      </c>
      <c r="F912" s="543" t="str">
        <f>'statement of marks'!N36</f>
        <v/>
      </c>
      <c r="G912" s="543" t="str">
        <f>'statement of marks'!O36</f>
        <v/>
      </c>
      <c r="H912" s="543" t="str">
        <f>'statement of marks'!P36</f>
        <v/>
      </c>
      <c r="I912" s="544" t="str">
        <f>IF('statement of marks'!CA36="","",'statement of marks'!CA36)</f>
        <v/>
      </c>
      <c r="J912" s="545" t="str">
        <f>IF('statement of marks'!CB36="","",'statement of marks'!CB36)</f>
        <v/>
      </c>
    </row>
    <row r="913" spans="1:10" ht="17" customHeight="1">
      <c r="A913" s="532"/>
      <c r="B913" s="530" t="str">
        <f>'statement of marks'!$CC$5</f>
        <v>vaxszth</v>
      </c>
      <c r="C913" s="543" t="str">
        <f>'statement of marks'!X36</f>
        <v/>
      </c>
      <c r="D913" s="543" t="str">
        <f>'statement of marks'!Y36</f>
        <v/>
      </c>
      <c r="E913" s="543" t="str">
        <f>'statement of marks'!Z36</f>
        <v/>
      </c>
      <c r="F913" s="543" t="str">
        <f>'statement of marks'!AA36</f>
        <v/>
      </c>
      <c r="G913" s="543" t="str">
        <f>'statement of marks'!AB36</f>
        <v/>
      </c>
      <c r="H913" s="543" t="str">
        <f>'statement of marks'!AC36</f>
        <v/>
      </c>
      <c r="I913" s="544" t="str">
        <f>IF('statement of marks'!CD36="","",'statement of marks'!CD36)</f>
        <v/>
      </c>
      <c r="J913" s="545" t="str">
        <f>IF('statement of marks'!CE36="","",'statement of marks'!CE36)</f>
        <v/>
      </c>
    </row>
    <row r="914" spans="1:10" ht="17" customHeight="1">
      <c r="A914" s="532"/>
      <c r="B914" s="530" t="str">
        <f>'statement of marks'!$CF$5</f>
        <v>xf.kr</v>
      </c>
      <c r="C914" s="543" t="str">
        <f>'statement of marks'!AK36</f>
        <v/>
      </c>
      <c r="D914" s="543" t="str">
        <f>'statement of marks'!AL36</f>
        <v/>
      </c>
      <c r="E914" s="543" t="str">
        <f>'statement of marks'!AM36</f>
        <v/>
      </c>
      <c r="F914" s="543" t="str">
        <f>'statement of marks'!AN36</f>
        <v/>
      </c>
      <c r="G914" s="543" t="str">
        <f>'statement of marks'!AO36</f>
        <v/>
      </c>
      <c r="H914" s="543" t="str">
        <f>'statement of marks'!AP36</f>
        <v/>
      </c>
      <c r="I914" s="544" t="str">
        <f>IF('statement of marks'!CG36="","",'statement of marks'!CG36)</f>
        <v/>
      </c>
      <c r="J914" s="545" t="str">
        <f>IF('statement of marks'!CH36="","",'statement of marks'!CH36)</f>
        <v/>
      </c>
    </row>
    <row r="915" spans="1:10" ht="17" customHeight="1">
      <c r="A915" s="533"/>
      <c r="B915" s="538" t="s">
        <v>55</v>
      </c>
      <c r="C915" s="541"/>
      <c r="D915" s="541"/>
      <c r="E915" s="541">
        <f>'statement of marks'!AX$6</f>
        <v>50</v>
      </c>
      <c r="F915" s="541"/>
      <c r="G915" s="541"/>
      <c r="H915" s="541">
        <f>'statement of marks'!AY$6</f>
        <v>50</v>
      </c>
      <c r="I915" s="546"/>
      <c r="J915" s="542"/>
    </row>
    <row r="916" spans="1:10" ht="17" customHeight="1">
      <c r="A916" s="532"/>
      <c r="B916" s="530" t="str">
        <f>'statement of marks'!$CI$5</f>
        <v>Ik;kZoj.k v/;;u</v>
      </c>
      <c r="C916" s="561"/>
      <c r="D916" s="561"/>
      <c r="E916" s="543" t="str">
        <f>'statement of marks'!AX36</f>
        <v/>
      </c>
      <c r="F916" s="561"/>
      <c r="G916" s="561"/>
      <c r="H916" s="543" t="str">
        <f>'statement of marks'!AY36</f>
        <v/>
      </c>
      <c r="I916" s="544" t="str">
        <f>IF('statement of marks'!CJ36="","",'statement of marks'!CJ36)</f>
        <v/>
      </c>
      <c r="J916" s="545" t="str">
        <f>IF('statement of marks'!CK36="","",'statement of marks'!CK36)</f>
        <v/>
      </c>
    </row>
    <row r="917" spans="1:10" ht="17" customHeight="1">
      <c r="A917" s="532"/>
      <c r="B917" s="530" t="str">
        <f>'statement of marks'!$CR$5</f>
        <v>LokLF; ,oe~ 'kkjhfjd f'k{kk</v>
      </c>
      <c r="C917" s="543"/>
      <c r="D917" s="543"/>
      <c r="E917" s="543" t="str">
        <f>'statement of marks'!BS36</f>
        <v/>
      </c>
      <c r="F917" s="561"/>
      <c r="G917" s="543"/>
      <c r="H917" s="543" t="str">
        <f>'statement of marks'!BT36</f>
        <v/>
      </c>
      <c r="I917" s="547" t="str">
        <f>IF('statement of marks'!CS36="","",'statement of marks'!CS36)</f>
        <v/>
      </c>
      <c r="J917" s="548" t="str">
        <f>IF('statement of marks'!CT36="","",'statement of marks'!CT36)</f>
        <v/>
      </c>
    </row>
    <row r="918" spans="1:10" ht="17" customHeight="1">
      <c r="A918" s="533"/>
      <c r="B918" s="538" t="s">
        <v>55</v>
      </c>
      <c r="C918" s="541"/>
      <c r="D918" s="541"/>
      <c r="E918" s="541">
        <f>'statement of marks'!BE$6</f>
        <v>25</v>
      </c>
      <c r="F918" s="546"/>
      <c r="G918" s="541"/>
      <c r="H918" s="541">
        <f>'statement of marks'!BF$6</f>
        <v>25</v>
      </c>
      <c r="I918" s="549"/>
      <c r="J918" s="550"/>
    </row>
    <row r="919" spans="1:10" ht="17" customHeight="1">
      <c r="A919" s="532"/>
      <c r="B919" s="530" t="str">
        <f>'statement of marks'!$CL$5</f>
        <v>dk;kZuqHko</v>
      </c>
      <c r="C919" s="543"/>
      <c r="D919" s="543"/>
      <c r="E919" s="543" t="str">
        <f>'statement of marks'!BE36</f>
        <v/>
      </c>
      <c r="F919" s="561"/>
      <c r="G919" s="543"/>
      <c r="H919" s="543" t="str">
        <f>'statement of marks'!BF36</f>
        <v/>
      </c>
      <c r="I919" s="544" t="str">
        <f>IF('statement of marks'!CM36="","",'statement of marks'!CM36)</f>
        <v/>
      </c>
      <c r="J919" s="545" t="str">
        <f>IF('statement of marks'!CN36="","",'statement of marks'!CN36)</f>
        <v/>
      </c>
    </row>
    <row r="920" spans="1:10" ht="17" customHeight="1">
      <c r="A920" s="532"/>
      <c r="B920" s="530" t="str">
        <f>'statement of marks'!$CO$5</f>
        <v>dyk f'k{kk</v>
      </c>
      <c r="C920" s="543"/>
      <c r="D920" s="543"/>
      <c r="E920" s="543" t="str">
        <f>'statement of marks'!BL36</f>
        <v/>
      </c>
      <c r="F920" s="561"/>
      <c r="G920" s="543"/>
      <c r="H920" s="543" t="str">
        <f>'statement of marks'!BM36</f>
        <v/>
      </c>
      <c r="I920" s="547" t="str">
        <f>IF('statement of marks'!CP36="","",'statement of marks'!CP36)</f>
        <v/>
      </c>
      <c r="J920" s="551" t="str">
        <f>IF('statement of marks'!CQ36="","",'statement of marks'!CQ36)</f>
        <v/>
      </c>
    </row>
    <row r="921" spans="1:10" ht="17" customHeight="1">
      <c r="A921" s="960"/>
      <c r="B921" s="959" t="s">
        <v>659</v>
      </c>
      <c r="C921" s="920" t="s">
        <v>8</v>
      </c>
      <c r="D921" s="920"/>
      <c r="E921" s="961" t="str">
        <f>'statement of marks'!CY$5</f>
        <v>dqy iw.kkZd</v>
      </c>
      <c r="F921" s="961"/>
      <c r="G921" s="961" t="str">
        <f>'statement of marks'!CZ$5</f>
        <v>dqy izkIrkad</v>
      </c>
      <c r="H921" s="961"/>
      <c r="I921" s="562" t="str">
        <f>'statement of marks'!DA$5</f>
        <v>izfr'kr</v>
      </c>
      <c r="J921" s="536" t="s">
        <v>663</v>
      </c>
    </row>
    <row r="922" spans="1:10" ht="17" customHeight="1">
      <c r="A922" s="960"/>
      <c r="B922" s="959"/>
      <c r="C922" s="920" t="str">
        <f>IF('statement of marks'!CX36="","",'statement of marks'!CX36)</f>
        <v/>
      </c>
      <c r="D922" s="920"/>
      <c r="E922" s="951" t="str">
        <f>IF('statement of marks'!CY36="","",'statement of marks'!CY36)</f>
        <v/>
      </c>
      <c r="F922" s="951"/>
      <c r="G922" s="951" t="str">
        <f>IF('statement of marks'!CZ36="","",'statement of marks'!CZ36)</f>
        <v/>
      </c>
      <c r="H922" s="951"/>
      <c r="I922" s="543" t="str">
        <f>IF('statement of marks'!DA36="","",'statement of marks'!DA36)</f>
        <v/>
      </c>
      <c r="J922" s="566" t="str">
        <f>IF('statement of marks'!DB36="","",'statement of marks'!DB36)</f>
        <v/>
      </c>
    </row>
    <row r="923" spans="1:10" ht="17" customHeight="1">
      <c r="A923" s="532"/>
      <c r="B923" s="539" t="str">
        <f>'statement of marks'!$CU$5</f>
        <v>dqy ehfVax</v>
      </c>
      <c r="C923" s="932" t="str">
        <f>details!$CB$3</f>
        <v>;ksx fnlEcj rd</v>
      </c>
      <c r="D923" s="933"/>
      <c r="E923" s="934"/>
      <c r="F923" s="552" t="str">
        <f>details!CB36</f>
        <v/>
      </c>
      <c r="G923" s="932" t="s">
        <v>664</v>
      </c>
      <c r="H923" s="933"/>
      <c r="I923" s="934"/>
      <c r="J923" s="554" t="str">
        <f>details!CJ36</f>
        <v/>
      </c>
    </row>
    <row r="924" spans="1:10" ht="17" customHeight="1">
      <c r="A924" s="532"/>
      <c r="B924" s="530" t="str">
        <f>'statement of marks'!$CV$5</f>
        <v>Nk= mifLFkfr</v>
      </c>
      <c r="C924" s="935"/>
      <c r="D924" s="936"/>
      <c r="E924" s="937"/>
      <c r="F924" s="553" t="str">
        <f>details!CC36</f>
        <v/>
      </c>
      <c r="G924" s="935"/>
      <c r="H924" s="936"/>
      <c r="I924" s="937"/>
      <c r="J924" s="555" t="str">
        <f>details!CK36</f>
        <v/>
      </c>
    </row>
    <row r="925" spans="1:10" ht="17" customHeight="1">
      <c r="A925" s="532"/>
      <c r="B925" s="530" t="s">
        <v>569</v>
      </c>
      <c r="C925" s="952" t="str">
        <f>IF('statement of marks'!DE36="","",'statement of marks'!DE36)</f>
        <v/>
      </c>
      <c r="D925" s="953"/>
      <c r="E925" s="953"/>
      <c r="F925" s="954"/>
      <c r="G925" s="955" t="str">
        <f>'statement of marks'!DD$5</f>
        <v>d{kk esa LFkku</v>
      </c>
      <c r="H925" s="956"/>
      <c r="I925" s="957"/>
      <c r="J925" s="545" t="str">
        <f>'statement of marks'!DD36</f>
        <v/>
      </c>
    </row>
    <row r="926" spans="1:10" ht="17" customHeight="1">
      <c r="A926" s="532"/>
      <c r="B926" s="530" t="s">
        <v>65</v>
      </c>
      <c r="C926" s="920"/>
      <c r="D926" s="920"/>
      <c r="E926" s="920"/>
      <c r="F926" s="920"/>
      <c r="G926" s="920"/>
      <c r="H926" s="920"/>
      <c r="I926" s="920"/>
      <c r="J926" s="924"/>
    </row>
    <row r="927" spans="1:10" ht="17" customHeight="1">
      <c r="A927" s="532"/>
      <c r="B927" s="556" t="s">
        <v>86</v>
      </c>
      <c r="C927" s="920"/>
      <c r="D927" s="920"/>
      <c r="E927" s="920"/>
      <c r="F927" s="920"/>
      <c r="G927" s="920"/>
      <c r="H927" s="920"/>
      <c r="I927" s="920"/>
      <c r="J927" s="924"/>
    </row>
    <row r="928" spans="1:10" ht="17" customHeight="1">
      <c r="A928" s="532"/>
      <c r="B928" s="557" t="s">
        <v>16</v>
      </c>
      <c r="C928" s="920"/>
      <c r="D928" s="920"/>
      <c r="E928" s="920"/>
      <c r="F928" s="920"/>
      <c r="G928" s="920"/>
      <c r="H928" s="920"/>
      <c r="I928" s="920"/>
      <c r="J928" s="924"/>
    </row>
    <row r="929" spans="1:10" ht="17" customHeight="1">
      <c r="A929" s="534"/>
      <c r="B929" s="558" t="s">
        <v>4</v>
      </c>
      <c r="C929" s="920"/>
      <c r="D929" s="920"/>
      <c r="E929" s="920"/>
      <c r="F929" s="920"/>
      <c r="G929" s="920"/>
      <c r="H929" s="920"/>
      <c r="I929" s="920"/>
      <c r="J929" s="924"/>
    </row>
    <row r="930" spans="1:10" ht="17" customHeight="1" thickBot="1">
      <c r="A930" s="535"/>
      <c r="B930" s="559" t="str">
        <f>'statement of marks'!$H$3</f>
        <v xml:space="preserve">fo|ky; dk Mkbl dksM+ </v>
      </c>
      <c r="C930" s="925" t="str">
        <f>'statement of marks'!$I$3</f>
        <v>00001</v>
      </c>
      <c r="D930" s="925"/>
      <c r="E930" s="926" t="s">
        <v>63</v>
      </c>
      <c r="F930" s="926"/>
      <c r="G930" s="926"/>
      <c r="H930" s="927">
        <f>'statement of marks'!$DD$107</f>
        <v>42460</v>
      </c>
      <c r="I930" s="928"/>
      <c r="J930" s="540" t="s">
        <v>662</v>
      </c>
    </row>
    <row r="931" spans="1:10" ht="17" customHeight="1">
      <c r="A931" s="929" t="s">
        <v>39</v>
      </c>
      <c r="B931" s="930"/>
      <c r="C931" s="930"/>
      <c r="D931" s="930"/>
      <c r="E931" s="930"/>
      <c r="F931" s="930"/>
      <c r="G931" s="930"/>
      <c r="H931" s="930"/>
      <c r="I931" s="930"/>
      <c r="J931" s="931"/>
    </row>
    <row r="932" spans="1:10" ht="17" customHeight="1">
      <c r="A932" s="938" t="str">
        <f>'statement of marks'!$A$1</f>
        <v>jk- ck- ek/;fed fo|ky; uohu] fuEckgsM+k</v>
      </c>
      <c r="B932" s="939"/>
      <c r="C932" s="939"/>
      <c r="D932" s="939"/>
      <c r="E932" s="939"/>
      <c r="F932" s="939"/>
      <c r="G932" s="939"/>
      <c r="H932" s="939"/>
      <c r="I932" s="939"/>
      <c r="J932" s="940"/>
    </row>
    <row r="933" spans="1:10" ht="17" customHeight="1">
      <c r="A933" s="941"/>
      <c r="B933" s="942"/>
      <c r="C933" s="942"/>
      <c r="D933" s="942"/>
      <c r="E933" s="942"/>
      <c r="F933" s="942"/>
      <c r="G933" s="942"/>
      <c r="H933" s="942"/>
      <c r="I933" s="942"/>
      <c r="J933" s="943"/>
    </row>
    <row r="934" spans="1:10" ht="17" customHeight="1">
      <c r="A934" s="531"/>
      <c r="B934" s="537" t="s">
        <v>559</v>
      </c>
      <c r="C934" s="944" t="str">
        <f>'statement of marks'!$F$3</f>
        <v>2015-16</v>
      </c>
      <c r="D934" s="944"/>
      <c r="E934" s="944"/>
      <c r="F934" s="944"/>
      <c r="G934" s="944"/>
      <c r="H934" s="944"/>
      <c r="I934" s="944"/>
      <c r="J934" s="945"/>
    </row>
    <row r="935" spans="1:10" ht="17" customHeight="1">
      <c r="A935" s="532"/>
      <c r="B935" s="530" t="s">
        <v>560</v>
      </c>
      <c r="C935" s="912" t="str">
        <f>IF('statement of marks'!H37="","",'statement of marks'!H37)</f>
        <v>v 031</v>
      </c>
      <c r="D935" s="912"/>
      <c r="E935" s="912"/>
      <c r="F935" s="912"/>
      <c r="G935" s="912"/>
      <c r="H935" s="912"/>
      <c r="I935" s="912"/>
      <c r="J935" s="958"/>
    </row>
    <row r="936" spans="1:10" ht="17" customHeight="1">
      <c r="A936" s="532"/>
      <c r="B936" s="530" t="s">
        <v>561</v>
      </c>
      <c r="C936" s="912" t="str">
        <f>IF('statement of marks'!I37="","",'statement of marks'!I37)</f>
        <v>c 031</v>
      </c>
      <c r="D936" s="912"/>
      <c r="E936" s="912"/>
      <c r="F936" s="912"/>
      <c r="G936" s="912"/>
      <c r="H936" s="912"/>
      <c r="I936" s="912"/>
      <c r="J936" s="958"/>
    </row>
    <row r="937" spans="1:10" ht="17" customHeight="1">
      <c r="A937" s="532"/>
      <c r="B937" s="530" t="s">
        <v>562</v>
      </c>
      <c r="C937" s="912" t="str">
        <f>IF('statement of marks'!J37="","",'statement of marks'!J37)</f>
        <v>l 031</v>
      </c>
      <c r="D937" s="912"/>
      <c r="E937" s="912"/>
      <c r="F937" s="912"/>
      <c r="G937" s="912"/>
      <c r="H937" s="912"/>
      <c r="I937" s="912"/>
      <c r="J937" s="958"/>
    </row>
    <row r="938" spans="1:10" ht="17" customHeight="1">
      <c r="A938" s="532"/>
      <c r="B938" s="530" t="s">
        <v>563</v>
      </c>
      <c r="C938" s="946" t="str">
        <f>'statement of marks'!$D$3</f>
        <v>2 A</v>
      </c>
      <c r="D938" s="946"/>
      <c r="E938" s="946"/>
      <c r="F938" s="912" t="s">
        <v>566</v>
      </c>
      <c r="G938" s="912"/>
      <c r="H938" s="912"/>
      <c r="I938" s="949" t="str">
        <f>IF('statement of marks'!B37="","",'statement of marks'!B37)</f>
        <v/>
      </c>
      <c r="J938" s="950"/>
    </row>
    <row r="939" spans="1:10" ht="17" customHeight="1">
      <c r="A939" s="532"/>
      <c r="B939" s="530" t="s">
        <v>6</v>
      </c>
      <c r="C939" s="946" t="str">
        <f>IF('statement of marks'!D37="","",'statement of marks'!D37)</f>
        <v/>
      </c>
      <c r="D939" s="946"/>
      <c r="E939" s="946"/>
      <c r="F939" s="912" t="s">
        <v>564</v>
      </c>
      <c r="G939" s="912"/>
      <c r="H939" s="912"/>
      <c r="I939" s="949" t="str">
        <f>IF('statement of marks'!E37="","",'statement of marks'!E37)</f>
        <v/>
      </c>
      <c r="J939" s="950"/>
    </row>
    <row r="940" spans="1:10" ht="17" customHeight="1">
      <c r="A940" s="532"/>
      <c r="B940" s="530" t="s">
        <v>661</v>
      </c>
      <c r="C940" s="947" t="str">
        <f>IF('statement of marks'!F37="","",'statement of marks'!F37)</f>
        <v/>
      </c>
      <c r="D940" s="947"/>
      <c r="E940" s="947"/>
      <c r="F940" s="918" t="str">
        <f>IF('statement of marks'!G37="","",'statement of marks'!G37)</f>
        <v/>
      </c>
      <c r="G940" s="918"/>
      <c r="H940" s="918"/>
      <c r="I940" s="918"/>
      <c r="J940" s="948"/>
    </row>
    <row r="941" spans="1:10" ht="17" customHeight="1">
      <c r="A941" s="534"/>
      <c r="B941" s="529" t="s">
        <v>565</v>
      </c>
      <c r="C941" s="498" t="str">
        <f>'statement of marks'!K$5</f>
        <v>ekSf[kd</v>
      </c>
      <c r="D941" s="498" t="str">
        <f>'statement of marks'!L$5</f>
        <v>fyf[kr</v>
      </c>
      <c r="E941" s="498" t="str">
        <f>'statement of marks'!M$5</f>
        <v>;ksx</v>
      </c>
      <c r="F941" s="498" t="str">
        <f>'statement of marks'!N$5</f>
        <v>ekSf[kd</v>
      </c>
      <c r="G941" s="498" t="str">
        <f>'statement of marks'!O$5</f>
        <v>fyf[kr</v>
      </c>
      <c r="H941" s="498" t="str">
        <f>'statement of marks'!P$5</f>
        <v>;ksx</v>
      </c>
      <c r="I941" s="564" t="s">
        <v>79</v>
      </c>
      <c r="J941" s="565" t="s">
        <v>571</v>
      </c>
    </row>
    <row r="942" spans="1:10" ht="17" customHeight="1">
      <c r="A942" s="533"/>
      <c r="B942" s="538" t="s">
        <v>55</v>
      </c>
      <c r="C942" s="541">
        <f>'statement of marks'!K$6</f>
        <v>70</v>
      </c>
      <c r="D942" s="541">
        <f>'statement of marks'!L$6</f>
        <v>30</v>
      </c>
      <c r="E942" s="541">
        <f>'statement of marks'!M$6</f>
        <v>100</v>
      </c>
      <c r="F942" s="541">
        <f>'statement of marks'!N$6</f>
        <v>70</v>
      </c>
      <c r="G942" s="541">
        <f>'statement of marks'!O$6</f>
        <v>30</v>
      </c>
      <c r="H942" s="541">
        <f>'statement of marks'!P$6</f>
        <v>100</v>
      </c>
      <c r="I942" s="541"/>
      <c r="J942" s="542"/>
    </row>
    <row r="943" spans="1:10" ht="17" customHeight="1">
      <c r="A943" s="532"/>
      <c r="B943" s="530" t="str">
        <f>'statement of marks'!$BZ$5</f>
        <v>fgUnh</v>
      </c>
      <c r="C943" s="543" t="str">
        <f>'statement of marks'!K37</f>
        <v/>
      </c>
      <c r="D943" s="543" t="str">
        <f>'statement of marks'!L37</f>
        <v/>
      </c>
      <c r="E943" s="543" t="str">
        <f>'statement of marks'!M37</f>
        <v/>
      </c>
      <c r="F943" s="543" t="str">
        <f>'statement of marks'!N37</f>
        <v/>
      </c>
      <c r="G943" s="543" t="str">
        <f>'statement of marks'!O37</f>
        <v/>
      </c>
      <c r="H943" s="543" t="str">
        <f>'statement of marks'!P37</f>
        <v/>
      </c>
      <c r="I943" s="544" t="str">
        <f>IF('statement of marks'!CA37="","",'statement of marks'!CA37)</f>
        <v/>
      </c>
      <c r="J943" s="545" t="str">
        <f>IF('statement of marks'!CB37="","",'statement of marks'!CB37)</f>
        <v/>
      </c>
    </row>
    <row r="944" spans="1:10" ht="17" customHeight="1">
      <c r="A944" s="532"/>
      <c r="B944" s="530" t="str">
        <f>'statement of marks'!$CC$5</f>
        <v>vaxszth</v>
      </c>
      <c r="C944" s="543" t="str">
        <f>'statement of marks'!X37</f>
        <v/>
      </c>
      <c r="D944" s="543" t="str">
        <f>'statement of marks'!Y37</f>
        <v/>
      </c>
      <c r="E944" s="543" t="str">
        <f>'statement of marks'!Z37</f>
        <v/>
      </c>
      <c r="F944" s="543" t="str">
        <f>'statement of marks'!AA37</f>
        <v/>
      </c>
      <c r="G944" s="543" t="str">
        <f>'statement of marks'!AB37</f>
        <v/>
      </c>
      <c r="H944" s="543" t="str">
        <f>'statement of marks'!AC37</f>
        <v/>
      </c>
      <c r="I944" s="544" t="str">
        <f>IF('statement of marks'!CD37="","",'statement of marks'!CD37)</f>
        <v/>
      </c>
      <c r="J944" s="545" t="str">
        <f>IF('statement of marks'!CE37="","",'statement of marks'!CE37)</f>
        <v/>
      </c>
    </row>
    <row r="945" spans="1:10" ht="17" customHeight="1">
      <c r="A945" s="532"/>
      <c r="B945" s="530" t="str">
        <f>'statement of marks'!$CF$5</f>
        <v>xf.kr</v>
      </c>
      <c r="C945" s="543" t="str">
        <f>'statement of marks'!AK37</f>
        <v/>
      </c>
      <c r="D945" s="543" t="str">
        <f>'statement of marks'!AL37</f>
        <v/>
      </c>
      <c r="E945" s="543" t="str">
        <f>'statement of marks'!AM37</f>
        <v/>
      </c>
      <c r="F945" s="543" t="str">
        <f>'statement of marks'!AN37</f>
        <v/>
      </c>
      <c r="G945" s="543" t="str">
        <f>'statement of marks'!AO37</f>
        <v/>
      </c>
      <c r="H945" s="543" t="str">
        <f>'statement of marks'!AP37</f>
        <v/>
      </c>
      <c r="I945" s="544" t="str">
        <f>IF('statement of marks'!CG37="","",'statement of marks'!CG37)</f>
        <v/>
      </c>
      <c r="J945" s="545" t="str">
        <f>IF('statement of marks'!CH37="","",'statement of marks'!CH37)</f>
        <v/>
      </c>
    </row>
    <row r="946" spans="1:10" ht="17" customHeight="1">
      <c r="A946" s="533"/>
      <c r="B946" s="538" t="s">
        <v>55</v>
      </c>
      <c r="C946" s="541"/>
      <c r="D946" s="541"/>
      <c r="E946" s="541">
        <f>'statement of marks'!AX$6</f>
        <v>50</v>
      </c>
      <c r="F946" s="541"/>
      <c r="G946" s="541"/>
      <c r="H946" s="541">
        <f>'statement of marks'!AY$6</f>
        <v>50</v>
      </c>
      <c r="I946" s="546"/>
      <c r="J946" s="542"/>
    </row>
    <row r="947" spans="1:10" ht="17" customHeight="1">
      <c r="A947" s="532"/>
      <c r="B947" s="530" t="str">
        <f>'statement of marks'!$CI$5</f>
        <v>Ik;kZoj.k v/;;u</v>
      </c>
      <c r="C947" s="561"/>
      <c r="D947" s="561"/>
      <c r="E947" s="543" t="str">
        <f>'statement of marks'!AX37</f>
        <v/>
      </c>
      <c r="F947" s="561"/>
      <c r="G947" s="561"/>
      <c r="H947" s="543" t="str">
        <f>'statement of marks'!AY37</f>
        <v/>
      </c>
      <c r="I947" s="544" t="str">
        <f>IF('statement of marks'!CJ37="","",'statement of marks'!CJ37)</f>
        <v/>
      </c>
      <c r="J947" s="545" t="str">
        <f>IF('statement of marks'!CK37="","",'statement of marks'!CK37)</f>
        <v/>
      </c>
    </row>
    <row r="948" spans="1:10" ht="17" customHeight="1">
      <c r="A948" s="532"/>
      <c r="B948" s="530" t="str">
        <f>'statement of marks'!$CR$5</f>
        <v>LokLF; ,oe~ 'kkjhfjd f'k{kk</v>
      </c>
      <c r="C948" s="543"/>
      <c r="D948" s="543"/>
      <c r="E948" s="543" t="str">
        <f>'statement of marks'!BS37</f>
        <v/>
      </c>
      <c r="F948" s="561"/>
      <c r="G948" s="543"/>
      <c r="H948" s="543" t="str">
        <f>'statement of marks'!BT37</f>
        <v/>
      </c>
      <c r="I948" s="547" t="str">
        <f>IF('statement of marks'!CS37="","",'statement of marks'!CS37)</f>
        <v/>
      </c>
      <c r="J948" s="548" t="str">
        <f>IF('statement of marks'!CT37="","",'statement of marks'!CT37)</f>
        <v/>
      </c>
    </row>
    <row r="949" spans="1:10" ht="17" customHeight="1">
      <c r="A949" s="533"/>
      <c r="B949" s="538" t="s">
        <v>55</v>
      </c>
      <c r="C949" s="541"/>
      <c r="D949" s="541"/>
      <c r="E949" s="541">
        <f>'statement of marks'!BE$6</f>
        <v>25</v>
      </c>
      <c r="F949" s="546"/>
      <c r="G949" s="541"/>
      <c r="H949" s="541">
        <f>'statement of marks'!BF$6</f>
        <v>25</v>
      </c>
      <c r="I949" s="549"/>
      <c r="J949" s="550"/>
    </row>
    <row r="950" spans="1:10" ht="17" customHeight="1">
      <c r="A950" s="532"/>
      <c r="B950" s="530" t="str">
        <f>'statement of marks'!$CL$5</f>
        <v>dk;kZuqHko</v>
      </c>
      <c r="C950" s="543"/>
      <c r="D950" s="543"/>
      <c r="E950" s="543" t="str">
        <f>'statement of marks'!BE37</f>
        <v/>
      </c>
      <c r="F950" s="561"/>
      <c r="G950" s="543"/>
      <c r="H950" s="543" t="str">
        <f>'statement of marks'!BF37</f>
        <v/>
      </c>
      <c r="I950" s="544" t="str">
        <f>IF('statement of marks'!CM37="","",'statement of marks'!CM37)</f>
        <v/>
      </c>
      <c r="J950" s="545" t="str">
        <f>IF('statement of marks'!CN37="","",'statement of marks'!CN37)</f>
        <v/>
      </c>
    </row>
    <row r="951" spans="1:10" ht="17" customHeight="1">
      <c r="A951" s="532"/>
      <c r="B951" s="530" t="str">
        <f>'statement of marks'!$CO$5</f>
        <v>dyk f'k{kk</v>
      </c>
      <c r="C951" s="543"/>
      <c r="D951" s="543"/>
      <c r="E951" s="543" t="str">
        <f>'statement of marks'!BL37</f>
        <v/>
      </c>
      <c r="F951" s="561"/>
      <c r="G951" s="543"/>
      <c r="H951" s="543" t="str">
        <f>'statement of marks'!BM37</f>
        <v/>
      </c>
      <c r="I951" s="547" t="str">
        <f>IF('statement of marks'!CP37="","",'statement of marks'!CP37)</f>
        <v/>
      </c>
      <c r="J951" s="551" t="str">
        <f>IF('statement of marks'!CQ37="","",'statement of marks'!CQ37)</f>
        <v/>
      </c>
    </row>
    <row r="952" spans="1:10" ht="17" customHeight="1">
      <c r="A952" s="960"/>
      <c r="B952" s="959" t="s">
        <v>659</v>
      </c>
      <c r="C952" s="920" t="s">
        <v>8</v>
      </c>
      <c r="D952" s="920"/>
      <c r="E952" s="961" t="str">
        <f>'statement of marks'!CY$5</f>
        <v>dqy iw.kkZd</v>
      </c>
      <c r="F952" s="961"/>
      <c r="G952" s="961" t="str">
        <f>'statement of marks'!CZ$5</f>
        <v>dqy izkIrkad</v>
      </c>
      <c r="H952" s="961"/>
      <c r="I952" s="562" t="str">
        <f>'statement of marks'!DA$5</f>
        <v>izfr'kr</v>
      </c>
      <c r="J952" s="536" t="s">
        <v>663</v>
      </c>
    </row>
    <row r="953" spans="1:10" ht="17" customHeight="1">
      <c r="A953" s="960"/>
      <c r="B953" s="959"/>
      <c r="C953" s="920" t="str">
        <f>IF('statement of marks'!CX37="","",'statement of marks'!CX37)</f>
        <v/>
      </c>
      <c r="D953" s="920"/>
      <c r="E953" s="951" t="str">
        <f>IF('statement of marks'!CY37="","",'statement of marks'!CY37)</f>
        <v/>
      </c>
      <c r="F953" s="951"/>
      <c r="G953" s="951" t="str">
        <f>IF('statement of marks'!CZ37="","",'statement of marks'!CZ37)</f>
        <v/>
      </c>
      <c r="H953" s="951"/>
      <c r="I953" s="543" t="str">
        <f>IF('statement of marks'!DA37="","",'statement of marks'!DA37)</f>
        <v/>
      </c>
      <c r="J953" s="566" t="str">
        <f>IF('statement of marks'!DB37="","",'statement of marks'!DB37)</f>
        <v/>
      </c>
    </row>
    <row r="954" spans="1:10" ht="17" customHeight="1">
      <c r="A954" s="532"/>
      <c r="B954" s="539" t="str">
        <f>'statement of marks'!$CU$5</f>
        <v>dqy ehfVax</v>
      </c>
      <c r="C954" s="932" t="str">
        <f>details!$CB$3</f>
        <v>;ksx fnlEcj rd</v>
      </c>
      <c r="D954" s="933"/>
      <c r="E954" s="934"/>
      <c r="F954" s="552" t="str">
        <f>details!CB37</f>
        <v/>
      </c>
      <c r="G954" s="932" t="s">
        <v>664</v>
      </c>
      <c r="H954" s="933"/>
      <c r="I954" s="934"/>
      <c r="J954" s="554" t="str">
        <f>details!CJ37</f>
        <v/>
      </c>
    </row>
    <row r="955" spans="1:10" ht="17" customHeight="1">
      <c r="A955" s="532"/>
      <c r="B955" s="530" t="str">
        <f>'statement of marks'!$CV$5</f>
        <v>Nk= mifLFkfr</v>
      </c>
      <c r="C955" s="935"/>
      <c r="D955" s="936"/>
      <c r="E955" s="937"/>
      <c r="F955" s="553" t="str">
        <f>details!CC37</f>
        <v/>
      </c>
      <c r="G955" s="935"/>
      <c r="H955" s="936"/>
      <c r="I955" s="937"/>
      <c r="J955" s="555" t="str">
        <f>details!CK37</f>
        <v/>
      </c>
    </row>
    <row r="956" spans="1:10" ht="17" customHeight="1">
      <c r="A956" s="532"/>
      <c r="B956" s="530" t="s">
        <v>569</v>
      </c>
      <c r="C956" s="952" t="str">
        <f>IF('statement of marks'!DE37="","",'statement of marks'!DE37)</f>
        <v/>
      </c>
      <c r="D956" s="953"/>
      <c r="E956" s="953"/>
      <c r="F956" s="954"/>
      <c r="G956" s="955" t="str">
        <f>'statement of marks'!DD$5</f>
        <v>d{kk esa LFkku</v>
      </c>
      <c r="H956" s="956"/>
      <c r="I956" s="957"/>
      <c r="J956" s="545" t="str">
        <f>'statement of marks'!DD37</f>
        <v/>
      </c>
    </row>
    <row r="957" spans="1:10" ht="17" customHeight="1">
      <c r="A957" s="532"/>
      <c r="B957" s="530" t="s">
        <v>65</v>
      </c>
      <c r="C957" s="920"/>
      <c r="D957" s="920"/>
      <c r="E957" s="920"/>
      <c r="F957" s="920"/>
      <c r="G957" s="920"/>
      <c r="H957" s="920"/>
      <c r="I957" s="920"/>
      <c r="J957" s="924"/>
    </row>
    <row r="958" spans="1:10" ht="17" customHeight="1">
      <c r="A958" s="532"/>
      <c r="B958" s="556" t="s">
        <v>86</v>
      </c>
      <c r="C958" s="920"/>
      <c r="D958" s="920"/>
      <c r="E958" s="920"/>
      <c r="F958" s="920"/>
      <c r="G958" s="920"/>
      <c r="H958" s="920"/>
      <c r="I958" s="920"/>
      <c r="J958" s="924"/>
    </row>
    <row r="959" spans="1:10" ht="17" customHeight="1">
      <c r="A959" s="532"/>
      <c r="B959" s="557" t="s">
        <v>16</v>
      </c>
      <c r="C959" s="920"/>
      <c r="D959" s="920"/>
      <c r="E959" s="920"/>
      <c r="F959" s="920"/>
      <c r="G959" s="920"/>
      <c r="H959" s="920"/>
      <c r="I959" s="920"/>
      <c r="J959" s="924"/>
    </row>
    <row r="960" spans="1:10" ht="17" customHeight="1">
      <c r="A960" s="534"/>
      <c r="B960" s="558" t="s">
        <v>4</v>
      </c>
      <c r="C960" s="920"/>
      <c r="D960" s="920"/>
      <c r="E960" s="920"/>
      <c r="F960" s="920"/>
      <c r="G960" s="920"/>
      <c r="H960" s="920"/>
      <c r="I960" s="920"/>
      <c r="J960" s="924"/>
    </row>
    <row r="961" spans="1:10" ht="17" customHeight="1" thickBot="1">
      <c r="A961" s="535"/>
      <c r="B961" s="559" t="str">
        <f>'statement of marks'!$H$3</f>
        <v xml:space="preserve">fo|ky; dk Mkbl dksM+ </v>
      </c>
      <c r="C961" s="925" t="str">
        <f>'statement of marks'!$I$3</f>
        <v>00001</v>
      </c>
      <c r="D961" s="925"/>
      <c r="E961" s="926" t="s">
        <v>63</v>
      </c>
      <c r="F961" s="926"/>
      <c r="G961" s="926"/>
      <c r="H961" s="927">
        <f>'statement of marks'!$DD$107</f>
        <v>42460</v>
      </c>
      <c r="I961" s="928"/>
      <c r="J961" s="540" t="s">
        <v>662</v>
      </c>
    </row>
    <row r="962" spans="1:10" ht="17" customHeight="1">
      <c r="A962" s="929" t="s">
        <v>39</v>
      </c>
      <c r="B962" s="930"/>
      <c r="C962" s="930"/>
      <c r="D962" s="930"/>
      <c r="E962" s="930"/>
      <c r="F962" s="930"/>
      <c r="G962" s="930"/>
      <c r="H962" s="930"/>
      <c r="I962" s="930"/>
      <c r="J962" s="931"/>
    </row>
    <row r="963" spans="1:10" ht="17" customHeight="1">
      <c r="A963" s="938" t="str">
        <f>'statement of marks'!$A$1</f>
        <v>jk- ck- ek/;fed fo|ky; uohu] fuEckgsM+k</v>
      </c>
      <c r="B963" s="939"/>
      <c r="C963" s="939"/>
      <c r="D963" s="939"/>
      <c r="E963" s="939"/>
      <c r="F963" s="939"/>
      <c r="G963" s="939"/>
      <c r="H963" s="939"/>
      <c r="I963" s="939"/>
      <c r="J963" s="940"/>
    </row>
    <row r="964" spans="1:10" ht="17" customHeight="1">
      <c r="A964" s="941"/>
      <c r="B964" s="942"/>
      <c r="C964" s="942"/>
      <c r="D964" s="942"/>
      <c r="E964" s="942"/>
      <c r="F964" s="942"/>
      <c r="G964" s="942"/>
      <c r="H964" s="942"/>
      <c r="I964" s="942"/>
      <c r="J964" s="943"/>
    </row>
    <row r="965" spans="1:10" ht="17" customHeight="1">
      <c r="A965" s="531"/>
      <c r="B965" s="537" t="s">
        <v>559</v>
      </c>
      <c r="C965" s="944" t="str">
        <f>'statement of marks'!$F$3</f>
        <v>2015-16</v>
      </c>
      <c r="D965" s="944"/>
      <c r="E965" s="944"/>
      <c r="F965" s="944"/>
      <c r="G965" s="944"/>
      <c r="H965" s="944"/>
      <c r="I965" s="944"/>
      <c r="J965" s="945"/>
    </row>
    <row r="966" spans="1:10" ht="17" customHeight="1">
      <c r="A966" s="532"/>
      <c r="B966" s="530" t="s">
        <v>560</v>
      </c>
      <c r="C966" s="912" t="str">
        <f>IF('statement of marks'!H38="","",'statement of marks'!H38)</f>
        <v>v 032</v>
      </c>
      <c r="D966" s="912"/>
      <c r="E966" s="912"/>
      <c r="F966" s="912"/>
      <c r="G966" s="912"/>
      <c r="H966" s="912"/>
      <c r="I966" s="912"/>
      <c r="J966" s="958"/>
    </row>
    <row r="967" spans="1:10" ht="17" customHeight="1">
      <c r="A967" s="532"/>
      <c r="B967" s="530" t="s">
        <v>561</v>
      </c>
      <c r="C967" s="912" t="str">
        <f>IF('statement of marks'!I38="","",'statement of marks'!I38)</f>
        <v>c 032</v>
      </c>
      <c r="D967" s="912"/>
      <c r="E967" s="912"/>
      <c r="F967" s="912"/>
      <c r="G967" s="912"/>
      <c r="H967" s="912"/>
      <c r="I967" s="912"/>
      <c r="J967" s="958"/>
    </row>
    <row r="968" spans="1:10" ht="17" customHeight="1">
      <c r="A968" s="532"/>
      <c r="B968" s="530" t="s">
        <v>562</v>
      </c>
      <c r="C968" s="912" t="str">
        <f>IF('statement of marks'!J38="","",'statement of marks'!J38)</f>
        <v>l 032</v>
      </c>
      <c r="D968" s="912"/>
      <c r="E968" s="912"/>
      <c r="F968" s="912"/>
      <c r="G968" s="912"/>
      <c r="H968" s="912"/>
      <c r="I968" s="912"/>
      <c r="J968" s="958"/>
    </row>
    <row r="969" spans="1:10" ht="17" customHeight="1">
      <c r="A969" s="532"/>
      <c r="B969" s="530" t="s">
        <v>563</v>
      </c>
      <c r="C969" s="946" t="str">
        <f>'statement of marks'!$D$3</f>
        <v>2 A</v>
      </c>
      <c r="D969" s="946"/>
      <c r="E969" s="946"/>
      <c r="F969" s="912" t="s">
        <v>566</v>
      </c>
      <c r="G969" s="912"/>
      <c r="H969" s="912"/>
      <c r="I969" s="949" t="str">
        <f>IF('statement of marks'!B38="","",'statement of marks'!B38)</f>
        <v/>
      </c>
      <c r="J969" s="950"/>
    </row>
    <row r="970" spans="1:10" ht="17" customHeight="1">
      <c r="A970" s="532"/>
      <c r="B970" s="530" t="s">
        <v>6</v>
      </c>
      <c r="C970" s="946" t="str">
        <f>IF('statement of marks'!D38="","",'statement of marks'!D38)</f>
        <v/>
      </c>
      <c r="D970" s="946"/>
      <c r="E970" s="946"/>
      <c r="F970" s="912" t="s">
        <v>564</v>
      </c>
      <c r="G970" s="912"/>
      <c r="H970" s="912"/>
      <c r="I970" s="949" t="str">
        <f>IF('statement of marks'!E38="","",'statement of marks'!E38)</f>
        <v/>
      </c>
      <c r="J970" s="950"/>
    </row>
    <row r="971" spans="1:10" ht="17" customHeight="1">
      <c r="A971" s="532"/>
      <c r="B971" s="530" t="s">
        <v>661</v>
      </c>
      <c r="C971" s="947" t="str">
        <f>IF('statement of marks'!F38="","",'statement of marks'!F38)</f>
        <v/>
      </c>
      <c r="D971" s="947"/>
      <c r="E971" s="947"/>
      <c r="F971" s="918" t="str">
        <f>IF('statement of marks'!G38="","",'statement of marks'!G38)</f>
        <v/>
      </c>
      <c r="G971" s="918"/>
      <c r="H971" s="918"/>
      <c r="I971" s="918"/>
      <c r="J971" s="948"/>
    </row>
    <row r="972" spans="1:10" ht="17" customHeight="1">
      <c r="A972" s="534"/>
      <c r="B972" s="529" t="s">
        <v>565</v>
      </c>
      <c r="C972" s="498" t="str">
        <f>'statement of marks'!K$5</f>
        <v>ekSf[kd</v>
      </c>
      <c r="D972" s="498" t="str">
        <f>'statement of marks'!L$5</f>
        <v>fyf[kr</v>
      </c>
      <c r="E972" s="498" t="str">
        <f>'statement of marks'!M$5</f>
        <v>;ksx</v>
      </c>
      <c r="F972" s="498" t="str">
        <f>'statement of marks'!N$5</f>
        <v>ekSf[kd</v>
      </c>
      <c r="G972" s="498" t="str">
        <f>'statement of marks'!O$5</f>
        <v>fyf[kr</v>
      </c>
      <c r="H972" s="498" t="str">
        <f>'statement of marks'!P$5</f>
        <v>;ksx</v>
      </c>
      <c r="I972" s="564" t="s">
        <v>79</v>
      </c>
      <c r="J972" s="565" t="s">
        <v>571</v>
      </c>
    </row>
    <row r="973" spans="1:10" ht="17" customHeight="1">
      <c r="A973" s="533"/>
      <c r="B973" s="538" t="s">
        <v>55</v>
      </c>
      <c r="C973" s="541">
        <f>'statement of marks'!K$6</f>
        <v>70</v>
      </c>
      <c r="D973" s="541">
        <f>'statement of marks'!L$6</f>
        <v>30</v>
      </c>
      <c r="E973" s="541">
        <f>'statement of marks'!M$6</f>
        <v>100</v>
      </c>
      <c r="F973" s="541">
        <f>'statement of marks'!N$6</f>
        <v>70</v>
      </c>
      <c r="G973" s="541">
        <f>'statement of marks'!O$6</f>
        <v>30</v>
      </c>
      <c r="H973" s="541">
        <f>'statement of marks'!P$6</f>
        <v>100</v>
      </c>
      <c r="I973" s="541"/>
      <c r="J973" s="542"/>
    </row>
    <row r="974" spans="1:10" ht="17" customHeight="1">
      <c r="A974" s="532"/>
      <c r="B974" s="530" t="str">
        <f>'statement of marks'!$BZ$5</f>
        <v>fgUnh</v>
      </c>
      <c r="C974" s="543" t="str">
        <f>'statement of marks'!K38</f>
        <v/>
      </c>
      <c r="D974" s="543" t="str">
        <f>'statement of marks'!L38</f>
        <v/>
      </c>
      <c r="E974" s="543" t="str">
        <f>'statement of marks'!M38</f>
        <v/>
      </c>
      <c r="F974" s="543" t="str">
        <f>'statement of marks'!N38</f>
        <v/>
      </c>
      <c r="G974" s="543" t="str">
        <f>'statement of marks'!O38</f>
        <v/>
      </c>
      <c r="H974" s="543" t="str">
        <f>'statement of marks'!P38</f>
        <v/>
      </c>
      <c r="I974" s="544" t="str">
        <f>IF('statement of marks'!CA38="","",'statement of marks'!CA38)</f>
        <v/>
      </c>
      <c r="J974" s="545" t="str">
        <f>IF('statement of marks'!CB38="","",'statement of marks'!CB38)</f>
        <v/>
      </c>
    </row>
    <row r="975" spans="1:10" ht="17" customHeight="1">
      <c r="A975" s="532"/>
      <c r="B975" s="530" t="str">
        <f>'statement of marks'!$CC$5</f>
        <v>vaxszth</v>
      </c>
      <c r="C975" s="543" t="str">
        <f>'statement of marks'!X38</f>
        <v/>
      </c>
      <c r="D975" s="543" t="str">
        <f>'statement of marks'!Y38</f>
        <v/>
      </c>
      <c r="E975" s="543" t="str">
        <f>'statement of marks'!Z38</f>
        <v/>
      </c>
      <c r="F975" s="543" t="str">
        <f>'statement of marks'!AA38</f>
        <v/>
      </c>
      <c r="G975" s="543" t="str">
        <f>'statement of marks'!AB38</f>
        <v/>
      </c>
      <c r="H975" s="543" t="str">
        <f>'statement of marks'!AC38</f>
        <v/>
      </c>
      <c r="I975" s="544" t="str">
        <f>IF('statement of marks'!CD38="","",'statement of marks'!CD38)</f>
        <v/>
      </c>
      <c r="J975" s="545" t="str">
        <f>IF('statement of marks'!CE38="","",'statement of marks'!CE38)</f>
        <v/>
      </c>
    </row>
    <row r="976" spans="1:10" ht="17" customHeight="1">
      <c r="A976" s="532"/>
      <c r="B976" s="530" t="str">
        <f>'statement of marks'!$CF$5</f>
        <v>xf.kr</v>
      </c>
      <c r="C976" s="543" t="str">
        <f>'statement of marks'!AK38</f>
        <v/>
      </c>
      <c r="D976" s="543" t="str">
        <f>'statement of marks'!AL38</f>
        <v/>
      </c>
      <c r="E976" s="543" t="str">
        <f>'statement of marks'!AM38</f>
        <v/>
      </c>
      <c r="F976" s="543" t="str">
        <f>'statement of marks'!AN38</f>
        <v/>
      </c>
      <c r="G976" s="543" t="str">
        <f>'statement of marks'!AO38</f>
        <v/>
      </c>
      <c r="H976" s="543" t="str">
        <f>'statement of marks'!AP38</f>
        <v/>
      </c>
      <c r="I976" s="544" t="str">
        <f>IF('statement of marks'!CG38="","",'statement of marks'!CG38)</f>
        <v/>
      </c>
      <c r="J976" s="545" t="str">
        <f>IF('statement of marks'!CH38="","",'statement of marks'!CH38)</f>
        <v/>
      </c>
    </row>
    <row r="977" spans="1:10" ht="17" customHeight="1">
      <c r="A977" s="533"/>
      <c r="B977" s="538" t="s">
        <v>55</v>
      </c>
      <c r="C977" s="541"/>
      <c r="D977" s="541"/>
      <c r="E977" s="541">
        <f>'statement of marks'!AX$6</f>
        <v>50</v>
      </c>
      <c r="F977" s="541"/>
      <c r="G977" s="541"/>
      <c r="H977" s="541">
        <f>'statement of marks'!AY$6</f>
        <v>50</v>
      </c>
      <c r="I977" s="546"/>
      <c r="J977" s="542"/>
    </row>
    <row r="978" spans="1:10" ht="17" customHeight="1">
      <c r="A978" s="532"/>
      <c r="B978" s="530" t="str">
        <f>'statement of marks'!$CI$5</f>
        <v>Ik;kZoj.k v/;;u</v>
      </c>
      <c r="C978" s="561"/>
      <c r="D978" s="561"/>
      <c r="E978" s="543" t="str">
        <f>'statement of marks'!AX38</f>
        <v/>
      </c>
      <c r="F978" s="561"/>
      <c r="G978" s="561"/>
      <c r="H978" s="543" t="str">
        <f>'statement of marks'!AY38</f>
        <v/>
      </c>
      <c r="I978" s="544" t="str">
        <f>IF('statement of marks'!CJ38="","",'statement of marks'!CJ38)</f>
        <v/>
      </c>
      <c r="J978" s="545" t="str">
        <f>IF('statement of marks'!CK38="","",'statement of marks'!CK38)</f>
        <v/>
      </c>
    </row>
    <row r="979" spans="1:10" ht="17" customHeight="1">
      <c r="A979" s="532"/>
      <c r="B979" s="530" t="str">
        <f>'statement of marks'!$CR$5</f>
        <v>LokLF; ,oe~ 'kkjhfjd f'k{kk</v>
      </c>
      <c r="C979" s="543"/>
      <c r="D979" s="543"/>
      <c r="E979" s="543" t="str">
        <f>'statement of marks'!BS38</f>
        <v/>
      </c>
      <c r="F979" s="561"/>
      <c r="G979" s="543"/>
      <c r="H979" s="543" t="str">
        <f>'statement of marks'!BT38</f>
        <v/>
      </c>
      <c r="I979" s="547" t="str">
        <f>IF('statement of marks'!CS38="","",'statement of marks'!CS38)</f>
        <v/>
      </c>
      <c r="J979" s="548" t="str">
        <f>IF('statement of marks'!CT38="","",'statement of marks'!CT38)</f>
        <v/>
      </c>
    </row>
    <row r="980" spans="1:10" ht="17" customHeight="1">
      <c r="A980" s="533"/>
      <c r="B980" s="538" t="s">
        <v>55</v>
      </c>
      <c r="C980" s="541"/>
      <c r="D980" s="541"/>
      <c r="E980" s="541">
        <f>'statement of marks'!BE$6</f>
        <v>25</v>
      </c>
      <c r="F980" s="546"/>
      <c r="G980" s="541"/>
      <c r="H980" s="541">
        <f>'statement of marks'!BF$6</f>
        <v>25</v>
      </c>
      <c r="I980" s="549"/>
      <c r="J980" s="550"/>
    </row>
    <row r="981" spans="1:10" ht="17" customHeight="1">
      <c r="A981" s="532"/>
      <c r="B981" s="530" t="str">
        <f>'statement of marks'!$CL$5</f>
        <v>dk;kZuqHko</v>
      </c>
      <c r="C981" s="543"/>
      <c r="D981" s="543"/>
      <c r="E981" s="543" t="str">
        <f>'statement of marks'!BE38</f>
        <v/>
      </c>
      <c r="F981" s="561"/>
      <c r="G981" s="543"/>
      <c r="H981" s="543" t="str">
        <f>'statement of marks'!BF38</f>
        <v/>
      </c>
      <c r="I981" s="544" t="str">
        <f>IF('statement of marks'!CM38="","",'statement of marks'!CM38)</f>
        <v/>
      </c>
      <c r="J981" s="545" t="str">
        <f>IF('statement of marks'!CN38="","",'statement of marks'!CN38)</f>
        <v/>
      </c>
    </row>
    <row r="982" spans="1:10" ht="17" customHeight="1">
      <c r="A982" s="532"/>
      <c r="B982" s="530" t="str">
        <f>'statement of marks'!$CO$5</f>
        <v>dyk f'k{kk</v>
      </c>
      <c r="C982" s="543"/>
      <c r="D982" s="543"/>
      <c r="E982" s="543" t="str">
        <f>'statement of marks'!BL38</f>
        <v/>
      </c>
      <c r="F982" s="561"/>
      <c r="G982" s="543"/>
      <c r="H982" s="543" t="str">
        <f>'statement of marks'!BM38</f>
        <v/>
      </c>
      <c r="I982" s="547" t="str">
        <f>IF('statement of marks'!CP38="","",'statement of marks'!CP38)</f>
        <v/>
      </c>
      <c r="J982" s="551" t="str">
        <f>IF('statement of marks'!CQ38="","",'statement of marks'!CQ38)</f>
        <v/>
      </c>
    </row>
    <row r="983" spans="1:10" ht="17" customHeight="1">
      <c r="A983" s="960"/>
      <c r="B983" s="959" t="s">
        <v>659</v>
      </c>
      <c r="C983" s="920" t="s">
        <v>8</v>
      </c>
      <c r="D983" s="920"/>
      <c r="E983" s="961" t="str">
        <f>'statement of marks'!CY$5</f>
        <v>dqy iw.kkZd</v>
      </c>
      <c r="F983" s="961"/>
      <c r="G983" s="961" t="str">
        <f>'statement of marks'!CZ$5</f>
        <v>dqy izkIrkad</v>
      </c>
      <c r="H983" s="961"/>
      <c r="I983" s="562" t="str">
        <f>'statement of marks'!DA$5</f>
        <v>izfr'kr</v>
      </c>
      <c r="J983" s="536" t="s">
        <v>663</v>
      </c>
    </row>
    <row r="984" spans="1:10" ht="17" customHeight="1">
      <c r="A984" s="960"/>
      <c r="B984" s="959"/>
      <c r="C984" s="920" t="str">
        <f>IF('statement of marks'!CX38="","",'statement of marks'!CX38)</f>
        <v/>
      </c>
      <c r="D984" s="920"/>
      <c r="E984" s="951" t="str">
        <f>IF('statement of marks'!CY38="","",'statement of marks'!CY38)</f>
        <v/>
      </c>
      <c r="F984" s="951"/>
      <c r="G984" s="951" t="str">
        <f>IF('statement of marks'!CZ38="","",'statement of marks'!CZ38)</f>
        <v/>
      </c>
      <c r="H984" s="951"/>
      <c r="I984" s="543" t="str">
        <f>IF('statement of marks'!DA38="","",'statement of marks'!DA38)</f>
        <v/>
      </c>
      <c r="J984" s="566" t="str">
        <f>IF('statement of marks'!DB38="","",'statement of marks'!DB38)</f>
        <v/>
      </c>
    </row>
    <row r="985" spans="1:10" ht="17" customHeight="1">
      <c r="A985" s="532"/>
      <c r="B985" s="539" t="str">
        <f>'statement of marks'!$CU$5</f>
        <v>dqy ehfVax</v>
      </c>
      <c r="C985" s="932" t="str">
        <f>details!$CB$3</f>
        <v>;ksx fnlEcj rd</v>
      </c>
      <c r="D985" s="933"/>
      <c r="E985" s="934"/>
      <c r="F985" s="552" t="str">
        <f>details!CB38</f>
        <v/>
      </c>
      <c r="G985" s="932" t="s">
        <v>664</v>
      </c>
      <c r="H985" s="933"/>
      <c r="I985" s="934"/>
      <c r="J985" s="554" t="str">
        <f>details!CJ38</f>
        <v/>
      </c>
    </row>
    <row r="986" spans="1:10" ht="17" customHeight="1">
      <c r="A986" s="532"/>
      <c r="B986" s="530" t="str">
        <f>'statement of marks'!$CV$5</f>
        <v>Nk= mifLFkfr</v>
      </c>
      <c r="C986" s="935"/>
      <c r="D986" s="936"/>
      <c r="E986" s="937"/>
      <c r="F986" s="553" t="str">
        <f>details!CC38</f>
        <v/>
      </c>
      <c r="G986" s="935"/>
      <c r="H986" s="936"/>
      <c r="I986" s="937"/>
      <c r="J986" s="555" t="str">
        <f>details!CK38</f>
        <v/>
      </c>
    </row>
    <row r="987" spans="1:10" ht="17" customHeight="1">
      <c r="A987" s="532"/>
      <c r="B987" s="530" t="s">
        <v>569</v>
      </c>
      <c r="C987" s="952" t="str">
        <f>IF('statement of marks'!DE38="","",'statement of marks'!DE38)</f>
        <v/>
      </c>
      <c r="D987" s="953"/>
      <c r="E987" s="953"/>
      <c r="F987" s="954"/>
      <c r="G987" s="955" t="str">
        <f>'statement of marks'!DD$5</f>
        <v>d{kk esa LFkku</v>
      </c>
      <c r="H987" s="956"/>
      <c r="I987" s="957"/>
      <c r="J987" s="545" t="str">
        <f>'statement of marks'!DD38</f>
        <v/>
      </c>
    </row>
    <row r="988" spans="1:10" ht="17" customHeight="1">
      <c r="A988" s="532"/>
      <c r="B988" s="530" t="s">
        <v>65</v>
      </c>
      <c r="C988" s="920"/>
      <c r="D988" s="920"/>
      <c r="E988" s="920"/>
      <c r="F988" s="920"/>
      <c r="G988" s="920"/>
      <c r="H988" s="920"/>
      <c r="I988" s="920"/>
      <c r="J988" s="924"/>
    </row>
    <row r="989" spans="1:10" ht="17" customHeight="1">
      <c r="A989" s="532"/>
      <c r="B989" s="556" t="s">
        <v>86</v>
      </c>
      <c r="C989" s="920"/>
      <c r="D989" s="920"/>
      <c r="E989" s="920"/>
      <c r="F989" s="920"/>
      <c r="G989" s="920"/>
      <c r="H989" s="920"/>
      <c r="I989" s="920"/>
      <c r="J989" s="924"/>
    </row>
    <row r="990" spans="1:10" ht="17" customHeight="1">
      <c r="A990" s="532"/>
      <c r="B990" s="557" t="s">
        <v>16</v>
      </c>
      <c r="C990" s="920"/>
      <c r="D990" s="920"/>
      <c r="E990" s="920"/>
      <c r="F990" s="920"/>
      <c r="G990" s="920"/>
      <c r="H990" s="920"/>
      <c r="I990" s="920"/>
      <c r="J990" s="924"/>
    </row>
    <row r="991" spans="1:10" ht="17" customHeight="1">
      <c r="A991" s="534"/>
      <c r="B991" s="558" t="s">
        <v>4</v>
      </c>
      <c r="C991" s="920"/>
      <c r="D991" s="920"/>
      <c r="E991" s="920"/>
      <c r="F991" s="920"/>
      <c r="G991" s="920"/>
      <c r="H991" s="920"/>
      <c r="I991" s="920"/>
      <c r="J991" s="924"/>
    </row>
    <row r="992" spans="1:10" ht="17" customHeight="1" thickBot="1">
      <c r="A992" s="535"/>
      <c r="B992" s="559" t="str">
        <f>'statement of marks'!$H$3</f>
        <v xml:space="preserve">fo|ky; dk Mkbl dksM+ </v>
      </c>
      <c r="C992" s="925" t="str">
        <f>'statement of marks'!$I$3</f>
        <v>00001</v>
      </c>
      <c r="D992" s="925"/>
      <c r="E992" s="926" t="s">
        <v>63</v>
      </c>
      <c r="F992" s="926"/>
      <c r="G992" s="926"/>
      <c r="H992" s="927">
        <f>'statement of marks'!$DD$107</f>
        <v>42460</v>
      </c>
      <c r="I992" s="928"/>
      <c r="J992" s="540" t="s">
        <v>662</v>
      </c>
    </row>
    <row r="993" spans="1:10" ht="17" customHeight="1">
      <c r="A993" s="929" t="s">
        <v>39</v>
      </c>
      <c r="B993" s="930"/>
      <c r="C993" s="930"/>
      <c r="D993" s="930"/>
      <c r="E993" s="930"/>
      <c r="F993" s="930"/>
      <c r="G993" s="930"/>
      <c r="H993" s="930"/>
      <c r="I993" s="930"/>
      <c r="J993" s="931"/>
    </row>
    <row r="994" spans="1:10" ht="17" customHeight="1">
      <c r="A994" s="938" t="str">
        <f>'statement of marks'!$A$1</f>
        <v>jk- ck- ek/;fed fo|ky; uohu] fuEckgsM+k</v>
      </c>
      <c r="B994" s="939"/>
      <c r="C994" s="939"/>
      <c r="D994" s="939"/>
      <c r="E994" s="939"/>
      <c r="F994" s="939"/>
      <c r="G994" s="939"/>
      <c r="H994" s="939"/>
      <c r="I994" s="939"/>
      <c r="J994" s="940"/>
    </row>
    <row r="995" spans="1:10" ht="17" customHeight="1">
      <c r="A995" s="941"/>
      <c r="B995" s="942"/>
      <c r="C995" s="942"/>
      <c r="D995" s="942"/>
      <c r="E995" s="942"/>
      <c r="F995" s="942"/>
      <c r="G995" s="942"/>
      <c r="H995" s="942"/>
      <c r="I995" s="942"/>
      <c r="J995" s="943"/>
    </row>
    <row r="996" spans="1:10" ht="17" customHeight="1">
      <c r="A996" s="531"/>
      <c r="B996" s="537" t="s">
        <v>559</v>
      </c>
      <c r="C996" s="944" t="str">
        <f>'statement of marks'!$F$3</f>
        <v>2015-16</v>
      </c>
      <c r="D996" s="944"/>
      <c r="E996" s="944"/>
      <c r="F996" s="944"/>
      <c r="G996" s="944"/>
      <c r="H996" s="944"/>
      <c r="I996" s="944"/>
      <c r="J996" s="945"/>
    </row>
    <row r="997" spans="1:10" ht="17" customHeight="1">
      <c r="A997" s="532"/>
      <c r="B997" s="530" t="s">
        <v>560</v>
      </c>
      <c r="C997" s="912" t="str">
        <f>IF('statement of marks'!H39="","",'statement of marks'!H39)</f>
        <v>v 033</v>
      </c>
      <c r="D997" s="912"/>
      <c r="E997" s="912"/>
      <c r="F997" s="912"/>
      <c r="G997" s="912"/>
      <c r="H997" s="912"/>
      <c r="I997" s="912"/>
      <c r="J997" s="958"/>
    </row>
    <row r="998" spans="1:10" ht="17" customHeight="1">
      <c r="A998" s="532"/>
      <c r="B998" s="530" t="s">
        <v>561</v>
      </c>
      <c r="C998" s="912" t="str">
        <f>IF('statement of marks'!I39="","",'statement of marks'!I39)</f>
        <v>c 033</v>
      </c>
      <c r="D998" s="912"/>
      <c r="E998" s="912"/>
      <c r="F998" s="912"/>
      <c r="G998" s="912"/>
      <c r="H998" s="912"/>
      <c r="I998" s="912"/>
      <c r="J998" s="958"/>
    </row>
    <row r="999" spans="1:10" ht="17" customHeight="1">
      <c r="A999" s="532"/>
      <c r="B999" s="530" t="s">
        <v>562</v>
      </c>
      <c r="C999" s="912" t="str">
        <f>IF('statement of marks'!J39="","",'statement of marks'!J39)</f>
        <v>l 033</v>
      </c>
      <c r="D999" s="912"/>
      <c r="E999" s="912"/>
      <c r="F999" s="912"/>
      <c r="G999" s="912"/>
      <c r="H999" s="912"/>
      <c r="I999" s="912"/>
      <c r="J999" s="958"/>
    </row>
    <row r="1000" spans="1:10" ht="17" customHeight="1">
      <c r="A1000" s="532"/>
      <c r="B1000" s="530" t="s">
        <v>563</v>
      </c>
      <c r="C1000" s="946" t="str">
        <f>'statement of marks'!$D$3</f>
        <v>2 A</v>
      </c>
      <c r="D1000" s="946"/>
      <c r="E1000" s="946"/>
      <c r="F1000" s="912" t="s">
        <v>566</v>
      </c>
      <c r="G1000" s="912"/>
      <c r="H1000" s="912"/>
      <c r="I1000" s="949" t="str">
        <f>IF('statement of marks'!B39="","",'statement of marks'!B39)</f>
        <v/>
      </c>
      <c r="J1000" s="950"/>
    </row>
    <row r="1001" spans="1:10" ht="17" customHeight="1">
      <c r="A1001" s="532"/>
      <c r="B1001" s="530" t="s">
        <v>6</v>
      </c>
      <c r="C1001" s="946" t="str">
        <f>IF('statement of marks'!D39="","",'statement of marks'!D39)</f>
        <v/>
      </c>
      <c r="D1001" s="946"/>
      <c r="E1001" s="946"/>
      <c r="F1001" s="912" t="s">
        <v>564</v>
      </c>
      <c r="G1001" s="912"/>
      <c r="H1001" s="912"/>
      <c r="I1001" s="949" t="str">
        <f>IF('statement of marks'!E39="","",'statement of marks'!E39)</f>
        <v/>
      </c>
      <c r="J1001" s="950"/>
    </row>
    <row r="1002" spans="1:10" ht="17" customHeight="1">
      <c r="A1002" s="532"/>
      <c r="B1002" s="530" t="s">
        <v>661</v>
      </c>
      <c r="C1002" s="947" t="str">
        <f>IF('statement of marks'!F39="","",'statement of marks'!F39)</f>
        <v/>
      </c>
      <c r="D1002" s="947"/>
      <c r="E1002" s="947"/>
      <c r="F1002" s="918" t="str">
        <f>IF('statement of marks'!G39="","",'statement of marks'!G39)</f>
        <v/>
      </c>
      <c r="G1002" s="918"/>
      <c r="H1002" s="918"/>
      <c r="I1002" s="918"/>
      <c r="J1002" s="948"/>
    </row>
    <row r="1003" spans="1:10" ht="17" customHeight="1">
      <c r="A1003" s="534"/>
      <c r="B1003" s="529" t="s">
        <v>565</v>
      </c>
      <c r="C1003" s="498" t="str">
        <f>'statement of marks'!K$5</f>
        <v>ekSf[kd</v>
      </c>
      <c r="D1003" s="498" t="str">
        <f>'statement of marks'!L$5</f>
        <v>fyf[kr</v>
      </c>
      <c r="E1003" s="498" t="str">
        <f>'statement of marks'!M$5</f>
        <v>;ksx</v>
      </c>
      <c r="F1003" s="498" t="str">
        <f>'statement of marks'!N$5</f>
        <v>ekSf[kd</v>
      </c>
      <c r="G1003" s="498" t="str">
        <f>'statement of marks'!O$5</f>
        <v>fyf[kr</v>
      </c>
      <c r="H1003" s="498" t="str">
        <f>'statement of marks'!P$5</f>
        <v>;ksx</v>
      </c>
      <c r="I1003" s="564" t="s">
        <v>79</v>
      </c>
      <c r="J1003" s="565" t="s">
        <v>571</v>
      </c>
    </row>
    <row r="1004" spans="1:10" ht="17" customHeight="1">
      <c r="A1004" s="533"/>
      <c r="B1004" s="538" t="s">
        <v>55</v>
      </c>
      <c r="C1004" s="541">
        <f>'statement of marks'!K$6</f>
        <v>70</v>
      </c>
      <c r="D1004" s="541">
        <f>'statement of marks'!L$6</f>
        <v>30</v>
      </c>
      <c r="E1004" s="541">
        <f>'statement of marks'!M$6</f>
        <v>100</v>
      </c>
      <c r="F1004" s="541">
        <f>'statement of marks'!N$6</f>
        <v>70</v>
      </c>
      <c r="G1004" s="541">
        <f>'statement of marks'!O$6</f>
        <v>30</v>
      </c>
      <c r="H1004" s="541">
        <f>'statement of marks'!P$6</f>
        <v>100</v>
      </c>
      <c r="I1004" s="541"/>
      <c r="J1004" s="542"/>
    </row>
    <row r="1005" spans="1:10" ht="17" customHeight="1">
      <c r="A1005" s="532"/>
      <c r="B1005" s="530" t="str">
        <f>'statement of marks'!$BZ$5</f>
        <v>fgUnh</v>
      </c>
      <c r="C1005" s="543" t="str">
        <f>'statement of marks'!K39</f>
        <v/>
      </c>
      <c r="D1005" s="543" t="str">
        <f>'statement of marks'!L39</f>
        <v/>
      </c>
      <c r="E1005" s="543" t="str">
        <f>'statement of marks'!M39</f>
        <v/>
      </c>
      <c r="F1005" s="543" t="str">
        <f>'statement of marks'!N39</f>
        <v/>
      </c>
      <c r="G1005" s="543" t="str">
        <f>'statement of marks'!O39</f>
        <v/>
      </c>
      <c r="H1005" s="543" t="str">
        <f>'statement of marks'!P39</f>
        <v/>
      </c>
      <c r="I1005" s="544" t="str">
        <f>IF('statement of marks'!CA39="","",'statement of marks'!CA39)</f>
        <v/>
      </c>
      <c r="J1005" s="545" t="str">
        <f>IF('statement of marks'!CB39="","",'statement of marks'!CB39)</f>
        <v/>
      </c>
    </row>
    <row r="1006" spans="1:10" ht="17" customHeight="1">
      <c r="A1006" s="532"/>
      <c r="B1006" s="530" t="str">
        <f>'statement of marks'!$CC$5</f>
        <v>vaxszth</v>
      </c>
      <c r="C1006" s="543" t="str">
        <f>'statement of marks'!X39</f>
        <v/>
      </c>
      <c r="D1006" s="543" t="str">
        <f>'statement of marks'!Y39</f>
        <v/>
      </c>
      <c r="E1006" s="543" t="str">
        <f>'statement of marks'!Z39</f>
        <v/>
      </c>
      <c r="F1006" s="543" t="str">
        <f>'statement of marks'!AA39</f>
        <v/>
      </c>
      <c r="G1006" s="543" t="str">
        <f>'statement of marks'!AB39</f>
        <v/>
      </c>
      <c r="H1006" s="543" t="str">
        <f>'statement of marks'!AC39</f>
        <v/>
      </c>
      <c r="I1006" s="544" t="str">
        <f>IF('statement of marks'!CD39="","",'statement of marks'!CD39)</f>
        <v/>
      </c>
      <c r="J1006" s="545" t="str">
        <f>IF('statement of marks'!CE39="","",'statement of marks'!CE39)</f>
        <v/>
      </c>
    </row>
    <row r="1007" spans="1:10" ht="17" customHeight="1">
      <c r="A1007" s="532"/>
      <c r="B1007" s="530" t="str">
        <f>'statement of marks'!$CF$5</f>
        <v>xf.kr</v>
      </c>
      <c r="C1007" s="543" t="str">
        <f>'statement of marks'!AK39</f>
        <v/>
      </c>
      <c r="D1007" s="543" t="str">
        <f>'statement of marks'!AL39</f>
        <v/>
      </c>
      <c r="E1007" s="543" t="str">
        <f>'statement of marks'!AM39</f>
        <v/>
      </c>
      <c r="F1007" s="543" t="str">
        <f>'statement of marks'!AN39</f>
        <v/>
      </c>
      <c r="G1007" s="543" t="str">
        <f>'statement of marks'!AO39</f>
        <v/>
      </c>
      <c r="H1007" s="543" t="str">
        <f>'statement of marks'!AP39</f>
        <v/>
      </c>
      <c r="I1007" s="544" t="str">
        <f>IF('statement of marks'!CG39="","",'statement of marks'!CG39)</f>
        <v/>
      </c>
      <c r="J1007" s="545" t="str">
        <f>IF('statement of marks'!CH39="","",'statement of marks'!CH39)</f>
        <v/>
      </c>
    </row>
    <row r="1008" spans="1:10" ht="17" customHeight="1">
      <c r="A1008" s="533"/>
      <c r="B1008" s="538" t="s">
        <v>55</v>
      </c>
      <c r="C1008" s="541"/>
      <c r="D1008" s="541"/>
      <c r="E1008" s="541">
        <f>'statement of marks'!AX$6</f>
        <v>50</v>
      </c>
      <c r="F1008" s="541"/>
      <c r="G1008" s="541"/>
      <c r="H1008" s="541">
        <f>'statement of marks'!AY$6</f>
        <v>50</v>
      </c>
      <c r="I1008" s="546"/>
      <c r="J1008" s="542"/>
    </row>
    <row r="1009" spans="1:10" ht="17" customHeight="1">
      <c r="A1009" s="532"/>
      <c r="B1009" s="530" t="str">
        <f>'statement of marks'!$CI$5</f>
        <v>Ik;kZoj.k v/;;u</v>
      </c>
      <c r="C1009" s="561"/>
      <c r="D1009" s="561"/>
      <c r="E1009" s="543" t="str">
        <f>'statement of marks'!AX39</f>
        <v/>
      </c>
      <c r="F1009" s="561"/>
      <c r="G1009" s="561"/>
      <c r="H1009" s="543" t="str">
        <f>'statement of marks'!AY39</f>
        <v/>
      </c>
      <c r="I1009" s="544" t="str">
        <f>IF('statement of marks'!CJ39="","",'statement of marks'!CJ39)</f>
        <v/>
      </c>
      <c r="J1009" s="545" t="str">
        <f>IF('statement of marks'!CK39="","",'statement of marks'!CK39)</f>
        <v/>
      </c>
    </row>
    <row r="1010" spans="1:10" ht="17" customHeight="1">
      <c r="A1010" s="532"/>
      <c r="B1010" s="530" t="str">
        <f>'statement of marks'!$CR$5</f>
        <v>LokLF; ,oe~ 'kkjhfjd f'k{kk</v>
      </c>
      <c r="C1010" s="543"/>
      <c r="D1010" s="543"/>
      <c r="E1010" s="543" t="str">
        <f>'statement of marks'!BS39</f>
        <v/>
      </c>
      <c r="F1010" s="561"/>
      <c r="G1010" s="543"/>
      <c r="H1010" s="543" t="str">
        <f>'statement of marks'!BT39</f>
        <v/>
      </c>
      <c r="I1010" s="547" t="str">
        <f>IF('statement of marks'!CS39="","",'statement of marks'!CS39)</f>
        <v/>
      </c>
      <c r="J1010" s="548" t="str">
        <f>IF('statement of marks'!CT39="","",'statement of marks'!CT39)</f>
        <v/>
      </c>
    </row>
    <row r="1011" spans="1:10" ht="17" customHeight="1">
      <c r="A1011" s="533"/>
      <c r="B1011" s="538" t="s">
        <v>55</v>
      </c>
      <c r="C1011" s="541"/>
      <c r="D1011" s="541"/>
      <c r="E1011" s="541">
        <f>'statement of marks'!BE$6</f>
        <v>25</v>
      </c>
      <c r="F1011" s="546"/>
      <c r="G1011" s="541"/>
      <c r="H1011" s="541">
        <f>'statement of marks'!BF$6</f>
        <v>25</v>
      </c>
      <c r="I1011" s="549"/>
      <c r="J1011" s="550"/>
    </row>
    <row r="1012" spans="1:10" ht="17" customHeight="1">
      <c r="A1012" s="532"/>
      <c r="B1012" s="530" t="str">
        <f>'statement of marks'!$CL$5</f>
        <v>dk;kZuqHko</v>
      </c>
      <c r="C1012" s="543"/>
      <c r="D1012" s="543"/>
      <c r="E1012" s="543" t="str">
        <f>'statement of marks'!BE39</f>
        <v/>
      </c>
      <c r="F1012" s="561"/>
      <c r="G1012" s="543"/>
      <c r="H1012" s="543" t="str">
        <f>'statement of marks'!BF39</f>
        <v/>
      </c>
      <c r="I1012" s="544" t="str">
        <f>IF('statement of marks'!CM39="","",'statement of marks'!CM39)</f>
        <v/>
      </c>
      <c r="J1012" s="545" t="str">
        <f>IF('statement of marks'!CN39="","",'statement of marks'!CN39)</f>
        <v/>
      </c>
    </row>
    <row r="1013" spans="1:10" ht="17" customHeight="1">
      <c r="A1013" s="532"/>
      <c r="B1013" s="530" t="str">
        <f>'statement of marks'!$CO$5</f>
        <v>dyk f'k{kk</v>
      </c>
      <c r="C1013" s="543"/>
      <c r="D1013" s="543"/>
      <c r="E1013" s="543" t="str">
        <f>'statement of marks'!BL39</f>
        <v/>
      </c>
      <c r="F1013" s="561"/>
      <c r="G1013" s="543"/>
      <c r="H1013" s="543" t="str">
        <f>'statement of marks'!BM39</f>
        <v/>
      </c>
      <c r="I1013" s="547" t="str">
        <f>IF('statement of marks'!CP39="","",'statement of marks'!CP39)</f>
        <v/>
      </c>
      <c r="J1013" s="551" t="str">
        <f>IF('statement of marks'!CQ39="","",'statement of marks'!CQ39)</f>
        <v/>
      </c>
    </row>
    <row r="1014" spans="1:10" ht="17" customHeight="1">
      <c r="A1014" s="960"/>
      <c r="B1014" s="959" t="s">
        <v>659</v>
      </c>
      <c r="C1014" s="920" t="s">
        <v>8</v>
      </c>
      <c r="D1014" s="920"/>
      <c r="E1014" s="961" t="str">
        <f>'statement of marks'!CY$5</f>
        <v>dqy iw.kkZd</v>
      </c>
      <c r="F1014" s="961"/>
      <c r="G1014" s="961" t="str">
        <f>'statement of marks'!CZ$5</f>
        <v>dqy izkIrkad</v>
      </c>
      <c r="H1014" s="961"/>
      <c r="I1014" s="562" t="str">
        <f>'statement of marks'!DA$5</f>
        <v>izfr'kr</v>
      </c>
      <c r="J1014" s="536" t="s">
        <v>663</v>
      </c>
    </row>
    <row r="1015" spans="1:10" ht="17" customHeight="1">
      <c r="A1015" s="960"/>
      <c r="B1015" s="959"/>
      <c r="C1015" s="920" t="str">
        <f>IF('statement of marks'!CX39="","",'statement of marks'!CX39)</f>
        <v/>
      </c>
      <c r="D1015" s="920"/>
      <c r="E1015" s="951" t="str">
        <f>IF('statement of marks'!CY39="","",'statement of marks'!CY39)</f>
        <v/>
      </c>
      <c r="F1015" s="951"/>
      <c r="G1015" s="951" t="str">
        <f>IF('statement of marks'!CZ39="","",'statement of marks'!CZ39)</f>
        <v/>
      </c>
      <c r="H1015" s="951"/>
      <c r="I1015" s="543" t="str">
        <f>IF('statement of marks'!DA39="","",'statement of marks'!DA39)</f>
        <v/>
      </c>
      <c r="J1015" s="566" t="str">
        <f>IF('statement of marks'!DB39="","",'statement of marks'!DB39)</f>
        <v/>
      </c>
    </row>
    <row r="1016" spans="1:10" ht="17" customHeight="1">
      <c r="A1016" s="532"/>
      <c r="B1016" s="539" t="str">
        <f>'statement of marks'!$CU$5</f>
        <v>dqy ehfVax</v>
      </c>
      <c r="C1016" s="932" t="str">
        <f>details!$CB$3</f>
        <v>;ksx fnlEcj rd</v>
      </c>
      <c r="D1016" s="933"/>
      <c r="E1016" s="934"/>
      <c r="F1016" s="552" t="str">
        <f>details!CB39</f>
        <v/>
      </c>
      <c r="G1016" s="932" t="s">
        <v>664</v>
      </c>
      <c r="H1016" s="933"/>
      <c r="I1016" s="934"/>
      <c r="J1016" s="554" t="str">
        <f>details!CJ39</f>
        <v/>
      </c>
    </row>
    <row r="1017" spans="1:10" ht="17" customHeight="1">
      <c r="A1017" s="532"/>
      <c r="B1017" s="530" t="str">
        <f>'statement of marks'!$CV$5</f>
        <v>Nk= mifLFkfr</v>
      </c>
      <c r="C1017" s="935"/>
      <c r="D1017" s="936"/>
      <c r="E1017" s="937"/>
      <c r="F1017" s="553" t="str">
        <f>details!CC39</f>
        <v/>
      </c>
      <c r="G1017" s="935"/>
      <c r="H1017" s="936"/>
      <c r="I1017" s="937"/>
      <c r="J1017" s="555" t="str">
        <f>details!CK39</f>
        <v/>
      </c>
    </row>
    <row r="1018" spans="1:10" ht="17" customHeight="1">
      <c r="A1018" s="532"/>
      <c r="B1018" s="530" t="s">
        <v>569</v>
      </c>
      <c r="C1018" s="952" t="str">
        <f>IF('statement of marks'!DE39="","",'statement of marks'!DE39)</f>
        <v/>
      </c>
      <c r="D1018" s="953"/>
      <c r="E1018" s="953"/>
      <c r="F1018" s="954"/>
      <c r="G1018" s="955" t="str">
        <f>'statement of marks'!DD$5</f>
        <v>d{kk esa LFkku</v>
      </c>
      <c r="H1018" s="956"/>
      <c r="I1018" s="957"/>
      <c r="J1018" s="545" t="str">
        <f>'statement of marks'!DD39</f>
        <v/>
      </c>
    </row>
    <row r="1019" spans="1:10" ht="17" customHeight="1">
      <c r="A1019" s="532"/>
      <c r="B1019" s="530" t="s">
        <v>65</v>
      </c>
      <c r="C1019" s="920"/>
      <c r="D1019" s="920"/>
      <c r="E1019" s="920"/>
      <c r="F1019" s="920"/>
      <c r="G1019" s="920"/>
      <c r="H1019" s="920"/>
      <c r="I1019" s="920"/>
      <c r="J1019" s="924"/>
    </row>
    <row r="1020" spans="1:10" ht="17" customHeight="1">
      <c r="A1020" s="532"/>
      <c r="B1020" s="556" t="s">
        <v>86</v>
      </c>
      <c r="C1020" s="920"/>
      <c r="D1020" s="920"/>
      <c r="E1020" s="920"/>
      <c r="F1020" s="920"/>
      <c r="G1020" s="920"/>
      <c r="H1020" s="920"/>
      <c r="I1020" s="920"/>
      <c r="J1020" s="924"/>
    </row>
    <row r="1021" spans="1:10" ht="17" customHeight="1">
      <c r="A1021" s="532"/>
      <c r="B1021" s="557" t="s">
        <v>16</v>
      </c>
      <c r="C1021" s="920"/>
      <c r="D1021" s="920"/>
      <c r="E1021" s="920"/>
      <c r="F1021" s="920"/>
      <c r="G1021" s="920"/>
      <c r="H1021" s="920"/>
      <c r="I1021" s="920"/>
      <c r="J1021" s="924"/>
    </row>
    <row r="1022" spans="1:10" ht="17" customHeight="1">
      <c r="A1022" s="534"/>
      <c r="B1022" s="558" t="s">
        <v>4</v>
      </c>
      <c r="C1022" s="920"/>
      <c r="D1022" s="920"/>
      <c r="E1022" s="920"/>
      <c r="F1022" s="920"/>
      <c r="G1022" s="920"/>
      <c r="H1022" s="920"/>
      <c r="I1022" s="920"/>
      <c r="J1022" s="924"/>
    </row>
    <row r="1023" spans="1:10" ht="17" customHeight="1" thickBot="1">
      <c r="A1023" s="535"/>
      <c r="B1023" s="559" t="str">
        <f>'statement of marks'!$H$3</f>
        <v xml:space="preserve">fo|ky; dk Mkbl dksM+ </v>
      </c>
      <c r="C1023" s="925" t="str">
        <f>'statement of marks'!$I$3</f>
        <v>00001</v>
      </c>
      <c r="D1023" s="925"/>
      <c r="E1023" s="926" t="s">
        <v>63</v>
      </c>
      <c r="F1023" s="926"/>
      <c r="G1023" s="926"/>
      <c r="H1023" s="927">
        <f>'statement of marks'!$DD$107</f>
        <v>42460</v>
      </c>
      <c r="I1023" s="928"/>
      <c r="J1023" s="540" t="s">
        <v>662</v>
      </c>
    </row>
    <row r="1024" spans="1:10" ht="17" customHeight="1">
      <c r="A1024" s="929" t="s">
        <v>39</v>
      </c>
      <c r="B1024" s="930"/>
      <c r="C1024" s="930"/>
      <c r="D1024" s="930"/>
      <c r="E1024" s="930"/>
      <c r="F1024" s="930"/>
      <c r="G1024" s="930"/>
      <c r="H1024" s="930"/>
      <c r="I1024" s="930"/>
      <c r="J1024" s="931"/>
    </row>
    <row r="1025" spans="1:10" ht="17" customHeight="1">
      <c r="A1025" s="938" t="str">
        <f>'statement of marks'!$A$1</f>
        <v>jk- ck- ek/;fed fo|ky; uohu] fuEckgsM+k</v>
      </c>
      <c r="B1025" s="939"/>
      <c r="C1025" s="939"/>
      <c r="D1025" s="939"/>
      <c r="E1025" s="939"/>
      <c r="F1025" s="939"/>
      <c r="G1025" s="939"/>
      <c r="H1025" s="939"/>
      <c r="I1025" s="939"/>
      <c r="J1025" s="940"/>
    </row>
    <row r="1026" spans="1:10" ht="17" customHeight="1">
      <c r="A1026" s="941"/>
      <c r="B1026" s="942"/>
      <c r="C1026" s="942"/>
      <c r="D1026" s="942"/>
      <c r="E1026" s="942"/>
      <c r="F1026" s="942"/>
      <c r="G1026" s="942"/>
      <c r="H1026" s="942"/>
      <c r="I1026" s="942"/>
      <c r="J1026" s="943"/>
    </row>
    <row r="1027" spans="1:10" ht="17" customHeight="1">
      <c r="A1027" s="531"/>
      <c r="B1027" s="537" t="s">
        <v>559</v>
      </c>
      <c r="C1027" s="944" t="str">
        <f>'statement of marks'!$F$3</f>
        <v>2015-16</v>
      </c>
      <c r="D1027" s="944"/>
      <c r="E1027" s="944"/>
      <c r="F1027" s="944"/>
      <c r="G1027" s="944"/>
      <c r="H1027" s="944"/>
      <c r="I1027" s="944"/>
      <c r="J1027" s="945"/>
    </row>
    <row r="1028" spans="1:10" ht="17" customHeight="1">
      <c r="A1028" s="532"/>
      <c r="B1028" s="530" t="s">
        <v>560</v>
      </c>
      <c r="C1028" s="912" t="str">
        <f>IF('statement of marks'!H40="","",'statement of marks'!H40)</f>
        <v>v 034</v>
      </c>
      <c r="D1028" s="912"/>
      <c r="E1028" s="912"/>
      <c r="F1028" s="912"/>
      <c r="G1028" s="912"/>
      <c r="H1028" s="912"/>
      <c r="I1028" s="912"/>
      <c r="J1028" s="958"/>
    </row>
    <row r="1029" spans="1:10" ht="17" customHeight="1">
      <c r="A1029" s="532"/>
      <c r="B1029" s="530" t="s">
        <v>561</v>
      </c>
      <c r="C1029" s="912" t="str">
        <f>IF('statement of marks'!I40="","",'statement of marks'!I40)</f>
        <v>c 034</v>
      </c>
      <c r="D1029" s="912"/>
      <c r="E1029" s="912"/>
      <c r="F1029" s="912"/>
      <c r="G1029" s="912"/>
      <c r="H1029" s="912"/>
      <c r="I1029" s="912"/>
      <c r="J1029" s="958"/>
    </row>
    <row r="1030" spans="1:10" ht="17" customHeight="1">
      <c r="A1030" s="532"/>
      <c r="B1030" s="530" t="s">
        <v>562</v>
      </c>
      <c r="C1030" s="912" t="str">
        <f>IF('statement of marks'!J40="","",'statement of marks'!J40)</f>
        <v>l 034</v>
      </c>
      <c r="D1030" s="912"/>
      <c r="E1030" s="912"/>
      <c r="F1030" s="912"/>
      <c r="G1030" s="912"/>
      <c r="H1030" s="912"/>
      <c r="I1030" s="912"/>
      <c r="J1030" s="958"/>
    </row>
    <row r="1031" spans="1:10" ht="17" customHeight="1">
      <c r="A1031" s="532"/>
      <c r="B1031" s="530" t="s">
        <v>563</v>
      </c>
      <c r="C1031" s="946" t="str">
        <f>'statement of marks'!$D$3</f>
        <v>2 A</v>
      </c>
      <c r="D1031" s="946"/>
      <c r="E1031" s="946"/>
      <c r="F1031" s="912" t="s">
        <v>566</v>
      </c>
      <c r="G1031" s="912"/>
      <c r="H1031" s="912"/>
      <c r="I1031" s="949" t="str">
        <f>IF('statement of marks'!B40="","",'statement of marks'!B40)</f>
        <v/>
      </c>
      <c r="J1031" s="950"/>
    </row>
    <row r="1032" spans="1:10" ht="17" customHeight="1">
      <c r="A1032" s="532"/>
      <c r="B1032" s="530" t="s">
        <v>6</v>
      </c>
      <c r="C1032" s="946" t="str">
        <f>IF('statement of marks'!D40="","",'statement of marks'!D40)</f>
        <v/>
      </c>
      <c r="D1032" s="946"/>
      <c r="E1032" s="946"/>
      <c r="F1032" s="912" t="s">
        <v>564</v>
      </c>
      <c r="G1032" s="912"/>
      <c r="H1032" s="912"/>
      <c r="I1032" s="949" t="str">
        <f>IF('statement of marks'!E40="","",'statement of marks'!E40)</f>
        <v/>
      </c>
      <c r="J1032" s="950"/>
    </row>
    <row r="1033" spans="1:10" ht="17" customHeight="1">
      <c r="A1033" s="532"/>
      <c r="B1033" s="530" t="s">
        <v>661</v>
      </c>
      <c r="C1033" s="947" t="str">
        <f>IF('statement of marks'!F40="","",'statement of marks'!F40)</f>
        <v/>
      </c>
      <c r="D1033" s="947"/>
      <c r="E1033" s="947"/>
      <c r="F1033" s="918" t="str">
        <f>IF('statement of marks'!G40="","",'statement of marks'!G40)</f>
        <v/>
      </c>
      <c r="G1033" s="918"/>
      <c r="H1033" s="918"/>
      <c r="I1033" s="918"/>
      <c r="J1033" s="948"/>
    </row>
    <row r="1034" spans="1:10" ht="17" customHeight="1">
      <c r="A1034" s="534"/>
      <c r="B1034" s="529" t="s">
        <v>565</v>
      </c>
      <c r="C1034" s="498" t="str">
        <f>'statement of marks'!K$5</f>
        <v>ekSf[kd</v>
      </c>
      <c r="D1034" s="498" t="str">
        <f>'statement of marks'!L$5</f>
        <v>fyf[kr</v>
      </c>
      <c r="E1034" s="498" t="str">
        <f>'statement of marks'!M$5</f>
        <v>;ksx</v>
      </c>
      <c r="F1034" s="498" t="str">
        <f>'statement of marks'!N$5</f>
        <v>ekSf[kd</v>
      </c>
      <c r="G1034" s="498" t="str">
        <f>'statement of marks'!O$5</f>
        <v>fyf[kr</v>
      </c>
      <c r="H1034" s="498" t="str">
        <f>'statement of marks'!P$5</f>
        <v>;ksx</v>
      </c>
      <c r="I1034" s="564" t="s">
        <v>79</v>
      </c>
      <c r="J1034" s="565" t="s">
        <v>571</v>
      </c>
    </row>
    <row r="1035" spans="1:10" ht="17" customHeight="1">
      <c r="A1035" s="533"/>
      <c r="B1035" s="538" t="s">
        <v>55</v>
      </c>
      <c r="C1035" s="541">
        <f>'statement of marks'!K$6</f>
        <v>70</v>
      </c>
      <c r="D1035" s="541">
        <f>'statement of marks'!L$6</f>
        <v>30</v>
      </c>
      <c r="E1035" s="541">
        <f>'statement of marks'!M$6</f>
        <v>100</v>
      </c>
      <c r="F1035" s="541">
        <f>'statement of marks'!N$6</f>
        <v>70</v>
      </c>
      <c r="G1035" s="541">
        <f>'statement of marks'!O$6</f>
        <v>30</v>
      </c>
      <c r="H1035" s="541">
        <f>'statement of marks'!P$6</f>
        <v>100</v>
      </c>
      <c r="I1035" s="541"/>
      <c r="J1035" s="542"/>
    </row>
    <row r="1036" spans="1:10" ht="17" customHeight="1">
      <c r="A1036" s="532"/>
      <c r="B1036" s="530" t="str">
        <f>'statement of marks'!$BZ$5</f>
        <v>fgUnh</v>
      </c>
      <c r="C1036" s="543" t="str">
        <f>'statement of marks'!K40</f>
        <v/>
      </c>
      <c r="D1036" s="543" t="str">
        <f>'statement of marks'!L40</f>
        <v/>
      </c>
      <c r="E1036" s="543" t="str">
        <f>'statement of marks'!M40</f>
        <v/>
      </c>
      <c r="F1036" s="543" t="str">
        <f>'statement of marks'!N40</f>
        <v/>
      </c>
      <c r="G1036" s="543" t="str">
        <f>'statement of marks'!O40</f>
        <v/>
      </c>
      <c r="H1036" s="543" t="str">
        <f>'statement of marks'!P40</f>
        <v/>
      </c>
      <c r="I1036" s="544" t="str">
        <f>IF('statement of marks'!CA40="","",'statement of marks'!CA40)</f>
        <v/>
      </c>
      <c r="J1036" s="545" t="str">
        <f>IF('statement of marks'!CB40="","",'statement of marks'!CB40)</f>
        <v/>
      </c>
    </row>
    <row r="1037" spans="1:10" ht="17" customHeight="1">
      <c r="A1037" s="532"/>
      <c r="B1037" s="530" t="str">
        <f>'statement of marks'!$CC$5</f>
        <v>vaxszth</v>
      </c>
      <c r="C1037" s="543" t="str">
        <f>'statement of marks'!X40</f>
        <v/>
      </c>
      <c r="D1037" s="543" t="str">
        <f>'statement of marks'!Y40</f>
        <v/>
      </c>
      <c r="E1037" s="543" t="str">
        <f>'statement of marks'!Z40</f>
        <v/>
      </c>
      <c r="F1037" s="543" t="str">
        <f>'statement of marks'!AA40</f>
        <v/>
      </c>
      <c r="G1037" s="543" t="str">
        <f>'statement of marks'!AB40</f>
        <v/>
      </c>
      <c r="H1037" s="543" t="str">
        <f>'statement of marks'!AC40</f>
        <v/>
      </c>
      <c r="I1037" s="544" t="str">
        <f>IF('statement of marks'!CD40="","",'statement of marks'!CD40)</f>
        <v/>
      </c>
      <c r="J1037" s="545" t="str">
        <f>IF('statement of marks'!CE40="","",'statement of marks'!CE40)</f>
        <v/>
      </c>
    </row>
    <row r="1038" spans="1:10" ht="17" customHeight="1">
      <c r="A1038" s="532"/>
      <c r="B1038" s="530" t="str">
        <f>'statement of marks'!$CF$5</f>
        <v>xf.kr</v>
      </c>
      <c r="C1038" s="543" t="str">
        <f>'statement of marks'!AK40</f>
        <v/>
      </c>
      <c r="D1038" s="543" t="str">
        <f>'statement of marks'!AL40</f>
        <v/>
      </c>
      <c r="E1038" s="543" t="str">
        <f>'statement of marks'!AM40</f>
        <v/>
      </c>
      <c r="F1038" s="543" t="str">
        <f>'statement of marks'!AN40</f>
        <v/>
      </c>
      <c r="G1038" s="543" t="str">
        <f>'statement of marks'!AO40</f>
        <v/>
      </c>
      <c r="H1038" s="543" t="str">
        <f>'statement of marks'!AP40</f>
        <v/>
      </c>
      <c r="I1038" s="544" t="str">
        <f>IF('statement of marks'!CG40="","",'statement of marks'!CG40)</f>
        <v/>
      </c>
      <c r="J1038" s="545" t="str">
        <f>IF('statement of marks'!CH40="","",'statement of marks'!CH40)</f>
        <v/>
      </c>
    </row>
    <row r="1039" spans="1:10" ht="17" customHeight="1">
      <c r="A1039" s="533"/>
      <c r="B1039" s="538" t="s">
        <v>55</v>
      </c>
      <c r="C1039" s="541"/>
      <c r="D1039" s="541"/>
      <c r="E1039" s="541">
        <f>'statement of marks'!AX$6</f>
        <v>50</v>
      </c>
      <c r="F1039" s="541"/>
      <c r="G1039" s="541"/>
      <c r="H1039" s="541">
        <f>'statement of marks'!AY$6</f>
        <v>50</v>
      </c>
      <c r="I1039" s="546"/>
      <c r="J1039" s="542"/>
    </row>
    <row r="1040" spans="1:10" ht="17" customHeight="1">
      <c r="A1040" s="532"/>
      <c r="B1040" s="530" t="str">
        <f>'statement of marks'!$CI$5</f>
        <v>Ik;kZoj.k v/;;u</v>
      </c>
      <c r="C1040" s="561"/>
      <c r="D1040" s="561"/>
      <c r="E1040" s="543" t="str">
        <f>'statement of marks'!AX40</f>
        <v/>
      </c>
      <c r="F1040" s="561"/>
      <c r="G1040" s="561"/>
      <c r="H1040" s="543" t="str">
        <f>'statement of marks'!AY40</f>
        <v/>
      </c>
      <c r="I1040" s="544" t="str">
        <f>IF('statement of marks'!CJ40="","",'statement of marks'!CJ40)</f>
        <v/>
      </c>
      <c r="J1040" s="545" t="str">
        <f>IF('statement of marks'!CK40="","",'statement of marks'!CK40)</f>
        <v/>
      </c>
    </row>
    <row r="1041" spans="1:10" ht="17" customHeight="1">
      <c r="A1041" s="532"/>
      <c r="B1041" s="530" t="str">
        <f>'statement of marks'!$CR$5</f>
        <v>LokLF; ,oe~ 'kkjhfjd f'k{kk</v>
      </c>
      <c r="C1041" s="543"/>
      <c r="D1041" s="543"/>
      <c r="E1041" s="543" t="str">
        <f>'statement of marks'!BS40</f>
        <v/>
      </c>
      <c r="F1041" s="561"/>
      <c r="G1041" s="543"/>
      <c r="H1041" s="543" t="str">
        <f>'statement of marks'!BT40</f>
        <v/>
      </c>
      <c r="I1041" s="547" t="str">
        <f>IF('statement of marks'!CS40="","",'statement of marks'!CS40)</f>
        <v/>
      </c>
      <c r="J1041" s="548" t="str">
        <f>IF('statement of marks'!CT40="","",'statement of marks'!CT40)</f>
        <v/>
      </c>
    </row>
    <row r="1042" spans="1:10" ht="17" customHeight="1">
      <c r="A1042" s="533"/>
      <c r="B1042" s="538" t="s">
        <v>55</v>
      </c>
      <c r="C1042" s="541"/>
      <c r="D1042" s="541"/>
      <c r="E1042" s="541">
        <f>'statement of marks'!BE$6</f>
        <v>25</v>
      </c>
      <c r="F1042" s="546"/>
      <c r="G1042" s="541"/>
      <c r="H1042" s="541">
        <f>'statement of marks'!BF$6</f>
        <v>25</v>
      </c>
      <c r="I1042" s="549"/>
      <c r="J1042" s="550"/>
    </row>
    <row r="1043" spans="1:10" ht="17" customHeight="1">
      <c r="A1043" s="532"/>
      <c r="B1043" s="530" t="str">
        <f>'statement of marks'!$CL$5</f>
        <v>dk;kZuqHko</v>
      </c>
      <c r="C1043" s="543"/>
      <c r="D1043" s="543"/>
      <c r="E1043" s="543" t="str">
        <f>'statement of marks'!BE40</f>
        <v/>
      </c>
      <c r="F1043" s="561"/>
      <c r="G1043" s="543"/>
      <c r="H1043" s="543" t="str">
        <f>'statement of marks'!BF40</f>
        <v/>
      </c>
      <c r="I1043" s="544" t="str">
        <f>IF('statement of marks'!CM40="","",'statement of marks'!CM40)</f>
        <v/>
      </c>
      <c r="J1043" s="545" t="str">
        <f>IF('statement of marks'!CN40="","",'statement of marks'!CN40)</f>
        <v/>
      </c>
    </row>
    <row r="1044" spans="1:10" ht="17" customHeight="1">
      <c r="A1044" s="532"/>
      <c r="B1044" s="530" t="str">
        <f>'statement of marks'!$CO$5</f>
        <v>dyk f'k{kk</v>
      </c>
      <c r="C1044" s="543"/>
      <c r="D1044" s="543"/>
      <c r="E1044" s="543" t="str">
        <f>'statement of marks'!BL40</f>
        <v/>
      </c>
      <c r="F1044" s="561"/>
      <c r="G1044" s="543"/>
      <c r="H1044" s="543" t="str">
        <f>'statement of marks'!BM40</f>
        <v/>
      </c>
      <c r="I1044" s="547" t="str">
        <f>IF('statement of marks'!CP40="","",'statement of marks'!CP40)</f>
        <v/>
      </c>
      <c r="J1044" s="551" t="str">
        <f>IF('statement of marks'!CQ40="","",'statement of marks'!CQ40)</f>
        <v/>
      </c>
    </row>
    <row r="1045" spans="1:10" ht="17" customHeight="1">
      <c r="A1045" s="960"/>
      <c r="B1045" s="959" t="s">
        <v>659</v>
      </c>
      <c r="C1045" s="920" t="s">
        <v>8</v>
      </c>
      <c r="D1045" s="920"/>
      <c r="E1045" s="961" t="str">
        <f>'statement of marks'!CY$5</f>
        <v>dqy iw.kkZd</v>
      </c>
      <c r="F1045" s="961"/>
      <c r="G1045" s="961" t="str">
        <f>'statement of marks'!CZ$5</f>
        <v>dqy izkIrkad</v>
      </c>
      <c r="H1045" s="961"/>
      <c r="I1045" s="562" t="str">
        <f>'statement of marks'!DA$5</f>
        <v>izfr'kr</v>
      </c>
      <c r="J1045" s="536" t="s">
        <v>663</v>
      </c>
    </row>
    <row r="1046" spans="1:10" ht="17" customHeight="1">
      <c r="A1046" s="960"/>
      <c r="B1046" s="959"/>
      <c r="C1046" s="920" t="str">
        <f>IF('statement of marks'!CX40="","",'statement of marks'!CX40)</f>
        <v/>
      </c>
      <c r="D1046" s="920"/>
      <c r="E1046" s="951" t="str">
        <f>IF('statement of marks'!CY40="","",'statement of marks'!CY40)</f>
        <v/>
      </c>
      <c r="F1046" s="951"/>
      <c r="G1046" s="951" t="str">
        <f>IF('statement of marks'!CZ40="","",'statement of marks'!CZ40)</f>
        <v/>
      </c>
      <c r="H1046" s="951"/>
      <c r="I1046" s="543" t="str">
        <f>IF('statement of marks'!DA40="","",'statement of marks'!DA40)</f>
        <v/>
      </c>
      <c r="J1046" s="566" t="str">
        <f>IF('statement of marks'!DB40="","",'statement of marks'!DB40)</f>
        <v/>
      </c>
    </row>
    <row r="1047" spans="1:10" ht="17" customHeight="1">
      <c r="A1047" s="532"/>
      <c r="B1047" s="539" t="str">
        <f>'statement of marks'!$CU$5</f>
        <v>dqy ehfVax</v>
      </c>
      <c r="C1047" s="932" t="str">
        <f>details!$CB$3</f>
        <v>;ksx fnlEcj rd</v>
      </c>
      <c r="D1047" s="933"/>
      <c r="E1047" s="934"/>
      <c r="F1047" s="552" t="str">
        <f>details!CB40</f>
        <v/>
      </c>
      <c r="G1047" s="932" t="s">
        <v>664</v>
      </c>
      <c r="H1047" s="933"/>
      <c r="I1047" s="934"/>
      <c r="J1047" s="554" t="str">
        <f>details!CJ40</f>
        <v/>
      </c>
    </row>
    <row r="1048" spans="1:10" ht="17" customHeight="1">
      <c r="A1048" s="532"/>
      <c r="B1048" s="530" t="str">
        <f>'statement of marks'!$CV$5</f>
        <v>Nk= mifLFkfr</v>
      </c>
      <c r="C1048" s="935"/>
      <c r="D1048" s="936"/>
      <c r="E1048" s="937"/>
      <c r="F1048" s="553" t="str">
        <f>details!CC40</f>
        <v/>
      </c>
      <c r="G1048" s="935"/>
      <c r="H1048" s="936"/>
      <c r="I1048" s="937"/>
      <c r="J1048" s="555" t="str">
        <f>details!CK40</f>
        <v/>
      </c>
    </row>
    <row r="1049" spans="1:10" ht="17" customHeight="1">
      <c r="A1049" s="532"/>
      <c r="B1049" s="530" t="s">
        <v>569</v>
      </c>
      <c r="C1049" s="952" t="str">
        <f>IF('statement of marks'!DE40="","",'statement of marks'!DE40)</f>
        <v/>
      </c>
      <c r="D1049" s="953"/>
      <c r="E1049" s="953"/>
      <c r="F1049" s="954"/>
      <c r="G1049" s="955" t="str">
        <f>'statement of marks'!DD$5</f>
        <v>d{kk esa LFkku</v>
      </c>
      <c r="H1049" s="956"/>
      <c r="I1049" s="957"/>
      <c r="J1049" s="545" t="str">
        <f>'statement of marks'!DD40</f>
        <v/>
      </c>
    </row>
    <row r="1050" spans="1:10" ht="17" customHeight="1">
      <c r="A1050" s="532"/>
      <c r="B1050" s="530" t="s">
        <v>65</v>
      </c>
      <c r="C1050" s="920"/>
      <c r="D1050" s="920"/>
      <c r="E1050" s="920"/>
      <c r="F1050" s="920"/>
      <c r="G1050" s="920"/>
      <c r="H1050" s="920"/>
      <c r="I1050" s="920"/>
      <c r="J1050" s="924"/>
    </row>
    <row r="1051" spans="1:10" ht="17" customHeight="1">
      <c r="A1051" s="532"/>
      <c r="B1051" s="556" t="s">
        <v>86</v>
      </c>
      <c r="C1051" s="920"/>
      <c r="D1051" s="920"/>
      <c r="E1051" s="920"/>
      <c r="F1051" s="920"/>
      <c r="G1051" s="920"/>
      <c r="H1051" s="920"/>
      <c r="I1051" s="920"/>
      <c r="J1051" s="924"/>
    </row>
    <row r="1052" spans="1:10" ht="17" customHeight="1">
      <c r="A1052" s="532"/>
      <c r="B1052" s="557" t="s">
        <v>16</v>
      </c>
      <c r="C1052" s="920"/>
      <c r="D1052" s="920"/>
      <c r="E1052" s="920"/>
      <c r="F1052" s="920"/>
      <c r="G1052" s="920"/>
      <c r="H1052" s="920"/>
      <c r="I1052" s="920"/>
      <c r="J1052" s="924"/>
    </row>
    <row r="1053" spans="1:10" ht="17" customHeight="1">
      <c r="A1053" s="534"/>
      <c r="B1053" s="558" t="s">
        <v>4</v>
      </c>
      <c r="C1053" s="920"/>
      <c r="D1053" s="920"/>
      <c r="E1053" s="920"/>
      <c r="F1053" s="920"/>
      <c r="G1053" s="920"/>
      <c r="H1053" s="920"/>
      <c r="I1053" s="920"/>
      <c r="J1053" s="924"/>
    </row>
    <row r="1054" spans="1:10" ht="17" customHeight="1" thickBot="1">
      <c r="A1054" s="535"/>
      <c r="B1054" s="559" t="str">
        <f>'statement of marks'!$H$3</f>
        <v xml:space="preserve">fo|ky; dk Mkbl dksM+ </v>
      </c>
      <c r="C1054" s="925" t="str">
        <f>'statement of marks'!$I$3</f>
        <v>00001</v>
      </c>
      <c r="D1054" s="925"/>
      <c r="E1054" s="926" t="s">
        <v>63</v>
      </c>
      <c r="F1054" s="926"/>
      <c r="G1054" s="926"/>
      <c r="H1054" s="927">
        <f>'statement of marks'!$DD$107</f>
        <v>42460</v>
      </c>
      <c r="I1054" s="928"/>
      <c r="J1054" s="540" t="s">
        <v>662</v>
      </c>
    </row>
    <row r="1055" spans="1:10" ht="17" customHeight="1">
      <c r="A1055" s="929" t="s">
        <v>39</v>
      </c>
      <c r="B1055" s="930"/>
      <c r="C1055" s="930"/>
      <c r="D1055" s="930"/>
      <c r="E1055" s="930"/>
      <c r="F1055" s="930"/>
      <c r="G1055" s="930"/>
      <c r="H1055" s="930"/>
      <c r="I1055" s="930"/>
      <c r="J1055" s="931"/>
    </row>
    <row r="1056" spans="1:10" ht="17" customHeight="1">
      <c r="A1056" s="938" t="str">
        <f>'statement of marks'!$A$1</f>
        <v>jk- ck- ek/;fed fo|ky; uohu] fuEckgsM+k</v>
      </c>
      <c r="B1056" s="939"/>
      <c r="C1056" s="939"/>
      <c r="D1056" s="939"/>
      <c r="E1056" s="939"/>
      <c r="F1056" s="939"/>
      <c r="G1056" s="939"/>
      <c r="H1056" s="939"/>
      <c r="I1056" s="939"/>
      <c r="J1056" s="940"/>
    </row>
    <row r="1057" spans="1:10" ht="17" customHeight="1">
      <c r="A1057" s="941"/>
      <c r="B1057" s="942"/>
      <c r="C1057" s="942"/>
      <c r="D1057" s="942"/>
      <c r="E1057" s="942"/>
      <c r="F1057" s="942"/>
      <c r="G1057" s="942"/>
      <c r="H1057" s="942"/>
      <c r="I1057" s="942"/>
      <c r="J1057" s="943"/>
    </row>
    <row r="1058" spans="1:10" ht="17" customHeight="1">
      <c r="A1058" s="531"/>
      <c r="B1058" s="537" t="s">
        <v>559</v>
      </c>
      <c r="C1058" s="944" t="str">
        <f>'statement of marks'!$F$3</f>
        <v>2015-16</v>
      </c>
      <c r="D1058" s="944"/>
      <c r="E1058" s="944"/>
      <c r="F1058" s="944"/>
      <c r="G1058" s="944"/>
      <c r="H1058" s="944"/>
      <c r="I1058" s="944"/>
      <c r="J1058" s="945"/>
    </row>
    <row r="1059" spans="1:10" ht="17" customHeight="1">
      <c r="A1059" s="532"/>
      <c r="B1059" s="530" t="s">
        <v>560</v>
      </c>
      <c r="C1059" s="912" t="str">
        <f>IF('statement of marks'!H41="","",'statement of marks'!H41)</f>
        <v>v 035</v>
      </c>
      <c r="D1059" s="912"/>
      <c r="E1059" s="912"/>
      <c r="F1059" s="912"/>
      <c r="G1059" s="912"/>
      <c r="H1059" s="912"/>
      <c r="I1059" s="912"/>
      <c r="J1059" s="958"/>
    </row>
    <row r="1060" spans="1:10" ht="17" customHeight="1">
      <c r="A1060" s="532"/>
      <c r="B1060" s="530" t="s">
        <v>561</v>
      </c>
      <c r="C1060" s="912" t="str">
        <f>IF('statement of marks'!I41="","",'statement of marks'!I41)</f>
        <v>c 035</v>
      </c>
      <c r="D1060" s="912"/>
      <c r="E1060" s="912"/>
      <c r="F1060" s="912"/>
      <c r="G1060" s="912"/>
      <c r="H1060" s="912"/>
      <c r="I1060" s="912"/>
      <c r="J1060" s="958"/>
    </row>
    <row r="1061" spans="1:10" ht="17" customHeight="1">
      <c r="A1061" s="532"/>
      <c r="B1061" s="530" t="s">
        <v>562</v>
      </c>
      <c r="C1061" s="912" t="str">
        <f>IF('statement of marks'!J41="","",'statement of marks'!J41)</f>
        <v>l 035</v>
      </c>
      <c r="D1061" s="912"/>
      <c r="E1061" s="912"/>
      <c r="F1061" s="912"/>
      <c r="G1061" s="912"/>
      <c r="H1061" s="912"/>
      <c r="I1061" s="912"/>
      <c r="J1061" s="958"/>
    </row>
    <row r="1062" spans="1:10" ht="17" customHeight="1">
      <c r="A1062" s="532"/>
      <c r="B1062" s="530" t="s">
        <v>563</v>
      </c>
      <c r="C1062" s="946" t="str">
        <f>'statement of marks'!$D$3</f>
        <v>2 A</v>
      </c>
      <c r="D1062" s="946"/>
      <c r="E1062" s="946"/>
      <c r="F1062" s="912" t="s">
        <v>566</v>
      </c>
      <c r="G1062" s="912"/>
      <c r="H1062" s="912"/>
      <c r="I1062" s="949" t="str">
        <f>IF('statement of marks'!B41="","",'statement of marks'!B41)</f>
        <v/>
      </c>
      <c r="J1062" s="950"/>
    </row>
    <row r="1063" spans="1:10" ht="17" customHeight="1">
      <c r="A1063" s="532"/>
      <c r="B1063" s="530" t="s">
        <v>6</v>
      </c>
      <c r="C1063" s="946" t="str">
        <f>IF('statement of marks'!D41="","",'statement of marks'!D41)</f>
        <v/>
      </c>
      <c r="D1063" s="946"/>
      <c r="E1063" s="946"/>
      <c r="F1063" s="912" t="s">
        <v>564</v>
      </c>
      <c r="G1063" s="912"/>
      <c r="H1063" s="912"/>
      <c r="I1063" s="949" t="str">
        <f>IF('statement of marks'!E41="","",'statement of marks'!E41)</f>
        <v/>
      </c>
      <c r="J1063" s="950"/>
    </row>
    <row r="1064" spans="1:10" ht="17" customHeight="1">
      <c r="A1064" s="532"/>
      <c r="B1064" s="530" t="s">
        <v>661</v>
      </c>
      <c r="C1064" s="947" t="str">
        <f>IF('statement of marks'!F41="","",'statement of marks'!F41)</f>
        <v/>
      </c>
      <c r="D1064" s="947"/>
      <c r="E1064" s="947"/>
      <c r="F1064" s="918" t="str">
        <f>IF('statement of marks'!G41="","",'statement of marks'!G41)</f>
        <v/>
      </c>
      <c r="G1064" s="918"/>
      <c r="H1064" s="918"/>
      <c r="I1064" s="918"/>
      <c r="J1064" s="948"/>
    </row>
    <row r="1065" spans="1:10" ht="17" customHeight="1">
      <c r="A1065" s="534"/>
      <c r="B1065" s="529" t="s">
        <v>565</v>
      </c>
      <c r="C1065" s="498" t="str">
        <f>'statement of marks'!K$5</f>
        <v>ekSf[kd</v>
      </c>
      <c r="D1065" s="498" t="str">
        <f>'statement of marks'!L$5</f>
        <v>fyf[kr</v>
      </c>
      <c r="E1065" s="498" t="str">
        <f>'statement of marks'!M$5</f>
        <v>;ksx</v>
      </c>
      <c r="F1065" s="498" t="str">
        <f>'statement of marks'!N$5</f>
        <v>ekSf[kd</v>
      </c>
      <c r="G1065" s="498" t="str">
        <f>'statement of marks'!O$5</f>
        <v>fyf[kr</v>
      </c>
      <c r="H1065" s="498" t="str">
        <f>'statement of marks'!P$5</f>
        <v>;ksx</v>
      </c>
      <c r="I1065" s="564" t="s">
        <v>79</v>
      </c>
      <c r="J1065" s="565" t="s">
        <v>571</v>
      </c>
    </row>
    <row r="1066" spans="1:10" ht="17" customHeight="1">
      <c r="A1066" s="533"/>
      <c r="B1066" s="538" t="s">
        <v>55</v>
      </c>
      <c r="C1066" s="541">
        <f>'statement of marks'!K$6</f>
        <v>70</v>
      </c>
      <c r="D1066" s="541">
        <f>'statement of marks'!L$6</f>
        <v>30</v>
      </c>
      <c r="E1066" s="541">
        <f>'statement of marks'!M$6</f>
        <v>100</v>
      </c>
      <c r="F1066" s="541">
        <f>'statement of marks'!N$6</f>
        <v>70</v>
      </c>
      <c r="G1066" s="541">
        <f>'statement of marks'!O$6</f>
        <v>30</v>
      </c>
      <c r="H1066" s="541">
        <f>'statement of marks'!P$6</f>
        <v>100</v>
      </c>
      <c r="I1066" s="541"/>
      <c r="J1066" s="542"/>
    </row>
    <row r="1067" spans="1:10" ht="17" customHeight="1">
      <c r="A1067" s="532"/>
      <c r="B1067" s="530" t="str">
        <f>'statement of marks'!$BZ$5</f>
        <v>fgUnh</v>
      </c>
      <c r="C1067" s="543" t="str">
        <f>'statement of marks'!K41</f>
        <v/>
      </c>
      <c r="D1067" s="543" t="str">
        <f>'statement of marks'!L41</f>
        <v/>
      </c>
      <c r="E1067" s="543" t="str">
        <f>'statement of marks'!M41</f>
        <v/>
      </c>
      <c r="F1067" s="543" t="str">
        <f>'statement of marks'!N41</f>
        <v/>
      </c>
      <c r="G1067" s="543" t="str">
        <f>'statement of marks'!O41</f>
        <v/>
      </c>
      <c r="H1067" s="543" t="str">
        <f>'statement of marks'!P41</f>
        <v/>
      </c>
      <c r="I1067" s="544" t="str">
        <f>IF('statement of marks'!CA41="","",'statement of marks'!CA41)</f>
        <v/>
      </c>
      <c r="J1067" s="545" t="str">
        <f>IF('statement of marks'!CB41="","",'statement of marks'!CB41)</f>
        <v/>
      </c>
    </row>
    <row r="1068" spans="1:10" ht="17" customHeight="1">
      <c r="A1068" s="532"/>
      <c r="B1068" s="530" t="str">
        <f>'statement of marks'!$CC$5</f>
        <v>vaxszth</v>
      </c>
      <c r="C1068" s="543" t="str">
        <f>'statement of marks'!X41</f>
        <v/>
      </c>
      <c r="D1068" s="543" t="str">
        <f>'statement of marks'!Y41</f>
        <v/>
      </c>
      <c r="E1068" s="543" t="str">
        <f>'statement of marks'!Z41</f>
        <v/>
      </c>
      <c r="F1068" s="543" t="str">
        <f>'statement of marks'!AA41</f>
        <v/>
      </c>
      <c r="G1068" s="543" t="str">
        <f>'statement of marks'!AB41</f>
        <v/>
      </c>
      <c r="H1068" s="543" t="str">
        <f>'statement of marks'!AC41</f>
        <v/>
      </c>
      <c r="I1068" s="544" t="str">
        <f>IF('statement of marks'!CD41="","",'statement of marks'!CD41)</f>
        <v/>
      </c>
      <c r="J1068" s="545" t="str">
        <f>IF('statement of marks'!CE41="","",'statement of marks'!CE41)</f>
        <v/>
      </c>
    </row>
    <row r="1069" spans="1:10" ht="17" customHeight="1">
      <c r="A1069" s="532"/>
      <c r="B1069" s="530" t="str">
        <f>'statement of marks'!$CF$5</f>
        <v>xf.kr</v>
      </c>
      <c r="C1069" s="543" t="str">
        <f>'statement of marks'!AK41</f>
        <v/>
      </c>
      <c r="D1069" s="543" t="str">
        <f>'statement of marks'!AL41</f>
        <v/>
      </c>
      <c r="E1069" s="543" t="str">
        <f>'statement of marks'!AM41</f>
        <v/>
      </c>
      <c r="F1069" s="543" t="str">
        <f>'statement of marks'!AN41</f>
        <v/>
      </c>
      <c r="G1069" s="543" t="str">
        <f>'statement of marks'!AO41</f>
        <v/>
      </c>
      <c r="H1069" s="543" t="str">
        <f>'statement of marks'!AP41</f>
        <v/>
      </c>
      <c r="I1069" s="544" t="str">
        <f>IF('statement of marks'!CG41="","",'statement of marks'!CG41)</f>
        <v/>
      </c>
      <c r="J1069" s="545" t="str">
        <f>IF('statement of marks'!CH41="","",'statement of marks'!CH41)</f>
        <v/>
      </c>
    </row>
    <row r="1070" spans="1:10" ht="17" customHeight="1">
      <c r="A1070" s="533"/>
      <c r="B1070" s="538" t="s">
        <v>55</v>
      </c>
      <c r="C1070" s="541"/>
      <c r="D1070" s="541"/>
      <c r="E1070" s="541">
        <f>'statement of marks'!AX$6</f>
        <v>50</v>
      </c>
      <c r="F1070" s="541"/>
      <c r="G1070" s="541"/>
      <c r="H1070" s="541">
        <f>'statement of marks'!AY$6</f>
        <v>50</v>
      </c>
      <c r="I1070" s="546"/>
      <c r="J1070" s="542"/>
    </row>
    <row r="1071" spans="1:10" ht="17" customHeight="1">
      <c r="A1071" s="532"/>
      <c r="B1071" s="530" t="str">
        <f>'statement of marks'!$CI$5</f>
        <v>Ik;kZoj.k v/;;u</v>
      </c>
      <c r="C1071" s="561"/>
      <c r="D1071" s="561"/>
      <c r="E1071" s="543" t="str">
        <f>'statement of marks'!AX41</f>
        <v/>
      </c>
      <c r="F1071" s="561"/>
      <c r="G1071" s="561"/>
      <c r="H1071" s="543" t="str">
        <f>'statement of marks'!AY41</f>
        <v/>
      </c>
      <c r="I1071" s="544" t="str">
        <f>IF('statement of marks'!CJ41="","",'statement of marks'!CJ41)</f>
        <v/>
      </c>
      <c r="J1071" s="545" t="str">
        <f>IF('statement of marks'!CK41="","",'statement of marks'!CK41)</f>
        <v/>
      </c>
    </row>
    <row r="1072" spans="1:10" ht="17" customHeight="1">
      <c r="A1072" s="532"/>
      <c r="B1072" s="530" t="str">
        <f>'statement of marks'!$CR$5</f>
        <v>LokLF; ,oe~ 'kkjhfjd f'k{kk</v>
      </c>
      <c r="C1072" s="543"/>
      <c r="D1072" s="543"/>
      <c r="E1072" s="543" t="str">
        <f>'statement of marks'!BS41</f>
        <v/>
      </c>
      <c r="F1072" s="561"/>
      <c r="G1072" s="543"/>
      <c r="H1072" s="543" t="str">
        <f>'statement of marks'!BT41</f>
        <v/>
      </c>
      <c r="I1072" s="547" t="str">
        <f>IF('statement of marks'!CS41="","",'statement of marks'!CS41)</f>
        <v/>
      </c>
      <c r="J1072" s="548" t="str">
        <f>IF('statement of marks'!CT41="","",'statement of marks'!CT41)</f>
        <v/>
      </c>
    </row>
    <row r="1073" spans="1:10" ht="17" customHeight="1">
      <c r="A1073" s="533"/>
      <c r="B1073" s="538" t="s">
        <v>55</v>
      </c>
      <c r="C1073" s="541"/>
      <c r="D1073" s="541"/>
      <c r="E1073" s="541">
        <f>'statement of marks'!BE$6</f>
        <v>25</v>
      </c>
      <c r="F1073" s="546"/>
      <c r="G1073" s="541"/>
      <c r="H1073" s="541">
        <f>'statement of marks'!BF$6</f>
        <v>25</v>
      </c>
      <c r="I1073" s="549"/>
      <c r="J1073" s="550"/>
    </row>
    <row r="1074" spans="1:10" ht="17" customHeight="1">
      <c r="A1074" s="532"/>
      <c r="B1074" s="530" t="str">
        <f>'statement of marks'!$CL$5</f>
        <v>dk;kZuqHko</v>
      </c>
      <c r="C1074" s="543"/>
      <c r="D1074" s="543"/>
      <c r="E1074" s="543" t="str">
        <f>'statement of marks'!BE41</f>
        <v/>
      </c>
      <c r="F1074" s="561"/>
      <c r="G1074" s="543"/>
      <c r="H1074" s="543" t="str">
        <f>'statement of marks'!BF41</f>
        <v/>
      </c>
      <c r="I1074" s="544" t="str">
        <f>IF('statement of marks'!CM41="","",'statement of marks'!CM41)</f>
        <v/>
      </c>
      <c r="J1074" s="545" t="str">
        <f>IF('statement of marks'!CN41="","",'statement of marks'!CN41)</f>
        <v/>
      </c>
    </row>
    <row r="1075" spans="1:10" ht="17" customHeight="1">
      <c r="A1075" s="532"/>
      <c r="B1075" s="530" t="str">
        <f>'statement of marks'!$CO$5</f>
        <v>dyk f'k{kk</v>
      </c>
      <c r="C1075" s="543"/>
      <c r="D1075" s="543"/>
      <c r="E1075" s="543" t="str">
        <f>'statement of marks'!BL41</f>
        <v/>
      </c>
      <c r="F1075" s="561"/>
      <c r="G1075" s="543"/>
      <c r="H1075" s="543" t="str">
        <f>'statement of marks'!BM41</f>
        <v/>
      </c>
      <c r="I1075" s="547" t="str">
        <f>IF('statement of marks'!CP41="","",'statement of marks'!CP41)</f>
        <v/>
      </c>
      <c r="J1075" s="551" t="str">
        <f>IF('statement of marks'!CQ41="","",'statement of marks'!CQ41)</f>
        <v/>
      </c>
    </row>
    <row r="1076" spans="1:10" ht="17" customHeight="1">
      <c r="A1076" s="960"/>
      <c r="B1076" s="959" t="s">
        <v>659</v>
      </c>
      <c r="C1076" s="920" t="s">
        <v>8</v>
      </c>
      <c r="D1076" s="920"/>
      <c r="E1076" s="961" t="str">
        <f>'statement of marks'!CY$5</f>
        <v>dqy iw.kkZd</v>
      </c>
      <c r="F1076" s="961"/>
      <c r="G1076" s="961" t="str">
        <f>'statement of marks'!CZ$5</f>
        <v>dqy izkIrkad</v>
      </c>
      <c r="H1076" s="961"/>
      <c r="I1076" s="562" t="str">
        <f>'statement of marks'!DA$5</f>
        <v>izfr'kr</v>
      </c>
      <c r="J1076" s="536" t="s">
        <v>663</v>
      </c>
    </row>
    <row r="1077" spans="1:10" ht="17" customHeight="1">
      <c r="A1077" s="960"/>
      <c r="B1077" s="959"/>
      <c r="C1077" s="920" t="str">
        <f>IF('statement of marks'!CX41="","",'statement of marks'!CX41)</f>
        <v/>
      </c>
      <c r="D1077" s="920"/>
      <c r="E1077" s="951" t="str">
        <f>IF('statement of marks'!CY41="","",'statement of marks'!CY41)</f>
        <v/>
      </c>
      <c r="F1077" s="951"/>
      <c r="G1077" s="951" t="str">
        <f>IF('statement of marks'!CZ41="","",'statement of marks'!CZ41)</f>
        <v/>
      </c>
      <c r="H1077" s="951"/>
      <c r="I1077" s="543" t="str">
        <f>IF('statement of marks'!DA41="","",'statement of marks'!DA41)</f>
        <v/>
      </c>
      <c r="J1077" s="566" t="str">
        <f>IF('statement of marks'!DB41="","",'statement of marks'!DB41)</f>
        <v/>
      </c>
    </row>
    <row r="1078" spans="1:10" ht="17" customHeight="1">
      <c r="A1078" s="532"/>
      <c r="B1078" s="539" t="str">
        <f>'statement of marks'!$CU$5</f>
        <v>dqy ehfVax</v>
      </c>
      <c r="C1078" s="932" t="str">
        <f>details!$CB$3</f>
        <v>;ksx fnlEcj rd</v>
      </c>
      <c r="D1078" s="933"/>
      <c r="E1078" s="934"/>
      <c r="F1078" s="552" t="str">
        <f>details!CB41</f>
        <v/>
      </c>
      <c r="G1078" s="932" t="s">
        <v>664</v>
      </c>
      <c r="H1078" s="933"/>
      <c r="I1078" s="934"/>
      <c r="J1078" s="554" t="str">
        <f>details!CJ41</f>
        <v/>
      </c>
    </row>
    <row r="1079" spans="1:10" ht="17" customHeight="1">
      <c r="A1079" s="532"/>
      <c r="B1079" s="530" t="str">
        <f>'statement of marks'!$CV$5</f>
        <v>Nk= mifLFkfr</v>
      </c>
      <c r="C1079" s="935"/>
      <c r="D1079" s="936"/>
      <c r="E1079" s="937"/>
      <c r="F1079" s="553" t="str">
        <f>details!CC41</f>
        <v/>
      </c>
      <c r="G1079" s="935"/>
      <c r="H1079" s="936"/>
      <c r="I1079" s="937"/>
      <c r="J1079" s="555" t="str">
        <f>details!CK41</f>
        <v/>
      </c>
    </row>
    <row r="1080" spans="1:10" ht="17" customHeight="1">
      <c r="A1080" s="532"/>
      <c r="B1080" s="530" t="s">
        <v>569</v>
      </c>
      <c r="C1080" s="952" t="str">
        <f>IF('statement of marks'!DE41="","",'statement of marks'!DE41)</f>
        <v/>
      </c>
      <c r="D1080" s="953"/>
      <c r="E1080" s="953"/>
      <c r="F1080" s="954"/>
      <c r="G1080" s="955" t="str">
        <f>'statement of marks'!DD$5</f>
        <v>d{kk esa LFkku</v>
      </c>
      <c r="H1080" s="956"/>
      <c r="I1080" s="957"/>
      <c r="J1080" s="545" t="str">
        <f>'statement of marks'!DD41</f>
        <v/>
      </c>
    </row>
    <row r="1081" spans="1:10" ht="17" customHeight="1">
      <c r="A1081" s="532"/>
      <c r="B1081" s="530" t="s">
        <v>65</v>
      </c>
      <c r="C1081" s="920"/>
      <c r="D1081" s="920"/>
      <c r="E1081" s="920"/>
      <c r="F1081" s="920"/>
      <c r="G1081" s="920"/>
      <c r="H1081" s="920"/>
      <c r="I1081" s="920"/>
      <c r="J1081" s="924"/>
    </row>
    <row r="1082" spans="1:10" ht="17" customHeight="1">
      <c r="A1082" s="532"/>
      <c r="B1082" s="556" t="s">
        <v>86</v>
      </c>
      <c r="C1082" s="920"/>
      <c r="D1082" s="920"/>
      <c r="E1082" s="920"/>
      <c r="F1082" s="920"/>
      <c r="G1082" s="920"/>
      <c r="H1082" s="920"/>
      <c r="I1082" s="920"/>
      <c r="J1082" s="924"/>
    </row>
    <row r="1083" spans="1:10" ht="17" customHeight="1">
      <c r="A1083" s="532"/>
      <c r="B1083" s="557" t="s">
        <v>16</v>
      </c>
      <c r="C1083" s="920"/>
      <c r="D1083" s="920"/>
      <c r="E1083" s="920"/>
      <c r="F1083" s="920"/>
      <c r="G1083" s="920"/>
      <c r="H1083" s="920"/>
      <c r="I1083" s="920"/>
      <c r="J1083" s="924"/>
    </row>
    <row r="1084" spans="1:10" ht="17" customHeight="1">
      <c r="A1084" s="534"/>
      <c r="B1084" s="558" t="s">
        <v>4</v>
      </c>
      <c r="C1084" s="920"/>
      <c r="D1084" s="920"/>
      <c r="E1084" s="920"/>
      <c r="F1084" s="920"/>
      <c r="G1084" s="920"/>
      <c r="H1084" s="920"/>
      <c r="I1084" s="920"/>
      <c r="J1084" s="924"/>
    </row>
    <row r="1085" spans="1:10" ht="17" customHeight="1" thickBot="1">
      <c r="A1085" s="535"/>
      <c r="B1085" s="559" t="str">
        <f>'statement of marks'!$H$3</f>
        <v xml:space="preserve">fo|ky; dk Mkbl dksM+ </v>
      </c>
      <c r="C1085" s="925" t="str">
        <f>'statement of marks'!$I$3</f>
        <v>00001</v>
      </c>
      <c r="D1085" s="925"/>
      <c r="E1085" s="926" t="s">
        <v>63</v>
      </c>
      <c r="F1085" s="926"/>
      <c r="G1085" s="926"/>
      <c r="H1085" s="927">
        <f>'statement of marks'!$DD$107</f>
        <v>42460</v>
      </c>
      <c r="I1085" s="928"/>
      <c r="J1085" s="540" t="s">
        <v>662</v>
      </c>
    </row>
    <row r="1086" spans="1:10" ht="17" customHeight="1">
      <c r="A1086" s="929" t="s">
        <v>39</v>
      </c>
      <c r="B1086" s="930"/>
      <c r="C1086" s="930"/>
      <c r="D1086" s="930"/>
      <c r="E1086" s="930"/>
      <c r="F1086" s="930"/>
      <c r="G1086" s="930"/>
      <c r="H1086" s="930"/>
      <c r="I1086" s="930"/>
      <c r="J1086" s="931"/>
    </row>
    <row r="1087" spans="1:10" ht="17" customHeight="1">
      <c r="A1087" s="938" t="str">
        <f>'statement of marks'!$A$1</f>
        <v>jk- ck- ek/;fed fo|ky; uohu] fuEckgsM+k</v>
      </c>
      <c r="B1087" s="939"/>
      <c r="C1087" s="939"/>
      <c r="D1087" s="939"/>
      <c r="E1087" s="939"/>
      <c r="F1087" s="939"/>
      <c r="G1087" s="939"/>
      <c r="H1087" s="939"/>
      <c r="I1087" s="939"/>
      <c r="J1087" s="940"/>
    </row>
    <row r="1088" spans="1:10" ht="17" customHeight="1">
      <c r="A1088" s="941"/>
      <c r="B1088" s="942"/>
      <c r="C1088" s="942"/>
      <c r="D1088" s="942"/>
      <c r="E1088" s="942"/>
      <c r="F1088" s="942"/>
      <c r="G1088" s="942"/>
      <c r="H1088" s="942"/>
      <c r="I1088" s="942"/>
      <c r="J1088" s="943"/>
    </row>
    <row r="1089" spans="1:10" ht="17" customHeight="1">
      <c r="A1089" s="531"/>
      <c r="B1089" s="537" t="s">
        <v>559</v>
      </c>
      <c r="C1089" s="944" t="str">
        <f>'statement of marks'!$F$3</f>
        <v>2015-16</v>
      </c>
      <c r="D1089" s="944"/>
      <c r="E1089" s="944"/>
      <c r="F1089" s="944"/>
      <c r="G1089" s="944"/>
      <c r="H1089" s="944"/>
      <c r="I1089" s="944"/>
      <c r="J1089" s="945"/>
    </row>
    <row r="1090" spans="1:10" ht="17" customHeight="1">
      <c r="A1090" s="532"/>
      <c r="B1090" s="530" t="s">
        <v>560</v>
      </c>
      <c r="C1090" s="912" t="str">
        <f>IF('statement of marks'!H42="","",'statement of marks'!H42)</f>
        <v>v 036</v>
      </c>
      <c r="D1090" s="912"/>
      <c r="E1090" s="912"/>
      <c r="F1090" s="912"/>
      <c r="G1090" s="912"/>
      <c r="H1090" s="912"/>
      <c r="I1090" s="912"/>
      <c r="J1090" s="958"/>
    </row>
    <row r="1091" spans="1:10" ht="17" customHeight="1">
      <c r="A1091" s="532"/>
      <c r="B1091" s="530" t="s">
        <v>561</v>
      </c>
      <c r="C1091" s="912" t="str">
        <f>IF('statement of marks'!I42="","",'statement of marks'!I42)</f>
        <v>c 036</v>
      </c>
      <c r="D1091" s="912"/>
      <c r="E1091" s="912"/>
      <c r="F1091" s="912"/>
      <c r="G1091" s="912"/>
      <c r="H1091" s="912"/>
      <c r="I1091" s="912"/>
      <c r="J1091" s="958"/>
    </row>
    <row r="1092" spans="1:10" ht="17" customHeight="1">
      <c r="A1092" s="532"/>
      <c r="B1092" s="530" t="s">
        <v>562</v>
      </c>
      <c r="C1092" s="912" t="str">
        <f>IF('statement of marks'!J42="","",'statement of marks'!J42)</f>
        <v>l 036</v>
      </c>
      <c r="D1092" s="912"/>
      <c r="E1092" s="912"/>
      <c r="F1092" s="912"/>
      <c r="G1092" s="912"/>
      <c r="H1092" s="912"/>
      <c r="I1092" s="912"/>
      <c r="J1092" s="958"/>
    </row>
    <row r="1093" spans="1:10" ht="17" customHeight="1">
      <c r="A1093" s="532"/>
      <c r="B1093" s="530" t="s">
        <v>563</v>
      </c>
      <c r="C1093" s="946" t="str">
        <f>'statement of marks'!$D$3</f>
        <v>2 A</v>
      </c>
      <c r="D1093" s="946"/>
      <c r="E1093" s="946"/>
      <c r="F1093" s="912" t="s">
        <v>566</v>
      </c>
      <c r="G1093" s="912"/>
      <c r="H1093" s="912"/>
      <c r="I1093" s="949" t="str">
        <f>IF('statement of marks'!B42="","",'statement of marks'!B42)</f>
        <v/>
      </c>
      <c r="J1093" s="950"/>
    </row>
    <row r="1094" spans="1:10" ht="17" customHeight="1">
      <c r="A1094" s="532"/>
      <c r="B1094" s="530" t="s">
        <v>6</v>
      </c>
      <c r="C1094" s="946" t="str">
        <f>IF('statement of marks'!D42="","",'statement of marks'!D42)</f>
        <v/>
      </c>
      <c r="D1094" s="946"/>
      <c r="E1094" s="946"/>
      <c r="F1094" s="912" t="s">
        <v>564</v>
      </c>
      <c r="G1094" s="912"/>
      <c r="H1094" s="912"/>
      <c r="I1094" s="949" t="str">
        <f>IF('statement of marks'!E42="","",'statement of marks'!E42)</f>
        <v/>
      </c>
      <c r="J1094" s="950"/>
    </row>
    <row r="1095" spans="1:10" ht="17" customHeight="1">
      <c r="A1095" s="532"/>
      <c r="B1095" s="530" t="s">
        <v>661</v>
      </c>
      <c r="C1095" s="947" t="str">
        <f>IF('statement of marks'!F42="","",'statement of marks'!F42)</f>
        <v/>
      </c>
      <c r="D1095" s="947"/>
      <c r="E1095" s="947"/>
      <c r="F1095" s="918" t="str">
        <f>IF('statement of marks'!G42="","",'statement of marks'!G42)</f>
        <v/>
      </c>
      <c r="G1095" s="918"/>
      <c r="H1095" s="918"/>
      <c r="I1095" s="918"/>
      <c r="J1095" s="948"/>
    </row>
    <row r="1096" spans="1:10" ht="17" customHeight="1">
      <c r="A1096" s="534"/>
      <c r="B1096" s="529" t="s">
        <v>565</v>
      </c>
      <c r="C1096" s="498" t="str">
        <f>'statement of marks'!K$5</f>
        <v>ekSf[kd</v>
      </c>
      <c r="D1096" s="498" t="str">
        <f>'statement of marks'!L$5</f>
        <v>fyf[kr</v>
      </c>
      <c r="E1096" s="498" t="str">
        <f>'statement of marks'!M$5</f>
        <v>;ksx</v>
      </c>
      <c r="F1096" s="498" t="str">
        <f>'statement of marks'!N$5</f>
        <v>ekSf[kd</v>
      </c>
      <c r="G1096" s="498" t="str">
        <f>'statement of marks'!O$5</f>
        <v>fyf[kr</v>
      </c>
      <c r="H1096" s="498" t="str">
        <f>'statement of marks'!P$5</f>
        <v>;ksx</v>
      </c>
      <c r="I1096" s="564" t="s">
        <v>79</v>
      </c>
      <c r="J1096" s="565" t="s">
        <v>571</v>
      </c>
    </row>
    <row r="1097" spans="1:10" ht="17" customHeight="1">
      <c r="A1097" s="533"/>
      <c r="B1097" s="538" t="s">
        <v>55</v>
      </c>
      <c r="C1097" s="541">
        <f>'statement of marks'!K$6</f>
        <v>70</v>
      </c>
      <c r="D1097" s="541">
        <f>'statement of marks'!L$6</f>
        <v>30</v>
      </c>
      <c r="E1097" s="541">
        <f>'statement of marks'!M$6</f>
        <v>100</v>
      </c>
      <c r="F1097" s="541">
        <f>'statement of marks'!N$6</f>
        <v>70</v>
      </c>
      <c r="G1097" s="541">
        <f>'statement of marks'!O$6</f>
        <v>30</v>
      </c>
      <c r="H1097" s="541">
        <f>'statement of marks'!P$6</f>
        <v>100</v>
      </c>
      <c r="I1097" s="541"/>
      <c r="J1097" s="542"/>
    </row>
    <row r="1098" spans="1:10" ht="17" customHeight="1">
      <c r="A1098" s="532"/>
      <c r="B1098" s="530" t="str">
        <f>'statement of marks'!$BZ$5</f>
        <v>fgUnh</v>
      </c>
      <c r="C1098" s="543" t="str">
        <f>'statement of marks'!K42</f>
        <v/>
      </c>
      <c r="D1098" s="543" t="str">
        <f>'statement of marks'!L42</f>
        <v/>
      </c>
      <c r="E1098" s="543" t="str">
        <f>'statement of marks'!M42</f>
        <v/>
      </c>
      <c r="F1098" s="543" t="str">
        <f>'statement of marks'!N42</f>
        <v/>
      </c>
      <c r="G1098" s="543" t="str">
        <f>'statement of marks'!O42</f>
        <v/>
      </c>
      <c r="H1098" s="543" t="str">
        <f>'statement of marks'!P42</f>
        <v/>
      </c>
      <c r="I1098" s="544" t="str">
        <f>IF('statement of marks'!CA42="","",'statement of marks'!CA42)</f>
        <v/>
      </c>
      <c r="J1098" s="545" t="str">
        <f>IF('statement of marks'!CB42="","",'statement of marks'!CB42)</f>
        <v/>
      </c>
    </row>
    <row r="1099" spans="1:10" ht="17" customHeight="1">
      <c r="A1099" s="532"/>
      <c r="B1099" s="530" t="str">
        <f>'statement of marks'!$CC$5</f>
        <v>vaxszth</v>
      </c>
      <c r="C1099" s="543" t="str">
        <f>'statement of marks'!X42</f>
        <v/>
      </c>
      <c r="D1099" s="543" t="str">
        <f>'statement of marks'!Y42</f>
        <v/>
      </c>
      <c r="E1099" s="543" t="str">
        <f>'statement of marks'!Z42</f>
        <v/>
      </c>
      <c r="F1099" s="543" t="str">
        <f>'statement of marks'!AA42</f>
        <v/>
      </c>
      <c r="G1099" s="543" t="str">
        <f>'statement of marks'!AB42</f>
        <v/>
      </c>
      <c r="H1099" s="543" t="str">
        <f>'statement of marks'!AC42</f>
        <v/>
      </c>
      <c r="I1099" s="544" t="str">
        <f>IF('statement of marks'!CD42="","",'statement of marks'!CD42)</f>
        <v/>
      </c>
      <c r="J1099" s="545" t="str">
        <f>IF('statement of marks'!CE42="","",'statement of marks'!CE42)</f>
        <v/>
      </c>
    </row>
    <row r="1100" spans="1:10" ht="17" customHeight="1">
      <c r="A1100" s="532"/>
      <c r="B1100" s="530" t="str">
        <f>'statement of marks'!$CF$5</f>
        <v>xf.kr</v>
      </c>
      <c r="C1100" s="543" t="str">
        <f>'statement of marks'!AK42</f>
        <v/>
      </c>
      <c r="D1100" s="543" t="str">
        <f>'statement of marks'!AL42</f>
        <v/>
      </c>
      <c r="E1100" s="543" t="str">
        <f>'statement of marks'!AM42</f>
        <v/>
      </c>
      <c r="F1100" s="543" t="str">
        <f>'statement of marks'!AN42</f>
        <v/>
      </c>
      <c r="G1100" s="543" t="str">
        <f>'statement of marks'!AO42</f>
        <v/>
      </c>
      <c r="H1100" s="543" t="str">
        <f>'statement of marks'!AP42</f>
        <v/>
      </c>
      <c r="I1100" s="544" t="str">
        <f>IF('statement of marks'!CG42="","",'statement of marks'!CG42)</f>
        <v/>
      </c>
      <c r="J1100" s="545" t="str">
        <f>IF('statement of marks'!CH42="","",'statement of marks'!CH42)</f>
        <v/>
      </c>
    </row>
    <row r="1101" spans="1:10" ht="17" customHeight="1">
      <c r="A1101" s="533"/>
      <c r="B1101" s="538" t="s">
        <v>55</v>
      </c>
      <c r="C1101" s="541"/>
      <c r="D1101" s="541"/>
      <c r="E1101" s="541">
        <f>'statement of marks'!AX$6</f>
        <v>50</v>
      </c>
      <c r="F1101" s="541"/>
      <c r="G1101" s="541"/>
      <c r="H1101" s="541">
        <f>'statement of marks'!AY$6</f>
        <v>50</v>
      </c>
      <c r="I1101" s="546"/>
      <c r="J1101" s="542"/>
    </row>
    <row r="1102" spans="1:10" ht="17" customHeight="1">
      <c r="A1102" s="532"/>
      <c r="B1102" s="530" t="str">
        <f>'statement of marks'!$CI$5</f>
        <v>Ik;kZoj.k v/;;u</v>
      </c>
      <c r="C1102" s="561"/>
      <c r="D1102" s="561"/>
      <c r="E1102" s="543" t="str">
        <f>'statement of marks'!AX42</f>
        <v/>
      </c>
      <c r="F1102" s="561"/>
      <c r="G1102" s="561"/>
      <c r="H1102" s="543" t="str">
        <f>'statement of marks'!AY42</f>
        <v/>
      </c>
      <c r="I1102" s="544" t="str">
        <f>IF('statement of marks'!CJ42="","",'statement of marks'!CJ42)</f>
        <v/>
      </c>
      <c r="J1102" s="545" t="str">
        <f>IF('statement of marks'!CK42="","",'statement of marks'!CK42)</f>
        <v/>
      </c>
    </row>
    <row r="1103" spans="1:10" ht="17" customHeight="1">
      <c r="A1103" s="532"/>
      <c r="B1103" s="530" t="str">
        <f>'statement of marks'!$CR$5</f>
        <v>LokLF; ,oe~ 'kkjhfjd f'k{kk</v>
      </c>
      <c r="C1103" s="543"/>
      <c r="D1103" s="543"/>
      <c r="E1103" s="543" t="str">
        <f>'statement of marks'!BS42</f>
        <v/>
      </c>
      <c r="F1103" s="561"/>
      <c r="G1103" s="543"/>
      <c r="H1103" s="543" t="str">
        <f>'statement of marks'!BT42</f>
        <v/>
      </c>
      <c r="I1103" s="547" t="str">
        <f>IF('statement of marks'!CS42="","",'statement of marks'!CS42)</f>
        <v/>
      </c>
      <c r="J1103" s="548" t="str">
        <f>IF('statement of marks'!CT42="","",'statement of marks'!CT42)</f>
        <v/>
      </c>
    </row>
    <row r="1104" spans="1:10" ht="17" customHeight="1">
      <c r="A1104" s="533"/>
      <c r="B1104" s="538" t="s">
        <v>55</v>
      </c>
      <c r="C1104" s="541"/>
      <c r="D1104" s="541"/>
      <c r="E1104" s="541">
        <f>'statement of marks'!BE$6</f>
        <v>25</v>
      </c>
      <c r="F1104" s="546"/>
      <c r="G1104" s="541"/>
      <c r="H1104" s="541">
        <f>'statement of marks'!BF$6</f>
        <v>25</v>
      </c>
      <c r="I1104" s="549"/>
      <c r="J1104" s="550"/>
    </row>
    <row r="1105" spans="1:10" ht="17" customHeight="1">
      <c r="A1105" s="532"/>
      <c r="B1105" s="530" t="str">
        <f>'statement of marks'!$CL$5</f>
        <v>dk;kZuqHko</v>
      </c>
      <c r="C1105" s="543"/>
      <c r="D1105" s="543"/>
      <c r="E1105" s="543" t="str">
        <f>'statement of marks'!BE42</f>
        <v/>
      </c>
      <c r="F1105" s="561"/>
      <c r="G1105" s="543"/>
      <c r="H1105" s="543" t="str">
        <f>'statement of marks'!BF42</f>
        <v/>
      </c>
      <c r="I1105" s="544" t="str">
        <f>IF('statement of marks'!CM42="","",'statement of marks'!CM42)</f>
        <v/>
      </c>
      <c r="J1105" s="545" t="str">
        <f>IF('statement of marks'!CN42="","",'statement of marks'!CN42)</f>
        <v/>
      </c>
    </row>
    <row r="1106" spans="1:10" ht="17" customHeight="1">
      <c r="A1106" s="532"/>
      <c r="B1106" s="530" t="str">
        <f>'statement of marks'!$CO$5</f>
        <v>dyk f'k{kk</v>
      </c>
      <c r="C1106" s="543"/>
      <c r="D1106" s="543"/>
      <c r="E1106" s="543" t="str">
        <f>'statement of marks'!BL42</f>
        <v/>
      </c>
      <c r="F1106" s="561"/>
      <c r="G1106" s="543"/>
      <c r="H1106" s="543" t="str">
        <f>'statement of marks'!BM42</f>
        <v/>
      </c>
      <c r="I1106" s="547" t="str">
        <f>IF('statement of marks'!CP42="","",'statement of marks'!CP42)</f>
        <v/>
      </c>
      <c r="J1106" s="551" t="str">
        <f>IF('statement of marks'!CQ42="","",'statement of marks'!CQ42)</f>
        <v/>
      </c>
    </row>
    <row r="1107" spans="1:10" ht="17" customHeight="1">
      <c r="A1107" s="960"/>
      <c r="B1107" s="959" t="s">
        <v>659</v>
      </c>
      <c r="C1107" s="920" t="s">
        <v>8</v>
      </c>
      <c r="D1107" s="920"/>
      <c r="E1107" s="961" t="str">
        <f>'statement of marks'!CY$5</f>
        <v>dqy iw.kkZd</v>
      </c>
      <c r="F1107" s="961"/>
      <c r="G1107" s="961" t="str">
        <f>'statement of marks'!CZ$5</f>
        <v>dqy izkIrkad</v>
      </c>
      <c r="H1107" s="961"/>
      <c r="I1107" s="562" t="str">
        <f>'statement of marks'!DA$5</f>
        <v>izfr'kr</v>
      </c>
      <c r="J1107" s="536" t="s">
        <v>663</v>
      </c>
    </row>
    <row r="1108" spans="1:10" ht="17" customHeight="1">
      <c r="A1108" s="960"/>
      <c r="B1108" s="959"/>
      <c r="C1108" s="920" t="str">
        <f>IF('statement of marks'!CX42="","",'statement of marks'!CX42)</f>
        <v/>
      </c>
      <c r="D1108" s="920"/>
      <c r="E1108" s="951" t="str">
        <f>IF('statement of marks'!CY42="","",'statement of marks'!CY42)</f>
        <v/>
      </c>
      <c r="F1108" s="951"/>
      <c r="G1108" s="951" t="str">
        <f>IF('statement of marks'!CZ42="","",'statement of marks'!CZ42)</f>
        <v/>
      </c>
      <c r="H1108" s="951"/>
      <c r="I1108" s="543" t="str">
        <f>IF('statement of marks'!DA42="","",'statement of marks'!DA42)</f>
        <v/>
      </c>
      <c r="J1108" s="566" t="str">
        <f>IF('statement of marks'!DB42="","",'statement of marks'!DB42)</f>
        <v/>
      </c>
    </row>
    <row r="1109" spans="1:10" ht="17" customHeight="1">
      <c r="A1109" s="532"/>
      <c r="B1109" s="539" t="str">
        <f>'statement of marks'!$CU$5</f>
        <v>dqy ehfVax</v>
      </c>
      <c r="C1109" s="932" t="str">
        <f>details!$CB$3</f>
        <v>;ksx fnlEcj rd</v>
      </c>
      <c r="D1109" s="933"/>
      <c r="E1109" s="934"/>
      <c r="F1109" s="552" t="str">
        <f>details!CB42</f>
        <v/>
      </c>
      <c r="G1109" s="932" t="s">
        <v>664</v>
      </c>
      <c r="H1109" s="933"/>
      <c r="I1109" s="934"/>
      <c r="J1109" s="554" t="str">
        <f>details!CJ42</f>
        <v/>
      </c>
    </row>
    <row r="1110" spans="1:10" ht="17" customHeight="1">
      <c r="A1110" s="532"/>
      <c r="B1110" s="530" t="str">
        <f>'statement of marks'!$CV$5</f>
        <v>Nk= mifLFkfr</v>
      </c>
      <c r="C1110" s="935"/>
      <c r="D1110" s="936"/>
      <c r="E1110" s="937"/>
      <c r="F1110" s="553" t="str">
        <f>details!CC42</f>
        <v/>
      </c>
      <c r="G1110" s="935"/>
      <c r="H1110" s="936"/>
      <c r="I1110" s="937"/>
      <c r="J1110" s="555" t="str">
        <f>details!CK42</f>
        <v/>
      </c>
    </row>
    <row r="1111" spans="1:10" ht="17" customHeight="1">
      <c r="A1111" s="532"/>
      <c r="B1111" s="530" t="s">
        <v>569</v>
      </c>
      <c r="C1111" s="952" t="str">
        <f>IF('statement of marks'!DE42="","",'statement of marks'!DE42)</f>
        <v/>
      </c>
      <c r="D1111" s="953"/>
      <c r="E1111" s="953"/>
      <c r="F1111" s="954"/>
      <c r="G1111" s="955" t="str">
        <f>'statement of marks'!DD$5</f>
        <v>d{kk esa LFkku</v>
      </c>
      <c r="H1111" s="956"/>
      <c r="I1111" s="957"/>
      <c r="J1111" s="545" t="str">
        <f>'statement of marks'!DD42</f>
        <v/>
      </c>
    </row>
    <row r="1112" spans="1:10" ht="17" customHeight="1">
      <c r="A1112" s="532"/>
      <c r="B1112" s="530" t="s">
        <v>65</v>
      </c>
      <c r="C1112" s="920"/>
      <c r="D1112" s="920"/>
      <c r="E1112" s="920"/>
      <c r="F1112" s="920"/>
      <c r="G1112" s="920"/>
      <c r="H1112" s="920"/>
      <c r="I1112" s="920"/>
      <c r="J1112" s="924"/>
    </row>
    <row r="1113" spans="1:10" ht="17" customHeight="1">
      <c r="A1113" s="532"/>
      <c r="B1113" s="556" t="s">
        <v>86</v>
      </c>
      <c r="C1113" s="920"/>
      <c r="D1113" s="920"/>
      <c r="E1113" s="920"/>
      <c r="F1113" s="920"/>
      <c r="G1113" s="920"/>
      <c r="H1113" s="920"/>
      <c r="I1113" s="920"/>
      <c r="J1113" s="924"/>
    </row>
    <row r="1114" spans="1:10" ht="17" customHeight="1">
      <c r="A1114" s="532"/>
      <c r="B1114" s="557" t="s">
        <v>16</v>
      </c>
      <c r="C1114" s="920"/>
      <c r="D1114" s="920"/>
      <c r="E1114" s="920"/>
      <c r="F1114" s="920"/>
      <c r="G1114" s="920"/>
      <c r="H1114" s="920"/>
      <c r="I1114" s="920"/>
      <c r="J1114" s="924"/>
    </row>
    <row r="1115" spans="1:10" ht="17" customHeight="1">
      <c r="A1115" s="534"/>
      <c r="B1115" s="558" t="s">
        <v>4</v>
      </c>
      <c r="C1115" s="920"/>
      <c r="D1115" s="920"/>
      <c r="E1115" s="920"/>
      <c r="F1115" s="920"/>
      <c r="G1115" s="920"/>
      <c r="H1115" s="920"/>
      <c r="I1115" s="920"/>
      <c r="J1115" s="924"/>
    </row>
    <row r="1116" spans="1:10" ht="17" customHeight="1" thickBot="1">
      <c r="A1116" s="535"/>
      <c r="B1116" s="559" t="str">
        <f>'statement of marks'!$H$3</f>
        <v xml:space="preserve">fo|ky; dk Mkbl dksM+ </v>
      </c>
      <c r="C1116" s="925" t="str">
        <f>'statement of marks'!$I$3</f>
        <v>00001</v>
      </c>
      <c r="D1116" s="925"/>
      <c r="E1116" s="926" t="s">
        <v>63</v>
      </c>
      <c r="F1116" s="926"/>
      <c r="G1116" s="926"/>
      <c r="H1116" s="927">
        <f>'statement of marks'!$DD$107</f>
        <v>42460</v>
      </c>
      <c r="I1116" s="928"/>
      <c r="J1116" s="540" t="s">
        <v>662</v>
      </c>
    </row>
    <row r="1117" spans="1:10" ht="17" customHeight="1">
      <c r="A1117" s="929" t="s">
        <v>39</v>
      </c>
      <c r="B1117" s="930"/>
      <c r="C1117" s="930"/>
      <c r="D1117" s="930"/>
      <c r="E1117" s="930"/>
      <c r="F1117" s="930"/>
      <c r="G1117" s="930"/>
      <c r="H1117" s="930"/>
      <c r="I1117" s="930"/>
      <c r="J1117" s="931"/>
    </row>
    <row r="1118" spans="1:10" ht="17" customHeight="1">
      <c r="A1118" s="938" t="str">
        <f>'statement of marks'!$A$1</f>
        <v>jk- ck- ek/;fed fo|ky; uohu] fuEckgsM+k</v>
      </c>
      <c r="B1118" s="939"/>
      <c r="C1118" s="939"/>
      <c r="D1118" s="939"/>
      <c r="E1118" s="939"/>
      <c r="F1118" s="939"/>
      <c r="G1118" s="939"/>
      <c r="H1118" s="939"/>
      <c r="I1118" s="939"/>
      <c r="J1118" s="940"/>
    </row>
    <row r="1119" spans="1:10" ht="17" customHeight="1">
      <c r="A1119" s="941"/>
      <c r="B1119" s="942"/>
      <c r="C1119" s="942"/>
      <c r="D1119" s="942"/>
      <c r="E1119" s="942"/>
      <c r="F1119" s="942"/>
      <c r="G1119" s="942"/>
      <c r="H1119" s="942"/>
      <c r="I1119" s="942"/>
      <c r="J1119" s="943"/>
    </row>
    <row r="1120" spans="1:10" ht="17" customHeight="1">
      <c r="A1120" s="531"/>
      <c r="B1120" s="537" t="s">
        <v>559</v>
      </c>
      <c r="C1120" s="944" t="str">
        <f>'statement of marks'!$F$3</f>
        <v>2015-16</v>
      </c>
      <c r="D1120" s="944"/>
      <c r="E1120" s="944"/>
      <c r="F1120" s="944"/>
      <c r="G1120" s="944"/>
      <c r="H1120" s="944"/>
      <c r="I1120" s="944"/>
      <c r="J1120" s="945"/>
    </row>
    <row r="1121" spans="1:10" ht="17" customHeight="1">
      <c r="A1121" s="532"/>
      <c r="B1121" s="530" t="s">
        <v>560</v>
      </c>
      <c r="C1121" s="912" t="str">
        <f>IF('statement of marks'!H43="","",'statement of marks'!H43)</f>
        <v>v 037</v>
      </c>
      <c r="D1121" s="912"/>
      <c r="E1121" s="912"/>
      <c r="F1121" s="912"/>
      <c r="G1121" s="912"/>
      <c r="H1121" s="912"/>
      <c r="I1121" s="912"/>
      <c r="J1121" s="958"/>
    </row>
    <row r="1122" spans="1:10" ht="17" customHeight="1">
      <c r="A1122" s="532"/>
      <c r="B1122" s="530" t="s">
        <v>561</v>
      </c>
      <c r="C1122" s="912" t="str">
        <f>IF('statement of marks'!I43="","",'statement of marks'!I43)</f>
        <v>c 037</v>
      </c>
      <c r="D1122" s="912"/>
      <c r="E1122" s="912"/>
      <c r="F1122" s="912"/>
      <c r="G1122" s="912"/>
      <c r="H1122" s="912"/>
      <c r="I1122" s="912"/>
      <c r="J1122" s="958"/>
    </row>
    <row r="1123" spans="1:10" ht="17" customHeight="1">
      <c r="A1123" s="532"/>
      <c r="B1123" s="530" t="s">
        <v>562</v>
      </c>
      <c r="C1123" s="912" t="str">
        <f>IF('statement of marks'!J43="","",'statement of marks'!J43)</f>
        <v>l 037</v>
      </c>
      <c r="D1123" s="912"/>
      <c r="E1123" s="912"/>
      <c r="F1123" s="912"/>
      <c r="G1123" s="912"/>
      <c r="H1123" s="912"/>
      <c r="I1123" s="912"/>
      <c r="J1123" s="958"/>
    </row>
    <row r="1124" spans="1:10" ht="17" customHeight="1">
      <c r="A1124" s="532"/>
      <c r="B1124" s="530" t="s">
        <v>563</v>
      </c>
      <c r="C1124" s="946" t="str">
        <f>'statement of marks'!$D$3</f>
        <v>2 A</v>
      </c>
      <c r="D1124" s="946"/>
      <c r="E1124" s="946"/>
      <c r="F1124" s="912" t="s">
        <v>566</v>
      </c>
      <c r="G1124" s="912"/>
      <c r="H1124" s="912"/>
      <c r="I1124" s="949" t="str">
        <f>IF('statement of marks'!B43="","",'statement of marks'!B43)</f>
        <v/>
      </c>
      <c r="J1124" s="950"/>
    </row>
    <row r="1125" spans="1:10" ht="17" customHeight="1">
      <c r="A1125" s="532"/>
      <c r="B1125" s="530" t="s">
        <v>6</v>
      </c>
      <c r="C1125" s="946" t="str">
        <f>IF('statement of marks'!D43="","",'statement of marks'!D43)</f>
        <v/>
      </c>
      <c r="D1125" s="946"/>
      <c r="E1125" s="946"/>
      <c r="F1125" s="912" t="s">
        <v>564</v>
      </c>
      <c r="G1125" s="912"/>
      <c r="H1125" s="912"/>
      <c r="I1125" s="949" t="str">
        <f>IF('statement of marks'!E43="","",'statement of marks'!E43)</f>
        <v/>
      </c>
      <c r="J1125" s="950"/>
    </row>
    <row r="1126" spans="1:10" ht="17" customHeight="1">
      <c r="A1126" s="532"/>
      <c r="B1126" s="530" t="s">
        <v>661</v>
      </c>
      <c r="C1126" s="947" t="str">
        <f>IF('statement of marks'!F43="","",'statement of marks'!F43)</f>
        <v/>
      </c>
      <c r="D1126" s="947"/>
      <c r="E1126" s="947"/>
      <c r="F1126" s="918" t="str">
        <f>IF('statement of marks'!G43="","",'statement of marks'!G43)</f>
        <v/>
      </c>
      <c r="G1126" s="918"/>
      <c r="H1126" s="918"/>
      <c r="I1126" s="918"/>
      <c r="J1126" s="948"/>
    </row>
    <row r="1127" spans="1:10" ht="17" customHeight="1">
      <c r="A1127" s="534"/>
      <c r="B1127" s="529" t="s">
        <v>565</v>
      </c>
      <c r="C1127" s="498" t="str">
        <f>'statement of marks'!K$5</f>
        <v>ekSf[kd</v>
      </c>
      <c r="D1127" s="498" t="str">
        <f>'statement of marks'!L$5</f>
        <v>fyf[kr</v>
      </c>
      <c r="E1127" s="498" t="str">
        <f>'statement of marks'!M$5</f>
        <v>;ksx</v>
      </c>
      <c r="F1127" s="498" t="str">
        <f>'statement of marks'!N$5</f>
        <v>ekSf[kd</v>
      </c>
      <c r="G1127" s="498" t="str">
        <f>'statement of marks'!O$5</f>
        <v>fyf[kr</v>
      </c>
      <c r="H1127" s="498" t="str">
        <f>'statement of marks'!P$5</f>
        <v>;ksx</v>
      </c>
      <c r="I1127" s="564" t="s">
        <v>79</v>
      </c>
      <c r="J1127" s="565" t="s">
        <v>571</v>
      </c>
    </row>
    <row r="1128" spans="1:10" ht="17" customHeight="1">
      <c r="A1128" s="533"/>
      <c r="B1128" s="538" t="s">
        <v>55</v>
      </c>
      <c r="C1128" s="541">
        <f>'statement of marks'!K$6</f>
        <v>70</v>
      </c>
      <c r="D1128" s="541">
        <f>'statement of marks'!L$6</f>
        <v>30</v>
      </c>
      <c r="E1128" s="541">
        <f>'statement of marks'!M$6</f>
        <v>100</v>
      </c>
      <c r="F1128" s="541">
        <f>'statement of marks'!N$6</f>
        <v>70</v>
      </c>
      <c r="G1128" s="541">
        <f>'statement of marks'!O$6</f>
        <v>30</v>
      </c>
      <c r="H1128" s="541">
        <f>'statement of marks'!P$6</f>
        <v>100</v>
      </c>
      <c r="I1128" s="541"/>
      <c r="J1128" s="542"/>
    </row>
    <row r="1129" spans="1:10" ht="17" customHeight="1">
      <c r="A1129" s="532"/>
      <c r="B1129" s="530" t="str">
        <f>'statement of marks'!$BZ$5</f>
        <v>fgUnh</v>
      </c>
      <c r="C1129" s="543" t="str">
        <f>'statement of marks'!K43</f>
        <v/>
      </c>
      <c r="D1129" s="543" t="str">
        <f>'statement of marks'!L43</f>
        <v/>
      </c>
      <c r="E1129" s="543" t="str">
        <f>'statement of marks'!M43</f>
        <v/>
      </c>
      <c r="F1129" s="543" t="str">
        <f>'statement of marks'!N43</f>
        <v/>
      </c>
      <c r="G1129" s="543" t="str">
        <f>'statement of marks'!O43</f>
        <v/>
      </c>
      <c r="H1129" s="543" t="str">
        <f>'statement of marks'!P43</f>
        <v/>
      </c>
      <c r="I1129" s="544" t="str">
        <f>IF('statement of marks'!CA43="","",'statement of marks'!CA43)</f>
        <v/>
      </c>
      <c r="J1129" s="545" t="str">
        <f>IF('statement of marks'!CB43="","",'statement of marks'!CB43)</f>
        <v/>
      </c>
    </row>
    <row r="1130" spans="1:10" ht="17" customHeight="1">
      <c r="A1130" s="532"/>
      <c r="B1130" s="530" t="str">
        <f>'statement of marks'!$CC$5</f>
        <v>vaxszth</v>
      </c>
      <c r="C1130" s="543" t="str">
        <f>'statement of marks'!X43</f>
        <v/>
      </c>
      <c r="D1130" s="543" t="str">
        <f>'statement of marks'!Y43</f>
        <v/>
      </c>
      <c r="E1130" s="543" t="str">
        <f>'statement of marks'!Z43</f>
        <v/>
      </c>
      <c r="F1130" s="543" t="str">
        <f>'statement of marks'!AA43</f>
        <v/>
      </c>
      <c r="G1130" s="543" t="str">
        <f>'statement of marks'!AB43</f>
        <v/>
      </c>
      <c r="H1130" s="543" t="str">
        <f>'statement of marks'!AC43</f>
        <v/>
      </c>
      <c r="I1130" s="544" t="str">
        <f>IF('statement of marks'!CD43="","",'statement of marks'!CD43)</f>
        <v/>
      </c>
      <c r="J1130" s="545" t="str">
        <f>IF('statement of marks'!CE43="","",'statement of marks'!CE43)</f>
        <v/>
      </c>
    </row>
    <row r="1131" spans="1:10" ht="17" customHeight="1">
      <c r="A1131" s="532"/>
      <c r="B1131" s="530" t="str">
        <f>'statement of marks'!$CF$5</f>
        <v>xf.kr</v>
      </c>
      <c r="C1131" s="543" t="str">
        <f>'statement of marks'!AK43</f>
        <v/>
      </c>
      <c r="D1131" s="543" t="str">
        <f>'statement of marks'!AL43</f>
        <v/>
      </c>
      <c r="E1131" s="543" t="str">
        <f>'statement of marks'!AM43</f>
        <v/>
      </c>
      <c r="F1131" s="543" t="str">
        <f>'statement of marks'!AN43</f>
        <v/>
      </c>
      <c r="G1131" s="543" t="str">
        <f>'statement of marks'!AO43</f>
        <v/>
      </c>
      <c r="H1131" s="543" t="str">
        <f>'statement of marks'!AP43</f>
        <v/>
      </c>
      <c r="I1131" s="544" t="str">
        <f>IF('statement of marks'!CG43="","",'statement of marks'!CG43)</f>
        <v/>
      </c>
      <c r="J1131" s="545" t="str">
        <f>IF('statement of marks'!CH43="","",'statement of marks'!CH43)</f>
        <v/>
      </c>
    </row>
    <row r="1132" spans="1:10" ht="17" customHeight="1">
      <c r="A1132" s="533"/>
      <c r="B1132" s="538" t="s">
        <v>55</v>
      </c>
      <c r="C1132" s="541"/>
      <c r="D1132" s="541"/>
      <c r="E1132" s="541">
        <f>'statement of marks'!AX$6</f>
        <v>50</v>
      </c>
      <c r="F1132" s="541"/>
      <c r="G1132" s="541"/>
      <c r="H1132" s="541">
        <f>'statement of marks'!AY$6</f>
        <v>50</v>
      </c>
      <c r="I1132" s="546"/>
      <c r="J1132" s="542"/>
    </row>
    <row r="1133" spans="1:10" ht="17" customHeight="1">
      <c r="A1133" s="532"/>
      <c r="B1133" s="530" t="str">
        <f>'statement of marks'!$CI$5</f>
        <v>Ik;kZoj.k v/;;u</v>
      </c>
      <c r="C1133" s="561"/>
      <c r="D1133" s="561"/>
      <c r="E1133" s="543" t="str">
        <f>'statement of marks'!AX43</f>
        <v/>
      </c>
      <c r="F1133" s="561"/>
      <c r="G1133" s="561"/>
      <c r="H1133" s="543" t="str">
        <f>'statement of marks'!AY43</f>
        <v/>
      </c>
      <c r="I1133" s="544" t="str">
        <f>IF('statement of marks'!CJ43="","",'statement of marks'!CJ43)</f>
        <v/>
      </c>
      <c r="J1133" s="545" t="str">
        <f>IF('statement of marks'!CK43="","",'statement of marks'!CK43)</f>
        <v/>
      </c>
    </row>
    <row r="1134" spans="1:10" ht="17" customHeight="1">
      <c r="A1134" s="532"/>
      <c r="B1134" s="530" t="str">
        <f>'statement of marks'!$CR$5</f>
        <v>LokLF; ,oe~ 'kkjhfjd f'k{kk</v>
      </c>
      <c r="C1134" s="543"/>
      <c r="D1134" s="543"/>
      <c r="E1134" s="543" t="str">
        <f>'statement of marks'!BS43</f>
        <v/>
      </c>
      <c r="F1134" s="561"/>
      <c r="G1134" s="543"/>
      <c r="H1134" s="543" t="str">
        <f>'statement of marks'!BT43</f>
        <v/>
      </c>
      <c r="I1134" s="547" t="str">
        <f>IF('statement of marks'!CS43="","",'statement of marks'!CS43)</f>
        <v/>
      </c>
      <c r="J1134" s="548" t="str">
        <f>IF('statement of marks'!CT43="","",'statement of marks'!CT43)</f>
        <v/>
      </c>
    </row>
    <row r="1135" spans="1:10" ht="17" customHeight="1">
      <c r="A1135" s="533"/>
      <c r="B1135" s="538" t="s">
        <v>55</v>
      </c>
      <c r="C1135" s="541"/>
      <c r="D1135" s="541"/>
      <c r="E1135" s="541">
        <f>'statement of marks'!BE$6</f>
        <v>25</v>
      </c>
      <c r="F1135" s="546"/>
      <c r="G1135" s="541"/>
      <c r="H1135" s="541">
        <f>'statement of marks'!BF$6</f>
        <v>25</v>
      </c>
      <c r="I1135" s="549"/>
      <c r="J1135" s="550"/>
    </row>
    <row r="1136" spans="1:10" ht="17" customHeight="1">
      <c r="A1136" s="532"/>
      <c r="B1136" s="530" t="str">
        <f>'statement of marks'!$CL$5</f>
        <v>dk;kZuqHko</v>
      </c>
      <c r="C1136" s="543"/>
      <c r="D1136" s="543"/>
      <c r="E1136" s="543" t="str">
        <f>'statement of marks'!BE43</f>
        <v/>
      </c>
      <c r="F1136" s="561"/>
      <c r="G1136" s="543"/>
      <c r="H1136" s="543" t="str">
        <f>'statement of marks'!BF43</f>
        <v/>
      </c>
      <c r="I1136" s="544" t="str">
        <f>IF('statement of marks'!CM43="","",'statement of marks'!CM43)</f>
        <v/>
      </c>
      <c r="J1136" s="545" t="str">
        <f>IF('statement of marks'!CN43="","",'statement of marks'!CN43)</f>
        <v/>
      </c>
    </row>
    <row r="1137" spans="1:10" ht="17" customHeight="1">
      <c r="A1137" s="532"/>
      <c r="B1137" s="530" t="str">
        <f>'statement of marks'!$CO$5</f>
        <v>dyk f'k{kk</v>
      </c>
      <c r="C1137" s="543"/>
      <c r="D1137" s="543"/>
      <c r="E1137" s="543" t="str">
        <f>'statement of marks'!BL43</f>
        <v/>
      </c>
      <c r="F1137" s="561"/>
      <c r="G1137" s="543"/>
      <c r="H1137" s="543" t="str">
        <f>'statement of marks'!BM43</f>
        <v/>
      </c>
      <c r="I1137" s="547" t="str">
        <f>IF('statement of marks'!CP43="","",'statement of marks'!CP43)</f>
        <v/>
      </c>
      <c r="J1137" s="551" t="str">
        <f>IF('statement of marks'!CQ43="","",'statement of marks'!CQ43)</f>
        <v/>
      </c>
    </row>
    <row r="1138" spans="1:10" ht="17" customHeight="1">
      <c r="A1138" s="960"/>
      <c r="B1138" s="959" t="s">
        <v>659</v>
      </c>
      <c r="C1138" s="920" t="s">
        <v>8</v>
      </c>
      <c r="D1138" s="920"/>
      <c r="E1138" s="961" t="str">
        <f>'statement of marks'!CY$5</f>
        <v>dqy iw.kkZd</v>
      </c>
      <c r="F1138" s="961"/>
      <c r="G1138" s="961" t="str">
        <f>'statement of marks'!CZ$5</f>
        <v>dqy izkIrkad</v>
      </c>
      <c r="H1138" s="961"/>
      <c r="I1138" s="562" t="str">
        <f>'statement of marks'!DA$5</f>
        <v>izfr'kr</v>
      </c>
      <c r="J1138" s="536" t="s">
        <v>663</v>
      </c>
    </row>
    <row r="1139" spans="1:10" ht="17" customHeight="1">
      <c r="A1139" s="960"/>
      <c r="B1139" s="959"/>
      <c r="C1139" s="920" t="str">
        <f>IF('statement of marks'!CX43="","",'statement of marks'!CX43)</f>
        <v/>
      </c>
      <c r="D1139" s="920"/>
      <c r="E1139" s="951" t="str">
        <f>IF('statement of marks'!CY43="","",'statement of marks'!CY43)</f>
        <v/>
      </c>
      <c r="F1139" s="951"/>
      <c r="G1139" s="951" t="str">
        <f>IF('statement of marks'!CZ43="","",'statement of marks'!CZ43)</f>
        <v/>
      </c>
      <c r="H1139" s="951"/>
      <c r="I1139" s="543" t="str">
        <f>IF('statement of marks'!DA43="","",'statement of marks'!DA43)</f>
        <v/>
      </c>
      <c r="J1139" s="566" t="str">
        <f>IF('statement of marks'!DB43="","",'statement of marks'!DB43)</f>
        <v/>
      </c>
    </row>
    <row r="1140" spans="1:10" ht="17" customHeight="1">
      <c r="A1140" s="532"/>
      <c r="B1140" s="539" t="str">
        <f>'statement of marks'!$CU$5</f>
        <v>dqy ehfVax</v>
      </c>
      <c r="C1140" s="932" t="str">
        <f>details!$CB$3</f>
        <v>;ksx fnlEcj rd</v>
      </c>
      <c r="D1140" s="933"/>
      <c r="E1140" s="934"/>
      <c r="F1140" s="552" t="str">
        <f>details!CB43</f>
        <v/>
      </c>
      <c r="G1140" s="932" t="s">
        <v>664</v>
      </c>
      <c r="H1140" s="933"/>
      <c r="I1140" s="934"/>
      <c r="J1140" s="554" t="str">
        <f>details!CJ43</f>
        <v/>
      </c>
    </row>
    <row r="1141" spans="1:10" ht="17" customHeight="1">
      <c r="A1141" s="532"/>
      <c r="B1141" s="530" t="str">
        <f>'statement of marks'!$CV$5</f>
        <v>Nk= mifLFkfr</v>
      </c>
      <c r="C1141" s="935"/>
      <c r="D1141" s="936"/>
      <c r="E1141" s="937"/>
      <c r="F1141" s="553" t="str">
        <f>details!CC43</f>
        <v/>
      </c>
      <c r="G1141" s="935"/>
      <c r="H1141" s="936"/>
      <c r="I1141" s="937"/>
      <c r="J1141" s="555" t="str">
        <f>details!CK43</f>
        <v/>
      </c>
    </row>
    <row r="1142" spans="1:10" ht="17" customHeight="1">
      <c r="A1142" s="532"/>
      <c r="B1142" s="530" t="s">
        <v>569</v>
      </c>
      <c r="C1142" s="952" t="str">
        <f>IF('statement of marks'!DE43="","",'statement of marks'!DE43)</f>
        <v/>
      </c>
      <c r="D1142" s="953"/>
      <c r="E1142" s="953"/>
      <c r="F1142" s="954"/>
      <c r="G1142" s="955" t="str">
        <f>'statement of marks'!DD$5</f>
        <v>d{kk esa LFkku</v>
      </c>
      <c r="H1142" s="956"/>
      <c r="I1142" s="957"/>
      <c r="J1142" s="545" t="str">
        <f>'statement of marks'!DD43</f>
        <v/>
      </c>
    </row>
    <row r="1143" spans="1:10" ht="17" customHeight="1">
      <c r="A1143" s="532"/>
      <c r="B1143" s="530" t="s">
        <v>65</v>
      </c>
      <c r="C1143" s="920"/>
      <c r="D1143" s="920"/>
      <c r="E1143" s="920"/>
      <c r="F1143" s="920"/>
      <c r="G1143" s="920"/>
      <c r="H1143" s="920"/>
      <c r="I1143" s="920"/>
      <c r="J1143" s="924"/>
    </row>
    <row r="1144" spans="1:10" ht="17" customHeight="1">
      <c r="A1144" s="532"/>
      <c r="B1144" s="556" t="s">
        <v>86</v>
      </c>
      <c r="C1144" s="920"/>
      <c r="D1144" s="920"/>
      <c r="E1144" s="920"/>
      <c r="F1144" s="920"/>
      <c r="G1144" s="920"/>
      <c r="H1144" s="920"/>
      <c r="I1144" s="920"/>
      <c r="J1144" s="924"/>
    </row>
    <row r="1145" spans="1:10" ht="17" customHeight="1">
      <c r="A1145" s="532"/>
      <c r="B1145" s="557" t="s">
        <v>16</v>
      </c>
      <c r="C1145" s="920"/>
      <c r="D1145" s="920"/>
      <c r="E1145" s="920"/>
      <c r="F1145" s="920"/>
      <c r="G1145" s="920"/>
      <c r="H1145" s="920"/>
      <c r="I1145" s="920"/>
      <c r="J1145" s="924"/>
    </row>
    <row r="1146" spans="1:10" ht="17" customHeight="1">
      <c r="A1146" s="534"/>
      <c r="B1146" s="558" t="s">
        <v>4</v>
      </c>
      <c r="C1146" s="920"/>
      <c r="D1146" s="920"/>
      <c r="E1146" s="920"/>
      <c r="F1146" s="920"/>
      <c r="G1146" s="920"/>
      <c r="H1146" s="920"/>
      <c r="I1146" s="920"/>
      <c r="J1146" s="924"/>
    </row>
    <row r="1147" spans="1:10" ht="17" customHeight="1" thickBot="1">
      <c r="A1147" s="535"/>
      <c r="B1147" s="559" t="str">
        <f>'statement of marks'!$H$3</f>
        <v xml:space="preserve">fo|ky; dk Mkbl dksM+ </v>
      </c>
      <c r="C1147" s="925" t="str">
        <f>'statement of marks'!$I$3</f>
        <v>00001</v>
      </c>
      <c r="D1147" s="925"/>
      <c r="E1147" s="926" t="s">
        <v>63</v>
      </c>
      <c r="F1147" s="926"/>
      <c r="G1147" s="926"/>
      <c r="H1147" s="927">
        <f>'statement of marks'!$DD$107</f>
        <v>42460</v>
      </c>
      <c r="I1147" s="928"/>
      <c r="J1147" s="540" t="s">
        <v>662</v>
      </c>
    </row>
    <row r="1148" spans="1:10" ht="17" customHeight="1">
      <c r="A1148" s="929" t="s">
        <v>39</v>
      </c>
      <c r="B1148" s="930"/>
      <c r="C1148" s="930"/>
      <c r="D1148" s="930"/>
      <c r="E1148" s="930"/>
      <c r="F1148" s="930"/>
      <c r="G1148" s="930"/>
      <c r="H1148" s="930"/>
      <c r="I1148" s="930"/>
      <c r="J1148" s="931"/>
    </row>
    <row r="1149" spans="1:10" ht="17" customHeight="1">
      <c r="A1149" s="938" t="str">
        <f>'statement of marks'!$A$1</f>
        <v>jk- ck- ek/;fed fo|ky; uohu] fuEckgsM+k</v>
      </c>
      <c r="B1149" s="939"/>
      <c r="C1149" s="939"/>
      <c r="D1149" s="939"/>
      <c r="E1149" s="939"/>
      <c r="F1149" s="939"/>
      <c r="G1149" s="939"/>
      <c r="H1149" s="939"/>
      <c r="I1149" s="939"/>
      <c r="J1149" s="940"/>
    </row>
    <row r="1150" spans="1:10" ht="17" customHeight="1">
      <c r="A1150" s="941"/>
      <c r="B1150" s="942"/>
      <c r="C1150" s="942"/>
      <c r="D1150" s="942"/>
      <c r="E1150" s="942"/>
      <c r="F1150" s="942"/>
      <c r="G1150" s="942"/>
      <c r="H1150" s="942"/>
      <c r="I1150" s="942"/>
      <c r="J1150" s="943"/>
    </row>
    <row r="1151" spans="1:10" ht="17" customHeight="1">
      <c r="A1151" s="531"/>
      <c r="B1151" s="537" t="s">
        <v>559</v>
      </c>
      <c r="C1151" s="944" t="str">
        <f>'statement of marks'!$F$3</f>
        <v>2015-16</v>
      </c>
      <c r="D1151" s="944"/>
      <c r="E1151" s="944"/>
      <c r="F1151" s="944"/>
      <c r="G1151" s="944"/>
      <c r="H1151" s="944"/>
      <c r="I1151" s="944"/>
      <c r="J1151" s="945"/>
    </row>
    <row r="1152" spans="1:10" ht="17" customHeight="1">
      <c r="A1152" s="532"/>
      <c r="B1152" s="530" t="s">
        <v>560</v>
      </c>
      <c r="C1152" s="912" t="str">
        <f>IF('statement of marks'!H44="","",'statement of marks'!H44)</f>
        <v>v 038</v>
      </c>
      <c r="D1152" s="912"/>
      <c r="E1152" s="912"/>
      <c r="F1152" s="912"/>
      <c r="G1152" s="912"/>
      <c r="H1152" s="912"/>
      <c r="I1152" s="912"/>
      <c r="J1152" s="958"/>
    </row>
    <row r="1153" spans="1:10" ht="17" customHeight="1">
      <c r="A1153" s="532"/>
      <c r="B1153" s="530" t="s">
        <v>561</v>
      </c>
      <c r="C1153" s="912" t="str">
        <f>IF('statement of marks'!I44="","",'statement of marks'!I44)</f>
        <v>c 038</v>
      </c>
      <c r="D1153" s="912"/>
      <c r="E1153" s="912"/>
      <c r="F1153" s="912"/>
      <c r="G1153" s="912"/>
      <c r="H1153" s="912"/>
      <c r="I1153" s="912"/>
      <c r="J1153" s="958"/>
    </row>
    <row r="1154" spans="1:10" ht="17" customHeight="1">
      <c r="A1154" s="532"/>
      <c r="B1154" s="530" t="s">
        <v>562</v>
      </c>
      <c r="C1154" s="912" t="str">
        <f>IF('statement of marks'!J44="","",'statement of marks'!J44)</f>
        <v>l 038</v>
      </c>
      <c r="D1154" s="912"/>
      <c r="E1154" s="912"/>
      <c r="F1154" s="912"/>
      <c r="G1154" s="912"/>
      <c r="H1154" s="912"/>
      <c r="I1154" s="912"/>
      <c r="J1154" s="958"/>
    </row>
    <row r="1155" spans="1:10" ht="17" customHeight="1">
      <c r="A1155" s="532"/>
      <c r="B1155" s="530" t="s">
        <v>563</v>
      </c>
      <c r="C1155" s="946" t="str">
        <f>'statement of marks'!$D$3</f>
        <v>2 A</v>
      </c>
      <c r="D1155" s="946"/>
      <c r="E1155" s="946"/>
      <c r="F1155" s="912" t="s">
        <v>566</v>
      </c>
      <c r="G1155" s="912"/>
      <c r="H1155" s="912"/>
      <c r="I1155" s="949" t="str">
        <f>IF('statement of marks'!B44="","",'statement of marks'!B44)</f>
        <v/>
      </c>
      <c r="J1155" s="950"/>
    </row>
    <row r="1156" spans="1:10" ht="17" customHeight="1">
      <c r="A1156" s="532"/>
      <c r="B1156" s="530" t="s">
        <v>6</v>
      </c>
      <c r="C1156" s="946" t="str">
        <f>IF('statement of marks'!D44="","",'statement of marks'!D44)</f>
        <v/>
      </c>
      <c r="D1156" s="946"/>
      <c r="E1156" s="946"/>
      <c r="F1156" s="912" t="s">
        <v>564</v>
      </c>
      <c r="G1156" s="912"/>
      <c r="H1156" s="912"/>
      <c r="I1156" s="949" t="str">
        <f>IF('statement of marks'!E44="","",'statement of marks'!E44)</f>
        <v/>
      </c>
      <c r="J1156" s="950"/>
    </row>
    <row r="1157" spans="1:10" ht="17" customHeight="1">
      <c r="A1157" s="532"/>
      <c r="B1157" s="530" t="s">
        <v>661</v>
      </c>
      <c r="C1157" s="947" t="str">
        <f>IF('statement of marks'!F44="","",'statement of marks'!F44)</f>
        <v/>
      </c>
      <c r="D1157" s="947"/>
      <c r="E1157" s="947"/>
      <c r="F1157" s="918" t="str">
        <f>IF('statement of marks'!G44="","",'statement of marks'!G44)</f>
        <v/>
      </c>
      <c r="G1157" s="918"/>
      <c r="H1157" s="918"/>
      <c r="I1157" s="918"/>
      <c r="J1157" s="948"/>
    </row>
    <row r="1158" spans="1:10" ht="17" customHeight="1">
      <c r="A1158" s="534"/>
      <c r="B1158" s="529" t="s">
        <v>565</v>
      </c>
      <c r="C1158" s="498" t="str">
        <f>'statement of marks'!K$5</f>
        <v>ekSf[kd</v>
      </c>
      <c r="D1158" s="498" t="str">
        <f>'statement of marks'!L$5</f>
        <v>fyf[kr</v>
      </c>
      <c r="E1158" s="498" t="str">
        <f>'statement of marks'!M$5</f>
        <v>;ksx</v>
      </c>
      <c r="F1158" s="498" t="str">
        <f>'statement of marks'!N$5</f>
        <v>ekSf[kd</v>
      </c>
      <c r="G1158" s="498" t="str">
        <f>'statement of marks'!O$5</f>
        <v>fyf[kr</v>
      </c>
      <c r="H1158" s="498" t="str">
        <f>'statement of marks'!P$5</f>
        <v>;ksx</v>
      </c>
      <c r="I1158" s="564" t="s">
        <v>79</v>
      </c>
      <c r="J1158" s="565" t="s">
        <v>571</v>
      </c>
    </row>
    <row r="1159" spans="1:10" ht="17" customHeight="1">
      <c r="A1159" s="533"/>
      <c r="B1159" s="538" t="s">
        <v>55</v>
      </c>
      <c r="C1159" s="541">
        <f>'statement of marks'!K$6</f>
        <v>70</v>
      </c>
      <c r="D1159" s="541">
        <f>'statement of marks'!L$6</f>
        <v>30</v>
      </c>
      <c r="E1159" s="541">
        <f>'statement of marks'!M$6</f>
        <v>100</v>
      </c>
      <c r="F1159" s="541">
        <f>'statement of marks'!N$6</f>
        <v>70</v>
      </c>
      <c r="G1159" s="541">
        <f>'statement of marks'!O$6</f>
        <v>30</v>
      </c>
      <c r="H1159" s="541">
        <f>'statement of marks'!P$6</f>
        <v>100</v>
      </c>
      <c r="I1159" s="541"/>
      <c r="J1159" s="542"/>
    </row>
    <row r="1160" spans="1:10" ht="17" customHeight="1">
      <c r="A1160" s="532"/>
      <c r="B1160" s="530" t="str">
        <f>'statement of marks'!$BZ$5</f>
        <v>fgUnh</v>
      </c>
      <c r="C1160" s="543" t="str">
        <f>'statement of marks'!K44</f>
        <v/>
      </c>
      <c r="D1160" s="543" t="str">
        <f>'statement of marks'!L44</f>
        <v/>
      </c>
      <c r="E1160" s="543" t="str">
        <f>'statement of marks'!M44</f>
        <v/>
      </c>
      <c r="F1160" s="543" t="str">
        <f>'statement of marks'!N44</f>
        <v/>
      </c>
      <c r="G1160" s="543" t="str">
        <f>'statement of marks'!O44</f>
        <v/>
      </c>
      <c r="H1160" s="543" t="str">
        <f>'statement of marks'!P44</f>
        <v/>
      </c>
      <c r="I1160" s="544" t="str">
        <f>IF('statement of marks'!CA44="","",'statement of marks'!CA44)</f>
        <v/>
      </c>
      <c r="J1160" s="545" t="str">
        <f>IF('statement of marks'!CB44="","",'statement of marks'!CB44)</f>
        <v/>
      </c>
    </row>
    <row r="1161" spans="1:10" ht="17" customHeight="1">
      <c r="A1161" s="532"/>
      <c r="B1161" s="530" t="str">
        <f>'statement of marks'!$CC$5</f>
        <v>vaxszth</v>
      </c>
      <c r="C1161" s="543" t="str">
        <f>'statement of marks'!X44</f>
        <v/>
      </c>
      <c r="D1161" s="543" t="str">
        <f>'statement of marks'!Y44</f>
        <v/>
      </c>
      <c r="E1161" s="543" t="str">
        <f>'statement of marks'!Z44</f>
        <v/>
      </c>
      <c r="F1161" s="543" t="str">
        <f>'statement of marks'!AA44</f>
        <v/>
      </c>
      <c r="G1161" s="543" t="str">
        <f>'statement of marks'!AB44</f>
        <v/>
      </c>
      <c r="H1161" s="543" t="str">
        <f>'statement of marks'!AC44</f>
        <v/>
      </c>
      <c r="I1161" s="544" t="str">
        <f>IF('statement of marks'!CD44="","",'statement of marks'!CD44)</f>
        <v/>
      </c>
      <c r="J1161" s="545" t="str">
        <f>IF('statement of marks'!CE44="","",'statement of marks'!CE44)</f>
        <v/>
      </c>
    </row>
    <row r="1162" spans="1:10" ht="17" customHeight="1">
      <c r="A1162" s="532"/>
      <c r="B1162" s="530" t="str">
        <f>'statement of marks'!$CF$5</f>
        <v>xf.kr</v>
      </c>
      <c r="C1162" s="543" t="str">
        <f>'statement of marks'!AK44</f>
        <v/>
      </c>
      <c r="D1162" s="543" t="str">
        <f>'statement of marks'!AL44</f>
        <v/>
      </c>
      <c r="E1162" s="543" t="str">
        <f>'statement of marks'!AM44</f>
        <v/>
      </c>
      <c r="F1162" s="543" t="str">
        <f>'statement of marks'!AN44</f>
        <v/>
      </c>
      <c r="G1162" s="543" t="str">
        <f>'statement of marks'!AO44</f>
        <v/>
      </c>
      <c r="H1162" s="543" t="str">
        <f>'statement of marks'!AP44</f>
        <v/>
      </c>
      <c r="I1162" s="544" t="str">
        <f>IF('statement of marks'!CG44="","",'statement of marks'!CG44)</f>
        <v/>
      </c>
      <c r="J1162" s="545" t="str">
        <f>IF('statement of marks'!CH44="","",'statement of marks'!CH44)</f>
        <v/>
      </c>
    </row>
    <row r="1163" spans="1:10" ht="17" customHeight="1">
      <c r="A1163" s="533"/>
      <c r="B1163" s="538" t="s">
        <v>55</v>
      </c>
      <c r="C1163" s="541"/>
      <c r="D1163" s="541"/>
      <c r="E1163" s="541">
        <f>'statement of marks'!AX$6</f>
        <v>50</v>
      </c>
      <c r="F1163" s="541"/>
      <c r="G1163" s="541"/>
      <c r="H1163" s="541">
        <f>'statement of marks'!AY$6</f>
        <v>50</v>
      </c>
      <c r="I1163" s="546"/>
      <c r="J1163" s="542"/>
    </row>
    <row r="1164" spans="1:10" ht="17" customHeight="1">
      <c r="A1164" s="532"/>
      <c r="B1164" s="530" t="str">
        <f>'statement of marks'!$CI$5</f>
        <v>Ik;kZoj.k v/;;u</v>
      </c>
      <c r="C1164" s="561"/>
      <c r="D1164" s="561"/>
      <c r="E1164" s="543" t="str">
        <f>'statement of marks'!AX44</f>
        <v/>
      </c>
      <c r="F1164" s="561"/>
      <c r="G1164" s="561"/>
      <c r="H1164" s="543" t="str">
        <f>'statement of marks'!AY44</f>
        <v/>
      </c>
      <c r="I1164" s="544" t="str">
        <f>IF('statement of marks'!CJ44="","",'statement of marks'!CJ44)</f>
        <v/>
      </c>
      <c r="J1164" s="545" t="str">
        <f>IF('statement of marks'!CK44="","",'statement of marks'!CK44)</f>
        <v/>
      </c>
    </row>
    <row r="1165" spans="1:10" ht="17" customHeight="1">
      <c r="A1165" s="532"/>
      <c r="B1165" s="530" t="str">
        <f>'statement of marks'!$CR$5</f>
        <v>LokLF; ,oe~ 'kkjhfjd f'k{kk</v>
      </c>
      <c r="C1165" s="543"/>
      <c r="D1165" s="543"/>
      <c r="E1165" s="543" t="str">
        <f>'statement of marks'!BS44</f>
        <v/>
      </c>
      <c r="F1165" s="561"/>
      <c r="G1165" s="543"/>
      <c r="H1165" s="543" t="str">
        <f>'statement of marks'!BT44</f>
        <v/>
      </c>
      <c r="I1165" s="547" t="str">
        <f>IF('statement of marks'!CS44="","",'statement of marks'!CS44)</f>
        <v/>
      </c>
      <c r="J1165" s="548" t="str">
        <f>IF('statement of marks'!CT44="","",'statement of marks'!CT44)</f>
        <v/>
      </c>
    </row>
    <row r="1166" spans="1:10" ht="17" customHeight="1">
      <c r="A1166" s="533"/>
      <c r="B1166" s="538" t="s">
        <v>55</v>
      </c>
      <c r="C1166" s="541"/>
      <c r="D1166" s="541"/>
      <c r="E1166" s="541">
        <f>'statement of marks'!BE$6</f>
        <v>25</v>
      </c>
      <c r="F1166" s="546"/>
      <c r="G1166" s="541"/>
      <c r="H1166" s="541">
        <f>'statement of marks'!BF$6</f>
        <v>25</v>
      </c>
      <c r="I1166" s="549"/>
      <c r="J1166" s="550"/>
    </row>
    <row r="1167" spans="1:10" ht="17" customHeight="1">
      <c r="A1167" s="532"/>
      <c r="B1167" s="530" t="str">
        <f>'statement of marks'!$CL$5</f>
        <v>dk;kZuqHko</v>
      </c>
      <c r="C1167" s="543"/>
      <c r="D1167" s="543"/>
      <c r="E1167" s="543" t="str">
        <f>'statement of marks'!BE44</f>
        <v/>
      </c>
      <c r="F1167" s="561"/>
      <c r="G1167" s="543"/>
      <c r="H1167" s="543" t="str">
        <f>'statement of marks'!BF44</f>
        <v/>
      </c>
      <c r="I1167" s="544" t="str">
        <f>IF('statement of marks'!CM44="","",'statement of marks'!CM44)</f>
        <v/>
      </c>
      <c r="J1167" s="545" t="str">
        <f>IF('statement of marks'!CN44="","",'statement of marks'!CN44)</f>
        <v/>
      </c>
    </row>
    <row r="1168" spans="1:10" ht="17" customHeight="1">
      <c r="A1168" s="532"/>
      <c r="B1168" s="530" t="str">
        <f>'statement of marks'!$CO$5</f>
        <v>dyk f'k{kk</v>
      </c>
      <c r="C1168" s="543"/>
      <c r="D1168" s="543"/>
      <c r="E1168" s="543" t="str">
        <f>'statement of marks'!BL44</f>
        <v/>
      </c>
      <c r="F1168" s="561"/>
      <c r="G1168" s="543"/>
      <c r="H1168" s="543" t="str">
        <f>'statement of marks'!BM44</f>
        <v/>
      </c>
      <c r="I1168" s="547" t="str">
        <f>IF('statement of marks'!CP44="","",'statement of marks'!CP44)</f>
        <v/>
      </c>
      <c r="J1168" s="551" t="str">
        <f>IF('statement of marks'!CQ44="","",'statement of marks'!CQ44)</f>
        <v/>
      </c>
    </row>
    <row r="1169" spans="1:10" ht="17" customHeight="1">
      <c r="A1169" s="960"/>
      <c r="B1169" s="959" t="s">
        <v>659</v>
      </c>
      <c r="C1169" s="920" t="s">
        <v>8</v>
      </c>
      <c r="D1169" s="920"/>
      <c r="E1169" s="961" t="str">
        <f>'statement of marks'!CY$5</f>
        <v>dqy iw.kkZd</v>
      </c>
      <c r="F1169" s="961"/>
      <c r="G1169" s="961" t="str">
        <f>'statement of marks'!CZ$5</f>
        <v>dqy izkIrkad</v>
      </c>
      <c r="H1169" s="961"/>
      <c r="I1169" s="562" t="str">
        <f>'statement of marks'!DA$5</f>
        <v>izfr'kr</v>
      </c>
      <c r="J1169" s="536" t="s">
        <v>663</v>
      </c>
    </row>
    <row r="1170" spans="1:10" ht="17" customHeight="1">
      <c r="A1170" s="960"/>
      <c r="B1170" s="959"/>
      <c r="C1170" s="920" t="str">
        <f>IF('statement of marks'!CX44="","",'statement of marks'!CX44)</f>
        <v/>
      </c>
      <c r="D1170" s="920"/>
      <c r="E1170" s="951" t="str">
        <f>IF('statement of marks'!CY44="","",'statement of marks'!CY44)</f>
        <v/>
      </c>
      <c r="F1170" s="951"/>
      <c r="G1170" s="951" t="str">
        <f>IF('statement of marks'!CZ44="","",'statement of marks'!CZ44)</f>
        <v/>
      </c>
      <c r="H1170" s="951"/>
      <c r="I1170" s="543" t="str">
        <f>IF('statement of marks'!DA44="","",'statement of marks'!DA44)</f>
        <v/>
      </c>
      <c r="J1170" s="566" t="str">
        <f>IF('statement of marks'!DB44="","",'statement of marks'!DB44)</f>
        <v/>
      </c>
    </row>
    <row r="1171" spans="1:10" ht="17" customHeight="1">
      <c r="A1171" s="532"/>
      <c r="B1171" s="539" t="str">
        <f>'statement of marks'!$CU$5</f>
        <v>dqy ehfVax</v>
      </c>
      <c r="C1171" s="932" t="str">
        <f>details!$CB$3</f>
        <v>;ksx fnlEcj rd</v>
      </c>
      <c r="D1171" s="933"/>
      <c r="E1171" s="934"/>
      <c r="F1171" s="552" t="str">
        <f>details!CB44</f>
        <v/>
      </c>
      <c r="G1171" s="932" t="s">
        <v>664</v>
      </c>
      <c r="H1171" s="933"/>
      <c r="I1171" s="934"/>
      <c r="J1171" s="554" t="str">
        <f>details!CJ44</f>
        <v/>
      </c>
    </row>
    <row r="1172" spans="1:10" ht="17" customHeight="1">
      <c r="A1172" s="532"/>
      <c r="B1172" s="530" t="str">
        <f>'statement of marks'!$CV$5</f>
        <v>Nk= mifLFkfr</v>
      </c>
      <c r="C1172" s="935"/>
      <c r="D1172" s="936"/>
      <c r="E1172" s="937"/>
      <c r="F1172" s="553" t="str">
        <f>details!CC44</f>
        <v/>
      </c>
      <c r="G1172" s="935"/>
      <c r="H1172" s="936"/>
      <c r="I1172" s="937"/>
      <c r="J1172" s="555" t="str">
        <f>details!CK44</f>
        <v/>
      </c>
    </row>
    <row r="1173" spans="1:10" ht="17" customHeight="1">
      <c r="A1173" s="532"/>
      <c r="B1173" s="530" t="s">
        <v>569</v>
      </c>
      <c r="C1173" s="952" t="str">
        <f>IF('statement of marks'!DE44="","",'statement of marks'!DE44)</f>
        <v/>
      </c>
      <c r="D1173" s="953"/>
      <c r="E1173" s="953"/>
      <c r="F1173" s="954"/>
      <c r="G1173" s="955" t="str">
        <f>'statement of marks'!DD$5</f>
        <v>d{kk esa LFkku</v>
      </c>
      <c r="H1173" s="956"/>
      <c r="I1173" s="957"/>
      <c r="J1173" s="545" t="str">
        <f>'statement of marks'!DD44</f>
        <v/>
      </c>
    </row>
    <row r="1174" spans="1:10" ht="17" customHeight="1">
      <c r="A1174" s="532"/>
      <c r="B1174" s="530" t="s">
        <v>65</v>
      </c>
      <c r="C1174" s="920"/>
      <c r="D1174" s="920"/>
      <c r="E1174" s="920"/>
      <c r="F1174" s="920"/>
      <c r="G1174" s="920"/>
      <c r="H1174" s="920"/>
      <c r="I1174" s="920"/>
      <c r="J1174" s="924"/>
    </row>
    <row r="1175" spans="1:10" ht="17" customHeight="1">
      <c r="A1175" s="532"/>
      <c r="B1175" s="556" t="s">
        <v>86</v>
      </c>
      <c r="C1175" s="920"/>
      <c r="D1175" s="920"/>
      <c r="E1175" s="920"/>
      <c r="F1175" s="920"/>
      <c r="G1175" s="920"/>
      <c r="H1175" s="920"/>
      <c r="I1175" s="920"/>
      <c r="J1175" s="924"/>
    </row>
    <row r="1176" spans="1:10" ht="17" customHeight="1">
      <c r="A1176" s="532"/>
      <c r="B1176" s="557" t="s">
        <v>16</v>
      </c>
      <c r="C1176" s="920"/>
      <c r="D1176" s="920"/>
      <c r="E1176" s="920"/>
      <c r="F1176" s="920"/>
      <c r="G1176" s="920"/>
      <c r="H1176" s="920"/>
      <c r="I1176" s="920"/>
      <c r="J1176" s="924"/>
    </row>
    <row r="1177" spans="1:10" ht="17" customHeight="1">
      <c r="A1177" s="534"/>
      <c r="B1177" s="558" t="s">
        <v>4</v>
      </c>
      <c r="C1177" s="920"/>
      <c r="D1177" s="920"/>
      <c r="E1177" s="920"/>
      <c r="F1177" s="920"/>
      <c r="G1177" s="920"/>
      <c r="H1177" s="920"/>
      <c r="I1177" s="920"/>
      <c r="J1177" s="924"/>
    </row>
    <row r="1178" spans="1:10" ht="17" customHeight="1" thickBot="1">
      <c r="A1178" s="535"/>
      <c r="B1178" s="559" t="str">
        <f>'statement of marks'!$H$3</f>
        <v xml:space="preserve">fo|ky; dk Mkbl dksM+ </v>
      </c>
      <c r="C1178" s="925" t="str">
        <f>'statement of marks'!$I$3</f>
        <v>00001</v>
      </c>
      <c r="D1178" s="925"/>
      <c r="E1178" s="926" t="s">
        <v>63</v>
      </c>
      <c r="F1178" s="926"/>
      <c r="G1178" s="926"/>
      <c r="H1178" s="927">
        <f>'statement of marks'!$DD$107</f>
        <v>42460</v>
      </c>
      <c r="I1178" s="928"/>
      <c r="J1178" s="540" t="s">
        <v>662</v>
      </c>
    </row>
    <row r="1179" spans="1:10" ht="17" customHeight="1">
      <c r="A1179" s="929" t="s">
        <v>39</v>
      </c>
      <c r="B1179" s="930"/>
      <c r="C1179" s="930"/>
      <c r="D1179" s="930"/>
      <c r="E1179" s="930"/>
      <c r="F1179" s="930"/>
      <c r="G1179" s="930"/>
      <c r="H1179" s="930"/>
      <c r="I1179" s="930"/>
      <c r="J1179" s="931"/>
    </row>
    <row r="1180" spans="1:10" ht="17" customHeight="1">
      <c r="A1180" s="938" t="str">
        <f>'statement of marks'!$A$1</f>
        <v>jk- ck- ek/;fed fo|ky; uohu] fuEckgsM+k</v>
      </c>
      <c r="B1180" s="939"/>
      <c r="C1180" s="939"/>
      <c r="D1180" s="939"/>
      <c r="E1180" s="939"/>
      <c r="F1180" s="939"/>
      <c r="G1180" s="939"/>
      <c r="H1180" s="939"/>
      <c r="I1180" s="939"/>
      <c r="J1180" s="940"/>
    </row>
    <row r="1181" spans="1:10" ht="17" customHeight="1">
      <c r="A1181" s="941"/>
      <c r="B1181" s="942"/>
      <c r="C1181" s="942"/>
      <c r="D1181" s="942"/>
      <c r="E1181" s="942"/>
      <c r="F1181" s="942"/>
      <c r="G1181" s="942"/>
      <c r="H1181" s="942"/>
      <c r="I1181" s="942"/>
      <c r="J1181" s="943"/>
    </row>
    <row r="1182" spans="1:10" ht="17" customHeight="1">
      <c r="A1182" s="531"/>
      <c r="B1182" s="537" t="s">
        <v>559</v>
      </c>
      <c r="C1182" s="944" t="str">
        <f>'statement of marks'!$F$3</f>
        <v>2015-16</v>
      </c>
      <c r="D1182" s="944"/>
      <c r="E1182" s="944"/>
      <c r="F1182" s="944"/>
      <c r="G1182" s="944"/>
      <c r="H1182" s="944"/>
      <c r="I1182" s="944"/>
      <c r="J1182" s="945"/>
    </row>
    <row r="1183" spans="1:10" ht="17" customHeight="1">
      <c r="A1183" s="532"/>
      <c r="B1183" s="530" t="s">
        <v>560</v>
      </c>
      <c r="C1183" s="912" t="str">
        <f>IF('statement of marks'!H45="","",'statement of marks'!H45)</f>
        <v>v 039</v>
      </c>
      <c r="D1183" s="912"/>
      <c r="E1183" s="912"/>
      <c r="F1183" s="912"/>
      <c r="G1183" s="912"/>
      <c r="H1183" s="912"/>
      <c r="I1183" s="912"/>
      <c r="J1183" s="958"/>
    </row>
    <row r="1184" spans="1:10" ht="17" customHeight="1">
      <c r="A1184" s="532"/>
      <c r="B1184" s="530" t="s">
        <v>561</v>
      </c>
      <c r="C1184" s="912" t="str">
        <f>IF('statement of marks'!I45="","",'statement of marks'!I45)</f>
        <v>c 039</v>
      </c>
      <c r="D1184" s="912"/>
      <c r="E1184" s="912"/>
      <c r="F1184" s="912"/>
      <c r="G1184" s="912"/>
      <c r="H1184" s="912"/>
      <c r="I1184" s="912"/>
      <c r="J1184" s="958"/>
    </row>
    <row r="1185" spans="1:10" ht="17" customHeight="1">
      <c r="A1185" s="532"/>
      <c r="B1185" s="530" t="s">
        <v>562</v>
      </c>
      <c r="C1185" s="912" t="str">
        <f>IF('statement of marks'!J45="","",'statement of marks'!J45)</f>
        <v>l 039</v>
      </c>
      <c r="D1185" s="912"/>
      <c r="E1185" s="912"/>
      <c r="F1185" s="912"/>
      <c r="G1185" s="912"/>
      <c r="H1185" s="912"/>
      <c r="I1185" s="912"/>
      <c r="J1185" s="958"/>
    </row>
    <row r="1186" spans="1:10" ht="17" customHeight="1">
      <c r="A1186" s="532"/>
      <c r="B1186" s="530" t="s">
        <v>563</v>
      </c>
      <c r="C1186" s="946" t="str">
        <f>'statement of marks'!$D$3</f>
        <v>2 A</v>
      </c>
      <c r="D1186" s="946"/>
      <c r="E1186" s="946"/>
      <c r="F1186" s="912" t="s">
        <v>566</v>
      </c>
      <c r="G1186" s="912"/>
      <c r="H1186" s="912"/>
      <c r="I1186" s="949" t="str">
        <f>IF('statement of marks'!B45="","",'statement of marks'!B45)</f>
        <v/>
      </c>
      <c r="J1186" s="950"/>
    </row>
    <row r="1187" spans="1:10" ht="17" customHeight="1">
      <c r="A1187" s="532"/>
      <c r="B1187" s="530" t="s">
        <v>6</v>
      </c>
      <c r="C1187" s="946" t="str">
        <f>IF('statement of marks'!D45="","",'statement of marks'!D45)</f>
        <v/>
      </c>
      <c r="D1187" s="946"/>
      <c r="E1187" s="946"/>
      <c r="F1187" s="912" t="s">
        <v>564</v>
      </c>
      <c r="G1187" s="912"/>
      <c r="H1187" s="912"/>
      <c r="I1187" s="949" t="str">
        <f>IF('statement of marks'!E45="","",'statement of marks'!E45)</f>
        <v/>
      </c>
      <c r="J1187" s="950"/>
    </row>
    <row r="1188" spans="1:10" ht="17" customHeight="1">
      <c r="A1188" s="532"/>
      <c r="B1188" s="530" t="s">
        <v>661</v>
      </c>
      <c r="C1188" s="947" t="str">
        <f>IF('statement of marks'!F45="","",'statement of marks'!F45)</f>
        <v/>
      </c>
      <c r="D1188" s="947"/>
      <c r="E1188" s="947"/>
      <c r="F1188" s="918" t="str">
        <f>IF('statement of marks'!G45="","",'statement of marks'!G45)</f>
        <v/>
      </c>
      <c r="G1188" s="918"/>
      <c r="H1188" s="918"/>
      <c r="I1188" s="918"/>
      <c r="J1188" s="948"/>
    </row>
    <row r="1189" spans="1:10" ht="17" customHeight="1">
      <c r="A1189" s="534"/>
      <c r="B1189" s="529" t="s">
        <v>565</v>
      </c>
      <c r="C1189" s="498" t="str">
        <f>'statement of marks'!K$5</f>
        <v>ekSf[kd</v>
      </c>
      <c r="D1189" s="498" t="str">
        <f>'statement of marks'!L$5</f>
        <v>fyf[kr</v>
      </c>
      <c r="E1189" s="498" t="str">
        <f>'statement of marks'!M$5</f>
        <v>;ksx</v>
      </c>
      <c r="F1189" s="498" t="str">
        <f>'statement of marks'!N$5</f>
        <v>ekSf[kd</v>
      </c>
      <c r="G1189" s="498" t="str">
        <f>'statement of marks'!O$5</f>
        <v>fyf[kr</v>
      </c>
      <c r="H1189" s="498" t="str">
        <f>'statement of marks'!P$5</f>
        <v>;ksx</v>
      </c>
      <c r="I1189" s="564" t="s">
        <v>79</v>
      </c>
      <c r="J1189" s="565" t="s">
        <v>571</v>
      </c>
    </row>
    <row r="1190" spans="1:10" ht="17" customHeight="1">
      <c r="A1190" s="533"/>
      <c r="B1190" s="538" t="s">
        <v>55</v>
      </c>
      <c r="C1190" s="541">
        <f>'statement of marks'!K$6</f>
        <v>70</v>
      </c>
      <c r="D1190" s="541">
        <f>'statement of marks'!L$6</f>
        <v>30</v>
      </c>
      <c r="E1190" s="541">
        <f>'statement of marks'!M$6</f>
        <v>100</v>
      </c>
      <c r="F1190" s="541">
        <f>'statement of marks'!N$6</f>
        <v>70</v>
      </c>
      <c r="G1190" s="541">
        <f>'statement of marks'!O$6</f>
        <v>30</v>
      </c>
      <c r="H1190" s="541">
        <f>'statement of marks'!P$6</f>
        <v>100</v>
      </c>
      <c r="I1190" s="541"/>
      <c r="J1190" s="542"/>
    </row>
    <row r="1191" spans="1:10" ht="17" customHeight="1">
      <c r="A1191" s="532"/>
      <c r="B1191" s="530" t="str">
        <f>'statement of marks'!$BZ$5</f>
        <v>fgUnh</v>
      </c>
      <c r="C1191" s="543" t="str">
        <f>'statement of marks'!K45</f>
        <v/>
      </c>
      <c r="D1191" s="543" t="str">
        <f>'statement of marks'!L45</f>
        <v/>
      </c>
      <c r="E1191" s="543" t="str">
        <f>'statement of marks'!M45</f>
        <v/>
      </c>
      <c r="F1191" s="543" t="str">
        <f>'statement of marks'!N45</f>
        <v/>
      </c>
      <c r="G1191" s="543" t="str">
        <f>'statement of marks'!O45</f>
        <v/>
      </c>
      <c r="H1191" s="543" t="str">
        <f>'statement of marks'!P45</f>
        <v/>
      </c>
      <c r="I1191" s="544" t="str">
        <f>IF('statement of marks'!CA45="","",'statement of marks'!CA45)</f>
        <v/>
      </c>
      <c r="J1191" s="545" t="str">
        <f>IF('statement of marks'!CB45="","",'statement of marks'!CB45)</f>
        <v/>
      </c>
    </row>
    <row r="1192" spans="1:10" ht="17" customHeight="1">
      <c r="A1192" s="532"/>
      <c r="B1192" s="530" t="str">
        <f>'statement of marks'!$CC$5</f>
        <v>vaxszth</v>
      </c>
      <c r="C1192" s="543" t="str">
        <f>'statement of marks'!X45</f>
        <v/>
      </c>
      <c r="D1192" s="543" t="str">
        <f>'statement of marks'!Y45</f>
        <v/>
      </c>
      <c r="E1192" s="543" t="str">
        <f>'statement of marks'!Z45</f>
        <v/>
      </c>
      <c r="F1192" s="543" t="str">
        <f>'statement of marks'!AA45</f>
        <v/>
      </c>
      <c r="G1192" s="543" t="str">
        <f>'statement of marks'!AB45</f>
        <v/>
      </c>
      <c r="H1192" s="543" t="str">
        <f>'statement of marks'!AC45</f>
        <v/>
      </c>
      <c r="I1192" s="544" t="str">
        <f>IF('statement of marks'!CD45="","",'statement of marks'!CD45)</f>
        <v/>
      </c>
      <c r="J1192" s="545" t="str">
        <f>IF('statement of marks'!CE45="","",'statement of marks'!CE45)</f>
        <v/>
      </c>
    </row>
    <row r="1193" spans="1:10" ht="17" customHeight="1">
      <c r="A1193" s="532"/>
      <c r="B1193" s="530" t="str">
        <f>'statement of marks'!$CF$5</f>
        <v>xf.kr</v>
      </c>
      <c r="C1193" s="543" t="str">
        <f>'statement of marks'!AK45</f>
        <v/>
      </c>
      <c r="D1193" s="543" t="str">
        <f>'statement of marks'!AL45</f>
        <v/>
      </c>
      <c r="E1193" s="543" t="str">
        <f>'statement of marks'!AM45</f>
        <v/>
      </c>
      <c r="F1193" s="543" t="str">
        <f>'statement of marks'!AN45</f>
        <v/>
      </c>
      <c r="G1193" s="543" t="str">
        <f>'statement of marks'!AO45</f>
        <v/>
      </c>
      <c r="H1193" s="543" t="str">
        <f>'statement of marks'!AP45</f>
        <v/>
      </c>
      <c r="I1193" s="544" t="str">
        <f>IF('statement of marks'!CG45="","",'statement of marks'!CG45)</f>
        <v/>
      </c>
      <c r="J1193" s="545" t="str">
        <f>IF('statement of marks'!CH45="","",'statement of marks'!CH45)</f>
        <v/>
      </c>
    </row>
    <row r="1194" spans="1:10" ht="17" customHeight="1">
      <c r="A1194" s="533"/>
      <c r="B1194" s="538" t="s">
        <v>55</v>
      </c>
      <c r="C1194" s="541"/>
      <c r="D1194" s="541"/>
      <c r="E1194" s="541">
        <f>'statement of marks'!AX$6</f>
        <v>50</v>
      </c>
      <c r="F1194" s="541"/>
      <c r="G1194" s="541"/>
      <c r="H1194" s="541">
        <f>'statement of marks'!AY$6</f>
        <v>50</v>
      </c>
      <c r="I1194" s="546"/>
      <c r="J1194" s="542"/>
    </row>
    <row r="1195" spans="1:10" ht="17" customHeight="1">
      <c r="A1195" s="532"/>
      <c r="B1195" s="530" t="str">
        <f>'statement of marks'!$CI$5</f>
        <v>Ik;kZoj.k v/;;u</v>
      </c>
      <c r="C1195" s="561"/>
      <c r="D1195" s="561"/>
      <c r="E1195" s="543" t="str">
        <f>'statement of marks'!AX45</f>
        <v/>
      </c>
      <c r="F1195" s="561"/>
      <c r="G1195" s="561"/>
      <c r="H1195" s="543" t="str">
        <f>'statement of marks'!AY45</f>
        <v/>
      </c>
      <c r="I1195" s="544" t="str">
        <f>IF('statement of marks'!CJ45="","",'statement of marks'!CJ45)</f>
        <v/>
      </c>
      <c r="J1195" s="545" t="str">
        <f>IF('statement of marks'!CK45="","",'statement of marks'!CK45)</f>
        <v/>
      </c>
    </row>
    <row r="1196" spans="1:10" ht="17" customHeight="1">
      <c r="A1196" s="532"/>
      <c r="B1196" s="530" t="str">
        <f>'statement of marks'!$CR$5</f>
        <v>LokLF; ,oe~ 'kkjhfjd f'k{kk</v>
      </c>
      <c r="C1196" s="543"/>
      <c r="D1196" s="543"/>
      <c r="E1196" s="543" t="str">
        <f>'statement of marks'!BS45</f>
        <v/>
      </c>
      <c r="F1196" s="561"/>
      <c r="G1196" s="543"/>
      <c r="H1196" s="543" t="str">
        <f>'statement of marks'!BT45</f>
        <v/>
      </c>
      <c r="I1196" s="547" t="str">
        <f>IF('statement of marks'!CS45="","",'statement of marks'!CS45)</f>
        <v/>
      </c>
      <c r="J1196" s="548" t="str">
        <f>IF('statement of marks'!CT45="","",'statement of marks'!CT45)</f>
        <v/>
      </c>
    </row>
    <row r="1197" spans="1:10" ht="17" customHeight="1">
      <c r="A1197" s="533"/>
      <c r="B1197" s="538" t="s">
        <v>55</v>
      </c>
      <c r="C1197" s="541"/>
      <c r="D1197" s="541"/>
      <c r="E1197" s="541">
        <f>'statement of marks'!BE$6</f>
        <v>25</v>
      </c>
      <c r="F1197" s="546"/>
      <c r="G1197" s="541"/>
      <c r="H1197" s="541">
        <f>'statement of marks'!BF$6</f>
        <v>25</v>
      </c>
      <c r="I1197" s="549"/>
      <c r="J1197" s="550"/>
    </row>
    <row r="1198" spans="1:10" ht="17" customHeight="1">
      <c r="A1198" s="532"/>
      <c r="B1198" s="530" t="str">
        <f>'statement of marks'!$CL$5</f>
        <v>dk;kZuqHko</v>
      </c>
      <c r="C1198" s="543"/>
      <c r="D1198" s="543"/>
      <c r="E1198" s="543" t="str">
        <f>'statement of marks'!BE45</f>
        <v/>
      </c>
      <c r="F1198" s="561"/>
      <c r="G1198" s="543"/>
      <c r="H1198" s="543" t="str">
        <f>'statement of marks'!BF45</f>
        <v/>
      </c>
      <c r="I1198" s="544" t="str">
        <f>IF('statement of marks'!CM45="","",'statement of marks'!CM45)</f>
        <v/>
      </c>
      <c r="J1198" s="545" t="str">
        <f>IF('statement of marks'!CN45="","",'statement of marks'!CN45)</f>
        <v/>
      </c>
    </row>
    <row r="1199" spans="1:10" ht="17" customHeight="1">
      <c r="A1199" s="532"/>
      <c r="B1199" s="530" t="str">
        <f>'statement of marks'!$CO$5</f>
        <v>dyk f'k{kk</v>
      </c>
      <c r="C1199" s="543"/>
      <c r="D1199" s="543"/>
      <c r="E1199" s="543" t="str">
        <f>'statement of marks'!BL45</f>
        <v/>
      </c>
      <c r="F1199" s="561"/>
      <c r="G1199" s="543"/>
      <c r="H1199" s="543" t="str">
        <f>'statement of marks'!BM45</f>
        <v/>
      </c>
      <c r="I1199" s="547" t="str">
        <f>IF('statement of marks'!CP45="","",'statement of marks'!CP45)</f>
        <v/>
      </c>
      <c r="J1199" s="551" t="str">
        <f>IF('statement of marks'!CQ45="","",'statement of marks'!CQ45)</f>
        <v/>
      </c>
    </row>
    <row r="1200" spans="1:10" ht="17" customHeight="1">
      <c r="A1200" s="960"/>
      <c r="B1200" s="959" t="s">
        <v>659</v>
      </c>
      <c r="C1200" s="920" t="s">
        <v>8</v>
      </c>
      <c r="D1200" s="920"/>
      <c r="E1200" s="961" t="str">
        <f>'statement of marks'!CY$5</f>
        <v>dqy iw.kkZd</v>
      </c>
      <c r="F1200" s="961"/>
      <c r="G1200" s="961" t="str">
        <f>'statement of marks'!CZ$5</f>
        <v>dqy izkIrkad</v>
      </c>
      <c r="H1200" s="961"/>
      <c r="I1200" s="562" t="str">
        <f>'statement of marks'!DA$5</f>
        <v>izfr'kr</v>
      </c>
      <c r="J1200" s="536" t="s">
        <v>663</v>
      </c>
    </row>
    <row r="1201" spans="1:10" ht="17" customHeight="1">
      <c r="A1201" s="960"/>
      <c r="B1201" s="959"/>
      <c r="C1201" s="920" t="str">
        <f>IF('statement of marks'!CX45="","",'statement of marks'!CX45)</f>
        <v/>
      </c>
      <c r="D1201" s="920"/>
      <c r="E1201" s="951" t="str">
        <f>IF('statement of marks'!CY45="","",'statement of marks'!CY45)</f>
        <v/>
      </c>
      <c r="F1201" s="951"/>
      <c r="G1201" s="951" t="str">
        <f>IF('statement of marks'!CZ45="","",'statement of marks'!CZ45)</f>
        <v/>
      </c>
      <c r="H1201" s="951"/>
      <c r="I1201" s="543" t="str">
        <f>IF('statement of marks'!DA45="","",'statement of marks'!DA45)</f>
        <v/>
      </c>
      <c r="J1201" s="566" t="str">
        <f>IF('statement of marks'!DB45="","",'statement of marks'!DB45)</f>
        <v/>
      </c>
    </row>
    <row r="1202" spans="1:10" ht="17" customHeight="1">
      <c r="A1202" s="532"/>
      <c r="B1202" s="539" t="str">
        <f>'statement of marks'!$CU$5</f>
        <v>dqy ehfVax</v>
      </c>
      <c r="C1202" s="932" t="str">
        <f>details!$CB$3</f>
        <v>;ksx fnlEcj rd</v>
      </c>
      <c r="D1202" s="933"/>
      <c r="E1202" s="934"/>
      <c r="F1202" s="552" t="str">
        <f>details!CB45</f>
        <v/>
      </c>
      <c r="G1202" s="932" t="s">
        <v>664</v>
      </c>
      <c r="H1202" s="933"/>
      <c r="I1202" s="934"/>
      <c r="J1202" s="554" t="str">
        <f>details!CJ45</f>
        <v/>
      </c>
    </row>
    <row r="1203" spans="1:10" ht="17" customHeight="1">
      <c r="A1203" s="532"/>
      <c r="B1203" s="530" t="str">
        <f>'statement of marks'!$CV$5</f>
        <v>Nk= mifLFkfr</v>
      </c>
      <c r="C1203" s="935"/>
      <c r="D1203" s="936"/>
      <c r="E1203" s="937"/>
      <c r="F1203" s="553" t="str">
        <f>details!CC45</f>
        <v/>
      </c>
      <c r="G1203" s="935"/>
      <c r="H1203" s="936"/>
      <c r="I1203" s="937"/>
      <c r="J1203" s="555" t="str">
        <f>details!CK45</f>
        <v/>
      </c>
    </row>
    <row r="1204" spans="1:10" ht="17" customHeight="1">
      <c r="A1204" s="532"/>
      <c r="B1204" s="530" t="s">
        <v>569</v>
      </c>
      <c r="C1204" s="952" t="str">
        <f>IF('statement of marks'!DE45="","",'statement of marks'!DE45)</f>
        <v/>
      </c>
      <c r="D1204" s="953"/>
      <c r="E1204" s="953"/>
      <c r="F1204" s="954"/>
      <c r="G1204" s="955" t="str">
        <f>'statement of marks'!DD$5</f>
        <v>d{kk esa LFkku</v>
      </c>
      <c r="H1204" s="956"/>
      <c r="I1204" s="957"/>
      <c r="J1204" s="545" t="str">
        <f>'statement of marks'!DD45</f>
        <v/>
      </c>
    </row>
    <row r="1205" spans="1:10" ht="17" customHeight="1">
      <c r="A1205" s="532"/>
      <c r="B1205" s="530" t="s">
        <v>65</v>
      </c>
      <c r="C1205" s="920"/>
      <c r="D1205" s="920"/>
      <c r="E1205" s="920"/>
      <c r="F1205" s="920"/>
      <c r="G1205" s="920"/>
      <c r="H1205" s="920"/>
      <c r="I1205" s="920"/>
      <c r="J1205" s="924"/>
    </row>
    <row r="1206" spans="1:10" ht="17" customHeight="1">
      <c r="A1206" s="532"/>
      <c r="B1206" s="556" t="s">
        <v>86</v>
      </c>
      <c r="C1206" s="920"/>
      <c r="D1206" s="920"/>
      <c r="E1206" s="920"/>
      <c r="F1206" s="920"/>
      <c r="G1206" s="920"/>
      <c r="H1206" s="920"/>
      <c r="I1206" s="920"/>
      <c r="J1206" s="924"/>
    </row>
    <row r="1207" spans="1:10" ht="17" customHeight="1">
      <c r="A1207" s="532"/>
      <c r="B1207" s="557" t="s">
        <v>16</v>
      </c>
      <c r="C1207" s="920"/>
      <c r="D1207" s="920"/>
      <c r="E1207" s="920"/>
      <c r="F1207" s="920"/>
      <c r="G1207" s="920"/>
      <c r="H1207" s="920"/>
      <c r="I1207" s="920"/>
      <c r="J1207" s="924"/>
    </row>
    <row r="1208" spans="1:10" ht="17" customHeight="1">
      <c r="A1208" s="534"/>
      <c r="B1208" s="558" t="s">
        <v>4</v>
      </c>
      <c r="C1208" s="920"/>
      <c r="D1208" s="920"/>
      <c r="E1208" s="920"/>
      <c r="F1208" s="920"/>
      <c r="G1208" s="920"/>
      <c r="H1208" s="920"/>
      <c r="I1208" s="920"/>
      <c r="J1208" s="924"/>
    </row>
    <row r="1209" spans="1:10" ht="17" customHeight="1" thickBot="1">
      <c r="A1209" s="535"/>
      <c r="B1209" s="559" t="str">
        <f>'statement of marks'!$H$3</f>
        <v xml:space="preserve">fo|ky; dk Mkbl dksM+ </v>
      </c>
      <c r="C1209" s="925" t="str">
        <f>'statement of marks'!$I$3</f>
        <v>00001</v>
      </c>
      <c r="D1209" s="925"/>
      <c r="E1209" s="926" t="s">
        <v>63</v>
      </c>
      <c r="F1209" s="926"/>
      <c r="G1209" s="926"/>
      <c r="H1209" s="927">
        <f>'statement of marks'!$DD$107</f>
        <v>42460</v>
      </c>
      <c r="I1209" s="928"/>
      <c r="J1209" s="540" t="s">
        <v>662</v>
      </c>
    </row>
    <row r="1210" spans="1:10" ht="17" customHeight="1">
      <c r="A1210" s="929" t="s">
        <v>39</v>
      </c>
      <c r="B1210" s="930"/>
      <c r="C1210" s="930"/>
      <c r="D1210" s="930"/>
      <c r="E1210" s="930"/>
      <c r="F1210" s="930"/>
      <c r="G1210" s="930"/>
      <c r="H1210" s="930"/>
      <c r="I1210" s="930"/>
      <c r="J1210" s="931"/>
    </row>
    <row r="1211" spans="1:10" ht="17" customHeight="1">
      <c r="A1211" s="938" t="str">
        <f>'statement of marks'!$A$1</f>
        <v>jk- ck- ek/;fed fo|ky; uohu] fuEckgsM+k</v>
      </c>
      <c r="B1211" s="939"/>
      <c r="C1211" s="939"/>
      <c r="D1211" s="939"/>
      <c r="E1211" s="939"/>
      <c r="F1211" s="939"/>
      <c r="G1211" s="939"/>
      <c r="H1211" s="939"/>
      <c r="I1211" s="939"/>
      <c r="J1211" s="940"/>
    </row>
    <row r="1212" spans="1:10" ht="17" customHeight="1">
      <c r="A1212" s="941"/>
      <c r="B1212" s="942"/>
      <c r="C1212" s="942"/>
      <c r="D1212" s="942"/>
      <c r="E1212" s="942"/>
      <c r="F1212" s="942"/>
      <c r="G1212" s="942"/>
      <c r="H1212" s="942"/>
      <c r="I1212" s="942"/>
      <c r="J1212" s="943"/>
    </row>
    <row r="1213" spans="1:10" ht="17" customHeight="1">
      <c r="A1213" s="531"/>
      <c r="B1213" s="537" t="s">
        <v>559</v>
      </c>
      <c r="C1213" s="944" t="str">
        <f>'statement of marks'!$F$3</f>
        <v>2015-16</v>
      </c>
      <c r="D1213" s="944"/>
      <c r="E1213" s="944"/>
      <c r="F1213" s="944"/>
      <c r="G1213" s="944"/>
      <c r="H1213" s="944"/>
      <c r="I1213" s="944"/>
      <c r="J1213" s="945"/>
    </row>
    <row r="1214" spans="1:10" ht="17" customHeight="1">
      <c r="A1214" s="532"/>
      <c r="B1214" s="530" t="s">
        <v>560</v>
      </c>
      <c r="C1214" s="912" t="str">
        <f>IF('statement of marks'!H46="","",'statement of marks'!H46)</f>
        <v>v 040</v>
      </c>
      <c r="D1214" s="912"/>
      <c r="E1214" s="912"/>
      <c r="F1214" s="912"/>
      <c r="G1214" s="912"/>
      <c r="H1214" s="912"/>
      <c r="I1214" s="912"/>
      <c r="J1214" s="958"/>
    </row>
    <row r="1215" spans="1:10" ht="17" customHeight="1">
      <c r="A1215" s="532"/>
      <c r="B1215" s="530" t="s">
        <v>561</v>
      </c>
      <c r="C1215" s="912" t="str">
        <f>IF('statement of marks'!I46="","",'statement of marks'!I46)</f>
        <v>c 040</v>
      </c>
      <c r="D1215" s="912"/>
      <c r="E1215" s="912"/>
      <c r="F1215" s="912"/>
      <c r="G1215" s="912"/>
      <c r="H1215" s="912"/>
      <c r="I1215" s="912"/>
      <c r="J1215" s="958"/>
    </row>
    <row r="1216" spans="1:10" ht="17" customHeight="1">
      <c r="A1216" s="532"/>
      <c r="B1216" s="530" t="s">
        <v>562</v>
      </c>
      <c r="C1216" s="912" t="str">
        <f>IF('statement of marks'!J46="","",'statement of marks'!J46)</f>
        <v>l 040</v>
      </c>
      <c r="D1216" s="912"/>
      <c r="E1216" s="912"/>
      <c r="F1216" s="912"/>
      <c r="G1216" s="912"/>
      <c r="H1216" s="912"/>
      <c r="I1216" s="912"/>
      <c r="J1216" s="958"/>
    </row>
    <row r="1217" spans="1:10" ht="17" customHeight="1">
      <c r="A1217" s="532"/>
      <c r="B1217" s="530" t="s">
        <v>563</v>
      </c>
      <c r="C1217" s="946" t="str">
        <f>'statement of marks'!$D$3</f>
        <v>2 A</v>
      </c>
      <c r="D1217" s="946"/>
      <c r="E1217" s="946"/>
      <c r="F1217" s="912" t="s">
        <v>566</v>
      </c>
      <c r="G1217" s="912"/>
      <c r="H1217" s="912"/>
      <c r="I1217" s="949" t="str">
        <f>IF('statement of marks'!B46="","",'statement of marks'!B46)</f>
        <v/>
      </c>
      <c r="J1217" s="950"/>
    </row>
    <row r="1218" spans="1:10" ht="17" customHeight="1">
      <c r="A1218" s="532"/>
      <c r="B1218" s="530" t="s">
        <v>6</v>
      </c>
      <c r="C1218" s="946" t="str">
        <f>IF('statement of marks'!D46="","",'statement of marks'!D46)</f>
        <v/>
      </c>
      <c r="D1218" s="946"/>
      <c r="E1218" s="946"/>
      <c r="F1218" s="912" t="s">
        <v>564</v>
      </c>
      <c r="G1218" s="912"/>
      <c r="H1218" s="912"/>
      <c r="I1218" s="949" t="str">
        <f>IF('statement of marks'!E46="","",'statement of marks'!E46)</f>
        <v/>
      </c>
      <c r="J1218" s="950"/>
    </row>
    <row r="1219" spans="1:10" ht="17" customHeight="1">
      <c r="A1219" s="532"/>
      <c r="B1219" s="530" t="s">
        <v>661</v>
      </c>
      <c r="C1219" s="947" t="str">
        <f>IF('statement of marks'!F46="","",'statement of marks'!F46)</f>
        <v/>
      </c>
      <c r="D1219" s="947"/>
      <c r="E1219" s="947"/>
      <c r="F1219" s="918" t="str">
        <f>IF('statement of marks'!G46="","",'statement of marks'!G46)</f>
        <v/>
      </c>
      <c r="G1219" s="918"/>
      <c r="H1219" s="918"/>
      <c r="I1219" s="918"/>
      <c r="J1219" s="948"/>
    </row>
    <row r="1220" spans="1:10" ht="17" customHeight="1">
      <c r="A1220" s="534"/>
      <c r="B1220" s="529" t="s">
        <v>565</v>
      </c>
      <c r="C1220" s="498" t="str">
        <f>'statement of marks'!K$5</f>
        <v>ekSf[kd</v>
      </c>
      <c r="D1220" s="498" t="str">
        <f>'statement of marks'!L$5</f>
        <v>fyf[kr</v>
      </c>
      <c r="E1220" s="498" t="str">
        <f>'statement of marks'!M$5</f>
        <v>;ksx</v>
      </c>
      <c r="F1220" s="498" t="str">
        <f>'statement of marks'!N$5</f>
        <v>ekSf[kd</v>
      </c>
      <c r="G1220" s="498" t="str">
        <f>'statement of marks'!O$5</f>
        <v>fyf[kr</v>
      </c>
      <c r="H1220" s="498" t="str">
        <f>'statement of marks'!P$5</f>
        <v>;ksx</v>
      </c>
      <c r="I1220" s="564" t="s">
        <v>79</v>
      </c>
      <c r="J1220" s="565" t="s">
        <v>571</v>
      </c>
    </row>
    <row r="1221" spans="1:10" ht="17" customHeight="1">
      <c r="A1221" s="533"/>
      <c r="B1221" s="538" t="s">
        <v>55</v>
      </c>
      <c r="C1221" s="541">
        <f>'statement of marks'!K$6</f>
        <v>70</v>
      </c>
      <c r="D1221" s="541">
        <f>'statement of marks'!L$6</f>
        <v>30</v>
      </c>
      <c r="E1221" s="541">
        <f>'statement of marks'!M$6</f>
        <v>100</v>
      </c>
      <c r="F1221" s="541">
        <f>'statement of marks'!N$6</f>
        <v>70</v>
      </c>
      <c r="G1221" s="541">
        <f>'statement of marks'!O$6</f>
        <v>30</v>
      </c>
      <c r="H1221" s="541">
        <f>'statement of marks'!P$6</f>
        <v>100</v>
      </c>
      <c r="I1221" s="541"/>
      <c r="J1221" s="542"/>
    </row>
    <row r="1222" spans="1:10" ht="17" customHeight="1">
      <c r="A1222" s="532"/>
      <c r="B1222" s="530" t="str">
        <f>'statement of marks'!$BZ$5</f>
        <v>fgUnh</v>
      </c>
      <c r="C1222" s="543" t="str">
        <f>'statement of marks'!K46</f>
        <v/>
      </c>
      <c r="D1222" s="543" t="str">
        <f>'statement of marks'!L46</f>
        <v/>
      </c>
      <c r="E1222" s="543" t="str">
        <f>'statement of marks'!M46</f>
        <v/>
      </c>
      <c r="F1222" s="543" t="str">
        <f>'statement of marks'!N46</f>
        <v/>
      </c>
      <c r="G1222" s="543" t="str">
        <f>'statement of marks'!O46</f>
        <v/>
      </c>
      <c r="H1222" s="543" t="str">
        <f>'statement of marks'!P46</f>
        <v/>
      </c>
      <c r="I1222" s="544" t="str">
        <f>IF('statement of marks'!CA46="","",'statement of marks'!CA46)</f>
        <v/>
      </c>
      <c r="J1222" s="545" t="str">
        <f>IF('statement of marks'!CB46="","",'statement of marks'!CB46)</f>
        <v/>
      </c>
    </row>
    <row r="1223" spans="1:10" ht="17" customHeight="1">
      <c r="A1223" s="532"/>
      <c r="B1223" s="530" t="str">
        <f>'statement of marks'!$CC$5</f>
        <v>vaxszth</v>
      </c>
      <c r="C1223" s="543" t="str">
        <f>'statement of marks'!X46</f>
        <v/>
      </c>
      <c r="D1223" s="543" t="str">
        <f>'statement of marks'!Y46</f>
        <v/>
      </c>
      <c r="E1223" s="543" t="str">
        <f>'statement of marks'!Z46</f>
        <v/>
      </c>
      <c r="F1223" s="543" t="str">
        <f>'statement of marks'!AA46</f>
        <v/>
      </c>
      <c r="G1223" s="543" t="str">
        <f>'statement of marks'!AB46</f>
        <v/>
      </c>
      <c r="H1223" s="543" t="str">
        <f>'statement of marks'!AC46</f>
        <v/>
      </c>
      <c r="I1223" s="544" t="str">
        <f>IF('statement of marks'!CD46="","",'statement of marks'!CD46)</f>
        <v/>
      </c>
      <c r="J1223" s="545" t="str">
        <f>IF('statement of marks'!CE46="","",'statement of marks'!CE46)</f>
        <v/>
      </c>
    </row>
    <row r="1224" spans="1:10" ht="17" customHeight="1">
      <c r="A1224" s="532"/>
      <c r="B1224" s="530" t="str">
        <f>'statement of marks'!$CF$5</f>
        <v>xf.kr</v>
      </c>
      <c r="C1224" s="543" t="str">
        <f>'statement of marks'!AK46</f>
        <v/>
      </c>
      <c r="D1224" s="543" t="str">
        <f>'statement of marks'!AL46</f>
        <v/>
      </c>
      <c r="E1224" s="543" t="str">
        <f>'statement of marks'!AM46</f>
        <v/>
      </c>
      <c r="F1224" s="543" t="str">
        <f>'statement of marks'!AN46</f>
        <v/>
      </c>
      <c r="G1224" s="543" t="str">
        <f>'statement of marks'!AO46</f>
        <v/>
      </c>
      <c r="H1224" s="543" t="str">
        <f>'statement of marks'!AP46</f>
        <v/>
      </c>
      <c r="I1224" s="544" t="str">
        <f>IF('statement of marks'!CG46="","",'statement of marks'!CG46)</f>
        <v/>
      </c>
      <c r="J1224" s="545" t="str">
        <f>IF('statement of marks'!CH46="","",'statement of marks'!CH46)</f>
        <v/>
      </c>
    </row>
    <row r="1225" spans="1:10" ht="17" customHeight="1">
      <c r="A1225" s="533"/>
      <c r="B1225" s="538" t="s">
        <v>55</v>
      </c>
      <c r="C1225" s="541"/>
      <c r="D1225" s="541"/>
      <c r="E1225" s="541">
        <f>'statement of marks'!AX$6</f>
        <v>50</v>
      </c>
      <c r="F1225" s="541"/>
      <c r="G1225" s="541"/>
      <c r="H1225" s="541">
        <f>'statement of marks'!AY$6</f>
        <v>50</v>
      </c>
      <c r="I1225" s="546"/>
      <c r="J1225" s="542"/>
    </row>
    <row r="1226" spans="1:10" ht="17" customHeight="1">
      <c r="A1226" s="532"/>
      <c r="B1226" s="530" t="str">
        <f>'statement of marks'!$CI$5</f>
        <v>Ik;kZoj.k v/;;u</v>
      </c>
      <c r="C1226" s="561"/>
      <c r="D1226" s="561"/>
      <c r="E1226" s="543" t="str">
        <f>'statement of marks'!AX46</f>
        <v/>
      </c>
      <c r="F1226" s="561"/>
      <c r="G1226" s="561"/>
      <c r="H1226" s="543" t="str">
        <f>'statement of marks'!AY46</f>
        <v/>
      </c>
      <c r="I1226" s="544" t="str">
        <f>IF('statement of marks'!CJ46="","",'statement of marks'!CJ46)</f>
        <v/>
      </c>
      <c r="J1226" s="545" t="str">
        <f>IF('statement of marks'!CK46="","",'statement of marks'!CK46)</f>
        <v/>
      </c>
    </row>
    <row r="1227" spans="1:10" ht="17" customHeight="1">
      <c r="A1227" s="532"/>
      <c r="B1227" s="530" t="str">
        <f>'statement of marks'!$CR$5</f>
        <v>LokLF; ,oe~ 'kkjhfjd f'k{kk</v>
      </c>
      <c r="C1227" s="543"/>
      <c r="D1227" s="543"/>
      <c r="E1227" s="543" t="str">
        <f>'statement of marks'!BS46</f>
        <v/>
      </c>
      <c r="F1227" s="561"/>
      <c r="G1227" s="543"/>
      <c r="H1227" s="543" t="str">
        <f>'statement of marks'!BT46</f>
        <v/>
      </c>
      <c r="I1227" s="547" t="str">
        <f>IF('statement of marks'!CS46="","",'statement of marks'!CS46)</f>
        <v/>
      </c>
      <c r="J1227" s="548" t="str">
        <f>IF('statement of marks'!CT46="","",'statement of marks'!CT46)</f>
        <v/>
      </c>
    </row>
    <row r="1228" spans="1:10" ht="17" customHeight="1">
      <c r="A1228" s="533"/>
      <c r="B1228" s="538" t="s">
        <v>55</v>
      </c>
      <c r="C1228" s="541"/>
      <c r="D1228" s="541"/>
      <c r="E1228" s="541">
        <f>'statement of marks'!BE$6</f>
        <v>25</v>
      </c>
      <c r="F1228" s="546"/>
      <c r="G1228" s="541"/>
      <c r="H1228" s="541">
        <f>'statement of marks'!BF$6</f>
        <v>25</v>
      </c>
      <c r="I1228" s="549"/>
      <c r="J1228" s="550"/>
    </row>
    <row r="1229" spans="1:10" ht="17" customHeight="1">
      <c r="A1229" s="532"/>
      <c r="B1229" s="530" t="str">
        <f>'statement of marks'!$CL$5</f>
        <v>dk;kZuqHko</v>
      </c>
      <c r="C1229" s="543"/>
      <c r="D1229" s="543"/>
      <c r="E1229" s="543" t="str">
        <f>'statement of marks'!BE46</f>
        <v/>
      </c>
      <c r="F1229" s="561"/>
      <c r="G1229" s="543"/>
      <c r="H1229" s="543" t="str">
        <f>'statement of marks'!BF46</f>
        <v/>
      </c>
      <c r="I1229" s="544" t="str">
        <f>IF('statement of marks'!CM46="","",'statement of marks'!CM46)</f>
        <v/>
      </c>
      <c r="J1229" s="545" t="str">
        <f>IF('statement of marks'!CN46="","",'statement of marks'!CN46)</f>
        <v/>
      </c>
    </row>
    <row r="1230" spans="1:10" ht="17" customHeight="1">
      <c r="A1230" s="532"/>
      <c r="B1230" s="530" t="str">
        <f>'statement of marks'!$CO$5</f>
        <v>dyk f'k{kk</v>
      </c>
      <c r="C1230" s="543"/>
      <c r="D1230" s="543"/>
      <c r="E1230" s="543" t="str">
        <f>'statement of marks'!BL46</f>
        <v/>
      </c>
      <c r="F1230" s="561"/>
      <c r="G1230" s="543"/>
      <c r="H1230" s="543" t="str">
        <f>'statement of marks'!BM46</f>
        <v/>
      </c>
      <c r="I1230" s="547" t="str">
        <f>IF('statement of marks'!CP46="","",'statement of marks'!CP46)</f>
        <v/>
      </c>
      <c r="J1230" s="551" t="str">
        <f>IF('statement of marks'!CQ46="","",'statement of marks'!CQ46)</f>
        <v/>
      </c>
    </row>
    <row r="1231" spans="1:10" ht="17" customHeight="1">
      <c r="A1231" s="960"/>
      <c r="B1231" s="959" t="s">
        <v>659</v>
      </c>
      <c r="C1231" s="920" t="s">
        <v>8</v>
      </c>
      <c r="D1231" s="920"/>
      <c r="E1231" s="961" t="str">
        <f>'statement of marks'!CY$5</f>
        <v>dqy iw.kkZd</v>
      </c>
      <c r="F1231" s="961"/>
      <c r="G1231" s="961" t="str">
        <f>'statement of marks'!CZ$5</f>
        <v>dqy izkIrkad</v>
      </c>
      <c r="H1231" s="961"/>
      <c r="I1231" s="562" t="str">
        <f>'statement of marks'!DA$5</f>
        <v>izfr'kr</v>
      </c>
      <c r="J1231" s="536" t="s">
        <v>663</v>
      </c>
    </row>
    <row r="1232" spans="1:10" ht="17" customHeight="1">
      <c r="A1232" s="960"/>
      <c r="B1232" s="959"/>
      <c r="C1232" s="920" t="str">
        <f>IF('statement of marks'!CX46="","",'statement of marks'!CX46)</f>
        <v/>
      </c>
      <c r="D1232" s="920"/>
      <c r="E1232" s="951" t="str">
        <f>IF('statement of marks'!CY46="","",'statement of marks'!CY46)</f>
        <v/>
      </c>
      <c r="F1232" s="951"/>
      <c r="G1232" s="951" t="str">
        <f>IF('statement of marks'!CZ46="","",'statement of marks'!CZ46)</f>
        <v/>
      </c>
      <c r="H1232" s="951"/>
      <c r="I1232" s="543" t="str">
        <f>IF('statement of marks'!DA46="","",'statement of marks'!DA46)</f>
        <v/>
      </c>
      <c r="J1232" s="566" t="str">
        <f>IF('statement of marks'!DB46="","",'statement of marks'!DB46)</f>
        <v/>
      </c>
    </row>
    <row r="1233" spans="1:10" ht="17" customHeight="1">
      <c r="A1233" s="532"/>
      <c r="B1233" s="539" t="str">
        <f>'statement of marks'!$CU$5</f>
        <v>dqy ehfVax</v>
      </c>
      <c r="C1233" s="932" t="str">
        <f>details!$CB$3</f>
        <v>;ksx fnlEcj rd</v>
      </c>
      <c r="D1233" s="933"/>
      <c r="E1233" s="934"/>
      <c r="F1233" s="552" t="str">
        <f>details!CB46</f>
        <v/>
      </c>
      <c r="G1233" s="932" t="s">
        <v>664</v>
      </c>
      <c r="H1233" s="933"/>
      <c r="I1233" s="934"/>
      <c r="J1233" s="554" t="str">
        <f>details!CJ46</f>
        <v/>
      </c>
    </row>
    <row r="1234" spans="1:10" ht="17" customHeight="1">
      <c r="A1234" s="532"/>
      <c r="B1234" s="530" t="str">
        <f>'statement of marks'!$CV$5</f>
        <v>Nk= mifLFkfr</v>
      </c>
      <c r="C1234" s="935"/>
      <c r="D1234" s="936"/>
      <c r="E1234" s="937"/>
      <c r="F1234" s="553" t="str">
        <f>details!CC46</f>
        <v/>
      </c>
      <c r="G1234" s="935"/>
      <c r="H1234" s="936"/>
      <c r="I1234" s="937"/>
      <c r="J1234" s="555" t="str">
        <f>details!CK46</f>
        <v/>
      </c>
    </row>
    <row r="1235" spans="1:10" ht="17" customHeight="1">
      <c r="A1235" s="532"/>
      <c r="B1235" s="530" t="s">
        <v>569</v>
      </c>
      <c r="C1235" s="952" t="str">
        <f>IF('statement of marks'!DE46="","",'statement of marks'!DE46)</f>
        <v/>
      </c>
      <c r="D1235" s="953"/>
      <c r="E1235" s="953"/>
      <c r="F1235" s="954"/>
      <c r="G1235" s="955" t="str">
        <f>'statement of marks'!DD$5</f>
        <v>d{kk esa LFkku</v>
      </c>
      <c r="H1235" s="956"/>
      <c r="I1235" s="957"/>
      <c r="J1235" s="545" t="str">
        <f>'statement of marks'!DD46</f>
        <v/>
      </c>
    </row>
    <row r="1236" spans="1:10" ht="17" customHeight="1">
      <c r="A1236" s="532"/>
      <c r="B1236" s="530" t="s">
        <v>65</v>
      </c>
      <c r="C1236" s="920"/>
      <c r="D1236" s="920"/>
      <c r="E1236" s="920"/>
      <c r="F1236" s="920"/>
      <c r="G1236" s="920"/>
      <c r="H1236" s="920"/>
      <c r="I1236" s="920"/>
      <c r="J1236" s="924"/>
    </row>
    <row r="1237" spans="1:10" ht="17" customHeight="1">
      <c r="A1237" s="532"/>
      <c r="B1237" s="556" t="s">
        <v>86</v>
      </c>
      <c r="C1237" s="920"/>
      <c r="D1237" s="920"/>
      <c r="E1237" s="920"/>
      <c r="F1237" s="920"/>
      <c r="G1237" s="920"/>
      <c r="H1237" s="920"/>
      <c r="I1237" s="920"/>
      <c r="J1237" s="924"/>
    </row>
    <row r="1238" spans="1:10" ht="17" customHeight="1">
      <c r="A1238" s="532"/>
      <c r="B1238" s="557" t="s">
        <v>16</v>
      </c>
      <c r="C1238" s="920"/>
      <c r="D1238" s="920"/>
      <c r="E1238" s="920"/>
      <c r="F1238" s="920"/>
      <c r="G1238" s="920"/>
      <c r="H1238" s="920"/>
      <c r="I1238" s="920"/>
      <c r="J1238" s="924"/>
    </row>
    <row r="1239" spans="1:10" ht="17" customHeight="1">
      <c r="A1239" s="534"/>
      <c r="B1239" s="558" t="s">
        <v>4</v>
      </c>
      <c r="C1239" s="920"/>
      <c r="D1239" s="920"/>
      <c r="E1239" s="920"/>
      <c r="F1239" s="920"/>
      <c r="G1239" s="920"/>
      <c r="H1239" s="920"/>
      <c r="I1239" s="920"/>
      <c r="J1239" s="924"/>
    </row>
    <row r="1240" spans="1:10" ht="17" customHeight="1" thickBot="1">
      <c r="A1240" s="535"/>
      <c r="B1240" s="559" t="str">
        <f>'statement of marks'!$H$3</f>
        <v xml:space="preserve">fo|ky; dk Mkbl dksM+ </v>
      </c>
      <c r="C1240" s="925" t="str">
        <f>'statement of marks'!$I$3</f>
        <v>00001</v>
      </c>
      <c r="D1240" s="925"/>
      <c r="E1240" s="926" t="s">
        <v>63</v>
      </c>
      <c r="F1240" s="926"/>
      <c r="G1240" s="926"/>
      <c r="H1240" s="927">
        <f>'statement of marks'!$DD$107</f>
        <v>42460</v>
      </c>
      <c r="I1240" s="928"/>
      <c r="J1240" s="540" t="s">
        <v>662</v>
      </c>
    </row>
    <row r="1241" spans="1:10" ht="17" customHeight="1">
      <c r="A1241" s="929" t="s">
        <v>39</v>
      </c>
      <c r="B1241" s="930"/>
      <c r="C1241" s="930"/>
      <c r="D1241" s="930"/>
      <c r="E1241" s="930"/>
      <c r="F1241" s="930"/>
      <c r="G1241" s="930"/>
      <c r="H1241" s="930"/>
      <c r="I1241" s="930"/>
      <c r="J1241" s="931"/>
    </row>
    <row r="1242" spans="1:10" ht="17" customHeight="1">
      <c r="A1242" s="938" t="str">
        <f>'statement of marks'!$A$1</f>
        <v>jk- ck- ek/;fed fo|ky; uohu] fuEckgsM+k</v>
      </c>
      <c r="B1242" s="939"/>
      <c r="C1242" s="939"/>
      <c r="D1242" s="939"/>
      <c r="E1242" s="939"/>
      <c r="F1242" s="939"/>
      <c r="G1242" s="939"/>
      <c r="H1242" s="939"/>
      <c r="I1242" s="939"/>
      <c r="J1242" s="940"/>
    </row>
    <row r="1243" spans="1:10" ht="17" customHeight="1">
      <c r="A1243" s="941"/>
      <c r="B1243" s="942"/>
      <c r="C1243" s="942"/>
      <c r="D1243" s="942"/>
      <c r="E1243" s="942"/>
      <c r="F1243" s="942"/>
      <c r="G1243" s="942"/>
      <c r="H1243" s="942"/>
      <c r="I1243" s="942"/>
      <c r="J1243" s="943"/>
    </row>
    <row r="1244" spans="1:10" ht="17" customHeight="1">
      <c r="A1244" s="531"/>
      <c r="B1244" s="537" t="s">
        <v>559</v>
      </c>
      <c r="C1244" s="944" t="str">
        <f>'statement of marks'!$F$3</f>
        <v>2015-16</v>
      </c>
      <c r="D1244" s="944"/>
      <c r="E1244" s="944"/>
      <c r="F1244" s="944"/>
      <c r="G1244" s="944"/>
      <c r="H1244" s="944"/>
      <c r="I1244" s="944"/>
      <c r="J1244" s="945"/>
    </row>
    <row r="1245" spans="1:10" ht="17" customHeight="1">
      <c r="A1245" s="532"/>
      <c r="B1245" s="530" t="s">
        <v>560</v>
      </c>
      <c r="C1245" s="912" t="str">
        <f>IF('statement of marks'!H47="","",'statement of marks'!H47)</f>
        <v>v 041</v>
      </c>
      <c r="D1245" s="912"/>
      <c r="E1245" s="912"/>
      <c r="F1245" s="912"/>
      <c r="G1245" s="912"/>
      <c r="H1245" s="912"/>
      <c r="I1245" s="912"/>
      <c r="J1245" s="958"/>
    </row>
    <row r="1246" spans="1:10" ht="17" customHeight="1">
      <c r="A1246" s="532"/>
      <c r="B1246" s="530" t="s">
        <v>561</v>
      </c>
      <c r="C1246" s="912" t="str">
        <f>IF('statement of marks'!I47="","",'statement of marks'!I47)</f>
        <v>c 041</v>
      </c>
      <c r="D1246" s="912"/>
      <c r="E1246" s="912"/>
      <c r="F1246" s="912"/>
      <c r="G1246" s="912"/>
      <c r="H1246" s="912"/>
      <c r="I1246" s="912"/>
      <c r="J1246" s="958"/>
    </row>
    <row r="1247" spans="1:10" ht="17" customHeight="1">
      <c r="A1247" s="532"/>
      <c r="B1247" s="530" t="s">
        <v>562</v>
      </c>
      <c r="C1247" s="912" t="str">
        <f>IF('statement of marks'!J47="","",'statement of marks'!J47)</f>
        <v>l 041</v>
      </c>
      <c r="D1247" s="912"/>
      <c r="E1247" s="912"/>
      <c r="F1247" s="912"/>
      <c r="G1247" s="912"/>
      <c r="H1247" s="912"/>
      <c r="I1247" s="912"/>
      <c r="J1247" s="958"/>
    </row>
    <row r="1248" spans="1:10" ht="17" customHeight="1">
      <c r="A1248" s="532"/>
      <c r="B1248" s="530" t="s">
        <v>563</v>
      </c>
      <c r="C1248" s="946" t="str">
        <f>'statement of marks'!$D$3</f>
        <v>2 A</v>
      </c>
      <c r="D1248" s="946"/>
      <c r="E1248" s="946"/>
      <c r="F1248" s="912" t="s">
        <v>566</v>
      </c>
      <c r="G1248" s="912"/>
      <c r="H1248" s="912"/>
      <c r="I1248" s="949" t="str">
        <f>IF('statement of marks'!B47="","",'statement of marks'!B47)</f>
        <v/>
      </c>
      <c r="J1248" s="950"/>
    </row>
    <row r="1249" spans="1:10" ht="17" customHeight="1">
      <c r="A1249" s="532"/>
      <c r="B1249" s="530" t="s">
        <v>6</v>
      </c>
      <c r="C1249" s="946" t="str">
        <f>IF('statement of marks'!D47="","",'statement of marks'!D47)</f>
        <v/>
      </c>
      <c r="D1249" s="946"/>
      <c r="E1249" s="946"/>
      <c r="F1249" s="912" t="s">
        <v>564</v>
      </c>
      <c r="G1249" s="912"/>
      <c r="H1249" s="912"/>
      <c r="I1249" s="949" t="str">
        <f>IF('statement of marks'!E47="","",'statement of marks'!E47)</f>
        <v/>
      </c>
      <c r="J1249" s="950"/>
    </row>
    <row r="1250" spans="1:10" ht="17" customHeight="1">
      <c r="A1250" s="532"/>
      <c r="B1250" s="530" t="s">
        <v>661</v>
      </c>
      <c r="C1250" s="947" t="str">
        <f>IF('statement of marks'!F47="","",'statement of marks'!F47)</f>
        <v/>
      </c>
      <c r="D1250" s="947"/>
      <c r="E1250" s="947"/>
      <c r="F1250" s="918" t="str">
        <f>IF('statement of marks'!G47="","",'statement of marks'!G47)</f>
        <v/>
      </c>
      <c r="G1250" s="918"/>
      <c r="H1250" s="918"/>
      <c r="I1250" s="918"/>
      <c r="J1250" s="948"/>
    </row>
    <row r="1251" spans="1:10" ht="17" customHeight="1">
      <c r="A1251" s="534"/>
      <c r="B1251" s="529" t="s">
        <v>565</v>
      </c>
      <c r="C1251" s="498" t="str">
        <f>'statement of marks'!K$5</f>
        <v>ekSf[kd</v>
      </c>
      <c r="D1251" s="498" t="str">
        <f>'statement of marks'!L$5</f>
        <v>fyf[kr</v>
      </c>
      <c r="E1251" s="498" t="str">
        <f>'statement of marks'!M$5</f>
        <v>;ksx</v>
      </c>
      <c r="F1251" s="498" t="str">
        <f>'statement of marks'!N$5</f>
        <v>ekSf[kd</v>
      </c>
      <c r="G1251" s="498" t="str">
        <f>'statement of marks'!O$5</f>
        <v>fyf[kr</v>
      </c>
      <c r="H1251" s="498" t="str">
        <f>'statement of marks'!P$5</f>
        <v>;ksx</v>
      </c>
      <c r="I1251" s="564" t="s">
        <v>79</v>
      </c>
      <c r="J1251" s="565" t="s">
        <v>571</v>
      </c>
    </row>
    <row r="1252" spans="1:10" ht="17" customHeight="1">
      <c r="A1252" s="533"/>
      <c r="B1252" s="538" t="s">
        <v>55</v>
      </c>
      <c r="C1252" s="541">
        <f>'statement of marks'!K$6</f>
        <v>70</v>
      </c>
      <c r="D1252" s="541">
        <f>'statement of marks'!L$6</f>
        <v>30</v>
      </c>
      <c r="E1252" s="541">
        <f>'statement of marks'!M$6</f>
        <v>100</v>
      </c>
      <c r="F1252" s="541">
        <f>'statement of marks'!N$6</f>
        <v>70</v>
      </c>
      <c r="G1252" s="541">
        <f>'statement of marks'!O$6</f>
        <v>30</v>
      </c>
      <c r="H1252" s="541">
        <f>'statement of marks'!P$6</f>
        <v>100</v>
      </c>
      <c r="I1252" s="541"/>
      <c r="J1252" s="542"/>
    </row>
    <row r="1253" spans="1:10" ht="17" customHeight="1">
      <c r="A1253" s="532"/>
      <c r="B1253" s="530" t="str">
        <f>'statement of marks'!$BZ$5</f>
        <v>fgUnh</v>
      </c>
      <c r="C1253" s="543" t="str">
        <f>'statement of marks'!K47</f>
        <v/>
      </c>
      <c r="D1253" s="543" t="str">
        <f>'statement of marks'!L47</f>
        <v/>
      </c>
      <c r="E1253" s="543" t="str">
        <f>'statement of marks'!M47</f>
        <v/>
      </c>
      <c r="F1253" s="543" t="str">
        <f>'statement of marks'!N47</f>
        <v/>
      </c>
      <c r="G1253" s="543" t="str">
        <f>'statement of marks'!O47</f>
        <v/>
      </c>
      <c r="H1253" s="543" t="str">
        <f>'statement of marks'!P47</f>
        <v/>
      </c>
      <c r="I1253" s="544" t="str">
        <f>IF('statement of marks'!CA47="","",'statement of marks'!CA47)</f>
        <v/>
      </c>
      <c r="J1253" s="545" t="str">
        <f>IF('statement of marks'!CB47="","",'statement of marks'!CB47)</f>
        <v/>
      </c>
    </row>
    <row r="1254" spans="1:10" ht="17" customHeight="1">
      <c r="A1254" s="532"/>
      <c r="B1254" s="530" t="str">
        <f>'statement of marks'!$CC$5</f>
        <v>vaxszth</v>
      </c>
      <c r="C1254" s="543" t="str">
        <f>'statement of marks'!X47</f>
        <v/>
      </c>
      <c r="D1254" s="543" t="str">
        <f>'statement of marks'!Y47</f>
        <v/>
      </c>
      <c r="E1254" s="543" t="str">
        <f>'statement of marks'!Z47</f>
        <v/>
      </c>
      <c r="F1254" s="543" t="str">
        <f>'statement of marks'!AA47</f>
        <v/>
      </c>
      <c r="G1254" s="543" t="str">
        <f>'statement of marks'!AB47</f>
        <v/>
      </c>
      <c r="H1254" s="543" t="str">
        <f>'statement of marks'!AC47</f>
        <v/>
      </c>
      <c r="I1254" s="544" t="str">
        <f>IF('statement of marks'!CD47="","",'statement of marks'!CD47)</f>
        <v/>
      </c>
      <c r="J1254" s="545" t="str">
        <f>IF('statement of marks'!CE47="","",'statement of marks'!CE47)</f>
        <v/>
      </c>
    </row>
    <row r="1255" spans="1:10" ht="17" customHeight="1">
      <c r="A1255" s="532"/>
      <c r="B1255" s="530" t="str">
        <f>'statement of marks'!$CF$5</f>
        <v>xf.kr</v>
      </c>
      <c r="C1255" s="543" t="str">
        <f>'statement of marks'!AK47</f>
        <v/>
      </c>
      <c r="D1255" s="543" t="str">
        <f>'statement of marks'!AL47</f>
        <v/>
      </c>
      <c r="E1255" s="543" t="str">
        <f>'statement of marks'!AM47</f>
        <v/>
      </c>
      <c r="F1255" s="543" t="str">
        <f>'statement of marks'!AN47</f>
        <v/>
      </c>
      <c r="G1255" s="543" t="str">
        <f>'statement of marks'!AO47</f>
        <v/>
      </c>
      <c r="H1255" s="543" t="str">
        <f>'statement of marks'!AP47</f>
        <v/>
      </c>
      <c r="I1255" s="544" t="str">
        <f>IF('statement of marks'!CG47="","",'statement of marks'!CG47)</f>
        <v/>
      </c>
      <c r="J1255" s="545" t="str">
        <f>IF('statement of marks'!CH47="","",'statement of marks'!CH47)</f>
        <v/>
      </c>
    </row>
    <row r="1256" spans="1:10" ht="17" customHeight="1">
      <c r="A1256" s="533"/>
      <c r="B1256" s="538" t="s">
        <v>55</v>
      </c>
      <c r="C1256" s="541"/>
      <c r="D1256" s="541"/>
      <c r="E1256" s="541">
        <f>'statement of marks'!AX$6</f>
        <v>50</v>
      </c>
      <c r="F1256" s="541"/>
      <c r="G1256" s="541"/>
      <c r="H1256" s="541">
        <f>'statement of marks'!AY$6</f>
        <v>50</v>
      </c>
      <c r="I1256" s="546"/>
      <c r="J1256" s="542"/>
    </row>
    <row r="1257" spans="1:10" ht="17" customHeight="1">
      <c r="A1257" s="532"/>
      <c r="B1257" s="530" t="str">
        <f>'statement of marks'!$CI$5</f>
        <v>Ik;kZoj.k v/;;u</v>
      </c>
      <c r="C1257" s="561"/>
      <c r="D1257" s="561"/>
      <c r="E1257" s="543" t="str">
        <f>'statement of marks'!AX47</f>
        <v/>
      </c>
      <c r="F1257" s="561"/>
      <c r="G1257" s="561"/>
      <c r="H1257" s="543" t="str">
        <f>'statement of marks'!AY47</f>
        <v/>
      </c>
      <c r="I1257" s="544" t="str">
        <f>IF('statement of marks'!CJ47="","",'statement of marks'!CJ47)</f>
        <v/>
      </c>
      <c r="J1257" s="545" t="str">
        <f>IF('statement of marks'!CK47="","",'statement of marks'!CK47)</f>
        <v/>
      </c>
    </row>
    <row r="1258" spans="1:10" ht="17" customHeight="1">
      <c r="A1258" s="532"/>
      <c r="B1258" s="530" t="str">
        <f>'statement of marks'!$CR$5</f>
        <v>LokLF; ,oe~ 'kkjhfjd f'k{kk</v>
      </c>
      <c r="C1258" s="543"/>
      <c r="D1258" s="543"/>
      <c r="E1258" s="543" t="str">
        <f>'statement of marks'!BS47</f>
        <v/>
      </c>
      <c r="F1258" s="561"/>
      <c r="G1258" s="543"/>
      <c r="H1258" s="543" t="str">
        <f>'statement of marks'!BT47</f>
        <v/>
      </c>
      <c r="I1258" s="547" t="str">
        <f>IF('statement of marks'!CS47="","",'statement of marks'!CS47)</f>
        <v/>
      </c>
      <c r="J1258" s="548" t="str">
        <f>IF('statement of marks'!CT47="","",'statement of marks'!CT47)</f>
        <v/>
      </c>
    </row>
    <row r="1259" spans="1:10" ht="17" customHeight="1">
      <c r="A1259" s="533"/>
      <c r="B1259" s="538" t="s">
        <v>55</v>
      </c>
      <c r="C1259" s="541"/>
      <c r="D1259" s="541"/>
      <c r="E1259" s="541">
        <f>'statement of marks'!BE$6</f>
        <v>25</v>
      </c>
      <c r="F1259" s="546"/>
      <c r="G1259" s="541"/>
      <c r="H1259" s="541">
        <f>'statement of marks'!BF$6</f>
        <v>25</v>
      </c>
      <c r="I1259" s="549"/>
      <c r="J1259" s="550"/>
    </row>
    <row r="1260" spans="1:10" ht="17" customHeight="1">
      <c r="A1260" s="532"/>
      <c r="B1260" s="530" t="str">
        <f>'statement of marks'!$CL$5</f>
        <v>dk;kZuqHko</v>
      </c>
      <c r="C1260" s="543"/>
      <c r="D1260" s="543"/>
      <c r="E1260" s="543" t="str">
        <f>'statement of marks'!BE47</f>
        <v/>
      </c>
      <c r="F1260" s="561"/>
      <c r="G1260" s="543"/>
      <c r="H1260" s="543" t="str">
        <f>'statement of marks'!BF47</f>
        <v/>
      </c>
      <c r="I1260" s="544" t="str">
        <f>IF('statement of marks'!CM47="","",'statement of marks'!CM47)</f>
        <v/>
      </c>
      <c r="J1260" s="545" t="str">
        <f>IF('statement of marks'!CN47="","",'statement of marks'!CN47)</f>
        <v/>
      </c>
    </row>
    <row r="1261" spans="1:10" ht="17" customHeight="1">
      <c r="A1261" s="532"/>
      <c r="B1261" s="530" t="str">
        <f>'statement of marks'!$CO$5</f>
        <v>dyk f'k{kk</v>
      </c>
      <c r="C1261" s="543"/>
      <c r="D1261" s="543"/>
      <c r="E1261" s="543" t="str">
        <f>'statement of marks'!BL47</f>
        <v/>
      </c>
      <c r="F1261" s="561"/>
      <c r="G1261" s="543"/>
      <c r="H1261" s="543" t="str">
        <f>'statement of marks'!BM47</f>
        <v/>
      </c>
      <c r="I1261" s="547" t="str">
        <f>IF('statement of marks'!CP47="","",'statement of marks'!CP47)</f>
        <v/>
      </c>
      <c r="J1261" s="551" t="str">
        <f>IF('statement of marks'!CQ47="","",'statement of marks'!CQ47)</f>
        <v/>
      </c>
    </row>
    <row r="1262" spans="1:10" ht="17" customHeight="1">
      <c r="A1262" s="960"/>
      <c r="B1262" s="959" t="s">
        <v>659</v>
      </c>
      <c r="C1262" s="920" t="s">
        <v>8</v>
      </c>
      <c r="D1262" s="920"/>
      <c r="E1262" s="961" t="str">
        <f>'statement of marks'!CY$5</f>
        <v>dqy iw.kkZd</v>
      </c>
      <c r="F1262" s="961"/>
      <c r="G1262" s="961" t="str">
        <f>'statement of marks'!CZ$5</f>
        <v>dqy izkIrkad</v>
      </c>
      <c r="H1262" s="961"/>
      <c r="I1262" s="562" t="str">
        <f>'statement of marks'!DA$5</f>
        <v>izfr'kr</v>
      </c>
      <c r="J1262" s="536" t="s">
        <v>663</v>
      </c>
    </row>
    <row r="1263" spans="1:10" ht="17" customHeight="1">
      <c r="A1263" s="960"/>
      <c r="B1263" s="959"/>
      <c r="C1263" s="920" t="str">
        <f>IF('statement of marks'!CX47="","",'statement of marks'!CX47)</f>
        <v/>
      </c>
      <c r="D1263" s="920"/>
      <c r="E1263" s="951" t="str">
        <f>IF('statement of marks'!CY47="","",'statement of marks'!CY47)</f>
        <v/>
      </c>
      <c r="F1263" s="951"/>
      <c r="G1263" s="951" t="str">
        <f>IF('statement of marks'!CZ47="","",'statement of marks'!CZ47)</f>
        <v/>
      </c>
      <c r="H1263" s="951"/>
      <c r="I1263" s="543" t="str">
        <f>IF('statement of marks'!DA47="","",'statement of marks'!DA47)</f>
        <v/>
      </c>
      <c r="J1263" s="566" t="str">
        <f>IF('statement of marks'!DB47="","",'statement of marks'!DB47)</f>
        <v/>
      </c>
    </row>
    <row r="1264" spans="1:10" ht="17" customHeight="1">
      <c r="A1264" s="532"/>
      <c r="B1264" s="539" t="str">
        <f>'statement of marks'!$CU$5</f>
        <v>dqy ehfVax</v>
      </c>
      <c r="C1264" s="932" t="str">
        <f>details!$CB$3</f>
        <v>;ksx fnlEcj rd</v>
      </c>
      <c r="D1264" s="933"/>
      <c r="E1264" s="934"/>
      <c r="F1264" s="552" t="str">
        <f>details!CB47</f>
        <v/>
      </c>
      <c r="G1264" s="932" t="s">
        <v>664</v>
      </c>
      <c r="H1264" s="933"/>
      <c r="I1264" s="934"/>
      <c r="J1264" s="554" t="str">
        <f>details!CJ47</f>
        <v/>
      </c>
    </row>
    <row r="1265" spans="1:10" ht="17" customHeight="1">
      <c r="A1265" s="532"/>
      <c r="B1265" s="530" t="str">
        <f>'statement of marks'!$CV$5</f>
        <v>Nk= mifLFkfr</v>
      </c>
      <c r="C1265" s="935"/>
      <c r="D1265" s="936"/>
      <c r="E1265" s="937"/>
      <c r="F1265" s="553" t="str">
        <f>details!CC47</f>
        <v/>
      </c>
      <c r="G1265" s="935"/>
      <c r="H1265" s="936"/>
      <c r="I1265" s="937"/>
      <c r="J1265" s="555" t="str">
        <f>details!CK47</f>
        <v/>
      </c>
    </row>
    <row r="1266" spans="1:10" ht="17" customHeight="1">
      <c r="A1266" s="532"/>
      <c r="B1266" s="530" t="s">
        <v>569</v>
      </c>
      <c r="C1266" s="952" t="str">
        <f>IF('statement of marks'!DE47="","",'statement of marks'!DE47)</f>
        <v/>
      </c>
      <c r="D1266" s="953"/>
      <c r="E1266" s="953"/>
      <c r="F1266" s="954"/>
      <c r="G1266" s="955" t="str">
        <f>'statement of marks'!DD$5</f>
        <v>d{kk esa LFkku</v>
      </c>
      <c r="H1266" s="956"/>
      <c r="I1266" s="957"/>
      <c r="J1266" s="545" t="str">
        <f>'statement of marks'!DD47</f>
        <v/>
      </c>
    </row>
    <row r="1267" spans="1:10" ht="17" customHeight="1">
      <c r="A1267" s="532"/>
      <c r="B1267" s="530" t="s">
        <v>65</v>
      </c>
      <c r="C1267" s="920"/>
      <c r="D1267" s="920"/>
      <c r="E1267" s="920"/>
      <c r="F1267" s="920"/>
      <c r="G1267" s="920"/>
      <c r="H1267" s="920"/>
      <c r="I1267" s="920"/>
      <c r="J1267" s="924"/>
    </row>
    <row r="1268" spans="1:10" ht="17" customHeight="1">
      <c r="A1268" s="532"/>
      <c r="B1268" s="556" t="s">
        <v>86</v>
      </c>
      <c r="C1268" s="920"/>
      <c r="D1268" s="920"/>
      <c r="E1268" s="920"/>
      <c r="F1268" s="920"/>
      <c r="G1268" s="920"/>
      <c r="H1268" s="920"/>
      <c r="I1268" s="920"/>
      <c r="J1268" s="924"/>
    </row>
    <row r="1269" spans="1:10" ht="17" customHeight="1">
      <c r="A1269" s="532"/>
      <c r="B1269" s="557" t="s">
        <v>16</v>
      </c>
      <c r="C1269" s="920"/>
      <c r="D1269" s="920"/>
      <c r="E1269" s="920"/>
      <c r="F1269" s="920"/>
      <c r="G1269" s="920"/>
      <c r="H1269" s="920"/>
      <c r="I1269" s="920"/>
      <c r="J1269" s="924"/>
    </row>
    <row r="1270" spans="1:10" ht="17" customHeight="1">
      <c r="A1270" s="534"/>
      <c r="B1270" s="558" t="s">
        <v>4</v>
      </c>
      <c r="C1270" s="920"/>
      <c r="D1270" s="920"/>
      <c r="E1270" s="920"/>
      <c r="F1270" s="920"/>
      <c r="G1270" s="920"/>
      <c r="H1270" s="920"/>
      <c r="I1270" s="920"/>
      <c r="J1270" s="924"/>
    </row>
    <row r="1271" spans="1:10" ht="17" customHeight="1" thickBot="1">
      <c r="A1271" s="535"/>
      <c r="B1271" s="559" t="str">
        <f>'statement of marks'!$H$3</f>
        <v xml:space="preserve">fo|ky; dk Mkbl dksM+ </v>
      </c>
      <c r="C1271" s="925" t="str">
        <f>'statement of marks'!$I$3</f>
        <v>00001</v>
      </c>
      <c r="D1271" s="925"/>
      <c r="E1271" s="926" t="s">
        <v>63</v>
      </c>
      <c r="F1271" s="926"/>
      <c r="G1271" s="926"/>
      <c r="H1271" s="927">
        <f>'statement of marks'!$DD$107</f>
        <v>42460</v>
      </c>
      <c r="I1271" s="928"/>
      <c r="J1271" s="540" t="s">
        <v>662</v>
      </c>
    </row>
    <row r="1272" spans="1:10" ht="17" customHeight="1">
      <c r="A1272" s="929" t="s">
        <v>39</v>
      </c>
      <c r="B1272" s="930"/>
      <c r="C1272" s="930"/>
      <c r="D1272" s="930"/>
      <c r="E1272" s="930"/>
      <c r="F1272" s="930"/>
      <c r="G1272" s="930"/>
      <c r="H1272" s="930"/>
      <c r="I1272" s="930"/>
      <c r="J1272" s="931"/>
    </row>
    <row r="1273" spans="1:10" ht="17" customHeight="1">
      <c r="A1273" s="938" t="str">
        <f>'statement of marks'!$A$1</f>
        <v>jk- ck- ek/;fed fo|ky; uohu] fuEckgsM+k</v>
      </c>
      <c r="B1273" s="939"/>
      <c r="C1273" s="939"/>
      <c r="D1273" s="939"/>
      <c r="E1273" s="939"/>
      <c r="F1273" s="939"/>
      <c r="G1273" s="939"/>
      <c r="H1273" s="939"/>
      <c r="I1273" s="939"/>
      <c r="J1273" s="940"/>
    </row>
    <row r="1274" spans="1:10" ht="17" customHeight="1">
      <c r="A1274" s="941"/>
      <c r="B1274" s="942"/>
      <c r="C1274" s="942"/>
      <c r="D1274" s="942"/>
      <c r="E1274" s="942"/>
      <c r="F1274" s="942"/>
      <c r="G1274" s="942"/>
      <c r="H1274" s="942"/>
      <c r="I1274" s="942"/>
      <c r="J1274" s="943"/>
    </row>
    <row r="1275" spans="1:10" ht="17" customHeight="1">
      <c r="A1275" s="531"/>
      <c r="B1275" s="537" t="s">
        <v>559</v>
      </c>
      <c r="C1275" s="944" t="str">
        <f>'statement of marks'!$F$3</f>
        <v>2015-16</v>
      </c>
      <c r="D1275" s="944"/>
      <c r="E1275" s="944"/>
      <c r="F1275" s="944"/>
      <c r="G1275" s="944"/>
      <c r="H1275" s="944"/>
      <c r="I1275" s="944"/>
      <c r="J1275" s="945"/>
    </row>
    <row r="1276" spans="1:10" ht="17" customHeight="1">
      <c r="A1276" s="532"/>
      <c r="B1276" s="530" t="s">
        <v>560</v>
      </c>
      <c r="C1276" s="912" t="str">
        <f>IF('statement of marks'!H48="","",'statement of marks'!H48)</f>
        <v>v 042</v>
      </c>
      <c r="D1276" s="912"/>
      <c r="E1276" s="912"/>
      <c r="F1276" s="912"/>
      <c r="G1276" s="912"/>
      <c r="H1276" s="912"/>
      <c r="I1276" s="912"/>
      <c r="J1276" s="958"/>
    </row>
    <row r="1277" spans="1:10" ht="17" customHeight="1">
      <c r="A1277" s="532"/>
      <c r="B1277" s="530" t="s">
        <v>561</v>
      </c>
      <c r="C1277" s="912" t="str">
        <f>IF('statement of marks'!I48="","",'statement of marks'!I48)</f>
        <v>c 042</v>
      </c>
      <c r="D1277" s="912"/>
      <c r="E1277" s="912"/>
      <c r="F1277" s="912"/>
      <c r="G1277" s="912"/>
      <c r="H1277" s="912"/>
      <c r="I1277" s="912"/>
      <c r="J1277" s="958"/>
    </row>
    <row r="1278" spans="1:10" ht="17" customHeight="1">
      <c r="A1278" s="532"/>
      <c r="B1278" s="530" t="s">
        <v>562</v>
      </c>
      <c r="C1278" s="912" t="str">
        <f>IF('statement of marks'!J48="","",'statement of marks'!J48)</f>
        <v>l 042</v>
      </c>
      <c r="D1278" s="912"/>
      <c r="E1278" s="912"/>
      <c r="F1278" s="912"/>
      <c r="G1278" s="912"/>
      <c r="H1278" s="912"/>
      <c r="I1278" s="912"/>
      <c r="J1278" s="958"/>
    </row>
    <row r="1279" spans="1:10" ht="17" customHeight="1">
      <c r="A1279" s="532"/>
      <c r="B1279" s="530" t="s">
        <v>563</v>
      </c>
      <c r="C1279" s="946" t="str">
        <f>'statement of marks'!$D$3</f>
        <v>2 A</v>
      </c>
      <c r="D1279" s="946"/>
      <c r="E1279" s="946"/>
      <c r="F1279" s="912" t="s">
        <v>566</v>
      </c>
      <c r="G1279" s="912"/>
      <c r="H1279" s="912"/>
      <c r="I1279" s="949" t="str">
        <f>IF('statement of marks'!B48="","",'statement of marks'!B48)</f>
        <v/>
      </c>
      <c r="J1279" s="950"/>
    </row>
    <row r="1280" spans="1:10" ht="17" customHeight="1">
      <c r="A1280" s="532"/>
      <c r="B1280" s="530" t="s">
        <v>6</v>
      </c>
      <c r="C1280" s="946" t="str">
        <f>IF('statement of marks'!D48="","",'statement of marks'!D48)</f>
        <v/>
      </c>
      <c r="D1280" s="946"/>
      <c r="E1280" s="946"/>
      <c r="F1280" s="912" t="s">
        <v>564</v>
      </c>
      <c r="G1280" s="912"/>
      <c r="H1280" s="912"/>
      <c r="I1280" s="949" t="str">
        <f>IF('statement of marks'!E48="","",'statement of marks'!E48)</f>
        <v/>
      </c>
      <c r="J1280" s="950"/>
    </row>
    <row r="1281" spans="1:10" ht="17" customHeight="1">
      <c r="A1281" s="532"/>
      <c r="B1281" s="530" t="s">
        <v>661</v>
      </c>
      <c r="C1281" s="947" t="str">
        <f>IF('statement of marks'!F48="","",'statement of marks'!F48)</f>
        <v/>
      </c>
      <c r="D1281" s="947"/>
      <c r="E1281" s="947"/>
      <c r="F1281" s="918" t="str">
        <f>IF('statement of marks'!G48="","",'statement of marks'!G48)</f>
        <v/>
      </c>
      <c r="G1281" s="918"/>
      <c r="H1281" s="918"/>
      <c r="I1281" s="918"/>
      <c r="J1281" s="948"/>
    </row>
    <row r="1282" spans="1:10" ht="17" customHeight="1">
      <c r="A1282" s="534"/>
      <c r="B1282" s="529" t="s">
        <v>565</v>
      </c>
      <c r="C1282" s="498" t="str">
        <f>'statement of marks'!K$5</f>
        <v>ekSf[kd</v>
      </c>
      <c r="D1282" s="498" t="str">
        <f>'statement of marks'!L$5</f>
        <v>fyf[kr</v>
      </c>
      <c r="E1282" s="498" t="str">
        <f>'statement of marks'!M$5</f>
        <v>;ksx</v>
      </c>
      <c r="F1282" s="498" t="str">
        <f>'statement of marks'!N$5</f>
        <v>ekSf[kd</v>
      </c>
      <c r="G1282" s="498" t="str">
        <f>'statement of marks'!O$5</f>
        <v>fyf[kr</v>
      </c>
      <c r="H1282" s="498" t="str">
        <f>'statement of marks'!P$5</f>
        <v>;ksx</v>
      </c>
      <c r="I1282" s="564" t="s">
        <v>79</v>
      </c>
      <c r="J1282" s="565" t="s">
        <v>571</v>
      </c>
    </row>
    <row r="1283" spans="1:10" ht="17" customHeight="1">
      <c r="A1283" s="533"/>
      <c r="B1283" s="538" t="s">
        <v>55</v>
      </c>
      <c r="C1283" s="541">
        <f>'statement of marks'!K$6</f>
        <v>70</v>
      </c>
      <c r="D1283" s="541">
        <f>'statement of marks'!L$6</f>
        <v>30</v>
      </c>
      <c r="E1283" s="541">
        <f>'statement of marks'!M$6</f>
        <v>100</v>
      </c>
      <c r="F1283" s="541">
        <f>'statement of marks'!N$6</f>
        <v>70</v>
      </c>
      <c r="G1283" s="541">
        <f>'statement of marks'!O$6</f>
        <v>30</v>
      </c>
      <c r="H1283" s="541">
        <f>'statement of marks'!P$6</f>
        <v>100</v>
      </c>
      <c r="I1283" s="541"/>
      <c r="J1283" s="542"/>
    </row>
    <row r="1284" spans="1:10" ht="17" customHeight="1">
      <c r="A1284" s="532"/>
      <c r="B1284" s="530" t="str">
        <f>'statement of marks'!$BZ$5</f>
        <v>fgUnh</v>
      </c>
      <c r="C1284" s="543" t="str">
        <f>'statement of marks'!K48</f>
        <v/>
      </c>
      <c r="D1284" s="543" t="str">
        <f>'statement of marks'!L48</f>
        <v/>
      </c>
      <c r="E1284" s="543" t="str">
        <f>'statement of marks'!M48</f>
        <v/>
      </c>
      <c r="F1284" s="543" t="str">
        <f>'statement of marks'!N48</f>
        <v/>
      </c>
      <c r="G1284" s="543" t="str">
        <f>'statement of marks'!O48</f>
        <v/>
      </c>
      <c r="H1284" s="543" t="str">
        <f>'statement of marks'!P48</f>
        <v/>
      </c>
      <c r="I1284" s="544" t="str">
        <f>IF('statement of marks'!CA48="","",'statement of marks'!CA48)</f>
        <v/>
      </c>
      <c r="J1284" s="545" t="str">
        <f>IF('statement of marks'!CB48="","",'statement of marks'!CB48)</f>
        <v/>
      </c>
    </row>
    <row r="1285" spans="1:10" ht="17" customHeight="1">
      <c r="A1285" s="532"/>
      <c r="B1285" s="530" t="str">
        <f>'statement of marks'!$CC$5</f>
        <v>vaxszth</v>
      </c>
      <c r="C1285" s="543" t="str">
        <f>'statement of marks'!X48</f>
        <v/>
      </c>
      <c r="D1285" s="543" t="str">
        <f>'statement of marks'!Y48</f>
        <v/>
      </c>
      <c r="E1285" s="543" t="str">
        <f>'statement of marks'!Z48</f>
        <v/>
      </c>
      <c r="F1285" s="543" t="str">
        <f>'statement of marks'!AA48</f>
        <v/>
      </c>
      <c r="G1285" s="543" t="str">
        <f>'statement of marks'!AB48</f>
        <v/>
      </c>
      <c r="H1285" s="543" t="str">
        <f>'statement of marks'!AC48</f>
        <v/>
      </c>
      <c r="I1285" s="544" t="str">
        <f>IF('statement of marks'!CD48="","",'statement of marks'!CD48)</f>
        <v/>
      </c>
      <c r="J1285" s="545" t="str">
        <f>IF('statement of marks'!CE48="","",'statement of marks'!CE48)</f>
        <v/>
      </c>
    </row>
    <row r="1286" spans="1:10" ht="17" customHeight="1">
      <c r="A1286" s="532"/>
      <c r="B1286" s="530" t="str">
        <f>'statement of marks'!$CF$5</f>
        <v>xf.kr</v>
      </c>
      <c r="C1286" s="543" t="str">
        <f>'statement of marks'!AK48</f>
        <v/>
      </c>
      <c r="D1286" s="543" t="str">
        <f>'statement of marks'!AL48</f>
        <v/>
      </c>
      <c r="E1286" s="543" t="str">
        <f>'statement of marks'!AM48</f>
        <v/>
      </c>
      <c r="F1286" s="543" t="str">
        <f>'statement of marks'!AN48</f>
        <v/>
      </c>
      <c r="G1286" s="543" t="str">
        <f>'statement of marks'!AO48</f>
        <v/>
      </c>
      <c r="H1286" s="543" t="str">
        <f>'statement of marks'!AP48</f>
        <v/>
      </c>
      <c r="I1286" s="544" t="str">
        <f>IF('statement of marks'!CG48="","",'statement of marks'!CG48)</f>
        <v/>
      </c>
      <c r="J1286" s="545" t="str">
        <f>IF('statement of marks'!CH48="","",'statement of marks'!CH48)</f>
        <v/>
      </c>
    </row>
    <row r="1287" spans="1:10" ht="17" customHeight="1">
      <c r="A1287" s="533"/>
      <c r="B1287" s="538" t="s">
        <v>55</v>
      </c>
      <c r="C1287" s="541"/>
      <c r="D1287" s="541"/>
      <c r="E1287" s="541">
        <f>'statement of marks'!AX$6</f>
        <v>50</v>
      </c>
      <c r="F1287" s="541"/>
      <c r="G1287" s="541"/>
      <c r="H1287" s="541">
        <f>'statement of marks'!AY$6</f>
        <v>50</v>
      </c>
      <c r="I1287" s="546"/>
      <c r="J1287" s="542"/>
    </row>
    <row r="1288" spans="1:10" ht="17" customHeight="1">
      <c r="A1288" s="532"/>
      <c r="B1288" s="530" t="str">
        <f>'statement of marks'!$CI$5</f>
        <v>Ik;kZoj.k v/;;u</v>
      </c>
      <c r="C1288" s="561"/>
      <c r="D1288" s="561"/>
      <c r="E1288" s="543" t="str">
        <f>'statement of marks'!AX48</f>
        <v/>
      </c>
      <c r="F1288" s="561"/>
      <c r="G1288" s="561"/>
      <c r="H1288" s="543" t="str">
        <f>'statement of marks'!AY48</f>
        <v/>
      </c>
      <c r="I1288" s="544" t="str">
        <f>IF('statement of marks'!CJ48="","",'statement of marks'!CJ48)</f>
        <v/>
      </c>
      <c r="J1288" s="545" t="str">
        <f>IF('statement of marks'!CK48="","",'statement of marks'!CK48)</f>
        <v/>
      </c>
    </row>
    <row r="1289" spans="1:10" ht="17" customHeight="1">
      <c r="A1289" s="532"/>
      <c r="B1289" s="530" t="str">
        <f>'statement of marks'!$CR$5</f>
        <v>LokLF; ,oe~ 'kkjhfjd f'k{kk</v>
      </c>
      <c r="C1289" s="543"/>
      <c r="D1289" s="543"/>
      <c r="E1289" s="543" t="str">
        <f>'statement of marks'!BS48</f>
        <v/>
      </c>
      <c r="F1289" s="561"/>
      <c r="G1289" s="543"/>
      <c r="H1289" s="543" t="str">
        <f>'statement of marks'!BT48</f>
        <v/>
      </c>
      <c r="I1289" s="547" t="str">
        <f>IF('statement of marks'!CS48="","",'statement of marks'!CS48)</f>
        <v/>
      </c>
      <c r="J1289" s="548" t="str">
        <f>IF('statement of marks'!CT48="","",'statement of marks'!CT48)</f>
        <v/>
      </c>
    </row>
    <row r="1290" spans="1:10" ht="17" customHeight="1">
      <c r="A1290" s="533"/>
      <c r="B1290" s="538" t="s">
        <v>55</v>
      </c>
      <c r="C1290" s="541"/>
      <c r="D1290" s="541"/>
      <c r="E1290" s="541">
        <f>'statement of marks'!BE$6</f>
        <v>25</v>
      </c>
      <c r="F1290" s="546"/>
      <c r="G1290" s="541"/>
      <c r="H1290" s="541">
        <f>'statement of marks'!BF$6</f>
        <v>25</v>
      </c>
      <c r="I1290" s="549"/>
      <c r="J1290" s="550"/>
    </row>
    <row r="1291" spans="1:10" ht="17" customHeight="1">
      <c r="A1291" s="532"/>
      <c r="B1291" s="530" t="str">
        <f>'statement of marks'!$CL$5</f>
        <v>dk;kZuqHko</v>
      </c>
      <c r="C1291" s="543"/>
      <c r="D1291" s="543"/>
      <c r="E1291" s="543" t="str">
        <f>'statement of marks'!BE48</f>
        <v/>
      </c>
      <c r="F1291" s="561"/>
      <c r="G1291" s="543"/>
      <c r="H1291" s="543" t="str">
        <f>'statement of marks'!BF48</f>
        <v/>
      </c>
      <c r="I1291" s="544" t="str">
        <f>IF('statement of marks'!CM48="","",'statement of marks'!CM48)</f>
        <v/>
      </c>
      <c r="J1291" s="545" t="str">
        <f>IF('statement of marks'!CN48="","",'statement of marks'!CN48)</f>
        <v/>
      </c>
    </row>
    <row r="1292" spans="1:10" ht="17" customHeight="1">
      <c r="A1292" s="532"/>
      <c r="B1292" s="530" t="str">
        <f>'statement of marks'!$CO$5</f>
        <v>dyk f'k{kk</v>
      </c>
      <c r="C1292" s="543"/>
      <c r="D1292" s="543"/>
      <c r="E1292" s="543" t="str">
        <f>'statement of marks'!BL48</f>
        <v/>
      </c>
      <c r="F1292" s="561"/>
      <c r="G1292" s="543"/>
      <c r="H1292" s="543" t="str">
        <f>'statement of marks'!BM48</f>
        <v/>
      </c>
      <c r="I1292" s="547" t="str">
        <f>IF('statement of marks'!CP48="","",'statement of marks'!CP48)</f>
        <v/>
      </c>
      <c r="J1292" s="551" t="str">
        <f>IF('statement of marks'!CQ48="","",'statement of marks'!CQ48)</f>
        <v/>
      </c>
    </row>
    <row r="1293" spans="1:10" ht="17" customHeight="1">
      <c r="A1293" s="960"/>
      <c r="B1293" s="959" t="s">
        <v>659</v>
      </c>
      <c r="C1293" s="920" t="s">
        <v>8</v>
      </c>
      <c r="D1293" s="920"/>
      <c r="E1293" s="961" t="str">
        <f>'statement of marks'!CY$5</f>
        <v>dqy iw.kkZd</v>
      </c>
      <c r="F1293" s="961"/>
      <c r="G1293" s="961" t="str">
        <f>'statement of marks'!CZ$5</f>
        <v>dqy izkIrkad</v>
      </c>
      <c r="H1293" s="961"/>
      <c r="I1293" s="562" t="str">
        <f>'statement of marks'!DA$5</f>
        <v>izfr'kr</v>
      </c>
      <c r="J1293" s="536" t="s">
        <v>663</v>
      </c>
    </row>
    <row r="1294" spans="1:10" ht="17" customHeight="1">
      <c r="A1294" s="960"/>
      <c r="B1294" s="959"/>
      <c r="C1294" s="920" t="str">
        <f>IF('statement of marks'!CX48="","",'statement of marks'!CX48)</f>
        <v/>
      </c>
      <c r="D1294" s="920"/>
      <c r="E1294" s="951" t="str">
        <f>IF('statement of marks'!CY48="","",'statement of marks'!CY48)</f>
        <v/>
      </c>
      <c r="F1294" s="951"/>
      <c r="G1294" s="951" t="str">
        <f>IF('statement of marks'!CZ48="","",'statement of marks'!CZ48)</f>
        <v/>
      </c>
      <c r="H1294" s="951"/>
      <c r="I1294" s="543" t="str">
        <f>IF('statement of marks'!DA48="","",'statement of marks'!DA48)</f>
        <v/>
      </c>
      <c r="J1294" s="566" t="str">
        <f>IF('statement of marks'!DB48="","",'statement of marks'!DB48)</f>
        <v/>
      </c>
    </row>
    <row r="1295" spans="1:10" ht="17" customHeight="1">
      <c r="A1295" s="532"/>
      <c r="B1295" s="539" t="str">
        <f>'statement of marks'!$CU$5</f>
        <v>dqy ehfVax</v>
      </c>
      <c r="C1295" s="932" t="str">
        <f>details!$CB$3</f>
        <v>;ksx fnlEcj rd</v>
      </c>
      <c r="D1295" s="933"/>
      <c r="E1295" s="934"/>
      <c r="F1295" s="552" t="str">
        <f>details!CB48</f>
        <v/>
      </c>
      <c r="G1295" s="932" t="s">
        <v>664</v>
      </c>
      <c r="H1295" s="933"/>
      <c r="I1295" s="934"/>
      <c r="J1295" s="554" t="str">
        <f>details!CJ48</f>
        <v/>
      </c>
    </row>
    <row r="1296" spans="1:10" ht="17" customHeight="1">
      <c r="A1296" s="532"/>
      <c r="B1296" s="530" t="str">
        <f>'statement of marks'!$CV$5</f>
        <v>Nk= mifLFkfr</v>
      </c>
      <c r="C1296" s="935"/>
      <c r="D1296" s="936"/>
      <c r="E1296" s="937"/>
      <c r="F1296" s="553" t="str">
        <f>details!CC48</f>
        <v/>
      </c>
      <c r="G1296" s="935"/>
      <c r="H1296" s="936"/>
      <c r="I1296" s="937"/>
      <c r="J1296" s="555" t="str">
        <f>details!CK48</f>
        <v/>
      </c>
    </row>
    <row r="1297" spans="1:10" ht="17" customHeight="1">
      <c r="A1297" s="532"/>
      <c r="B1297" s="530" t="s">
        <v>569</v>
      </c>
      <c r="C1297" s="952" t="str">
        <f>IF('statement of marks'!DE48="","",'statement of marks'!DE48)</f>
        <v/>
      </c>
      <c r="D1297" s="953"/>
      <c r="E1297" s="953"/>
      <c r="F1297" s="954"/>
      <c r="G1297" s="955" t="str">
        <f>'statement of marks'!DD$5</f>
        <v>d{kk esa LFkku</v>
      </c>
      <c r="H1297" s="956"/>
      <c r="I1297" s="957"/>
      <c r="J1297" s="545" t="str">
        <f>'statement of marks'!DD48</f>
        <v/>
      </c>
    </row>
    <row r="1298" spans="1:10" ht="17" customHeight="1">
      <c r="A1298" s="532"/>
      <c r="B1298" s="530" t="s">
        <v>65</v>
      </c>
      <c r="C1298" s="920"/>
      <c r="D1298" s="920"/>
      <c r="E1298" s="920"/>
      <c r="F1298" s="920"/>
      <c r="G1298" s="920"/>
      <c r="H1298" s="920"/>
      <c r="I1298" s="920"/>
      <c r="J1298" s="924"/>
    </row>
    <row r="1299" spans="1:10" ht="17" customHeight="1">
      <c r="A1299" s="532"/>
      <c r="B1299" s="556" t="s">
        <v>86</v>
      </c>
      <c r="C1299" s="920"/>
      <c r="D1299" s="920"/>
      <c r="E1299" s="920"/>
      <c r="F1299" s="920"/>
      <c r="G1299" s="920"/>
      <c r="H1299" s="920"/>
      <c r="I1299" s="920"/>
      <c r="J1299" s="924"/>
    </row>
    <row r="1300" spans="1:10" ht="17" customHeight="1">
      <c r="A1300" s="532"/>
      <c r="B1300" s="557" t="s">
        <v>16</v>
      </c>
      <c r="C1300" s="920"/>
      <c r="D1300" s="920"/>
      <c r="E1300" s="920"/>
      <c r="F1300" s="920"/>
      <c r="G1300" s="920"/>
      <c r="H1300" s="920"/>
      <c r="I1300" s="920"/>
      <c r="J1300" s="924"/>
    </row>
    <row r="1301" spans="1:10" ht="17" customHeight="1">
      <c r="A1301" s="534"/>
      <c r="B1301" s="558" t="s">
        <v>4</v>
      </c>
      <c r="C1301" s="920"/>
      <c r="D1301" s="920"/>
      <c r="E1301" s="920"/>
      <c r="F1301" s="920"/>
      <c r="G1301" s="920"/>
      <c r="H1301" s="920"/>
      <c r="I1301" s="920"/>
      <c r="J1301" s="924"/>
    </row>
    <row r="1302" spans="1:10" ht="17" customHeight="1" thickBot="1">
      <c r="A1302" s="535"/>
      <c r="B1302" s="559" t="str">
        <f>'statement of marks'!$H$3</f>
        <v xml:space="preserve">fo|ky; dk Mkbl dksM+ </v>
      </c>
      <c r="C1302" s="925" t="str">
        <f>'statement of marks'!$I$3</f>
        <v>00001</v>
      </c>
      <c r="D1302" s="925"/>
      <c r="E1302" s="926" t="s">
        <v>63</v>
      </c>
      <c r="F1302" s="926"/>
      <c r="G1302" s="926"/>
      <c r="H1302" s="927">
        <f>'statement of marks'!$DD$107</f>
        <v>42460</v>
      </c>
      <c r="I1302" s="928"/>
      <c r="J1302" s="540" t="s">
        <v>662</v>
      </c>
    </row>
    <row r="1303" spans="1:10" ht="17" customHeight="1">
      <c r="A1303" s="929" t="s">
        <v>39</v>
      </c>
      <c r="B1303" s="930"/>
      <c r="C1303" s="930"/>
      <c r="D1303" s="930"/>
      <c r="E1303" s="930"/>
      <c r="F1303" s="930"/>
      <c r="G1303" s="930"/>
      <c r="H1303" s="930"/>
      <c r="I1303" s="930"/>
      <c r="J1303" s="931"/>
    </row>
    <row r="1304" spans="1:10" ht="17" customHeight="1">
      <c r="A1304" s="938" t="str">
        <f>'statement of marks'!$A$1</f>
        <v>jk- ck- ek/;fed fo|ky; uohu] fuEckgsM+k</v>
      </c>
      <c r="B1304" s="939"/>
      <c r="C1304" s="939"/>
      <c r="D1304" s="939"/>
      <c r="E1304" s="939"/>
      <c r="F1304" s="939"/>
      <c r="G1304" s="939"/>
      <c r="H1304" s="939"/>
      <c r="I1304" s="939"/>
      <c r="J1304" s="940"/>
    </row>
    <row r="1305" spans="1:10" ht="17" customHeight="1">
      <c r="A1305" s="941"/>
      <c r="B1305" s="942"/>
      <c r="C1305" s="942"/>
      <c r="D1305" s="942"/>
      <c r="E1305" s="942"/>
      <c r="F1305" s="942"/>
      <c r="G1305" s="942"/>
      <c r="H1305" s="942"/>
      <c r="I1305" s="942"/>
      <c r="J1305" s="943"/>
    </row>
    <row r="1306" spans="1:10" ht="17" customHeight="1">
      <c r="A1306" s="531"/>
      <c r="B1306" s="537" t="s">
        <v>559</v>
      </c>
      <c r="C1306" s="944" t="str">
        <f>'statement of marks'!$F$3</f>
        <v>2015-16</v>
      </c>
      <c r="D1306" s="944"/>
      <c r="E1306" s="944"/>
      <c r="F1306" s="944"/>
      <c r="G1306" s="944"/>
      <c r="H1306" s="944"/>
      <c r="I1306" s="944"/>
      <c r="J1306" s="945"/>
    </row>
    <row r="1307" spans="1:10" ht="17" customHeight="1">
      <c r="A1307" s="532"/>
      <c r="B1307" s="530" t="s">
        <v>560</v>
      </c>
      <c r="C1307" s="912" t="str">
        <f>IF('statement of marks'!H49="","",'statement of marks'!H49)</f>
        <v>v 043</v>
      </c>
      <c r="D1307" s="912"/>
      <c r="E1307" s="912"/>
      <c r="F1307" s="912"/>
      <c r="G1307" s="912"/>
      <c r="H1307" s="912"/>
      <c r="I1307" s="912"/>
      <c r="J1307" s="958"/>
    </row>
    <row r="1308" spans="1:10" ht="17" customHeight="1">
      <c r="A1308" s="532"/>
      <c r="B1308" s="530" t="s">
        <v>561</v>
      </c>
      <c r="C1308" s="912" t="str">
        <f>IF('statement of marks'!I49="","",'statement of marks'!I49)</f>
        <v>c 043</v>
      </c>
      <c r="D1308" s="912"/>
      <c r="E1308" s="912"/>
      <c r="F1308" s="912"/>
      <c r="G1308" s="912"/>
      <c r="H1308" s="912"/>
      <c r="I1308" s="912"/>
      <c r="J1308" s="958"/>
    </row>
    <row r="1309" spans="1:10" ht="17" customHeight="1">
      <c r="A1309" s="532"/>
      <c r="B1309" s="530" t="s">
        <v>562</v>
      </c>
      <c r="C1309" s="912" t="str">
        <f>IF('statement of marks'!J49="","",'statement of marks'!J49)</f>
        <v>l 043</v>
      </c>
      <c r="D1309" s="912"/>
      <c r="E1309" s="912"/>
      <c r="F1309" s="912"/>
      <c r="G1309" s="912"/>
      <c r="H1309" s="912"/>
      <c r="I1309" s="912"/>
      <c r="J1309" s="958"/>
    </row>
    <row r="1310" spans="1:10" ht="17" customHeight="1">
      <c r="A1310" s="532"/>
      <c r="B1310" s="530" t="s">
        <v>563</v>
      </c>
      <c r="C1310" s="946" t="str">
        <f>'statement of marks'!$D$3</f>
        <v>2 A</v>
      </c>
      <c r="D1310" s="946"/>
      <c r="E1310" s="946"/>
      <c r="F1310" s="912" t="s">
        <v>566</v>
      </c>
      <c r="G1310" s="912"/>
      <c r="H1310" s="912"/>
      <c r="I1310" s="949" t="str">
        <f>IF('statement of marks'!B49="","",'statement of marks'!B49)</f>
        <v/>
      </c>
      <c r="J1310" s="950"/>
    </row>
    <row r="1311" spans="1:10" ht="17" customHeight="1">
      <c r="A1311" s="532"/>
      <c r="B1311" s="530" t="s">
        <v>6</v>
      </c>
      <c r="C1311" s="946" t="str">
        <f>IF('statement of marks'!D49="","",'statement of marks'!D49)</f>
        <v/>
      </c>
      <c r="D1311" s="946"/>
      <c r="E1311" s="946"/>
      <c r="F1311" s="912" t="s">
        <v>564</v>
      </c>
      <c r="G1311" s="912"/>
      <c r="H1311" s="912"/>
      <c r="I1311" s="949" t="str">
        <f>IF('statement of marks'!E49="","",'statement of marks'!E49)</f>
        <v/>
      </c>
      <c r="J1311" s="950"/>
    </row>
    <row r="1312" spans="1:10" ht="17" customHeight="1">
      <c r="A1312" s="532"/>
      <c r="B1312" s="530" t="s">
        <v>661</v>
      </c>
      <c r="C1312" s="947" t="str">
        <f>IF('statement of marks'!F49="","",'statement of marks'!F49)</f>
        <v/>
      </c>
      <c r="D1312" s="947"/>
      <c r="E1312" s="947"/>
      <c r="F1312" s="918" t="str">
        <f>IF('statement of marks'!G49="","",'statement of marks'!G49)</f>
        <v/>
      </c>
      <c r="G1312" s="918"/>
      <c r="H1312" s="918"/>
      <c r="I1312" s="918"/>
      <c r="J1312" s="948"/>
    </row>
    <row r="1313" spans="1:10" ht="17" customHeight="1">
      <c r="A1313" s="534"/>
      <c r="B1313" s="529" t="s">
        <v>565</v>
      </c>
      <c r="C1313" s="498" t="str">
        <f>'statement of marks'!K$5</f>
        <v>ekSf[kd</v>
      </c>
      <c r="D1313" s="498" t="str">
        <f>'statement of marks'!L$5</f>
        <v>fyf[kr</v>
      </c>
      <c r="E1313" s="498" t="str">
        <f>'statement of marks'!M$5</f>
        <v>;ksx</v>
      </c>
      <c r="F1313" s="498" t="str">
        <f>'statement of marks'!N$5</f>
        <v>ekSf[kd</v>
      </c>
      <c r="G1313" s="498" t="str">
        <f>'statement of marks'!O$5</f>
        <v>fyf[kr</v>
      </c>
      <c r="H1313" s="498" t="str">
        <f>'statement of marks'!P$5</f>
        <v>;ksx</v>
      </c>
      <c r="I1313" s="564" t="s">
        <v>79</v>
      </c>
      <c r="J1313" s="565" t="s">
        <v>571</v>
      </c>
    </row>
    <row r="1314" spans="1:10" ht="17" customHeight="1">
      <c r="A1314" s="533"/>
      <c r="B1314" s="538" t="s">
        <v>55</v>
      </c>
      <c r="C1314" s="541">
        <f>'statement of marks'!K$6</f>
        <v>70</v>
      </c>
      <c r="D1314" s="541">
        <f>'statement of marks'!L$6</f>
        <v>30</v>
      </c>
      <c r="E1314" s="541">
        <f>'statement of marks'!M$6</f>
        <v>100</v>
      </c>
      <c r="F1314" s="541">
        <f>'statement of marks'!N$6</f>
        <v>70</v>
      </c>
      <c r="G1314" s="541">
        <f>'statement of marks'!O$6</f>
        <v>30</v>
      </c>
      <c r="H1314" s="541">
        <f>'statement of marks'!P$6</f>
        <v>100</v>
      </c>
      <c r="I1314" s="541"/>
      <c r="J1314" s="542"/>
    </row>
    <row r="1315" spans="1:10" ht="17" customHeight="1">
      <c r="A1315" s="532"/>
      <c r="B1315" s="530" t="str">
        <f>'statement of marks'!$BZ$5</f>
        <v>fgUnh</v>
      </c>
      <c r="C1315" s="543" t="str">
        <f>'statement of marks'!K49</f>
        <v/>
      </c>
      <c r="D1315" s="543" t="str">
        <f>'statement of marks'!L49</f>
        <v/>
      </c>
      <c r="E1315" s="543" t="str">
        <f>'statement of marks'!M49</f>
        <v/>
      </c>
      <c r="F1315" s="543" t="str">
        <f>'statement of marks'!N49</f>
        <v/>
      </c>
      <c r="G1315" s="543" t="str">
        <f>'statement of marks'!O49</f>
        <v/>
      </c>
      <c r="H1315" s="543" t="str">
        <f>'statement of marks'!P49</f>
        <v/>
      </c>
      <c r="I1315" s="544" t="str">
        <f>IF('statement of marks'!CA49="","",'statement of marks'!CA49)</f>
        <v/>
      </c>
      <c r="J1315" s="545" t="str">
        <f>IF('statement of marks'!CB49="","",'statement of marks'!CB49)</f>
        <v/>
      </c>
    </row>
    <row r="1316" spans="1:10" ht="17" customHeight="1">
      <c r="A1316" s="532"/>
      <c r="B1316" s="530" t="str">
        <f>'statement of marks'!$CC$5</f>
        <v>vaxszth</v>
      </c>
      <c r="C1316" s="543" t="str">
        <f>'statement of marks'!X49</f>
        <v/>
      </c>
      <c r="D1316" s="543" t="str">
        <f>'statement of marks'!Y49</f>
        <v/>
      </c>
      <c r="E1316" s="543" t="str">
        <f>'statement of marks'!Z49</f>
        <v/>
      </c>
      <c r="F1316" s="543" t="str">
        <f>'statement of marks'!AA49</f>
        <v/>
      </c>
      <c r="G1316" s="543" t="str">
        <f>'statement of marks'!AB49</f>
        <v/>
      </c>
      <c r="H1316" s="543" t="str">
        <f>'statement of marks'!AC49</f>
        <v/>
      </c>
      <c r="I1316" s="544" t="str">
        <f>IF('statement of marks'!CD49="","",'statement of marks'!CD49)</f>
        <v/>
      </c>
      <c r="J1316" s="545" t="str">
        <f>IF('statement of marks'!CE49="","",'statement of marks'!CE49)</f>
        <v/>
      </c>
    </row>
    <row r="1317" spans="1:10" ht="17" customHeight="1">
      <c r="A1317" s="532"/>
      <c r="B1317" s="530" t="str">
        <f>'statement of marks'!$CF$5</f>
        <v>xf.kr</v>
      </c>
      <c r="C1317" s="543" t="str">
        <f>'statement of marks'!AK49</f>
        <v/>
      </c>
      <c r="D1317" s="543" t="str">
        <f>'statement of marks'!AL49</f>
        <v/>
      </c>
      <c r="E1317" s="543" t="str">
        <f>'statement of marks'!AM49</f>
        <v/>
      </c>
      <c r="F1317" s="543" t="str">
        <f>'statement of marks'!AN49</f>
        <v/>
      </c>
      <c r="G1317" s="543" t="str">
        <f>'statement of marks'!AO49</f>
        <v/>
      </c>
      <c r="H1317" s="543" t="str">
        <f>'statement of marks'!AP49</f>
        <v/>
      </c>
      <c r="I1317" s="544" t="str">
        <f>IF('statement of marks'!CG49="","",'statement of marks'!CG49)</f>
        <v/>
      </c>
      <c r="J1317" s="545" t="str">
        <f>IF('statement of marks'!CH49="","",'statement of marks'!CH49)</f>
        <v/>
      </c>
    </row>
    <row r="1318" spans="1:10" ht="17" customHeight="1">
      <c r="A1318" s="533"/>
      <c r="B1318" s="538" t="s">
        <v>55</v>
      </c>
      <c r="C1318" s="541"/>
      <c r="D1318" s="541"/>
      <c r="E1318" s="541">
        <f>'statement of marks'!AX$6</f>
        <v>50</v>
      </c>
      <c r="F1318" s="541"/>
      <c r="G1318" s="541"/>
      <c r="H1318" s="541">
        <f>'statement of marks'!AY$6</f>
        <v>50</v>
      </c>
      <c r="I1318" s="546"/>
      <c r="J1318" s="542"/>
    </row>
    <row r="1319" spans="1:10" ht="17" customHeight="1">
      <c r="A1319" s="532"/>
      <c r="B1319" s="530" t="str">
        <f>'statement of marks'!$CI$5</f>
        <v>Ik;kZoj.k v/;;u</v>
      </c>
      <c r="C1319" s="561"/>
      <c r="D1319" s="561"/>
      <c r="E1319" s="543" t="str">
        <f>'statement of marks'!AX49</f>
        <v/>
      </c>
      <c r="F1319" s="561"/>
      <c r="G1319" s="561"/>
      <c r="H1319" s="543" t="str">
        <f>'statement of marks'!AY49</f>
        <v/>
      </c>
      <c r="I1319" s="544" t="str">
        <f>IF('statement of marks'!CJ49="","",'statement of marks'!CJ49)</f>
        <v/>
      </c>
      <c r="J1319" s="545" t="str">
        <f>IF('statement of marks'!CK49="","",'statement of marks'!CK49)</f>
        <v/>
      </c>
    </row>
    <row r="1320" spans="1:10" ht="17" customHeight="1">
      <c r="A1320" s="532"/>
      <c r="B1320" s="530" t="str">
        <f>'statement of marks'!$CR$5</f>
        <v>LokLF; ,oe~ 'kkjhfjd f'k{kk</v>
      </c>
      <c r="C1320" s="543"/>
      <c r="D1320" s="543"/>
      <c r="E1320" s="543" t="str">
        <f>'statement of marks'!BS49</f>
        <v/>
      </c>
      <c r="F1320" s="561"/>
      <c r="G1320" s="543"/>
      <c r="H1320" s="543" t="str">
        <f>'statement of marks'!BT49</f>
        <v/>
      </c>
      <c r="I1320" s="547" t="str">
        <f>IF('statement of marks'!CS49="","",'statement of marks'!CS49)</f>
        <v/>
      </c>
      <c r="J1320" s="548" t="str">
        <f>IF('statement of marks'!CT49="","",'statement of marks'!CT49)</f>
        <v/>
      </c>
    </row>
    <row r="1321" spans="1:10" ht="17" customHeight="1">
      <c r="A1321" s="533"/>
      <c r="B1321" s="538" t="s">
        <v>55</v>
      </c>
      <c r="C1321" s="541"/>
      <c r="D1321" s="541"/>
      <c r="E1321" s="541">
        <f>'statement of marks'!BE$6</f>
        <v>25</v>
      </c>
      <c r="F1321" s="546"/>
      <c r="G1321" s="541"/>
      <c r="H1321" s="541">
        <f>'statement of marks'!BF$6</f>
        <v>25</v>
      </c>
      <c r="I1321" s="549"/>
      <c r="J1321" s="550"/>
    </row>
    <row r="1322" spans="1:10" ht="17" customHeight="1">
      <c r="A1322" s="532"/>
      <c r="B1322" s="530" t="str">
        <f>'statement of marks'!$CL$5</f>
        <v>dk;kZuqHko</v>
      </c>
      <c r="C1322" s="543"/>
      <c r="D1322" s="543"/>
      <c r="E1322" s="543" t="str">
        <f>'statement of marks'!BE49</f>
        <v/>
      </c>
      <c r="F1322" s="561"/>
      <c r="G1322" s="543"/>
      <c r="H1322" s="543" t="str">
        <f>'statement of marks'!BF49</f>
        <v/>
      </c>
      <c r="I1322" s="544" t="str">
        <f>IF('statement of marks'!CM49="","",'statement of marks'!CM49)</f>
        <v/>
      </c>
      <c r="J1322" s="545" t="str">
        <f>IF('statement of marks'!CN49="","",'statement of marks'!CN49)</f>
        <v/>
      </c>
    </row>
    <row r="1323" spans="1:10" ht="17" customHeight="1">
      <c r="A1323" s="532"/>
      <c r="B1323" s="530" t="str">
        <f>'statement of marks'!$CO$5</f>
        <v>dyk f'k{kk</v>
      </c>
      <c r="C1323" s="543"/>
      <c r="D1323" s="543"/>
      <c r="E1323" s="543" t="str">
        <f>'statement of marks'!BL49</f>
        <v/>
      </c>
      <c r="F1323" s="561"/>
      <c r="G1323" s="543"/>
      <c r="H1323" s="543" t="str">
        <f>'statement of marks'!BM49</f>
        <v/>
      </c>
      <c r="I1323" s="547" t="str">
        <f>IF('statement of marks'!CP49="","",'statement of marks'!CP49)</f>
        <v/>
      </c>
      <c r="J1323" s="551" t="str">
        <f>IF('statement of marks'!CQ49="","",'statement of marks'!CQ49)</f>
        <v/>
      </c>
    </row>
    <row r="1324" spans="1:10" ht="17" customHeight="1">
      <c r="A1324" s="960"/>
      <c r="B1324" s="959" t="s">
        <v>659</v>
      </c>
      <c r="C1324" s="920" t="s">
        <v>8</v>
      </c>
      <c r="D1324" s="920"/>
      <c r="E1324" s="961" t="str">
        <f>'statement of marks'!CY$5</f>
        <v>dqy iw.kkZd</v>
      </c>
      <c r="F1324" s="961"/>
      <c r="G1324" s="961" t="str">
        <f>'statement of marks'!CZ$5</f>
        <v>dqy izkIrkad</v>
      </c>
      <c r="H1324" s="961"/>
      <c r="I1324" s="562" t="str">
        <f>'statement of marks'!DA$5</f>
        <v>izfr'kr</v>
      </c>
      <c r="J1324" s="536" t="s">
        <v>663</v>
      </c>
    </row>
    <row r="1325" spans="1:10" ht="17" customHeight="1">
      <c r="A1325" s="960"/>
      <c r="B1325" s="959"/>
      <c r="C1325" s="920" t="str">
        <f>IF('statement of marks'!CX49="","",'statement of marks'!CX49)</f>
        <v/>
      </c>
      <c r="D1325" s="920"/>
      <c r="E1325" s="951" t="str">
        <f>IF('statement of marks'!CY49="","",'statement of marks'!CY49)</f>
        <v/>
      </c>
      <c r="F1325" s="951"/>
      <c r="G1325" s="951" t="str">
        <f>IF('statement of marks'!CZ49="","",'statement of marks'!CZ49)</f>
        <v/>
      </c>
      <c r="H1325" s="951"/>
      <c r="I1325" s="543" t="str">
        <f>IF('statement of marks'!DA49="","",'statement of marks'!DA49)</f>
        <v/>
      </c>
      <c r="J1325" s="566" t="str">
        <f>IF('statement of marks'!DB49="","",'statement of marks'!DB49)</f>
        <v/>
      </c>
    </row>
    <row r="1326" spans="1:10" ht="17" customHeight="1">
      <c r="A1326" s="532"/>
      <c r="B1326" s="539" t="str">
        <f>'statement of marks'!$CU$5</f>
        <v>dqy ehfVax</v>
      </c>
      <c r="C1326" s="932" t="str">
        <f>details!$CB$3</f>
        <v>;ksx fnlEcj rd</v>
      </c>
      <c r="D1326" s="933"/>
      <c r="E1326" s="934"/>
      <c r="F1326" s="552" t="str">
        <f>details!CB49</f>
        <v/>
      </c>
      <c r="G1326" s="932" t="s">
        <v>664</v>
      </c>
      <c r="H1326" s="933"/>
      <c r="I1326" s="934"/>
      <c r="J1326" s="554" t="str">
        <f>details!CJ49</f>
        <v/>
      </c>
    </row>
    <row r="1327" spans="1:10" ht="17" customHeight="1">
      <c r="A1327" s="532"/>
      <c r="B1327" s="530" t="str">
        <f>'statement of marks'!$CV$5</f>
        <v>Nk= mifLFkfr</v>
      </c>
      <c r="C1327" s="935"/>
      <c r="D1327" s="936"/>
      <c r="E1327" s="937"/>
      <c r="F1327" s="553" t="str">
        <f>details!CC49</f>
        <v/>
      </c>
      <c r="G1327" s="935"/>
      <c r="H1327" s="936"/>
      <c r="I1327" s="937"/>
      <c r="J1327" s="555" t="str">
        <f>details!CK49</f>
        <v/>
      </c>
    </row>
    <row r="1328" spans="1:10" ht="17" customHeight="1">
      <c r="A1328" s="532"/>
      <c r="B1328" s="530" t="s">
        <v>569</v>
      </c>
      <c r="C1328" s="952" t="str">
        <f>IF('statement of marks'!DE49="","",'statement of marks'!DE49)</f>
        <v/>
      </c>
      <c r="D1328" s="953"/>
      <c r="E1328" s="953"/>
      <c r="F1328" s="954"/>
      <c r="G1328" s="955" t="str">
        <f>'statement of marks'!DD$5</f>
        <v>d{kk esa LFkku</v>
      </c>
      <c r="H1328" s="956"/>
      <c r="I1328" s="957"/>
      <c r="J1328" s="545" t="str">
        <f>'statement of marks'!DD49</f>
        <v/>
      </c>
    </row>
    <row r="1329" spans="1:10" ht="17" customHeight="1">
      <c r="A1329" s="532"/>
      <c r="B1329" s="530" t="s">
        <v>65</v>
      </c>
      <c r="C1329" s="920"/>
      <c r="D1329" s="920"/>
      <c r="E1329" s="920"/>
      <c r="F1329" s="920"/>
      <c r="G1329" s="920"/>
      <c r="H1329" s="920"/>
      <c r="I1329" s="920"/>
      <c r="J1329" s="924"/>
    </row>
    <row r="1330" spans="1:10" ht="17" customHeight="1">
      <c r="A1330" s="532"/>
      <c r="B1330" s="556" t="s">
        <v>86</v>
      </c>
      <c r="C1330" s="920"/>
      <c r="D1330" s="920"/>
      <c r="E1330" s="920"/>
      <c r="F1330" s="920"/>
      <c r="G1330" s="920"/>
      <c r="H1330" s="920"/>
      <c r="I1330" s="920"/>
      <c r="J1330" s="924"/>
    </row>
    <row r="1331" spans="1:10" ht="17" customHeight="1">
      <c r="A1331" s="532"/>
      <c r="B1331" s="557" t="s">
        <v>16</v>
      </c>
      <c r="C1331" s="920"/>
      <c r="D1331" s="920"/>
      <c r="E1331" s="920"/>
      <c r="F1331" s="920"/>
      <c r="G1331" s="920"/>
      <c r="H1331" s="920"/>
      <c r="I1331" s="920"/>
      <c r="J1331" s="924"/>
    </row>
    <row r="1332" spans="1:10" ht="17" customHeight="1">
      <c r="A1332" s="534"/>
      <c r="B1332" s="558" t="s">
        <v>4</v>
      </c>
      <c r="C1332" s="920"/>
      <c r="D1332" s="920"/>
      <c r="E1332" s="920"/>
      <c r="F1332" s="920"/>
      <c r="G1332" s="920"/>
      <c r="H1332" s="920"/>
      <c r="I1332" s="920"/>
      <c r="J1332" s="924"/>
    </row>
    <row r="1333" spans="1:10" ht="17" customHeight="1" thickBot="1">
      <c r="A1333" s="535"/>
      <c r="B1333" s="559" t="str">
        <f>'statement of marks'!$H$3</f>
        <v xml:space="preserve">fo|ky; dk Mkbl dksM+ </v>
      </c>
      <c r="C1333" s="925" t="str">
        <f>'statement of marks'!$I$3</f>
        <v>00001</v>
      </c>
      <c r="D1333" s="925"/>
      <c r="E1333" s="926" t="s">
        <v>63</v>
      </c>
      <c r="F1333" s="926"/>
      <c r="G1333" s="926"/>
      <c r="H1333" s="927">
        <f>'statement of marks'!$DD$107</f>
        <v>42460</v>
      </c>
      <c r="I1333" s="928"/>
      <c r="J1333" s="540" t="s">
        <v>662</v>
      </c>
    </row>
    <row r="1334" spans="1:10" ht="17" customHeight="1">
      <c r="A1334" s="929" t="s">
        <v>39</v>
      </c>
      <c r="B1334" s="930"/>
      <c r="C1334" s="930"/>
      <c r="D1334" s="930"/>
      <c r="E1334" s="930"/>
      <c r="F1334" s="930"/>
      <c r="G1334" s="930"/>
      <c r="H1334" s="930"/>
      <c r="I1334" s="930"/>
      <c r="J1334" s="931"/>
    </row>
    <row r="1335" spans="1:10" ht="17" customHeight="1">
      <c r="A1335" s="938" t="str">
        <f>'statement of marks'!$A$1</f>
        <v>jk- ck- ek/;fed fo|ky; uohu] fuEckgsM+k</v>
      </c>
      <c r="B1335" s="939"/>
      <c r="C1335" s="939"/>
      <c r="D1335" s="939"/>
      <c r="E1335" s="939"/>
      <c r="F1335" s="939"/>
      <c r="G1335" s="939"/>
      <c r="H1335" s="939"/>
      <c r="I1335" s="939"/>
      <c r="J1335" s="940"/>
    </row>
    <row r="1336" spans="1:10" ht="17" customHeight="1">
      <c r="A1336" s="941"/>
      <c r="B1336" s="942"/>
      <c r="C1336" s="942"/>
      <c r="D1336" s="942"/>
      <c r="E1336" s="942"/>
      <c r="F1336" s="942"/>
      <c r="G1336" s="942"/>
      <c r="H1336" s="942"/>
      <c r="I1336" s="942"/>
      <c r="J1336" s="943"/>
    </row>
    <row r="1337" spans="1:10" ht="17" customHeight="1">
      <c r="A1337" s="531"/>
      <c r="B1337" s="537" t="s">
        <v>559</v>
      </c>
      <c r="C1337" s="944" t="str">
        <f>'statement of marks'!$F$3</f>
        <v>2015-16</v>
      </c>
      <c r="D1337" s="944"/>
      <c r="E1337" s="944"/>
      <c r="F1337" s="944"/>
      <c r="G1337" s="944"/>
      <c r="H1337" s="944"/>
      <c r="I1337" s="944"/>
      <c r="J1337" s="945"/>
    </row>
    <row r="1338" spans="1:10" ht="17" customHeight="1">
      <c r="A1338" s="532"/>
      <c r="B1338" s="530" t="s">
        <v>560</v>
      </c>
      <c r="C1338" s="912" t="str">
        <f>IF('statement of marks'!H50="","",'statement of marks'!H50)</f>
        <v>v 044</v>
      </c>
      <c r="D1338" s="912"/>
      <c r="E1338" s="912"/>
      <c r="F1338" s="912"/>
      <c r="G1338" s="912"/>
      <c r="H1338" s="912"/>
      <c r="I1338" s="912"/>
      <c r="J1338" s="958"/>
    </row>
    <row r="1339" spans="1:10" ht="17" customHeight="1">
      <c r="A1339" s="532"/>
      <c r="B1339" s="530" t="s">
        <v>561</v>
      </c>
      <c r="C1339" s="912" t="str">
        <f>IF('statement of marks'!I50="","",'statement of marks'!I50)</f>
        <v>c 044</v>
      </c>
      <c r="D1339" s="912"/>
      <c r="E1339" s="912"/>
      <c r="F1339" s="912"/>
      <c r="G1339" s="912"/>
      <c r="H1339" s="912"/>
      <c r="I1339" s="912"/>
      <c r="J1339" s="958"/>
    </row>
    <row r="1340" spans="1:10" ht="17" customHeight="1">
      <c r="A1340" s="532"/>
      <c r="B1340" s="530" t="s">
        <v>562</v>
      </c>
      <c r="C1340" s="912" t="str">
        <f>IF('statement of marks'!J50="","",'statement of marks'!J50)</f>
        <v>l 044</v>
      </c>
      <c r="D1340" s="912"/>
      <c r="E1340" s="912"/>
      <c r="F1340" s="912"/>
      <c r="G1340" s="912"/>
      <c r="H1340" s="912"/>
      <c r="I1340" s="912"/>
      <c r="J1340" s="958"/>
    </row>
    <row r="1341" spans="1:10" ht="17" customHeight="1">
      <c r="A1341" s="532"/>
      <c r="B1341" s="530" t="s">
        <v>563</v>
      </c>
      <c r="C1341" s="946" t="str">
        <f>'statement of marks'!$D$3</f>
        <v>2 A</v>
      </c>
      <c r="D1341" s="946"/>
      <c r="E1341" s="946"/>
      <c r="F1341" s="912" t="s">
        <v>566</v>
      </c>
      <c r="G1341" s="912"/>
      <c r="H1341" s="912"/>
      <c r="I1341" s="949" t="str">
        <f>IF('statement of marks'!B50="","",'statement of marks'!B50)</f>
        <v/>
      </c>
      <c r="J1341" s="950"/>
    </row>
    <row r="1342" spans="1:10" ht="17" customHeight="1">
      <c r="A1342" s="532"/>
      <c r="B1342" s="530" t="s">
        <v>6</v>
      </c>
      <c r="C1342" s="946" t="str">
        <f>IF('statement of marks'!D50="","",'statement of marks'!D50)</f>
        <v/>
      </c>
      <c r="D1342" s="946"/>
      <c r="E1342" s="946"/>
      <c r="F1342" s="912" t="s">
        <v>564</v>
      </c>
      <c r="G1342" s="912"/>
      <c r="H1342" s="912"/>
      <c r="I1342" s="949" t="str">
        <f>IF('statement of marks'!E50="","",'statement of marks'!E50)</f>
        <v/>
      </c>
      <c r="J1342" s="950"/>
    </row>
    <row r="1343" spans="1:10" ht="17" customHeight="1">
      <c r="A1343" s="532"/>
      <c r="B1343" s="530" t="s">
        <v>661</v>
      </c>
      <c r="C1343" s="947" t="str">
        <f>IF('statement of marks'!F50="","",'statement of marks'!F50)</f>
        <v/>
      </c>
      <c r="D1343" s="947"/>
      <c r="E1343" s="947"/>
      <c r="F1343" s="918" t="str">
        <f>IF('statement of marks'!G50="","",'statement of marks'!G50)</f>
        <v/>
      </c>
      <c r="G1343" s="918"/>
      <c r="H1343" s="918"/>
      <c r="I1343" s="918"/>
      <c r="J1343" s="948"/>
    </row>
    <row r="1344" spans="1:10" ht="17" customHeight="1">
      <c r="A1344" s="534"/>
      <c r="B1344" s="529" t="s">
        <v>565</v>
      </c>
      <c r="C1344" s="498" t="str">
        <f>'statement of marks'!K$5</f>
        <v>ekSf[kd</v>
      </c>
      <c r="D1344" s="498" t="str">
        <f>'statement of marks'!L$5</f>
        <v>fyf[kr</v>
      </c>
      <c r="E1344" s="498" t="str">
        <f>'statement of marks'!M$5</f>
        <v>;ksx</v>
      </c>
      <c r="F1344" s="498" t="str">
        <f>'statement of marks'!N$5</f>
        <v>ekSf[kd</v>
      </c>
      <c r="G1344" s="498" t="str">
        <f>'statement of marks'!O$5</f>
        <v>fyf[kr</v>
      </c>
      <c r="H1344" s="498" t="str">
        <f>'statement of marks'!P$5</f>
        <v>;ksx</v>
      </c>
      <c r="I1344" s="564" t="s">
        <v>79</v>
      </c>
      <c r="J1344" s="565" t="s">
        <v>571</v>
      </c>
    </row>
    <row r="1345" spans="1:10" ht="17" customHeight="1">
      <c r="A1345" s="533"/>
      <c r="B1345" s="538" t="s">
        <v>55</v>
      </c>
      <c r="C1345" s="541">
        <f>'statement of marks'!K$6</f>
        <v>70</v>
      </c>
      <c r="D1345" s="541">
        <f>'statement of marks'!L$6</f>
        <v>30</v>
      </c>
      <c r="E1345" s="541">
        <f>'statement of marks'!M$6</f>
        <v>100</v>
      </c>
      <c r="F1345" s="541">
        <f>'statement of marks'!N$6</f>
        <v>70</v>
      </c>
      <c r="G1345" s="541">
        <f>'statement of marks'!O$6</f>
        <v>30</v>
      </c>
      <c r="H1345" s="541">
        <f>'statement of marks'!P$6</f>
        <v>100</v>
      </c>
      <c r="I1345" s="541"/>
      <c r="J1345" s="542"/>
    </row>
    <row r="1346" spans="1:10" ht="17" customHeight="1">
      <c r="A1346" s="532"/>
      <c r="B1346" s="530" t="str">
        <f>'statement of marks'!$BZ$5</f>
        <v>fgUnh</v>
      </c>
      <c r="C1346" s="543" t="str">
        <f>'statement of marks'!K50</f>
        <v/>
      </c>
      <c r="D1346" s="543" t="str">
        <f>'statement of marks'!L50</f>
        <v/>
      </c>
      <c r="E1346" s="543" t="str">
        <f>'statement of marks'!M50</f>
        <v/>
      </c>
      <c r="F1346" s="543" t="str">
        <f>'statement of marks'!N50</f>
        <v/>
      </c>
      <c r="G1346" s="543" t="str">
        <f>'statement of marks'!O50</f>
        <v/>
      </c>
      <c r="H1346" s="543" t="str">
        <f>'statement of marks'!P50</f>
        <v/>
      </c>
      <c r="I1346" s="544" t="str">
        <f>IF('statement of marks'!CA50="","",'statement of marks'!CA50)</f>
        <v/>
      </c>
      <c r="J1346" s="545" t="str">
        <f>IF('statement of marks'!CB50="","",'statement of marks'!CB50)</f>
        <v/>
      </c>
    </row>
    <row r="1347" spans="1:10" ht="17" customHeight="1">
      <c r="A1347" s="532"/>
      <c r="B1347" s="530" t="str">
        <f>'statement of marks'!$CC$5</f>
        <v>vaxszth</v>
      </c>
      <c r="C1347" s="543" t="str">
        <f>'statement of marks'!X50</f>
        <v/>
      </c>
      <c r="D1347" s="543" t="str">
        <f>'statement of marks'!Y50</f>
        <v/>
      </c>
      <c r="E1347" s="543" t="str">
        <f>'statement of marks'!Z50</f>
        <v/>
      </c>
      <c r="F1347" s="543" t="str">
        <f>'statement of marks'!AA50</f>
        <v/>
      </c>
      <c r="G1347" s="543" t="str">
        <f>'statement of marks'!AB50</f>
        <v/>
      </c>
      <c r="H1347" s="543" t="str">
        <f>'statement of marks'!AC50</f>
        <v/>
      </c>
      <c r="I1347" s="544" t="str">
        <f>IF('statement of marks'!CD50="","",'statement of marks'!CD50)</f>
        <v/>
      </c>
      <c r="J1347" s="545" t="str">
        <f>IF('statement of marks'!CE50="","",'statement of marks'!CE50)</f>
        <v/>
      </c>
    </row>
    <row r="1348" spans="1:10" ht="17" customHeight="1">
      <c r="A1348" s="532"/>
      <c r="B1348" s="530" t="str">
        <f>'statement of marks'!$CF$5</f>
        <v>xf.kr</v>
      </c>
      <c r="C1348" s="543" t="str">
        <f>'statement of marks'!AK50</f>
        <v/>
      </c>
      <c r="D1348" s="543" t="str">
        <f>'statement of marks'!AL50</f>
        <v/>
      </c>
      <c r="E1348" s="543" t="str">
        <f>'statement of marks'!AM50</f>
        <v/>
      </c>
      <c r="F1348" s="543" t="str">
        <f>'statement of marks'!AN50</f>
        <v/>
      </c>
      <c r="G1348" s="543" t="str">
        <f>'statement of marks'!AO50</f>
        <v/>
      </c>
      <c r="H1348" s="543" t="str">
        <f>'statement of marks'!AP50</f>
        <v/>
      </c>
      <c r="I1348" s="544" t="str">
        <f>IF('statement of marks'!CG50="","",'statement of marks'!CG50)</f>
        <v/>
      </c>
      <c r="J1348" s="545" t="str">
        <f>IF('statement of marks'!CH50="","",'statement of marks'!CH50)</f>
        <v/>
      </c>
    </row>
    <row r="1349" spans="1:10" ht="17" customHeight="1">
      <c r="A1349" s="533"/>
      <c r="B1349" s="538" t="s">
        <v>55</v>
      </c>
      <c r="C1349" s="541"/>
      <c r="D1349" s="541"/>
      <c r="E1349" s="541">
        <f>'statement of marks'!AX$6</f>
        <v>50</v>
      </c>
      <c r="F1349" s="541"/>
      <c r="G1349" s="541"/>
      <c r="H1349" s="541">
        <f>'statement of marks'!AY$6</f>
        <v>50</v>
      </c>
      <c r="I1349" s="546"/>
      <c r="J1349" s="542"/>
    </row>
    <row r="1350" spans="1:10" ht="17" customHeight="1">
      <c r="A1350" s="532"/>
      <c r="B1350" s="530" t="str">
        <f>'statement of marks'!$CI$5</f>
        <v>Ik;kZoj.k v/;;u</v>
      </c>
      <c r="C1350" s="561"/>
      <c r="D1350" s="561"/>
      <c r="E1350" s="543" t="str">
        <f>'statement of marks'!AX50</f>
        <v/>
      </c>
      <c r="F1350" s="561"/>
      <c r="G1350" s="561"/>
      <c r="H1350" s="543" t="str">
        <f>'statement of marks'!AY50</f>
        <v/>
      </c>
      <c r="I1350" s="544" t="str">
        <f>IF('statement of marks'!CJ50="","",'statement of marks'!CJ50)</f>
        <v/>
      </c>
      <c r="J1350" s="545" t="str">
        <f>IF('statement of marks'!CK50="","",'statement of marks'!CK50)</f>
        <v/>
      </c>
    </row>
    <row r="1351" spans="1:10" ht="17" customHeight="1">
      <c r="A1351" s="532"/>
      <c r="B1351" s="530" t="str">
        <f>'statement of marks'!$CR$5</f>
        <v>LokLF; ,oe~ 'kkjhfjd f'k{kk</v>
      </c>
      <c r="C1351" s="543"/>
      <c r="D1351" s="543"/>
      <c r="E1351" s="543" t="str">
        <f>'statement of marks'!BS50</f>
        <v/>
      </c>
      <c r="F1351" s="561"/>
      <c r="G1351" s="543"/>
      <c r="H1351" s="543" t="str">
        <f>'statement of marks'!BT50</f>
        <v/>
      </c>
      <c r="I1351" s="547" t="str">
        <f>IF('statement of marks'!CS50="","",'statement of marks'!CS50)</f>
        <v/>
      </c>
      <c r="J1351" s="548" t="str">
        <f>IF('statement of marks'!CT50="","",'statement of marks'!CT50)</f>
        <v/>
      </c>
    </row>
    <row r="1352" spans="1:10" ht="17" customHeight="1">
      <c r="A1352" s="533"/>
      <c r="B1352" s="538" t="s">
        <v>55</v>
      </c>
      <c r="C1352" s="541"/>
      <c r="D1352" s="541"/>
      <c r="E1352" s="541">
        <f>'statement of marks'!BE$6</f>
        <v>25</v>
      </c>
      <c r="F1352" s="546"/>
      <c r="G1352" s="541"/>
      <c r="H1352" s="541">
        <f>'statement of marks'!BF$6</f>
        <v>25</v>
      </c>
      <c r="I1352" s="549"/>
      <c r="J1352" s="550"/>
    </row>
    <row r="1353" spans="1:10" ht="17" customHeight="1">
      <c r="A1353" s="532"/>
      <c r="B1353" s="530" t="str">
        <f>'statement of marks'!$CL$5</f>
        <v>dk;kZuqHko</v>
      </c>
      <c r="C1353" s="543"/>
      <c r="D1353" s="543"/>
      <c r="E1353" s="543" t="str">
        <f>'statement of marks'!BE50</f>
        <v/>
      </c>
      <c r="F1353" s="561"/>
      <c r="G1353" s="543"/>
      <c r="H1353" s="543" t="str">
        <f>'statement of marks'!BF50</f>
        <v/>
      </c>
      <c r="I1353" s="544" t="str">
        <f>IF('statement of marks'!CM50="","",'statement of marks'!CM50)</f>
        <v/>
      </c>
      <c r="J1353" s="545" t="str">
        <f>IF('statement of marks'!CN50="","",'statement of marks'!CN50)</f>
        <v/>
      </c>
    </row>
    <row r="1354" spans="1:10" ht="17" customHeight="1">
      <c r="A1354" s="532"/>
      <c r="B1354" s="530" t="str">
        <f>'statement of marks'!$CO$5</f>
        <v>dyk f'k{kk</v>
      </c>
      <c r="C1354" s="543"/>
      <c r="D1354" s="543"/>
      <c r="E1354" s="543" t="str">
        <f>'statement of marks'!BL50</f>
        <v/>
      </c>
      <c r="F1354" s="561"/>
      <c r="G1354" s="543"/>
      <c r="H1354" s="543" t="str">
        <f>'statement of marks'!BM50</f>
        <v/>
      </c>
      <c r="I1354" s="547" t="str">
        <f>IF('statement of marks'!CP50="","",'statement of marks'!CP50)</f>
        <v/>
      </c>
      <c r="J1354" s="551" t="str">
        <f>IF('statement of marks'!CQ50="","",'statement of marks'!CQ50)</f>
        <v/>
      </c>
    </row>
    <row r="1355" spans="1:10" ht="17" customHeight="1">
      <c r="A1355" s="960"/>
      <c r="B1355" s="959" t="s">
        <v>659</v>
      </c>
      <c r="C1355" s="920" t="s">
        <v>8</v>
      </c>
      <c r="D1355" s="920"/>
      <c r="E1355" s="961" t="str">
        <f>'statement of marks'!CY$5</f>
        <v>dqy iw.kkZd</v>
      </c>
      <c r="F1355" s="961"/>
      <c r="G1355" s="961" t="str">
        <f>'statement of marks'!CZ$5</f>
        <v>dqy izkIrkad</v>
      </c>
      <c r="H1355" s="961"/>
      <c r="I1355" s="562" t="str">
        <f>'statement of marks'!DA$5</f>
        <v>izfr'kr</v>
      </c>
      <c r="J1355" s="536" t="s">
        <v>663</v>
      </c>
    </row>
    <row r="1356" spans="1:10" ht="17" customHeight="1">
      <c r="A1356" s="960"/>
      <c r="B1356" s="959"/>
      <c r="C1356" s="920" t="str">
        <f>IF('statement of marks'!CX50="","",'statement of marks'!CX50)</f>
        <v/>
      </c>
      <c r="D1356" s="920"/>
      <c r="E1356" s="951" t="str">
        <f>IF('statement of marks'!CY50="","",'statement of marks'!CY50)</f>
        <v/>
      </c>
      <c r="F1356" s="951"/>
      <c r="G1356" s="951" t="str">
        <f>IF('statement of marks'!CZ50="","",'statement of marks'!CZ50)</f>
        <v/>
      </c>
      <c r="H1356" s="951"/>
      <c r="I1356" s="543" t="str">
        <f>IF('statement of marks'!DA50="","",'statement of marks'!DA50)</f>
        <v/>
      </c>
      <c r="J1356" s="566" t="str">
        <f>IF('statement of marks'!DB50="","",'statement of marks'!DB50)</f>
        <v/>
      </c>
    </row>
    <row r="1357" spans="1:10" ht="17" customHeight="1">
      <c r="A1357" s="532"/>
      <c r="B1357" s="539" t="str">
        <f>'statement of marks'!$CU$5</f>
        <v>dqy ehfVax</v>
      </c>
      <c r="C1357" s="932" t="str">
        <f>details!$CB$3</f>
        <v>;ksx fnlEcj rd</v>
      </c>
      <c r="D1357" s="933"/>
      <c r="E1357" s="934"/>
      <c r="F1357" s="552" t="str">
        <f>details!CB50</f>
        <v/>
      </c>
      <c r="G1357" s="932" t="s">
        <v>664</v>
      </c>
      <c r="H1357" s="933"/>
      <c r="I1357" s="934"/>
      <c r="J1357" s="554" t="str">
        <f>details!CJ50</f>
        <v/>
      </c>
    </row>
    <row r="1358" spans="1:10" ht="17" customHeight="1">
      <c r="A1358" s="532"/>
      <c r="B1358" s="530" t="str">
        <f>'statement of marks'!$CV$5</f>
        <v>Nk= mifLFkfr</v>
      </c>
      <c r="C1358" s="935"/>
      <c r="D1358" s="936"/>
      <c r="E1358" s="937"/>
      <c r="F1358" s="553" t="str">
        <f>details!CC50</f>
        <v/>
      </c>
      <c r="G1358" s="935"/>
      <c r="H1358" s="936"/>
      <c r="I1358" s="937"/>
      <c r="J1358" s="555" t="str">
        <f>details!CK50</f>
        <v/>
      </c>
    </row>
    <row r="1359" spans="1:10" ht="17" customHeight="1">
      <c r="A1359" s="532"/>
      <c r="B1359" s="530" t="s">
        <v>569</v>
      </c>
      <c r="C1359" s="952" t="str">
        <f>IF('statement of marks'!DE50="","",'statement of marks'!DE50)</f>
        <v/>
      </c>
      <c r="D1359" s="953"/>
      <c r="E1359" s="953"/>
      <c r="F1359" s="954"/>
      <c r="G1359" s="955" t="str">
        <f>'statement of marks'!DD$5</f>
        <v>d{kk esa LFkku</v>
      </c>
      <c r="H1359" s="956"/>
      <c r="I1359" s="957"/>
      <c r="J1359" s="545" t="str">
        <f>'statement of marks'!DD50</f>
        <v/>
      </c>
    </row>
    <row r="1360" spans="1:10" ht="17" customHeight="1">
      <c r="A1360" s="532"/>
      <c r="B1360" s="530" t="s">
        <v>65</v>
      </c>
      <c r="C1360" s="920"/>
      <c r="D1360" s="920"/>
      <c r="E1360" s="920"/>
      <c r="F1360" s="920"/>
      <c r="G1360" s="920"/>
      <c r="H1360" s="920"/>
      <c r="I1360" s="920"/>
      <c r="J1360" s="924"/>
    </row>
    <row r="1361" spans="1:10" ht="17" customHeight="1">
      <c r="A1361" s="532"/>
      <c r="B1361" s="556" t="s">
        <v>86</v>
      </c>
      <c r="C1361" s="920"/>
      <c r="D1361" s="920"/>
      <c r="E1361" s="920"/>
      <c r="F1361" s="920"/>
      <c r="G1361" s="920"/>
      <c r="H1361" s="920"/>
      <c r="I1361" s="920"/>
      <c r="J1361" s="924"/>
    </row>
    <row r="1362" spans="1:10" ht="17" customHeight="1">
      <c r="A1362" s="532"/>
      <c r="B1362" s="557" t="s">
        <v>16</v>
      </c>
      <c r="C1362" s="920"/>
      <c r="D1362" s="920"/>
      <c r="E1362" s="920"/>
      <c r="F1362" s="920"/>
      <c r="G1362" s="920"/>
      <c r="H1362" s="920"/>
      <c r="I1362" s="920"/>
      <c r="J1362" s="924"/>
    </row>
    <row r="1363" spans="1:10" ht="17" customHeight="1">
      <c r="A1363" s="534"/>
      <c r="B1363" s="558" t="s">
        <v>4</v>
      </c>
      <c r="C1363" s="920"/>
      <c r="D1363" s="920"/>
      <c r="E1363" s="920"/>
      <c r="F1363" s="920"/>
      <c r="G1363" s="920"/>
      <c r="H1363" s="920"/>
      <c r="I1363" s="920"/>
      <c r="J1363" s="924"/>
    </row>
    <row r="1364" spans="1:10" ht="17" customHeight="1" thickBot="1">
      <c r="A1364" s="535"/>
      <c r="B1364" s="559" t="str">
        <f>'statement of marks'!$H$3</f>
        <v xml:space="preserve">fo|ky; dk Mkbl dksM+ </v>
      </c>
      <c r="C1364" s="925" t="str">
        <f>'statement of marks'!$I$3</f>
        <v>00001</v>
      </c>
      <c r="D1364" s="925"/>
      <c r="E1364" s="926" t="s">
        <v>63</v>
      </c>
      <c r="F1364" s="926"/>
      <c r="G1364" s="926"/>
      <c r="H1364" s="927">
        <f>'statement of marks'!$DD$107</f>
        <v>42460</v>
      </c>
      <c r="I1364" s="928"/>
      <c r="J1364" s="540" t="s">
        <v>662</v>
      </c>
    </row>
    <row r="1365" spans="1:10" ht="17" customHeight="1">
      <c r="A1365" s="929" t="s">
        <v>39</v>
      </c>
      <c r="B1365" s="930"/>
      <c r="C1365" s="930"/>
      <c r="D1365" s="930"/>
      <c r="E1365" s="930"/>
      <c r="F1365" s="930"/>
      <c r="G1365" s="930"/>
      <c r="H1365" s="930"/>
      <c r="I1365" s="930"/>
      <c r="J1365" s="931"/>
    </row>
    <row r="1366" spans="1:10" ht="17" customHeight="1">
      <c r="A1366" s="938" t="str">
        <f>'statement of marks'!$A$1</f>
        <v>jk- ck- ek/;fed fo|ky; uohu] fuEckgsM+k</v>
      </c>
      <c r="B1366" s="939"/>
      <c r="C1366" s="939"/>
      <c r="D1366" s="939"/>
      <c r="E1366" s="939"/>
      <c r="F1366" s="939"/>
      <c r="G1366" s="939"/>
      <c r="H1366" s="939"/>
      <c r="I1366" s="939"/>
      <c r="J1366" s="940"/>
    </row>
    <row r="1367" spans="1:10" ht="17" customHeight="1">
      <c r="A1367" s="941"/>
      <c r="B1367" s="942"/>
      <c r="C1367" s="942"/>
      <c r="D1367" s="942"/>
      <c r="E1367" s="942"/>
      <c r="F1367" s="942"/>
      <c r="G1367" s="942"/>
      <c r="H1367" s="942"/>
      <c r="I1367" s="942"/>
      <c r="J1367" s="943"/>
    </row>
    <row r="1368" spans="1:10" ht="17" customHeight="1">
      <c r="A1368" s="531"/>
      <c r="B1368" s="537" t="s">
        <v>559</v>
      </c>
      <c r="C1368" s="944" t="str">
        <f>'statement of marks'!$F$3</f>
        <v>2015-16</v>
      </c>
      <c r="D1368" s="944"/>
      <c r="E1368" s="944"/>
      <c r="F1368" s="944"/>
      <c r="G1368" s="944"/>
      <c r="H1368" s="944"/>
      <c r="I1368" s="944"/>
      <c r="J1368" s="945"/>
    </row>
    <row r="1369" spans="1:10" ht="17" customHeight="1">
      <c r="A1369" s="532"/>
      <c r="B1369" s="530" t="s">
        <v>560</v>
      </c>
      <c r="C1369" s="912" t="str">
        <f>IF('statement of marks'!H51="","",'statement of marks'!H51)</f>
        <v>v 045</v>
      </c>
      <c r="D1369" s="912"/>
      <c r="E1369" s="912"/>
      <c r="F1369" s="912"/>
      <c r="G1369" s="912"/>
      <c r="H1369" s="912"/>
      <c r="I1369" s="912"/>
      <c r="J1369" s="958"/>
    </row>
    <row r="1370" spans="1:10" ht="17" customHeight="1">
      <c r="A1370" s="532"/>
      <c r="B1370" s="530" t="s">
        <v>561</v>
      </c>
      <c r="C1370" s="912" t="str">
        <f>IF('statement of marks'!I51="","",'statement of marks'!I51)</f>
        <v>c 045</v>
      </c>
      <c r="D1370" s="912"/>
      <c r="E1370" s="912"/>
      <c r="F1370" s="912"/>
      <c r="G1370" s="912"/>
      <c r="H1370" s="912"/>
      <c r="I1370" s="912"/>
      <c r="J1370" s="958"/>
    </row>
    <row r="1371" spans="1:10" ht="17" customHeight="1">
      <c r="A1371" s="532"/>
      <c r="B1371" s="530" t="s">
        <v>562</v>
      </c>
      <c r="C1371" s="912" t="str">
        <f>IF('statement of marks'!J51="","",'statement of marks'!J51)</f>
        <v>l 045</v>
      </c>
      <c r="D1371" s="912"/>
      <c r="E1371" s="912"/>
      <c r="F1371" s="912"/>
      <c r="G1371" s="912"/>
      <c r="H1371" s="912"/>
      <c r="I1371" s="912"/>
      <c r="J1371" s="958"/>
    </row>
    <row r="1372" spans="1:10" ht="17" customHeight="1">
      <c r="A1372" s="532"/>
      <c r="B1372" s="530" t="s">
        <v>563</v>
      </c>
      <c r="C1372" s="946" t="str">
        <f>'statement of marks'!$D$3</f>
        <v>2 A</v>
      </c>
      <c r="D1372" s="946"/>
      <c r="E1372" s="946"/>
      <c r="F1372" s="912" t="s">
        <v>566</v>
      </c>
      <c r="G1372" s="912"/>
      <c r="H1372" s="912"/>
      <c r="I1372" s="949" t="str">
        <f>IF('statement of marks'!B51="","",'statement of marks'!B51)</f>
        <v/>
      </c>
      <c r="J1372" s="950"/>
    </row>
    <row r="1373" spans="1:10" ht="17" customHeight="1">
      <c r="A1373" s="532"/>
      <c r="B1373" s="530" t="s">
        <v>6</v>
      </c>
      <c r="C1373" s="946" t="str">
        <f>IF('statement of marks'!D51="","",'statement of marks'!D51)</f>
        <v/>
      </c>
      <c r="D1373" s="946"/>
      <c r="E1373" s="946"/>
      <c r="F1373" s="912" t="s">
        <v>564</v>
      </c>
      <c r="G1373" s="912"/>
      <c r="H1373" s="912"/>
      <c r="I1373" s="949" t="str">
        <f>IF('statement of marks'!E51="","",'statement of marks'!E51)</f>
        <v/>
      </c>
      <c r="J1373" s="950"/>
    </row>
    <row r="1374" spans="1:10" ht="17" customHeight="1">
      <c r="A1374" s="532"/>
      <c r="B1374" s="530" t="s">
        <v>661</v>
      </c>
      <c r="C1374" s="947" t="str">
        <f>IF('statement of marks'!F51="","",'statement of marks'!F51)</f>
        <v/>
      </c>
      <c r="D1374" s="947"/>
      <c r="E1374" s="947"/>
      <c r="F1374" s="918" t="str">
        <f>IF('statement of marks'!G51="","",'statement of marks'!G51)</f>
        <v/>
      </c>
      <c r="G1374" s="918"/>
      <c r="H1374" s="918"/>
      <c r="I1374" s="918"/>
      <c r="J1374" s="948"/>
    </row>
    <row r="1375" spans="1:10" ht="17" customHeight="1">
      <c r="A1375" s="534"/>
      <c r="B1375" s="529" t="s">
        <v>565</v>
      </c>
      <c r="C1375" s="498" t="str">
        <f>'statement of marks'!K$5</f>
        <v>ekSf[kd</v>
      </c>
      <c r="D1375" s="498" t="str">
        <f>'statement of marks'!L$5</f>
        <v>fyf[kr</v>
      </c>
      <c r="E1375" s="498" t="str">
        <f>'statement of marks'!M$5</f>
        <v>;ksx</v>
      </c>
      <c r="F1375" s="498" t="str">
        <f>'statement of marks'!N$5</f>
        <v>ekSf[kd</v>
      </c>
      <c r="G1375" s="498" t="str">
        <f>'statement of marks'!O$5</f>
        <v>fyf[kr</v>
      </c>
      <c r="H1375" s="498" t="str">
        <f>'statement of marks'!P$5</f>
        <v>;ksx</v>
      </c>
      <c r="I1375" s="564" t="s">
        <v>79</v>
      </c>
      <c r="J1375" s="565" t="s">
        <v>571</v>
      </c>
    </row>
    <row r="1376" spans="1:10" ht="17" customHeight="1">
      <c r="A1376" s="533"/>
      <c r="B1376" s="538" t="s">
        <v>55</v>
      </c>
      <c r="C1376" s="541">
        <f>'statement of marks'!K$6</f>
        <v>70</v>
      </c>
      <c r="D1376" s="541">
        <f>'statement of marks'!L$6</f>
        <v>30</v>
      </c>
      <c r="E1376" s="541">
        <f>'statement of marks'!M$6</f>
        <v>100</v>
      </c>
      <c r="F1376" s="541">
        <f>'statement of marks'!N$6</f>
        <v>70</v>
      </c>
      <c r="G1376" s="541">
        <f>'statement of marks'!O$6</f>
        <v>30</v>
      </c>
      <c r="H1376" s="541">
        <f>'statement of marks'!P$6</f>
        <v>100</v>
      </c>
      <c r="I1376" s="541"/>
      <c r="J1376" s="542"/>
    </row>
    <row r="1377" spans="1:10" ht="17" customHeight="1">
      <c r="A1377" s="532"/>
      <c r="B1377" s="530" t="str">
        <f>'statement of marks'!$BZ$5</f>
        <v>fgUnh</v>
      </c>
      <c r="C1377" s="543" t="str">
        <f>'statement of marks'!K51</f>
        <v/>
      </c>
      <c r="D1377" s="543" t="str">
        <f>'statement of marks'!L51</f>
        <v/>
      </c>
      <c r="E1377" s="543" t="str">
        <f>'statement of marks'!M51</f>
        <v/>
      </c>
      <c r="F1377" s="543" t="str">
        <f>'statement of marks'!N51</f>
        <v/>
      </c>
      <c r="G1377" s="543" t="str">
        <f>'statement of marks'!O51</f>
        <v/>
      </c>
      <c r="H1377" s="543" t="str">
        <f>'statement of marks'!P51</f>
        <v/>
      </c>
      <c r="I1377" s="544" t="str">
        <f>IF('statement of marks'!CA51="","",'statement of marks'!CA51)</f>
        <v/>
      </c>
      <c r="J1377" s="545" t="str">
        <f>IF('statement of marks'!CB51="","",'statement of marks'!CB51)</f>
        <v/>
      </c>
    </row>
    <row r="1378" spans="1:10" ht="17" customHeight="1">
      <c r="A1378" s="532"/>
      <c r="B1378" s="530" t="str">
        <f>'statement of marks'!$CC$5</f>
        <v>vaxszth</v>
      </c>
      <c r="C1378" s="543" t="str">
        <f>'statement of marks'!X51</f>
        <v/>
      </c>
      <c r="D1378" s="543" t="str">
        <f>'statement of marks'!Y51</f>
        <v/>
      </c>
      <c r="E1378" s="543" t="str">
        <f>'statement of marks'!Z51</f>
        <v/>
      </c>
      <c r="F1378" s="543" t="str">
        <f>'statement of marks'!AA51</f>
        <v/>
      </c>
      <c r="G1378" s="543" t="str">
        <f>'statement of marks'!AB51</f>
        <v/>
      </c>
      <c r="H1378" s="543" t="str">
        <f>'statement of marks'!AC51</f>
        <v/>
      </c>
      <c r="I1378" s="544" t="str">
        <f>IF('statement of marks'!CD51="","",'statement of marks'!CD51)</f>
        <v/>
      </c>
      <c r="J1378" s="545" t="str">
        <f>IF('statement of marks'!CE51="","",'statement of marks'!CE51)</f>
        <v/>
      </c>
    </row>
    <row r="1379" spans="1:10" ht="17" customHeight="1">
      <c r="A1379" s="532"/>
      <c r="B1379" s="530" t="str">
        <f>'statement of marks'!$CF$5</f>
        <v>xf.kr</v>
      </c>
      <c r="C1379" s="543" t="str">
        <f>'statement of marks'!AK51</f>
        <v/>
      </c>
      <c r="D1379" s="543" t="str">
        <f>'statement of marks'!AL51</f>
        <v/>
      </c>
      <c r="E1379" s="543" t="str">
        <f>'statement of marks'!AM51</f>
        <v/>
      </c>
      <c r="F1379" s="543" t="str">
        <f>'statement of marks'!AN51</f>
        <v/>
      </c>
      <c r="G1379" s="543" t="str">
        <f>'statement of marks'!AO51</f>
        <v/>
      </c>
      <c r="H1379" s="543" t="str">
        <f>'statement of marks'!AP51</f>
        <v/>
      </c>
      <c r="I1379" s="544" t="str">
        <f>IF('statement of marks'!CG51="","",'statement of marks'!CG51)</f>
        <v/>
      </c>
      <c r="J1379" s="545" t="str">
        <f>IF('statement of marks'!CH51="","",'statement of marks'!CH51)</f>
        <v/>
      </c>
    </row>
    <row r="1380" spans="1:10" ht="17" customHeight="1">
      <c r="A1380" s="533"/>
      <c r="B1380" s="538" t="s">
        <v>55</v>
      </c>
      <c r="C1380" s="541"/>
      <c r="D1380" s="541"/>
      <c r="E1380" s="541">
        <f>'statement of marks'!AX$6</f>
        <v>50</v>
      </c>
      <c r="F1380" s="541"/>
      <c r="G1380" s="541"/>
      <c r="H1380" s="541">
        <f>'statement of marks'!AY$6</f>
        <v>50</v>
      </c>
      <c r="I1380" s="546"/>
      <c r="J1380" s="542"/>
    </row>
    <row r="1381" spans="1:10" ht="17" customHeight="1">
      <c r="A1381" s="532"/>
      <c r="B1381" s="530" t="str">
        <f>'statement of marks'!$CI$5</f>
        <v>Ik;kZoj.k v/;;u</v>
      </c>
      <c r="C1381" s="561"/>
      <c r="D1381" s="561"/>
      <c r="E1381" s="543" t="str">
        <f>'statement of marks'!AX51</f>
        <v/>
      </c>
      <c r="F1381" s="561"/>
      <c r="G1381" s="561"/>
      <c r="H1381" s="543" t="str">
        <f>'statement of marks'!AY51</f>
        <v/>
      </c>
      <c r="I1381" s="544" t="str">
        <f>IF('statement of marks'!CJ51="","",'statement of marks'!CJ51)</f>
        <v/>
      </c>
      <c r="J1381" s="545" t="str">
        <f>IF('statement of marks'!CK51="","",'statement of marks'!CK51)</f>
        <v/>
      </c>
    </row>
    <row r="1382" spans="1:10" ht="17" customHeight="1">
      <c r="A1382" s="532"/>
      <c r="B1382" s="530" t="str">
        <f>'statement of marks'!$CR$5</f>
        <v>LokLF; ,oe~ 'kkjhfjd f'k{kk</v>
      </c>
      <c r="C1382" s="543"/>
      <c r="D1382" s="543"/>
      <c r="E1382" s="543" t="str">
        <f>'statement of marks'!BS51</f>
        <v/>
      </c>
      <c r="F1382" s="561"/>
      <c r="G1382" s="543"/>
      <c r="H1382" s="543" t="str">
        <f>'statement of marks'!BT51</f>
        <v/>
      </c>
      <c r="I1382" s="547" t="str">
        <f>IF('statement of marks'!CS51="","",'statement of marks'!CS51)</f>
        <v/>
      </c>
      <c r="J1382" s="548" t="str">
        <f>IF('statement of marks'!CT51="","",'statement of marks'!CT51)</f>
        <v/>
      </c>
    </row>
    <row r="1383" spans="1:10" ht="17" customHeight="1">
      <c r="A1383" s="533"/>
      <c r="B1383" s="538" t="s">
        <v>55</v>
      </c>
      <c r="C1383" s="541"/>
      <c r="D1383" s="541"/>
      <c r="E1383" s="541">
        <f>'statement of marks'!BE$6</f>
        <v>25</v>
      </c>
      <c r="F1383" s="546"/>
      <c r="G1383" s="541"/>
      <c r="H1383" s="541">
        <f>'statement of marks'!BF$6</f>
        <v>25</v>
      </c>
      <c r="I1383" s="549"/>
      <c r="J1383" s="550"/>
    </row>
    <row r="1384" spans="1:10" ht="17" customHeight="1">
      <c r="A1384" s="532"/>
      <c r="B1384" s="530" t="str">
        <f>'statement of marks'!$CL$5</f>
        <v>dk;kZuqHko</v>
      </c>
      <c r="C1384" s="543"/>
      <c r="D1384" s="543"/>
      <c r="E1384" s="543" t="str">
        <f>'statement of marks'!BE51</f>
        <v/>
      </c>
      <c r="F1384" s="561"/>
      <c r="G1384" s="543"/>
      <c r="H1384" s="543" t="str">
        <f>'statement of marks'!BF51</f>
        <v/>
      </c>
      <c r="I1384" s="544" t="str">
        <f>IF('statement of marks'!CM51="","",'statement of marks'!CM51)</f>
        <v/>
      </c>
      <c r="J1384" s="545" t="str">
        <f>IF('statement of marks'!CN51="","",'statement of marks'!CN51)</f>
        <v/>
      </c>
    </row>
    <row r="1385" spans="1:10" ht="17" customHeight="1">
      <c r="A1385" s="532"/>
      <c r="B1385" s="530" t="str">
        <f>'statement of marks'!$CO$5</f>
        <v>dyk f'k{kk</v>
      </c>
      <c r="C1385" s="543"/>
      <c r="D1385" s="543"/>
      <c r="E1385" s="543" t="str">
        <f>'statement of marks'!BL51</f>
        <v/>
      </c>
      <c r="F1385" s="561"/>
      <c r="G1385" s="543"/>
      <c r="H1385" s="543" t="str">
        <f>'statement of marks'!BM51</f>
        <v/>
      </c>
      <c r="I1385" s="547" t="str">
        <f>IF('statement of marks'!CP51="","",'statement of marks'!CP51)</f>
        <v/>
      </c>
      <c r="J1385" s="551" t="str">
        <f>IF('statement of marks'!CQ51="","",'statement of marks'!CQ51)</f>
        <v/>
      </c>
    </row>
    <row r="1386" spans="1:10" ht="17" customHeight="1">
      <c r="A1386" s="960"/>
      <c r="B1386" s="959" t="s">
        <v>659</v>
      </c>
      <c r="C1386" s="920" t="s">
        <v>8</v>
      </c>
      <c r="D1386" s="920"/>
      <c r="E1386" s="961" t="str">
        <f>'statement of marks'!CY$5</f>
        <v>dqy iw.kkZd</v>
      </c>
      <c r="F1386" s="961"/>
      <c r="G1386" s="961" t="str">
        <f>'statement of marks'!CZ$5</f>
        <v>dqy izkIrkad</v>
      </c>
      <c r="H1386" s="961"/>
      <c r="I1386" s="562" t="str">
        <f>'statement of marks'!DA$5</f>
        <v>izfr'kr</v>
      </c>
      <c r="J1386" s="536" t="s">
        <v>663</v>
      </c>
    </row>
    <row r="1387" spans="1:10" ht="17" customHeight="1">
      <c r="A1387" s="960"/>
      <c r="B1387" s="959"/>
      <c r="C1387" s="920" t="str">
        <f>IF('statement of marks'!CX51="","",'statement of marks'!CX51)</f>
        <v/>
      </c>
      <c r="D1387" s="920"/>
      <c r="E1387" s="951" t="str">
        <f>IF('statement of marks'!CY51="","",'statement of marks'!CY51)</f>
        <v/>
      </c>
      <c r="F1387" s="951"/>
      <c r="G1387" s="951" t="str">
        <f>IF('statement of marks'!CZ51="","",'statement of marks'!CZ51)</f>
        <v/>
      </c>
      <c r="H1387" s="951"/>
      <c r="I1387" s="543" t="str">
        <f>IF('statement of marks'!DA51="","",'statement of marks'!DA51)</f>
        <v/>
      </c>
      <c r="J1387" s="566" t="str">
        <f>IF('statement of marks'!DB51="","",'statement of marks'!DB51)</f>
        <v/>
      </c>
    </row>
    <row r="1388" spans="1:10" ht="17" customHeight="1">
      <c r="A1388" s="532"/>
      <c r="B1388" s="539" t="str">
        <f>'statement of marks'!$CU$5</f>
        <v>dqy ehfVax</v>
      </c>
      <c r="C1388" s="932" t="str">
        <f>details!$CB$3</f>
        <v>;ksx fnlEcj rd</v>
      </c>
      <c r="D1388" s="933"/>
      <c r="E1388" s="934"/>
      <c r="F1388" s="552" t="str">
        <f>details!CB51</f>
        <v/>
      </c>
      <c r="G1388" s="932" t="s">
        <v>664</v>
      </c>
      <c r="H1388" s="933"/>
      <c r="I1388" s="934"/>
      <c r="J1388" s="554" t="str">
        <f>details!CJ51</f>
        <v/>
      </c>
    </row>
    <row r="1389" spans="1:10" ht="17" customHeight="1">
      <c r="A1389" s="532"/>
      <c r="B1389" s="530" t="str">
        <f>'statement of marks'!$CV$5</f>
        <v>Nk= mifLFkfr</v>
      </c>
      <c r="C1389" s="935"/>
      <c r="D1389" s="936"/>
      <c r="E1389" s="937"/>
      <c r="F1389" s="553" t="str">
        <f>details!CC51</f>
        <v/>
      </c>
      <c r="G1389" s="935"/>
      <c r="H1389" s="936"/>
      <c r="I1389" s="937"/>
      <c r="J1389" s="555" t="str">
        <f>details!CK51</f>
        <v/>
      </c>
    </row>
    <row r="1390" spans="1:10" ht="17" customHeight="1">
      <c r="A1390" s="532"/>
      <c r="B1390" s="530" t="s">
        <v>569</v>
      </c>
      <c r="C1390" s="952" t="str">
        <f>IF('statement of marks'!DE51="","",'statement of marks'!DE51)</f>
        <v/>
      </c>
      <c r="D1390" s="953"/>
      <c r="E1390" s="953"/>
      <c r="F1390" s="954"/>
      <c r="G1390" s="955" t="str">
        <f>'statement of marks'!DD$5</f>
        <v>d{kk esa LFkku</v>
      </c>
      <c r="H1390" s="956"/>
      <c r="I1390" s="957"/>
      <c r="J1390" s="545" t="str">
        <f>'statement of marks'!DD51</f>
        <v/>
      </c>
    </row>
    <row r="1391" spans="1:10" ht="17" customHeight="1">
      <c r="A1391" s="532"/>
      <c r="B1391" s="530" t="s">
        <v>65</v>
      </c>
      <c r="C1391" s="920"/>
      <c r="D1391" s="920"/>
      <c r="E1391" s="920"/>
      <c r="F1391" s="920"/>
      <c r="G1391" s="920"/>
      <c r="H1391" s="920"/>
      <c r="I1391" s="920"/>
      <c r="J1391" s="924"/>
    </row>
    <row r="1392" spans="1:10" ht="17" customHeight="1">
      <c r="A1392" s="532"/>
      <c r="B1392" s="556" t="s">
        <v>86</v>
      </c>
      <c r="C1392" s="920"/>
      <c r="D1392" s="920"/>
      <c r="E1392" s="920"/>
      <c r="F1392" s="920"/>
      <c r="G1392" s="920"/>
      <c r="H1392" s="920"/>
      <c r="I1392" s="920"/>
      <c r="J1392" s="924"/>
    </row>
    <row r="1393" spans="1:10" ht="17" customHeight="1">
      <c r="A1393" s="532"/>
      <c r="B1393" s="557" t="s">
        <v>16</v>
      </c>
      <c r="C1393" s="920"/>
      <c r="D1393" s="920"/>
      <c r="E1393" s="920"/>
      <c r="F1393" s="920"/>
      <c r="G1393" s="920"/>
      <c r="H1393" s="920"/>
      <c r="I1393" s="920"/>
      <c r="J1393" s="924"/>
    </row>
    <row r="1394" spans="1:10" ht="17" customHeight="1">
      <c r="A1394" s="534"/>
      <c r="B1394" s="558" t="s">
        <v>4</v>
      </c>
      <c r="C1394" s="920"/>
      <c r="D1394" s="920"/>
      <c r="E1394" s="920"/>
      <c r="F1394" s="920"/>
      <c r="G1394" s="920"/>
      <c r="H1394" s="920"/>
      <c r="I1394" s="920"/>
      <c r="J1394" s="924"/>
    </row>
    <row r="1395" spans="1:10" ht="17" customHeight="1" thickBot="1">
      <c r="A1395" s="535"/>
      <c r="B1395" s="559" t="str">
        <f>'statement of marks'!$H$3</f>
        <v xml:space="preserve">fo|ky; dk Mkbl dksM+ </v>
      </c>
      <c r="C1395" s="925" t="str">
        <f>'statement of marks'!$I$3</f>
        <v>00001</v>
      </c>
      <c r="D1395" s="925"/>
      <c r="E1395" s="926" t="s">
        <v>63</v>
      </c>
      <c r="F1395" s="926"/>
      <c r="G1395" s="926"/>
      <c r="H1395" s="927">
        <f>'statement of marks'!$DD$107</f>
        <v>42460</v>
      </c>
      <c r="I1395" s="928"/>
      <c r="J1395" s="540" t="s">
        <v>662</v>
      </c>
    </row>
    <row r="1396" spans="1:10" ht="17" customHeight="1">
      <c r="A1396" s="929" t="s">
        <v>39</v>
      </c>
      <c r="B1396" s="930"/>
      <c r="C1396" s="930"/>
      <c r="D1396" s="930"/>
      <c r="E1396" s="930"/>
      <c r="F1396" s="930"/>
      <c r="G1396" s="930"/>
      <c r="H1396" s="930"/>
      <c r="I1396" s="930"/>
      <c r="J1396" s="931"/>
    </row>
    <row r="1397" spans="1:10" ht="17" customHeight="1">
      <c r="A1397" s="938" t="str">
        <f>'statement of marks'!$A$1</f>
        <v>jk- ck- ek/;fed fo|ky; uohu] fuEckgsM+k</v>
      </c>
      <c r="B1397" s="939"/>
      <c r="C1397" s="939"/>
      <c r="D1397" s="939"/>
      <c r="E1397" s="939"/>
      <c r="F1397" s="939"/>
      <c r="G1397" s="939"/>
      <c r="H1397" s="939"/>
      <c r="I1397" s="939"/>
      <c r="J1397" s="940"/>
    </row>
    <row r="1398" spans="1:10" ht="17" customHeight="1">
      <c r="A1398" s="941"/>
      <c r="B1398" s="942"/>
      <c r="C1398" s="942"/>
      <c r="D1398" s="942"/>
      <c r="E1398" s="942"/>
      <c r="F1398" s="942"/>
      <c r="G1398" s="942"/>
      <c r="H1398" s="942"/>
      <c r="I1398" s="942"/>
      <c r="J1398" s="943"/>
    </row>
    <row r="1399" spans="1:10" ht="17" customHeight="1">
      <c r="A1399" s="531"/>
      <c r="B1399" s="537" t="s">
        <v>559</v>
      </c>
      <c r="C1399" s="944" t="str">
        <f>'statement of marks'!$F$3</f>
        <v>2015-16</v>
      </c>
      <c r="D1399" s="944"/>
      <c r="E1399" s="944"/>
      <c r="F1399" s="944"/>
      <c r="G1399" s="944"/>
      <c r="H1399" s="944"/>
      <c r="I1399" s="944"/>
      <c r="J1399" s="945"/>
    </row>
    <row r="1400" spans="1:10" ht="17" customHeight="1">
      <c r="A1400" s="532"/>
      <c r="B1400" s="530" t="s">
        <v>560</v>
      </c>
      <c r="C1400" s="912" t="str">
        <f>IF('statement of marks'!H52="","",'statement of marks'!H52)</f>
        <v>v 046</v>
      </c>
      <c r="D1400" s="912"/>
      <c r="E1400" s="912"/>
      <c r="F1400" s="912"/>
      <c r="G1400" s="912"/>
      <c r="H1400" s="912"/>
      <c r="I1400" s="912"/>
      <c r="J1400" s="958"/>
    </row>
    <row r="1401" spans="1:10" ht="17" customHeight="1">
      <c r="A1401" s="532"/>
      <c r="B1401" s="530" t="s">
        <v>561</v>
      </c>
      <c r="C1401" s="912" t="str">
        <f>IF('statement of marks'!I52="","",'statement of marks'!I52)</f>
        <v>c 046</v>
      </c>
      <c r="D1401" s="912"/>
      <c r="E1401" s="912"/>
      <c r="F1401" s="912"/>
      <c r="G1401" s="912"/>
      <c r="H1401" s="912"/>
      <c r="I1401" s="912"/>
      <c r="J1401" s="958"/>
    </row>
    <row r="1402" spans="1:10" ht="17" customHeight="1">
      <c r="A1402" s="532"/>
      <c r="B1402" s="530" t="s">
        <v>562</v>
      </c>
      <c r="C1402" s="912" t="str">
        <f>IF('statement of marks'!J52="","",'statement of marks'!J52)</f>
        <v>l 046</v>
      </c>
      <c r="D1402" s="912"/>
      <c r="E1402" s="912"/>
      <c r="F1402" s="912"/>
      <c r="G1402" s="912"/>
      <c r="H1402" s="912"/>
      <c r="I1402" s="912"/>
      <c r="J1402" s="958"/>
    </row>
    <row r="1403" spans="1:10" ht="17" customHeight="1">
      <c r="A1403" s="532"/>
      <c r="B1403" s="530" t="s">
        <v>563</v>
      </c>
      <c r="C1403" s="946" t="str">
        <f>'statement of marks'!$D$3</f>
        <v>2 A</v>
      </c>
      <c r="D1403" s="946"/>
      <c r="E1403" s="946"/>
      <c r="F1403" s="912" t="s">
        <v>566</v>
      </c>
      <c r="G1403" s="912"/>
      <c r="H1403" s="912"/>
      <c r="I1403" s="949" t="str">
        <f>IF('statement of marks'!B52="","",'statement of marks'!B52)</f>
        <v/>
      </c>
      <c r="J1403" s="950"/>
    </row>
    <row r="1404" spans="1:10" ht="17" customHeight="1">
      <c r="A1404" s="532"/>
      <c r="B1404" s="530" t="s">
        <v>6</v>
      </c>
      <c r="C1404" s="946" t="str">
        <f>IF('statement of marks'!D52="","",'statement of marks'!D52)</f>
        <v/>
      </c>
      <c r="D1404" s="946"/>
      <c r="E1404" s="946"/>
      <c r="F1404" s="912" t="s">
        <v>564</v>
      </c>
      <c r="G1404" s="912"/>
      <c r="H1404" s="912"/>
      <c r="I1404" s="949" t="str">
        <f>IF('statement of marks'!E52="","",'statement of marks'!E52)</f>
        <v/>
      </c>
      <c r="J1404" s="950"/>
    </row>
    <row r="1405" spans="1:10" ht="17" customHeight="1">
      <c r="A1405" s="532"/>
      <c r="B1405" s="530" t="s">
        <v>661</v>
      </c>
      <c r="C1405" s="947" t="str">
        <f>IF('statement of marks'!F52="","",'statement of marks'!F52)</f>
        <v/>
      </c>
      <c r="D1405" s="947"/>
      <c r="E1405" s="947"/>
      <c r="F1405" s="918" t="str">
        <f>IF('statement of marks'!G52="","",'statement of marks'!G52)</f>
        <v/>
      </c>
      <c r="G1405" s="918"/>
      <c r="H1405" s="918"/>
      <c r="I1405" s="918"/>
      <c r="J1405" s="948"/>
    </row>
    <row r="1406" spans="1:10" ht="17" customHeight="1">
      <c r="A1406" s="534"/>
      <c r="B1406" s="529" t="s">
        <v>565</v>
      </c>
      <c r="C1406" s="498" t="str">
        <f>'statement of marks'!K$5</f>
        <v>ekSf[kd</v>
      </c>
      <c r="D1406" s="498" t="str">
        <f>'statement of marks'!L$5</f>
        <v>fyf[kr</v>
      </c>
      <c r="E1406" s="498" t="str">
        <f>'statement of marks'!M$5</f>
        <v>;ksx</v>
      </c>
      <c r="F1406" s="498" t="str">
        <f>'statement of marks'!N$5</f>
        <v>ekSf[kd</v>
      </c>
      <c r="G1406" s="498" t="str">
        <f>'statement of marks'!O$5</f>
        <v>fyf[kr</v>
      </c>
      <c r="H1406" s="498" t="str">
        <f>'statement of marks'!P$5</f>
        <v>;ksx</v>
      </c>
      <c r="I1406" s="564" t="s">
        <v>79</v>
      </c>
      <c r="J1406" s="565" t="s">
        <v>571</v>
      </c>
    </row>
    <row r="1407" spans="1:10" ht="17" customHeight="1">
      <c r="A1407" s="533"/>
      <c r="B1407" s="538" t="s">
        <v>55</v>
      </c>
      <c r="C1407" s="541">
        <f>'statement of marks'!K$6</f>
        <v>70</v>
      </c>
      <c r="D1407" s="541">
        <f>'statement of marks'!L$6</f>
        <v>30</v>
      </c>
      <c r="E1407" s="541">
        <f>'statement of marks'!M$6</f>
        <v>100</v>
      </c>
      <c r="F1407" s="541">
        <f>'statement of marks'!N$6</f>
        <v>70</v>
      </c>
      <c r="G1407" s="541">
        <f>'statement of marks'!O$6</f>
        <v>30</v>
      </c>
      <c r="H1407" s="541">
        <f>'statement of marks'!P$6</f>
        <v>100</v>
      </c>
      <c r="I1407" s="541"/>
      <c r="J1407" s="542"/>
    </row>
    <row r="1408" spans="1:10" ht="17" customHeight="1">
      <c r="A1408" s="532"/>
      <c r="B1408" s="530" t="str">
        <f>'statement of marks'!$BZ$5</f>
        <v>fgUnh</v>
      </c>
      <c r="C1408" s="543" t="str">
        <f>'statement of marks'!K52</f>
        <v/>
      </c>
      <c r="D1408" s="543" t="str">
        <f>'statement of marks'!L52</f>
        <v/>
      </c>
      <c r="E1408" s="543" t="str">
        <f>'statement of marks'!M52</f>
        <v/>
      </c>
      <c r="F1408" s="543" t="str">
        <f>'statement of marks'!N52</f>
        <v/>
      </c>
      <c r="G1408" s="543" t="str">
        <f>'statement of marks'!O52</f>
        <v/>
      </c>
      <c r="H1408" s="543" t="str">
        <f>'statement of marks'!P52</f>
        <v/>
      </c>
      <c r="I1408" s="544" t="str">
        <f>IF('statement of marks'!CA52="","",'statement of marks'!CA52)</f>
        <v/>
      </c>
      <c r="J1408" s="545" t="str">
        <f>IF('statement of marks'!CB52="","",'statement of marks'!CB52)</f>
        <v/>
      </c>
    </row>
    <row r="1409" spans="1:10" ht="17" customHeight="1">
      <c r="A1409" s="532"/>
      <c r="B1409" s="530" t="str">
        <f>'statement of marks'!$CC$5</f>
        <v>vaxszth</v>
      </c>
      <c r="C1409" s="543" t="str">
        <f>'statement of marks'!X52</f>
        <v/>
      </c>
      <c r="D1409" s="543" t="str">
        <f>'statement of marks'!Y52</f>
        <v/>
      </c>
      <c r="E1409" s="543" t="str">
        <f>'statement of marks'!Z52</f>
        <v/>
      </c>
      <c r="F1409" s="543" t="str">
        <f>'statement of marks'!AA52</f>
        <v/>
      </c>
      <c r="G1409" s="543" t="str">
        <f>'statement of marks'!AB52</f>
        <v/>
      </c>
      <c r="H1409" s="543" t="str">
        <f>'statement of marks'!AC52</f>
        <v/>
      </c>
      <c r="I1409" s="544" t="str">
        <f>IF('statement of marks'!CD52="","",'statement of marks'!CD52)</f>
        <v/>
      </c>
      <c r="J1409" s="545" t="str">
        <f>IF('statement of marks'!CE52="","",'statement of marks'!CE52)</f>
        <v/>
      </c>
    </row>
    <row r="1410" spans="1:10" ht="17" customHeight="1">
      <c r="A1410" s="532"/>
      <c r="B1410" s="530" t="str">
        <f>'statement of marks'!$CF$5</f>
        <v>xf.kr</v>
      </c>
      <c r="C1410" s="543" t="str">
        <f>'statement of marks'!AK52</f>
        <v/>
      </c>
      <c r="D1410" s="543" t="str">
        <f>'statement of marks'!AL52</f>
        <v/>
      </c>
      <c r="E1410" s="543" t="str">
        <f>'statement of marks'!AM52</f>
        <v/>
      </c>
      <c r="F1410" s="543" t="str">
        <f>'statement of marks'!AN52</f>
        <v/>
      </c>
      <c r="G1410" s="543" t="str">
        <f>'statement of marks'!AO52</f>
        <v/>
      </c>
      <c r="H1410" s="543" t="str">
        <f>'statement of marks'!AP52</f>
        <v/>
      </c>
      <c r="I1410" s="544" t="str">
        <f>IF('statement of marks'!CG52="","",'statement of marks'!CG52)</f>
        <v/>
      </c>
      <c r="J1410" s="545" t="str">
        <f>IF('statement of marks'!CH52="","",'statement of marks'!CH52)</f>
        <v/>
      </c>
    </row>
    <row r="1411" spans="1:10" ht="17" customHeight="1">
      <c r="A1411" s="533"/>
      <c r="B1411" s="538" t="s">
        <v>55</v>
      </c>
      <c r="C1411" s="541"/>
      <c r="D1411" s="541"/>
      <c r="E1411" s="541">
        <f>'statement of marks'!AX$6</f>
        <v>50</v>
      </c>
      <c r="F1411" s="541"/>
      <c r="G1411" s="541"/>
      <c r="H1411" s="541">
        <f>'statement of marks'!AY$6</f>
        <v>50</v>
      </c>
      <c r="I1411" s="546"/>
      <c r="J1411" s="542"/>
    </row>
    <row r="1412" spans="1:10" ht="17" customHeight="1">
      <c r="A1412" s="532"/>
      <c r="B1412" s="530" t="str">
        <f>'statement of marks'!$CI$5</f>
        <v>Ik;kZoj.k v/;;u</v>
      </c>
      <c r="C1412" s="561"/>
      <c r="D1412" s="561"/>
      <c r="E1412" s="543" t="str">
        <f>'statement of marks'!AX52</f>
        <v/>
      </c>
      <c r="F1412" s="561"/>
      <c r="G1412" s="561"/>
      <c r="H1412" s="543" t="str">
        <f>'statement of marks'!AY52</f>
        <v/>
      </c>
      <c r="I1412" s="544" t="str">
        <f>IF('statement of marks'!CJ52="","",'statement of marks'!CJ52)</f>
        <v/>
      </c>
      <c r="J1412" s="545" t="str">
        <f>IF('statement of marks'!CK52="","",'statement of marks'!CK52)</f>
        <v/>
      </c>
    </row>
    <row r="1413" spans="1:10" ht="17" customHeight="1">
      <c r="A1413" s="532"/>
      <c r="B1413" s="530" t="str">
        <f>'statement of marks'!$CR$5</f>
        <v>LokLF; ,oe~ 'kkjhfjd f'k{kk</v>
      </c>
      <c r="C1413" s="543"/>
      <c r="D1413" s="543"/>
      <c r="E1413" s="543" t="str">
        <f>'statement of marks'!BS52</f>
        <v/>
      </c>
      <c r="F1413" s="561"/>
      <c r="G1413" s="543"/>
      <c r="H1413" s="543" t="str">
        <f>'statement of marks'!BT52</f>
        <v/>
      </c>
      <c r="I1413" s="547" t="str">
        <f>IF('statement of marks'!CS52="","",'statement of marks'!CS52)</f>
        <v/>
      </c>
      <c r="J1413" s="548" t="str">
        <f>IF('statement of marks'!CT52="","",'statement of marks'!CT52)</f>
        <v/>
      </c>
    </row>
    <row r="1414" spans="1:10" ht="17" customHeight="1">
      <c r="A1414" s="533"/>
      <c r="B1414" s="538" t="s">
        <v>55</v>
      </c>
      <c r="C1414" s="541"/>
      <c r="D1414" s="541"/>
      <c r="E1414" s="541">
        <f>'statement of marks'!BE$6</f>
        <v>25</v>
      </c>
      <c r="F1414" s="546"/>
      <c r="G1414" s="541"/>
      <c r="H1414" s="541">
        <f>'statement of marks'!BF$6</f>
        <v>25</v>
      </c>
      <c r="I1414" s="549"/>
      <c r="J1414" s="550"/>
    </row>
    <row r="1415" spans="1:10" ht="17" customHeight="1">
      <c r="A1415" s="532"/>
      <c r="B1415" s="530" t="str">
        <f>'statement of marks'!$CL$5</f>
        <v>dk;kZuqHko</v>
      </c>
      <c r="C1415" s="543"/>
      <c r="D1415" s="543"/>
      <c r="E1415" s="543" t="str">
        <f>'statement of marks'!BE52</f>
        <v/>
      </c>
      <c r="F1415" s="561"/>
      <c r="G1415" s="543"/>
      <c r="H1415" s="543" t="str">
        <f>'statement of marks'!BF52</f>
        <v/>
      </c>
      <c r="I1415" s="544" t="str">
        <f>IF('statement of marks'!CM52="","",'statement of marks'!CM52)</f>
        <v/>
      </c>
      <c r="J1415" s="545" t="str">
        <f>IF('statement of marks'!CN52="","",'statement of marks'!CN52)</f>
        <v/>
      </c>
    </row>
    <row r="1416" spans="1:10" ht="17" customHeight="1">
      <c r="A1416" s="532"/>
      <c r="B1416" s="530" t="str">
        <f>'statement of marks'!$CO$5</f>
        <v>dyk f'k{kk</v>
      </c>
      <c r="C1416" s="543"/>
      <c r="D1416" s="543"/>
      <c r="E1416" s="543" t="str">
        <f>'statement of marks'!BL52</f>
        <v/>
      </c>
      <c r="F1416" s="561"/>
      <c r="G1416" s="543"/>
      <c r="H1416" s="543" t="str">
        <f>'statement of marks'!BM52</f>
        <v/>
      </c>
      <c r="I1416" s="547" t="str">
        <f>IF('statement of marks'!CP52="","",'statement of marks'!CP52)</f>
        <v/>
      </c>
      <c r="J1416" s="551" t="str">
        <f>IF('statement of marks'!CQ52="","",'statement of marks'!CQ52)</f>
        <v/>
      </c>
    </row>
    <row r="1417" spans="1:10" ht="17" customHeight="1">
      <c r="A1417" s="960"/>
      <c r="B1417" s="959" t="s">
        <v>659</v>
      </c>
      <c r="C1417" s="920" t="s">
        <v>8</v>
      </c>
      <c r="D1417" s="920"/>
      <c r="E1417" s="961" t="str">
        <f>'statement of marks'!CY$5</f>
        <v>dqy iw.kkZd</v>
      </c>
      <c r="F1417" s="961"/>
      <c r="G1417" s="961" t="str">
        <f>'statement of marks'!CZ$5</f>
        <v>dqy izkIrkad</v>
      </c>
      <c r="H1417" s="961"/>
      <c r="I1417" s="562" t="str">
        <f>'statement of marks'!DA$5</f>
        <v>izfr'kr</v>
      </c>
      <c r="J1417" s="536" t="s">
        <v>663</v>
      </c>
    </row>
    <row r="1418" spans="1:10" ht="17" customHeight="1">
      <c r="A1418" s="960"/>
      <c r="B1418" s="959"/>
      <c r="C1418" s="920" t="str">
        <f>IF('statement of marks'!CX52="","",'statement of marks'!CX52)</f>
        <v/>
      </c>
      <c r="D1418" s="920"/>
      <c r="E1418" s="951" t="str">
        <f>IF('statement of marks'!CY52="","",'statement of marks'!CY52)</f>
        <v/>
      </c>
      <c r="F1418" s="951"/>
      <c r="G1418" s="951" t="str">
        <f>IF('statement of marks'!CZ52="","",'statement of marks'!CZ52)</f>
        <v/>
      </c>
      <c r="H1418" s="951"/>
      <c r="I1418" s="543" t="str">
        <f>IF('statement of marks'!DA52="","",'statement of marks'!DA52)</f>
        <v/>
      </c>
      <c r="J1418" s="566" t="str">
        <f>IF('statement of marks'!DB52="","",'statement of marks'!DB52)</f>
        <v/>
      </c>
    </row>
    <row r="1419" spans="1:10" ht="17" customHeight="1">
      <c r="A1419" s="532"/>
      <c r="B1419" s="539" t="str">
        <f>'statement of marks'!$CU$5</f>
        <v>dqy ehfVax</v>
      </c>
      <c r="C1419" s="932" t="str">
        <f>details!$CB$3</f>
        <v>;ksx fnlEcj rd</v>
      </c>
      <c r="D1419" s="933"/>
      <c r="E1419" s="934"/>
      <c r="F1419" s="552" t="str">
        <f>details!CB52</f>
        <v/>
      </c>
      <c r="G1419" s="932" t="s">
        <v>664</v>
      </c>
      <c r="H1419" s="933"/>
      <c r="I1419" s="934"/>
      <c r="J1419" s="554" t="str">
        <f>details!CJ52</f>
        <v/>
      </c>
    </row>
    <row r="1420" spans="1:10" ht="17" customHeight="1">
      <c r="A1420" s="532"/>
      <c r="B1420" s="530" t="str">
        <f>'statement of marks'!$CV$5</f>
        <v>Nk= mifLFkfr</v>
      </c>
      <c r="C1420" s="935"/>
      <c r="D1420" s="936"/>
      <c r="E1420" s="937"/>
      <c r="F1420" s="553" t="str">
        <f>details!CC52</f>
        <v/>
      </c>
      <c r="G1420" s="935"/>
      <c r="H1420" s="936"/>
      <c r="I1420" s="937"/>
      <c r="J1420" s="555" t="str">
        <f>details!CK52</f>
        <v/>
      </c>
    </row>
    <row r="1421" spans="1:10" ht="17" customHeight="1">
      <c r="A1421" s="532"/>
      <c r="B1421" s="530" t="s">
        <v>569</v>
      </c>
      <c r="C1421" s="952" t="str">
        <f>IF('statement of marks'!DE52="","",'statement of marks'!DE52)</f>
        <v/>
      </c>
      <c r="D1421" s="953"/>
      <c r="E1421" s="953"/>
      <c r="F1421" s="954"/>
      <c r="G1421" s="955" t="str">
        <f>'statement of marks'!DD$5</f>
        <v>d{kk esa LFkku</v>
      </c>
      <c r="H1421" s="956"/>
      <c r="I1421" s="957"/>
      <c r="J1421" s="545" t="str">
        <f>'statement of marks'!DD52</f>
        <v/>
      </c>
    </row>
    <row r="1422" spans="1:10" ht="17" customHeight="1">
      <c r="A1422" s="532"/>
      <c r="B1422" s="530" t="s">
        <v>65</v>
      </c>
      <c r="C1422" s="920"/>
      <c r="D1422" s="920"/>
      <c r="E1422" s="920"/>
      <c r="F1422" s="920"/>
      <c r="G1422" s="920"/>
      <c r="H1422" s="920"/>
      <c r="I1422" s="920"/>
      <c r="J1422" s="924"/>
    </row>
    <row r="1423" spans="1:10" ht="17" customHeight="1">
      <c r="A1423" s="532"/>
      <c r="B1423" s="556" t="s">
        <v>86</v>
      </c>
      <c r="C1423" s="920"/>
      <c r="D1423" s="920"/>
      <c r="E1423" s="920"/>
      <c r="F1423" s="920"/>
      <c r="G1423" s="920"/>
      <c r="H1423" s="920"/>
      <c r="I1423" s="920"/>
      <c r="J1423" s="924"/>
    </row>
    <row r="1424" spans="1:10" ht="17" customHeight="1">
      <c r="A1424" s="532"/>
      <c r="B1424" s="557" t="s">
        <v>16</v>
      </c>
      <c r="C1424" s="920"/>
      <c r="D1424" s="920"/>
      <c r="E1424" s="920"/>
      <c r="F1424" s="920"/>
      <c r="G1424" s="920"/>
      <c r="H1424" s="920"/>
      <c r="I1424" s="920"/>
      <c r="J1424" s="924"/>
    </row>
    <row r="1425" spans="1:10" ht="17" customHeight="1">
      <c r="A1425" s="534"/>
      <c r="B1425" s="558" t="s">
        <v>4</v>
      </c>
      <c r="C1425" s="920"/>
      <c r="D1425" s="920"/>
      <c r="E1425" s="920"/>
      <c r="F1425" s="920"/>
      <c r="G1425" s="920"/>
      <c r="H1425" s="920"/>
      <c r="I1425" s="920"/>
      <c r="J1425" s="924"/>
    </row>
    <row r="1426" spans="1:10" ht="17" customHeight="1" thickBot="1">
      <c r="A1426" s="535"/>
      <c r="B1426" s="559" t="str">
        <f>'statement of marks'!$H$3</f>
        <v xml:space="preserve">fo|ky; dk Mkbl dksM+ </v>
      </c>
      <c r="C1426" s="925" t="str">
        <f>'statement of marks'!$I$3</f>
        <v>00001</v>
      </c>
      <c r="D1426" s="925"/>
      <c r="E1426" s="926" t="s">
        <v>63</v>
      </c>
      <c r="F1426" s="926"/>
      <c r="G1426" s="926"/>
      <c r="H1426" s="927">
        <f>'statement of marks'!$DD$107</f>
        <v>42460</v>
      </c>
      <c r="I1426" s="928"/>
      <c r="J1426" s="540" t="s">
        <v>662</v>
      </c>
    </row>
    <row r="1427" spans="1:10" ht="17" customHeight="1">
      <c r="A1427" s="929" t="s">
        <v>39</v>
      </c>
      <c r="B1427" s="930"/>
      <c r="C1427" s="930"/>
      <c r="D1427" s="930"/>
      <c r="E1427" s="930"/>
      <c r="F1427" s="930"/>
      <c r="G1427" s="930"/>
      <c r="H1427" s="930"/>
      <c r="I1427" s="930"/>
      <c r="J1427" s="931"/>
    </row>
    <row r="1428" spans="1:10" ht="17" customHeight="1">
      <c r="A1428" s="938" t="str">
        <f>'statement of marks'!$A$1</f>
        <v>jk- ck- ek/;fed fo|ky; uohu] fuEckgsM+k</v>
      </c>
      <c r="B1428" s="939"/>
      <c r="C1428" s="939"/>
      <c r="D1428" s="939"/>
      <c r="E1428" s="939"/>
      <c r="F1428" s="939"/>
      <c r="G1428" s="939"/>
      <c r="H1428" s="939"/>
      <c r="I1428" s="939"/>
      <c r="J1428" s="940"/>
    </row>
    <row r="1429" spans="1:10" ht="17" customHeight="1">
      <c r="A1429" s="941"/>
      <c r="B1429" s="942"/>
      <c r="C1429" s="942"/>
      <c r="D1429" s="942"/>
      <c r="E1429" s="942"/>
      <c r="F1429" s="942"/>
      <c r="G1429" s="942"/>
      <c r="H1429" s="942"/>
      <c r="I1429" s="942"/>
      <c r="J1429" s="943"/>
    </row>
    <row r="1430" spans="1:10" ht="17" customHeight="1">
      <c r="A1430" s="531"/>
      <c r="B1430" s="537" t="s">
        <v>559</v>
      </c>
      <c r="C1430" s="944" t="str">
        <f>'statement of marks'!$F$3</f>
        <v>2015-16</v>
      </c>
      <c r="D1430" s="944"/>
      <c r="E1430" s="944"/>
      <c r="F1430" s="944"/>
      <c r="G1430" s="944"/>
      <c r="H1430" s="944"/>
      <c r="I1430" s="944"/>
      <c r="J1430" s="945"/>
    </row>
    <row r="1431" spans="1:10" ht="17" customHeight="1">
      <c r="A1431" s="532"/>
      <c r="B1431" s="530" t="s">
        <v>560</v>
      </c>
      <c r="C1431" s="912" t="str">
        <f>IF('statement of marks'!H53="","",'statement of marks'!H53)</f>
        <v>v 047</v>
      </c>
      <c r="D1431" s="912"/>
      <c r="E1431" s="912"/>
      <c r="F1431" s="912"/>
      <c r="G1431" s="912"/>
      <c r="H1431" s="912"/>
      <c r="I1431" s="912"/>
      <c r="J1431" s="958"/>
    </row>
    <row r="1432" spans="1:10" ht="17" customHeight="1">
      <c r="A1432" s="532"/>
      <c r="B1432" s="530" t="s">
        <v>561</v>
      </c>
      <c r="C1432" s="912" t="str">
        <f>IF('statement of marks'!I53="","",'statement of marks'!I53)</f>
        <v>c 047</v>
      </c>
      <c r="D1432" s="912"/>
      <c r="E1432" s="912"/>
      <c r="F1432" s="912"/>
      <c r="G1432" s="912"/>
      <c r="H1432" s="912"/>
      <c r="I1432" s="912"/>
      <c r="J1432" s="958"/>
    </row>
    <row r="1433" spans="1:10" ht="17" customHeight="1">
      <c r="A1433" s="532"/>
      <c r="B1433" s="530" t="s">
        <v>562</v>
      </c>
      <c r="C1433" s="912" t="str">
        <f>IF('statement of marks'!J53="","",'statement of marks'!J53)</f>
        <v>l 047</v>
      </c>
      <c r="D1433" s="912"/>
      <c r="E1433" s="912"/>
      <c r="F1433" s="912"/>
      <c r="G1433" s="912"/>
      <c r="H1433" s="912"/>
      <c r="I1433" s="912"/>
      <c r="J1433" s="958"/>
    </row>
    <row r="1434" spans="1:10" ht="17" customHeight="1">
      <c r="A1434" s="532"/>
      <c r="B1434" s="530" t="s">
        <v>563</v>
      </c>
      <c r="C1434" s="946" t="str">
        <f>'statement of marks'!$D$3</f>
        <v>2 A</v>
      </c>
      <c r="D1434" s="946"/>
      <c r="E1434" s="946"/>
      <c r="F1434" s="912" t="s">
        <v>566</v>
      </c>
      <c r="G1434" s="912"/>
      <c r="H1434" s="912"/>
      <c r="I1434" s="949" t="str">
        <f>IF('statement of marks'!B53="","",'statement of marks'!B53)</f>
        <v/>
      </c>
      <c r="J1434" s="950"/>
    </row>
    <row r="1435" spans="1:10" ht="17" customHeight="1">
      <c r="A1435" s="532"/>
      <c r="B1435" s="530" t="s">
        <v>6</v>
      </c>
      <c r="C1435" s="946" t="str">
        <f>IF('statement of marks'!D53="","",'statement of marks'!D53)</f>
        <v/>
      </c>
      <c r="D1435" s="946"/>
      <c r="E1435" s="946"/>
      <c r="F1435" s="912" t="s">
        <v>564</v>
      </c>
      <c r="G1435" s="912"/>
      <c r="H1435" s="912"/>
      <c r="I1435" s="949" t="str">
        <f>IF('statement of marks'!E53="","",'statement of marks'!E53)</f>
        <v/>
      </c>
      <c r="J1435" s="950"/>
    </row>
    <row r="1436" spans="1:10" ht="17" customHeight="1">
      <c r="A1436" s="532"/>
      <c r="B1436" s="530" t="s">
        <v>661</v>
      </c>
      <c r="C1436" s="947" t="str">
        <f>IF('statement of marks'!F53="","",'statement of marks'!F53)</f>
        <v/>
      </c>
      <c r="D1436" s="947"/>
      <c r="E1436" s="947"/>
      <c r="F1436" s="918" t="str">
        <f>IF('statement of marks'!G53="","",'statement of marks'!G53)</f>
        <v/>
      </c>
      <c r="G1436" s="918"/>
      <c r="H1436" s="918"/>
      <c r="I1436" s="918"/>
      <c r="J1436" s="948"/>
    </row>
    <row r="1437" spans="1:10" ht="17" customHeight="1">
      <c r="A1437" s="534"/>
      <c r="B1437" s="529" t="s">
        <v>565</v>
      </c>
      <c r="C1437" s="498" t="str">
        <f>'statement of marks'!K$5</f>
        <v>ekSf[kd</v>
      </c>
      <c r="D1437" s="498" t="str">
        <f>'statement of marks'!L$5</f>
        <v>fyf[kr</v>
      </c>
      <c r="E1437" s="498" t="str">
        <f>'statement of marks'!M$5</f>
        <v>;ksx</v>
      </c>
      <c r="F1437" s="498" t="str">
        <f>'statement of marks'!N$5</f>
        <v>ekSf[kd</v>
      </c>
      <c r="G1437" s="498" t="str">
        <f>'statement of marks'!O$5</f>
        <v>fyf[kr</v>
      </c>
      <c r="H1437" s="498" t="str">
        <f>'statement of marks'!P$5</f>
        <v>;ksx</v>
      </c>
      <c r="I1437" s="564" t="s">
        <v>79</v>
      </c>
      <c r="J1437" s="565" t="s">
        <v>571</v>
      </c>
    </row>
    <row r="1438" spans="1:10" ht="17" customHeight="1">
      <c r="A1438" s="533"/>
      <c r="B1438" s="538" t="s">
        <v>55</v>
      </c>
      <c r="C1438" s="541">
        <f>'statement of marks'!K$6</f>
        <v>70</v>
      </c>
      <c r="D1438" s="541">
        <f>'statement of marks'!L$6</f>
        <v>30</v>
      </c>
      <c r="E1438" s="541">
        <f>'statement of marks'!M$6</f>
        <v>100</v>
      </c>
      <c r="F1438" s="541">
        <f>'statement of marks'!N$6</f>
        <v>70</v>
      </c>
      <c r="G1438" s="541">
        <f>'statement of marks'!O$6</f>
        <v>30</v>
      </c>
      <c r="H1438" s="541">
        <f>'statement of marks'!P$6</f>
        <v>100</v>
      </c>
      <c r="I1438" s="541"/>
      <c r="J1438" s="542"/>
    </row>
    <row r="1439" spans="1:10" ht="17" customHeight="1">
      <c r="A1439" s="532"/>
      <c r="B1439" s="530" t="str">
        <f>'statement of marks'!$BZ$5</f>
        <v>fgUnh</v>
      </c>
      <c r="C1439" s="543" t="str">
        <f>'statement of marks'!K53</f>
        <v/>
      </c>
      <c r="D1439" s="543" t="str">
        <f>'statement of marks'!L53</f>
        <v/>
      </c>
      <c r="E1439" s="543" t="str">
        <f>'statement of marks'!M53</f>
        <v/>
      </c>
      <c r="F1439" s="543" t="str">
        <f>'statement of marks'!N53</f>
        <v/>
      </c>
      <c r="G1439" s="543" t="str">
        <f>'statement of marks'!O53</f>
        <v/>
      </c>
      <c r="H1439" s="543" t="str">
        <f>'statement of marks'!P53</f>
        <v/>
      </c>
      <c r="I1439" s="544" t="str">
        <f>IF('statement of marks'!CA53="","",'statement of marks'!CA53)</f>
        <v/>
      </c>
      <c r="J1439" s="545" t="str">
        <f>IF('statement of marks'!CB53="","",'statement of marks'!CB53)</f>
        <v/>
      </c>
    </row>
    <row r="1440" spans="1:10" ht="17" customHeight="1">
      <c r="A1440" s="532"/>
      <c r="B1440" s="530" t="str">
        <f>'statement of marks'!$CC$5</f>
        <v>vaxszth</v>
      </c>
      <c r="C1440" s="543" t="str">
        <f>'statement of marks'!X53</f>
        <v/>
      </c>
      <c r="D1440" s="543" t="str">
        <f>'statement of marks'!Y53</f>
        <v/>
      </c>
      <c r="E1440" s="543" t="str">
        <f>'statement of marks'!Z53</f>
        <v/>
      </c>
      <c r="F1440" s="543" t="str">
        <f>'statement of marks'!AA53</f>
        <v/>
      </c>
      <c r="G1440" s="543" t="str">
        <f>'statement of marks'!AB53</f>
        <v/>
      </c>
      <c r="H1440" s="543" t="str">
        <f>'statement of marks'!AC53</f>
        <v/>
      </c>
      <c r="I1440" s="544" t="str">
        <f>IF('statement of marks'!CD53="","",'statement of marks'!CD53)</f>
        <v/>
      </c>
      <c r="J1440" s="545" t="str">
        <f>IF('statement of marks'!CE53="","",'statement of marks'!CE53)</f>
        <v/>
      </c>
    </row>
    <row r="1441" spans="1:10" ht="17" customHeight="1">
      <c r="A1441" s="532"/>
      <c r="B1441" s="530" t="str">
        <f>'statement of marks'!$CF$5</f>
        <v>xf.kr</v>
      </c>
      <c r="C1441" s="543" t="str">
        <f>'statement of marks'!AK53</f>
        <v/>
      </c>
      <c r="D1441" s="543" t="str">
        <f>'statement of marks'!AL53</f>
        <v/>
      </c>
      <c r="E1441" s="543" t="str">
        <f>'statement of marks'!AM53</f>
        <v/>
      </c>
      <c r="F1441" s="543" t="str">
        <f>'statement of marks'!AN53</f>
        <v/>
      </c>
      <c r="G1441" s="543" t="str">
        <f>'statement of marks'!AO53</f>
        <v/>
      </c>
      <c r="H1441" s="543" t="str">
        <f>'statement of marks'!AP53</f>
        <v/>
      </c>
      <c r="I1441" s="544" t="str">
        <f>IF('statement of marks'!CG53="","",'statement of marks'!CG53)</f>
        <v/>
      </c>
      <c r="J1441" s="545" t="str">
        <f>IF('statement of marks'!CH53="","",'statement of marks'!CH53)</f>
        <v/>
      </c>
    </row>
    <row r="1442" spans="1:10" ht="17" customHeight="1">
      <c r="A1442" s="533"/>
      <c r="B1442" s="538" t="s">
        <v>55</v>
      </c>
      <c r="C1442" s="541"/>
      <c r="D1442" s="541"/>
      <c r="E1442" s="541">
        <f>'statement of marks'!AX$6</f>
        <v>50</v>
      </c>
      <c r="F1442" s="541"/>
      <c r="G1442" s="541"/>
      <c r="H1442" s="541">
        <f>'statement of marks'!AY$6</f>
        <v>50</v>
      </c>
      <c r="I1442" s="546"/>
      <c r="J1442" s="542"/>
    </row>
    <row r="1443" spans="1:10" ht="17" customHeight="1">
      <c r="A1443" s="532"/>
      <c r="B1443" s="530" t="str">
        <f>'statement of marks'!$CI$5</f>
        <v>Ik;kZoj.k v/;;u</v>
      </c>
      <c r="C1443" s="561"/>
      <c r="D1443" s="561"/>
      <c r="E1443" s="543" t="str">
        <f>'statement of marks'!AX53</f>
        <v/>
      </c>
      <c r="F1443" s="561"/>
      <c r="G1443" s="561"/>
      <c r="H1443" s="543" t="str">
        <f>'statement of marks'!AY53</f>
        <v/>
      </c>
      <c r="I1443" s="544" t="str">
        <f>IF('statement of marks'!CJ53="","",'statement of marks'!CJ53)</f>
        <v/>
      </c>
      <c r="J1443" s="545" t="str">
        <f>IF('statement of marks'!CK53="","",'statement of marks'!CK53)</f>
        <v/>
      </c>
    </row>
    <row r="1444" spans="1:10" ht="17" customHeight="1">
      <c r="A1444" s="532"/>
      <c r="B1444" s="530" t="str">
        <f>'statement of marks'!$CR$5</f>
        <v>LokLF; ,oe~ 'kkjhfjd f'k{kk</v>
      </c>
      <c r="C1444" s="543"/>
      <c r="D1444" s="543"/>
      <c r="E1444" s="543" t="str">
        <f>'statement of marks'!BS53</f>
        <v/>
      </c>
      <c r="F1444" s="561"/>
      <c r="G1444" s="543"/>
      <c r="H1444" s="543" t="str">
        <f>'statement of marks'!BT53</f>
        <v/>
      </c>
      <c r="I1444" s="547" t="str">
        <f>IF('statement of marks'!CS53="","",'statement of marks'!CS53)</f>
        <v/>
      </c>
      <c r="J1444" s="548" t="str">
        <f>IF('statement of marks'!CT53="","",'statement of marks'!CT53)</f>
        <v/>
      </c>
    </row>
    <row r="1445" spans="1:10" ht="17" customHeight="1">
      <c r="A1445" s="533"/>
      <c r="B1445" s="538" t="s">
        <v>55</v>
      </c>
      <c r="C1445" s="541"/>
      <c r="D1445" s="541"/>
      <c r="E1445" s="541">
        <f>'statement of marks'!BE$6</f>
        <v>25</v>
      </c>
      <c r="F1445" s="546"/>
      <c r="G1445" s="541"/>
      <c r="H1445" s="541">
        <f>'statement of marks'!BF$6</f>
        <v>25</v>
      </c>
      <c r="I1445" s="549"/>
      <c r="J1445" s="550"/>
    </row>
    <row r="1446" spans="1:10" ht="17" customHeight="1">
      <c r="A1446" s="532"/>
      <c r="B1446" s="530" t="str">
        <f>'statement of marks'!$CL$5</f>
        <v>dk;kZuqHko</v>
      </c>
      <c r="C1446" s="543"/>
      <c r="D1446" s="543"/>
      <c r="E1446" s="543" t="str">
        <f>'statement of marks'!BE53</f>
        <v/>
      </c>
      <c r="F1446" s="561"/>
      <c r="G1446" s="543"/>
      <c r="H1446" s="543" t="str">
        <f>'statement of marks'!BF53</f>
        <v/>
      </c>
      <c r="I1446" s="544" t="str">
        <f>IF('statement of marks'!CM53="","",'statement of marks'!CM53)</f>
        <v/>
      </c>
      <c r="J1446" s="545" t="str">
        <f>IF('statement of marks'!CN53="","",'statement of marks'!CN53)</f>
        <v/>
      </c>
    </row>
    <row r="1447" spans="1:10" ht="17" customHeight="1">
      <c r="A1447" s="532"/>
      <c r="B1447" s="530" t="str">
        <f>'statement of marks'!$CO$5</f>
        <v>dyk f'k{kk</v>
      </c>
      <c r="C1447" s="543"/>
      <c r="D1447" s="543"/>
      <c r="E1447" s="543" t="str">
        <f>'statement of marks'!BL53</f>
        <v/>
      </c>
      <c r="F1447" s="561"/>
      <c r="G1447" s="543"/>
      <c r="H1447" s="543" t="str">
        <f>'statement of marks'!BM53</f>
        <v/>
      </c>
      <c r="I1447" s="547" t="str">
        <f>IF('statement of marks'!CP53="","",'statement of marks'!CP53)</f>
        <v/>
      </c>
      <c r="J1447" s="551" t="str">
        <f>IF('statement of marks'!CQ53="","",'statement of marks'!CQ53)</f>
        <v/>
      </c>
    </row>
    <row r="1448" spans="1:10" ht="17" customHeight="1">
      <c r="A1448" s="960"/>
      <c r="B1448" s="959" t="s">
        <v>659</v>
      </c>
      <c r="C1448" s="920" t="s">
        <v>8</v>
      </c>
      <c r="D1448" s="920"/>
      <c r="E1448" s="961" t="str">
        <f>'statement of marks'!CY$5</f>
        <v>dqy iw.kkZd</v>
      </c>
      <c r="F1448" s="961"/>
      <c r="G1448" s="961" t="str">
        <f>'statement of marks'!CZ$5</f>
        <v>dqy izkIrkad</v>
      </c>
      <c r="H1448" s="961"/>
      <c r="I1448" s="562" t="str">
        <f>'statement of marks'!DA$5</f>
        <v>izfr'kr</v>
      </c>
      <c r="J1448" s="536" t="s">
        <v>663</v>
      </c>
    </row>
    <row r="1449" spans="1:10" ht="17" customHeight="1">
      <c r="A1449" s="960"/>
      <c r="B1449" s="959"/>
      <c r="C1449" s="920" t="str">
        <f>IF('statement of marks'!CX53="","",'statement of marks'!CX53)</f>
        <v/>
      </c>
      <c r="D1449" s="920"/>
      <c r="E1449" s="951" t="str">
        <f>IF('statement of marks'!CY53="","",'statement of marks'!CY53)</f>
        <v/>
      </c>
      <c r="F1449" s="951"/>
      <c r="G1449" s="951" t="str">
        <f>IF('statement of marks'!CZ53="","",'statement of marks'!CZ53)</f>
        <v/>
      </c>
      <c r="H1449" s="951"/>
      <c r="I1449" s="543" t="str">
        <f>IF('statement of marks'!DA53="","",'statement of marks'!DA53)</f>
        <v/>
      </c>
      <c r="J1449" s="566" t="str">
        <f>IF('statement of marks'!DB53="","",'statement of marks'!DB53)</f>
        <v/>
      </c>
    </row>
    <row r="1450" spans="1:10" ht="17" customHeight="1">
      <c r="A1450" s="532"/>
      <c r="B1450" s="539" t="str">
        <f>'statement of marks'!$CU$5</f>
        <v>dqy ehfVax</v>
      </c>
      <c r="C1450" s="932" t="str">
        <f>details!$CB$3</f>
        <v>;ksx fnlEcj rd</v>
      </c>
      <c r="D1450" s="933"/>
      <c r="E1450" s="934"/>
      <c r="F1450" s="552" t="str">
        <f>details!CB53</f>
        <v/>
      </c>
      <c r="G1450" s="932" t="s">
        <v>664</v>
      </c>
      <c r="H1450" s="933"/>
      <c r="I1450" s="934"/>
      <c r="J1450" s="554" t="str">
        <f>details!CJ53</f>
        <v/>
      </c>
    </row>
    <row r="1451" spans="1:10" ht="17" customHeight="1">
      <c r="A1451" s="532"/>
      <c r="B1451" s="530" t="str">
        <f>'statement of marks'!$CV$5</f>
        <v>Nk= mifLFkfr</v>
      </c>
      <c r="C1451" s="935"/>
      <c r="D1451" s="936"/>
      <c r="E1451" s="937"/>
      <c r="F1451" s="553" t="str">
        <f>details!CC53</f>
        <v/>
      </c>
      <c r="G1451" s="935"/>
      <c r="H1451" s="936"/>
      <c r="I1451" s="937"/>
      <c r="J1451" s="555" t="str">
        <f>details!CK53</f>
        <v/>
      </c>
    </row>
    <row r="1452" spans="1:10" ht="17" customHeight="1">
      <c r="A1452" s="532"/>
      <c r="B1452" s="530" t="s">
        <v>569</v>
      </c>
      <c r="C1452" s="952" t="str">
        <f>IF('statement of marks'!DE53="","",'statement of marks'!DE53)</f>
        <v/>
      </c>
      <c r="D1452" s="953"/>
      <c r="E1452" s="953"/>
      <c r="F1452" s="954"/>
      <c r="G1452" s="955" t="str">
        <f>'statement of marks'!DD$5</f>
        <v>d{kk esa LFkku</v>
      </c>
      <c r="H1452" s="956"/>
      <c r="I1452" s="957"/>
      <c r="J1452" s="545" t="str">
        <f>'statement of marks'!DD53</f>
        <v/>
      </c>
    </row>
    <row r="1453" spans="1:10" ht="17" customHeight="1">
      <c r="A1453" s="532"/>
      <c r="B1453" s="530" t="s">
        <v>65</v>
      </c>
      <c r="C1453" s="920"/>
      <c r="D1453" s="920"/>
      <c r="E1453" s="920"/>
      <c r="F1453" s="920"/>
      <c r="G1453" s="920"/>
      <c r="H1453" s="920"/>
      <c r="I1453" s="920"/>
      <c r="J1453" s="924"/>
    </row>
    <row r="1454" spans="1:10" ht="17" customHeight="1">
      <c r="A1454" s="532"/>
      <c r="B1454" s="556" t="s">
        <v>86</v>
      </c>
      <c r="C1454" s="920"/>
      <c r="D1454" s="920"/>
      <c r="E1454" s="920"/>
      <c r="F1454" s="920"/>
      <c r="G1454" s="920"/>
      <c r="H1454" s="920"/>
      <c r="I1454" s="920"/>
      <c r="J1454" s="924"/>
    </row>
    <row r="1455" spans="1:10" ht="17" customHeight="1">
      <c r="A1455" s="532"/>
      <c r="B1455" s="557" t="s">
        <v>16</v>
      </c>
      <c r="C1455" s="920"/>
      <c r="D1455" s="920"/>
      <c r="E1455" s="920"/>
      <c r="F1455" s="920"/>
      <c r="G1455" s="920"/>
      <c r="H1455" s="920"/>
      <c r="I1455" s="920"/>
      <c r="J1455" s="924"/>
    </row>
    <row r="1456" spans="1:10" ht="17" customHeight="1">
      <c r="A1456" s="534"/>
      <c r="B1456" s="558" t="s">
        <v>4</v>
      </c>
      <c r="C1456" s="920"/>
      <c r="D1456" s="920"/>
      <c r="E1456" s="920"/>
      <c r="F1456" s="920"/>
      <c r="G1456" s="920"/>
      <c r="H1456" s="920"/>
      <c r="I1456" s="920"/>
      <c r="J1456" s="924"/>
    </row>
    <row r="1457" spans="1:10" ht="17" customHeight="1" thickBot="1">
      <c r="A1457" s="535"/>
      <c r="B1457" s="559" t="str">
        <f>'statement of marks'!$H$3</f>
        <v xml:space="preserve">fo|ky; dk Mkbl dksM+ </v>
      </c>
      <c r="C1457" s="925" t="str">
        <f>'statement of marks'!$I$3</f>
        <v>00001</v>
      </c>
      <c r="D1457" s="925"/>
      <c r="E1457" s="926" t="s">
        <v>63</v>
      </c>
      <c r="F1457" s="926"/>
      <c r="G1457" s="926"/>
      <c r="H1457" s="927">
        <f>'statement of marks'!$DD$107</f>
        <v>42460</v>
      </c>
      <c r="I1457" s="928"/>
      <c r="J1457" s="540" t="s">
        <v>662</v>
      </c>
    </row>
    <row r="1458" spans="1:10" ht="17" customHeight="1">
      <c r="A1458" s="929" t="s">
        <v>39</v>
      </c>
      <c r="B1458" s="930"/>
      <c r="C1458" s="930"/>
      <c r="D1458" s="930"/>
      <c r="E1458" s="930"/>
      <c r="F1458" s="930"/>
      <c r="G1458" s="930"/>
      <c r="H1458" s="930"/>
      <c r="I1458" s="930"/>
      <c r="J1458" s="931"/>
    </row>
    <row r="1459" spans="1:10" ht="17" customHeight="1">
      <c r="A1459" s="938" t="str">
        <f>'statement of marks'!$A$1</f>
        <v>jk- ck- ek/;fed fo|ky; uohu] fuEckgsM+k</v>
      </c>
      <c r="B1459" s="939"/>
      <c r="C1459" s="939"/>
      <c r="D1459" s="939"/>
      <c r="E1459" s="939"/>
      <c r="F1459" s="939"/>
      <c r="G1459" s="939"/>
      <c r="H1459" s="939"/>
      <c r="I1459" s="939"/>
      <c r="J1459" s="940"/>
    </row>
    <row r="1460" spans="1:10" ht="17" customHeight="1">
      <c r="A1460" s="941"/>
      <c r="B1460" s="942"/>
      <c r="C1460" s="942"/>
      <c r="D1460" s="942"/>
      <c r="E1460" s="942"/>
      <c r="F1460" s="942"/>
      <c r="G1460" s="942"/>
      <c r="H1460" s="942"/>
      <c r="I1460" s="942"/>
      <c r="J1460" s="943"/>
    </row>
    <row r="1461" spans="1:10" ht="17" customHeight="1">
      <c r="A1461" s="531"/>
      <c r="B1461" s="537" t="s">
        <v>559</v>
      </c>
      <c r="C1461" s="944" t="str">
        <f>'statement of marks'!$F$3</f>
        <v>2015-16</v>
      </c>
      <c r="D1461" s="944"/>
      <c r="E1461" s="944"/>
      <c r="F1461" s="944"/>
      <c r="G1461" s="944"/>
      <c r="H1461" s="944"/>
      <c r="I1461" s="944"/>
      <c r="J1461" s="945"/>
    </row>
    <row r="1462" spans="1:10" ht="17" customHeight="1">
      <c r="A1462" s="532"/>
      <c r="B1462" s="530" t="s">
        <v>560</v>
      </c>
      <c r="C1462" s="912" t="str">
        <f>IF('statement of marks'!H54="","",'statement of marks'!H54)</f>
        <v>v 048</v>
      </c>
      <c r="D1462" s="912"/>
      <c r="E1462" s="912"/>
      <c r="F1462" s="912"/>
      <c r="G1462" s="912"/>
      <c r="H1462" s="912"/>
      <c r="I1462" s="912"/>
      <c r="J1462" s="958"/>
    </row>
    <row r="1463" spans="1:10" ht="17" customHeight="1">
      <c r="A1463" s="532"/>
      <c r="B1463" s="530" t="s">
        <v>561</v>
      </c>
      <c r="C1463" s="912" t="str">
        <f>IF('statement of marks'!I54="","",'statement of marks'!I54)</f>
        <v>c 048</v>
      </c>
      <c r="D1463" s="912"/>
      <c r="E1463" s="912"/>
      <c r="F1463" s="912"/>
      <c r="G1463" s="912"/>
      <c r="H1463" s="912"/>
      <c r="I1463" s="912"/>
      <c r="J1463" s="958"/>
    </row>
    <row r="1464" spans="1:10" ht="17" customHeight="1">
      <c r="A1464" s="532"/>
      <c r="B1464" s="530" t="s">
        <v>562</v>
      </c>
      <c r="C1464" s="912" t="str">
        <f>IF('statement of marks'!J54="","",'statement of marks'!J54)</f>
        <v>l 048</v>
      </c>
      <c r="D1464" s="912"/>
      <c r="E1464" s="912"/>
      <c r="F1464" s="912"/>
      <c r="G1464" s="912"/>
      <c r="H1464" s="912"/>
      <c r="I1464" s="912"/>
      <c r="J1464" s="958"/>
    </row>
    <row r="1465" spans="1:10" ht="17" customHeight="1">
      <c r="A1465" s="532"/>
      <c r="B1465" s="530" t="s">
        <v>563</v>
      </c>
      <c r="C1465" s="946" t="str">
        <f>'statement of marks'!$D$3</f>
        <v>2 A</v>
      </c>
      <c r="D1465" s="946"/>
      <c r="E1465" s="946"/>
      <c r="F1465" s="912" t="s">
        <v>566</v>
      </c>
      <c r="G1465" s="912"/>
      <c r="H1465" s="912"/>
      <c r="I1465" s="949" t="str">
        <f>IF('statement of marks'!B54="","",'statement of marks'!B54)</f>
        <v/>
      </c>
      <c r="J1465" s="950"/>
    </row>
    <row r="1466" spans="1:10" ht="17" customHeight="1">
      <c r="A1466" s="532"/>
      <c r="B1466" s="530" t="s">
        <v>6</v>
      </c>
      <c r="C1466" s="946" t="str">
        <f>IF('statement of marks'!D54="","",'statement of marks'!D54)</f>
        <v/>
      </c>
      <c r="D1466" s="946"/>
      <c r="E1466" s="946"/>
      <c r="F1466" s="912" t="s">
        <v>564</v>
      </c>
      <c r="G1466" s="912"/>
      <c r="H1466" s="912"/>
      <c r="I1466" s="949" t="str">
        <f>IF('statement of marks'!E54="","",'statement of marks'!E54)</f>
        <v/>
      </c>
      <c r="J1466" s="950"/>
    </row>
    <row r="1467" spans="1:10" ht="17" customHeight="1">
      <c r="A1467" s="532"/>
      <c r="B1467" s="530" t="s">
        <v>661</v>
      </c>
      <c r="C1467" s="947" t="str">
        <f>IF('statement of marks'!F54="","",'statement of marks'!F54)</f>
        <v/>
      </c>
      <c r="D1467" s="947"/>
      <c r="E1467" s="947"/>
      <c r="F1467" s="918" t="str">
        <f>IF('statement of marks'!G54="","",'statement of marks'!G54)</f>
        <v/>
      </c>
      <c r="G1467" s="918"/>
      <c r="H1467" s="918"/>
      <c r="I1467" s="918"/>
      <c r="J1467" s="948"/>
    </row>
    <row r="1468" spans="1:10" ht="17" customHeight="1">
      <c r="A1468" s="534"/>
      <c r="B1468" s="529" t="s">
        <v>565</v>
      </c>
      <c r="C1468" s="498" t="str">
        <f>'statement of marks'!K$5</f>
        <v>ekSf[kd</v>
      </c>
      <c r="D1468" s="498" t="str">
        <f>'statement of marks'!L$5</f>
        <v>fyf[kr</v>
      </c>
      <c r="E1468" s="498" t="str">
        <f>'statement of marks'!M$5</f>
        <v>;ksx</v>
      </c>
      <c r="F1468" s="498" t="str">
        <f>'statement of marks'!N$5</f>
        <v>ekSf[kd</v>
      </c>
      <c r="G1468" s="498" t="str">
        <f>'statement of marks'!O$5</f>
        <v>fyf[kr</v>
      </c>
      <c r="H1468" s="498" t="str">
        <f>'statement of marks'!P$5</f>
        <v>;ksx</v>
      </c>
      <c r="I1468" s="564" t="s">
        <v>79</v>
      </c>
      <c r="J1468" s="565" t="s">
        <v>571</v>
      </c>
    </row>
    <row r="1469" spans="1:10" ht="17" customHeight="1">
      <c r="A1469" s="533"/>
      <c r="B1469" s="538" t="s">
        <v>55</v>
      </c>
      <c r="C1469" s="541">
        <f>'statement of marks'!K$6</f>
        <v>70</v>
      </c>
      <c r="D1469" s="541">
        <f>'statement of marks'!L$6</f>
        <v>30</v>
      </c>
      <c r="E1469" s="541">
        <f>'statement of marks'!M$6</f>
        <v>100</v>
      </c>
      <c r="F1469" s="541">
        <f>'statement of marks'!N$6</f>
        <v>70</v>
      </c>
      <c r="G1469" s="541">
        <f>'statement of marks'!O$6</f>
        <v>30</v>
      </c>
      <c r="H1469" s="541">
        <f>'statement of marks'!P$6</f>
        <v>100</v>
      </c>
      <c r="I1469" s="541"/>
      <c r="J1469" s="542"/>
    </row>
    <row r="1470" spans="1:10" ht="17" customHeight="1">
      <c r="A1470" s="532"/>
      <c r="B1470" s="530" t="str">
        <f>'statement of marks'!$BZ$5</f>
        <v>fgUnh</v>
      </c>
      <c r="C1470" s="543" t="str">
        <f>'statement of marks'!K54</f>
        <v/>
      </c>
      <c r="D1470" s="543" t="str">
        <f>'statement of marks'!L54</f>
        <v/>
      </c>
      <c r="E1470" s="543" t="str">
        <f>'statement of marks'!M54</f>
        <v/>
      </c>
      <c r="F1470" s="543" t="str">
        <f>'statement of marks'!N54</f>
        <v/>
      </c>
      <c r="G1470" s="543" t="str">
        <f>'statement of marks'!O54</f>
        <v/>
      </c>
      <c r="H1470" s="543" t="str">
        <f>'statement of marks'!P54</f>
        <v/>
      </c>
      <c r="I1470" s="544" t="str">
        <f>IF('statement of marks'!CA54="","",'statement of marks'!CA54)</f>
        <v/>
      </c>
      <c r="J1470" s="545" t="str">
        <f>IF('statement of marks'!CB54="","",'statement of marks'!CB54)</f>
        <v/>
      </c>
    </row>
    <row r="1471" spans="1:10" ht="17" customHeight="1">
      <c r="A1471" s="532"/>
      <c r="B1471" s="530" t="str">
        <f>'statement of marks'!$CC$5</f>
        <v>vaxszth</v>
      </c>
      <c r="C1471" s="543" t="str">
        <f>'statement of marks'!X54</f>
        <v/>
      </c>
      <c r="D1471" s="543" t="str">
        <f>'statement of marks'!Y54</f>
        <v/>
      </c>
      <c r="E1471" s="543" t="str">
        <f>'statement of marks'!Z54</f>
        <v/>
      </c>
      <c r="F1471" s="543" t="str">
        <f>'statement of marks'!AA54</f>
        <v/>
      </c>
      <c r="G1471" s="543" t="str">
        <f>'statement of marks'!AB54</f>
        <v/>
      </c>
      <c r="H1471" s="543" t="str">
        <f>'statement of marks'!AC54</f>
        <v/>
      </c>
      <c r="I1471" s="544" t="str">
        <f>IF('statement of marks'!CD54="","",'statement of marks'!CD54)</f>
        <v/>
      </c>
      <c r="J1471" s="545" t="str">
        <f>IF('statement of marks'!CE54="","",'statement of marks'!CE54)</f>
        <v/>
      </c>
    </row>
    <row r="1472" spans="1:10" ht="17" customHeight="1">
      <c r="A1472" s="532"/>
      <c r="B1472" s="530" t="str">
        <f>'statement of marks'!$CF$5</f>
        <v>xf.kr</v>
      </c>
      <c r="C1472" s="543" t="str">
        <f>'statement of marks'!AK54</f>
        <v/>
      </c>
      <c r="D1472" s="543" t="str">
        <f>'statement of marks'!AL54</f>
        <v/>
      </c>
      <c r="E1472" s="543" t="str">
        <f>'statement of marks'!AM54</f>
        <v/>
      </c>
      <c r="F1472" s="543" t="str">
        <f>'statement of marks'!AN54</f>
        <v/>
      </c>
      <c r="G1472" s="543" t="str">
        <f>'statement of marks'!AO54</f>
        <v/>
      </c>
      <c r="H1472" s="543" t="str">
        <f>'statement of marks'!AP54</f>
        <v/>
      </c>
      <c r="I1472" s="544" t="str">
        <f>IF('statement of marks'!CG54="","",'statement of marks'!CG54)</f>
        <v/>
      </c>
      <c r="J1472" s="545" t="str">
        <f>IF('statement of marks'!CH54="","",'statement of marks'!CH54)</f>
        <v/>
      </c>
    </row>
    <row r="1473" spans="1:10" ht="17" customHeight="1">
      <c r="A1473" s="533"/>
      <c r="B1473" s="538" t="s">
        <v>55</v>
      </c>
      <c r="C1473" s="541"/>
      <c r="D1473" s="541"/>
      <c r="E1473" s="541">
        <f>'statement of marks'!AX$6</f>
        <v>50</v>
      </c>
      <c r="F1473" s="541"/>
      <c r="G1473" s="541"/>
      <c r="H1473" s="541">
        <f>'statement of marks'!AY$6</f>
        <v>50</v>
      </c>
      <c r="I1473" s="546"/>
      <c r="J1473" s="542"/>
    </row>
    <row r="1474" spans="1:10" ht="17" customHeight="1">
      <c r="A1474" s="532"/>
      <c r="B1474" s="530" t="str">
        <f>'statement of marks'!$CI$5</f>
        <v>Ik;kZoj.k v/;;u</v>
      </c>
      <c r="C1474" s="561"/>
      <c r="D1474" s="561"/>
      <c r="E1474" s="543" t="str">
        <f>'statement of marks'!AX54</f>
        <v/>
      </c>
      <c r="F1474" s="561"/>
      <c r="G1474" s="561"/>
      <c r="H1474" s="543" t="str">
        <f>'statement of marks'!AY54</f>
        <v/>
      </c>
      <c r="I1474" s="544" t="str">
        <f>IF('statement of marks'!CJ54="","",'statement of marks'!CJ54)</f>
        <v/>
      </c>
      <c r="J1474" s="545" t="str">
        <f>IF('statement of marks'!CK54="","",'statement of marks'!CK54)</f>
        <v/>
      </c>
    </row>
    <row r="1475" spans="1:10" ht="17" customHeight="1">
      <c r="A1475" s="532"/>
      <c r="B1475" s="530" t="str">
        <f>'statement of marks'!$CR$5</f>
        <v>LokLF; ,oe~ 'kkjhfjd f'k{kk</v>
      </c>
      <c r="C1475" s="543"/>
      <c r="D1475" s="543"/>
      <c r="E1475" s="543" t="str">
        <f>'statement of marks'!BS54</f>
        <v/>
      </c>
      <c r="F1475" s="561"/>
      <c r="G1475" s="543"/>
      <c r="H1475" s="543" t="str">
        <f>'statement of marks'!BT54</f>
        <v/>
      </c>
      <c r="I1475" s="547" t="str">
        <f>IF('statement of marks'!CS54="","",'statement of marks'!CS54)</f>
        <v/>
      </c>
      <c r="J1475" s="548" t="str">
        <f>IF('statement of marks'!CT54="","",'statement of marks'!CT54)</f>
        <v/>
      </c>
    </row>
    <row r="1476" spans="1:10" ht="17" customHeight="1">
      <c r="A1476" s="533"/>
      <c r="B1476" s="538" t="s">
        <v>55</v>
      </c>
      <c r="C1476" s="541"/>
      <c r="D1476" s="541"/>
      <c r="E1476" s="541">
        <f>'statement of marks'!BE$6</f>
        <v>25</v>
      </c>
      <c r="F1476" s="546"/>
      <c r="G1476" s="541"/>
      <c r="H1476" s="541">
        <f>'statement of marks'!BF$6</f>
        <v>25</v>
      </c>
      <c r="I1476" s="549"/>
      <c r="J1476" s="550"/>
    </row>
    <row r="1477" spans="1:10" ht="17" customHeight="1">
      <c r="A1477" s="532"/>
      <c r="B1477" s="530" t="str">
        <f>'statement of marks'!$CL$5</f>
        <v>dk;kZuqHko</v>
      </c>
      <c r="C1477" s="543"/>
      <c r="D1477" s="543"/>
      <c r="E1477" s="543" t="str">
        <f>'statement of marks'!BE54</f>
        <v/>
      </c>
      <c r="F1477" s="561"/>
      <c r="G1477" s="543"/>
      <c r="H1477" s="543" t="str">
        <f>'statement of marks'!BF54</f>
        <v/>
      </c>
      <c r="I1477" s="544" t="str">
        <f>IF('statement of marks'!CM54="","",'statement of marks'!CM54)</f>
        <v/>
      </c>
      <c r="J1477" s="545" t="str">
        <f>IF('statement of marks'!CN54="","",'statement of marks'!CN54)</f>
        <v/>
      </c>
    </row>
    <row r="1478" spans="1:10" ht="17" customHeight="1">
      <c r="A1478" s="532"/>
      <c r="B1478" s="530" t="str">
        <f>'statement of marks'!$CO$5</f>
        <v>dyk f'k{kk</v>
      </c>
      <c r="C1478" s="543"/>
      <c r="D1478" s="543"/>
      <c r="E1478" s="543" t="str">
        <f>'statement of marks'!BL54</f>
        <v/>
      </c>
      <c r="F1478" s="561"/>
      <c r="G1478" s="543"/>
      <c r="H1478" s="543" t="str">
        <f>'statement of marks'!BM54</f>
        <v/>
      </c>
      <c r="I1478" s="547" t="str">
        <f>IF('statement of marks'!CP54="","",'statement of marks'!CP54)</f>
        <v/>
      </c>
      <c r="J1478" s="551" t="str">
        <f>IF('statement of marks'!CQ54="","",'statement of marks'!CQ54)</f>
        <v/>
      </c>
    </row>
    <row r="1479" spans="1:10" ht="17" customHeight="1">
      <c r="A1479" s="960"/>
      <c r="B1479" s="959" t="s">
        <v>659</v>
      </c>
      <c r="C1479" s="920" t="s">
        <v>8</v>
      </c>
      <c r="D1479" s="920"/>
      <c r="E1479" s="961" t="str">
        <f>'statement of marks'!CY$5</f>
        <v>dqy iw.kkZd</v>
      </c>
      <c r="F1479" s="961"/>
      <c r="G1479" s="961" t="str">
        <f>'statement of marks'!CZ$5</f>
        <v>dqy izkIrkad</v>
      </c>
      <c r="H1479" s="961"/>
      <c r="I1479" s="562" t="str">
        <f>'statement of marks'!DA$5</f>
        <v>izfr'kr</v>
      </c>
      <c r="J1479" s="536" t="s">
        <v>663</v>
      </c>
    </row>
    <row r="1480" spans="1:10" ht="17" customHeight="1">
      <c r="A1480" s="960"/>
      <c r="B1480" s="959"/>
      <c r="C1480" s="920" t="str">
        <f>IF('statement of marks'!CX54="","",'statement of marks'!CX54)</f>
        <v/>
      </c>
      <c r="D1480" s="920"/>
      <c r="E1480" s="951" t="str">
        <f>IF('statement of marks'!CY54="","",'statement of marks'!CY54)</f>
        <v/>
      </c>
      <c r="F1480" s="951"/>
      <c r="G1480" s="951" t="str">
        <f>IF('statement of marks'!CZ54="","",'statement of marks'!CZ54)</f>
        <v/>
      </c>
      <c r="H1480" s="951"/>
      <c r="I1480" s="543" t="str">
        <f>IF('statement of marks'!DA54="","",'statement of marks'!DA54)</f>
        <v/>
      </c>
      <c r="J1480" s="566" t="str">
        <f>IF('statement of marks'!DB54="","",'statement of marks'!DB54)</f>
        <v/>
      </c>
    </row>
    <row r="1481" spans="1:10" ht="17" customHeight="1">
      <c r="A1481" s="532"/>
      <c r="B1481" s="539" t="str">
        <f>'statement of marks'!$CU$5</f>
        <v>dqy ehfVax</v>
      </c>
      <c r="C1481" s="932" t="str">
        <f>details!$CB$3</f>
        <v>;ksx fnlEcj rd</v>
      </c>
      <c r="D1481" s="933"/>
      <c r="E1481" s="934"/>
      <c r="F1481" s="552" t="str">
        <f>details!CB54</f>
        <v/>
      </c>
      <c r="G1481" s="932" t="s">
        <v>664</v>
      </c>
      <c r="H1481" s="933"/>
      <c r="I1481" s="934"/>
      <c r="J1481" s="554" t="str">
        <f>details!CJ54</f>
        <v/>
      </c>
    </row>
    <row r="1482" spans="1:10" ht="17" customHeight="1">
      <c r="A1482" s="532"/>
      <c r="B1482" s="530" t="str">
        <f>'statement of marks'!$CV$5</f>
        <v>Nk= mifLFkfr</v>
      </c>
      <c r="C1482" s="935"/>
      <c r="D1482" s="936"/>
      <c r="E1482" s="937"/>
      <c r="F1482" s="553" t="str">
        <f>details!CC54</f>
        <v/>
      </c>
      <c r="G1482" s="935"/>
      <c r="H1482" s="936"/>
      <c r="I1482" s="937"/>
      <c r="J1482" s="555" t="str">
        <f>details!CK54</f>
        <v/>
      </c>
    </row>
    <row r="1483" spans="1:10" ht="17" customHeight="1">
      <c r="A1483" s="532"/>
      <c r="B1483" s="530" t="s">
        <v>569</v>
      </c>
      <c r="C1483" s="952" t="str">
        <f>IF('statement of marks'!DE54="","",'statement of marks'!DE54)</f>
        <v/>
      </c>
      <c r="D1483" s="953"/>
      <c r="E1483" s="953"/>
      <c r="F1483" s="954"/>
      <c r="G1483" s="955" t="str">
        <f>'statement of marks'!DD$5</f>
        <v>d{kk esa LFkku</v>
      </c>
      <c r="H1483" s="956"/>
      <c r="I1483" s="957"/>
      <c r="J1483" s="545" t="str">
        <f>'statement of marks'!DD54</f>
        <v/>
      </c>
    </row>
    <row r="1484" spans="1:10" ht="17" customHeight="1">
      <c r="A1484" s="532"/>
      <c r="B1484" s="530" t="s">
        <v>65</v>
      </c>
      <c r="C1484" s="920"/>
      <c r="D1484" s="920"/>
      <c r="E1484" s="920"/>
      <c r="F1484" s="920"/>
      <c r="G1484" s="920"/>
      <c r="H1484" s="920"/>
      <c r="I1484" s="920"/>
      <c r="J1484" s="924"/>
    </row>
    <row r="1485" spans="1:10" ht="17" customHeight="1">
      <c r="A1485" s="532"/>
      <c r="B1485" s="556" t="s">
        <v>86</v>
      </c>
      <c r="C1485" s="920"/>
      <c r="D1485" s="920"/>
      <c r="E1485" s="920"/>
      <c r="F1485" s="920"/>
      <c r="G1485" s="920"/>
      <c r="H1485" s="920"/>
      <c r="I1485" s="920"/>
      <c r="J1485" s="924"/>
    </row>
    <row r="1486" spans="1:10" ht="17" customHeight="1">
      <c r="A1486" s="532"/>
      <c r="B1486" s="557" t="s">
        <v>16</v>
      </c>
      <c r="C1486" s="920"/>
      <c r="D1486" s="920"/>
      <c r="E1486" s="920"/>
      <c r="F1486" s="920"/>
      <c r="G1486" s="920"/>
      <c r="H1486" s="920"/>
      <c r="I1486" s="920"/>
      <c r="J1486" s="924"/>
    </row>
    <row r="1487" spans="1:10" ht="17" customHeight="1">
      <c r="A1487" s="534"/>
      <c r="B1487" s="558" t="s">
        <v>4</v>
      </c>
      <c r="C1487" s="920"/>
      <c r="D1487" s="920"/>
      <c r="E1487" s="920"/>
      <c r="F1487" s="920"/>
      <c r="G1487" s="920"/>
      <c r="H1487" s="920"/>
      <c r="I1487" s="920"/>
      <c r="J1487" s="924"/>
    </row>
    <row r="1488" spans="1:10" ht="17" customHeight="1" thickBot="1">
      <c r="A1488" s="535"/>
      <c r="B1488" s="559" t="str">
        <f>'statement of marks'!$H$3</f>
        <v xml:space="preserve">fo|ky; dk Mkbl dksM+ </v>
      </c>
      <c r="C1488" s="925" t="str">
        <f>'statement of marks'!$I$3</f>
        <v>00001</v>
      </c>
      <c r="D1488" s="925"/>
      <c r="E1488" s="926" t="s">
        <v>63</v>
      </c>
      <c r="F1488" s="926"/>
      <c r="G1488" s="926"/>
      <c r="H1488" s="927">
        <f>'statement of marks'!$DD$107</f>
        <v>42460</v>
      </c>
      <c r="I1488" s="928"/>
      <c r="J1488" s="540" t="s">
        <v>662</v>
      </c>
    </row>
    <row r="1489" spans="1:10" ht="17" customHeight="1">
      <c r="A1489" s="929" t="s">
        <v>39</v>
      </c>
      <c r="B1489" s="930"/>
      <c r="C1489" s="930"/>
      <c r="D1489" s="930"/>
      <c r="E1489" s="930"/>
      <c r="F1489" s="930"/>
      <c r="G1489" s="930"/>
      <c r="H1489" s="930"/>
      <c r="I1489" s="930"/>
      <c r="J1489" s="931"/>
    </row>
    <row r="1490" spans="1:10" ht="17" customHeight="1">
      <c r="A1490" s="938" t="str">
        <f>'statement of marks'!$A$1</f>
        <v>jk- ck- ek/;fed fo|ky; uohu] fuEckgsM+k</v>
      </c>
      <c r="B1490" s="939"/>
      <c r="C1490" s="939"/>
      <c r="D1490" s="939"/>
      <c r="E1490" s="939"/>
      <c r="F1490" s="939"/>
      <c r="G1490" s="939"/>
      <c r="H1490" s="939"/>
      <c r="I1490" s="939"/>
      <c r="J1490" s="940"/>
    </row>
    <row r="1491" spans="1:10" ht="17" customHeight="1">
      <c r="A1491" s="941"/>
      <c r="B1491" s="942"/>
      <c r="C1491" s="942"/>
      <c r="D1491" s="942"/>
      <c r="E1491" s="942"/>
      <c r="F1491" s="942"/>
      <c r="G1491" s="942"/>
      <c r="H1491" s="942"/>
      <c r="I1491" s="942"/>
      <c r="J1491" s="943"/>
    </row>
    <row r="1492" spans="1:10" ht="17" customHeight="1">
      <c r="A1492" s="531"/>
      <c r="B1492" s="537" t="s">
        <v>559</v>
      </c>
      <c r="C1492" s="944" t="str">
        <f>'statement of marks'!$F$3</f>
        <v>2015-16</v>
      </c>
      <c r="D1492" s="944"/>
      <c r="E1492" s="944"/>
      <c r="F1492" s="944"/>
      <c r="G1492" s="944"/>
      <c r="H1492" s="944"/>
      <c r="I1492" s="944"/>
      <c r="J1492" s="945"/>
    </row>
    <row r="1493" spans="1:10" ht="17" customHeight="1">
      <c r="A1493" s="532"/>
      <c r="B1493" s="530" t="s">
        <v>560</v>
      </c>
      <c r="C1493" s="912" t="str">
        <f>IF('statement of marks'!H55="","",'statement of marks'!H55)</f>
        <v>v 049</v>
      </c>
      <c r="D1493" s="912"/>
      <c r="E1493" s="912"/>
      <c r="F1493" s="912"/>
      <c r="G1493" s="912"/>
      <c r="H1493" s="912"/>
      <c r="I1493" s="912"/>
      <c r="J1493" s="958"/>
    </row>
    <row r="1494" spans="1:10" ht="17" customHeight="1">
      <c r="A1494" s="532"/>
      <c r="B1494" s="530" t="s">
        <v>561</v>
      </c>
      <c r="C1494" s="912" t="str">
        <f>IF('statement of marks'!I55="","",'statement of marks'!I55)</f>
        <v>c 049</v>
      </c>
      <c r="D1494" s="912"/>
      <c r="E1494" s="912"/>
      <c r="F1494" s="912"/>
      <c r="G1494" s="912"/>
      <c r="H1494" s="912"/>
      <c r="I1494" s="912"/>
      <c r="J1494" s="958"/>
    </row>
    <row r="1495" spans="1:10" ht="17" customHeight="1">
      <c r="A1495" s="532"/>
      <c r="B1495" s="530" t="s">
        <v>562</v>
      </c>
      <c r="C1495" s="912" t="str">
        <f>IF('statement of marks'!J55="","",'statement of marks'!J55)</f>
        <v>l 049</v>
      </c>
      <c r="D1495" s="912"/>
      <c r="E1495" s="912"/>
      <c r="F1495" s="912"/>
      <c r="G1495" s="912"/>
      <c r="H1495" s="912"/>
      <c r="I1495" s="912"/>
      <c r="J1495" s="958"/>
    </row>
    <row r="1496" spans="1:10" ht="17" customHeight="1">
      <c r="A1496" s="532"/>
      <c r="B1496" s="530" t="s">
        <v>563</v>
      </c>
      <c r="C1496" s="946" t="str">
        <f>'statement of marks'!$D$3</f>
        <v>2 A</v>
      </c>
      <c r="D1496" s="946"/>
      <c r="E1496" s="946"/>
      <c r="F1496" s="912" t="s">
        <v>566</v>
      </c>
      <c r="G1496" s="912"/>
      <c r="H1496" s="912"/>
      <c r="I1496" s="949" t="str">
        <f>IF('statement of marks'!B55="","",'statement of marks'!B55)</f>
        <v/>
      </c>
      <c r="J1496" s="950"/>
    </row>
    <row r="1497" spans="1:10" ht="17" customHeight="1">
      <c r="A1497" s="532"/>
      <c r="B1497" s="530" t="s">
        <v>6</v>
      </c>
      <c r="C1497" s="946" t="str">
        <f>IF('statement of marks'!D55="","",'statement of marks'!D55)</f>
        <v/>
      </c>
      <c r="D1497" s="946"/>
      <c r="E1497" s="946"/>
      <c r="F1497" s="912" t="s">
        <v>564</v>
      </c>
      <c r="G1497" s="912"/>
      <c r="H1497" s="912"/>
      <c r="I1497" s="949" t="str">
        <f>IF('statement of marks'!E55="","",'statement of marks'!E55)</f>
        <v/>
      </c>
      <c r="J1497" s="950"/>
    </row>
    <row r="1498" spans="1:10" ht="17" customHeight="1">
      <c r="A1498" s="532"/>
      <c r="B1498" s="530" t="s">
        <v>661</v>
      </c>
      <c r="C1498" s="947" t="str">
        <f>IF('statement of marks'!F55="","",'statement of marks'!F55)</f>
        <v/>
      </c>
      <c r="D1498" s="947"/>
      <c r="E1498" s="947"/>
      <c r="F1498" s="918" t="str">
        <f>IF('statement of marks'!G55="","",'statement of marks'!G55)</f>
        <v/>
      </c>
      <c r="G1498" s="918"/>
      <c r="H1498" s="918"/>
      <c r="I1498" s="918"/>
      <c r="J1498" s="948"/>
    </row>
    <row r="1499" spans="1:10" ht="17" customHeight="1">
      <c r="A1499" s="534"/>
      <c r="B1499" s="529" t="s">
        <v>565</v>
      </c>
      <c r="C1499" s="498" t="str">
        <f>'statement of marks'!K$5</f>
        <v>ekSf[kd</v>
      </c>
      <c r="D1499" s="498" t="str">
        <f>'statement of marks'!L$5</f>
        <v>fyf[kr</v>
      </c>
      <c r="E1499" s="498" t="str">
        <f>'statement of marks'!M$5</f>
        <v>;ksx</v>
      </c>
      <c r="F1499" s="498" t="str">
        <f>'statement of marks'!N$5</f>
        <v>ekSf[kd</v>
      </c>
      <c r="G1499" s="498" t="str">
        <f>'statement of marks'!O$5</f>
        <v>fyf[kr</v>
      </c>
      <c r="H1499" s="498" t="str">
        <f>'statement of marks'!P$5</f>
        <v>;ksx</v>
      </c>
      <c r="I1499" s="564" t="s">
        <v>79</v>
      </c>
      <c r="J1499" s="565" t="s">
        <v>571</v>
      </c>
    </row>
    <row r="1500" spans="1:10" ht="17" customHeight="1">
      <c r="A1500" s="533"/>
      <c r="B1500" s="538" t="s">
        <v>55</v>
      </c>
      <c r="C1500" s="541">
        <f>'statement of marks'!K$6</f>
        <v>70</v>
      </c>
      <c r="D1500" s="541">
        <f>'statement of marks'!L$6</f>
        <v>30</v>
      </c>
      <c r="E1500" s="541">
        <f>'statement of marks'!M$6</f>
        <v>100</v>
      </c>
      <c r="F1500" s="541">
        <f>'statement of marks'!N$6</f>
        <v>70</v>
      </c>
      <c r="G1500" s="541">
        <f>'statement of marks'!O$6</f>
        <v>30</v>
      </c>
      <c r="H1500" s="541">
        <f>'statement of marks'!P$6</f>
        <v>100</v>
      </c>
      <c r="I1500" s="541"/>
      <c r="J1500" s="542"/>
    </row>
    <row r="1501" spans="1:10" ht="17" customHeight="1">
      <c r="A1501" s="532"/>
      <c r="B1501" s="530" t="str">
        <f>'statement of marks'!$BZ$5</f>
        <v>fgUnh</v>
      </c>
      <c r="C1501" s="543" t="str">
        <f>'statement of marks'!K55</f>
        <v/>
      </c>
      <c r="D1501" s="543" t="str">
        <f>'statement of marks'!L55</f>
        <v/>
      </c>
      <c r="E1501" s="543" t="str">
        <f>'statement of marks'!M55</f>
        <v/>
      </c>
      <c r="F1501" s="543" t="str">
        <f>'statement of marks'!N55</f>
        <v/>
      </c>
      <c r="G1501" s="543" t="str">
        <f>'statement of marks'!O55</f>
        <v/>
      </c>
      <c r="H1501" s="543" t="str">
        <f>'statement of marks'!P55</f>
        <v/>
      </c>
      <c r="I1501" s="544" t="str">
        <f>IF('statement of marks'!CA55="","",'statement of marks'!CA55)</f>
        <v/>
      </c>
      <c r="J1501" s="545" t="str">
        <f>IF('statement of marks'!CB55="","",'statement of marks'!CB55)</f>
        <v/>
      </c>
    </row>
    <row r="1502" spans="1:10" ht="17" customHeight="1">
      <c r="A1502" s="532"/>
      <c r="B1502" s="530" t="str">
        <f>'statement of marks'!$CC$5</f>
        <v>vaxszth</v>
      </c>
      <c r="C1502" s="543" t="str">
        <f>'statement of marks'!X55</f>
        <v/>
      </c>
      <c r="D1502" s="543" t="str">
        <f>'statement of marks'!Y55</f>
        <v/>
      </c>
      <c r="E1502" s="543" t="str">
        <f>'statement of marks'!Z55</f>
        <v/>
      </c>
      <c r="F1502" s="543" t="str">
        <f>'statement of marks'!AA55</f>
        <v/>
      </c>
      <c r="G1502" s="543" t="str">
        <f>'statement of marks'!AB55</f>
        <v/>
      </c>
      <c r="H1502" s="543" t="str">
        <f>'statement of marks'!AC55</f>
        <v/>
      </c>
      <c r="I1502" s="544" t="str">
        <f>IF('statement of marks'!CD55="","",'statement of marks'!CD55)</f>
        <v/>
      </c>
      <c r="J1502" s="545" t="str">
        <f>IF('statement of marks'!CE55="","",'statement of marks'!CE55)</f>
        <v/>
      </c>
    </row>
    <row r="1503" spans="1:10" ht="17" customHeight="1">
      <c r="A1503" s="532"/>
      <c r="B1503" s="530" t="str">
        <f>'statement of marks'!$CF$5</f>
        <v>xf.kr</v>
      </c>
      <c r="C1503" s="543" t="str">
        <f>'statement of marks'!AK55</f>
        <v/>
      </c>
      <c r="D1503" s="543" t="str">
        <f>'statement of marks'!AL55</f>
        <v/>
      </c>
      <c r="E1503" s="543" t="str">
        <f>'statement of marks'!AM55</f>
        <v/>
      </c>
      <c r="F1503" s="543" t="str">
        <f>'statement of marks'!AN55</f>
        <v/>
      </c>
      <c r="G1503" s="543" t="str">
        <f>'statement of marks'!AO55</f>
        <v/>
      </c>
      <c r="H1503" s="543" t="str">
        <f>'statement of marks'!AP55</f>
        <v/>
      </c>
      <c r="I1503" s="544" t="str">
        <f>IF('statement of marks'!CG55="","",'statement of marks'!CG55)</f>
        <v/>
      </c>
      <c r="J1503" s="545" t="str">
        <f>IF('statement of marks'!CH55="","",'statement of marks'!CH55)</f>
        <v/>
      </c>
    </row>
    <row r="1504" spans="1:10" ht="17" customHeight="1">
      <c r="A1504" s="533"/>
      <c r="B1504" s="538" t="s">
        <v>55</v>
      </c>
      <c r="C1504" s="541"/>
      <c r="D1504" s="541"/>
      <c r="E1504" s="541">
        <f>'statement of marks'!AX$6</f>
        <v>50</v>
      </c>
      <c r="F1504" s="541"/>
      <c r="G1504" s="541"/>
      <c r="H1504" s="541">
        <f>'statement of marks'!AY$6</f>
        <v>50</v>
      </c>
      <c r="I1504" s="546"/>
      <c r="J1504" s="542"/>
    </row>
    <row r="1505" spans="1:10" ht="17" customHeight="1">
      <c r="A1505" s="532"/>
      <c r="B1505" s="530" t="str">
        <f>'statement of marks'!$CI$5</f>
        <v>Ik;kZoj.k v/;;u</v>
      </c>
      <c r="C1505" s="561"/>
      <c r="D1505" s="561"/>
      <c r="E1505" s="543" t="str">
        <f>'statement of marks'!AX55</f>
        <v/>
      </c>
      <c r="F1505" s="561"/>
      <c r="G1505" s="561"/>
      <c r="H1505" s="543" t="str">
        <f>'statement of marks'!AY55</f>
        <v/>
      </c>
      <c r="I1505" s="544" t="str">
        <f>IF('statement of marks'!CJ55="","",'statement of marks'!CJ55)</f>
        <v/>
      </c>
      <c r="J1505" s="545" t="str">
        <f>IF('statement of marks'!CK55="","",'statement of marks'!CK55)</f>
        <v/>
      </c>
    </row>
    <row r="1506" spans="1:10" ht="17" customHeight="1">
      <c r="A1506" s="532"/>
      <c r="B1506" s="530" t="str">
        <f>'statement of marks'!$CR$5</f>
        <v>LokLF; ,oe~ 'kkjhfjd f'k{kk</v>
      </c>
      <c r="C1506" s="543"/>
      <c r="D1506" s="543"/>
      <c r="E1506" s="543" t="str">
        <f>'statement of marks'!BS55</f>
        <v/>
      </c>
      <c r="F1506" s="561"/>
      <c r="G1506" s="543"/>
      <c r="H1506" s="543" t="str">
        <f>'statement of marks'!BT55</f>
        <v/>
      </c>
      <c r="I1506" s="547" t="str">
        <f>IF('statement of marks'!CS55="","",'statement of marks'!CS55)</f>
        <v/>
      </c>
      <c r="J1506" s="548" t="str">
        <f>IF('statement of marks'!CT55="","",'statement of marks'!CT55)</f>
        <v/>
      </c>
    </row>
    <row r="1507" spans="1:10" ht="17" customHeight="1">
      <c r="A1507" s="533"/>
      <c r="B1507" s="538" t="s">
        <v>55</v>
      </c>
      <c r="C1507" s="541"/>
      <c r="D1507" s="541"/>
      <c r="E1507" s="541">
        <f>'statement of marks'!BE$6</f>
        <v>25</v>
      </c>
      <c r="F1507" s="546"/>
      <c r="G1507" s="541"/>
      <c r="H1507" s="541">
        <f>'statement of marks'!BF$6</f>
        <v>25</v>
      </c>
      <c r="I1507" s="549"/>
      <c r="J1507" s="550"/>
    </row>
    <row r="1508" spans="1:10" ht="17" customHeight="1">
      <c r="A1508" s="532"/>
      <c r="B1508" s="530" t="str">
        <f>'statement of marks'!$CL$5</f>
        <v>dk;kZuqHko</v>
      </c>
      <c r="C1508" s="543"/>
      <c r="D1508" s="543"/>
      <c r="E1508" s="543" t="str">
        <f>'statement of marks'!BE55</f>
        <v/>
      </c>
      <c r="F1508" s="561"/>
      <c r="G1508" s="543"/>
      <c r="H1508" s="543" t="str">
        <f>'statement of marks'!BF55</f>
        <v/>
      </c>
      <c r="I1508" s="544" t="str">
        <f>IF('statement of marks'!CM55="","",'statement of marks'!CM55)</f>
        <v/>
      </c>
      <c r="J1508" s="545" t="str">
        <f>IF('statement of marks'!CN55="","",'statement of marks'!CN55)</f>
        <v/>
      </c>
    </row>
    <row r="1509" spans="1:10" ht="17" customHeight="1">
      <c r="A1509" s="532"/>
      <c r="B1509" s="530" t="str">
        <f>'statement of marks'!$CO$5</f>
        <v>dyk f'k{kk</v>
      </c>
      <c r="C1509" s="543"/>
      <c r="D1509" s="543"/>
      <c r="E1509" s="543" t="str">
        <f>'statement of marks'!BL55</f>
        <v/>
      </c>
      <c r="F1509" s="561"/>
      <c r="G1509" s="543"/>
      <c r="H1509" s="543" t="str">
        <f>'statement of marks'!BM55</f>
        <v/>
      </c>
      <c r="I1509" s="547" t="str">
        <f>IF('statement of marks'!CP55="","",'statement of marks'!CP55)</f>
        <v/>
      </c>
      <c r="J1509" s="551" t="str">
        <f>IF('statement of marks'!CQ55="","",'statement of marks'!CQ55)</f>
        <v/>
      </c>
    </row>
    <row r="1510" spans="1:10" ht="17" customHeight="1">
      <c r="A1510" s="960"/>
      <c r="B1510" s="959" t="s">
        <v>659</v>
      </c>
      <c r="C1510" s="920" t="s">
        <v>8</v>
      </c>
      <c r="D1510" s="920"/>
      <c r="E1510" s="961" t="str">
        <f>'statement of marks'!CY$5</f>
        <v>dqy iw.kkZd</v>
      </c>
      <c r="F1510" s="961"/>
      <c r="G1510" s="961" t="str">
        <f>'statement of marks'!CZ$5</f>
        <v>dqy izkIrkad</v>
      </c>
      <c r="H1510" s="961"/>
      <c r="I1510" s="562" t="str">
        <f>'statement of marks'!DA$5</f>
        <v>izfr'kr</v>
      </c>
      <c r="J1510" s="536" t="s">
        <v>663</v>
      </c>
    </row>
    <row r="1511" spans="1:10" ht="17" customHeight="1">
      <c r="A1511" s="960"/>
      <c r="B1511" s="959"/>
      <c r="C1511" s="920" t="str">
        <f>IF('statement of marks'!CX55="","",'statement of marks'!CX55)</f>
        <v/>
      </c>
      <c r="D1511" s="920"/>
      <c r="E1511" s="951" t="str">
        <f>IF('statement of marks'!CY55="","",'statement of marks'!CY55)</f>
        <v/>
      </c>
      <c r="F1511" s="951"/>
      <c r="G1511" s="951" t="str">
        <f>IF('statement of marks'!CZ55="","",'statement of marks'!CZ55)</f>
        <v/>
      </c>
      <c r="H1511" s="951"/>
      <c r="I1511" s="543" t="str">
        <f>IF('statement of marks'!DA55="","",'statement of marks'!DA55)</f>
        <v/>
      </c>
      <c r="J1511" s="566" t="str">
        <f>IF('statement of marks'!DB55="","",'statement of marks'!DB55)</f>
        <v/>
      </c>
    </row>
    <row r="1512" spans="1:10" ht="17" customHeight="1">
      <c r="A1512" s="532"/>
      <c r="B1512" s="539" t="str">
        <f>'statement of marks'!$CU$5</f>
        <v>dqy ehfVax</v>
      </c>
      <c r="C1512" s="932" t="str">
        <f>details!$CB$3</f>
        <v>;ksx fnlEcj rd</v>
      </c>
      <c r="D1512" s="933"/>
      <c r="E1512" s="934"/>
      <c r="F1512" s="552" t="str">
        <f>details!CB55</f>
        <v/>
      </c>
      <c r="G1512" s="932" t="s">
        <v>664</v>
      </c>
      <c r="H1512" s="933"/>
      <c r="I1512" s="934"/>
      <c r="J1512" s="554" t="str">
        <f>details!CJ55</f>
        <v/>
      </c>
    </row>
    <row r="1513" spans="1:10" ht="17" customHeight="1">
      <c r="A1513" s="532"/>
      <c r="B1513" s="530" t="str">
        <f>'statement of marks'!$CV$5</f>
        <v>Nk= mifLFkfr</v>
      </c>
      <c r="C1513" s="935"/>
      <c r="D1513" s="936"/>
      <c r="E1513" s="937"/>
      <c r="F1513" s="553" t="str">
        <f>details!CC55</f>
        <v/>
      </c>
      <c r="G1513" s="935"/>
      <c r="H1513" s="936"/>
      <c r="I1513" s="937"/>
      <c r="J1513" s="555" t="str">
        <f>details!CK55</f>
        <v/>
      </c>
    </row>
    <row r="1514" spans="1:10" ht="17" customHeight="1">
      <c r="A1514" s="532"/>
      <c r="B1514" s="530" t="s">
        <v>569</v>
      </c>
      <c r="C1514" s="952" t="str">
        <f>IF('statement of marks'!DE55="","",'statement of marks'!DE55)</f>
        <v/>
      </c>
      <c r="D1514" s="953"/>
      <c r="E1514" s="953"/>
      <c r="F1514" s="954"/>
      <c r="G1514" s="955" t="str">
        <f>'statement of marks'!DD$5</f>
        <v>d{kk esa LFkku</v>
      </c>
      <c r="H1514" s="956"/>
      <c r="I1514" s="957"/>
      <c r="J1514" s="545" t="str">
        <f>'statement of marks'!DD55</f>
        <v/>
      </c>
    </row>
    <row r="1515" spans="1:10" ht="17" customHeight="1">
      <c r="A1515" s="532"/>
      <c r="B1515" s="530" t="s">
        <v>65</v>
      </c>
      <c r="C1515" s="920"/>
      <c r="D1515" s="920"/>
      <c r="E1515" s="920"/>
      <c r="F1515" s="920"/>
      <c r="G1515" s="920"/>
      <c r="H1515" s="920"/>
      <c r="I1515" s="920"/>
      <c r="J1515" s="924"/>
    </row>
    <row r="1516" spans="1:10" ht="17" customHeight="1">
      <c r="A1516" s="532"/>
      <c r="B1516" s="556" t="s">
        <v>86</v>
      </c>
      <c r="C1516" s="920"/>
      <c r="D1516" s="920"/>
      <c r="E1516" s="920"/>
      <c r="F1516" s="920"/>
      <c r="G1516" s="920"/>
      <c r="H1516" s="920"/>
      <c r="I1516" s="920"/>
      <c r="J1516" s="924"/>
    </row>
    <row r="1517" spans="1:10" ht="17" customHeight="1">
      <c r="A1517" s="532"/>
      <c r="B1517" s="557" t="s">
        <v>16</v>
      </c>
      <c r="C1517" s="920"/>
      <c r="D1517" s="920"/>
      <c r="E1517" s="920"/>
      <c r="F1517" s="920"/>
      <c r="G1517" s="920"/>
      <c r="H1517" s="920"/>
      <c r="I1517" s="920"/>
      <c r="J1517" s="924"/>
    </row>
    <row r="1518" spans="1:10" ht="17" customHeight="1">
      <c r="A1518" s="534"/>
      <c r="B1518" s="558" t="s">
        <v>4</v>
      </c>
      <c r="C1518" s="920"/>
      <c r="D1518" s="920"/>
      <c r="E1518" s="920"/>
      <c r="F1518" s="920"/>
      <c r="G1518" s="920"/>
      <c r="H1518" s="920"/>
      <c r="I1518" s="920"/>
      <c r="J1518" s="924"/>
    </row>
    <row r="1519" spans="1:10" ht="17" customHeight="1" thickBot="1">
      <c r="A1519" s="535"/>
      <c r="B1519" s="559" t="str">
        <f>'statement of marks'!$H$3</f>
        <v xml:space="preserve">fo|ky; dk Mkbl dksM+ </v>
      </c>
      <c r="C1519" s="925" t="str">
        <f>'statement of marks'!$I$3</f>
        <v>00001</v>
      </c>
      <c r="D1519" s="925"/>
      <c r="E1519" s="926" t="s">
        <v>63</v>
      </c>
      <c r="F1519" s="926"/>
      <c r="G1519" s="926"/>
      <c r="H1519" s="927">
        <f>'statement of marks'!$DD$107</f>
        <v>42460</v>
      </c>
      <c r="I1519" s="928"/>
      <c r="J1519" s="540" t="s">
        <v>662</v>
      </c>
    </row>
    <row r="1520" spans="1:10" ht="17" customHeight="1">
      <c r="A1520" s="929" t="s">
        <v>39</v>
      </c>
      <c r="B1520" s="930"/>
      <c r="C1520" s="930"/>
      <c r="D1520" s="930"/>
      <c r="E1520" s="930"/>
      <c r="F1520" s="930"/>
      <c r="G1520" s="930"/>
      <c r="H1520" s="930"/>
      <c r="I1520" s="930"/>
      <c r="J1520" s="931"/>
    </row>
    <row r="1521" spans="1:10" ht="17" customHeight="1">
      <c r="A1521" s="938" t="str">
        <f>'statement of marks'!$A$1</f>
        <v>jk- ck- ek/;fed fo|ky; uohu] fuEckgsM+k</v>
      </c>
      <c r="B1521" s="939"/>
      <c r="C1521" s="939"/>
      <c r="D1521" s="939"/>
      <c r="E1521" s="939"/>
      <c r="F1521" s="939"/>
      <c r="G1521" s="939"/>
      <c r="H1521" s="939"/>
      <c r="I1521" s="939"/>
      <c r="J1521" s="940"/>
    </row>
    <row r="1522" spans="1:10" ht="17" customHeight="1">
      <c r="A1522" s="941"/>
      <c r="B1522" s="942"/>
      <c r="C1522" s="942"/>
      <c r="D1522" s="942"/>
      <c r="E1522" s="942"/>
      <c r="F1522" s="942"/>
      <c r="G1522" s="942"/>
      <c r="H1522" s="942"/>
      <c r="I1522" s="942"/>
      <c r="J1522" s="943"/>
    </row>
    <row r="1523" spans="1:10" ht="17" customHeight="1">
      <c r="A1523" s="531"/>
      <c r="B1523" s="537" t="s">
        <v>559</v>
      </c>
      <c r="C1523" s="944" t="str">
        <f>'statement of marks'!$F$3</f>
        <v>2015-16</v>
      </c>
      <c r="D1523" s="944"/>
      <c r="E1523" s="944"/>
      <c r="F1523" s="944"/>
      <c r="G1523" s="944"/>
      <c r="H1523" s="944"/>
      <c r="I1523" s="944"/>
      <c r="J1523" s="945"/>
    </row>
    <row r="1524" spans="1:10" ht="17" customHeight="1">
      <c r="A1524" s="532"/>
      <c r="B1524" s="530" t="s">
        <v>560</v>
      </c>
      <c r="C1524" s="912" t="str">
        <f>IF('statement of marks'!H56="","",'statement of marks'!H56)</f>
        <v>v 050</v>
      </c>
      <c r="D1524" s="912"/>
      <c r="E1524" s="912"/>
      <c r="F1524" s="912"/>
      <c r="G1524" s="912"/>
      <c r="H1524" s="912"/>
      <c r="I1524" s="912"/>
      <c r="J1524" s="958"/>
    </row>
    <row r="1525" spans="1:10" ht="17" customHeight="1">
      <c r="A1525" s="532"/>
      <c r="B1525" s="530" t="s">
        <v>561</v>
      </c>
      <c r="C1525" s="912" t="str">
        <f>IF('statement of marks'!I56="","",'statement of marks'!I56)</f>
        <v>c 050</v>
      </c>
      <c r="D1525" s="912"/>
      <c r="E1525" s="912"/>
      <c r="F1525" s="912"/>
      <c r="G1525" s="912"/>
      <c r="H1525" s="912"/>
      <c r="I1525" s="912"/>
      <c r="J1525" s="958"/>
    </row>
    <row r="1526" spans="1:10" ht="17" customHeight="1">
      <c r="A1526" s="532"/>
      <c r="B1526" s="530" t="s">
        <v>562</v>
      </c>
      <c r="C1526" s="912" t="str">
        <f>IF('statement of marks'!J56="","",'statement of marks'!J56)</f>
        <v>l 050</v>
      </c>
      <c r="D1526" s="912"/>
      <c r="E1526" s="912"/>
      <c r="F1526" s="912"/>
      <c r="G1526" s="912"/>
      <c r="H1526" s="912"/>
      <c r="I1526" s="912"/>
      <c r="J1526" s="958"/>
    </row>
    <row r="1527" spans="1:10" ht="17" customHeight="1">
      <c r="A1527" s="532"/>
      <c r="B1527" s="530" t="s">
        <v>563</v>
      </c>
      <c r="C1527" s="946" t="str">
        <f>'statement of marks'!$D$3</f>
        <v>2 A</v>
      </c>
      <c r="D1527" s="946"/>
      <c r="E1527" s="946"/>
      <c r="F1527" s="912" t="s">
        <v>566</v>
      </c>
      <c r="G1527" s="912"/>
      <c r="H1527" s="912"/>
      <c r="I1527" s="949" t="str">
        <f>IF('statement of marks'!B56="","",'statement of marks'!B56)</f>
        <v/>
      </c>
      <c r="J1527" s="950"/>
    </row>
    <row r="1528" spans="1:10" ht="17" customHeight="1">
      <c r="A1528" s="532"/>
      <c r="B1528" s="530" t="s">
        <v>6</v>
      </c>
      <c r="C1528" s="946" t="str">
        <f>IF('statement of marks'!D56="","",'statement of marks'!D56)</f>
        <v/>
      </c>
      <c r="D1528" s="946"/>
      <c r="E1528" s="946"/>
      <c r="F1528" s="912" t="s">
        <v>564</v>
      </c>
      <c r="G1528" s="912"/>
      <c r="H1528" s="912"/>
      <c r="I1528" s="949" t="str">
        <f>IF('statement of marks'!E56="","",'statement of marks'!E56)</f>
        <v/>
      </c>
      <c r="J1528" s="950"/>
    </row>
    <row r="1529" spans="1:10" ht="17" customHeight="1">
      <c r="A1529" s="532"/>
      <c r="B1529" s="530" t="s">
        <v>661</v>
      </c>
      <c r="C1529" s="947" t="str">
        <f>IF('statement of marks'!F56="","",'statement of marks'!F56)</f>
        <v/>
      </c>
      <c r="D1529" s="947"/>
      <c r="E1529" s="947"/>
      <c r="F1529" s="918" t="str">
        <f>IF('statement of marks'!G56="","",'statement of marks'!G56)</f>
        <v/>
      </c>
      <c r="G1529" s="918"/>
      <c r="H1529" s="918"/>
      <c r="I1529" s="918"/>
      <c r="J1529" s="948"/>
    </row>
    <row r="1530" spans="1:10" ht="17" customHeight="1">
      <c r="A1530" s="534"/>
      <c r="B1530" s="529" t="s">
        <v>565</v>
      </c>
      <c r="C1530" s="498" t="str">
        <f>'statement of marks'!K$5</f>
        <v>ekSf[kd</v>
      </c>
      <c r="D1530" s="498" t="str">
        <f>'statement of marks'!L$5</f>
        <v>fyf[kr</v>
      </c>
      <c r="E1530" s="498" t="str">
        <f>'statement of marks'!M$5</f>
        <v>;ksx</v>
      </c>
      <c r="F1530" s="498" t="str">
        <f>'statement of marks'!N$5</f>
        <v>ekSf[kd</v>
      </c>
      <c r="G1530" s="498" t="str">
        <f>'statement of marks'!O$5</f>
        <v>fyf[kr</v>
      </c>
      <c r="H1530" s="498" t="str">
        <f>'statement of marks'!P$5</f>
        <v>;ksx</v>
      </c>
      <c r="I1530" s="564" t="s">
        <v>79</v>
      </c>
      <c r="J1530" s="565" t="s">
        <v>571</v>
      </c>
    </row>
    <row r="1531" spans="1:10" ht="17" customHeight="1">
      <c r="A1531" s="533"/>
      <c r="B1531" s="538" t="s">
        <v>55</v>
      </c>
      <c r="C1531" s="541">
        <f>'statement of marks'!K$6</f>
        <v>70</v>
      </c>
      <c r="D1531" s="541">
        <f>'statement of marks'!L$6</f>
        <v>30</v>
      </c>
      <c r="E1531" s="541">
        <f>'statement of marks'!M$6</f>
        <v>100</v>
      </c>
      <c r="F1531" s="541">
        <f>'statement of marks'!N$6</f>
        <v>70</v>
      </c>
      <c r="G1531" s="541">
        <f>'statement of marks'!O$6</f>
        <v>30</v>
      </c>
      <c r="H1531" s="541">
        <f>'statement of marks'!P$6</f>
        <v>100</v>
      </c>
      <c r="I1531" s="541"/>
      <c r="J1531" s="542"/>
    </row>
    <row r="1532" spans="1:10" ht="17" customHeight="1">
      <c r="A1532" s="532"/>
      <c r="B1532" s="530" t="str">
        <f>'statement of marks'!$BZ$5</f>
        <v>fgUnh</v>
      </c>
      <c r="C1532" s="543" t="str">
        <f>'statement of marks'!K56</f>
        <v/>
      </c>
      <c r="D1532" s="543" t="str">
        <f>'statement of marks'!L56</f>
        <v/>
      </c>
      <c r="E1532" s="543" t="str">
        <f>'statement of marks'!M56</f>
        <v/>
      </c>
      <c r="F1532" s="543" t="str">
        <f>'statement of marks'!N56</f>
        <v/>
      </c>
      <c r="G1532" s="543" t="str">
        <f>'statement of marks'!O56</f>
        <v/>
      </c>
      <c r="H1532" s="543" t="str">
        <f>'statement of marks'!P56</f>
        <v/>
      </c>
      <c r="I1532" s="544" t="str">
        <f>IF('statement of marks'!CA56="","",'statement of marks'!CA56)</f>
        <v/>
      </c>
      <c r="J1532" s="545" t="str">
        <f>IF('statement of marks'!CB56="","",'statement of marks'!CB56)</f>
        <v/>
      </c>
    </row>
    <row r="1533" spans="1:10" ht="17" customHeight="1">
      <c r="A1533" s="532"/>
      <c r="B1533" s="530" t="str">
        <f>'statement of marks'!$CC$5</f>
        <v>vaxszth</v>
      </c>
      <c r="C1533" s="543" t="str">
        <f>'statement of marks'!X56</f>
        <v/>
      </c>
      <c r="D1533" s="543" t="str">
        <f>'statement of marks'!Y56</f>
        <v/>
      </c>
      <c r="E1533" s="543" t="str">
        <f>'statement of marks'!Z56</f>
        <v/>
      </c>
      <c r="F1533" s="543" t="str">
        <f>'statement of marks'!AA56</f>
        <v/>
      </c>
      <c r="G1533" s="543" t="str">
        <f>'statement of marks'!AB56</f>
        <v/>
      </c>
      <c r="H1533" s="543" t="str">
        <f>'statement of marks'!AC56</f>
        <v/>
      </c>
      <c r="I1533" s="544" t="str">
        <f>IF('statement of marks'!CD56="","",'statement of marks'!CD56)</f>
        <v/>
      </c>
      <c r="J1533" s="545" t="str">
        <f>IF('statement of marks'!CE56="","",'statement of marks'!CE56)</f>
        <v/>
      </c>
    </row>
    <row r="1534" spans="1:10" ht="17" customHeight="1">
      <c r="A1534" s="532"/>
      <c r="B1534" s="530" t="str">
        <f>'statement of marks'!$CF$5</f>
        <v>xf.kr</v>
      </c>
      <c r="C1534" s="543" t="str">
        <f>'statement of marks'!AK56</f>
        <v/>
      </c>
      <c r="D1534" s="543" t="str">
        <f>'statement of marks'!AL56</f>
        <v/>
      </c>
      <c r="E1534" s="543" t="str">
        <f>'statement of marks'!AM56</f>
        <v/>
      </c>
      <c r="F1534" s="543" t="str">
        <f>'statement of marks'!AN56</f>
        <v/>
      </c>
      <c r="G1534" s="543" t="str">
        <f>'statement of marks'!AO56</f>
        <v/>
      </c>
      <c r="H1534" s="543" t="str">
        <f>'statement of marks'!AP56</f>
        <v/>
      </c>
      <c r="I1534" s="544" t="str">
        <f>IF('statement of marks'!CG56="","",'statement of marks'!CG56)</f>
        <v/>
      </c>
      <c r="J1534" s="545" t="str">
        <f>IF('statement of marks'!CH56="","",'statement of marks'!CH56)</f>
        <v/>
      </c>
    </row>
    <row r="1535" spans="1:10" ht="17" customHeight="1">
      <c r="A1535" s="533"/>
      <c r="B1535" s="538" t="s">
        <v>55</v>
      </c>
      <c r="C1535" s="541"/>
      <c r="D1535" s="541"/>
      <c r="E1535" s="541">
        <f>'statement of marks'!AX$6</f>
        <v>50</v>
      </c>
      <c r="F1535" s="541"/>
      <c r="G1535" s="541"/>
      <c r="H1535" s="541">
        <f>'statement of marks'!AY$6</f>
        <v>50</v>
      </c>
      <c r="I1535" s="546"/>
      <c r="J1535" s="542"/>
    </row>
    <row r="1536" spans="1:10" ht="17" customHeight="1">
      <c r="A1536" s="532"/>
      <c r="B1536" s="530" t="str">
        <f>'statement of marks'!$CI$5</f>
        <v>Ik;kZoj.k v/;;u</v>
      </c>
      <c r="C1536" s="561"/>
      <c r="D1536" s="561"/>
      <c r="E1536" s="543" t="str">
        <f>'statement of marks'!AX56</f>
        <v/>
      </c>
      <c r="F1536" s="561"/>
      <c r="G1536" s="561"/>
      <c r="H1536" s="543" t="str">
        <f>'statement of marks'!AY56</f>
        <v/>
      </c>
      <c r="I1536" s="544" t="str">
        <f>IF('statement of marks'!CJ56="","",'statement of marks'!CJ56)</f>
        <v/>
      </c>
      <c r="J1536" s="545" t="str">
        <f>IF('statement of marks'!CK56="","",'statement of marks'!CK56)</f>
        <v/>
      </c>
    </row>
    <row r="1537" spans="1:10" ht="17" customHeight="1">
      <c r="A1537" s="532"/>
      <c r="B1537" s="530" t="str">
        <f>'statement of marks'!$CR$5</f>
        <v>LokLF; ,oe~ 'kkjhfjd f'k{kk</v>
      </c>
      <c r="C1537" s="543"/>
      <c r="D1537" s="543"/>
      <c r="E1537" s="543" t="str">
        <f>'statement of marks'!BS56</f>
        <v/>
      </c>
      <c r="F1537" s="561"/>
      <c r="G1537" s="543"/>
      <c r="H1537" s="543" t="str">
        <f>'statement of marks'!BT56</f>
        <v/>
      </c>
      <c r="I1537" s="547" t="str">
        <f>IF('statement of marks'!CS56="","",'statement of marks'!CS56)</f>
        <v/>
      </c>
      <c r="J1537" s="548" t="str">
        <f>IF('statement of marks'!CT56="","",'statement of marks'!CT56)</f>
        <v/>
      </c>
    </row>
    <row r="1538" spans="1:10" ht="17" customHeight="1">
      <c r="A1538" s="533"/>
      <c r="B1538" s="538" t="s">
        <v>55</v>
      </c>
      <c r="C1538" s="541"/>
      <c r="D1538" s="541"/>
      <c r="E1538" s="541">
        <f>'statement of marks'!BE$6</f>
        <v>25</v>
      </c>
      <c r="F1538" s="546"/>
      <c r="G1538" s="541"/>
      <c r="H1538" s="541">
        <f>'statement of marks'!BF$6</f>
        <v>25</v>
      </c>
      <c r="I1538" s="549"/>
      <c r="J1538" s="550"/>
    </row>
    <row r="1539" spans="1:10" ht="17" customHeight="1">
      <c r="A1539" s="532"/>
      <c r="B1539" s="530" t="str">
        <f>'statement of marks'!$CL$5</f>
        <v>dk;kZuqHko</v>
      </c>
      <c r="C1539" s="543"/>
      <c r="D1539" s="543"/>
      <c r="E1539" s="543" t="str">
        <f>'statement of marks'!BE56</f>
        <v/>
      </c>
      <c r="F1539" s="561"/>
      <c r="G1539" s="543"/>
      <c r="H1539" s="543" t="str">
        <f>'statement of marks'!BF56</f>
        <v/>
      </c>
      <c r="I1539" s="544" t="str">
        <f>IF('statement of marks'!CM56="","",'statement of marks'!CM56)</f>
        <v/>
      </c>
      <c r="J1539" s="545" t="str">
        <f>IF('statement of marks'!CN56="","",'statement of marks'!CN56)</f>
        <v/>
      </c>
    </row>
    <row r="1540" spans="1:10" ht="17" customHeight="1">
      <c r="A1540" s="532"/>
      <c r="B1540" s="530" t="str">
        <f>'statement of marks'!$CO$5</f>
        <v>dyk f'k{kk</v>
      </c>
      <c r="C1540" s="543"/>
      <c r="D1540" s="543"/>
      <c r="E1540" s="543" t="str">
        <f>'statement of marks'!BL56</f>
        <v/>
      </c>
      <c r="F1540" s="561"/>
      <c r="G1540" s="543"/>
      <c r="H1540" s="543" t="str">
        <f>'statement of marks'!BM56</f>
        <v/>
      </c>
      <c r="I1540" s="547" t="str">
        <f>IF('statement of marks'!CP56="","",'statement of marks'!CP56)</f>
        <v/>
      </c>
      <c r="J1540" s="551" t="str">
        <f>IF('statement of marks'!CQ56="","",'statement of marks'!CQ56)</f>
        <v/>
      </c>
    </row>
    <row r="1541" spans="1:10" ht="17" customHeight="1">
      <c r="A1541" s="960"/>
      <c r="B1541" s="959" t="s">
        <v>659</v>
      </c>
      <c r="C1541" s="920" t="s">
        <v>8</v>
      </c>
      <c r="D1541" s="920"/>
      <c r="E1541" s="961" t="str">
        <f>'statement of marks'!CY$5</f>
        <v>dqy iw.kkZd</v>
      </c>
      <c r="F1541" s="961"/>
      <c r="G1541" s="961" t="str">
        <f>'statement of marks'!CZ$5</f>
        <v>dqy izkIrkad</v>
      </c>
      <c r="H1541" s="961"/>
      <c r="I1541" s="562" t="str">
        <f>'statement of marks'!DA$5</f>
        <v>izfr'kr</v>
      </c>
      <c r="J1541" s="536" t="s">
        <v>663</v>
      </c>
    </row>
    <row r="1542" spans="1:10" ht="17" customHeight="1">
      <c r="A1542" s="960"/>
      <c r="B1542" s="959"/>
      <c r="C1542" s="920" t="str">
        <f>IF('statement of marks'!CX56="","",'statement of marks'!CX56)</f>
        <v/>
      </c>
      <c r="D1542" s="920"/>
      <c r="E1542" s="951" t="str">
        <f>IF('statement of marks'!CY56="","",'statement of marks'!CY56)</f>
        <v/>
      </c>
      <c r="F1542" s="951"/>
      <c r="G1542" s="951" t="str">
        <f>IF('statement of marks'!CZ56="","",'statement of marks'!CZ56)</f>
        <v/>
      </c>
      <c r="H1542" s="951"/>
      <c r="I1542" s="543" t="str">
        <f>IF('statement of marks'!DA56="","",'statement of marks'!DA56)</f>
        <v/>
      </c>
      <c r="J1542" s="566" t="str">
        <f>IF('statement of marks'!DB56="","",'statement of marks'!DB56)</f>
        <v/>
      </c>
    </row>
    <row r="1543" spans="1:10" ht="17" customHeight="1">
      <c r="A1543" s="532"/>
      <c r="B1543" s="539" t="str">
        <f>'statement of marks'!$CU$5</f>
        <v>dqy ehfVax</v>
      </c>
      <c r="C1543" s="932" t="str">
        <f>details!$CB$3</f>
        <v>;ksx fnlEcj rd</v>
      </c>
      <c r="D1543" s="933"/>
      <c r="E1543" s="934"/>
      <c r="F1543" s="552" t="str">
        <f>details!CB56</f>
        <v/>
      </c>
      <c r="G1543" s="932" t="s">
        <v>664</v>
      </c>
      <c r="H1543" s="933"/>
      <c r="I1543" s="934"/>
      <c r="J1543" s="554" t="str">
        <f>details!CJ56</f>
        <v/>
      </c>
    </row>
    <row r="1544" spans="1:10" ht="17" customHeight="1">
      <c r="A1544" s="532"/>
      <c r="B1544" s="530" t="str">
        <f>'statement of marks'!$CV$5</f>
        <v>Nk= mifLFkfr</v>
      </c>
      <c r="C1544" s="935"/>
      <c r="D1544" s="936"/>
      <c r="E1544" s="937"/>
      <c r="F1544" s="553" t="str">
        <f>details!CC56</f>
        <v/>
      </c>
      <c r="G1544" s="935"/>
      <c r="H1544" s="936"/>
      <c r="I1544" s="937"/>
      <c r="J1544" s="555" t="str">
        <f>details!CK56</f>
        <v/>
      </c>
    </row>
    <row r="1545" spans="1:10" ht="17" customHeight="1">
      <c r="A1545" s="532"/>
      <c r="B1545" s="530" t="s">
        <v>569</v>
      </c>
      <c r="C1545" s="952" t="str">
        <f>IF('statement of marks'!DE56="","",'statement of marks'!DE56)</f>
        <v/>
      </c>
      <c r="D1545" s="953"/>
      <c r="E1545" s="953"/>
      <c r="F1545" s="954"/>
      <c r="G1545" s="955" t="str">
        <f>'statement of marks'!DD$5</f>
        <v>d{kk esa LFkku</v>
      </c>
      <c r="H1545" s="956"/>
      <c r="I1545" s="957"/>
      <c r="J1545" s="545" t="str">
        <f>'statement of marks'!DD56</f>
        <v/>
      </c>
    </row>
    <row r="1546" spans="1:10" ht="17" customHeight="1">
      <c r="A1546" s="532"/>
      <c r="B1546" s="530" t="s">
        <v>65</v>
      </c>
      <c r="C1546" s="920"/>
      <c r="D1546" s="920"/>
      <c r="E1546" s="920"/>
      <c r="F1546" s="920"/>
      <c r="G1546" s="920"/>
      <c r="H1546" s="920"/>
      <c r="I1546" s="920"/>
      <c r="J1546" s="924"/>
    </row>
    <row r="1547" spans="1:10" ht="17" customHeight="1">
      <c r="A1547" s="532"/>
      <c r="B1547" s="556" t="s">
        <v>86</v>
      </c>
      <c r="C1547" s="920"/>
      <c r="D1547" s="920"/>
      <c r="E1547" s="920"/>
      <c r="F1547" s="920"/>
      <c r="G1547" s="920"/>
      <c r="H1547" s="920"/>
      <c r="I1547" s="920"/>
      <c r="J1547" s="924"/>
    </row>
    <row r="1548" spans="1:10" ht="17" customHeight="1">
      <c r="A1548" s="532"/>
      <c r="B1548" s="557" t="s">
        <v>16</v>
      </c>
      <c r="C1548" s="920"/>
      <c r="D1548" s="920"/>
      <c r="E1548" s="920"/>
      <c r="F1548" s="920"/>
      <c r="G1548" s="920"/>
      <c r="H1548" s="920"/>
      <c r="I1548" s="920"/>
      <c r="J1548" s="924"/>
    </row>
    <row r="1549" spans="1:10" ht="17" customHeight="1">
      <c r="A1549" s="534"/>
      <c r="B1549" s="558" t="s">
        <v>4</v>
      </c>
      <c r="C1549" s="920"/>
      <c r="D1549" s="920"/>
      <c r="E1549" s="920"/>
      <c r="F1549" s="920"/>
      <c r="G1549" s="920"/>
      <c r="H1549" s="920"/>
      <c r="I1549" s="920"/>
      <c r="J1549" s="924"/>
    </row>
    <row r="1550" spans="1:10" ht="17" customHeight="1" thickBot="1">
      <c r="A1550" s="535"/>
      <c r="B1550" s="559" t="str">
        <f>'statement of marks'!$H$3</f>
        <v xml:space="preserve">fo|ky; dk Mkbl dksM+ </v>
      </c>
      <c r="C1550" s="925" t="str">
        <f>'statement of marks'!$I$3</f>
        <v>00001</v>
      </c>
      <c r="D1550" s="925"/>
      <c r="E1550" s="926" t="s">
        <v>63</v>
      </c>
      <c r="F1550" s="926"/>
      <c r="G1550" s="926"/>
      <c r="H1550" s="927">
        <f>'statement of marks'!$DD$107</f>
        <v>42460</v>
      </c>
      <c r="I1550" s="928"/>
      <c r="J1550" s="540" t="s">
        <v>662</v>
      </c>
    </row>
    <row r="1551" spans="1:10" ht="17" customHeight="1">
      <c r="A1551" s="929" t="s">
        <v>39</v>
      </c>
      <c r="B1551" s="930"/>
      <c r="C1551" s="930"/>
      <c r="D1551" s="930"/>
      <c r="E1551" s="930"/>
      <c r="F1551" s="930"/>
      <c r="G1551" s="930"/>
      <c r="H1551" s="930"/>
      <c r="I1551" s="930"/>
      <c r="J1551" s="931"/>
    </row>
    <row r="1552" spans="1:10" ht="17" customHeight="1">
      <c r="A1552" s="938" t="str">
        <f>'statement of marks'!$A$1</f>
        <v>jk- ck- ek/;fed fo|ky; uohu] fuEckgsM+k</v>
      </c>
      <c r="B1552" s="939"/>
      <c r="C1552" s="939"/>
      <c r="D1552" s="939"/>
      <c r="E1552" s="939"/>
      <c r="F1552" s="939"/>
      <c r="G1552" s="939"/>
      <c r="H1552" s="939"/>
      <c r="I1552" s="939"/>
      <c r="J1552" s="940"/>
    </row>
    <row r="1553" spans="1:10" ht="17" customHeight="1">
      <c r="A1553" s="941"/>
      <c r="B1553" s="942"/>
      <c r="C1553" s="942"/>
      <c r="D1553" s="942"/>
      <c r="E1553" s="942"/>
      <c r="F1553" s="942"/>
      <c r="G1553" s="942"/>
      <c r="H1553" s="942"/>
      <c r="I1553" s="942"/>
      <c r="J1553" s="943"/>
    </row>
    <row r="1554" spans="1:10" ht="17" customHeight="1">
      <c r="A1554" s="531"/>
      <c r="B1554" s="537" t="s">
        <v>559</v>
      </c>
      <c r="C1554" s="944" t="str">
        <f>'statement of marks'!$F$3</f>
        <v>2015-16</v>
      </c>
      <c r="D1554" s="944"/>
      <c r="E1554" s="944"/>
      <c r="F1554" s="944"/>
      <c r="G1554" s="944"/>
      <c r="H1554" s="944"/>
      <c r="I1554" s="944"/>
      <c r="J1554" s="945"/>
    </row>
    <row r="1555" spans="1:10" ht="17" customHeight="1">
      <c r="A1555" s="532"/>
      <c r="B1555" s="530" t="s">
        <v>560</v>
      </c>
      <c r="C1555" s="912" t="str">
        <f>IF('statement of marks'!H57="","",'statement of marks'!H57)</f>
        <v>v 051</v>
      </c>
      <c r="D1555" s="912"/>
      <c r="E1555" s="912"/>
      <c r="F1555" s="912"/>
      <c r="G1555" s="912"/>
      <c r="H1555" s="912"/>
      <c r="I1555" s="912"/>
      <c r="J1555" s="958"/>
    </row>
    <row r="1556" spans="1:10" ht="17" customHeight="1">
      <c r="A1556" s="532"/>
      <c r="B1556" s="530" t="s">
        <v>561</v>
      </c>
      <c r="C1556" s="912" t="str">
        <f>IF('statement of marks'!I57="","",'statement of marks'!I57)</f>
        <v>c 051</v>
      </c>
      <c r="D1556" s="912"/>
      <c r="E1556" s="912"/>
      <c r="F1556" s="912"/>
      <c r="G1556" s="912"/>
      <c r="H1556" s="912"/>
      <c r="I1556" s="912"/>
      <c r="J1556" s="958"/>
    </row>
    <row r="1557" spans="1:10" ht="17" customHeight="1">
      <c r="A1557" s="532"/>
      <c r="B1557" s="530" t="s">
        <v>562</v>
      </c>
      <c r="C1557" s="912" t="str">
        <f>IF('statement of marks'!J57="","",'statement of marks'!J57)</f>
        <v>l 051</v>
      </c>
      <c r="D1557" s="912"/>
      <c r="E1557" s="912"/>
      <c r="F1557" s="912"/>
      <c r="G1557" s="912"/>
      <c r="H1557" s="912"/>
      <c r="I1557" s="912"/>
      <c r="J1557" s="958"/>
    </row>
    <row r="1558" spans="1:10" ht="17" customHeight="1">
      <c r="A1558" s="532"/>
      <c r="B1558" s="530" t="s">
        <v>563</v>
      </c>
      <c r="C1558" s="946" t="str">
        <f>'statement of marks'!$D$3</f>
        <v>2 A</v>
      </c>
      <c r="D1558" s="946"/>
      <c r="E1558" s="946"/>
      <c r="F1558" s="912" t="s">
        <v>566</v>
      </c>
      <c r="G1558" s="912"/>
      <c r="H1558" s="912"/>
      <c r="I1558" s="949" t="str">
        <f>IF('statement of marks'!B57="","",'statement of marks'!B57)</f>
        <v/>
      </c>
      <c r="J1558" s="950"/>
    </row>
    <row r="1559" spans="1:10" ht="17" customHeight="1">
      <c r="A1559" s="532"/>
      <c r="B1559" s="530" t="s">
        <v>6</v>
      </c>
      <c r="C1559" s="946" t="str">
        <f>IF('statement of marks'!D57="","",'statement of marks'!D57)</f>
        <v/>
      </c>
      <c r="D1559" s="946"/>
      <c r="E1559" s="946"/>
      <c r="F1559" s="912" t="s">
        <v>564</v>
      </c>
      <c r="G1559" s="912"/>
      <c r="H1559" s="912"/>
      <c r="I1559" s="949" t="str">
        <f>IF('statement of marks'!E57="","",'statement of marks'!E57)</f>
        <v/>
      </c>
      <c r="J1559" s="950"/>
    </row>
    <row r="1560" spans="1:10" ht="17" customHeight="1">
      <c r="A1560" s="532"/>
      <c r="B1560" s="530" t="s">
        <v>661</v>
      </c>
      <c r="C1560" s="947" t="str">
        <f>IF('statement of marks'!F57="","",'statement of marks'!F57)</f>
        <v/>
      </c>
      <c r="D1560" s="947"/>
      <c r="E1560" s="947"/>
      <c r="F1560" s="918" t="str">
        <f>IF('statement of marks'!G57="","",'statement of marks'!G57)</f>
        <v/>
      </c>
      <c r="G1560" s="918"/>
      <c r="H1560" s="918"/>
      <c r="I1560" s="918"/>
      <c r="J1560" s="948"/>
    </row>
    <row r="1561" spans="1:10" ht="17" customHeight="1">
      <c r="A1561" s="534"/>
      <c r="B1561" s="529" t="s">
        <v>565</v>
      </c>
      <c r="C1561" s="498" t="str">
        <f>'statement of marks'!K$5</f>
        <v>ekSf[kd</v>
      </c>
      <c r="D1561" s="498" t="str">
        <f>'statement of marks'!L$5</f>
        <v>fyf[kr</v>
      </c>
      <c r="E1561" s="498" t="str">
        <f>'statement of marks'!M$5</f>
        <v>;ksx</v>
      </c>
      <c r="F1561" s="498" t="str">
        <f>'statement of marks'!N$5</f>
        <v>ekSf[kd</v>
      </c>
      <c r="G1561" s="498" t="str">
        <f>'statement of marks'!O$5</f>
        <v>fyf[kr</v>
      </c>
      <c r="H1561" s="498" t="str">
        <f>'statement of marks'!P$5</f>
        <v>;ksx</v>
      </c>
      <c r="I1561" s="564" t="s">
        <v>79</v>
      </c>
      <c r="J1561" s="565" t="s">
        <v>571</v>
      </c>
    </row>
    <row r="1562" spans="1:10" ht="17" customHeight="1">
      <c r="A1562" s="533"/>
      <c r="B1562" s="538" t="s">
        <v>55</v>
      </c>
      <c r="C1562" s="541">
        <f>'statement of marks'!K$6</f>
        <v>70</v>
      </c>
      <c r="D1562" s="541">
        <f>'statement of marks'!L$6</f>
        <v>30</v>
      </c>
      <c r="E1562" s="541">
        <f>'statement of marks'!M$6</f>
        <v>100</v>
      </c>
      <c r="F1562" s="541">
        <f>'statement of marks'!N$6</f>
        <v>70</v>
      </c>
      <c r="G1562" s="541">
        <f>'statement of marks'!O$6</f>
        <v>30</v>
      </c>
      <c r="H1562" s="541">
        <f>'statement of marks'!P$6</f>
        <v>100</v>
      </c>
      <c r="I1562" s="541"/>
      <c r="J1562" s="542"/>
    </row>
    <row r="1563" spans="1:10" ht="17" customHeight="1">
      <c r="A1563" s="532"/>
      <c r="B1563" s="530" t="str">
        <f>'statement of marks'!$BZ$5</f>
        <v>fgUnh</v>
      </c>
      <c r="C1563" s="543" t="str">
        <f>'statement of marks'!K57</f>
        <v/>
      </c>
      <c r="D1563" s="543" t="str">
        <f>'statement of marks'!L57</f>
        <v/>
      </c>
      <c r="E1563" s="543" t="str">
        <f>'statement of marks'!M57</f>
        <v/>
      </c>
      <c r="F1563" s="543" t="str">
        <f>'statement of marks'!N57</f>
        <v/>
      </c>
      <c r="G1563" s="543" t="str">
        <f>'statement of marks'!O57</f>
        <v/>
      </c>
      <c r="H1563" s="543" t="str">
        <f>'statement of marks'!P57</f>
        <v/>
      </c>
      <c r="I1563" s="544" t="str">
        <f>IF('statement of marks'!CA57="","",'statement of marks'!CA57)</f>
        <v/>
      </c>
      <c r="J1563" s="545" t="str">
        <f>IF('statement of marks'!CB57="","",'statement of marks'!CB57)</f>
        <v/>
      </c>
    </row>
    <row r="1564" spans="1:10" ht="17" customHeight="1">
      <c r="A1564" s="532"/>
      <c r="B1564" s="530" t="str">
        <f>'statement of marks'!$CC$5</f>
        <v>vaxszth</v>
      </c>
      <c r="C1564" s="543" t="str">
        <f>'statement of marks'!X57</f>
        <v/>
      </c>
      <c r="D1564" s="543" t="str">
        <f>'statement of marks'!Y57</f>
        <v/>
      </c>
      <c r="E1564" s="543" t="str">
        <f>'statement of marks'!Z57</f>
        <v/>
      </c>
      <c r="F1564" s="543" t="str">
        <f>'statement of marks'!AA57</f>
        <v/>
      </c>
      <c r="G1564" s="543" t="str">
        <f>'statement of marks'!AB57</f>
        <v/>
      </c>
      <c r="H1564" s="543" t="str">
        <f>'statement of marks'!AC57</f>
        <v/>
      </c>
      <c r="I1564" s="544" t="str">
        <f>IF('statement of marks'!CD57="","",'statement of marks'!CD57)</f>
        <v/>
      </c>
      <c r="J1564" s="545" t="str">
        <f>IF('statement of marks'!CE57="","",'statement of marks'!CE57)</f>
        <v/>
      </c>
    </row>
    <row r="1565" spans="1:10" ht="17" customHeight="1">
      <c r="A1565" s="532"/>
      <c r="B1565" s="530" t="str">
        <f>'statement of marks'!$CF$5</f>
        <v>xf.kr</v>
      </c>
      <c r="C1565" s="543" t="str">
        <f>'statement of marks'!AK57</f>
        <v/>
      </c>
      <c r="D1565" s="543" t="str">
        <f>'statement of marks'!AL57</f>
        <v/>
      </c>
      <c r="E1565" s="543" t="str">
        <f>'statement of marks'!AM57</f>
        <v/>
      </c>
      <c r="F1565" s="543" t="str">
        <f>'statement of marks'!AN57</f>
        <v/>
      </c>
      <c r="G1565" s="543" t="str">
        <f>'statement of marks'!AO57</f>
        <v/>
      </c>
      <c r="H1565" s="543" t="str">
        <f>'statement of marks'!AP57</f>
        <v/>
      </c>
      <c r="I1565" s="544" t="str">
        <f>IF('statement of marks'!CG57="","",'statement of marks'!CG57)</f>
        <v/>
      </c>
      <c r="J1565" s="545" t="str">
        <f>IF('statement of marks'!CH57="","",'statement of marks'!CH57)</f>
        <v/>
      </c>
    </row>
    <row r="1566" spans="1:10" ht="17" customHeight="1">
      <c r="A1566" s="533"/>
      <c r="B1566" s="538" t="s">
        <v>55</v>
      </c>
      <c r="C1566" s="541"/>
      <c r="D1566" s="541"/>
      <c r="E1566" s="541">
        <f>'statement of marks'!AX$6</f>
        <v>50</v>
      </c>
      <c r="F1566" s="541"/>
      <c r="G1566" s="541"/>
      <c r="H1566" s="541">
        <f>'statement of marks'!AY$6</f>
        <v>50</v>
      </c>
      <c r="I1566" s="546"/>
      <c r="J1566" s="542"/>
    </row>
    <row r="1567" spans="1:10" ht="17" customHeight="1">
      <c r="A1567" s="532"/>
      <c r="B1567" s="530" t="str">
        <f>'statement of marks'!$CI$5</f>
        <v>Ik;kZoj.k v/;;u</v>
      </c>
      <c r="C1567" s="561"/>
      <c r="D1567" s="561"/>
      <c r="E1567" s="543" t="str">
        <f>'statement of marks'!AX57</f>
        <v/>
      </c>
      <c r="F1567" s="561"/>
      <c r="G1567" s="561"/>
      <c r="H1567" s="543" t="str">
        <f>'statement of marks'!AY57</f>
        <v/>
      </c>
      <c r="I1567" s="544" t="str">
        <f>IF('statement of marks'!CJ57="","",'statement of marks'!CJ57)</f>
        <v/>
      </c>
      <c r="J1567" s="545" t="str">
        <f>IF('statement of marks'!CK57="","",'statement of marks'!CK57)</f>
        <v/>
      </c>
    </row>
    <row r="1568" spans="1:10" ht="17" customHeight="1">
      <c r="A1568" s="532"/>
      <c r="B1568" s="530" t="str">
        <f>'statement of marks'!$CR$5</f>
        <v>LokLF; ,oe~ 'kkjhfjd f'k{kk</v>
      </c>
      <c r="C1568" s="543"/>
      <c r="D1568" s="543"/>
      <c r="E1568" s="543" t="str">
        <f>'statement of marks'!BS57</f>
        <v/>
      </c>
      <c r="F1568" s="561"/>
      <c r="G1568" s="543"/>
      <c r="H1568" s="543" t="str">
        <f>'statement of marks'!BT57</f>
        <v/>
      </c>
      <c r="I1568" s="547" t="str">
        <f>IF('statement of marks'!CS57="","",'statement of marks'!CS57)</f>
        <v/>
      </c>
      <c r="J1568" s="548" t="str">
        <f>IF('statement of marks'!CT57="","",'statement of marks'!CT57)</f>
        <v/>
      </c>
    </row>
    <row r="1569" spans="1:10" ht="17" customHeight="1">
      <c r="A1569" s="533"/>
      <c r="B1569" s="538" t="s">
        <v>55</v>
      </c>
      <c r="C1569" s="541"/>
      <c r="D1569" s="541"/>
      <c r="E1569" s="541">
        <f>'statement of marks'!BE$6</f>
        <v>25</v>
      </c>
      <c r="F1569" s="546"/>
      <c r="G1569" s="541"/>
      <c r="H1569" s="541">
        <f>'statement of marks'!BF$6</f>
        <v>25</v>
      </c>
      <c r="I1569" s="549"/>
      <c r="J1569" s="550"/>
    </row>
    <row r="1570" spans="1:10" ht="17" customHeight="1">
      <c r="A1570" s="532"/>
      <c r="B1570" s="530" t="str">
        <f>'statement of marks'!$CL$5</f>
        <v>dk;kZuqHko</v>
      </c>
      <c r="C1570" s="543"/>
      <c r="D1570" s="543"/>
      <c r="E1570" s="543" t="str">
        <f>'statement of marks'!BE57</f>
        <v/>
      </c>
      <c r="F1570" s="561"/>
      <c r="G1570" s="543"/>
      <c r="H1570" s="543" t="str">
        <f>'statement of marks'!BF57</f>
        <v/>
      </c>
      <c r="I1570" s="544" t="str">
        <f>IF('statement of marks'!CM57="","",'statement of marks'!CM57)</f>
        <v/>
      </c>
      <c r="J1570" s="545" t="str">
        <f>IF('statement of marks'!CN57="","",'statement of marks'!CN57)</f>
        <v/>
      </c>
    </row>
    <row r="1571" spans="1:10" ht="17" customHeight="1">
      <c r="A1571" s="532"/>
      <c r="B1571" s="530" t="str">
        <f>'statement of marks'!$CO$5</f>
        <v>dyk f'k{kk</v>
      </c>
      <c r="C1571" s="543"/>
      <c r="D1571" s="543"/>
      <c r="E1571" s="543" t="str">
        <f>'statement of marks'!BL57</f>
        <v/>
      </c>
      <c r="F1571" s="561"/>
      <c r="G1571" s="543"/>
      <c r="H1571" s="543" t="str">
        <f>'statement of marks'!BM57</f>
        <v/>
      </c>
      <c r="I1571" s="547" t="str">
        <f>IF('statement of marks'!CP57="","",'statement of marks'!CP57)</f>
        <v/>
      </c>
      <c r="J1571" s="551" t="str">
        <f>IF('statement of marks'!CQ57="","",'statement of marks'!CQ57)</f>
        <v/>
      </c>
    </row>
    <row r="1572" spans="1:10" ht="17" customHeight="1">
      <c r="A1572" s="960"/>
      <c r="B1572" s="959" t="s">
        <v>659</v>
      </c>
      <c r="C1572" s="920" t="s">
        <v>8</v>
      </c>
      <c r="D1572" s="920"/>
      <c r="E1572" s="961" t="str">
        <f>'statement of marks'!CY$5</f>
        <v>dqy iw.kkZd</v>
      </c>
      <c r="F1572" s="961"/>
      <c r="G1572" s="961" t="str">
        <f>'statement of marks'!CZ$5</f>
        <v>dqy izkIrkad</v>
      </c>
      <c r="H1572" s="961"/>
      <c r="I1572" s="562" t="str">
        <f>'statement of marks'!DA$5</f>
        <v>izfr'kr</v>
      </c>
      <c r="J1572" s="536" t="s">
        <v>663</v>
      </c>
    </row>
    <row r="1573" spans="1:10" ht="17" customHeight="1">
      <c r="A1573" s="960"/>
      <c r="B1573" s="959"/>
      <c r="C1573" s="920" t="str">
        <f>IF('statement of marks'!CX57="","",'statement of marks'!CX57)</f>
        <v/>
      </c>
      <c r="D1573" s="920"/>
      <c r="E1573" s="951" t="str">
        <f>IF('statement of marks'!CY57="","",'statement of marks'!CY57)</f>
        <v/>
      </c>
      <c r="F1573" s="951"/>
      <c r="G1573" s="951" t="str">
        <f>IF('statement of marks'!CZ57="","",'statement of marks'!CZ57)</f>
        <v/>
      </c>
      <c r="H1573" s="951"/>
      <c r="I1573" s="543" t="str">
        <f>IF('statement of marks'!DA57="","",'statement of marks'!DA57)</f>
        <v/>
      </c>
      <c r="J1573" s="566" t="str">
        <f>IF('statement of marks'!DB57="","",'statement of marks'!DB57)</f>
        <v/>
      </c>
    </row>
    <row r="1574" spans="1:10" ht="17" customHeight="1">
      <c r="A1574" s="532"/>
      <c r="B1574" s="539" t="str">
        <f>'statement of marks'!$CU$5</f>
        <v>dqy ehfVax</v>
      </c>
      <c r="C1574" s="932" t="str">
        <f>details!$CB$3</f>
        <v>;ksx fnlEcj rd</v>
      </c>
      <c r="D1574" s="933"/>
      <c r="E1574" s="934"/>
      <c r="F1574" s="552" t="str">
        <f>details!CB57</f>
        <v/>
      </c>
      <c r="G1574" s="932" t="s">
        <v>664</v>
      </c>
      <c r="H1574" s="933"/>
      <c r="I1574" s="934"/>
      <c r="J1574" s="554" t="str">
        <f>details!CJ57</f>
        <v/>
      </c>
    </row>
    <row r="1575" spans="1:10" ht="17" customHeight="1">
      <c r="A1575" s="532"/>
      <c r="B1575" s="530" t="str">
        <f>'statement of marks'!$CV$5</f>
        <v>Nk= mifLFkfr</v>
      </c>
      <c r="C1575" s="935"/>
      <c r="D1575" s="936"/>
      <c r="E1575" s="937"/>
      <c r="F1575" s="553" t="str">
        <f>details!CC57</f>
        <v/>
      </c>
      <c r="G1575" s="935"/>
      <c r="H1575" s="936"/>
      <c r="I1575" s="937"/>
      <c r="J1575" s="555" t="str">
        <f>details!CK57</f>
        <v/>
      </c>
    </row>
    <row r="1576" spans="1:10" ht="17" customHeight="1">
      <c r="A1576" s="532"/>
      <c r="B1576" s="530" t="s">
        <v>569</v>
      </c>
      <c r="C1576" s="952" t="str">
        <f>IF('statement of marks'!DE57="","",'statement of marks'!DE57)</f>
        <v/>
      </c>
      <c r="D1576" s="953"/>
      <c r="E1576" s="953"/>
      <c r="F1576" s="954"/>
      <c r="G1576" s="955" t="str">
        <f>'statement of marks'!DD$5</f>
        <v>d{kk esa LFkku</v>
      </c>
      <c r="H1576" s="956"/>
      <c r="I1576" s="957"/>
      <c r="J1576" s="545" t="str">
        <f>'statement of marks'!DD57</f>
        <v/>
      </c>
    </row>
    <row r="1577" spans="1:10" ht="17" customHeight="1">
      <c r="A1577" s="532"/>
      <c r="B1577" s="530" t="s">
        <v>65</v>
      </c>
      <c r="C1577" s="920"/>
      <c r="D1577" s="920"/>
      <c r="E1577" s="920"/>
      <c r="F1577" s="920"/>
      <c r="G1577" s="920"/>
      <c r="H1577" s="920"/>
      <c r="I1577" s="920"/>
      <c r="J1577" s="924"/>
    </row>
    <row r="1578" spans="1:10" ht="17" customHeight="1">
      <c r="A1578" s="532"/>
      <c r="B1578" s="556" t="s">
        <v>86</v>
      </c>
      <c r="C1578" s="920"/>
      <c r="D1578" s="920"/>
      <c r="E1578" s="920"/>
      <c r="F1578" s="920"/>
      <c r="G1578" s="920"/>
      <c r="H1578" s="920"/>
      <c r="I1578" s="920"/>
      <c r="J1578" s="924"/>
    </row>
    <row r="1579" spans="1:10" ht="17" customHeight="1">
      <c r="A1579" s="532"/>
      <c r="B1579" s="557" t="s">
        <v>16</v>
      </c>
      <c r="C1579" s="920"/>
      <c r="D1579" s="920"/>
      <c r="E1579" s="920"/>
      <c r="F1579" s="920"/>
      <c r="G1579" s="920"/>
      <c r="H1579" s="920"/>
      <c r="I1579" s="920"/>
      <c r="J1579" s="924"/>
    </row>
    <row r="1580" spans="1:10" ht="17" customHeight="1">
      <c r="A1580" s="534"/>
      <c r="B1580" s="558" t="s">
        <v>4</v>
      </c>
      <c r="C1580" s="920"/>
      <c r="D1580" s="920"/>
      <c r="E1580" s="920"/>
      <c r="F1580" s="920"/>
      <c r="G1580" s="920"/>
      <c r="H1580" s="920"/>
      <c r="I1580" s="920"/>
      <c r="J1580" s="924"/>
    </row>
    <row r="1581" spans="1:10" ht="17" customHeight="1" thickBot="1">
      <c r="A1581" s="535"/>
      <c r="B1581" s="559" t="str">
        <f>'statement of marks'!$H$3</f>
        <v xml:space="preserve">fo|ky; dk Mkbl dksM+ </v>
      </c>
      <c r="C1581" s="925" t="str">
        <f>'statement of marks'!$I$3</f>
        <v>00001</v>
      </c>
      <c r="D1581" s="925"/>
      <c r="E1581" s="926" t="s">
        <v>63</v>
      </c>
      <c r="F1581" s="926"/>
      <c r="G1581" s="926"/>
      <c r="H1581" s="927">
        <f>'statement of marks'!$DD$107</f>
        <v>42460</v>
      </c>
      <c r="I1581" s="928"/>
      <c r="J1581" s="540" t="s">
        <v>662</v>
      </c>
    </row>
    <row r="1582" spans="1:10" ht="17" customHeight="1">
      <c r="A1582" s="929" t="s">
        <v>39</v>
      </c>
      <c r="B1582" s="930"/>
      <c r="C1582" s="930"/>
      <c r="D1582" s="930"/>
      <c r="E1582" s="930"/>
      <c r="F1582" s="930"/>
      <c r="G1582" s="930"/>
      <c r="H1582" s="930"/>
      <c r="I1582" s="930"/>
      <c r="J1582" s="931"/>
    </row>
    <row r="1583" spans="1:10" ht="17" customHeight="1">
      <c r="A1583" s="938" t="str">
        <f>'statement of marks'!$A$1</f>
        <v>jk- ck- ek/;fed fo|ky; uohu] fuEckgsM+k</v>
      </c>
      <c r="B1583" s="939"/>
      <c r="C1583" s="939"/>
      <c r="D1583" s="939"/>
      <c r="E1583" s="939"/>
      <c r="F1583" s="939"/>
      <c r="G1583" s="939"/>
      <c r="H1583" s="939"/>
      <c r="I1583" s="939"/>
      <c r="J1583" s="940"/>
    </row>
    <row r="1584" spans="1:10" ht="17" customHeight="1">
      <c r="A1584" s="941"/>
      <c r="B1584" s="942"/>
      <c r="C1584" s="942"/>
      <c r="D1584" s="942"/>
      <c r="E1584" s="942"/>
      <c r="F1584" s="942"/>
      <c r="G1584" s="942"/>
      <c r="H1584" s="942"/>
      <c r="I1584" s="942"/>
      <c r="J1584" s="943"/>
    </row>
    <row r="1585" spans="1:10" ht="17" customHeight="1">
      <c r="A1585" s="531"/>
      <c r="B1585" s="537" t="s">
        <v>559</v>
      </c>
      <c r="C1585" s="944" t="str">
        <f>'statement of marks'!$F$3</f>
        <v>2015-16</v>
      </c>
      <c r="D1585" s="944"/>
      <c r="E1585" s="944"/>
      <c r="F1585" s="944"/>
      <c r="G1585" s="944"/>
      <c r="H1585" s="944"/>
      <c r="I1585" s="944"/>
      <c r="J1585" s="945"/>
    </row>
    <row r="1586" spans="1:10" ht="17" customHeight="1">
      <c r="A1586" s="532"/>
      <c r="B1586" s="530" t="s">
        <v>560</v>
      </c>
      <c r="C1586" s="912" t="str">
        <f>IF('statement of marks'!H58="","",'statement of marks'!H58)</f>
        <v>v 052</v>
      </c>
      <c r="D1586" s="912"/>
      <c r="E1586" s="912"/>
      <c r="F1586" s="912"/>
      <c r="G1586" s="912"/>
      <c r="H1586" s="912"/>
      <c r="I1586" s="912"/>
      <c r="J1586" s="958"/>
    </row>
    <row r="1587" spans="1:10" ht="17" customHeight="1">
      <c r="A1587" s="532"/>
      <c r="B1587" s="530" t="s">
        <v>561</v>
      </c>
      <c r="C1587" s="912" t="str">
        <f>IF('statement of marks'!I58="","",'statement of marks'!I58)</f>
        <v>c 052</v>
      </c>
      <c r="D1587" s="912"/>
      <c r="E1587" s="912"/>
      <c r="F1587" s="912"/>
      <c r="G1587" s="912"/>
      <c r="H1587" s="912"/>
      <c r="I1587" s="912"/>
      <c r="J1587" s="958"/>
    </row>
    <row r="1588" spans="1:10" ht="17" customHeight="1">
      <c r="A1588" s="532"/>
      <c r="B1588" s="530" t="s">
        <v>562</v>
      </c>
      <c r="C1588" s="912" t="str">
        <f>IF('statement of marks'!J58="","",'statement of marks'!J58)</f>
        <v>l 052</v>
      </c>
      <c r="D1588" s="912"/>
      <c r="E1588" s="912"/>
      <c r="F1588" s="912"/>
      <c r="G1588" s="912"/>
      <c r="H1588" s="912"/>
      <c r="I1588" s="912"/>
      <c r="J1588" s="958"/>
    </row>
    <row r="1589" spans="1:10" ht="17" customHeight="1">
      <c r="A1589" s="532"/>
      <c r="B1589" s="530" t="s">
        <v>563</v>
      </c>
      <c r="C1589" s="946" t="str">
        <f>'statement of marks'!$D$3</f>
        <v>2 A</v>
      </c>
      <c r="D1589" s="946"/>
      <c r="E1589" s="946"/>
      <c r="F1589" s="912" t="s">
        <v>566</v>
      </c>
      <c r="G1589" s="912"/>
      <c r="H1589" s="912"/>
      <c r="I1589" s="949" t="str">
        <f>IF('statement of marks'!B58="","",'statement of marks'!B58)</f>
        <v/>
      </c>
      <c r="J1589" s="950"/>
    </row>
    <row r="1590" spans="1:10" ht="17" customHeight="1">
      <c r="A1590" s="532"/>
      <c r="B1590" s="530" t="s">
        <v>6</v>
      </c>
      <c r="C1590" s="946" t="str">
        <f>IF('statement of marks'!D58="","",'statement of marks'!D58)</f>
        <v/>
      </c>
      <c r="D1590" s="946"/>
      <c r="E1590" s="946"/>
      <c r="F1590" s="912" t="s">
        <v>564</v>
      </c>
      <c r="G1590" s="912"/>
      <c r="H1590" s="912"/>
      <c r="I1590" s="949" t="str">
        <f>IF('statement of marks'!E58="","",'statement of marks'!E58)</f>
        <v/>
      </c>
      <c r="J1590" s="950"/>
    </row>
    <row r="1591" spans="1:10" ht="17" customHeight="1">
      <c r="A1591" s="532"/>
      <c r="B1591" s="530" t="s">
        <v>661</v>
      </c>
      <c r="C1591" s="947" t="str">
        <f>IF('statement of marks'!F58="","",'statement of marks'!F58)</f>
        <v/>
      </c>
      <c r="D1591" s="947"/>
      <c r="E1591" s="947"/>
      <c r="F1591" s="918" t="str">
        <f>IF('statement of marks'!G58="","",'statement of marks'!G58)</f>
        <v/>
      </c>
      <c r="G1591" s="918"/>
      <c r="H1591" s="918"/>
      <c r="I1591" s="918"/>
      <c r="J1591" s="948"/>
    </row>
    <row r="1592" spans="1:10" ht="17" customHeight="1">
      <c r="A1592" s="534"/>
      <c r="B1592" s="529" t="s">
        <v>565</v>
      </c>
      <c r="C1592" s="498" t="str">
        <f>'statement of marks'!K$5</f>
        <v>ekSf[kd</v>
      </c>
      <c r="D1592" s="498" t="str">
        <f>'statement of marks'!L$5</f>
        <v>fyf[kr</v>
      </c>
      <c r="E1592" s="498" t="str">
        <f>'statement of marks'!M$5</f>
        <v>;ksx</v>
      </c>
      <c r="F1592" s="498" t="str">
        <f>'statement of marks'!N$5</f>
        <v>ekSf[kd</v>
      </c>
      <c r="G1592" s="498" t="str">
        <f>'statement of marks'!O$5</f>
        <v>fyf[kr</v>
      </c>
      <c r="H1592" s="498" t="str">
        <f>'statement of marks'!P$5</f>
        <v>;ksx</v>
      </c>
      <c r="I1592" s="564" t="s">
        <v>79</v>
      </c>
      <c r="J1592" s="565" t="s">
        <v>571</v>
      </c>
    </row>
    <row r="1593" spans="1:10" ht="17" customHeight="1">
      <c r="A1593" s="533"/>
      <c r="B1593" s="538" t="s">
        <v>55</v>
      </c>
      <c r="C1593" s="541">
        <f>'statement of marks'!K$6</f>
        <v>70</v>
      </c>
      <c r="D1593" s="541">
        <f>'statement of marks'!L$6</f>
        <v>30</v>
      </c>
      <c r="E1593" s="541">
        <f>'statement of marks'!M$6</f>
        <v>100</v>
      </c>
      <c r="F1593" s="541">
        <f>'statement of marks'!N$6</f>
        <v>70</v>
      </c>
      <c r="G1593" s="541">
        <f>'statement of marks'!O$6</f>
        <v>30</v>
      </c>
      <c r="H1593" s="541">
        <f>'statement of marks'!P$6</f>
        <v>100</v>
      </c>
      <c r="I1593" s="541"/>
      <c r="J1593" s="542"/>
    </row>
    <row r="1594" spans="1:10" ht="17" customHeight="1">
      <c r="A1594" s="532"/>
      <c r="B1594" s="530" t="str">
        <f>'statement of marks'!$BZ$5</f>
        <v>fgUnh</v>
      </c>
      <c r="C1594" s="543" t="str">
        <f>'statement of marks'!K58</f>
        <v/>
      </c>
      <c r="D1594" s="543" t="str">
        <f>'statement of marks'!L58</f>
        <v/>
      </c>
      <c r="E1594" s="543" t="str">
        <f>'statement of marks'!M58</f>
        <v/>
      </c>
      <c r="F1594" s="543" t="str">
        <f>'statement of marks'!N58</f>
        <v/>
      </c>
      <c r="G1594" s="543" t="str">
        <f>'statement of marks'!O58</f>
        <v/>
      </c>
      <c r="H1594" s="543" t="str">
        <f>'statement of marks'!P58</f>
        <v/>
      </c>
      <c r="I1594" s="544" t="str">
        <f>IF('statement of marks'!CA58="","",'statement of marks'!CA58)</f>
        <v/>
      </c>
      <c r="J1594" s="545" t="str">
        <f>IF('statement of marks'!CB58="","",'statement of marks'!CB58)</f>
        <v/>
      </c>
    </row>
    <row r="1595" spans="1:10" ht="17" customHeight="1">
      <c r="A1595" s="532"/>
      <c r="B1595" s="530" t="str">
        <f>'statement of marks'!$CC$5</f>
        <v>vaxszth</v>
      </c>
      <c r="C1595" s="543" t="str">
        <f>'statement of marks'!X58</f>
        <v/>
      </c>
      <c r="D1595" s="543" t="str">
        <f>'statement of marks'!Y58</f>
        <v/>
      </c>
      <c r="E1595" s="543" t="str">
        <f>'statement of marks'!Z58</f>
        <v/>
      </c>
      <c r="F1595" s="543" t="str">
        <f>'statement of marks'!AA58</f>
        <v/>
      </c>
      <c r="G1595" s="543" t="str">
        <f>'statement of marks'!AB58</f>
        <v/>
      </c>
      <c r="H1595" s="543" t="str">
        <f>'statement of marks'!AC58</f>
        <v/>
      </c>
      <c r="I1595" s="544" t="str">
        <f>IF('statement of marks'!CD58="","",'statement of marks'!CD58)</f>
        <v/>
      </c>
      <c r="J1595" s="545" t="str">
        <f>IF('statement of marks'!CE58="","",'statement of marks'!CE58)</f>
        <v/>
      </c>
    </row>
    <row r="1596" spans="1:10" ht="17" customHeight="1">
      <c r="A1596" s="532"/>
      <c r="B1596" s="530" t="str">
        <f>'statement of marks'!$CF$5</f>
        <v>xf.kr</v>
      </c>
      <c r="C1596" s="543" t="str">
        <f>'statement of marks'!AK58</f>
        <v/>
      </c>
      <c r="D1596" s="543" t="str">
        <f>'statement of marks'!AL58</f>
        <v/>
      </c>
      <c r="E1596" s="543" t="str">
        <f>'statement of marks'!AM58</f>
        <v/>
      </c>
      <c r="F1596" s="543" t="str">
        <f>'statement of marks'!AN58</f>
        <v/>
      </c>
      <c r="G1596" s="543" t="str">
        <f>'statement of marks'!AO58</f>
        <v/>
      </c>
      <c r="H1596" s="543" t="str">
        <f>'statement of marks'!AP58</f>
        <v/>
      </c>
      <c r="I1596" s="544" t="str">
        <f>IF('statement of marks'!CG58="","",'statement of marks'!CG58)</f>
        <v/>
      </c>
      <c r="J1596" s="545" t="str">
        <f>IF('statement of marks'!CH58="","",'statement of marks'!CH58)</f>
        <v/>
      </c>
    </row>
    <row r="1597" spans="1:10" ht="17" customHeight="1">
      <c r="A1597" s="533"/>
      <c r="B1597" s="538" t="s">
        <v>55</v>
      </c>
      <c r="C1597" s="541"/>
      <c r="D1597" s="541"/>
      <c r="E1597" s="541">
        <f>'statement of marks'!AX$6</f>
        <v>50</v>
      </c>
      <c r="F1597" s="541"/>
      <c r="G1597" s="541"/>
      <c r="H1597" s="541">
        <f>'statement of marks'!AY$6</f>
        <v>50</v>
      </c>
      <c r="I1597" s="546"/>
      <c r="J1597" s="542"/>
    </row>
    <row r="1598" spans="1:10" ht="17" customHeight="1">
      <c r="A1598" s="532"/>
      <c r="B1598" s="530" t="str">
        <f>'statement of marks'!$CI$5</f>
        <v>Ik;kZoj.k v/;;u</v>
      </c>
      <c r="C1598" s="561"/>
      <c r="D1598" s="561"/>
      <c r="E1598" s="543" t="str">
        <f>'statement of marks'!AX58</f>
        <v/>
      </c>
      <c r="F1598" s="561"/>
      <c r="G1598" s="561"/>
      <c r="H1598" s="543" t="str">
        <f>'statement of marks'!AY58</f>
        <v/>
      </c>
      <c r="I1598" s="544" t="str">
        <f>IF('statement of marks'!CJ58="","",'statement of marks'!CJ58)</f>
        <v/>
      </c>
      <c r="J1598" s="545" t="str">
        <f>IF('statement of marks'!CK58="","",'statement of marks'!CK58)</f>
        <v/>
      </c>
    </row>
    <row r="1599" spans="1:10" ht="17" customHeight="1">
      <c r="A1599" s="532"/>
      <c r="B1599" s="530" t="str">
        <f>'statement of marks'!$CR$5</f>
        <v>LokLF; ,oe~ 'kkjhfjd f'k{kk</v>
      </c>
      <c r="C1599" s="543"/>
      <c r="D1599" s="543"/>
      <c r="E1599" s="543" t="str">
        <f>'statement of marks'!BS58</f>
        <v/>
      </c>
      <c r="F1599" s="561"/>
      <c r="G1599" s="543"/>
      <c r="H1599" s="543" t="str">
        <f>'statement of marks'!BT58</f>
        <v/>
      </c>
      <c r="I1599" s="547" t="str">
        <f>IF('statement of marks'!CS58="","",'statement of marks'!CS58)</f>
        <v/>
      </c>
      <c r="J1599" s="548" t="str">
        <f>IF('statement of marks'!CT58="","",'statement of marks'!CT58)</f>
        <v/>
      </c>
    </row>
    <row r="1600" spans="1:10" ht="17" customHeight="1">
      <c r="A1600" s="533"/>
      <c r="B1600" s="538" t="s">
        <v>55</v>
      </c>
      <c r="C1600" s="541"/>
      <c r="D1600" s="541"/>
      <c r="E1600" s="541">
        <f>'statement of marks'!BE$6</f>
        <v>25</v>
      </c>
      <c r="F1600" s="546"/>
      <c r="G1600" s="541"/>
      <c r="H1600" s="541">
        <f>'statement of marks'!BF$6</f>
        <v>25</v>
      </c>
      <c r="I1600" s="549"/>
      <c r="J1600" s="550"/>
    </row>
    <row r="1601" spans="1:10" ht="17" customHeight="1">
      <c r="A1601" s="532"/>
      <c r="B1601" s="530" t="str">
        <f>'statement of marks'!$CL$5</f>
        <v>dk;kZuqHko</v>
      </c>
      <c r="C1601" s="543"/>
      <c r="D1601" s="543"/>
      <c r="E1601" s="543" t="str">
        <f>'statement of marks'!BE58</f>
        <v/>
      </c>
      <c r="F1601" s="561"/>
      <c r="G1601" s="543"/>
      <c r="H1601" s="543" t="str">
        <f>'statement of marks'!BF58</f>
        <v/>
      </c>
      <c r="I1601" s="544" t="str">
        <f>IF('statement of marks'!CM58="","",'statement of marks'!CM58)</f>
        <v/>
      </c>
      <c r="J1601" s="545" t="str">
        <f>IF('statement of marks'!CN58="","",'statement of marks'!CN58)</f>
        <v/>
      </c>
    </row>
    <row r="1602" spans="1:10" ht="17" customHeight="1">
      <c r="A1602" s="532"/>
      <c r="B1602" s="530" t="str">
        <f>'statement of marks'!$CO$5</f>
        <v>dyk f'k{kk</v>
      </c>
      <c r="C1602" s="543"/>
      <c r="D1602" s="543"/>
      <c r="E1602" s="543" t="str">
        <f>'statement of marks'!BL58</f>
        <v/>
      </c>
      <c r="F1602" s="561"/>
      <c r="G1602" s="543"/>
      <c r="H1602" s="543" t="str">
        <f>'statement of marks'!BM58</f>
        <v/>
      </c>
      <c r="I1602" s="547" t="str">
        <f>IF('statement of marks'!CP58="","",'statement of marks'!CP58)</f>
        <v/>
      </c>
      <c r="J1602" s="551" t="str">
        <f>IF('statement of marks'!CQ58="","",'statement of marks'!CQ58)</f>
        <v/>
      </c>
    </row>
    <row r="1603" spans="1:10" ht="17" customHeight="1">
      <c r="A1603" s="960"/>
      <c r="B1603" s="959" t="s">
        <v>659</v>
      </c>
      <c r="C1603" s="920" t="s">
        <v>8</v>
      </c>
      <c r="D1603" s="920"/>
      <c r="E1603" s="961" t="str">
        <f>'statement of marks'!CY$5</f>
        <v>dqy iw.kkZd</v>
      </c>
      <c r="F1603" s="961"/>
      <c r="G1603" s="961" t="str">
        <f>'statement of marks'!CZ$5</f>
        <v>dqy izkIrkad</v>
      </c>
      <c r="H1603" s="961"/>
      <c r="I1603" s="562" t="str">
        <f>'statement of marks'!DA$5</f>
        <v>izfr'kr</v>
      </c>
      <c r="J1603" s="536" t="s">
        <v>663</v>
      </c>
    </row>
    <row r="1604" spans="1:10" ht="17" customHeight="1">
      <c r="A1604" s="960"/>
      <c r="B1604" s="959"/>
      <c r="C1604" s="920" t="str">
        <f>IF('statement of marks'!CX58="","",'statement of marks'!CX58)</f>
        <v/>
      </c>
      <c r="D1604" s="920"/>
      <c r="E1604" s="951" t="str">
        <f>IF('statement of marks'!CY58="","",'statement of marks'!CY58)</f>
        <v/>
      </c>
      <c r="F1604" s="951"/>
      <c r="G1604" s="951" t="str">
        <f>IF('statement of marks'!CZ58="","",'statement of marks'!CZ58)</f>
        <v/>
      </c>
      <c r="H1604" s="951"/>
      <c r="I1604" s="543" t="str">
        <f>IF('statement of marks'!DA58="","",'statement of marks'!DA58)</f>
        <v/>
      </c>
      <c r="J1604" s="566" t="str">
        <f>IF('statement of marks'!DB58="","",'statement of marks'!DB58)</f>
        <v/>
      </c>
    </row>
    <row r="1605" spans="1:10" ht="17" customHeight="1">
      <c r="A1605" s="532"/>
      <c r="B1605" s="539" t="str">
        <f>'statement of marks'!$CU$5</f>
        <v>dqy ehfVax</v>
      </c>
      <c r="C1605" s="932" t="str">
        <f>details!$CB$3</f>
        <v>;ksx fnlEcj rd</v>
      </c>
      <c r="D1605" s="933"/>
      <c r="E1605" s="934"/>
      <c r="F1605" s="552" t="str">
        <f>details!CB58</f>
        <v/>
      </c>
      <c r="G1605" s="932" t="s">
        <v>664</v>
      </c>
      <c r="H1605" s="933"/>
      <c r="I1605" s="934"/>
      <c r="J1605" s="554" t="str">
        <f>details!CJ58</f>
        <v/>
      </c>
    </row>
    <row r="1606" spans="1:10" ht="17" customHeight="1">
      <c r="A1606" s="532"/>
      <c r="B1606" s="530" t="str">
        <f>'statement of marks'!$CV$5</f>
        <v>Nk= mifLFkfr</v>
      </c>
      <c r="C1606" s="935"/>
      <c r="D1606" s="936"/>
      <c r="E1606" s="937"/>
      <c r="F1606" s="553" t="str">
        <f>details!CC58</f>
        <v/>
      </c>
      <c r="G1606" s="935"/>
      <c r="H1606" s="936"/>
      <c r="I1606" s="937"/>
      <c r="J1606" s="555" t="str">
        <f>details!CK58</f>
        <v/>
      </c>
    </row>
    <row r="1607" spans="1:10" ht="17" customHeight="1">
      <c r="A1607" s="532"/>
      <c r="B1607" s="530" t="s">
        <v>569</v>
      </c>
      <c r="C1607" s="952" t="str">
        <f>IF('statement of marks'!DE58="","",'statement of marks'!DE58)</f>
        <v/>
      </c>
      <c r="D1607" s="953"/>
      <c r="E1607" s="953"/>
      <c r="F1607" s="954"/>
      <c r="G1607" s="955" t="str">
        <f>'statement of marks'!DD$5</f>
        <v>d{kk esa LFkku</v>
      </c>
      <c r="H1607" s="956"/>
      <c r="I1607" s="957"/>
      <c r="J1607" s="545" t="str">
        <f>'statement of marks'!DD58</f>
        <v/>
      </c>
    </row>
    <row r="1608" spans="1:10" ht="17" customHeight="1">
      <c r="A1608" s="532"/>
      <c r="B1608" s="530" t="s">
        <v>65</v>
      </c>
      <c r="C1608" s="920"/>
      <c r="D1608" s="920"/>
      <c r="E1608" s="920"/>
      <c r="F1608" s="920"/>
      <c r="G1608" s="920"/>
      <c r="H1608" s="920"/>
      <c r="I1608" s="920"/>
      <c r="J1608" s="924"/>
    </row>
    <row r="1609" spans="1:10" ht="17" customHeight="1">
      <c r="A1609" s="532"/>
      <c r="B1609" s="556" t="s">
        <v>86</v>
      </c>
      <c r="C1609" s="920"/>
      <c r="D1609" s="920"/>
      <c r="E1609" s="920"/>
      <c r="F1609" s="920"/>
      <c r="G1609" s="920"/>
      <c r="H1609" s="920"/>
      <c r="I1609" s="920"/>
      <c r="J1609" s="924"/>
    </row>
    <row r="1610" spans="1:10" ht="17" customHeight="1">
      <c r="A1610" s="532"/>
      <c r="B1610" s="557" t="s">
        <v>16</v>
      </c>
      <c r="C1610" s="920"/>
      <c r="D1610" s="920"/>
      <c r="E1610" s="920"/>
      <c r="F1610" s="920"/>
      <c r="G1610" s="920"/>
      <c r="H1610" s="920"/>
      <c r="I1610" s="920"/>
      <c r="J1610" s="924"/>
    </row>
    <row r="1611" spans="1:10" ht="17" customHeight="1">
      <c r="A1611" s="534"/>
      <c r="B1611" s="558" t="s">
        <v>4</v>
      </c>
      <c r="C1611" s="920"/>
      <c r="D1611" s="920"/>
      <c r="E1611" s="920"/>
      <c r="F1611" s="920"/>
      <c r="G1611" s="920"/>
      <c r="H1611" s="920"/>
      <c r="I1611" s="920"/>
      <c r="J1611" s="924"/>
    </row>
    <row r="1612" spans="1:10" ht="17" customHeight="1" thickBot="1">
      <c r="A1612" s="535"/>
      <c r="B1612" s="559" t="str">
        <f>'statement of marks'!$H$3</f>
        <v xml:space="preserve">fo|ky; dk Mkbl dksM+ </v>
      </c>
      <c r="C1612" s="925" t="str">
        <f>'statement of marks'!$I$3</f>
        <v>00001</v>
      </c>
      <c r="D1612" s="925"/>
      <c r="E1612" s="926" t="s">
        <v>63</v>
      </c>
      <c r="F1612" s="926"/>
      <c r="G1612" s="926"/>
      <c r="H1612" s="927">
        <f>'statement of marks'!$DD$107</f>
        <v>42460</v>
      </c>
      <c r="I1612" s="928"/>
      <c r="J1612" s="540" t="s">
        <v>662</v>
      </c>
    </row>
    <row r="1613" spans="1:10" ht="17" customHeight="1">
      <c r="A1613" s="929" t="s">
        <v>39</v>
      </c>
      <c r="B1613" s="930"/>
      <c r="C1613" s="930"/>
      <c r="D1613" s="930"/>
      <c r="E1613" s="930"/>
      <c r="F1613" s="930"/>
      <c r="G1613" s="930"/>
      <c r="H1613" s="930"/>
      <c r="I1613" s="930"/>
      <c r="J1613" s="931"/>
    </row>
    <row r="1614" spans="1:10" ht="17" customHeight="1">
      <c r="A1614" s="938" t="str">
        <f>'statement of marks'!$A$1</f>
        <v>jk- ck- ek/;fed fo|ky; uohu] fuEckgsM+k</v>
      </c>
      <c r="B1614" s="939"/>
      <c r="C1614" s="939"/>
      <c r="D1614" s="939"/>
      <c r="E1614" s="939"/>
      <c r="F1614" s="939"/>
      <c r="G1614" s="939"/>
      <c r="H1614" s="939"/>
      <c r="I1614" s="939"/>
      <c r="J1614" s="940"/>
    </row>
    <row r="1615" spans="1:10" ht="17" customHeight="1">
      <c r="A1615" s="941"/>
      <c r="B1615" s="942"/>
      <c r="C1615" s="942"/>
      <c r="D1615" s="942"/>
      <c r="E1615" s="942"/>
      <c r="F1615" s="942"/>
      <c r="G1615" s="942"/>
      <c r="H1615" s="942"/>
      <c r="I1615" s="942"/>
      <c r="J1615" s="943"/>
    </row>
    <row r="1616" spans="1:10" ht="17" customHeight="1">
      <c r="A1616" s="531"/>
      <c r="B1616" s="537" t="s">
        <v>559</v>
      </c>
      <c r="C1616" s="944" t="str">
        <f>'statement of marks'!$F$3</f>
        <v>2015-16</v>
      </c>
      <c r="D1616" s="944"/>
      <c r="E1616" s="944"/>
      <c r="F1616" s="944"/>
      <c r="G1616" s="944"/>
      <c r="H1616" s="944"/>
      <c r="I1616" s="944"/>
      <c r="J1616" s="945"/>
    </row>
    <row r="1617" spans="1:10" ht="17" customHeight="1">
      <c r="A1617" s="532"/>
      <c r="B1617" s="530" t="s">
        <v>560</v>
      </c>
      <c r="C1617" s="912" t="str">
        <f>IF('statement of marks'!H59="","",'statement of marks'!H59)</f>
        <v>v 053</v>
      </c>
      <c r="D1617" s="912"/>
      <c r="E1617" s="912"/>
      <c r="F1617" s="912"/>
      <c r="G1617" s="912"/>
      <c r="H1617" s="912"/>
      <c r="I1617" s="912"/>
      <c r="J1617" s="958"/>
    </row>
    <row r="1618" spans="1:10" ht="17" customHeight="1">
      <c r="A1618" s="532"/>
      <c r="B1618" s="530" t="s">
        <v>561</v>
      </c>
      <c r="C1618" s="912" t="str">
        <f>IF('statement of marks'!I59="","",'statement of marks'!I59)</f>
        <v>c 053</v>
      </c>
      <c r="D1618" s="912"/>
      <c r="E1618" s="912"/>
      <c r="F1618" s="912"/>
      <c r="G1618" s="912"/>
      <c r="H1618" s="912"/>
      <c r="I1618" s="912"/>
      <c r="J1618" s="958"/>
    </row>
    <row r="1619" spans="1:10" ht="17" customHeight="1">
      <c r="A1619" s="532"/>
      <c r="B1619" s="530" t="s">
        <v>562</v>
      </c>
      <c r="C1619" s="912" t="str">
        <f>IF('statement of marks'!J59="","",'statement of marks'!J59)</f>
        <v>l 053</v>
      </c>
      <c r="D1619" s="912"/>
      <c r="E1619" s="912"/>
      <c r="F1619" s="912"/>
      <c r="G1619" s="912"/>
      <c r="H1619" s="912"/>
      <c r="I1619" s="912"/>
      <c r="J1619" s="958"/>
    </row>
    <row r="1620" spans="1:10" ht="17" customHeight="1">
      <c r="A1620" s="532"/>
      <c r="B1620" s="530" t="s">
        <v>563</v>
      </c>
      <c r="C1620" s="946" t="str">
        <f>'statement of marks'!$D$3</f>
        <v>2 A</v>
      </c>
      <c r="D1620" s="946"/>
      <c r="E1620" s="946"/>
      <c r="F1620" s="912" t="s">
        <v>566</v>
      </c>
      <c r="G1620" s="912"/>
      <c r="H1620" s="912"/>
      <c r="I1620" s="949" t="str">
        <f>IF('statement of marks'!B59="","",'statement of marks'!B59)</f>
        <v/>
      </c>
      <c r="J1620" s="950"/>
    </row>
    <row r="1621" spans="1:10" ht="17" customHeight="1">
      <c r="A1621" s="532"/>
      <c r="B1621" s="530" t="s">
        <v>6</v>
      </c>
      <c r="C1621" s="946" t="str">
        <f>IF('statement of marks'!D59="","",'statement of marks'!D59)</f>
        <v/>
      </c>
      <c r="D1621" s="946"/>
      <c r="E1621" s="946"/>
      <c r="F1621" s="912" t="s">
        <v>564</v>
      </c>
      <c r="G1621" s="912"/>
      <c r="H1621" s="912"/>
      <c r="I1621" s="949" t="str">
        <f>IF('statement of marks'!E59="","",'statement of marks'!E59)</f>
        <v/>
      </c>
      <c r="J1621" s="950"/>
    </row>
    <row r="1622" spans="1:10" ht="17" customHeight="1">
      <c r="A1622" s="532"/>
      <c r="B1622" s="530" t="s">
        <v>661</v>
      </c>
      <c r="C1622" s="947" t="str">
        <f>IF('statement of marks'!F59="","",'statement of marks'!F59)</f>
        <v/>
      </c>
      <c r="D1622" s="947"/>
      <c r="E1622" s="947"/>
      <c r="F1622" s="918" t="str">
        <f>IF('statement of marks'!G59="","",'statement of marks'!G59)</f>
        <v/>
      </c>
      <c r="G1622" s="918"/>
      <c r="H1622" s="918"/>
      <c r="I1622" s="918"/>
      <c r="J1622" s="948"/>
    </row>
    <row r="1623" spans="1:10" ht="17" customHeight="1">
      <c r="A1623" s="534"/>
      <c r="B1623" s="529" t="s">
        <v>565</v>
      </c>
      <c r="C1623" s="498" t="str">
        <f>'statement of marks'!K$5</f>
        <v>ekSf[kd</v>
      </c>
      <c r="D1623" s="498" t="str">
        <f>'statement of marks'!L$5</f>
        <v>fyf[kr</v>
      </c>
      <c r="E1623" s="498" t="str">
        <f>'statement of marks'!M$5</f>
        <v>;ksx</v>
      </c>
      <c r="F1623" s="498" t="str">
        <f>'statement of marks'!N$5</f>
        <v>ekSf[kd</v>
      </c>
      <c r="G1623" s="498" t="str">
        <f>'statement of marks'!O$5</f>
        <v>fyf[kr</v>
      </c>
      <c r="H1623" s="498" t="str">
        <f>'statement of marks'!P$5</f>
        <v>;ksx</v>
      </c>
      <c r="I1623" s="564" t="s">
        <v>79</v>
      </c>
      <c r="J1623" s="565" t="s">
        <v>571</v>
      </c>
    </row>
    <row r="1624" spans="1:10" ht="17" customHeight="1">
      <c r="A1624" s="533"/>
      <c r="B1624" s="538" t="s">
        <v>55</v>
      </c>
      <c r="C1624" s="541">
        <f>'statement of marks'!K$6</f>
        <v>70</v>
      </c>
      <c r="D1624" s="541">
        <f>'statement of marks'!L$6</f>
        <v>30</v>
      </c>
      <c r="E1624" s="541">
        <f>'statement of marks'!M$6</f>
        <v>100</v>
      </c>
      <c r="F1624" s="541">
        <f>'statement of marks'!N$6</f>
        <v>70</v>
      </c>
      <c r="G1624" s="541">
        <f>'statement of marks'!O$6</f>
        <v>30</v>
      </c>
      <c r="H1624" s="541">
        <f>'statement of marks'!P$6</f>
        <v>100</v>
      </c>
      <c r="I1624" s="541"/>
      <c r="J1624" s="542"/>
    </row>
    <row r="1625" spans="1:10" ht="17" customHeight="1">
      <c r="A1625" s="532"/>
      <c r="B1625" s="530" t="str">
        <f>'statement of marks'!$BZ$5</f>
        <v>fgUnh</v>
      </c>
      <c r="C1625" s="543" t="str">
        <f>'statement of marks'!K59</f>
        <v/>
      </c>
      <c r="D1625" s="543" t="str">
        <f>'statement of marks'!L59</f>
        <v/>
      </c>
      <c r="E1625" s="543" t="str">
        <f>'statement of marks'!M59</f>
        <v/>
      </c>
      <c r="F1625" s="543" t="str">
        <f>'statement of marks'!N59</f>
        <v/>
      </c>
      <c r="G1625" s="543" t="str">
        <f>'statement of marks'!O59</f>
        <v/>
      </c>
      <c r="H1625" s="543" t="str">
        <f>'statement of marks'!P59</f>
        <v/>
      </c>
      <c r="I1625" s="544" t="str">
        <f>IF('statement of marks'!CA59="","",'statement of marks'!CA59)</f>
        <v/>
      </c>
      <c r="J1625" s="545" t="str">
        <f>IF('statement of marks'!CB59="","",'statement of marks'!CB59)</f>
        <v/>
      </c>
    </row>
    <row r="1626" spans="1:10" ht="17" customHeight="1">
      <c r="A1626" s="532"/>
      <c r="B1626" s="530" t="str">
        <f>'statement of marks'!$CC$5</f>
        <v>vaxszth</v>
      </c>
      <c r="C1626" s="543" t="str">
        <f>'statement of marks'!X59</f>
        <v/>
      </c>
      <c r="D1626" s="543" t="str">
        <f>'statement of marks'!Y59</f>
        <v/>
      </c>
      <c r="E1626" s="543" t="str">
        <f>'statement of marks'!Z59</f>
        <v/>
      </c>
      <c r="F1626" s="543" t="str">
        <f>'statement of marks'!AA59</f>
        <v/>
      </c>
      <c r="G1626" s="543" t="str">
        <f>'statement of marks'!AB59</f>
        <v/>
      </c>
      <c r="H1626" s="543" t="str">
        <f>'statement of marks'!AC59</f>
        <v/>
      </c>
      <c r="I1626" s="544" t="str">
        <f>IF('statement of marks'!CD59="","",'statement of marks'!CD59)</f>
        <v/>
      </c>
      <c r="J1626" s="545" t="str">
        <f>IF('statement of marks'!CE59="","",'statement of marks'!CE59)</f>
        <v/>
      </c>
    </row>
    <row r="1627" spans="1:10" ht="17" customHeight="1">
      <c r="A1627" s="532"/>
      <c r="B1627" s="530" t="str">
        <f>'statement of marks'!$CF$5</f>
        <v>xf.kr</v>
      </c>
      <c r="C1627" s="543" t="str">
        <f>'statement of marks'!AK59</f>
        <v/>
      </c>
      <c r="D1627" s="543" t="str">
        <f>'statement of marks'!AL59</f>
        <v/>
      </c>
      <c r="E1627" s="543" t="str">
        <f>'statement of marks'!AM59</f>
        <v/>
      </c>
      <c r="F1627" s="543" t="str">
        <f>'statement of marks'!AN59</f>
        <v/>
      </c>
      <c r="G1627" s="543" t="str">
        <f>'statement of marks'!AO59</f>
        <v/>
      </c>
      <c r="H1627" s="543" t="str">
        <f>'statement of marks'!AP59</f>
        <v/>
      </c>
      <c r="I1627" s="544" t="str">
        <f>IF('statement of marks'!CG59="","",'statement of marks'!CG59)</f>
        <v/>
      </c>
      <c r="J1627" s="545" t="str">
        <f>IF('statement of marks'!CH59="","",'statement of marks'!CH59)</f>
        <v/>
      </c>
    </row>
    <row r="1628" spans="1:10" ht="17" customHeight="1">
      <c r="A1628" s="533"/>
      <c r="B1628" s="538" t="s">
        <v>55</v>
      </c>
      <c r="C1628" s="541"/>
      <c r="D1628" s="541"/>
      <c r="E1628" s="541">
        <f>'statement of marks'!AX$6</f>
        <v>50</v>
      </c>
      <c r="F1628" s="541"/>
      <c r="G1628" s="541"/>
      <c r="H1628" s="541">
        <f>'statement of marks'!AY$6</f>
        <v>50</v>
      </c>
      <c r="I1628" s="546"/>
      <c r="J1628" s="542"/>
    </row>
    <row r="1629" spans="1:10" ht="17" customHeight="1">
      <c r="A1629" s="532"/>
      <c r="B1629" s="530" t="str">
        <f>'statement of marks'!$CI$5</f>
        <v>Ik;kZoj.k v/;;u</v>
      </c>
      <c r="C1629" s="561"/>
      <c r="D1629" s="561"/>
      <c r="E1629" s="543" t="str">
        <f>'statement of marks'!AX59</f>
        <v/>
      </c>
      <c r="F1629" s="561"/>
      <c r="G1629" s="561"/>
      <c r="H1629" s="543" t="str">
        <f>'statement of marks'!AY59</f>
        <v/>
      </c>
      <c r="I1629" s="544" t="str">
        <f>IF('statement of marks'!CJ59="","",'statement of marks'!CJ59)</f>
        <v/>
      </c>
      <c r="J1629" s="545" t="str">
        <f>IF('statement of marks'!CK59="","",'statement of marks'!CK59)</f>
        <v/>
      </c>
    </row>
    <row r="1630" spans="1:10" ht="17" customHeight="1">
      <c r="A1630" s="532"/>
      <c r="B1630" s="530" t="str">
        <f>'statement of marks'!$CR$5</f>
        <v>LokLF; ,oe~ 'kkjhfjd f'k{kk</v>
      </c>
      <c r="C1630" s="543"/>
      <c r="D1630" s="543"/>
      <c r="E1630" s="543" t="str">
        <f>'statement of marks'!BS59</f>
        <v/>
      </c>
      <c r="F1630" s="561"/>
      <c r="G1630" s="543"/>
      <c r="H1630" s="543" t="str">
        <f>'statement of marks'!BT59</f>
        <v/>
      </c>
      <c r="I1630" s="547" t="str">
        <f>IF('statement of marks'!CS59="","",'statement of marks'!CS59)</f>
        <v/>
      </c>
      <c r="J1630" s="548" t="str">
        <f>IF('statement of marks'!CT59="","",'statement of marks'!CT59)</f>
        <v/>
      </c>
    </row>
    <row r="1631" spans="1:10" ht="17" customHeight="1">
      <c r="A1631" s="533"/>
      <c r="B1631" s="538" t="s">
        <v>55</v>
      </c>
      <c r="C1631" s="541"/>
      <c r="D1631" s="541"/>
      <c r="E1631" s="541">
        <f>'statement of marks'!BE$6</f>
        <v>25</v>
      </c>
      <c r="F1631" s="546"/>
      <c r="G1631" s="541"/>
      <c r="H1631" s="541">
        <f>'statement of marks'!BF$6</f>
        <v>25</v>
      </c>
      <c r="I1631" s="549"/>
      <c r="J1631" s="550"/>
    </row>
    <row r="1632" spans="1:10" ht="17" customHeight="1">
      <c r="A1632" s="532"/>
      <c r="B1632" s="530" t="str">
        <f>'statement of marks'!$CL$5</f>
        <v>dk;kZuqHko</v>
      </c>
      <c r="C1632" s="543"/>
      <c r="D1632" s="543"/>
      <c r="E1632" s="543" t="str">
        <f>'statement of marks'!BE59</f>
        <v/>
      </c>
      <c r="F1632" s="561"/>
      <c r="G1632" s="543"/>
      <c r="H1632" s="543" t="str">
        <f>'statement of marks'!BF59</f>
        <v/>
      </c>
      <c r="I1632" s="544" t="str">
        <f>IF('statement of marks'!CM59="","",'statement of marks'!CM59)</f>
        <v/>
      </c>
      <c r="J1632" s="545" t="str">
        <f>IF('statement of marks'!CN59="","",'statement of marks'!CN59)</f>
        <v/>
      </c>
    </row>
    <row r="1633" spans="1:10" ht="17" customHeight="1">
      <c r="A1633" s="532"/>
      <c r="B1633" s="530" t="str">
        <f>'statement of marks'!$CO$5</f>
        <v>dyk f'k{kk</v>
      </c>
      <c r="C1633" s="543"/>
      <c r="D1633" s="543"/>
      <c r="E1633" s="543" t="str">
        <f>'statement of marks'!BL59</f>
        <v/>
      </c>
      <c r="F1633" s="561"/>
      <c r="G1633" s="543"/>
      <c r="H1633" s="543" t="str">
        <f>'statement of marks'!BM59</f>
        <v/>
      </c>
      <c r="I1633" s="547" t="str">
        <f>IF('statement of marks'!CP59="","",'statement of marks'!CP59)</f>
        <v/>
      </c>
      <c r="J1633" s="551" t="str">
        <f>IF('statement of marks'!CQ59="","",'statement of marks'!CQ59)</f>
        <v/>
      </c>
    </row>
    <row r="1634" spans="1:10" ht="17" customHeight="1">
      <c r="A1634" s="960"/>
      <c r="B1634" s="959" t="s">
        <v>659</v>
      </c>
      <c r="C1634" s="920" t="s">
        <v>8</v>
      </c>
      <c r="D1634" s="920"/>
      <c r="E1634" s="961" t="str">
        <f>'statement of marks'!CY$5</f>
        <v>dqy iw.kkZd</v>
      </c>
      <c r="F1634" s="961"/>
      <c r="G1634" s="961" t="str">
        <f>'statement of marks'!CZ$5</f>
        <v>dqy izkIrkad</v>
      </c>
      <c r="H1634" s="961"/>
      <c r="I1634" s="562" t="str">
        <f>'statement of marks'!DA$5</f>
        <v>izfr'kr</v>
      </c>
      <c r="J1634" s="536" t="s">
        <v>663</v>
      </c>
    </row>
    <row r="1635" spans="1:10" ht="17" customHeight="1">
      <c r="A1635" s="960"/>
      <c r="B1635" s="959"/>
      <c r="C1635" s="920" t="str">
        <f>IF('statement of marks'!CX59="","",'statement of marks'!CX59)</f>
        <v/>
      </c>
      <c r="D1635" s="920"/>
      <c r="E1635" s="951" t="str">
        <f>IF('statement of marks'!CY59="","",'statement of marks'!CY59)</f>
        <v/>
      </c>
      <c r="F1635" s="951"/>
      <c r="G1635" s="951" t="str">
        <f>IF('statement of marks'!CZ59="","",'statement of marks'!CZ59)</f>
        <v/>
      </c>
      <c r="H1635" s="951"/>
      <c r="I1635" s="543" t="str">
        <f>IF('statement of marks'!DA59="","",'statement of marks'!DA59)</f>
        <v/>
      </c>
      <c r="J1635" s="566" t="str">
        <f>IF('statement of marks'!DB59="","",'statement of marks'!DB59)</f>
        <v/>
      </c>
    </row>
    <row r="1636" spans="1:10" ht="17" customHeight="1">
      <c r="A1636" s="532"/>
      <c r="B1636" s="539" t="str">
        <f>'statement of marks'!$CU$5</f>
        <v>dqy ehfVax</v>
      </c>
      <c r="C1636" s="932" t="str">
        <f>details!$CB$3</f>
        <v>;ksx fnlEcj rd</v>
      </c>
      <c r="D1636" s="933"/>
      <c r="E1636" s="934"/>
      <c r="F1636" s="552" t="str">
        <f>details!CB59</f>
        <v/>
      </c>
      <c r="G1636" s="932" t="s">
        <v>664</v>
      </c>
      <c r="H1636" s="933"/>
      <c r="I1636" s="934"/>
      <c r="J1636" s="554" t="str">
        <f>details!CJ59</f>
        <v/>
      </c>
    </row>
    <row r="1637" spans="1:10" ht="17" customHeight="1">
      <c r="A1637" s="532"/>
      <c r="B1637" s="530" t="str">
        <f>'statement of marks'!$CV$5</f>
        <v>Nk= mifLFkfr</v>
      </c>
      <c r="C1637" s="935"/>
      <c r="D1637" s="936"/>
      <c r="E1637" s="937"/>
      <c r="F1637" s="553" t="str">
        <f>details!CC59</f>
        <v/>
      </c>
      <c r="G1637" s="935"/>
      <c r="H1637" s="936"/>
      <c r="I1637" s="937"/>
      <c r="J1637" s="555" t="str">
        <f>details!CK59</f>
        <v/>
      </c>
    </row>
    <row r="1638" spans="1:10" ht="17" customHeight="1">
      <c r="A1638" s="532"/>
      <c r="B1638" s="530" t="s">
        <v>569</v>
      </c>
      <c r="C1638" s="952" t="str">
        <f>IF('statement of marks'!DE59="","",'statement of marks'!DE59)</f>
        <v/>
      </c>
      <c r="D1638" s="953"/>
      <c r="E1638" s="953"/>
      <c r="F1638" s="954"/>
      <c r="G1638" s="955" t="str">
        <f>'statement of marks'!DD$5</f>
        <v>d{kk esa LFkku</v>
      </c>
      <c r="H1638" s="956"/>
      <c r="I1638" s="957"/>
      <c r="J1638" s="545" t="str">
        <f>'statement of marks'!DD59</f>
        <v/>
      </c>
    </row>
    <row r="1639" spans="1:10" ht="17" customHeight="1">
      <c r="A1639" s="532"/>
      <c r="B1639" s="530" t="s">
        <v>65</v>
      </c>
      <c r="C1639" s="920"/>
      <c r="D1639" s="920"/>
      <c r="E1639" s="920"/>
      <c r="F1639" s="920"/>
      <c r="G1639" s="920"/>
      <c r="H1639" s="920"/>
      <c r="I1639" s="920"/>
      <c r="J1639" s="924"/>
    </row>
    <row r="1640" spans="1:10" ht="17" customHeight="1">
      <c r="A1640" s="532"/>
      <c r="B1640" s="556" t="s">
        <v>86</v>
      </c>
      <c r="C1640" s="920"/>
      <c r="D1640" s="920"/>
      <c r="E1640" s="920"/>
      <c r="F1640" s="920"/>
      <c r="G1640" s="920"/>
      <c r="H1640" s="920"/>
      <c r="I1640" s="920"/>
      <c r="J1640" s="924"/>
    </row>
    <row r="1641" spans="1:10" ht="17" customHeight="1">
      <c r="A1641" s="532"/>
      <c r="B1641" s="557" t="s">
        <v>16</v>
      </c>
      <c r="C1641" s="920"/>
      <c r="D1641" s="920"/>
      <c r="E1641" s="920"/>
      <c r="F1641" s="920"/>
      <c r="G1641" s="920"/>
      <c r="H1641" s="920"/>
      <c r="I1641" s="920"/>
      <c r="J1641" s="924"/>
    </row>
    <row r="1642" spans="1:10" ht="17" customHeight="1">
      <c r="A1642" s="534"/>
      <c r="B1642" s="558" t="s">
        <v>4</v>
      </c>
      <c r="C1642" s="920"/>
      <c r="D1642" s="920"/>
      <c r="E1642" s="920"/>
      <c r="F1642" s="920"/>
      <c r="G1642" s="920"/>
      <c r="H1642" s="920"/>
      <c r="I1642" s="920"/>
      <c r="J1642" s="924"/>
    </row>
    <row r="1643" spans="1:10" ht="17" customHeight="1" thickBot="1">
      <c r="A1643" s="535"/>
      <c r="B1643" s="559" t="str">
        <f>'statement of marks'!$H$3</f>
        <v xml:space="preserve">fo|ky; dk Mkbl dksM+ </v>
      </c>
      <c r="C1643" s="925" t="str">
        <f>'statement of marks'!$I$3</f>
        <v>00001</v>
      </c>
      <c r="D1643" s="925"/>
      <c r="E1643" s="926" t="s">
        <v>63</v>
      </c>
      <c r="F1643" s="926"/>
      <c r="G1643" s="926"/>
      <c r="H1643" s="927">
        <f>'statement of marks'!$DD$107</f>
        <v>42460</v>
      </c>
      <c r="I1643" s="928"/>
      <c r="J1643" s="540" t="s">
        <v>662</v>
      </c>
    </row>
    <row r="1644" spans="1:10" ht="17" customHeight="1">
      <c r="A1644" s="929" t="s">
        <v>39</v>
      </c>
      <c r="B1644" s="930"/>
      <c r="C1644" s="930"/>
      <c r="D1644" s="930"/>
      <c r="E1644" s="930"/>
      <c r="F1644" s="930"/>
      <c r="G1644" s="930"/>
      <c r="H1644" s="930"/>
      <c r="I1644" s="930"/>
      <c r="J1644" s="931"/>
    </row>
    <row r="1645" spans="1:10" ht="17" customHeight="1">
      <c r="A1645" s="938" t="str">
        <f>'statement of marks'!$A$1</f>
        <v>jk- ck- ek/;fed fo|ky; uohu] fuEckgsM+k</v>
      </c>
      <c r="B1645" s="939"/>
      <c r="C1645" s="939"/>
      <c r="D1645" s="939"/>
      <c r="E1645" s="939"/>
      <c r="F1645" s="939"/>
      <c r="G1645" s="939"/>
      <c r="H1645" s="939"/>
      <c r="I1645" s="939"/>
      <c r="J1645" s="940"/>
    </row>
    <row r="1646" spans="1:10" ht="17" customHeight="1">
      <c r="A1646" s="941"/>
      <c r="B1646" s="942"/>
      <c r="C1646" s="942"/>
      <c r="D1646" s="942"/>
      <c r="E1646" s="942"/>
      <c r="F1646" s="942"/>
      <c r="G1646" s="942"/>
      <c r="H1646" s="942"/>
      <c r="I1646" s="942"/>
      <c r="J1646" s="943"/>
    </row>
    <row r="1647" spans="1:10" ht="17" customHeight="1">
      <c r="A1647" s="531"/>
      <c r="B1647" s="537" t="s">
        <v>559</v>
      </c>
      <c r="C1647" s="944" t="str">
        <f>'statement of marks'!$F$3</f>
        <v>2015-16</v>
      </c>
      <c r="D1647" s="944"/>
      <c r="E1647" s="944"/>
      <c r="F1647" s="944"/>
      <c r="G1647" s="944"/>
      <c r="H1647" s="944"/>
      <c r="I1647" s="944"/>
      <c r="J1647" s="945"/>
    </row>
    <row r="1648" spans="1:10" ht="17" customHeight="1">
      <c r="A1648" s="532"/>
      <c r="B1648" s="530" t="s">
        <v>560</v>
      </c>
      <c r="C1648" s="912" t="str">
        <f>IF('statement of marks'!H60="","",'statement of marks'!H60)</f>
        <v>v 054</v>
      </c>
      <c r="D1648" s="912"/>
      <c r="E1648" s="912"/>
      <c r="F1648" s="912"/>
      <c r="G1648" s="912"/>
      <c r="H1648" s="912"/>
      <c r="I1648" s="912"/>
      <c r="J1648" s="958"/>
    </row>
    <row r="1649" spans="1:10" ht="17" customHeight="1">
      <c r="A1649" s="532"/>
      <c r="B1649" s="530" t="s">
        <v>561</v>
      </c>
      <c r="C1649" s="912" t="str">
        <f>IF('statement of marks'!I60="","",'statement of marks'!I60)</f>
        <v>c 054</v>
      </c>
      <c r="D1649" s="912"/>
      <c r="E1649" s="912"/>
      <c r="F1649" s="912"/>
      <c r="G1649" s="912"/>
      <c r="H1649" s="912"/>
      <c r="I1649" s="912"/>
      <c r="J1649" s="958"/>
    </row>
    <row r="1650" spans="1:10" ht="17" customHeight="1">
      <c r="A1650" s="532"/>
      <c r="B1650" s="530" t="s">
        <v>562</v>
      </c>
      <c r="C1650" s="912" t="str">
        <f>IF('statement of marks'!J60="","",'statement of marks'!J60)</f>
        <v>l 054</v>
      </c>
      <c r="D1650" s="912"/>
      <c r="E1650" s="912"/>
      <c r="F1650" s="912"/>
      <c r="G1650" s="912"/>
      <c r="H1650" s="912"/>
      <c r="I1650" s="912"/>
      <c r="J1650" s="958"/>
    </row>
    <row r="1651" spans="1:10" ht="17" customHeight="1">
      <c r="A1651" s="532"/>
      <c r="B1651" s="530" t="s">
        <v>563</v>
      </c>
      <c r="C1651" s="946" t="str">
        <f>'statement of marks'!$D$3</f>
        <v>2 A</v>
      </c>
      <c r="D1651" s="946"/>
      <c r="E1651" s="946"/>
      <c r="F1651" s="912" t="s">
        <v>566</v>
      </c>
      <c r="G1651" s="912"/>
      <c r="H1651" s="912"/>
      <c r="I1651" s="949" t="str">
        <f>IF('statement of marks'!B60="","",'statement of marks'!B60)</f>
        <v/>
      </c>
      <c r="J1651" s="950"/>
    </row>
    <row r="1652" spans="1:10" ht="17" customHeight="1">
      <c r="A1652" s="532"/>
      <c r="B1652" s="530" t="s">
        <v>6</v>
      </c>
      <c r="C1652" s="946" t="str">
        <f>IF('statement of marks'!D60="","",'statement of marks'!D60)</f>
        <v/>
      </c>
      <c r="D1652" s="946"/>
      <c r="E1652" s="946"/>
      <c r="F1652" s="912" t="s">
        <v>564</v>
      </c>
      <c r="G1652" s="912"/>
      <c r="H1652" s="912"/>
      <c r="I1652" s="949" t="str">
        <f>IF('statement of marks'!E60="","",'statement of marks'!E60)</f>
        <v/>
      </c>
      <c r="J1652" s="950"/>
    </row>
    <row r="1653" spans="1:10" ht="17" customHeight="1">
      <c r="A1653" s="532"/>
      <c r="B1653" s="530" t="s">
        <v>661</v>
      </c>
      <c r="C1653" s="947" t="str">
        <f>IF('statement of marks'!F60="","",'statement of marks'!F60)</f>
        <v/>
      </c>
      <c r="D1653" s="947"/>
      <c r="E1653" s="947"/>
      <c r="F1653" s="918" t="str">
        <f>IF('statement of marks'!G60="","",'statement of marks'!G60)</f>
        <v/>
      </c>
      <c r="G1653" s="918"/>
      <c r="H1653" s="918"/>
      <c r="I1653" s="918"/>
      <c r="J1653" s="948"/>
    </row>
    <row r="1654" spans="1:10" ht="17" customHeight="1">
      <c r="A1654" s="534"/>
      <c r="B1654" s="529" t="s">
        <v>565</v>
      </c>
      <c r="C1654" s="498" t="str">
        <f>'statement of marks'!K$5</f>
        <v>ekSf[kd</v>
      </c>
      <c r="D1654" s="498" t="str">
        <f>'statement of marks'!L$5</f>
        <v>fyf[kr</v>
      </c>
      <c r="E1654" s="498" t="str">
        <f>'statement of marks'!M$5</f>
        <v>;ksx</v>
      </c>
      <c r="F1654" s="498" t="str">
        <f>'statement of marks'!N$5</f>
        <v>ekSf[kd</v>
      </c>
      <c r="G1654" s="498" t="str">
        <f>'statement of marks'!O$5</f>
        <v>fyf[kr</v>
      </c>
      <c r="H1654" s="498" t="str">
        <f>'statement of marks'!P$5</f>
        <v>;ksx</v>
      </c>
      <c r="I1654" s="564" t="s">
        <v>79</v>
      </c>
      <c r="J1654" s="565" t="s">
        <v>571</v>
      </c>
    </row>
    <row r="1655" spans="1:10" ht="17" customHeight="1">
      <c r="A1655" s="533"/>
      <c r="B1655" s="538" t="s">
        <v>55</v>
      </c>
      <c r="C1655" s="541">
        <f>'statement of marks'!K$6</f>
        <v>70</v>
      </c>
      <c r="D1655" s="541">
        <f>'statement of marks'!L$6</f>
        <v>30</v>
      </c>
      <c r="E1655" s="541">
        <f>'statement of marks'!M$6</f>
        <v>100</v>
      </c>
      <c r="F1655" s="541">
        <f>'statement of marks'!N$6</f>
        <v>70</v>
      </c>
      <c r="G1655" s="541">
        <f>'statement of marks'!O$6</f>
        <v>30</v>
      </c>
      <c r="H1655" s="541">
        <f>'statement of marks'!P$6</f>
        <v>100</v>
      </c>
      <c r="I1655" s="541"/>
      <c r="J1655" s="542"/>
    </row>
    <row r="1656" spans="1:10" ht="17" customHeight="1">
      <c r="A1656" s="532"/>
      <c r="B1656" s="530" t="str">
        <f>'statement of marks'!$BZ$5</f>
        <v>fgUnh</v>
      </c>
      <c r="C1656" s="543" t="str">
        <f>'statement of marks'!K60</f>
        <v/>
      </c>
      <c r="D1656" s="543" t="str">
        <f>'statement of marks'!L60</f>
        <v/>
      </c>
      <c r="E1656" s="543" t="str">
        <f>'statement of marks'!M60</f>
        <v/>
      </c>
      <c r="F1656" s="543" t="str">
        <f>'statement of marks'!N60</f>
        <v/>
      </c>
      <c r="G1656" s="543" t="str">
        <f>'statement of marks'!O60</f>
        <v/>
      </c>
      <c r="H1656" s="543" t="str">
        <f>'statement of marks'!P60</f>
        <v/>
      </c>
      <c r="I1656" s="544" t="str">
        <f>IF('statement of marks'!CA60="","",'statement of marks'!CA60)</f>
        <v/>
      </c>
      <c r="J1656" s="545" t="str">
        <f>IF('statement of marks'!CB60="","",'statement of marks'!CB60)</f>
        <v/>
      </c>
    </row>
    <row r="1657" spans="1:10" ht="17" customHeight="1">
      <c r="A1657" s="532"/>
      <c r="B1657" s="530" t="str">
        <f>'statement of marks'!$CC$5</f>
        <v>vaxszth</v>
      </c>
      <c r="C1657" s="543" t="str">
        <f>'statement of marks'!X60</f>
        <v/>
      </c>
      <c r="D1657" s="543" t="str">
        <f>'statement of marks'!Y60</f>
        <v/>
      </c>
      <c r="E1657" s="543" t="str">
        <f>'statement of marks'!Z60</f>
        <v/>
      </c>
      <c r="F1657" s="543" t="str">
        <f>'statement of marks'!AA60</f>
        <v/>
      </c>
      <c r="G1657" s="543" t="str">
        <f>'statement of marks'!AB60</f>
        <v/>
      </c>
      <c r="H1657" s="543" t="str">
        <f>'statement of marks'!AC60</f>
        <v/>
      </c>
      <c r="I1657" s="544" t="str">
        <f>IF('statement of marks'!CD60="","",'statement of marks'!CD60)</f>
        <v/>
      </c>
      <c r="J1657" s="545" t="str">
        <f>IF('statement of marks'!CE60="","",'statement of marks'!CE60)</f>
        <v/>
      </c>
    </row>
    <row r="1658" spans="1:10" ht="17" customHeight="1">
      <c r="A1658" s="532"/>
      <c r="B1658" s="530" t="str">
        <f>'statement of marks'!$CF$5</f>
        <v>xf.kr</v>
      </c>
      <c r="C1658" s="543" t="str">
        <f>'statement of marks'!AK60</f>
        <v/>
      </c>
      <c r="D1658" s="543" t="str">
        <f>'statement of marks'!AL60</f>
        <v/>
      </c>
      <c r="E1658" s="543" t="str">
        <f>'statement of marks'!AM60</f>
        <v/>
      </c>
      <c r="F1658" s="543" t="str">
        <f>'statement of marks'!AN60</f>
        <v/>
      </c>
      <c r="G1658" s="543" t="str">
        <f>'statement of marks'!AO60</f>
        <v/>
      </c>
      <c r="H1658" s="543" t="str">
        <f>'statement of marks'!AP60</f>
        <v/>
      </c>
      <c r="I1658" s="544" t="str">
        <f>IF('statement of marks'!CG60="","",'statement of marks'!CG60)</f>
        <v/>
      </c>
      <c r="J1658" s="545" t="str">
        <f>IF('statement of marks'!CH60="","",'statement of marks'!CH60)</f>
        <v/>
      </c>
    </row>
    <row r="1659" spans="1:10" ht="17" customHeight="1">
      <c r="A1659" s="533"/>
      <c r="B1659" s="538" t="s">
        <v>55</v>
      </c>
      <c r="C1659" s="541"/>
      <c r="D1659" s="541"/>
      <c r="E1659" s="541">
        <f>'statement of marks'!AX$6</f>
        <v>50</v>
      </c>
      <c r="F1659" s="541"/>
      <c r="G1659" s="541"/>
      <c r="H1659" s="541">
        <f>'statement of marks'!AY$6</f>
        <v>50</v>
      </c>
      <c r="I1659" s="546"/>
      <c r="J1659" s="542"/>
    </row>
    <row r="1660" spans="1:10" ht="17" customHeight="1">
      <c r="A1660" s="532"/>
      <c r="B1660" s="530" t="str">
        <f>'statement of marks'!$CI$5</f>
        <v>Ik;kZoj.k v/;;u</v>
      </c>
      <c r="C1660" s="561"/>
      <c r="D1660" s="561"/>
      <c r="E1660" s="543" t="str">
        <f>'statement of marks'!AX60</f>
        <v/>
      </c>
      <c r="F1660" s="561"/>
      <c r="G1660" s="561"/>
      <c r="H1660" s="543" t="str">
        <f>'statement of marks'!AY60</f>
        <v/>
      </c>
      <c r="I1660" s="544" t="str">
        <f>IF('statement of marks'!CJ60="","",'statement of marks'!CJ60)</f>
        <v/>
      </c>
      <c r="J1660" s="545" t="str">
        <f>IF('statement of marks'!CK60="","",'statement of marks'!CK60)</f>
        <v/>
      </c>
    </row>
    <row r="1661" spans="1:10" ht="17" customHeight="1">
      <c r="A1661" s="532"/>
      <c r="B1661" s="530" t="str">
        <f>'statement of marks'!$CR$5</f>
        <v>LokLF; ,oe~ 'kkjhfjd f'k{kk</v>
      </c>
      <c r="C1661" s="543"/>
      <c r="D1661" s="543"/>
      <c r="E1661" s="543" t="str">
        <f>'statement of marks'!BS60</f>
        <v/>
      </c>
      <c r="F1661" s="561"/>
      <c r="G1661" s="543"/>
      <c r="H1661" s="543" t="str">
        <f>'statement of marks'!BT60</f>
        <v/>
      </c>
      <c r="I1661" s="547" t="str">
        <f>IF('statement of marks'!CS60="","",'statement of marks'!CS60)</f>
        <v/>
      </c>
      <c r="J1661" s="548" t="str">
        <f>IF('statement of marks'!CT60="","",'statement of marks'!CT60)</f>
        <v/>
      </c>
    </row>
    <row r="1662" spans="1:10" ht="17" customHeight="1">
      <c r="A1662" s="533"/>
      <c r="B1662" s="538" t="s">
        <v>55</v>
      </c>
      <c r="C1662" s="541"/>
      <c r="D1662" s="541"/>
      <c r="E1662" s="541">
        <f>'statement of marks'!BE$6</f>
        <v>25</v>
      </c>
      <c r="F1662" s="546"/>
      <c r="G1662" s="541"/>
      <c r="H1662" s="541">
        <f>'statement of marks'!BF$6</f>
        <v>25</v>
      </c>
      <c r="I1662" s="549"/>
      <c r="J1662" s="550"/>
    </row>
    <row r="1663" spans="1:10" ht="17" customHeight="1">
      <c r="A1663" s="532"/>
      <c r="B1663" s="530" t="str">
        <f>'statement of marks'!$CL$5</f>
        <v>dk;kZuqHko</v>
      </c>
      <c r="C1663" s="543"/>
      <c r="D1663" s="543"/>
      <c r="E1663" s="543" t="str">
        <f>'statement of marks'!BE60</f>
        <v/>
      </c>
      <c r="F1663" s="561"/>
      <c r="G1663" s="543"/>
      <c r="H1663" s="543" t="str">
        <f>'statement of marks'!BF60</f>
        <v/>
      </c>
      <c r="I1663" s="544" t="str">
        <f>IF('statement of marks'!CM60="","",'statement of marks'!CM60)</f>
        <v/>
      </c>
      <c r="J1663" s="545" t="str">
        <f>IF('statement of marks'!CN60="","",'statement of marks'!CN60)</f>
        <v/>
      </c>
    </row>
    <row r="1664" spans="1:10" ht="17" customHeight="1">
      <c r="A1664" s="532"/>
      <c r="B1664" s="530" t="str">
        <f>'statement of marks'!$CO$5</f>
        <v>dyk f'k{kk</v>
      </c>
      <c r="C1664" s="543"/>
      <c r="D1664" s="543"/>
      <c r="E1664" s="543" t="str">
        <f>'statement of marks'!BL60</f>
        <v/>
      </c>
      <c r="F1664" s="561"/>
      <c r="G1664" s="543"/>
      <c r="H1664" s="543" t="str">
        <f>'statement of marks'!BM60</f>
        <v/>
      </c>
      <c r="I1664" s="547" t="str">
        <f>IF('statement of marks'!CP60="","",'statement of marks'!CP60)</f>
        <v/>
      </c>
      <c r="J1664" s="551" t="str">
        <f>IF('statement of marks'!CQ60="","",'statement of marks'!CQ60)</f>
        <v/>
      </c>
    </row>
    <row r="1665" spans="1:10" ht="17" customHeight="1">
      <c r="A1665" s="960"/>
      <c r="B1665" s="959" t="s">
        <v>659</v>
      </c>
      <c r="C1665" s="920" t="s">
        <v>8</v>
      </c>
      <c r="D1665" s="920"/>
      <c r="E1665" s="961" t="str">
        <f>'statement of marks'!CY$5</f>
        <v>dqy iw.kkZd</v>
      </c>
      <c r="F1665" s="961"/>
      <c r="G1665" s="961" t="str">
        <f>'statement of marks'!CZ$5</f>
        <v>dqy izkIrkad</v>
      </c>
      <c r="H1665" s="961"/>
      <c r="I1665" s="562" t="str">
        <f>'statement of marks'!DA$5</f>
        <v>izfr'kr</v>
      </c>
      <c r="J1665" s="536" t="s">
        <v>663</v>
      </c>
    </row>
    <row r="1666" spans="1:10" ht="17" customHeight="1">
      <c r="A1666" s="960"/>
      <c r="B1666" s="959"/>
      <c r="C1666" s="920" t="str">
        <f>IF('statement of marks'!CX60="","",'statement of marks'!CX60)</f>
        <v/>
      </c>
      <c r="D1666" s="920"/>
      <c r="E1666" s="951" t="str">
        <f>IF('statement of marks'!CY60="","",'statement of marks'!CY60)</f>
        <v/>
      </c>
      <c r="F1666" s="951"/>
      <c r="G1666" s="951" t="str">
        <f>IF('statement of marks'!CZ60="","",'statement of marks'!CZ60)</f>
        <v/>
      </c>
      <c r="H1666" s="951"/>
      <c r="I1666" s="543" t="str">
        <f>IF('statement of marks'!DA60="","",'statement of marks'!DA60)</f>
        <v/>
      </c>
      <c r="J1666" s="566" t="str">
        <f>IF('statement of marks'!DB60="","",'statement of marks'!DB60)</f>
        <v/>
      </c>
    </row>
    <row r="1667" spans="1:10" ht="17" customHeight="1">
      <c r="A1667" s="532"/>
      <c r="B1667" s="539" t="str">
        <f>'statement of marks'!$CU$5</f>
        <v>dqy ehfVax</v>
      </c>
      <c r="C1667" s="932" t="str">
        <f>details!$CB$3</f>
        <v>;ksx fnlEcj rd</v>
      </c>
      <c r="D1667" s="933"/>
      <c r="E1667" s="934"/>
      <c r="F1667" s="552" t="str">
        <f>details!CB60</f>
        <v/>
      </c>
      <c r="G1667" s="932" t="s">
        <v>664</v>
      </c>
      <c r="H1667" s="933"/>
      <c r="I1667" s="934"/>
      <c r="J1667" s="554" t="str">
        <f>details!CJ60</f>
        <v/>
      </c>
    </row>
    <row r="1668" spans="1:10" ht="17" customHeight="1">
      <c r="A1668" s="532"/>
      <c r="B1668" s="530" t="str">
        <f>'statement of marks'!$CV$5</f>
        <v>Nk= mifLFkfr</v>
      </c>
      <c r="C1668" s="935"/>
      <c r="D1668" s="936"/>
      <c r="E1668" s="937"/>
      <c r="F1668" s="553" t="str">
        <f>details!CC60</f>
        <v/>
      </c>
      <c r="G1668" s="935"/>
      <c r="H1668" s="936"/>
      <c r="I1668" s="937"/>
      <c r="J1668" s="555" t="str">
        <f>details!CK60</f>
        <v/>
      </c>
    </row>
    <row r="1669" spans="1:10" ht="17" customHeight="1">
      <c r="A1669" s="532"/>
      <c r="B1669" s="530" t="s">
        <v>569</v>
      </c>
      <c r="C1669" s="952" t="str">
        <f>IF('statement of marks'!DE60="","",'statement of marks'!DE60)</f>
        <v/>
      </c>
      <c r="D1669" s="953"/>
      <c r="E1669" s="953"/>
      <c r="F1669" s="954"/>
      <c r="G1669" s="955" t="str">
        <f>'statement of marks'!DD$5</f>
        <v>d{kk esa LFkku</v>
      </c>
      <c r="H1669" s="956"/>
      <c r="I1669" s="957"/>
      <c r="J1669" s="545" t="str">
        <f>'statement of marks'!DD60</f>
        <v/>
      </c>
    </row>
    <row r="1670" spans="1:10" ht="17" customHeight="1">
      <c r="A1670" s="532"/>
      <c r="B1670" s="530" t="s">
        <v>65</v>
      </c>
      <c r="C1670" s="920"/>
      <c r="D1670" s="920"/>
      <c r="E1670" s="920"/>
      <c r="F1670" s="920"/>
      <c r="G1670" s="920"/>
      <c r="H1670" s="920"/>
      <c r="I1670" s="920"/>
      <c r="J1670" s="924"/>
    </row>
    <row r="1671" spans="1:10" ht="17" customHeight="1">
      <c r="A1671" s="532"/>
      <c r="B1671" s="556" t="s">
        <v>86</v>
      </c>
      <c r="C1671" s="920"/>
      <c r="D1671" s="920"/>
      <c r="E1671" s="920"/>
      <c r="F1671" s="920"/>
      <c r="G1671" s="920"/>
      <c r="H1671" s="920"/>
      <c r="I1671" s="920"/>
      <c r="J1671" s="924"/>
    </row>
    <row r="1672" spans="1:10" ht="17" customHeight="1">
      <c r="A1672" s="532"/>
      <c r="B1672" s="557" t="s">
        <v>16</v>
      </c>
      <c r="C1672" s="920"/>
      <c r="D1672" s="920"/>
      <c r="E1672" s="920"/>
      <c r="F1672" s="920"/>
      <c r="G1672" s="920"/>
      <c r="H1672" s="920"/>
      <c r="I1672" s="920"/>
      <c r="J1672" s="924"/>
    </row>
    <row r="1673" spans="1:10" ht="17" customHeight="1">
      <c r="A1673" s="534"/>
      <c r="B1673" s="558" t="s">
        <v>4</v>
      </c>
      <c r="C1673" s="920"/>
      <c r="D1673" s="920"/>
      <c r="E1673" s="920"/>
      <c r="F1673" s="920"/>
      <c r="G1673" s="920"/>
      <c r="H1673" s="920"/>
      <c r="I1673" s="920"/>
      <c r="J1673" s="924"/>
    </row>
    <row r="1674" spans="1:10" ht="17" customHeight="1" thickBot="1">
      <c r="A1674" s="535"/>
      <c r="B1674" s="559" t="str">
        <f>'statement of marks'!$H$3</f>
        <v xml:space="preserve">fo|ky; dk Mkbl dksM+ </v>
      </c>
      <c r="C1674" s="925" t="str">
        <f>'statement of marks'!$I$3</f>
        <v>00001</v>
      </c>
      <c r="D1674" s="925"/>
      <c r="E1674" s="926" t="s">
        <v>63</v>
      </c>
      <c r="F1674" s="926"/>
      <c r="G1674" s="926"/>
      <c r="H1674" s="927">
        <f>'statement of marks'!$DD$107</f>
        <v>42460</v>
      </c>
      <c r="I1674" s="928"/>
      <c r="J1674" s="540" t="s">
        <v>662</v>
      </c>
    </row>
    <row r="1675" spans="1:10" ht="17" customHeight="1">
      <c r="A1675" s="929" t="s">
        <v>39</v>
      </c>
      <c r="B1675" s="930"/>
      <c r="C1675" s="930"/>
      <c r="D1675" s="930"/>
      <c r="E1675" s="930"/>
      <c r="F1675" s="930"/>
      <c r="G1675" s="930"/>
      <c r="H1675" s="930"/>
      <c r="I1675" s="930"/>
      <c r="J1675" s="931"/>
    </row>
    <row r="1676" spans="1:10" ht="17" customHeight="1">
      <c r="A1676" s="938" t="str">
        <f>'statement of marks'!$A$1</f>
        <v>jk- ck- ek/;fed fo|ky; uohu] fuEckgsM+k</v>
      </c>
      <c r="B1676" s="939"/>
      <c r="C1676" s="939"/>
      <c r="D1676" s="939"/>
      <c r="E1676" s="939"/>
      <c r="F1676" s="939"/>
      <c r="G1676" s="939"/>
      <c r="H1676" s="939"/>
      <c r="I1676" s="939"/>
      <c r="J1676" s="940"/>
    </row>
    <row r="1677" spans="1:10" ht="17" customHeight="1">
      <c r="A1677" s="941"/>
      <c r="B1677" s="942"/>
      <c r="C1677" s="942"/>
      <c r="D1677" s="942"/>
      <c r="E1677" s="942"/>
      <c r="F1677" s="942"/>
      <c r="G1677" s="942"/>
      <c r="H1677" s="942"/>
      <c r="I1677" s="942"/>
      <c r="J1677" s="943"/>
    </row>
    <row r="1678" spans="1:10" ht="17" customHeight="1">
      <c r="A1678" s="531"/>
      <c r="B1678" s="537" t="s">
        <v>559</v>
      </c>
      <c r="C1678" s="944" t="str">
        <f>'statement of marks'!$F$3</f>
        <v>2015-16</v>
      </c>
      <c r="D1678" s="944"/>
      <c r="E1678" s="944"/>
      <c r="F1678" s="944"/>
      <c r="G1678" s="944"/>
      <c r="H1678" s="944"/>
      <c r="I1678" s="944"/>
      <c r="J1678" s="945"/>
    </row>
    <row r="1679" spans="1:10" ht="17" customHeight="1">
      <c r="A1679" s="532"/>
      <c r="B1679" s="530" t="s">
        <v>560</v>
      </c>
      <c r="C1679" s="912" t="str">
        <f>IF('statement of marks'!H61="","",'statement of marks'!H61)</f>
        <v>v 055</v>
      </c>
      <c r="D1679" s="912"/>
      <c r="E1679" s="912"/>
      <c r="F1679" s="912"/>
      <c r="G1679" s="912"/>
      <c r="H1679" s="912"/>
      <c r="I1679" s="912"/>
      <c r="J1679" s="958"/>
    </row>
    <row r="1680" spans="1:10" ht="17" customHeight="1">
      <c r="A1680" s="532"/>
      <c r="B1680" s="530" t="s">
        <v>561</v>
      </c>
      <c r="C1680" s="912" t="str">
        <f>IF('statement of marks'!I61="","",'statement of marks'!I61)</f>
        <v>c 055</v>
      </c>
      <c r="D1680" s="912"/>
      <c r="E1680" s="912"/>
      <c r="F1680" s="912"/>
      <c r="G1680" s="912"/>
      <c r="H1680" s="912"/>
      <c r="I1680" s="912"/>
      <c r="J1680" s="958"/>
    </row>
    <row r="1681" spans="1:10" ht="17" customHeight="1">
      <c r="A1681" s="532"/>
      <c r="B1681" s="530" t="s">
        <v>562</v>
      </c>
      <c r="C1681" s="912" t="str">
        <f>IF('statement of marks'!J61="","",'statement of marks'!J61)</f>
        <v>l 055</v>
      </c>
      <c r="D1681" s="912"/>
      <c r="E1681" s="912"/>
      <c r="F1681" s="912"/>
      <c r="G1681" s="912"/>
      <c r="H1681" s="912"/>
      <c r="I1681" s="912"/>
      <c r="J1681" s="958"/>
    </row>
    <row r="1682" spans="1:10" ht="17" customHeight="1">
      <c r="A1682" s="532"/>
      <c r="B1682" s="530" t="s">
        <v>563</v>
      </c>
      <c r="C1682" s="946" t="str">
        <f>'statement of marks'!$D$3</f>
        <v>2 A</v>
      </c>
      <c r="D1682" s="946"/>
      <c r="E1682" s="946"/>
      <c r="F1682" s="912" t="s">
        <v>566</v>
      </c>
      <c r="G1682" s="912"/>
      <c r="H1682" s="912"/>
      <c r="I1682" s="949" t="str">
        <f>IF('statement of marks'!B61="","",'statement of marks'!B61)</f>
        <v/>
      </c>
      <c r="J1682" s="950"/>
    </row>
    <row r="1683" spans="1:10" ht="17" customHeight="1">
      <c r="A1683" s="532"/>
      <c r="B1683" s="530" t="s">
        <v>6</v>
      </c>
      <c r="C1683" s="946" t="str">
        <f>IF('statement of marks'!D61="","",'statement of marks'!D61)</f>
        <v/>
      </c>
      <c r="D1683" s="946"/>
      <c r="E1683" s="946"/>
      <c r="F1683" s="912" t="s">
        <v>564</v>
      </c>
      <c r="G1683" s="912"/>
      <c r="H1683" s="912"/>
      <c r="I1683" s="949" t="str">
        <f>IF('statement of marks'!E61="","",'statement of marks'!E61)</f>
        <v/>
      </c>
      <c r="J1683" s="950"/>
    </row>
    <row r="1684" spans="1:10" ht="17" customHeight="1">
      <c r="A1684" s="532"/>
      <c r="B1684" s="530" t="s">
        <v>661</v>
      </c>
      <c r="C1684" s="947" t="str">
        <f>IF('statement of marks'!F61="","",'statement of marks'!F61)</f>
        <v/>
      </c>
      <c r="D1684" s="947"/>
      <c r="E1684" s="947"/>
      <c r="F1684" s="918" t="str">
        <f>IF('statement of marks'!G61="","",'statement of marks'!G61)</f>
        <v/>
      </c>
      <c r="G1684" s="918"/>
      <c r="H1684" s="918"/>
      <c r="I1684" s="918"/>
      <c r="J1684" s="948"/>
    </row>
    <row r="1685" spans="1:10" ht="17" customHeight="1">
      <c r="A1685" s="534"/>
      <c r="B1685" s="529" t="s">
        <v>565</v>
      </c>
      <c r="C1685" s="498" t="str">
        <f>'statement of marks'!K$5</f>
        <v>ekSf[kd</v>
      </c>
      <c r="D1685" s="498" t="str">
        <f>'statement of marks'!L$5</f>
        <v>fyf[kr</v>
      </c>
      <c r="E1685" s="498" t="str">
        <f>'statement of marks'!M$5</f>
        <v>;ksx</v>
      </c>
      <c r="F1685" s="498" t="str">
        <f>'statement of marks'!N$5</f>
        <v>ekSf[kd</v>
      </c>
      <c r="G1685" s="498" t="str">
        <f>'statement of marks'!O$5</f>
        <v>fyf[kr</v>
      </c>
      <c r="H1685" s="498" t="str">
        <f>'statement of marks'!P$5</f>
        <v>;ksx</v>
      </c>
      <c r="I1685" s="564" t="s">
        <v>79</v>
      </c>
      <c r="J1685" s="565" t="s">
        <v>571</v>
      </c>
    </row>
    <row r="1686" spans="1:10" ht="17" customHeight="1">
      <c r="A1686" s="533"/>
      <c r="B1686" s="538" t="s">
        <v>55</v>
      </c>
      <c r="C1686" s="541">
        <f>'statement of marks'!K$6</f>
        <v>70</v>
      </c>
      <c r="D1686" s="541">
        <f>'statement of marks'!L$6</f>
        <v>30</v>
      </c>
      <c r="E1686" s="541">
        <f>'statement of marks'!M$6</f>
        <v>100</v>
      </c>
      <c r="F1686" s="541">
        <f>'statement of marks'!N$6</f>
        <v>70</v>
      </c>
      <c r="G1686" s="541">
        <f>'statement of marks'!O$6</f>
        <v>30</v>
      </c>
      <c r="H1686" s="541">
        <f>'statement of marks'!P$6</f>
        <v>100</v>
      </c>
      <c r="I1686" s="541"/>
      <c r="J1686" s="542"/>
    </row>
    <row r="1687" spans="1:10" ht="17" customHeight="1">
      <c r="A1687" s="532"/>
      <c r="B1687" s="530" t="str">
        <f>'statement of marks'!$BZ$5</f>
        <v>fgUnh</v>
      </c>
      <c r="C1687" s="543" t="str">
        <f>'statement of marks'!K61</f>
        <v/>
      </c>
      <c r="D1687" s="543" t="str">
        <f>'statement of marks'!L61</f>
        <v/>
      </c>
      <c r="E1687" s="543" t="str">
        <f>'statement of marks'!M61</f>
        <v/>
      </c>
      <c r="F1687" s="543" t="str">
        <f>'statement of marks'!N61</f>
        <v/>
      </c>
      <c r="G1687" s="543" t="str">
        <f>'statement of marks'!O61</f>
        <v/>
      </c>
      <c r="H1687" s="543" t="str">
        <f>'statement of marks'!P61</f>
        <v/>
      </c>
      <c r="I1687" s="544" t="str">
        <f>IF('statement of marks'!CA61="","",'statement of marks'!CA61)</f>
        <v/>
      </c>
      <c r="J1687" s="545" t="str">
        <f>IF('statement of marks'!CB61="","",'statement of marks'!CB61)</f>
        <v/>
      </c>
    </row>
    <row r="1688" spans="1:10" ht="17" customHeight="1">
      <c r="A1688" s="532"/>
      <c r="B1688" s="530" t="str">
        <f>'statement of marks'!$CC$5</f>
        <v>vaxszth</v>
      </c>
      <c r="C1688" s="543" t="str">
        <f>'statement of marks'!X61</f>
        <v/>
      </c>
      <c r="D1688" s="543" t="str">
        <f>'statement of marks'!Y61</f>
        <v/>
      </c>
      <c r="E1688" s="543" t="str">
        <f>'statement of marks'!Z61</f>
        <v/>
      </c>
      <c r="F1688" s="543" t="str">
        <f>'statement of marks'!AA61</f>
        <v/>
      </c>
      <c r="G1688" s="543" t="str">
        <f>'statement of marks'!AB61</f>
        <v/>
      </c>
      <c r="H1688" s="543" t="str">
        <f>'statement of marks'!AC61</f>
        <v/>
      </c>
      <c r="I1688" s="544" t="str">
        <f>IF('statement of marks'!CD61="","",'statement of marks'!CD61)</f>
        <v/>
      </c>
      <c r="J1688" s="545" t="str">
        <f>IF('statement of marks'!CE61="","",'statement of marks'!CE61)</f>
        <v/>
      </c>
    </row>
    <row r="1689" spans="1:10" ht="17" customHeight="1">
      <c r="A1689" s="532"/>
      <c r="B1689" s="530" t="str">
        <f>'statement of marks'!$CF$5</f>
        <v>xf.kr</v>
      </c>
      <c r="C1689" s="543" t="str">
        <f>'statement of marks'!AK61</f>
        <v/>
      </c>
      <c r="D1689" s="543" t="str">
        <f>'statement of marks'!AL61</f>
        <v/>
      </c>
      <c r="E1689" s="543" t="str">
        <f>'statement of marks'!AM61</f>
        <v/>
      </c>
      <c r="F1689" s="543" t="str">
        <f>'statement of marks'!AN61</f>
        <v/>
      </c>
      <c r="G1689" s="543" t="str">
        <f>'statement of marks'!AO61</f>
        <v/>
      </c>
      <c r="H1689" s="543" t="str">
        <f>'statement of marks'!AP61</f>
        <v/>
      </c>
      <c r="I1689" s="544" t="str">
        <f>IF('statement of marks'!CG61="","",'statement of marks'!CG61)</f>
        <v/>
      </c>
      <c r="J1689" s="545" t="str">
        <f>IF('statement of marks'!CH61="","",'statement of marks'!CH61)</f>
        <v/>
      </c>
    </row>
    <row r="1690" spans="1:10" ht="17" customHeight="1">
      <c r="A1690" s="533"/>
      <c r="B1690" s="538" t="s">
        <v>55</v>
      </c>
      <c r="C1690" s="541"/>
      <c r="D1690" s="541"/>
      <c r="E1690" s="541">
        <f>'statement of marks'!AX$6</f>
        <v>50</v>
      </c>
      <c r="F1690" s="541"/>
      <c r="G1690" s="541"/>
      <c r="H1690" s="541">
        <f>'statement of marks'!AY$6</f>
        <v>50</v>
      </c>
      <c r="I1690" s="546"/>
      <c r="J1690" s="542"/>
    </row>
    <row r="1691" spans="1:10" ht="17" customHeight="1">
      <c r="A1691" s="532"/>
      <c r="B1691" s="530" t="str">
        <f>'statement of marks'!$CI$5</f>
        <v>Ik;kZoj.k v/;;u</v>
      </c>
      <c r="C1691" s="561"/>
      <c r="D1691" s="561"/>
      <c r="E1691" s="543" t="str">
        <f>'statement of marks'!AX61</f>
        <v/>
      </c>
      <c r="F1691" s="561"/>
      <c r="G1691" s="561"/>
      <c r="H1691" s="543" t="str">
        <f>'statement of marks'!AY61</f>
        <v/>
      </c>
      <c r="I1691" s="544" t="str">
        <f>IF('statement of marks'!CJ61="","",'statement of marks'!CJ61)</f>
        <v/>
      </c>
      <c r="J1691" s="545" t="str">
        <f>IF('statement of marks'!CK61="","",'statement of marks'!CK61)</f>
        <v/>
      </c>
    </row>
    <row r="1692" spans="1:10" ht="17" customHeight="1">
      <c r="A1692" s="532"/>
      <c r="B1692" s="530" t="str">
        <f>'statement of marks'!$CR$5</f>
        <v>LokLF; ,oe~ 'kkjhfjd f'k{kk</v>
      </c>
      <c r="C1692" s="543"/>
      <c r="D1692" s="543"/>
      <c r="E1692" s="543" t="str">
        <f>'statement of marks'!BS61</f>
        <v/>
      </c>
      <c r="F1692" s="561"/>
      <c r="G1692" s="543"/>
      <c r="H1692" s="543" t="str">
        <f>'statement of marks'!BT61</f>
        <v/>
      </c>
      <c r="I1692" s="547" t="str">
        <f>IF('statement of marks'!CS61="","",'statement of marks'!CS61)</f>
        <v/>
      </c>
      <c r="J1692" s="548" t="str">
        <f>IF('statement of marks'!CT61="","",'statement of marks'!CT61)</f>
        <v/>
      </c>
    </row>
    <row r="1693" spans="1:10" ht="17" customHeight="1">
      <c r="A1693" s="533"/>
      <c r="B1693" s="538" t="s">
        <v>55</v>
      </c>
      <c r="C1693" s="541"/>
      <c r="D1693" s="541"/>
      <c r="E1693" s="541">
        <f>'statement of marks'!BE$6</f>
        <v>25</v>
      </c>
      <c r="F1693" s="546"/>
      <c r="G1693" s="541"/>
      <c r="H1693" s="541">
        <f>'statement of marks'!BF$6</f>
        <v>25</v>
      </c>
      <c r="I1693" s="549"/>
      <c r="J1693" s="550"/>
    </row>
    <row r="1694" spans="1:10" ht="17" customHeight="1">
      <c r="A1694" s="532"/>
      <c r="B1694" s="530" t="str">
        <f>'statement of marks'!$CL$5</f>
        <v>dk;kZuqHko</v>
      </c>
      <c r="C1694" s="543"/>
      <c r="D1694" s="543"/>
      <c r="E1694" s="543" t="str">
        <f>'statement of marks'!BE61</f>
        <v/>
      </c>
      <c r="F1694" s="561"/>
      <c r="G1694" s="543"/>
      <c r="H1694" s="543" t="str">
        <f>'statement of marks'!BF61</f>
        <v/>
      </c>
      <c r="I1694" s="544" t="str">
        <f>IF('statement of marks'!CM61="","",'statement of marks'!CM61)</f>
        <v/>
      </c>
      <c r="J1694" s="545" t="str">
        <f>IF('statement of marks'!CN61="","",'statement of marks'!CN61)</f>
        <v/>
      </c>
    </row>
    <row r="1695" spans="1:10" ht="17" customHeight="1">
      <c r="A1695" s="532"/>
      <c r="B1695" s="530" t="str">
        <f>'statement of marks'!$CO$5</f>
        <v>dyk f'k{kk</v>
      </c>
      <c r="C1695" s="543"/>
      <c r="D1695" s="543"/>
      <c r="E1695" s="543" t="str">
        <f>'statement of marks'!BL61</f>
        <v/>
      </c>
      <c r="F1695" s="561"/>
      <c r="G1695" s="543"/>
      <c r="H1695" s="543" t="str">
        <f>'statement of marks'!BM61</f>
        <v/>
      </c>
      <c r="I1695" s="547" t="str">
        <f>IF('statement of marks'!CP61="","",'statement of marks'!CP61)</f>
        <v/>
      </c>
      <c r="J1695" s="551" t="str">
        <f>IF('statement of marks'!CQ61="","",'statement of marks'!CQ61)</f>
        <v/>
      </c>
    </row>
    <row r="1696" spans="1:10" ht="17" customHeight="1">
      <c r="A1696" s="960"/>
      <c r="B1696" s="959" t="s">
        <v>659</v>
      </c>
      <c r="C1696" s="920" t="s">
        <v>8</v>
      </c>
      <c r="D1696" s="920"/>
      <c r="E1696" s="961" t="str">
        <f>'statement of marks'!CY$5</f>
        <v>dqy iw.kkZd</v>
      </c>
      <c r="F1696" s="961"/>
      <c r="G1696" s="961" t="str">
        <f>'statement of marks'!CZ$5</f>
        <v>dqy izkIrkad</v>
      </c>
      <c r="H1696" s="961"/>
      <c r="I1696" s="562" t="str">
        <f>'statement of marks'!DA$5</f>
        <v>izfr'kr</v>
      </c>
      <c r="J1696" s="536" t="s">
        <v>663</v>
      </c>
    </row>
    <row r="1697" spans="1:10" ht="17" customHeight="1">
      <c r="A1697" s="960"/>
      <c r="B1697" s="959"/>
      <c r="C1697" s="920" t="str">
        <f>IF('statement of marks'!CX61="","",'statement of marks'!CX61)</f>
        <v/>
      </c>
      <c r="D1697" s="920"/>
      <c r="E1697" s="951" t="str">
        <f>IF('statement of marks'!CY61="","",'statement of marks'!CY61)</f>
        <v/>
      </c>
      <c r="F1697" s="951"/>
      <c r="G1697" s="951" t="str">
        <f>IF('statement of marks'!CZ61="","",'statement of marks'!CZ61)</f>
        <v/>
      </c>
      <c r="H1697" s="951"/>
      <c r="I1697" s="543" t="str">
        <f>IF('statement of marks'!DA61="","",'statement of marks'!DA61)</f>
        <v/>
      </c>
      <c r="J1697" s="566" t="str">
        <f>IF('statement of marks'!DB61="","",'statement of marks'!DB61)</f>
        <v/>
      </c>
    </row>
    <row r="1698" spans="1:10" ht="17" customHeight="1">
      <c r="A1698" s="532"/>
      <c r="B1698" s="539" t="str">
        <f>'statement of marks'!$CU$5</f>
        <v>dqy ehfVax</v>
      </c>
      <c r="C1698" s="932" t="str">
        <f>details!$CB$3</f>
        <v>;ksx fnlEcj rd</v>
      </c>
      <c r="D1698" s="933"/>
      <c r="E1698" s="934"/>
      <c r="F1698" s="552" t="str">
        <f>details!CB61</f>
        <v/>
      </c>
      <c r="G1698" s="932" t="s">
        <v>664</v>
      </c>
      <c r="H1698" s="933"/>
      <c r="I1698" s="934"/>
      <c r="J1698" s="554" t="str">
        <f>details!CJ61</f>
        <v/>
      </c>
    </row>
    <row r="1699" spans="1:10" ht="17" customHeight="1">
      <c r="A1699" s="532"/>
      <c r="B1699" s="530" t="str">
        <f>'statement of marks'!$CV$5</f>
        <v>Nk= mifLFkfr</v>
      </c>
      <c r="C1699" s="935"/>
      <c r="D1699" s="936"/>
      <c r="E1699" s="937"/>
      <c r="F1699" s="553" t="str">
        <f>details!CC61</f>
        <v/>
      </c>
      <c r="G1699" s="935"/>
      <c r="H1699" s="936"/>
      <c r="I1699" s="937"/>
      <c r="J1699" s="555" t="str">
        <f>details!CK61</f>
        <v/>
      </c>
    </row>
    <row r="1700" spans="1:10" ht="17" customHeight="1">
      <c r="A1700" s="532"/>
      <c r="B1700" s="530" t="s">
        <v>569</v>
      </c>
      <c r="C1700" s="952" t="str">
        <f>IF('statement of marks'!DE61="","",'statement of marks'!DE61)</f>
        <v/>
      </c>
      <c r="D1700" s="953"/>
      <c r="E1700" s="953"/>
      <c r="F1700" s="954"/>
      <c r="G1700" s="955" t="str">
        <f>'statement of marks'!DD$5</f>
        <v>d{kk esa LFkku</v>
      </c>
      <c r="H1700" s="956"/>
      <c r="I1700" s="957"/>
      <c r="J1700" s="545" t="str">
        <f>'statement of marks'!DD61</f>
        <v/>
      </c>
    </row>
    <row r="1701" spans="1:10" ht="17" customHeight="1">
      <c r="A1701" s="532"/>
      <c r="B1701" s="530" t="s">
        <v>65</v>
      </c>
      <c r="C1701" s="920"/>
      <c r="D1701" s="920"/>
      <c r="E1701" s="920"/>
      <c r="F1701" s="920"/>
      <c r="G1701" s="920"/>
      <c r="H1701" s="920"/>
      <c r="I1701" s="920"/>
      <c r="J1701" s="924"/>
    </row>
    <row r="1702" spans="1:10" ht="17" customHeight="1">
      <c r="A1702" s="532"/>
      <c r="B1702" s="556" t="s">
        <v>86</v>
      </c>
      <c r="C1702" s="920"/>
      <c r="D1702" s="920"/>
      <c r="E1702" s="920"/>
      <c r="F1702" s="920"/>
      <c r="G1702" s="920"/>
      <c r="H1702" s="920"/>
      <c r="I1702" s="920"/>
      <c r="J1702" s="924"/>
    </row>
    <row r="1703" spans="1:10" ht="17" customHeight="1">
      <c r="A1703" s="532"/>
      <c r="B1703" s="557" t="s">
        <v>16</v>
      </c>
      <c r="C1703" s="920"/>
      <c r="D1703" s="920"/>
      <c r="E1703" s="920"/>
      <c r="F1703" s="920"/>
      <c r="G1703" s="920"/>
      <c r="H1703" s="920"/>
      <c r="I1703" s="920"/>
      <c r="J1703" s="924"/>
    </row>
    <row r="1704" spans="1:10" ht="17" customHeight="1">
      <c r="A1704" s="534"/>
      <c r="B1704" s="558" t="s">
        <v>4</v>
      </c>
      <c r="C1704" s="920"/>
      <c r="D1704" s="920"/>
      <c r="E1704" s="920"/>
      <c r="F1704" s="920"/>
      <c r="G1704" s="920"/>
      <c r="H1704" s="920"/>
      <c r="I1704" s="920"/>
      <c r="J1704" s="924"/>
    </row>
    <row r="1705" spans="1:10" ht="17" customHeight="1" thickBot="1">
      <c r="A1705" s="535"/>
      <c r="B1705" s="559" t="str">
        <f>'statement of marks'!$H$3</f>
        <v xml:space="preserve">fo|ky; dk Mkbl dksM+ </v>
      </c>
      <c r="C1705" s="925" t="str">
        <f>'statement of marks'!$I$3</f>
        <v>00001</v>
      </c>
      <c r="D1705" s="925"/>
      <c r="E1705" s="926" t="s">
        <v>63</v>
      </c>
      <c r="F1705" s="926"/>
      <c r="G1705" s="926"/>
      <c r="H1705" s="927">
        <f>'statement of marks'!$DD$107</f>
        <v>42460</v>
      </c>
      <c r="I1705" s="928"/>
      <c r="J1705" s="540" t="s">
        <v>662</v>
      </c>
    </row>
    <row r="1706" spans="1:10" ht="17" customHeight="1">
      <c r="A1706" s="929" t="s">
        <v>39</v>
      </c>
      <c r="B1706" s="930"/>
      <c r="C1706" s="930"/>
      <c r="D1706" s="930"/>
      <c r="E1706" s="930"/>
      <c r="F1706" s="930"/>
      <c r="G1706" s="930"/>
      <c r="H1706" s="930"/>
      <c r="I1706" s="930"/>
      <c r="J1706" s="931"/>
    </row>
    <row r="1707" spans="1:10" ht="17" customHeight="1">
      <c r="A1707" s="938" t="str">
        <f>'statement of marks'!$A$1</f>
        <v>jk- ck- ek/;fed fo|ky; uohu] fuEckgsM+k</v>
      </c>
      <c r="B1707" s="939"/>
      <c r="C1707" s="939"/>
      <c r="D1707" s="939"/>
      <c r="E1707" s="939"/>
      <c r="F1707" s="939"/>
      <c r="G1707" s="939"/>
      <c r="H1707" s="939"/>
      <c r="I1707" s="939"/>
      <c r="J1707" s="940"/>
    </row>
    <row r="1708" spans="1:10" ht="17" customHeight="1">
      <c r="A1708" s="941"/>
      <c r="B1708" s="942"/>
      <c r="C1708" s="942"/>
      <c r="D1708" s="942"/>
      <c r="E1708" s="942"/>
      <c r="F1708" s="942"/>
      <c r="G1708" s="942"/>
      <c r="H1708" s="942"/>
      <c r="I1708" s="942"/>
      <c r="J1708" s="943"/>
    </row>
    <row r="1709" spans="1:10" ht="17" customHeight="1">
      <c r="A1709" s="531"/>
      <c r="B1709" s="537" t="s">
        <v>559</v>
      </c>
      <c r="C1709" s="944" t="str">
        <f>'statement of marks'!$F$3</f>
        <v>2015-16</v>
      </c>
      <c r="D1709" s="944"/>
      <c r="E1709" s="944"/>
      <c r="F1709" s="944"/>
      <c r="G1709" s="944"/>
      <c r="H1709" s="944"/>
      <c r="I1709" s="944"/>
      <c r="J1709" s="945"/>
    </row>
    <row r="1710" spans="1:10" ht="17" customHeight="1">
      <c r="A1710" s="532"/>
      <c r="B1710" s="530" t="s">
        <v>560</v>
      </c>
      <c r="C1710" s="912" t="str">
        <f>IF('statement of marks'!H62="","",'statement of marks'!H62)</f>
        <v>v 056</v>
      </c>
      <c r="D1710" s="912"/>
      <c r="E1710" s="912"/>
      <c r="F1710" s="912"/>
      <c r="G1710" s="912"/>
      <c r="H1710" s="912"/>
      <c r="I1710" s="912"/>
      <c r="J1710" s="958"/>
    </row>
    <row r="1711" spans="1:10" ht="17" customHeight="1">
      <c r="A1711" s="532"/>
      <c r="B1711" s="530" t="s">
        <v>561</v>
      </c>
      <c r="C1711" s="912" t="str">
        <f>IF('statement of marks'!I62="","",'statement of marks'!I62)</f>
        <v>c 056</v>
      </c>
      <c r="D1711" s="912"/>
      <c r="E1711" s="912"/>
      <c r="F1711" s="912"/>
      <c r="G1711" s="912"/>
      <c r="H1711" s="912"/>
      <c r="I1711" s="912"/>
      <c r="J1711" s="958"/>
    </row>
    <row r="1712" spans="1:10" ht="17" customHeight="1">
      <c r="A1712" s="532"/>
      <c r="B1712" s="530" t="s">
        <v>562</v>
      </c>
      <c r="C1712" s="912" t="str">
        <f>IF('statement of marks'!J62="","",'statement of marks'!J62)</f>
        <v>l 056</v>
      </c>
      <c r="D1712" s="912"/>
      <c r="E1712" s="912"/>
      <c r="F1712" s="912"/>
      <c r="G1712" s="912"/>
      <c r="H1712" s="912"/>
      <c r="I1712" s="912"/>
      <c r="J1712" s="958"/>
    </row>
    <row r="1713" spans="1:10" ht="17" customHeight="1">
      <c r="A1713" s="532"/>
      <c r="B1713" s="530" t="s">
        <v>563</v>
      </c>
      <c r="C1713" s="946" t="str">
        <f>'statement of marks'!$D$3</f>
        <v>2 A</v>
      </c>
      <c r="D1713" s="946"/>
      <c r="E1713" s="946"/>
      <c r="F1713" s="912" t="s">
        <v>566</v>
      </c>
      <c r="G1713" s="912"/>
      <c r="H1713" s="912"/>
      <c r="I1713" s="949" t="str">
        <f>IF('statement of marks'!B62="","",'statement of marks'!B62)</f>
        <v/>
      </c>
      <c r="J1713" s="950"/>
    </row>
    <row r="1714" spans="1:10" ht="17" customHeight="1">
      <c r="A1714" s="532"/>
      <c r="B1714" s="530" t="s">
        <v>6</v>
      </c>
      <c r="C1714" s="946" t="str">
        <f>IF('statement of marks'!D62="","",'statement of marks'!D62)</f>
        <v/>
      </c>
      <c r="D1714" s="946"/>
      <c r="E1714" s="946"/>
      <c r="F1714" s="912" t="s">
        <v>564</v>
      </c>
      <c r="G1714" s="912"/>
      <c r="H1714" s="912"/>
      <c r="I1714" s="949" t="str">
        <f>IF('statement of marks'!E62="","",'statement of marks'!E62)</f>
        <v/>
      </c>
      <c r="J1714" s="950"/>
    </row>
    <row r="1715" spans="1:10" ht="17" customHeight="1">
      <c r="A1715" s="532"/>
      <c r="B1715" s="530" t="s">
        <v>661</v>
      </c>
      <c r="C1715" s="947" t="str">
        <f>IF('statement of marks'!F62="","",'statement of marks'!F62)</f>
        <v/>
      </c>
      <c r="D1715" s="947"/>
      <c r="E1715" s="947"/>
      <c r="F1715" s="918" t="str">
        <f>IF('statement of marks'!G62="","",'statement of marks'!G62)</f>
        <v/>
      </c>
      <c r="G1715" s="918"/>
      <c r="H1715" s="918"/>
      <c r="I1715" s="918"/>
      <c r="J1715" s="948"/>
    </row>
    <row r="1716" spans="1:10" ht="17" customHeight="1">
      <c r="A1716" s="534"/>
      <c r="B1716" s="529" t="s">
        <v>565</v>
      </c>
      <c r="C1716" s="498" t="str">
        <f>'statement of marks'!K$5</f>
        <v>ekSf[kd</v>
      </c>
      <c r="D1716" s="498" t="str">
        <f>'statement of marks'!L$5</f>
        <v>fyf[kr</v>
      </c>
      <c r="E1716" s="498" t="str">
        <f>'statement of marks'!M$5</f>
        <v>;ksx</v>
      </c>
      <c r="F1716" s="498" t="str">
        <f>'statement of marks'!N$5</f>
        <v>ekSf[kd</v>
      </c>
      <c r="G1716" s="498" t="str">
        <f>'statement of marks'!O$5</f>
        <v>fyf[kr</v>
      </c>
      <c r="H1716" s="498" t="str">
        <f>'statement of marks'!P$5</f>
        <v>;ksx</v>
      </c>
      <c r="I1716" s="564" t="s">
        <v>79</v>
      </c>
      <c r="J1716" s="565" t="s">
        <v>571</v>
      </c>
    </row>
    <row r="1717" spans="1:10" ht="17" customHeight="1">
      <c r="A1717" s="533"/>
      <c r="B1717" s="538" t="s">
        <v>55</v>
      </c>
      <c r="C1717" s="541">
        <f>'statement of marks'!K$6</f>
        <v>70</v>
      </c>
      <c r="D1717" s="541">
        <f>'statement of marks'!L$6</f>
        <v>30</v>
      </c>
      <c r="E1717" s="541">
        <f>'statement of marks'!M$6</f>
        <v>100</v>
      </c>
      <c r="F1717" s="541">
        <f>'statement of marks'!N$6</f>
        <v>70</v>
      </c>
      <c r="G1717" s="541">
        <f>'statement of marks'!O$6</f>
        <v>30</v>
      </c>
      <c r="H1717" s="541">
        <f>'statement of marks'!P$6</f>
        <v>100</v>
      </c>
      <c r="I1717" s="541"/>
      <c r="J1717" s="542"/>
    </row>
    <row r="1718" spans="1:10" ht="17" customHeight="1">
      <c r="A1718" s="532"/>
      <c r="B1718" s="530" t="str">
        <f>'statement of marks'!$BZ$5</f>
        <v>fgUnh</v>
      </c>
      <c r="C1718" s="543" t="str">
        <f>'statement of marks'!K62</f>
        <v/>
      </c>
      <c r="D1718" s="543" t="str">
        <f>'statement of marks'!L62</f>
        <v/>
      </c>
      <c r="E1718" s="543" t="str">
        <f>'statement of marks'!M62</f>
        <v/>
      </c>
      <c r="F1718" s="543" t="str">
        <f>'statement of marks'!N62</f>
        <v/>
      </c>
      <c r="G1718" s="543" t="str">
        <f>'statement of marks'!O62</f>
        <v/>
      </c>
      <c r="H1718" s="543" t="str">
        <f>'statement of marks'!P62</f>
        <v/>
      </c>
      <c r="I1718" s="544" t="str">
        <f>IF('statement of marks'!CA62="","",'statement of marks'!CA62)</f>
        <v/>
      </c>
      <c r="J1718" s="545" t="str">
        <f>IF('statement of marks'!CB62="","",'statement of marks'!CB62)</f>
        <v/>
      </c>
    </row>
    <row r="1719" spans="1:10" ht="17" customHeight="1">
      <c r="A1719" s="532"/>
      <c r="B1719" s="530" t="str">
        <f>'statement of marks'!$CC$5</f>
        <v>vaxszth</v>
      </c>
      <c r="C1719" s="543" t="str">
        <f>'statement of marks'!X62</f>
        <v/>
      </c>
      <c r="D1719" s="543" t="str">
        <f>'statement of marks'!Y62</f>
        <v/>
      </c>
      <c r="E1719" s="543" t="str">
        <f>'statement of marks'!Z62</f>
        <v/>
      </c>
      <c r="F1719" s="543" t="str">
        <f>'statement of marks'!AA62</f>
        <v/>
      </c>
      <c r="G1719" s="543" t="str">
        <f>'statement of marks'!AB62</f>
        <v/>
      </c>
      <c r="H1719" s="543" t="str">
        <f>'statement of marks'!AC62</f>
        <v/>
      </c>
      <c r="I1719" s="544" t="str">
        <f>IF('statement of marks'!CD62="","",'statement of marks'!CD62)</f>
        <v/>
      </c>
      <c r="J1719" s="545" t="str">
        <f>IF('statement of marks'!CE62="","",'statement of marks'!CE62)</f>
        <v/>
      </c>
    </row>
    <row r="1720" spans="1:10" ht="17" customHeight="1">
      <c r="A1720" s="532"/>
      <c r="B1720" s="530" t="str">
        <f>'statement of marks'!$CF$5</f>
        <v>xf.kr</v>
      </c>
      <c r="C1720" s="543" t="str">
        <f>'statement of marks'!AK62</f>
        <v/>
      </c>
      <c r="D1720" s="543" t="str">
        <f>'statement of marks'!AL62</f>
        <v/>
      </c>
      <c r="E1720" s="543" t="str">
        <f>'statement of marks'!AM62</f>
        <v/>
      </c>
      <c r="F1720" s="543" t="str">
        <f>'statement of marks'!AN62</f>
        <v/>
      </c>
      <c r="G1720" s="543" t="str">
        <f>'statement of marks'!AO62</f>
        <v/>
      </c>
      <c r="H1720" s="543" t="str">
        <f>'statement of marks'!AP62</f>
        <v/>
      </c>
      <c r="I1720" s="544" t="str">
        <f>IF('statement of marks'!CG62="","",'statement of marks'!CG62)</f>
        <v/>
      </c>
      <c r="J1720" s="545" t="str">
        <f>IF('statement of marks'!CH62="","",'statement of marks'!CH62)</f>
        <v/>
      </c>
    </row>
    <row r="1721" spans="1:10" ht="17" customHeight="1">
      <c r="A1721" s="533"/>
      <c r="B1721" s="538" t="s">
        <v>55</v>
      </c>
      <c r="C1721" s="541"/>
      <c r="D1721" s="541"/>
      <c r="E1721" s="541">
        <f>'statement of marks'!AX$6</f>
        <v>50</v>
      </c>
      <c r="F1721" s="541"/>
      <c r="G1721" s="541"/>
      <c r="H1721" s="541">
        <f>'statement of marks'!AY$6</f>
        <v>50</v>
      </c>
      <c r="I1721" s="546"/>
      <c r="J1721" s="542"/>
    </row>
    <row r="1722" spans="1:10" ht="17" customHeight="1">
      <c r="A1722" s="532"/>
      <c r="B1722" s="530" t="str">
        <f>'statement of marks'!$CI$5</f>
        <v>Ik;kZoj.k v/;;u</v>
      </c>
      <c r="C1722" s="561"/>
      <c r="D1722" s="561"/>
      <c r="E1722" s="543" t="str">
        <f>'statement of marks'!AX62</f>
        <v/>
      </c>
      <c r="F1722" s="561"/>
      <c r="G1722" s="561"/>
      <c r="H1722" s="543" t="str">
        <f>'statement of marks'!AY62</f>
        <v/>
      </c>
      <c r="I1722" s="544" t="str">
        <f>IF('statement of marks'!CJ62="","",'statement of marks'!CJ62)</f>
        <v/>
      </c>
      <c r="J1722" s="545" t="str">
        <f>IF('statement of marks'!CK62="","",'statement of marks'!CK62)</f>
        <v/>
      </c>
    </row>
    <row r="1723" spans="1:10" ht="17" customHeight="1">
      <c r="A1723" s="532"/>
      <c r="B1723" s="530" t="str">
        <f>'statement of marks'!$CR$5</f>
        <v>LokLF; ,oe~ 'kkjhfjd f'k{kk</v>
      </c>
      <c r="C1723" s="543"/>
      <c r="D1723" s="543"/>
      <c r="E1723" s="543" t="str">
        <f>'statement of marks'!BS62</f>
        <v/>
      </c>
      <c r="F1723" s="561"/>
      <c r="G1723" s="543"/>
      <c r="H1723" s="543" t="str">
        <f>'statement of marks'!BT62</f>
        <v/>
      </c>
      <c r="I1723" s="547" t="str">
        <f>IF('statement of marks'!CS62="","",'statement of marks'!CS62)</f>
        <v/>
      </c>
      <c r="J1723" s="548" t="str">
        <f>IF('statement of marks'!CT62="","",'statement of marks'!CT62)</f>
        <v/>
      </c>
    </row>
    <row r="1724" spans="1:10" ht="17" customHeight="1">
      <c r="A1724" s="533"/>
      <c r="B1724" s="538" t="s">
        <v>55</v>
      </c>
      <c r="C1724" s="541"/>
      <c r="D1724" s="541"/>
      <c r="E1724" s="541">
        <f>'statement of marks'!BE$6</f>
        <v>25</v>
      </c>
      <c r="F1724" s="546"/>
      <c r="G1724" s="541"/>
      <c r="H1724" s="541">
        <f>'statement of marks'!BF$6</f>
        <v>25</v>
      </c>
      <c r="I1724" s="549"/>
      <c r="J1724" s="550"/>
    </row>
    <row r="1725" spans="1:10" ht="17" customHeight="1">
      <c r="A1725" s="532"/>
      <c r="B1725" s="530" t="str">
        <f>'statement of marks'!$CL$5</f>
        <v>dk;kZuqHko</v>
      </c>
      <c r="C1725" s="543"/>
      <c r="D1725" s="543"/>
      <c r="E1725" s="543" t="str">
        <f>'statement of marks'!BE62</f>
        <v/>
      </c>
      <c r="F1725" s="561"/>
      <c r="G1725" s="543"/>
      <c r="H1725" s="543" t="str">
        <f>'statement of marks'!BF62</f>
        <v/>
      </c>
      <c r="I1725" s="544" t="str">
        <f>IF('statement of marks'!CM62="","",'statement of marks'!CM62)</f>
        <v/>
      </c>
      <c r="J1725" s="545" t="str">
        <f>IF('statement of marks'!CN62="","",'statement of marks'!CN62)</f>
        <v/>
      </c>
    </row>
    <row r="1726" spans="1:10" ht="17" customHeight="1">
      <c r="A1726" s="532"/>
      <c r="B1726" s="530" t="str">
        <f>'statement of marks'!$CO$5</f>
        <v>dyk f'k{kk</v>
      </c>
      <c r="C1726" s="543"/>
      <c r="D1726" s="543"/>
      <c r="E1726" s="543" t="str">
        <f>'statement of marks'!BL62</f>
        <v/>
      </c>
      <c r="F1726" s="561"/>
      <c r="G1726" s="543"/>
      <c r="H1726" s="543" t="str">
        <f>'statement of marks'!BM62</f>
        <v/>
      </c>
      <c r="I1726" s="547" t="str">
        <f>IF('statement of marks'!CP62="","",'statement of marks'!CP62)</f>
        <v/>
      </c>
      <c r="J1726" s="551" t="str">
        <f>IF('statement of marks'!CQ62="","",'statement of marks'!CQ62)</f>
        <v/>
      </c>
    </row>
    <row r="1727" spans="1:10" ht="17" customHeight="1">
      <c r="A1727" s="960"/>
      <c r="B1727" s="959" t="s">
        <v>659</v>
      </c>
      <c r="C1727" s="920" t="s">
        <v>8</v>
      </c>
      <c r="D1727" s="920"/>
      <c r="E1727" s="961" t="str">
        <f>'statement of marks'!CY$5</f>
        <v>dqy iw.kkZd</v>
      </c>
      <c r="F1727" s="961"/>
      <c r="G1727" s="961" t="str">
        <f>'statement of marks'!CZ$5</f>
        <v>dqy izkIrkad</v>
      </c>
      <c r="H1727" s="961"/>
      <c r="I1727" s="562" t="str">
        <f>'statement of marks'!DA$5</f>
        <v>izfr'kr</v>
      </c>
      <c r="J1727" s="536" t="s">
        <v>663</v>
      </c>
    </row>
    <row r="1728" spans="1:10" ht="17" customHeight="1">
      <c r="A1728" s="960"/>
      <c r="B1728" s="959"/>
      <c r="C1728" s="920" t="str">
        <f>IF('statement of marks'!CX62="","",'statement of marks'!CX62)</f>
        <v/>
      </c>
      <c r="D1728" s="920"/>
      <c r="E1728" s="951" t="str">
        <f>IF('statement of marks'!CY62="","",'statement of marks'!CY62)</f>
        <v/>
      </c>
      <c r="F1728" s="951"/>
      <c r="G1728" s="951" t="str">
        <f>IF('statement of marks'!CZ62="","",'statement of marks'!CZ62)</f>
        <v/>
      </c>
      <c r="H1728" s="951"/>
      <c r="I1728" s="543" t="str">
        <f>IF('statement of marks'!DA62="","",'statement of marks'!DA62)</f>
        <v/>
      </c>
      <c r="J1728" s="566" t="str">
        <f>IF('statement of marks'!DB62="","",'statement of marks'!DB62)</f>
        <v/>
      </c>
    </row>
    <row r="1729" spans="1:10" ht="17" customHeight="1">
      <c r="A1729" s="532"/>
      <c r="B1729" s="539" t="str">
        <f>'statement of marks'!$CU$5</f>
        <v>dqy ehfVax</v>
      </c>
      <c r="C1729" s="932" t="str">
        <f>details!$CB$3</f>
        <v>;ksx fnlEcj rd</v>
      </c>
      <c r="D1729" s="933"/>
      <c r="E1729" s="934"/>
      <c r="F1729" s="552" t="str">
        <f>details!CB62</f>
        <v/>
      </c>
      <c r="G1729" s="932" t="s">
        <v>664</v>
      </c>
      <c r="H1729" s="933"/>
      <c r="I1729" s="934"/>
      <c r="J1729" s="554" t="str">
        <f>details!CJ62</f>
        <v/>
      </c>
    </row>
    <row r="1730" spans="1:10" ht="17" customHeight="1">
      <c r="A1730" s="532"/>
      <c r="B1730" s="530" t="str">
        <f>'statement of marks'!$CV$5</f>
        <v>Nk= mifLFkfr</v>
      </c>
      <c r="C1730" s="935"/>
      <c r="D1730" s="936"/>
      <c r="E1730" s="937"/>
      <c r="F1730" s="553" t="str">
        <f>details!CC62</f>
        <v/>
      </c>
      <c r="G1730" s="935"/>
      <c r="H1730" s="936"/>
      <c r="I1730" s="937"/>
      <c r="J1730" s="555" t="str">
        <f>details!CK62</f>
        <v/>
      </c>
    </row>
    <row r="1731" spans="1:10" ht="17" customHeight="1">
      <c r="A1731" s="532"/>
      <c r="B1731" s="530" t="s">
        <v>569</v>
      </c>
      <c r="C1731" s="952" t="str">
        <f>IF('statement of marks'!DE62="","",'statement of marks'!DE62)</f>
        <v/>
      </c>
      <c r="D1731" s="953"/>
      <c r="E1731" s="953"/>
      <c r="F1731" s="954"/>
      <c r="G1731" s="955" t="str">
        <f>'statement of marks'!DD$5</f>
        <v>d{kk esa LFkku</v>
      </c>
      <c r="H1731" s="956"/>
      <c r="I1731" s="957"/>
      <c r="J1731" s="545" t="str">
        <f>'statement of marks'!DD62</f>
        <v/>
      </c>
    </row>
    <row r="1732" spans="1:10" ht="17" customHeight="1">
      <c r="A1732" s="532"/>
      <c r="B1732" s="530" t="s">
        <v>65</v>
      </c>
      <c r="C1732" s="920"/>
      <c r="D1732" s="920"/>
      <c r="E1732" s="920"/>
      <c r="F1732" s="920"/>
      <c r="G1732" s="920"/>
      <c r="H1732" s="920"/>
      <c r="I1732" s="920"/>
      <c r="J1732" s="924"/>
    </row>
    <row r="1733" spans="1:10" ht="17" customHeight="1">
      <c r="A1733" s="532"/>
      <c r="B1733" s="556" t="s">
        <v>86</v>
      </c>
      <c r="C1733" s="920"/>
      <c r="D1733" s="920"/>
      <c r="E1733" s="920"/>
      <c r="F1733" s="920"/>
      <c r="G1733" s="920"/>
      <c r="H1733" s="920"/>
      <c r="I1733" s="920"/>
      <c r="J1733" s="924"/>
    </row>
    <row r="1734" spans="1:10" ht="17" customHeight="1">
      <c r="A1734" s="532"/>
      <c r="B1734" s="557" t="s">
        <v>16</v>
      </c>
      <c r="C1734" s="920"/>
      <c r="D1734" s="920"/>
      <c r="E1734" s="920"/>
      <c r="F1734" s="920"/>
      <c r="G1734" s="920"/>
      <c r="H1734" s="920"/>
      <c r="I1734" s="920"/>
      <c r="J1734" s="924"/>
    </row>
    <row r="1735" spans="1:10" ht="17" customHeight="1">
      <c r="A1735" s="534"/>
      <c r="B1735" s="558" t="s">
        <v>4</v>
      </c>
      <c r="C1735" s="920"/>
      <c r="D1735" s="920"/>
      <c r="E1735" s="920"/>
      <c r="F1735" s="920"/>
      <c r="G1735" s="920"/>
      <c r="H1735" s="920"/>
      <c r="I1735" s="920"/>
      <c r="J1735" s="924"/>
    </row>
    <row r="1736" spans="1:10" ht="17" customHeight="1" thickBot="1">
      <c r="A1736" s="535"/>
      <c r="B1736" s="559" t="str">
        <f>'statement of marks'!$H$3</f>
        <v xml:space="preserve">fo|ky; dk Mkbl dksM+ </v>
      </c>
      <c r="C1736" s="925" t="str">
        <f>'statement of marks'!$I$3</f>
        <v>00001</v>
      </c>
      <c r="D1736" s="925"/>
      <c r="E1736" s="926" t="s">
        <v>63</v>
      </c>
      <c r="F1736" s="926"/>
      <c r="G1736" s="926"/>
      <c r="H1736" s="927">
        <f>'statement of marks'!$DD$107</f>
        <v>42460</v>
      </c>
      <c r="I1736" s="928"/>
      <c r="J1736" s="540" t="s">
        <v>662</v>
      </c>
    </row>
    <row r="1737" spans="1:10" ht="17" customHeight="1">
      <c r="A1737" s="929" t="s">
        <v>39</v>
      </c>
      <c r="B1737" s="930"/>
      <c r="C1737" s="930"/>
      <c r="D1737" s="930"/>
      <c r="E1737" s="930"/>
      <c r="F1737" s="930"/>
      <c r="G1737" s="930"/>
      <c r="H1737" s="930"/>
      <c r="I1737" s="930"/>
      <c r="J1737" s="931"/>
    </row>
    <row r="1738" spans="1:10" ht="17" customHeight="1">
      <c r="A1738" s="938" t="str">
        <f>'statement of marks'!$A$1</f>
        <v>jk- ck- ek/;fed fo|ky; uohu] fuEckgsM+k</v>
      </c>
      <c r="B1738" s="939"/>
      <c r="C1738" s="939"/>
      <c r="D1738" s="939"/>
      <c r="E1738" s="939"/>
      <c r="F1738" s="939"/>
      <c r="G1738" s="939"/>
      <c r="H1738" s="939"/>
      <c r="I1738" s="939"/>
      <c r="J1738" s="940"/>
    </row>
    <row r="1739" spans="1:10" ht="17" customHeight="1">
      <c r="A1739" s="941"/>
      <c r="B1739" s="942"/>
      <c r="C1739" s="942"/>
      <c r="D1739" s="942"/>
      <c r="E1739" s="942"/>
      <c r="F1739" s="942"/>
      <c r="G1739" s="942"/>
      <c r="H1739" s="942"/>
      <c r="I1739" s="942"/>
      <c r="J1739" s="943"/>
    </row>
    <row r="1740" spans="1:10" ht="17" customHeight="1">
      <c r="A1740" s="531"/>
      <c r="B1740" s="537" t="s">
        <v>559</v>
      </c>
      <c r="C1740" s="944" t="str">
        <f>'statement of marks'!$F$3</f>
        <v>2015-16</v>
      </c>
      <c r="D1740" s="944"/>
      <c r="E1740" s="944"/>
      <c r="F1740" s="944"/>
      <c r="G1740" s="944"/>
      <c r="H1740" s="944"/>
      <c r="I1740" s="944"/>
      <c r="J1740" s="945"/>
    </row>
    <row r="1741" spans="1:10" ht="17" customHeight="1">
      <c r="A1741" s="532"/>
      <c r="B1741" s="530" t="s">
        <v>560</v>
      </c>
      <c r="C1741" s="912" t="str">
        <f>IF('statement of marks'!H63="","",'statement of marks'!H63)</f>
        <v>v 057</v>
      </c>
      <c r="D1741" s="912"/>
      <c r="E1741" s="912"/>
      <c r="F1741" s="912"/>
      <c r="G1741" s="912"/>
      <c r="H1741" s="912"/>
      <c r="I1741" s="912"/>
      <c r="J1741" s="958"/>
    </row>
    <row r="1742" spans="1:10" ht="17" customHeight="1">
      <c r="A1742" s="532"/>
      <c r="B1742" s="530" t="s">
        <v>561</v>
      </c>
      <c r="C1742" s="912" t="str">
        <f>IF('statement of marks'!I63="","",'statement of marks'!I63)</f>
        <v>c 057</v>
      </c>
      <c r="D1742" s="912"/>
      <c r="E1742" s="912"/>
      <c r="F1742" s="912"/>
      <c r="G1742" s="912"/>
      <c r="H1742" s="912"/>
      <c r="I1742" s="912"/>
      <c r="J1742" s="958"/>
    </row>
    <row r="1743" spans="1:10" ht="17" customHeight="1">
      <c r="A1743" s="532"/>
      <c r="B1743" s="530" t="s">
        <v>562</v>
      </c>
      <c r="C1743" s="912" t="str">
        <f>IF('statement of marks'!J63="","",'statement of marks'!J63)</f>
        <v>l 057</v>
      </c>
      <c r="D1743" s="912"/>
      <c r="E1743" s="912"/>
      <c r="F1743" s="912"/>
      <c r="G1743" s="912"/>
      <c r="H1743" s="912"/>
      <c r="I1743" s="912"/>
      <c r="J1743" s="958"/>
    </row>
    <row r="1744" spans="1:10" ht="17" customHeight="1">
      <c r="A1744" s="532"/>
      <c r="B1744" s="530" t="s">
        <v>563</v>
      </c>
      <c r="C1744" s="946" t="str">
        <f>'statement of marks'!$D$3</f>
        <v>2 A</v>
      </c>
      <c r="D1744" s="946"/>
      <c r="E1744" s="946"/>
      <c r="F1744" s="912" t="s">
        <v>566</v>
      </c>
      <c r="G1744" s="912"/>
      <c r="H1744" s="912"/>
      <c r="I1744" s="949" t="str">
        <f>IF('statement of marks'!B63="","",'statement of marks'!B63)</f>
        <v/>
      </c>
      <c r="J1744" s="950"/>
    </row>
    <row r="1745" spans="1:10" ht="17" customHeight="1">
      <c r="A1745" s="532"/>
      <c r="B1745" s="530" t="s">
        <v>6</v>
      </c>
      <c r="C1745" s="946" t="str">
        <f>IF('statement of marks'!D63="","",'statement of marks'!D63)</f>
        <v/>
      </c>
      <c r="D1745" s="946"/>
      <c r="E1745" s="946"/>
      <c r="F1745" s="912" t="s">
        <v>564</v>
      </c>
      <c r="G1745" s="912"/>
      <c r="H1745" s="912"/>
      <c r="I1745" s="949" t="str">
        <f>IF('statement of marks'!E63="","",'statement of marks'!E63)</f>
        <v/>
      </c>
      <c r="J1745" s="950"/>
    </row>
    <row r="1746" spans="1:10" ht="17" customHeight="1">
      <c r="A1746" s="532"/>
      <c r="B1746" s="530" t="s">
        <v>661</v>
      </c>
      <c r="C1746" s="947" t="str">
        <f>IF('statement of marks'!F63="","",'statement of marks'!F63)</f>
        <v/>
      </c>
      <c r="D1746" s="947"/>
      <c r="E1746" s="947"/>
      <c r="F1746" s="918" t="str">
        <f>IF('statement of marks'!G63="","",'statement of marks'!G63)</f>
        <v/>
      </c>
      <c r="G1746" s="918"/>
      <c r="H1746" s="918"/>
      <c r="I1746" s="918"/>
      <c r="J1746" s="948"/>
    </row>
    <row r="1747" spans="1:10" ht="17" customHeight="1">
      <c r="A1747" s="534"/>
      <c r="B1747" s="529" t="s">
        <v>565</v>
      </c>
      <c r="C1747" s="498" t="str">
        <f>'statement of marks'!K$5</f>
        <v>ekSf[kd</v>
      </c>
      <c r="D1747" s="498" t="str">
        <f>'statement of marks'!L$5</f>
        <v>fyf[kr</v>
      </c>
      <c r="E1747" s="498" t="str">
        <f>'statement of marks'!M$5</f>
        <v>;ksx</v>
      </c>
      <c r="F1747" s="498" t="str">
        <f>'statement of marks'!N$5</f>
        <v>ekSf[kd</v>
      </c>
      <c r="G1747" s="498" t="str">
        <f>'statement of marks'!O$5</f>
        <v>fyf[kr</v>
      </c>
      <c r="H1747" s="498" t="str">
        <f>'statement of marks'!P$5</f>
        <v>;ksx</v>
      </c>
      <c r="I1747" s="564" t="s">
        <v>79</v>
      </c>
      <c r="J1747" s="565" t="s">
        <v>571</v>
      </c>
    </row>
    <row r="1748" spans="1:10" ht="17" customHeight="1">
      <c r="A1748" s="533"/>
      <c r="B1748" s="538" t="s">
        <v>55</v>
      </c>
      <c r="C1748" s="541">
        <f>'statement of marks'!K$6</f>
        <v>70</v>
      </c>
      <c r="D1748" s="541">
        <f>'statement of marks'!L$6</f>
        <v>30</v>
      </c>
      <c r="E1748" s="541">
        <f>'statement of marks'!M$6</f>
        <v>100</v>
      </c>
      <c r="F1748" s="541">
        <f>'statement of marks'!N$6</f>
        <v>70</v>
      </c>
      <c r="G1748" s="541">
        <f>'statement of marks'!O$6</f>
        <v>30</v>
      </c>
      <c r="H1748" s="541">
        <f>'statement of marks'!P$6</f>
        <v>100</v>
      </c>
      <c r="I1748" s="541"/>
      <c r="J1748" s="542"/>
    </row>
    <row r="1749" spans="1:10" ht="17" customHeight="1">
      <c r="A1749" s="532"/>
      <c r="B1749" s="530" t="str">
        <f>'statement of marks'!$BZ$5</f>
        <v>fgUnh</v>
      </c>
      <c r="C1749" s="543" t="str">
        <f>'statement of marks'!K63</f>
        <v/>
      </c>
      <c r="D1749" s="543" t="str">
        <f>'statement of marks'!L63</f>
        <v/>
      </c>
      <c r="E1749" s="543" t="str">
        <f>'statement of marks'!M63</f>
        <v/>
      </c>
      <c r="F1749" s="543" t="str">
        <f>'statement of marks'!N63</f>
        <v/>
      </c>
      <c r="G1749" s="543" t="str">
        <f>'statement of marks'!O63</f>
        <v/>
      </c>
      <c r="H1749" s="543" t="str">
        <f>'statement of marks'!P63</f>
        <v/>
      </c>
      <c r="I1749" s="544" t="str">
        <f>IF('statement of marks'!CA63="","",'statement of marks'!CA63)</f>
        <v/>
      </c>
      <c r="J1749" s="545" t="str">
        <f>IF('statement of marks'!CB63="","",'statement of marks'!CB63)</f>
        <v/>
      </c>
    </row>
    <row r="1750" spans="1:10" ht="17" customHeight="1">
      <c r="A1750" s="532"/>
      <c r="B1750" s="530" t="str">
        <f>'statement of marks'!$CC$5</f>
        <v>vaxszth</v>
      </c>
      <c r="C1750" s="543" t="str">
        <f>'statement of marks'!X63</f>
        <v/>
      </c>
      <c r="D1750" s="543" t="str">
        <f>'statement of marks'!Y63</f>
        <v/>
      </c>
      <c r="E1750" s="543" t="str">
        <f>'statement of marks'!Z63</f>
        <v/>
      </c>
      <c r="F1750" s="543" t="str">
        <f>'statement of marks'!AA63</f>
        <v/>
      </c>
      <c r="G1750" s="543" t="str">
        <f>'statement of marks'!AB63</f>
        <v/>
      </c>
      <c r="H1750" s="543" t="str">
        <f>'statement of marks'!AC63</f>
        <v/>
      </c>
      <c r="I1750" s="544" t="str">
        <f>IF('statement of marks'!CD63="","",'statement of marks'!CD63)</f>
        <v/>
      </c>
      <c r="J1750" s="545" t="str">
        <f>IF('statement of marks'!CE63="","",'statement of marks'!CE63)</f>
        <v/>
      </c>
    </row>
    <row r="1751" spans="1:10" ht="17" customHeight="1">
      <c r="A1751" s="532"/>
      <c r="B1751" s="530" t="str">
        <f>'statement of marks'!$CF$5</f>
        <v>xf.kr</v>
      </c>
      <c r="C1751" s="543" t="str">
        <f>'statement of marks'!AK63</f>
        <v/>
      </c>
      <c r="D1751" s="543" t="str">
        <f>'statement of marks'!AL63</f>
        <v/>
      </c>
      <c r="E1751" s="543" t="str">
        <f>'statement of marks'!AM63</f>
        <v/>
      </c>
      <c r="F1751" s="543" t="str">
        <f>'statement of marks'!AN63</f>
        <v/>
      </c>
      <c r="G1751" s="543" t="str">
        <f>'statement of marks'!AO63</f>
        <v/>
      </c>
      <c r="H1751" s="543" t="str">
        <f>'statement of marks'!AP63</f>
        <v/>
      </c>
      <c r="I1751" s="544" t="str">
        <f>IF('statement of marks'!CG63="","",'statement of marks'!CG63)</f>
        <v/>
      </c>
      <c r="J1751" s="545" t="str">
        <f>IF('statement of marks'!CH63="","",'statement of marks'!CH63)</f>
        <v/>
      </c>
    </row>
    <row r="1752" spans="1:10" ht="17" customHeight="1">
      <c r="A1752" s="533"/>
      <c r="B1752" s="538" t="s">
        <v>55</v>
      </c>
      <c r="C1752" s="541"/>
      <c r="D1752" s="541"/>
      <c r="E1752" s="541">
        <f>'statement of marks'!AX$6</f>
        <v>50</v>
      </c>
      <c r="F1752" s="541"/>
      <c r="G1752" s="541"/>
      <c r="H1752" s="541">
        <f>'statement of marks'!AY$6</f>
        <v>50</v>
      </c>
      <c r="I1752" s="546"/>
      <c r="J1752" s="542"/>
    </row>
    <row r="1753" spans="1:10" ht="17" customHeight="1">
      <c r="A1753" s="532"/>
      <c r="B1753" s="530" t="str">
        <f>'statement of marks'!$CI$5</f>
        <v>Ik;kZoj.k v/;;u</v>
      </c>
      <c r="C1753" s="561"/>
      <c r="D1753" s="561"/>
      <c r="E1753" s="543" t="str">
        <f>'statement of marks'!AX63</f>
        <v/>
      </c>
      <c r="F1753" s="561"/>
      <c r="G1753" s="561"/>
      <c r="H1753" s="543" t="str">
        <f>'statement of marks'!AY63</f>
        <v/>
      </c>
      <c r="I1753" s="544" t="str">
        <f>IF('statement of marks'!CJ63="","",'statement of marks'!CJ63)</f>
        <v/>
      </c>
      <c r="J1753" s="545" t="str">
        <f>IF('statement of marks'!CK63="","",'statement of marks'!CK63)</f>
        <v/>
      </c>
    </row>
    <row r="1754" spans="1:10" ht="17" customHeight="1">
      <c r="A1754" s="532"/>
      <c r="B1754" s="530" t="str">
        <f>'statement of marks'!$CR$5</f>
        <v>LokLF; ,oe~ 'kkjhfjd f'k{kk</v>
      </c>
      <c r="C1754" s="543"/>
      <c r="D1754" s="543"/>
      <c r="E1754" s="543" t="str">
        <f>'statement of marks'!BS63</f>
        <v/>
      </c>
      <c r="F1754" s="561"/>
      <c r="G1754" s="543"/>
      <c r="H1754" s="543" t="str">
        <f>'statement of marks'!BT63</f>
        <v/>
      </c>
      <c r="I1754" s="547" t="str">
        <f>IF('statement of marks'!CS63="","",'statement of marks'!CS63)</f>
        <v/>
      </c>
      <c r="J1754" s="548" t="str">
        <f>IF('statement of marks'!CT63="","",'statement of marks'!CT63)</f>
        <v/>
      </c>
    </row>
    <row r="1755" spans="1:10" ht="17" customHeight="1">
      <c r="A1755" s="533"/>
      <c r="B1755" s="538" t="s">
        <v>55</v>
      </c>
      <c r="C1755" s="541"/>
      <c r="D1755" s="541"/>
      <c r="E1755" s="541">
        <f>'statement of marks'!BE$6</f>
        <v>25</v>
      </c>
      <c r="F1755" s="546"/>
      <c r="G1755" s="541"/>
      <c r="H1755" s="541">
        <f>'statement of marks'!BF$6</f>
        <v>25</v>
      </c>
      <c r="I1755" s="549"/>
      <c r="J1755" s="550"/>
    </row>
    <row r="1756" spans="1:10" ht="17" customHeight="1">
      <c r="A1756" s="532"/>
      <c r="B1756" s="530" t="str">
        <f>'statement of marks'!$CL$5</f>
        <v>dk;kZuqHko</v>
      </c>
      <c r="C1756" s="543"/>
      <c r="D1756" s="543"/>
      <c r="E1756" s="543" t="str">
        <f>'statement of marks'!BE63</f>
        <v/>
      </c>
      <c r="F1756" s="561"/>
      <c r="G1756" s="543"/>
      <c r="H1756" s="543" t="str">
        <f>'statement of marks'!BF63</f>
        <v/>
      </c>
      <c r="I1756" s="544" t="str">
        <f>IF('statement of marks'!CM63="","",'statement of marks'!CM63)</f>
        <v/>
      </c>
      <c r="J1756" s="545" t="str">
        <f>IF('statement of marks'!CN63="","",'statement of marks'!CN63)</f>
        <v/>
      </c>
    </row>
    <row r="1757" spans="1:10" ht="17" customHeight="1">
      <c r="A1757" s="532"/>
      <c r="B1757" s="530" t="str">
        <f>'statement of marks'!$CO$5</f>
        <v>dyk f'k{kk</v>
      </c>
      <c r="C1757" s="543"/>
      <c r="D1757" s="543"/>
      <c r="E1757" s="543" t="str">
        <f>'statement of marks'!BL63</f>
        <v/>
      </c>
      <c r="F1757" s="561"/>
      <c r="G1757" s="543"/>
      <c r="H1757" s="543" t="str">
        <f>'statement of marks'!BM63</f>
        <v/>
      </c>
      <c r="I1757" s="547" t="str">
        <f>IF('statement of marks'!CP63="","",'statement of marks'!CP63)</f>
        <v/>
      </c>
      <c r="J1757" s="551" t="str">
        <f>IF('statement of marks'!CQ63="","",'statement of marks'!CQ63)</f>
        <v/>
      </c>
    </row>
    <row r="1758" spans="1:10" ht="17" customHeight="1">
      <c r="A1758" s="960"/>
      <c r="B1758" s="959" t="s">
        <v>659</v>
      </c>
      <c r="C1758" s="920" t="s">
        <v>8</v>
      </c>
      <c r="D1758" s="920"/>
      <c r="E1758" s="961" t="str">
        <f>'statement of marks'!CY$5</f>
        <v>dqy iw.kkZd</v>
      </c>
      <c r="F1758" s="961"/>
      <c r="G1758" s="961" t="str">
        <f>'statement of marks'!CZ$5</f>
        <v>dqy izkIrkad</v>
      </c>
      <c r="H1758" s="961"/>
      <c r="I1758" s="562" t="str">
        <f>'statement of marks'!DA$5</f>
        <v>izfr'kr</v>
      </c>
      <c r="J1758" s="536" t="s">
        <v>663</v>
      </c>
    </row>
    <row r="1759" spans="1:10" ht="17" customHeight="1">
      <c r="A1759" s="960"/>
      <c r="B1759" s="959"/>
      <c r="C1759" s="920" t="str">
        <f>IF('statement of marks'!CX63="","",'statement of marks'!CX63)</f>
        <v/>
      </c>
      <c r="D1759" s="920"/>
      <c r="E1759" s="951" t="str">
        <f>IF('statement of marks'!CY63="","",'statement of marks'!CY63)</f>
        <v/>
      </c>
      <c r="F1759" s="951"/>
      <c r="G1759" s="951" t="str">
        <f>IF('statement of marks'!CZ63="","",'statement of marks'!CZ63)</f>
        <v/>
      </c>
      <c r="H1759" s="951"/>
      <c r="I1759" s="543" t="str">
        <f>IF('statement of marks'!DA63="","",'statement of marks'!DA63)</f>
        <v/>
      </c>
      <c r="J1759" s="566" t="str">
        <f>IF('statement of marks'!DB63="","",'statement of marks'!DB63)</f>
        <v/>
      </c>
    </row>
    <row r="1760" spans="1:10" ht="17" customHeight="1">
      <c r="A1760" s="532"/>
      <c r="B1760" s="539" t="str">
        <f>'statement of marks'!$CU$5</f>
        <v>dqy ehfVax</v>
      </c>
      <c r="C1760" s="932" t="str">
        <f>details!$CB$3</f>
        <v>;ksx fnlEcj rd</v>
      </c>
      <c r="D1760" s="933"/>
      <c r="E1760" s="934"/>
      <c r="F1760" s="552" t="str">
        <f>details!CB63</f>
        <v/>
      </c>
      <c r="G1760" s="932" t="s">
        <v>664</v>
      </c>
      <c r="H1760" s="933"/>
      <c r="I1760" s="934"/>
      <c r="J1760" s="554" t="str">
        <f>details!CJ63</f>
        <v/>
      </c>
    </row>
    <row r="1761" spans="1:10" ht="17" customHeight="1">
      <c r="A1761" s="532"/>
      <c r="B1761" s="530" t="str">
        <f>'statement of marks'!$CV$5</f>
        <v>Nk= mifLFkfr</v>
      </c>
      <c r="C1761" s="935"/>
      <c r="D1761" s="936"/>
      <c r="E1761" s="937"/>
      <c r="F1761" s="553" t="str">
        <f>details!CC63</f>
        <v/>
      </c>
      <c r="G1761" s="935"/>
      <c r="H1761" s="936"/>
      <c r="I1761" s="937"/>
      <c r="J1761" s="555" t="str">
        <f>details!CK63</f>
        <v/>
      </c>
    </row>
    <row r="1762" spans="1:10" ht="17" customHeight="1">
      <c r="A1762" s="532"/>
      <c r="B1762" s="530" t="s">
        <v>569</v>
      </c>
      <c r="C1762" s="952" t="str">
        <f>IF('statement of marks'!DE63="","",'statement of marks'!DE63)</f>
        <v/>
      </c>
      <c r="D1762" s="953"/>
      <c r="E1762" s="953"/>
      <c r="F1762" s="954"/>
      <c r="G1762" s="955" t="str">
        <f>'statement of marks'!DD$5</f>
        <v>d{kk esa LFkku</v>
      </c>
      <c r="H1762" s="956"/>
      <c r="I1762" s="957"/>
      <c r="J1762" s="545" t="str">
        <f>'statement of marks'!DD63</f>
        <v/>
      </c>
    </row>
    <row r="1763" spans="1:10" ht="17" customHeight="1">
      <c r="A1763" s="532"/>
      <c r="B1763" s="530" t="s">
        <v>65</v>
      </c>
      <c r="C1763" s="920"/>
      <c r="D1763" s="920"/>
      <c r="E1763" s="920"/>
      <c r="F1763" s="920"/>
      <c r="G1763" s="920"/>
      <c r="H1763" s="920"/>
      <c r="I1763" s="920"/>
      <c r="J1763" s="924"/>
    </row>
    <row r="1764" spans="1:10" ht="17" customHeight="1">
      <c r="A1764" s="532"/>
      <c r="B1764" s="556" t="s">
        <v>86</v>
      </c>
      <c r="C1764" s="920"/>
      <c r="D1764" s="920"/>
      <c r="E1764" s="920"/>
      <c r="F1764" s="920"/>
      <c r="G1764" s="920"/>
      <c r="H1764" s="920"/>
      <c r="I1764" s="920"/>
      <c r="J1764" s="924"/>
    </row>
    <row r="1765" spans="1:10" ht="17" customHeight="1">
      <c r="A1765" s="532"/>
      <c r="B1765" s="557" t="s">
        <v>16</v>
      </c>
      <c r="C1765" s="920"/>
      <c r="D1765" s="920"/>
      <c r="E1765" s="920"/>
      <c r="F1765" s="920"/>
      <c r="G1765" s="920"/>
      <c r="H1765" s="920"/>
      <c r="I1765" s="920"/>
      <c r="J1765" s="924"/>
    </row>
    <row r="1766" spans="1:10" ht="17" customHeight="1">
      <c r="A1766" s="534"/>
      <c r="B1766" s="558" t="s">
        <v>4</v>
      </c>
      <c r="C1766" s="920"/>
      <c r="D1766" s="920"/>
      <c r="E1766" s="920"/>
      <c r="F1766" s="920"/>
      <c r="G1766" s="920"/>
      <c r="H1766" s="920"/>
      <c r="I1766" s="920"/>
      <c r="J1766" s="924"/>
    </row>
    <row r="1767" spans="1:10" ht="17" customHeight="1" thickBot="1">
      <c r="A1767" s="535"/>
      <c r="B1767" s="559" t="str">
        <f>'statement of marks'!$H$3</f>
        <v xml:space="preserve">fo|ky; dk Mkbl dksM+ </v>
      </c>
      <c r="C1767" s="925" t="str">
        <f>'statement of marks'!$I$3</f>
        <v>00001</v>
      </c>
      <c r="D1767" s="925"/>
      <c r="E1767" s="926" t="s">
        <v>63</v>
      </c>
      <c r="F1767" s="926"/>
      <c r="G1767" s="926"/>
      <c r="H1767" s="927">
        <f>'statement of marks'!$DD$107</f>
        <v>42460</v>
      </c>
      <c r="I1767" s="928"/>
      <c r="J1767" s="540" t="s">
        <v>662</v>
      </c>
    </row>
    <row r="1768" spans="1:10" ht="17" customHeight="1">
      <c r="A1768" s="929" t="s">
        <v>39</v>
      </c>
      <c r="B1768" s="930"/>
      <c r="C1768" s="930"/>
      <c r="D1768" s="930"/>
      <c r="E1768" s="930"/>
      <c r="F1768" s="930"/>
      <c r="G1768" s="930"/>
      <c r="H1768" s="930"/>
      <c r="I1768" s="930"/>
      <c r="J1768" s="931"/>
    </row>
    <row r="1769" spans="1:10" ht="17" customHeight="1">
      <c r="A1769" s="938" t="str">
        <f>'statement of marks'!$A$1</f>
        <v>jk- ck- ek/;fed fo|ky; uohu] fuEckgsM+k</v>
      </c>
      <c r="B1769" s="939"/>
      <c r="C1769" s="939"/>
      <c r="D1769" s="939"/>
      <c r="E1769" s="939"/>
      <c r="F1769" s="939"/>
      <c r="G1769" s="939"/>
      <c r="H1769" s="939"/>
      <c r="I1769" s="939"/>
      <c r="J1769" s="940"/>
    </row>
    <row r="1770" spans="1:10" ht="17" customHeight="1">
      <c r="A1770" s="941"/>
      <c r="B1770" s="942"/>
      <c r="C1770" s="942"/>
      <c r="D1770" s="942"/>
      <c r="E1770" s="942"/>
      <c r="F1770" s="942"/>
      <c r="G1770" s="942"/>
      <c r="H1770" s="942"/>
      <c r="I1770" s="942"/>
      <c r="J1770" s="943"/>
    </row>
    <row r="1771" spans="1:10" ht="17" customHeight="1">
      <c r="A1771" s="531"/>
      <c r="B1771" s="537" t="s">
        <v>559</v>
      </c>
      <c r="C1771" s="944" t="str">
        <f>'statement of marks'!$F$3</f>
        <v>2015-16</v>
      </c>
      <c r="D1771" s="944"/>
      <c r="E1771" s="944"/>
      <c r="F1771" s="944"/>
      <c r="G1771" s="944"/>
      <c r="H1771" s="944"/>
      <c r="I1771" s="944"/>
      <c r="J1771" s="945"/>
    </row>
    <row r="1772" spans="1:10" ht="17" customHeight="1">
      <c r="A1772" s="532"/>
      <c r="B1772" s="530" t="s">
        <v>560</v>
      </c>
      <c r="C1772" s="912" t="str">
        <f>IF('statement of marks'!H64="","",'statement of marks'!H64)</f>
        <v>v 058</v>
      </c>
      <c r="D1772" s="912"/>
      <c r="E1772" s="912"/>
      <c r="F1772" s="912"/>
      <c r="G1772" s="912"/>
      <c r="H1772" s="912"/>
      <c r="I1772" s="912"/>
      <c r="J1772" s="958"/>
    </row>
    <row r="1773" spans="1:10" ht="17" customHeight="1">
      <c r="A1773" s="532"/>
      <c r="B1773" s="530" t="s">
        <v>561</v>
      </c>
      <c r="C1773" s="912" t="str">
        <f>IF('statement of marks'!I64="","",'statement of marks'!I64)</f>
        <v>c 058</v>
      </c>
      <c r="D1773" s="912"/>
      <c r="E1773" s="912"/>
      <c r="F1773" s="912"/>
      <c r="G1773" s="912"/>
      <c r="H1773" s="912"/>
      <c r="I1773" s="912"/>
      <c r="J1773" s="958"/>
    </row>
    <row r="1774" spans="1:10" ht="17" customHeight="1">
      <c r="A1774" s="532"/>
      <c r="B1774" s="530" t="s">
        <v>562</v>
      </c>
      <c r="C1774" s="912" t="str">
        <f>IF('statement of marks'!J64="","",'statement of marks'!J64)</f>
        <v>l 058</v>
      </c>
      <c r="D1774" s="912"/>
      <c r="E1774" s="912"/>
      <c r="F1774" s="912"/>
      <c r="G1774" s="912"/>
      <c r="H1774" s="912"/>
      <c r="I1774" s="912"/>
      <c r="J1774" s="958"/>
    </row>
    <row r="1775" spans="1:10" ht="17" customHeight="1">
      <c r="A1775" s="532"/>
      <c r="B1775" s="530" t="s">
        <v>563</v>
      </c>
      <c r="C1775" s="946" t="str">
        <f>'statement of marks'!$D$3</f>
        <v>2 A</v>
      </c>
      <c r="D1775" s="946"/>
      <c r="E1775" s="946"/>
      <c r="F1775" s="912" t="s">
        <v>566</v>
      </c>
      <c r="G1775" s="912"/>
      <c r="H1775" s="912"/>
      <c r="I1775" s="949" t="str">
        <f>IF('statement of marks'!B64="","",'statement of marks'!B64)</f>
        <v/>
      </c>
      <c r="J1775" s="950"/>
    </row>
    <row r="1776" spans="1:10" ht="17" customHeight="1">
      <c r="A1776" s="532"/>
      <c r="B1776" s="530" t="s">
        <v>6</v>
      </c>
      <c r="C1776" s="946" t="str">
        <f>IF('statement of marks'!D64="","",'statement of marks'!D64)</f>
        <v/>
      </c>
      <c r="D1776" s="946"/>
      <c r="E1776" s="946"/>
      <c r="F1776" s="912" t="s">
        <v>564</v>
      </c>
      <c r="G1776" s="912"/>
      <c r="H1776" s="912"/>
      <c r="I1776" s="949" t="str">
        <f>IF('statement of marks'!E64="","",'statement of marks'!E64)</f>
        <v/>
      </c>
      <c r="J1776" s="950"/>
    </row>
    <row r="1777" spans="1:10" ht="17" customHeight="1">
      <c r="A1777" s="532"/>
      <c r="B1777" s="530" t="s">
        <v>661</v>
      </c>
      <c r="C1777" s="947" t="str">
        <f>IF('statement of marks'!F64="","",'statement of marks'!F64)</f>
        <v/>
      </c>
      <c r="D1777" s="947"/>
      <c r="E1777" s="947"/>
      <c r="F1777" s="918" t="str">
        <f>IF('statement of marks'!G64="","",'statement of marks'!G64)</f>
        <v/>
      </c>
      <c r="G1777" s="918"/>
      <c r="H1777" s="918"/>
      <c r="I1777" s="918"/>
      <c r="J1777" s="948"/>
    </row>
    <row r="1778" spans="1:10" ht="17" customHeight="1">
      <c r="A1778" s="534"/>
      <c r="B1778" s="529" t="s">
        <v>565</v>
      </c>
      <c r="C1778" s="498" t="str">
        <f>'statement of marks'!K$5</f>
        <v>ekSf[kd</v>
      </c>
      <c r="D1778" s="498" t="str">
        <f>'statement of marks'!L$5</f>
        <v>fyf[kr</v>
      </c>
      <c r="E1778" s="498" t="str">
        <f>'statement of marks'!M$5</f>
        <v>;ksx</v>
      </c>
      <c r="F1778" s="498" t="str">
        <f>'statement of marks'!N$5</f>
        <v>ekSf[kd</v>
      </c>
      <c r="G1778" s="498" t="str">
        <f>'statement of marks'!O$5</f>
        <v>fyf[kr</v>
      </c>
      <c r="H1778" s="498" t="str">
        <f>'statement of marks'!P$5</f>
        <v>;ksx</v>
      </c>
      <c r="I1778" s="564" t="s">
        <v>79</v>
      </c>
      <c r="J1778" s="565" t="s">
        <v>571</v>
      </c>
    </row>
    <row r="1779" spans="1:10" ht="17" customHeight="1">
      <c r="A1779" s="533"/>
      <c r="B1779" s="538" t="s">
        <v>55</v>
      </c>
      <c r="C1779" s="541">
        <f>'statement of marks'!K$6</f>
        <v>70</v>
      </c>
      <c r="D1779" s="541">
        <f>'statement of marks'!L$6</f>
        <v>30</v>
      </c>
      <c r="E1779" s="541">
        <f>'statement of marks'!M$6</f>
        <v>100</v>
      </c>
      <c r="F1779" s="541">
        <f>'statement of marks'!N$6</f>
        <v>70</v>
      </c>
      <c r="G1779" s="541">
        <f>'statement of marks'!O$6</f>
        <v>30</v>
      </c>
      <c r="H1779" s="541">
        <f>'statement of marks'!P$6</f>
        <v>100</v>
      </c>
      <c r="I1779" s="541"/>
      <c r="J1779" s="542"/>
    </row>
    <row r="1780" spans="1:10" ht="17" customHeight="1">
      <c r="A1780" s="532"/>
      <c r="B1780" s="530" t="str">
        <f>'statement of marks'!$BZ$5</f>
        <v>fgUnh</v>
      </c>
      <c r="C1780" s="543" t="str">
        <f>'statement of marks'!K64</f>
        <v/>
      </c>
      <c r="D1780" s="543" t="str">
        <f>'statement of marks'!L64</f>
        <v/>
      </c>
      <c r="E1780" s="543" t="str">
        <f>'statement of marks'!M64</f>
        <v/>
      </c>
      <c r="F1780" s="543" t="str">
        <f>'statement of marks'!N64</f>
        <v/>
      </c>
      <c r="G1780" s="543" t="str">
        <f>'statement of marks'!O64</f>
        <v/>
      </c>
      <c r="H1780" s="543" t="str">
        <f>'statement of marks'!P64</f>
        <v/>
      </c>
      <c r="I1780" s="544" t="str">
        <f>IF('statement of marks'!CA64="","",'statement of marks'!CA64)</f>
        <v/>
      </c>
      <c r="J1780" s="545" t="str">
        <f>IF('statement of marks'!CB64="","",'statement of marks'!CB64)</f>
        <v/>
      </c>
    </row>
    <row r="1781" spans="1:10" ht="17" customHeight="1">
      <c r="A1781" s="532"/>
      <c r="B1781" s="530" t="str">
        <f>'statement of marks'!$CC$5</f>
        <v>vaxszth</v>
      </c>
      <c r="C1781" s="543" t="str">
        <f>'statement of marks'!X64</f>
        <v/>
      </c>
      <c r="D1781" s="543" t="str">
        <f>'statement of marks'!Y64</f>
        <v/>
      </c>
      <c r="E1781" s="543" t="str">
        <f>'statement of marks'!Z64</f>
        <v/>
      </c>
      <c r="F1781" s="543" t="str">
        <f>'statement of marks'!AA64</f>
        <v/>
      </c>
      <c r="G1781" s="543" t="str">
        <f>'statement of marks'!AB64</f>
        <v/>
      </c>
      <c r="H1781" s="543" t="str">
        <f>'statement of marks'!AC64</f>
        <v/>
      </c>
      <c r="I1781" s="544" t="str">
        <f>IF('statement of marks'!CD64="","",'statement of marks'!CD64)</f>
        <v/>
      </c>
      <c r="J1781" s="545" t="str">
        <f>IF('statement of marks'!CE64="","",'statement of marks'!CE64)</f>
        <v/>
      </c>
    </row>
    <row r="1782" spans="1:10" ht="17" customHeight="1">
      <c r="A1782" s="532"/>
      <c r="B1782" s="530" t="str">
        <f>'statement of marks'!$CF$5</f>
        <v>xf.kr</v>
      </c>
      <c r="C1782" s="543" t="str">
        <f>'statement of marks'!AK64</f>
        <v/>
      </c>
      <c r="D1782" s="543" t="str">
        <f>'statement of marks'!AL64</f>
        <v/>
      </c>
      <c r="E1782" s="543" t="str">
        <f>'statement of marks'!AM64</f>
        <v/>
      </c>
      <c r="F1782" s="543" t="str">
        <f>'statement of marks'!AN64</f>
        <v/>
      </c>
      <c r="G1782" s="543" t="str">
        <f>'statement of marks'!AO64</f>
        <v/>
      </c>
      <c r="H1782" s="543" t="str">
        <f>'statement of marks'!AP64</f>
        <v/>
      </c>
      <c r="I1782" s="544" t="str">
        <f>IF('statement of marks'!CG64="","",'statement of marks'!CG64)</f>
        <v/>
      </c>
      <c r="J1782" s="545" t="str">
        <f>IF('statement of marks'!CH64="","",'statement of marks'!CH64)</f>
        <v/>
      </c>
    </row>
    <row r="1783" spans="1:10" ht="17" customHeight="1">
      <c r="A1783" s="533"/>
      <c r="B1783" s="538" t="s">
        <v>55</v>
      </c>
      <c r="C1783" s="541"/>
      <c r="D1783" s="541"/>
      <c r="E1783" s="541">
        <f>'statement of marks'!AX$6</f>
        <v>50</v>
      </c>
      <c r="F1783" s="541"/>
      <c r="G1783" s="541"/>
      <c r="H1783" s="541">
        <f>'statement of marks'!AY$6</f>
        <v>50</v>
      </c>
      <c r="I1783" s="546"/>
      <c r="J1783" s="542"/>
    </row>
    <row r="1784" spans="1:10" ht="17" customHeight="1">
      <c r="A1784" s="532"/>
      <c r="B1784" s="530" t="str">
        <f>'statement of marks'!$CI$5</f>
        <v>Ik;kZoj.k v/;;u</v>
      </c>
      <c r="C1784" s="561"/>
      <c r="D1784" s="561"/>
      <c r="E1784" s="543" t="str">
        <f>'statement of marks'!AX64</f>
        <v/>
      </c>
      <c r="F1784" s="561"/>
      <c r="G1784" s="561"/>
      <c r="H1784" s="543" t="str">
        <f>'statement of marks'!AY64</f>
        <v/>
      </c>
      <c r="I1784" s="544" t="str">
        <f>IF('statement of marks'!CJ64="","",'statement of marks'!CJ64)</f>
        <v/>
      </c>
      <c r="J1784" s="545" t="str">
        <f>IF('statement of marks'!CK64="","",'statement of marks'!CK64)</f>
        <v/>
      </c>
    </row>
    <row r="1785" spans="1:10" ht="17" customHeight="1">
      <c r="A1785" s="532"/>
      <c r="B1785" s="530" t="str">
        <f>'statement of marks'!$CR$5</f>
        <v>LokLF; ,oe~ 'kkjhfjd f'k{kk</v>
      </c>
      <c r="C1785" s="543"/>
      <c r="D1785" s="543"/>
      <c r="E1785" s="543" t="str">
        <f>'statement of marks'!BS64</f>
        <v/>
      </c>
      <c r="F1785" s="561"/>
      <c r="G1785" s="543"/>
      <c r="H1785" s="543" t="str">
        <f>'statement of marks'!BT64</f>
        <v/>
      </c>
      <c r="I1785" s="547" t="str">
        <f>IF('statement of marks'!CS64="","",'statement of marks'!CS64)</f>
        <v/>
      </c>
      <c r="J1785" s="548" t="str">
        <f>IF('statement of marks'!CT64="","",'statement of marks'!CT64)</f>
        <v/>
      </c>
    </row>
    <row r="1786" spans="1:10" ht="17" customHeight="1">
      <c r="A1786" s="533"/>
      <c r="B1786" s="538" t="s">
        <v>55</v>
      </c>
      <c r="C1786" s="541"/>
      <c r="D1786" s="541"/>
      <c r="E1786" s="541">
        <f>'statement of marks'!BE$6</f>
        <v>25</v>
      </c>
      <c r="F1786" s="546"/>
      <c r="G1786" s="541"/>
      <c r="H1786" s="541">
        <f>'statement of marks'!BF$6</f>
        <v>25</v>
      </c>
      <c r="I1786" s="549"/>
      <c r="J1786" s="550"/>
    </row>
    <row r="1787" spans="1:10" ht="17" customHeight="1">
      <c r="A1787" s="532"/>
      <c r="B1787" s="530" t="str">
        <f>'statement of marks'!$CL$5</f>
        <v>dk;kZuqHko</v>
      </c>
      <c r="C1787" s="543"/>
      <c r="D1787" s="543"/>
      <c r="E1787" s="543" t="str">
        <f>'statement of marks'!BE64</f>
        <v/>
      </c>
      <c r="F1787" s="561"/>
      <c r="G1787" s="543"/>
      <c r="H1787" s="543" t="str">
        <f>'statement of marks'!BF64</f>
        <v/>
      </c>
      <c r="I1787" s="544" t="str">
        <f>IF('statement of marks'!CM64="","",'statement of marks'!CM64)</f>
        <v/>
      </c>
      <c r="J1787" s="545" t="str">
        <f>IF('statement of marks'!CN64="","",'statement of marks'!CN64)</f>
        <v/>
      </c>
    </row>
    <row r="1788" spans="1:10" ht="17" customHeight="1">
      <c r="A1788" s="532"/>
      <c r="B1788" s="530" t="str">
        <f>'statement of marks'!$CO$5</f>
        <v>dyk f'k{kk</v>
      </c>
      <c r="C1788" s="543"/>
      <c r="D1788" s="543"/>
      <c r="E1788" s="543" t="str">
        <f>'statement of marks'!BL64</f>
        <v/>
      </c>
      <c r="F1788" s="561"/>
      <c r="G1788" s="543"/>
      <c r="H1788" s="543" t="str">
        <f>'statement of marks'!BM64</f>
        <v/>
      </c>
      <c r="I1788" s="547" t="str">
        <f>IF('statement of marks'!CP64="","",'statement of marks'!CP64)</f>
        <v/>
      </c>
      <c r="J1788" s="551" t="str">
        <f>IF('statement of marks'!CQ64="","",'statement of marks'!CQ64)</f>
        <v/>
      </c>
    </row>
    <row r="1789" spans="1:10" ht="17" customHeight="1">
      <c r="A1789" s="960"/>
      <c r="B1789" s="959" t="s">
        <v>659</v>
      </c>
      <c r="C1789" s="920" t="s">
        <v>8</v>
      </c>
      <c r="D1789" s="920"/>
      <c r="E1789" s="961" t="str">
        <f>'statement of marks'!CY$5</f>
        <v>dqy iw.kkZd</v>
      </c>
      <c r="F1789" s="961"/>
      <c r="G1789" s="961" t="str">
        <f>'statement of marks'!CZ$5</f>
        <v>dqy izkIrkad</v>
      </c>
      <c r="H1789" s="961"/>
      <c r="I1789" s="562" t="str">
        <f>'statement of marks'!DA$5</f>
        <v>izfr'kr</v>
      </c>
      <c r="J1789" s="536" t="s">
        <v>663</v>
      </c>
    </row>
    <row r="1790" spans="1:10" ht="17" customHeight="1">
      <c r="A1790" s="960"/>
      <c r="B1790" s="959"/>
      <c r="C1790" s="920" t="str">
        <f>IF('statement of marks'!CX64="","",'statement of marks'!CX64)</f>
        <v/>
      </c>
      <c r="D1790" s="920"/>
      <c r="E1790" s="951" t="str">
        <f>IF('statement of marks'!CY64="","",'statement of marks'!CY64)</f>
        <v/>
      </c>
      <c r="F1790" s="951"/>
      <c r="G1790" s="951" t="str">
        <f>IF('statement of marks'!CZ64="","",'statement of marks'!CZ64)</f>
        <v/>
      </c>
      <c r="H1790" s="951"/>
      <c r="I1790" s="543" t="str">
        <f>IF('statement of marks'!DA64="","",'statement of marks'!DA64)</f>
        <v/>
      </c>
      <c r="J1790" s="566" t="str">
        <f>IF('statement of marks'!DB64="","",'statement of marks'!DB64)</f>
        <v/>
      </c>
    </row>
    <row r="1791" spans="1:10" ht="17" customHeight="1">
      <c r="A1791" s="532"/>
      <c r="B1791" s="539" t="str">
        <f>'statement of marks'!$CU$5</f>
        <v>dqy ehfVax</v>
      </c>
      <c r="C1791" s="932" t="str">
        <f>details!$CB$3</f>
        <v>;ksx fnlEcj rd</v>
      </c>
      <c r="D1791" s="933"/>
      <c r="E1791" s="934"/>
      <c r="F1791" s="552" t="str">
        <f>details!CB64</f>
        <v/>
      </c>
      <c r="G1791" s="932" t="s">
        <v>664</v>
      </c>
      <c r="H1791" s="933"/>
      <c r="I1791" s="934"/>
      <c r="J1791" s="554" t="str">
        <f>details!CJ64</f>
        <v/>
      </c>
    </row>
    <row r="1792" spans="1:10" ht="17" customHeight="1">
      <c r="A1792" s="532"/>
      <c r="B1792" s="530" t="str">
        <f>'statement of marks'!$CV$5</f>
        <v>Nk= mifLFkfr</v>
      </c>
      <c r="C1792" s="935"/>
      <c r="D1792" s="936"/>
      <c r="E1792" s="937"/>
      <c r="F1792" s="553" t="str">
        <f>details!CC64</f>
        <v/>
      </c>
      <c r="G1792" s="935"/>
      <c r="H1792" s="936"/>
      <c r="I1792" s="937"/>
      <c r="J1792" s="555" t="str">
        <f>details!CK64</f>
        <v/>
      </c>
    </row>
    <row r="1793" spans="1:10" ht="17" customHeight="1">
      <c r="A1793" s="532"/>
      <c r="B1793" s="530" t="s">
        <v>569</v>
      </c>
      <c r="C1793" s="952" t="str">
        <f>IF('statement of marks'!DE64="","",'statement of marks'!DE64)</f>
        <v/>
      </c>
      <c r="D1793" s="953"/>
      <c r="E1793" s="953"/>
      <c r="F1793" s="954"/>
      <c r="G1793" s="955" t="str">
        <f>'statement of marks'!DD$5</f>
        <v>d{kk esa LFkku</v>
      </c>
      <c r="H1793" s="956"/>
      <c r="I1793" s="957"/>
      <c r="J1793" s="545" t="str">
        <f>'statement of marks'!DD64</f>
        <v/>
      </c>
    </row>
    <row r="1794" spans="1:10" ht="17" customHeight="1">
      <c r="A1794" s="532"/>
      <c r="B1794" s="530" t="s">
        <v>65</v>
      </c>
      <c r="C1794" s="920"/>
      <c r="D1794" s="920"/>
      <c r="E1794" s="920"/>
      <c r="F1794" s="920"/>
      <c r="G1794" s="920"/>
      <c r="H1794" s="920"/>
      <c r="I1794" s="920"/>
      <c r="J1794" s="924"/>
    </row>
    <row r="1795" spans="1:10" ht="17" customHeight="1">
      <c r="A1795" s="532"/>
      <c r="B1795" s="556" t="s">
        <v>86</v>
      </c>
      <c r="C1795" s="920"/>
      <c r="D1795" s="920"/>
      <c r="E1795" s="920"/>
      <c r="F1795" s="920"/>
      <c r="G1795" s="920"/>
      <c r="H1795" s="920"/>
      <c r="I1795" s="920"/>
      <c r="J1795" s="924"/>
    </row>
    <row r="1796" spans="1:10" ht="17" customHeight="1">
      <c r="A1796" s="532"/>
      <c r="B1796" s="557" t="s">
        <v>16</v>
      </c>
      <c r="C1796" s="920"/>
      <c r="D1796" s="920"/>
      <c r="E1796" s="920"/>
      <c r="F1796" s="920"/>
      <c r="G1796" s="920"/>
      <c r="H1796" s="920"/>
      <c r="I1796" s="920"/>
      <c r="J1796" s="924"/>
    </row>
    <row r="1797" spans="1:10" ht="17" customHeight="1">
      <c r="A1797" s="534"/>
      <c r="B1797" s="558" t="s">
        <v>4</v>
      </c>
      <c r="C1797" s="920"/>
      <c r="D1797" s="920"/>
      <c r="E1797" s="920"/>
      <c r="F1797" s="920"/>
      <c r="G1797" s="920"/>
      <c r="H1797" s="920"/>
      <c r="I1797" s="920"/>
      <c r="J1797" s="924"/>
    </row>
    <row r="1798" spans="1:10" ht="17" customHeight="1" thickBot="1">
      <c r="A1798" s="535"/>
      <c r="B1798" s="559" t="str">
        <f>'statement of marks'!$H$3</f>
        <v xml:space="preserve">fo|ky; dk Mkbl dksM+ </v>
      </c>
      <c r="C1798" s="925" t="str">
        <f>'statement of marks'!$I$3</f>
        <v>00001</v>
      </c>
      <c r="D1798" s="925"/>
      <c r="E1798" s="926" t="s">
        <v>63</v>
      </c>
      <c r="F1798" s="926"/>
      <c r="G1798" s="926"/>
      <c r="H1798" s="927">
        <f>'statement of marks'!$DD$107</f>
        <v>42460</v>
      </c>
      <c r="I1798" s="928"/>
      <c r="J1798" s="540" t="s">
        <v>662</v>
      </c>
    </row>
    <row r="1799" spans="1:10" ht="17" customHeight="1">
      <c r="A1799" s="929" t="s">
        <v>39</v>
      </c>
      <c r="B1799" s="930"/>
      <c r="C1799" s="930"/>
      <c r="D1799" s="930"/>
      <c r="E1799" s="930"/>
      <c r="F1799" s="930"/>
      <c r="G1799" s="930"/>
      <c r="H1799" s="930"/>
      <c r="I1799" s="930"/>
      <c r="J1799" s="931"/>
    </row>
    <row r="1800" spans="1:10" ht="17" customHeight="1">
      <c r="A1800" s="938" t="str">
        <f>'statement of marks'!$A$1</f>
        <v>jk- ck- ek/;fed fo|ky; uohu] fuEckgsM+k</v>
      </c>
      <c r="B1800" s="939"/>
      <c r="C1800" s="939"/>
      <c r="D1800" s="939"/>
      <c r="E1800" s="939"/>
      <c r="F1800" s="939"/>
      <c r="G1800" s="939"/>
      <c r="H1800" s="939"/>
      <c r="I1800" s="939"/>
      <c r="J1800" s="940"/>
    </row>
    <row r="1801" spans="1:10" ht="17" customHeight="1">
      <c r="A1801" s="941"/>
      <c r="B1801" s="942"/>
      <c r="C1801" s="942"/>
      <c r="D1801" s="942"/>
      <c r="E1801" s="942"/>
      <c r="F1801" s="942"/>
      <c r="G1801" s="942"/>
      <c r="H1801" s="942"/>
      <c r="I1801" s="942"/>
      <c r="J1801" s="943"/>
    </row>
    <row r="1802" spans="1:10" ht="17" customHeight="1">
      <c r="A1802" s="531"/>
      <c r="B1802" s="537" t="s">
        <v>559</v>
      </c>
      <c r="C1802" s="944" t="str">
        <f>'statement of marks'!$F$3</f>
        <v>2015-16</v>
      </c>
      <c r="D1802" s="944"/>
      <c r="E1802" s="944"/>
      <c r="F1802" s="944"/>
      <c r="G1802" s="944"/>
      <c r="H1802" s="944"/>
      <c r="I1802" s="944"/>
      <c r="J1802" s="945"/>
    </row>
    <row r="1803" spans="1:10" ht="17" customHeight="1">
      <c r="A1803" s="532"/>
      <c r="B1803" s="530" t="s">
        <v>560</v>
      </c>
      <c r="C1803" s="912" t="str">
        <f>IF('statement of marks'!H65="","",'statement of marks'!H65)</f>
        <v>v 059</v>
      </c>
      <c r="D1803" s="912"/>
      <c r="E1803" s="912"/>
      <c r="F1803" s="912"/>
      <c r="G1803" s="912"/>
      <c r="H1803" s="912"/>
      <c r="I1803" s="912"/>
      <c r="J1803" s="958"/>
    </row>
    <row r="1804" spans="1:10" ht="17" customHeight="1">
      <c r="A1804" s="532"/>
      <c r="B1804" s="530" t="s">
        <v>561</v>
      </c>
      <c r="C1804" s="912" t="str">
        <f>IF('statement of marks'!I65="","",'statement of marks'!I65)</f>
        <v>c 059</v>
      </c>
      <c r="D1804" s="912"/>
      <c r="E1804" s="912"/>
      <c r="F1804" s="912"/>
      <c r="G1804" s="912"/>
      <c r="H1804" s="912"/>
      <c r="I1804" s="912"/>
      <c r="J1804" s="958"/>
    </row>
    <row r="1805" spans="1:10" ht="17" customHeight="1">
      <c r="A1805" s="532"/>
      <c r="B1805" s="530" t="s">
        <v>562</v>
      </c>
      <c r="C1805" s="912" t="str">
        <f>IF('statement of marks'!J65="","",'statement of marks'!J65)</f>
        <v>l 059</v>
      </c>
      <c r="D1805" s="912"/>
      <c r="E1805" s="912"/>
      <c r="F1805" s="912"/>
      <c r="G1805" s="912"/>
      <c r="H1805" s="912"/>
      <c r="I1805" s="912"/>
      <c r="J1805" s="958"/>
    </row>
    <row r="1806" spans="1:10" ht="17" customHeight="1">
      <c r="A1806" s="532"/>
      <c r="B1806" s="530" t="s">
        <v>563</v>
      </c>
      <c r="C1806" s="946" t="str">
        <f>'statement of marks'!$D$3</f>
        <v>2 A</v>
      </c>
      <c r="D1806" s="946"/>
      <c r="E1806" s="946"/>
      <c r="F1806" s="912" t="s">
        <v>566</v>
      </c>
      <c r="G1806" s="912"/>
      <c r="H1806" s="912"/>
      <c r="I1806" s="949" t="str">
        <f>IF('statement of marks'!B65="","",'statement of marks'!B65)</f>
        <v/>
      </c>
      <c r="J1806" s="950"/>
    </row>
    <row r="1807" spans="1:10" ht="17" customHeight="1">
      <c r="A1807" s="532"/>
      <c r="B1807" s="530" t="s">
        <v>6</v>
      </c>
      <c r="C1807" s="946" t="str">
        <f>IF('statement of marks'!D65="","",'statement of marks'!D65)</f>
        <v/>
      </c>
      <c r="D1807" s="946"/>
      <c r="E1807" s="946"/>
      <c r="F1807" s="912" t="s">
        <v>564</v>
      </c>
      <c r="G1807" s="912"/>
      <c r="H1807" s="912"/>
      <c r="I1807" s="949" t="str">
        <f>IF('statement of marks'!E65="","",'statement of marks'!E65)</f>
        <v/>
      </c>
      <c r="J1807" s="950"/>
    </row>
    <row r="1808" spans="1:10" ht="17" customHeight="1">
      <c r="A1808" s="532"/>
      <c r="B1808" s="530" t="s">
        <v>661</v>
      </c>
      <c r="C1808" s="947" t="str">
        <f>IF('statement of marks'!F65="","",'statement of marks'!F65)</f>
        <v/>
      </c>
      <c r="D1808" s="947"/>
      <c r="E1808" s="947"/>
      <c r="F1808" s="918" t="str">
        <f>IF('statement of marks'!G65="","",'statement of marks'!G65)</f>
        <v/>
      </c>
      <c r="G1808" s="918"/>
      <c r="H1808" s="918"/>
      <c r="I1808" s="918"/>
      <c r="J1808" s="948"/>
    </row>
    <row r="1809" spans="1:10" ht="17" customHeight="1">
      <c r="A1809" s="534"/>
      <c r="B1809" s="529" t="s">
        <v>565</v>
      </c>
      <c r="C1809" s="498" t="str">
        <f>'statement of marks'!K$5</f>
        <v>ekSf[kd</v>
      </c>
      <c r="D1809" s="498" t="str">
        <f>'statement of marks'!L$5</f>
        <v>fyf[kr</v>
      </c>
      <c r="E1809" s="498" t="str">
        <f>'statement of marks'!M$5</f>
        <v>;ksx</v>
      </c>
      <c r="F1809" s="498" t="str">
        <f>'statement of marks'!N$5</f>
        <v>ekSf[kd</v>
      </c>
      <c r="G1809" s="498" t="str">
        <f>'statement of marks'!O$5</f>
        <v>fyf[kr</v>
      </c>
      <c r="H1809" s="498" t="str">
        <f>'statement of marks'!P$5</f>
        <v>;ksx</v>
      </c>
      <c r="I1809" s="564" t="s">
        <v>79</v>
      </c>
      <c r="J1809" s="565" t="s">
        <v>571</v>
      </c>
    </row>
    <row r="1810" spans="1:10" ht="17" customHeight="1">
      <c r="A1810" s="533"/>
      <c r="B1810" s="538" t="s">
        <v>55</v>
      </c>
      <c r="C1810" s="541">
        <f>'statement of marks'!K$6</f>
        <v>70</v>
      </c>
      <c r="D1810" s="541">
        <f>'statement of marks'!L$6</f>
        <v>30</v>
      </c>
      <c r="E1810" s="541">
        <f>'statement of marks'!M$6</f>
        <v>100</v>
      </c>
      <c r="F1810" s="541">
        <f>'statement of marks'!N$6</f>
        <v>70</v>
      </c>
      <c r="G1810" s="541">
        <f>'statement of marks'!O$6</f>
        <v>30</v>
      </c>
      <c r="H1810" s="541">
        <f>'statement of marks'!P$6</f>
        <v>100</v>
      </c>
      <c r="I1810" s="541"/>
      <c r="J1810" s="542"/>
    </row>
    <row r="1811" spans="1:10" ht="17" customHeight="1">
      <c r="A1811" s="532"/>
      <c r="B1811" s="530" t="str">
        <f>'statement of marks'!$BZ$5</f>
        <v>fgUnh</v>
      </c>
      <c r="C1811" s="543" t="str">
        <f>'statement of marks'!K65</f>
        <v/>
      </c>
      <c r="D1811" s="543" t="str">
        <f>'statement of marks'!L65</f>
        <v/>
      </c>
      <c r="E1811" s="543" t="str">
        <f>'statement of marks'!M65</f>
        <v/>
      </c>
      <c r="F1811" s="543" t="str">
        <f>'statement of marks'!N65</f>
        <v/>
      </c>
      <c r="G1811" s="543" t="str">
        <f>'statement of marks'!O65</f>
        <v/>
      </c>
      <c r="H1811" s="543" t="str">
        <f>'statement of marks'!P65</f>
        <v/>
      </c>
      <c r="I1811" s="544" t="str">
        <f>IF('statement of marks'!CA65="","",'statement of marks'!CA65)</f>
        <v/>
      </c>
      <c r="J1811" s="545" t="str">
        <f>IF('statement of marks'!CB65="","",'statement of marks'!CB65)</f>
        <v/>
      </c>
    </row>
    <row r="1812" spans="1:10" ht="17" customHeight="1">
      <c r="A1812" s="532"/>
      <c r="B1812" s="530" t="str">
        <f>'statement of marks'!$CC$5</f>
        <v>vaxszth</v>
      </c>
      <c r="C1812" s="543" t="str">
        <f>'statement of marks'!X65</f>
        <v/>
      </c>
      <c r="D1812" s="543" t="str">
        <f>'statement of marks'!Y65</f>
        <v/>
      </c>
      <c r="E1812" s="543" t="str">
        <f>'statement of marks'!Z65</f>
        <v/>
      </c>
      <c r="F1812" s="543" t="str">
        <f>'statement of marks'!AA65</f>
        <v/>
      </c>
      <c r="G1812" s="543" t="str">
        <f>'statement of marks'!AB65</f>
        <v/>
      </c>
      <c r="H1812" s="543" t="str">
        <f>'statement of marks'!AC65</f>
        <v/>
      </c>
      <c r="I1812" s="544" t="str">
        <f>IF('statement of marks'!CD65="","",'statement of marks'!CD65)</f>
        <v/>
      </c>
      <c r="J1812" s="545" t="str">
        <f>IF('statement of marks'!CE65="","",'statement of marks'!CE65)</f>
        <v/>
      </c>
    </row>
    <row r="1813" spans="1:10" ht="17" customHeight="1">
      <c r="A1813" s="532"/>
      <c r="B1813" s="530" t="str">
        <f>'statement of marks'!$CF$5</f>
        <v>xf.kr</v>
      </c>
      <c r="C1813" s="543" t="str">
        <f>'statement of marks'!AK65</f>
        <v/>
      </c>
      <c r="D1813" s="543" t="str">
        <f>'statement of marks'!AL65</f>
        <v/>
      </c>
      <c r="E1813" s="543" t="str">
        <f>'statement of marks'!AM65</f>
        <v/>
      </c>
      <c r="F1813" s="543" t="str">
        <f>'statement of marks'!AN65</f>
        <v/>
      </c>
      <c r="G1813" s="543" t="str">
        <f>'statement of marks'!AO65</f>
        <v/>
      </c>
      <c r="H1813" s="543" t="str">
        <f>'statement of marks'!AP65</f>
        <v/>
      </c>
      <c r="I1813" s="544" t="str">
        <f>IF('statement of marks'!CG65="","",'statement of marks'!CG65)</f>
        <v/>
      </c>
      <c r="J1813" s="545" t="str">
        <f>IF('statement of marks'!CH65="","",'statement of marks'!CH65)</f>
        <v/>
      </c>
    </row>
    <row r="1814" spans="1:10" ht="17" customHeight="1">
      <c r="A1814" s="533"/>
      <c r="B1814" s="538" t="s">
        <v>55</v>
      </c>
      <c r="C1814" s="541"/>
      <c r="D1814" s="541"/>
      <c r="E1814" s="541">
        <f>'statement of marks'!AX$6</f>
        <v>50</v>
      </c>
      <c r="F1814" s="541"/>
      <c r="G1814" s="541"/>
      <c r="H1814" s="541">
        <f>'statement of marks'!AY$6</f>
        <v>50</v>
      </c>
      <c r="I1814" s="546"/>
      <c r="J1814" s="542"/>
    </row>
    <row r="1815" spans="1:10" ht="17" customHeight="1">
      <c r="A1815" s="532"/>
      <c r="B1815" s="530" t="str">
        <f>'statement of marks'!$CI$5</f>
        <v>Ik;kZoj.k v/;;u</v>
      </c>
      <c r="C1815" s="561"/>
      <c r="D1815" s="561"/>
      <c r="E1815" s="543" t="str">
        <f>'statement of marks'!AX65</f>
        <v/>
      </c>
      <c r="F1815" s="561"/>
      <c r="G1815" s="561"/>
      <c r="H1815" s="543" t="str">
        <f>'statement of marks'!AY65</f>
        <v/>
      </c>
      <c r="I1815" s="544" t="str">
        <f>IF('statement of marks'!CJ65="","",'statement of marks'!CJ65)</f>
        <v/>
      </c>
      <c r="J1815" s="545" t="str">
        <f>IF('statement of marks'!CK65="","",'statement of marks'!CK65)</f>
        <v/>
      </c>
    </row>
    <row r="1816" spans="1:10" ht="17" customHeight="1">
      <c r="A1816" s="532"/>
      <c r="B1816" s="530" t="str">
        <f>'statement of marks'!$CR$5</f>
        <v>LokLF; ,oe~ 'kkjhfjd f'k{kk</v>
      </c>
      <c r="C1816" s="543"/>
      <c r="D1816" s="543"/>
      <c r="E1816" s="543" t="str">
        <f>'statement of marks'!BS65</f>
        <v/>
      </c>
      <c r="F1816" s="561"/>
      <c r="G1816" s="543"/>
      <c r="H1816" s="543" t="str">
        <f>'statement of marks'!BT65</f>
        <v/>
      </c>
      <c r="I1816" s="547" t="str">
        <f>IF('statement of marks'!CS65="","",'statement of marks'!CS65)</f>
        <v/>
      </c>
      <c r="J1816" s="548" t="str">
        <f>IF('statement of marks'!CT65="","",'statement of marks'!CT65)</f>
        <v/>
      </c>
    </row>
    <row r="1817" spans="1:10" ht="17" customHeight="1">
      <c r="A1817" s="533"/>
      <c r="B1817" s="538" t="s">
        <v>55</v>
      </c>
      <c r="C1817" s="541"/>
      <c r="D1817" s="541"/>
      <c r="E1817" s="541">
        <f>'statement of marks'!BE$6</f>
        <v>25</v>
      </c>
      <c r="F1817" s="546"/>
      <c r="G1817" s="541"/>
      <c r="H1817" s="541">
        <f>'statement of marks'!BF$6</f>
        <v>25</v>
      </c>
      <c r="I1817" s="549"/>
      <c r="J1817" s="550"/>
    </row>
    <row r="1818" spans="1:10" ht="17" customHeight="1">
      <c r="A1818" s="532"/>
      <c r="B1818" s="530" t="str">
        <f>'statement of marks'!$CL$5</f>
        <v>dk;kZuqHko</v>
      </c>
      <c r="C1818" s="543"/>
      <c r="D1818" s="543"/>
      <c r="E1818" s="543" t="str">
        <f>'statement of marks'!BE65</f>
        <v/>
      </c>
      <c r="F1818" s="561"/>
      <c r="G1818" s="543"/>
      <c r="H1818" s="543" t="str">
        <f>'statement of marks'!BF65</f>
        <v/>
      </c>
      <c r="I1818" s="544" t="str">
        <f>IF('statement of marks'!CM65="","",'statement of marks'!CM65)</f>
        <v/>
      </c>
      <c r="J1818" s="545" t="str">
        <f>IF('statement of marks'!CN65="","",'statement of marks'!CN65)</f>
        <v/>
      </c>
    </row>
    <row r="1819" spans="1:10" ht="17" customHeight="1">
      <c r="A1819" s="532"/>
      <c r="B1819" s="530" t="str">
        <f>'statement of marks'!$CO$5</f>
        <v>dyk f'k{kk</v>
      </c>
      <c r="C1819" s="543"/>
      <c r="D1819" s="543"/>
      <c r="E1819" s="543" t="str">
        <f>'statement of marks'!BL65</f>
        <v/>
      </c>
      <c r="F1819" s="561"/>
      <c r="G1819" s="543"/>
      <c r="H1819" s="543" t="str">
        <f>'statement of marks'!BM65</f>
        <v/>
      </c>
      <c r="I1819" s="547" t="str">
        <f>IF('statement of marks'!CP65="","",'statement of marks'!CP65)</f>
        <v/>
      </c>
      <c r="J1819" s="551" t="str">
        <f>IF('statement of marks'!CQ65="","",'statement of marks'!CQ65)</f>
        <v/>
      </c>
    </row>
    <row r="1820" spans="1:10" ht="17" customHeight="1">
      <c r="A1820" s="960"/>
      <c r="B1820" s="959" t="s">
        <v>659</v>
      </c>
      <c r="C1820" s="920" t="s">
        <v>8</v>
      </c>
      <c r="D1820" s="920"/>
      <c r="E1820" s="961" t="str">
        <f>'statement of marks'!CY$5</f>
        <v>dqy iw.kkZd</v>
      </c>
      <c r="F1820" s="961"/>
      <c r="G1820" s="961" t="str">
        <f>'statement of marks'!CZ$5</f>
        <v>dqy izkIrkad</v>
      </c>
      <c r="H1820" s="961"/>
      <c r="I1820" s="562" t="str">
        <f>'statement of marks'!DA$5</f>
        <v>izfr'kr</v>
      </c>
      <c r="J1820" s="536" t="s">
        <v>663</v>
      </c>
    </row>
    <row r="1821" spans="1:10" ht="17" customHeight="1">
      <c r="A1821" s="960"/>
      <c r="B1821" s="959"/>
      <c r="C1821" s="920" t="str">
        <f>IF('statement of marks'!CX65="","",'statement of marks'!CX65)</f>
        <v/>
      </c>
      <c r="D1821" s="920"/>
      <c r="E1821" s="951" t="str">
        <f>IF('statement of marks'!CY65="","",'statement of marks'!CY65)</f>
        <v/>
      </c>
      <c r="F1821" s="951"/>
      <c r="G1821" s="951" t="str">
        <f>IF('statement of marks'!CZ65="","",'statement of marks'!CZ65)</f>
        <v/>
      </c>
      <c r="H1821" s="951"/>
      <c r="I1821" s="543" t="str">
        <f>IF('statement of marks'!DA65="","",'statement of marks'!DA65)</f>
        <v/>
      </c>
      <c r="J1821" s="566" t="str">
        <f>IF('statement of marks'!DB65="","",'statement of marks'!DB65)</f>
        <v/>
      </c>
    </row>
    <row r="1822" spans="1:10" ht="17" customHeight="1">
      <c r="A1822" s="532"/>
      <c r="B1822" s="539" t="str">
        <f>'statement of marks'!$CU$5</f>
        <v>dqy ehfVax</v>
      </c>
      <c r="C1822" s="932" t="str">
        <f>details!$CB$3</f>
        <v>;ksx fnlEcj rd</v>
      </c>
      <c r="D1822" s="933"/>
      <c r="E1822" s="934"/>
      <c r="F1822" s="552" t="str">
        <f>details!CB65</f>
        <v/>
      </c>
      <c r="G1822" s="932" t="s">
        <v>664</v>
      </c>
      <c r="H1822" s="933"/>
      <c r="I1822" s="934"/>
      <c r="J1822" s="554" t="str">
        <f>details!CJ65</f>
        <v/>
      </c>
    </row>
    <row r="1823" spans="1:10" ht="17" customHeight="1">
      <c r="A1823" s="532"/>
      <c r="B1823" s="530" t="str">
        <f>'statement of marks'!$CV$5</f>
        <v>Nk= mifLFkfr</v>
      </c>
      <c r="C1823" s="935"/>
      <c r="D1823" s="936"/>
      <c r="E1823" s="937"/>
      <c r="F1823" s="553" t="str">
        <f>details!CC65</f>
        <v/>
      </c>
      <c r="G1823" s="935"/>
      <c r="H1823" s="936"/>
      <c r="I1823" s="937"/>
      <c r="J1823" s="555" t="str">
        <f>details!CK65</f>
        <v/>
      </c>
    </row>
    <row r="1824" spans="1:10" ht="17" customHeight="1">
      <c r="A1824" s="532"/>
      <c r="B1824" s="530" t="s">
        <v>569</v>
      </c>
      <c r="C1824" s="952" t="str">
        <f>IF('statement of marks'!DE65="","",'statement of marks'!DE65)</f>
        <v/>
      </c>
      <c r="D1824" s="953"/>
      <c r="E1824" s="953"/>
      <c r="F1824" s="954"/>
      <c r="G1824" s="955" t="str">
        <f>'statement of marks'!DD$5</f>
        <v>d{kk esa LFkku</v>
      </c>
      <c r="H1824" s="956"/>
      <c r="I1824" s="957"/>
      <c r="J1824" s="545" t="str">
        <f>'statement of marks'!DD65</f>
        <v/>
      </c>
    </row>
    <row r="1825" spans="1:10" ht="17" customHeight="1">
      <c r="A1825" s="532"/>
      <c r="B1825" s="530" t="s">
        <v>65</v>
      </c>
      <c r="C1825" s="920"/>
      <c r="D1825" s="920"/>
      <c r="E1825" s="920"/>
      <c r="F1825" s="920"/>
      <c r="G1825" s="920"/>
      <c r="H1825" s="920"/>
      <c r="I1825" s="920"/>
      <c r="J1825" s="924"/>
    </row>
    <row r="1826" spans="1:10" ht="17" customHeight="1">
      <c r="A1826" s="532"/>
      <c r="B1826" s="556" t="s">
        <v>86</v>
      </c>
      <c r="C1826" s="920"/>
      <c r="D1826" s="920"/>
      <c r="E1826" s="920"/>
      <c r="F1826" s="920"/>
      <c r="G1826" s="920"/>
      <c r="H1826" s="920"/>
      <c r="I1826" s="920"/>
      <c r="J1826" s="924"/>
    </row>
    <row r="1827" spans="1:10" ht="17" customHeight="1">
      <c r="A1827" s="532"/>
      <c r="B1827" s="557" t="s">
        <v>16</v>
      </c>
      <c r="C1827" s="920"/>
      <c r="D1827" s="920"/>
      <c r="E1827" s="920"/>
      <c r="F1827" s="920"/>
      <c r="G1827" s="920"/>
      <c r="H1827" s="920"/>
      <c r="I1827" s="920"/>
      <c r="J1827" s="924"/>
    </row>
    <row r="1828" spans="1:10" ht="17" customHeight="1">
      <c r="A1828" s="534"/>
      <c r="B1828" s="558" t="s">
        <v>4</v>
      </c>
      <c r="C1828" s="920"/>
      <c r="D1828" s="920"/>
      <c r="E1828" s="920"/>
      <c r="F1828" s="920"/>
      <c r="G1828" s="920"/>
      <c r="H1828" s="920"/>
      <c r="I1828" s="920"/>
      <c r="J1828" s="924"/>
    </row>
    <row r="1829" spans="1:10" ht="17" customHeight="1" thickBot="1">
      <c r="A1829" s="535"/>
      <c r="B1829" s="559" t="str">
        <f>'statement of marks'!$H$3</f>
        <v xml:space="preserve">fo|ky; dk Mkbl dksM+ </v>
      </c>
      <c r="C1829" s="925" t="str">
        <f>'statement of marks'!$I$3</f>
        <v>00001</v>
      </c>
      <c r="D1829" s="925"/>
      <c r="E1829" s="926" t="s">
        <v>63</v>
      </c>
      <c r="F1829" s="926"/>
      <c r="G1829" s="926"/>
      <c r="H1829" s="927">
        <f>'statement of marks'!$DD$107</f>
        <v>42460</v>
      </c>
      <c r="I1829" s="928"/>
      <c r="J1829" s="540" t="s">
        <v>662</v>
      </c>
    </row>
    <row r="1830" spans="1:10" ht="17" customHeight="1">
      <c r="A1830" s="929" t="s">
        <v>39</v>
      </c>
      <c r="B1830" s="930"/>
      <c r="C1830" s="930"/>
      <c r="D1830" s="930"/>
      <c r="E1830" s="930"/>
      <c r="F1830" s="930"/>
      <c r="G1830" s="930"/>
      <c r="H1830" s="930"/>
      <c r="I1830" s="930"/>
      <c r="J1830" s="931"/>
    </row>
    <row r="1831" spans="1:10" ht="17" customHeight="1">
      <c r="A1831" s="938" t="str">
        <f>'statement of marks'!$A$1</f>
        <v>jk- ck- ek/;fed fo|ky; uohu] fuEckgsM+k</v>
      </c>
      <c r="B1831" s="939"/>
      <c r="C1831" s="939"/>
      <c r="D1831" s="939"/>
      <c r="E1831" s="939"/>
      <c r="F1831" s="939"/>
      <c r="G1831" s="939"/>
      <c r="H1831" s="939"/>
      <c r="I1831" s="939"/>
      <c r="J1831" s="940"/>
    </row>
    <row r="1832" spans="1:10" ht="17" customHeight="1">
      <c r="A1832" s="941"/>
      <c r="B1832" s="942"/>
      <c r="C1832" s="942"/>
      <c r="D1832" s="942"/>
      <c r="E1832" s="942"/>
      <c r="F1832" s="942"/>
      <c r="G1832" s="942"/>
      <c r="H1832" s="942"/>
      <c r="I1832" s="942"/>
      <c r="J1832" s="943"/>
    </row>
    <row r="1833" spans="1:10" ht="17" customHeight="1">
      <c r="A1833" s="531"/>
      <c r="B1833" s="537" t="s">
        <v>559</v>
      </c>
      <c r="C1833" s="944" t="str">
        <f>'statement of marks'!$F$3</f>
        <v>2015-16</v>
      </c>
      <c r="D1833" s="944"/>
      <c r="E1833" s="944"/>
      <c r="F1833" s="944"/>
      <c r="G1833" s="944"/>
      <c r="H1833" s="944"/>
      <c r="I1833" s="944"/>
      <c r="J1833" s="945"/>
    </row>
    <row r="1834" spans="1:10" ht="17" customHeight="1">
      <c r="A1834" s="532"/>
      <c r="B1834" s="530" t="s">
        <v>560</v>
      </c>
      <c r="C1834" s="912" t="str">
        <f>IF('statement of marks'!H66="","",'statement of marks'!H66)</f>
        <v>v 060</v>
      </c>
      <c r="D1834" s="912"/>
      <c r="E1834" s="912"/>
      <c r="F1834" s="912"/>
      <c r="G1834" s="912"/>
      <c r="H1834" s="912"/>
      <c r="I1834" s="912"/>
      <c r="J1834" s="958"/>
    </row>
    <row r="1835" spans="1:10" ht="17" customHeight="1">
      <c r="A1835" s="532"/>
      <c r="B1835" s="530" t="s">
        <v>561</v>
      </c>
      <c r="C1835" s="912" t="str">
        <f>IF('statement of marks'!I66="","",'statement of marks'!I66)</f>
        <v>c 060</v>
      </c>
      <c r="D1835" s="912"/>
      <c r="E1835" s="912"/>
      <c r="F1835" s="912"/>
      <c r="G1835" s="912"/>
      <c r="H1835" s="912"/>
      <c r="I1835" s="912"/>
      <c r="J1835" s="958"/>
    </row>
    <row r="1836" spans="1:10" ht="17" customHeight="1">
      <c r="A1836" s="532"/>
      <c r="B1836" s="530" t="s">
        <v>562</v>
      </c>
      <c r="C1836" s="912" t="str">
        <f>IF('statement of marks'!J66="","",'statement of marks'!J66)</f>
        <v>l 060</v>
      </c>
      <c r="D1836" s="912"/>
      <c r="E1836" s="912"/>
      <c r="F1836" s="912"/>
      <c r="G1836" s="912"/>
      <c r="H1836" s="912"/>
      <c r="I1836" s="912"/>
      <c r="J1836" s="958"/>
    </row>
    <row r="1837" spans="1:10" ht="17" customHeight="1">
      <c r="A1837" s="532"/>
      <c r="B1837" s="530" t="s">
        <v>563</v>
      </c>
      <c r="C1837" s="946" t="str">
        <f>'statement of marks'!$D$3</f>
        <v>2 A</v>
      </c>
      <c r="D1837" s="946"/>
      <c r="E1837" s="946"/>
      <c r="F1837" s="912" t="s">
        <v>566</v>
      </c>
      <c r="G1837" s="912"/>
      <c r="H1837" s="912"/>
      <c r="I1837" s="949" t="str">
        <f>IF('statement of marks'!B66="","",'statement of marks'!B66)</f>
        <v/>
      </c>
      <c r="J1837" s="950"/>
    </row>
    <row r="1838" spans="1:10" ht="17" customHeight="1">
      <c r="A1838" s="532"/>
      <c r="B1838" s="530" t="s">
        <v>6</v>
      </c>
      <c r="C1838" s="946" t="str">
        <f>IF('statement of marks'!D66="","",'statement of marks'!D66)</f>
        <v/>
      </c>
      <c r="D1838" s="946"/>
      <c r="E1838" s="946"/>
      <c r="F1838" s="912" t="s">
        <v>564</v>
      </c>
      <c r="G1838" s="912"/>
      <c r="H1838" s="912"/>
      <c r="I1838" s="949" t="str">
        <f>IF('statement of marks'!E66="","",'statement of marks'!E66)</f>
        <v/>
      </c>
      <c r="J1838" s="950"/>
    </row>
    <row r="1839" spans="1:10" ht="17" customHeight="1">
      <c r="A1839" s="532"/>
      <c r="B1839" s="530" t="s">
        <v>661</v>
      </c>
      <c r="C1839" s="947" t="str">
        <f>IF('statement of marks'!F66="","",'statement of marks'!F66)</f>
        <v/>
      </c>
      <c r="D1839" s="947"/>
      <c r="E1839" s="947"/>
      <c r="F1839" s="918" t="str">
        <f>IF('statement of marks'!G66="","",'statement of marks'!G66)</f>
        <v/>
      </c>
      <c r="G1839" s="918"/>
      <c r="H1839" s="918"/>
      <c r="I1839" s="918"/>
      <c r="J1839" s="948"/>
    </row>
    <row r="1840" spans="1:10" ht="17" customHeight="1">
      <c r="A1840" s="534"/>
      <c r="B1840" s="529" t="s">
        <v>565</v>
      </c>
      <c r="C1840" s="498" t="str">
        <f>'statement of marks'!K$5</f>
        <v>ekSf[kd</v>
      </c>
      <c r="D1840" s="498" t="str">
        <f>'statement of marks'!L$5</f>
        <v>fyf[kr</v>
      </c>
      <c r="E1840" s="498" t="str">
        <f>'statement of marks'!M$5</f>
        <v>;ksx</v>
      </c>
      <c r="F1840" s="498" t="str">
        <f>'statement of marks'!N$5</f>
        <v>ekSf[kd</v>
      </c>
      <c r="G1840" s="498" t="str">
        <f>'statement of marks'!O$5</f>
        <v>fyf[kr</v>
      </c>
      <c r="H1840" s="498" t="str">
        <f>'statement of marks'!P$5</f>
        <v>;ksx</v>
      </c>
      <c r="I1840" s="564" t="s">
        <v>79</v>
      </c>
      <c r="J1840" s="565" t="s">
        <v>571</v>
      </c>
    </row>
    <row r="1841" spans="1:10" ht="17" customHeight="1">
      <c r="A1841" s="533"/>
      <c r="B1841" s="538" t="s">
        <v>55</v>
      </c>
      <c r="C1841" s="541">
        <f>'statement of marks'!K$6</f>
        <v>70</v>
      </c>
      <c r="D1841" s="541">
        <f>'statement of marks'!L$6</f>
        <v>30</v>
      </c>
      <c r="E1841" s="541">
        <f>'statement of marks'!M$6</f>
        <v>100</v>
      </c>
      <c r="F1841" s="541">
        <f>'statement of marks'!N$6</f>
        <v>70</v>
      </c>
      <c r="G1841" s="541">
        <f>'statement of marks'!O$6</f>
        <v>30</v>
      </c>
      <c r="H1841" s="541">
        <f>'statement of marks'!P$6</f>
        <v>100</v>
      </c>
      <c r="I1841" s="541"/>
      <c r="J1841" s="542"/>
    </row>
    <row r="1842" spans="1:10" ht="17" customHeight="1">
      <c r="A1842" s="532"/>
      <c r="B1842" s="530" t="str">
        <f>'statement of marks'!$BZ$5</f>
        <v>fgUnh</v>
      </c>
      <c r="C1842" s="543" t="str">
        <f>'statement of marks'!K66</f>
        <v/>
      </c>
      <c r="D1842" s="543" t="str">
        <f>'statement of marks'!L66</f>
        <v/>
      </c>
      <c r="E1842" s="543" t="str">
        <f>'statement of marks'!M66</f>
        <v/>
      </c>
      <c r="F1842" s="543" t="str">
        <f>'statement of marks'!N66</f>
        <v/>
      </c>
      <c r="G1842" s="543" t="str">
        <f>'statement of marks'!O66</f>
        <v/>
      </c>
      <c r="H1842" s="543" t="str">
        <f>'statement of marks'!P66</f>
        <v/>
      </c>
      <c r="I1842" s="544" t="str">
        <f>IF('statement of marks'!CA66="","",'statement of marks'!CA66)</f>
        <v/>
      </c>
      <c r="J1842" s="545" t="str">
        <f>IF('statement of marks'!CB66="","",'statement of marks'!CB66)</f>
        <v/>
      </c>
    </row>
    <row r="1843" spans="1:10" ht="17" customHeight="1">
      <c r="A1843" s="532"/>
      <c r="B1843" s="530" t="str">
        <f>'statement of marks'!$CC$5</f>
        <v>vaxszth</v>
      </c>
      <c r="C1843" s="543" t="str">
        <f>'statement of marks'!X66</f>
        <v/>
      </c>
      <c r="D1843" s="543" t="str">
        <f>'statement of marks'!Y66</f>
        <v/>
      </c>
      <c r="E1843" s="543" t="str">
        <f>'statement of marks'!Z66</f>
        <v/>
      </c>
      <c r="F1843" s="543" t="str">
        <f>'statement of marks'!AA66</f>
        <v/>
      </c>
      <c r="G1843" s="543" t="str">
        <f>'statement of marks'!AB66</f>
        <v/>
      </c>
      <c r="H1843" s="543" t="str">
        <f>'statement of marks'!AC66</f>
        <v/>
      </c>
      <c r="I1843" s="544" t="str">
        <f>IF('statement of marks'!CD66="","",'statement of marks'!CD66)</f>
        <v/>
      </c>
      <c r="J1843" s="545" t="str">
        <f>IF('statement of marks'!CE66="","",'statement of marks'!CE66)</f>
        <v/>
      </c>
    </row>
    <row r="1844" spans="1:10" ht="17" customHeight="1">
      <c r="A1844" s="532"/>
      <c r="B1844" s="530" t="str">
        <f>'statement of marks'!$CF$5</f>
        <v>xf.kr</v>
      </c>
      <c r="C1844" s="543" t="str">
        <f>'statement of marks'!AK66</f>
        <v/>
      </c>
      <c r="D1844" s="543" t="str">
        <f>'statement of marks'!AL66</f>
        <v/>
      </c>
      <c r="E1844" s="543" t="str">
        <f>'statement of marks'!AM66</f>
        <v/>
      </c>
      <c r="F1844" s="543" t="str">
        <f>'statement of marks'!AN66</f>
        <v/>
      </c>
      <c r="G1844" s="543" t="str">
        <f>'statement of marks'!AO66</f>
        <v/>
      </c>
      <c r="H1844" s="543" t="str">
        <f>'statement of marks'!AP66</f>
        <v/>
      </c>
      <c r="I1844" s="544" t="str">
        <f>IF('statement of marks'!CG66="","",'statement of marks'!CG66)</f>
        <v/>
      </c>
      <c r="J1844" s="545" t="str">
        <f>IF('statement of marks'!CH66="","",'statement of marks'!CH66)</f>
        <v/>
      </c>
    </row>
    <row r="1845" spans="1:10" ht="17" customHeight="1">
      <c r="A1845" s="533"/>
      <c r="B1845" s="538" t="s">
        <v>55</v>
      </c>
      <c r="C1845" s="541"/>
      <c r="D1845" s="541"/>
      <c r="E1845" s="541">
        <f>'statement of marks'!AX$6</f>
        <v>50</v>
      </c>
      <c r="F1845" s="541"/>
      <c r="G1845" s="541"/>
      <c r="H1845" s="541">
        <f>'statement of marks'!AY$6</f>
        <v>50</v>
      </c>
      <c r="I1845" s="546"/>
      <c r="J1845" s="542"/>
    </row>
    <row r="1846" spans="1:10" ht="17" customHeight="1">
      <c r="A1846" s="532"/>
      <c r="B1846" s="530" t="str">
        <f>'statement of marks'!$CI$5</f>
        <v>Ik;kZoj.k v/;;u</v>
      </c>
      <c r="C1846" s="561"/>
      <c r="D1846" s="561"/>
      <c r="E1846" s="543" t="str">
        <f>'statement of marks'!AX66</f>
        <v/>
      </c>
      <c r="F1846" s="561"/>
      <c r="G1846" s="561"/>
      <c r="H1846" s="543" t="str">
        <f>'statement of marks'!AY66</f>
        <v/>
      </c>
      <c r="I1846" s="544" t="str">
        <f>IF('statement of marks'!CJ66="","",'statement of marks'!CJ66)</f>
        <v/>
      </c>
      <c r="J1846" s="545" t="str">
        <f>IF('statement of marks'!CK66="","",'statement of marks'!CK66)</f>
        <v/>
      </c>
    </row>
    <row r="1847" spans="1:10" ht="17" customHeight="1">
      <c r="A1847" s="532"/>
      <c r="B1847" s="530" t="str">
        <f>'statement of marks'!$CR$5</f>
        <v>LokLF; ,oe~ 'kkjhfjd f'k{kk</v>
      </c>
      <c r="C1847" s="543"/>
      <c r="D1847" s="543"/>
      <c r="E1847" s="543" t="str">
        <f>'statement of marks'!BS66</f>
        <v/>
      </c>
      <c r="F1847" s="561"/>
      <c r="G1847" s="543"/>
      <c r="H1847" s="543" t="str">
        <f>'statement of marks'!BT66</f>
        <v/>
      </c>
      <c r="I1847" s="547" t="str">
        <f>IF('statement of marks'!CS66="","",'statement of marks'!CS66)</f>
        <v/>
      </c>
      <c r="J1847" s="548" t="str">
        <f>IF('statement of marks'!CT66="","",'statement of marks'!CT66)</f>
        <v/>
      </c>
    </row>
    <row r="1848" spans="1:10" ht="17" customHeight="1">
      <c r="A1848" s="533"/>
      <c r="B1848" s="538" t="s">
        <v>55</v>
      </c>
      <c r="C1848" s="541"/>
      <c r="D1848" s="541"/>
      <c r="E1848" s="541">
        <f>'statement of marks'!BE$6</f>
        <v>25</v>
      </c>
      <c r="F1848" s="546"/>
      <c r="G1848" s="541"/>
      <c r="H1848" s="541">
        <f>'statement of marks'!BF$6</f>
        <v>25</v>
      </c>
      <c r="I1848" s="549"/>
      <c r="J1848" s="550"/>
    </row>
    <row r="1849" spans="1:10" ht="17" customHeight="1">
      <c r="A1849" s="532"/>
      <c r="B1849" s="530" t="str">
        <f>'statement of marks'!$CL$5</f>
        <v>dk;kZuqHko</v>
      </c>
      <c r="C1849" s="543"/>
      <c r="D1849" s="543"/>
      <c r="E1849" s="543" t="str">
        <f>'statement of marks'!BE66</f>
        <v/>
      </c>
      <c r="F1849" s="561"/>
      <c r="G1849" s="543"/>
      <c r="H1849" s="543" t="str">
        <f>'statement of marks'!BF66</f>
        <v/>
      </c>
      <c r="I1849" s="544" t="str">
        <f>IF('statement of marks'!CM66="","",'statement of marks'!CM66)</f>
        <v/>
      </c>
      <c r="J1849" s="545" t="str">
        <f>IF('statement of marks'!CN66="","",'statement of marks'!CN66)</f>
        <v/>
      </c>
    </row>
    <row r="1850" spans="1:10" ht="17" customHeight="1">
      <c r="A1850" s="532"/>
      <c r="B1850" s="530" t="str">
        <f>'statement of marks'!$CO$5</f>
        <v>dyk f'k{kk</v>
      </c>
      <c r="C1850" s="543"/>
      <c r="D1850" s="543"/>
      <c r="E1850" s="543" t="str">
        <f>'statement of marks'!BL66</f>
        <v/>
      </c>
      <c r="F1850" s="561"/>
      <c r="G1850" s="543"/>
      <c r="H1850" s="543" t="str">
        <f>'statement of marks'!BM66</f>
        <v/>
      </c>
      <c r="I1850" s="547" t="str">
        <f>IF('statement of marks'!CP66="","",'statement of marks'!CP66)</f>
        <v/>
      </c>
      <c r="J1850" s="551" t="str">
        <f>IF('statement of marks'!CQ66="","",'statement of marks'!CQ66)</f>
        <v/>
      </c>
    </row>
    <row r="1851" spans="1:10" ht="17" customHeight="1">
      <c r="A1851" s="960"/>
      <c r="B1851" s="959" t="s">
        <v>659</v>
      </c>
      <c r="C1851" s="920" t="s">
        <v>8</v>
      </c>
      <c r="D1851" s="920"/>
      <c r="E1851" s="961" t="str">
        <f>'statement of marks'!CY$5</f>
        <v>dqy iw.kkZd</v>
      </c>
      <c r="F1851" s="961"/>
      <c r="G1851" s="961" t="str">
        <f>'statement of marks'!CZ$5</f>
        <v>dqy izkIrkad</v>
      </c>
      <c r="H1851" s="961"/>
      <c r="I1851" s="562" t="str">
        <f>'statement of marks'!DA$5</f>
        <v>izfr'kr</v>
      </c>
      <c r="J1851" s="536" t="s">
        <v>663</v>
      </c>
    </row>
    <row r="1852" spans="1:10" ht="17" customHeight="1">
      <c r="A1852" s="960"/>
      <c r="B1852" s="959"/>
      <c r="C1852" s="920" t="str">
        <f>IF('statement of marks'!CX66="","",'statement of marks'!CX66)</f>
        <v/>
      </c>
      <c r="D1852" s="920"/>
      <c r="E1852" s="951" t="str">
        <f>IF('statement of marks'!CY66="","",'statement of marks'!CY66)</f>
        <v/>
      </c>
      <c r="F1852" s="951"/>
      <c r="G1852" s="951" t="str">
        <f>IF('statement of marks'!CZ66="","",'statement of marks'!CZ66)</f>
        <v/>
      </c>
      <c r="H1852" s="951"/>
      <c r="I1852" s="543" t="str">
        <f>IF('statement of marks'!DA66="","",'statement of marks'!DA66)</f>
        <v/>
      </c>
      <c r="J1852" s="566" t="str">
        <f>IF('statement of marks'!DB66="","",'statement of marks'!DB66)</f>
        <v/>
      </c>
    </row>
    <row r="1853" spans="1:10" ht="17" customHeight="1">
      <c r="A1853" s="532"/>
      <c r="B1853" s="539" t="str">
        <f>'statement of marks'!$CU$5</f>
        <v>dqy ehfVax</v>
      </c>
      <c r="C1853" s="932" t="str">
        <f>details!$CB$3</f>
        <v>;ksx fnlEcj rd</v>
      </c>
      <c r="D1853" s="933"/>
      <c r="E1853" s="934"/>
      <c r="F1853" s="552" t="str">
        <f>details!CB66</f>
        <v/>
      </c>
      <c r="G1853" s="932" t="s">
        <v>664</v>
      </c>
      <c r="H1853" s="933"/>
      <c r="I1853" s="934"/>
      <c r="J1853" s="554" t="str">
        <f>details!CJ66</f>
        <v/>
      </c>
    </row>
    <row r="1854" spans="1:10" ht="17" customHeight="1">
      <c r="A1854" s="532"/>
      <c r="B1854" s="530" t="str">
        <f>'statement of marks'!$CV$5</f>
        <v>Nk= mifLFkfr</v>
      </c>
      <c r="C1854" s="935"/>
      <c r="D1854" s="936"/>
      <c r="E1854" s="937"/>
      <c r="F1854" s="553" t="str">
        <f>details!CC66</f>
        <v/>
      </c>
      <c r="G1854" s="935"/>
      <c r="H1854" s="936"/>
      <c r="I1854" s="937"/>
      <c r="J1854" s="555" t="str">
        <f>details!CK66</f>
        <v/>
      </c>
    </row>
    <row r="1855" spans="1:10" ht="17" customHeight="1">
      <c r="A1855" s="532"/>
      <c r="B1855" s="530" t="s">
        <v>569</v>
      </c>
      <c r="C1855" s="952" t="str">
        <f>IF('statement of marks'!DE66="","",'statement of marks'!DE66)</f>
        <v/>
      </c>
      <c r="D1855" s="953"/>
      <c r="E1855" s="953"/>
      <c r="F1855" s="954"/>
      <c r="G1855" s="955" t="str">
        <f>'statement of marks'!DD$5</f>
        <v>d{kk esa LFkku</v>
      </c>
      <c r="H1855" s="956"/>
      <c r="I1855" s="957"/>
      <c r="J1855" s="545" t="str">
        <f>'statement of marks'!DD66</f>
        <v/>
      </c>
    </row>
    <row r="1856" spans="1:10" ht="17" customHeight="1">
      <c r="A1856" s="532"/>
      <c r="B1856" s="530" t="s">
        <v>65</v>
      </c>
      <c r="C1856" s="920"/>
      <c r="D1856" s="920"/>
      <c r="E1856" s="920"/>
      <c r="F1856" s="920"/>
      <c r="G1856" s="920"/>
      <c r="H1856" s="920"/>
      <c r="I1856" s="920"/>
      <c r="J1856" s="924"/>
    </row>
    <row r="1857" spans="1:10" ht="17" customHeight="1">
      <c r="A1857" s="532"/>
      <c r="B1857" s="556" t="s">
        <v>86</v>
      </c>
      <c r="C1857" s="920"/>
      <c r="D1857" s="920"/>
      <c r="E1857" s="920"/>
      <c r="F1857" s="920"/>
      <c r="G1857" s="920"/>
      <c r="H1857" s="920"/>
      <c r="I1857" s="920"/>
      <c r="J1857" s="924"/>
    </row>
    <row r="1858" spans="1:10" ht="17" customHeight="1">
      <c r="A1858" s="532"/>
      <c r="B1858" s="557" t="s">
        <v>16</v>
      </c>
      <c r="C1858" s="920"/>
      <c r="D1858" s="920"/>
      <c r="E1858" s="920"/>
      <c r="F1858" s="920"/>
      <c r="G1858" s="920"/>
      <c r="H1858" s="920"/>
      <c r="I1858" s="920"/>
      <c r="J1858" s="924"/>
    </row>
    <row r="1859" spans="1:10" ht="17" customHeight="1">
      <c r="A1859" s="534"/>
      <c r="B1859" s="558" t="s">
        <v>4</v>
      </c>
      <c r="C1859" s="920"/>
      <c r="D1859" s="920"/>
      <c r="E1859" s="920"/>
      <c r="F1859" s="920"/>
      <c r="G1859" s="920"/>
      <c r="H1859" s="920"/>
      <c r="I1859" s="920"/>
      <c r="J1859" s="924"/>
    </row>
    <row r="1860" spans="1:10" ht="17" customHeight="1" thickBot="1">
      <c r="A1860" s="535"/>
      <c r="B1860" s="559" t="str">
        <f>'statement of marks'!$H$3</f>
        <v xml:space="preserve">fo|ky; dk Mkbl dksM+ </v>
      </c>
      <c r="C1860" s="925" t="str">
        <f>'statement of marks'!$I$3</f>
        <v>00001</v>
      </c>
      <c r="D1860" s="925"/>
      <c r="E1860" s="926" t="s">
        <v>63</v>
      </c>
      <c r="F1860" s="926"/>
      <c r="G1860" s="926"/>
      <c r="H1860" s="927">
        <f>'statement of marks'!$DD$107</f>
        <v>42460</v>
      </c>
      <c r="I1860" s="928"/>
      <c r="J1860" s="540" t="s">
        <v>662</v>
      </c>
    </row>
    <row r="1861" spans="1:10" ht="17" customHeight="1">
      <c r="A1861" s="929" t="s">
        <v>39</v>
      </c>
      <c r="B1861" s="930"/>
      <c r="C1861" s="930"/>
      <c r="D1861" s="930"/>
      <c r="E1861" s="930"/>
      <c r="F1861" s="930"/>
      <c r="G1861" s="930"/>
      <c r="H1861" s="930"/>
      <c r="I1861" s="930"/>
      <c r="J1861" s="931"/>
    </row>
    <row r="1862" spans="1:10" ht="17" customHeight="1">
      <c r="A1862" s="938" t="str">
        <f>'statement of marks'!$A$1</f>
        <v>jk- ck- ek/;fed fo|ky; uohu] fuEckgsM+k</v>
      </c>
      <c r="B1862" s="939"/>
      <c r="C1862" s="939"/>
      <c r="D1862" s="939"/>
      <c r="E1862" s="939"/>
      <c r="F1862" s="939"/>
      <c r="G1862" s="939"/>
      <c r="H1862" s="939"/>
      <c r="I1862" s="939"/>
      <c r="J1862" s="940"/>
    </row>
    <row r="1863" spans="1:10" ht="17" customHeight="1">
      <c r="A1863" s="941"/>
      <c r="B1863" s="942"/>
      <c r="C1863" s="942"/>
      <c r="D1863" s="942"/>
      <c r="E1863" s="942"/>
      <c r="F1863" s="942"/>
      <c r="G1863" s="942"/>
      <c r="H1863" s="942"/>
      <c r="I1863" s="942"/>
      <c r="J1863" s="943"/>
    </row>
    <row r="1864" spans="1:10" ht="17" customHeight="1">
      <c r="A1864" s="531"/>
      <c r="B1864" s="537" t="s">
        <v>559</v>
      </c>
      <c r="C1864" s="944" t="str">
        <f>'statement of marks'!$F$3</f>
        <v>2015-16</v>
      </c>
      <c r="D1864" s="944"/>
      <c r="E1864" s="944"/>
      <c r="F1864" s="944"/>
      <c r="G1864" s="944"/>
      <c r="H1864" s="944"/>
      <c r="I1864" s="944"/>
      <c r="J1864" s="945"/>
    </row>
    <row r="1865" spans="1:10" ht="17" customHeight="1">
      <c r="A1865" s="532"/>
      <c r="B1865" s="530" t="s">
        <v>560</v>
      </c>
      <c r="C1865" s="912" t="str">
        <f>IF('statement of marks'!H67="","",'statement of marks'!H67)</f>
        <v>v 061</v>
      </c>
      <c r="D1865" s="912"/>
      <c r="E1865" s="912"/>
      <c r="F1865" s="912"/>
      <c r="G1865" s="912"/>
      <c r="H1865" s="912"/>
      <c r="I1865" s="912"/>
      <c r="J1865" s="958"/>
    </row>
    <row r="1866" spans="1:10" ht="17" customHeight="1">
      <c r="A1866" s="532"/>
      <c r="B1866" s="530" t="s">
        <v>561</v>
      </c>
      <c r="C1866" s="912" t="str">
        <f>IF('statement of marks'!I67="","",'statement of marks'!I67)</f>
        <v>c 061</v>
      </c>
      <c r="D1866" s="912"/>
      <c r="E1866" s="912"/>
      <c r="F1866" s="912"/>
      <c r="G1866" s="912"/>
      <c r="H1866" s="912"/>
      <c r="I1866" s="912"/>
      <c r="J1866" s="958"/>
    </row>
    <row r="1867" spans="1:10" ht="17" customHeight="1">
      <c r="A1867" s="532"/>
      <c r="B1867" s="530" t="s">
        <v>562</v>
      </c>
      <c r="C1867" s="912" t="str">
        <f>IF('statement of marks'!J67="","",'statement of marks'!J67)</f>
        <v>l 061</v>
      </c>
      <c r="D1867" s="912"/>
      <c r="E1867" s="912"/>
      <c r="F1867" s="912"/>
      <c r="G1867" s="912"/>
      <c r="H1867" s="912"/>
      <c r="I1867" s="912"/>
      <c r="J1867" s="958"/>
    </row>
    <row r="1868" spans="1:10" ht="17" customHeight="1">
      <c r="A1868" s="532"/>
      <c r="B1868" s="530" t="s">
        <v>563</v>
      </c>
      <c r="C1868" s="946" t="str">
        <f>'statement of marks'!$D$3</f>
        <v>2 A</v>
      </c>
      <c r="D1868" s="946"/>
      <c r="E1868" s="946"/>
      <c r="F1868" s="912" t="s">
        <v>566</v>
      </c>
      <c r="G1868" s="912"/>
      <c r="H1868" s="912"/>
      <c r="I1868" s="949" t="str">
        <f>IF('statement of marks'!B67="","",'statement of marks'!B67)</f>
        <v/>
      </c>
      <c r="J1868" s="950"/>
    </row>
    <row r="1869" spans="1:10" ht="17" customHeight="1">
      <c r="A1869" s="532"/>
      <c r="B1869" s="530" t="s">
        <v>6</v>
      </c>
      <c r="C1869" s="946" t="str">
        <f>IF('statement of marks'!D67="","",'statement of marks'!D67)</f>
        <v/>
      </c>
      <c r="D1869" s="946"/>
      <c r="E1869" s="946"/>
      <c r="F1869" s="912" t="s">
        <v>564</v>
      </c>
      <c r="G1869" s="912"/>
      <c r="H1869" s="912"/>
      <c r="I1869" s="949" t="str">
        <f>IF('statement of marks'!E67="","",'statement of marks'!E67)</f>
        <v/>
      </c>
      <c r="J1869" s="950"/>
    </row>
    <row r="1870" spans="1:10" ht="17" customHeight="1">
      <c r="A1870" s="532"/>
      <c r="B1870" s="530" t="s">
        <v>661</v>
      </c>
      <c r="C1870" s="947" t="str">
        <f>IF('statement of marks'!F67="","",'statement of marks'!F67)</f>
        <v/>
      </c>
      <c r="D1870" s="947"/>
      <c r="E1870" s="947"/>
      <c r="F1870" s="918" t="str">
        <f>IF('statement of marks'!G67="","",'statement of marks'!G67)</f>
        <v/>
      </c>
      <c r="G1870" s="918"/>
      <c r="H1870" s="918"/>
      <c r="I1870" s="918"/>
      <c r="J1870" s="948"/>
    </row>
    <row r="1871" spans="1:10" ht="17" customHeight="1">
      <c r="A1871" s="534"/>
      <c r="B1871" s="529" t="s">
        <v>565</v>
      </c>
      <c r="C1871" s="498" t="str">
        <f>'statement of marks'!K$5</f>
        <v>ekSf[kd</v>
      </c>
      <c r="D1871" s="498" t="str">
        <f>'statement of marks'!L$5</f>
        <v>fyf[kr</v>
      </c>
      <c r="E1871" s="498" t="str">
        <f>'statement of marks'!M$5</f>
        <v>;ksx</v>
      </c>
      <c r="F1871" s="498" t="str">
        <f>'statement of marks'!N$5</f>
        <v>ekSf[kd</v>
      </c>
      <c r="G1871" s="498" t="str">
        <f>'statement of marks'!O$5</f>
        <v>fyf[kr</v>
      </c>
      <c r="H1871" s="498" t="str">
        <f>'statement of marks'!P$5</f>
        <v>;ksx</v>
      </c>
      <c r="I1871" s="564" t="s">
        <v>79</v>
      </c>
      <c r="J1871" s="565" t="s">
        <v>571</v>
      </c>
    </row>
    <row r="1872" spans="1:10" ht="17" customHeight="1">
      <c r="A1872" s="533"/>
      <c r="B1872" s="538" t="s">
        <v>55</v>
      </c>
      <c r="C1872" s="541">
        <f>'statement of marks'!K$6</f>
        <v>70</v>
      </c>
      <c r="D1872" s="541">
        <f>'statement of marks'!L$6</f>
        <v>30</v>
      </c>
      <c r="E1872" s="541">
        <f>'statement of marks'!M$6</f>
        <v>100</v>
      </c>
      <c r="F1872" s="541">
        <f>'statement of marks'!N$6</f>
        <v>70</v>
      </c>
      <c r="G1872" s="541">
        <f>'statement of marks'!O$6</f>
        <v>30</v>
      </c>
      <c r="H1872" s="541">
        <f>'statement of marks'!P$6</f>
        <v>100</v>
      </c>
      <c r="I1872" s="541"/>
      <c r="J1872" s="542"/>
    </row>
    <row r="1873" spans="1:10" ht="17" customHeight="1">
      <c r="A1873" s="532"/>
      <c r="B1873" s="530" t="str">
        <f>'statement of marks'!$BZ$5</f>
        <v>fgUnh</v>
      </c>
      <c r="C1873" s="543" t="str">
        <f>'statement of marks'!K67</f>
        <v/>
      </c>
      <c r="D1873" s="543" t="str">
        <f>'statement of marks'!L67</f>
        <v/>
      </c>
      <c r="E1873" s="543" t="str">
        <f>'statement of marks'!M67</f>
        <v/>
      </c>
      <c r="F1873" s="543" t="str">
        <f>'statement of marks'!N67</f>
        <v/>
      </c>
      <c r="G1873" s="543" t="str">
        <f>'statement of marks'!O67</f>
        <v/>
      </c>
      <c r="H1873" s="543" t="str">
        <f>'statement of marks'!P67</f>
        <v/>
      </c>
      <c r="I1873" s="544" t="str">
        <f>IF('statement of marks'!CA67="","",'statement of marks'!CA67)</f>
        <v/>
      </c>
      <c r="J1873" s="545" t="str">
        <f>IF('statement of marks'!CB67="","",'statement of marks'!CB67)</f>
        <v/>
      </c>
    </row>
    <row r="1874" spans="1:10" ht="17" customHeight="1">
      <c r="A1874" s="532"/>
      <c r="B1874" s="530" t="str">
        <f>'statement of marks'!$CC$5</f>
        <v>vaxszth</v>
      </c>
      <c r="C1874" s="543" t="str">
        <f>'statement of marks'!X67</f>
        <v/>
      </c>
      <c r="D1874" s="543" t="str">
        <f>'statement of marks'!Y67</f>
        <v/>
      </c>
      <c r="E1874" s="543" t="str">
        <f>'statement of marks'!Z67</f>
        <v/>
      </c>
      <c r="F1874" s="543" t="str">
        <f>'statement of marks'!AA67</f>
        <v/>
      </c>
      <c r="G1874" s="543" t="str">
        <f>'statement of marks'!AB67</f>
        <v/>
      </c>
      <c r="H1874" s="543" t="str">
        <f>'statement of marks'!AC67</f>
        <v/>
      </c>
      <c r="I1874" s="544" t="str">
        <f>IF('statement of marks'!CD67="","",'statement of marks'!CD67)</f>
        <v/>
      </c>
      <c r="J1874" s="545" t="str">
        <f>IF('statement of marks'!CE67="","",'statement of marks'!CE67)</f>
        <v/>
      </c>
    </row>
    <row r="1875" spans="1:10" ht="17" customHeight="1">
      <c r="A1875" s="532"/>
      <c r="B1875" s="530" t="str">
        <f>'statement of marks'!$CF$5</f>
        <v>xf.kr</v>
      </c>
      <c r="C1875" s="543" t="str">
        <f>'statement of marks'!AK67</f>
        <v/>
      </c>
      <c r="D1875" s="543" t="str">
        <f>'statement of marks'!AL67</f>
        <v/>
      </c>
      <c r="E1875" s="543" t="str">
        <f>'statement of marks'!AM67</f>
        <v/>
      </c>
      <c r="F1875" s="543" t="str">
        <f>'statement of marks'!AN67</f>
        <v/>
      </c>
      <c r="G1875" s="543" t="str">
        <f>'statement of marks'!AO67</f>
        <v/>
      </c>
      <c r="H1875" s="543" t="str">
        <f>'statement of marks'!AP67</f>
        <v/>
      </c>
      <c r="I1875" s="544" t="str">
        <f>IF('statement of marks'!CG67="","",'statement of marks'!CG67)</f>
        <v/>
      </c>
      <c r="J1875" s="545" t="str">
        <f>IF('statement of marks'!CH67="","",'statement of marks'!CH67)</f>
        <v/>
      </c>
    </row>
    <row r="1876" spans="1:10" ht="17" customHeight="1">
      <c r="A1876" s="533"/>
      <c r="B1876" s="538" t="s">
        <v>55</v>
      </c>
      <c r="C1876" s="541"/>
      <c r="D1876" s="541"/>
      <c r="E1876" s="541">
        <f>'statement of marks'!AX$6</f>
        <v>50</v>
      </c>
      <c r="F1876" s="541"/>
      <c r="G1876" s="541"/>
      <c r="H1876" s="541">
        <f>'statement of marks'!AY$6</f>
        <v>50</v>
      </c>
      <c r="I1876" s="546"/>
      <c r="J1876" s="542"/>
    </row>
    <row r="1877" spans="1:10" ht="17" customHeight="1">
      <c r="A1877" s="532"/>
      <c r="B1877" s="530" t="str">
        <f>'statement of marks'!$CI$5</f>
        <v>Ik;kZoj.k v/;;u</v>
      </c>
      <c r="C1877" s="561"/>
      <c r="D1877" s="561"/>
      <c r="E1877" s="543" t="str">
        <f>'statement of marks'!AX67</f>
        <v/>
      </c>
      <c r="F1877" s="561"/>
      <c r="G1877" s="561"/>
      <c r="H1877" s="543" t="str">
        <f>'statement of marks'!AY67</f>
        <v/>
      </c>
      <c r="I1877" s="544" t="str">
        <f>IF('statement of marks'!CJ67="","",'statement of marks'!CJ67)</f>
        <v/>
      </c>
      <c r="J1877" s="545" t="str">
        <f>IF('statement of marks'!CK67="","",'statement of marks'!CK67)</f>
        <v/>
      </c>
    </row>
    <row r="1878" spans="1:10" ht="17" customHeight="1">
      <c r="A1878" s="532"/>
      <c r="B1878" s="530" t="str">
        <f>'statement of marks'!$CR$5</f>
        <v>LokLF; ,oe~ 'kkjhfjd f'k{kk</v>
      </c>
      <c r="C1878" s="543"/>
      <c r="D1878" s="543"/>
      <c r="E1878" s="543" t="str">
        <f>'statement of marks'!BS67</f>
        <v/>
      </c>
      <c r="F1878" s="561"/>
      <c r="G1878" s="543"/>
      <c r="H1878" s="543" t="str">
        <f>'statement of marks'!BT67</f>
        <v/>
      </c>
      <c r="I1878" s="547" t="str">
        <f>IF('statement of marks'!CS67="","",'statement of marks'!CS67)</f>
        <v/>
      </c>
      <c r="J1878" s="548" t="str">
        <f>IF('statement of marks'!CT67="","",'statement of marks'!CT67)</f>
        <v/>
      </c>
    </row>
    <row r="1879" spans="1:10" ht="17" customHeight="1">
      <c r="A1879" s="533"/>
      <c r="B1879" s="538" t="s">
        <v>55</v>
      </c>
      <c r="C1879" s="541"/>
      <c r="D1879" s="541"/>
      <c r="E1879" s="541">
        <f>'statement of marks'!BE$6</f>
        <v>25</v>
      </c>
      <c r="F1879" s="546"/>
      <c r="G1879" s="541"/>
      <c r="H1879" s="541">
        <f>'statement of marks'!BF$6</f>
        <v>25</v>
      </c>
      <c r="I1879" s="549"/>
      <c r="J1879" s="550"/>
    </row>
    <row r="1880" spans="1:10" ht="17" customHeight="1">
      <c r="A1880" s="532"/>
      <c r="B1880" s="530" t="str">
        <f>'statement of marks'!$CL$5</f>
        <v>dk;kZuqHko</v>
      </c>
      <c r="C1880" s="543"/>
      <c r="D1880" s="543"/>
      <c r="E1880" s="543" t="str">
        <f>'statement of marks'!BE67</f>
        <v/>
      </c>
      <c r="F1880" s="561"/>
      <c r="G1880" s="543"/>
      <c r="H1880" s="543" t="str">
        <f>'statement of marks'!BF67</f>
        <v/>
      </c>
      <c r="I1880" s="544" t="str">
        <f>IF('statement of marks'!CM67="","",'statement of marks'!CM67)</f>
        <v/>
      </c>
      <c r="J1880" s="545" t="str">
        <f>IF('statement of marks'!CN67="","",'statement of marks'!CN67)</f>
        <v/>
      </c>
    </row>
    <row r="1881" spans="1:10" ht="17" customHeight="1">
      <c r="A1881" s="532"/>
      <c r="B1881" s="530" t="str">
        <f>'statement of marks'!$CO$5</f>
        <v>dyk f'k{kk</v>
      </c>
      <c r="C1881" s="543"/>
      <c r="D1881" s="543"/>
      <c r="E1881" s="543" t="str">
        <f>'statement of marks'!BL67</f>
        <v/>
      </c>
      <c r="F1881" s="561"/>
      <c r="G1881" s="543"/>
      <c r="H1881" s="543" t="str">
        <f>'statement of marks'!BM67</f>
        <v/>
      </c>
      <c r="I1881" s="547" t="str">
        <f>IF('statement of marks'!CP67="","",'statement of marks'!CP67)</f>
        <v/>
      </c>
      <c r="J1881" s="551" t="str">
        <f>IF('statement of marks'!CQ67="","",'statement of marks'!CQ67)</f>
        <v/>
      </c>
    </row>
    <row r="1882" spans="1:10" ht="17" customHeight="1">
      <c r="A1882" s="960"/>
      <c r="B1882" s="959" t="s">
        <v>659</v>
      </c>
      <c r="C1882" s="920" t="s">
        <v>8</v>
      </c>
      <c r="D1882" s="920"/>
      <c r="E1882" s="961" t="str">
        <f>'statement of marks'!CY$5</f>
        <v>dqy iw.kkZd</v>
      </c>
      <c r="F1882" s="961"/>
      <c r="G1882" s="961" t="str">
        <f>'statement of marks'!CZ$5</f>
        <v>dqy izkIrkad</v>
      </c>
      <c r="H1882" s="961"/>
      <c r="I1882" s="562" t="str">
        <f>'statement of marks'!DA$5</f>
        <v>izfr'kr</v>
      </c>
      <c r="J1882" s="536" t="s">
        <v>663</v>
      </c>
    </row>
    <row r="1883" spans="1:10" ht="17" customHeight="1">
      <c r="A1883" s="960"/>
      <c r="B1883" s="959"/>
      <c r="C1883" s="920" t="str">
        <f>IF('statement of marks'!CX67="","",'statement of marks'!CX67)</f>
        <v/>
      </c>
      <c r="D1883" s="920"/>
      <c r="E1883" s="951" t="str">
        <f>IF('statement of marks'!CY67="","",'statement of marks'!CY67)</f>
        <v/>
      </c>
      <c r="F1883" s="951"/>
      <c r="G1883" s="951" t="str">
        <f>IF('statement of marks'!CZ67="","",'statement of marks'!CZ67)</f>
        <v/>
      </c>
      <c r="H1883" s="951"/>
      <c r="I1883" s="543" t="str">
        <f>IF('statement of marks'!DA67="","",'statement of marks'!DA67)</f>
        <v/>
      </c>
      <c r="J1883" s="566" t="str">
        <f>IF('statement of marks'!DB67="","",'statement of marks'!DB67)</f>
        <v/>
      </c>
    </row>
    <row r="1884" spans="1:10" ht="17" customHeight="1">
      <c r="A1884" s="532"/>
      <c r="B1884" s="539" t="str">
        <f>'statement of marks'!$CU$5</f>
        <v>dqy ehfVax</v>
      </c>
      <c r="C1884" s="932" t="str">
        <f>details!$CB$3</f>
        <v>;ksx fnlEcj rd</v>
      </c>
      <c r="D1884" s="933"/>
      <c r="E1884" s="934"/>
      <c r="F1884" s="552" t="str">
        <f>details!CB67</f>
        <v/>
      </c>
      <c r="G1884" s="932" t="s">
        <v>664</v>
      </c>
      <c r="H1884" s="933"/>
      <c r="I1884" s="934"/>
      <c r="J1884" s="554" t="str">
        <f>details!CJ67</f>
        <v/>
      </c>
    </row>
    <row r="1885" spans="1:10" ht="17" customHeight="1">
      <c r="A1885" s="532"/>
      <c r="B1885" s="530" t="str">
        <f>'statement of marks'!$CV$5</f>
        <v>Nk= mifLFkfr</v>
      </c>
      <c r="C1885" s="935"/>
      <c r="D1885" s="936"/>
      <c r="E1885" s="937"/>
      <c r="F1885" s="553" t="str">
        <f>details!CC67</f>
        <v/>
      </c>
      <c r="G1885" s="935"/>
      <c r="H1885" s="936"/>
      <c r="I1885" s="937"/>
      <c r="J1885" s="555" t="str">
        <f>details!CK67</f>
        <v/>
      </c>
    </row>
    <row r="1886" spans="1:10" ht="17" customHeight="1">
      <c r="A1886" s="532"/>
      <c r="B1886" s="530" t="s">
        <v>569</v>
      </c>
      <c r="C1886" s="952" t="str">
        <f>IF('statement of marks'!DE67="","",'statement of marks'!DE67)</f>
        <v/>
      </c>
      <c r="D1886" s="953"/>
      <c r="E1886" s="953"/>
      <c r="F1886" s="954"/>
      <c r="G1886" s="955" t="str">
        <f>'statement of marks'!DD$5</f>
        <v>d{kk esa LFkku</v>
      </c>
      <c r="H1886" s="956"/>
      <c r="I1886" s="957"/>
      <c r="J1886" s="545" t="str">
        <f>'statement of marks'!DD67</f>
        <v/>
      </c>
    </row>
    <row r="1887" spans="1:10" ht="17" customHeight="1">
      <c r="A1887" s="532"/>
      <c r="B1887" s="530" t="s">
        <v>65</v>
      </c>
      <c r="C1887" s="920"/>
      <c r="D1887" s="920"/>
      <c r="E1887" s="920"/>
      <c r="F1887" s="920"/>
      <c r="G1887" s="920"/>
      <c r="H1887" s="920"/>
      <c r="I1887" s="920"/>
      <c r="J1887" s="924"/>
    </row>
    <row r="1888" spans="1:10" ht="17" customHeight="1">
      <c r="A1888" s="532"/>
      <c r="B1888" s="556" t="s">
        <v>86</v>
      </c>
      <c r="C1888" s="920"/>
      <c r="D1888" s="920"/>
      <c r="E1888" s="920"/>
      <c r="F1888" s="920"/>
      <c r="G1888" s="920"/>
      <c r="H1888" s="920"/>
      <c r="I1888" s="920"/>
      <c r="J1888" s="924"/>
    </row>
    <row r="1889" spans="1:10" ht="17" customHeight="1">
      <c r="A1889" s="532"/>
      <c r="B1889" s="557" t="s">
        <v>16</v>
      </c>
      <c r="C1889" s="920"/>
      <c r="D1889" s="920"/>
      <c r="E1889" s="920"/>
      <c r="F1889" s="920"/>
      <c r="G1889" s="920"/>
      <c r="H1889" s="920"/>
      <c r="I1889" s="920"/>
      <c r="J1889" s="924"/>
    </row>
    <row r="1890" spans="1:10" ht="17" customHeight="1">
      <c r="A1890" s="534"/>
      <c r="B1890" s="558" t="s">
        <v>4</v>
      </c>
      <c r="C1890" s="920"/>
      <c r="D1890" s="920"/>
      <c r="E1890" s="920"/>
      <c r="F1890" s="920"/>
      <c r="G1890" s="920"/>
      <c r="H1890" s="920"/>
      <c r="I1890" s="920"/>
      <c r="J1890" s="924"/>
    </row>
    <row r="1891" spans="1:10" ht="17" customHeight="1" thickBot="1">
      <c r="A1891" s="535"/>
      <c r="B1891" s="559" t="str">
        <f>'statement of marks'!$H$3</f>
        <v xml:space="preserve">fo|ky; dk Mkbl dksM+ </v>
      </c>
      <c r="C1891" s="925" t="str">
        <f>'statement of marks'!$I$3</f>
        <v>00001</v>
      </c>
      <c r="D1891" s="925"/>
      <c r="E1891" s="926" t="s">
        <v>63</v>
      </c>
      <c r="F1891" s="926"/>
      <c r="G1891" s="926"/>
      <c r="H1891" s="927">
        <f>'statement of marks'!$DD$107</f>
        <v>42460</v>
      </c>
      <c r="I1891" s="928"/>
      <c r="J1891" s="540" t="s">
        <v>662</v>
      </c>
    </row>
    <row r="1892" spans="1:10" ht="17" customHeight="1">
      <c r="A1892" s="929" t="s">
        <v>39</v>
      </c>
      <c r="B1892" s="930"/>
      <c r="C1892" s="930"/>
      <c r="D1892" s="930"/>
      <c r="E1892" s="930"/>
      <c r="F1892" s="930"/>
      <c r="G1892" s="930"/>
      <c r="H1892" s="930"/>
      <c r="I1892" s="930"/>
      <c r="J1892" s="931"/>
    </row>
    <row r="1893" spans="1:10" ht="17" customHeight="1">
      <c r="A1893" s="938" t="str">
        <f>'statement of marks'!$A$1</f>
        <v>jk- ck- ek/;fed fo|ky; uohu] fuEckgsM+k</v>
      </c>
      <c r="B1893" s="939"/>
      <c r="C1893" s="939"/>
      <c r="D1893" s="939"/>
      <c r="E1893" s="939"/>
      <c r="F1893" s="939"/>
      <c r="G1893" s="939"/>
      <c r="H1893" s="939"/>
      <c r="I1893" s="939"/>
      <c r="J1893" s="940"/>
    </row>
    <row r="1894" spans="1:10" ht="17" customHeight="1">
      <c r="A1894" s="941"/>
      <c r="B1894" s="942"/>
      <c r="C1894" s="942"/>
      <c r="D1894" s="942"/>
      <c r="E1894" s="942"/>
      <c r="F1894" s="942"/>
      <c r="G1894" s="942"/>
      <c r="H1894" s="942"/>
      <c r="I1894" s="942"/>
      <c r="J1894" s="943"/>
    </row>
    <row r="1895" spans="1:10" ht="17" customHeight="1">
      <c r="A1895" s="531"/>
      <c r="B1895" s="537" t="s">
        <v>559</v>
      </c>
      <c r="C1895" s="944" t="str">
        <f>'statement of marks'!$F$3</f>
        <v>2015-16</v>
      </c>
      <c r="D1895" s="944"/>
      <c r="E1895" s="944"/>
      <c r="F1895" s="944"/>
      <c r="G1895" s="944"/>
      <c r="H1895" s="944"/>
      <c r="I1895" s="944"/>
      <c r="J1895" s="945"/>
    </row>
    <row r="1896" spans="1:10" ht="17" customHeight="1">
      <c r="A1896" s="532"/>
      <c r="B1896" s="530" t="s">
        <v>560</v>
      </c>
      <c r="C1896" s="912" t="str">
        <f>IF('statement of marks'!H68="","",'statement of marks'!H68)</f>
        <v>v 062</v>
      </c>
      <c r="D1896" s="912"/>
      <c r="E1896" s="912"/>
      <c r="F1896" s="912"/>
      <c r="G1896" s="912"/>
      <c r="H1896" s="912"/>
      <c r="I1896" s="912"/>
      <c r="J1896" s="958"/>
    </row>
    <row r="1897" spans="1:10" ht="17" customHeight="1">
      <c r="A1897" s="532"/>
      <c r="B1897" s="530" t="s">
        <v>561</v>
      </c>
      <c r="C1897" s="912" t="str">
        <f>IF('statement of marks'!I68="","",'statement of marks'!I68)</f>
        <v>c 062</v>
      </c>
      <c r="D1897" s="912"/>
      <c r="E1897" s="912"/>
      <c r="F1897" s="912"/>
      <c r="G1897" s="912"/>
      <c r="H1897" s="912"/>
      <c r="I1897" s="912"/>
      <c r="J1897" s="958"/>
    </row>
    <row r="1898" spans="1:10" ht="17" customHeight="1">
      <c r="A1898" s="532"/>
      <c r="B1898" s="530" t="s">
        <v>562</v>
      </c>
      <c r="C1898" s="912" t="str">
        <f>IF('statement of marks'!J68="","",'statement of marks'!J68)</f>
        <v>l 062</v>
      </c>
      <c r="D1898" s="912"/>
      <c r="E1898" s="912"/>
      <c r="F1898" s="912"/>
      <c r="G1898" s="912"/>
      <c r="H1898" s="912"/>
      <c r="I1898" s="912"/>
      <c r="J1898" s="958"/>
    </row>
    <row r="1899" spans="1:10" ht="17" customHeight="1">
      <c r="A1899" s="532"/>
      <c r="B1899" s="530" t="s">
        <v>563</v>
      </c>
      <c r="C1899" s="946" t="str">
        <f>'statement of marks'!$D$3</f>
        <v>2 A</v>
      </c>
      <c r="D1899" s="946"/>
      <c r="E1899" s="946"/>
      <c r="F1899" s="912" t="s">
        <v>566</v>
      </c>
      <c r="G1899" s="912"/>
      <c r="H1899" s="912"/>
      <c r="I1899" s="949" t="str">
        <f>IF('statement of marks'!B68="","",'statement of marks'!B68)</f>
        <v/>
      </c>
      <c r="J1899" s="950"/>
    </row>
    <row r="1900" spans="1:10" ht="17" customHeight="1">
      <c r="A1900" s="532"/>
      <c r="B1900" s="530" t="s">
        <v>6</v>
      </c>
      <c r="C1900" s="946" t="str">
        <f>IF('statement of marks'!D68="","",'statement of marks'!D68)</f>
        <v/>
      </c>
      <c r="D1900" s="946"/>
      <c r="E1900" s="946"/>
      <c r="F1900" s="912" t="s">
        <v>564</v>
      </c>
      <c r="G1900" s="912"/>
      <c r="H1900" s="912"/>
      <c r="I1900" s="949" t="str">
        <f>IF('statement of marks'!E68="","",'statement of marks'!E68)</f>
        <v/>
      </c>
      <c r="J1900" s="950"/>
    </row>
    <row r="1901" spans="1:10" ht="17" customHeight="1">
      <c r="A1901" s="532"/>
      <c r="B1901" s="530" t="s">
        <v>661</v>
      </c>
      <c r="C1901" s="947" t="str">
        <f>IF('statement of marks'!F68="","",'statement of marks'!F68)</f>
        <v/>
      </c>
      <c r="D1901" s="947"/>
      <c r="E1901" s="947"/>
      <c r="F1901" s="918" t="str">
        <f>IF('statement of marks'!G68="","",'statement of marks'!G68)</f>
        <v/>
      </c>
      <c r="G1901" s="918"/>
      <c r="H1901" s="918"/>
      <c r="I1901" s="918"/>
      <c r="J1901" s="948"/>
    </row>
    <row r="1902" spans="1:10" ht="17" customHeight="1">
      <c r="A1902" s="534"/>
      <c r="B1902" s="529" t="s">
        <v>565</v>
      </c>
      <c r="C1902" s="498" t="str">
        <f>'statement of marks'!K$5</f>
        <v>ekSf[kd</v>
      </c>
      <c r="D1902" s="498" t="str">
        <f>'statement of marks'!L$5</f>
        <v>fyf[kr</v>
      </c>
      <c r="E1902" s="498" t="str">
        <f>'statement of marks'!M$5</f>
        <v>;ksx</v>
      </c>
      <c r="F1902" s="498" t="str">
        <f>'statement of marks'!N$5</f>
        <v>ekSf[kd</v>
      </c>
      <c r="G1902" s="498" t="str">
        <f>'statement of marks'!O$5</f>
        <v>fyf[kr</v>
      </c>
      <c r="H1902" s="498" t="str">
        <f>'statement of marks'!P$5</f>
        <v>;ksx</v>
      </c>
      <c r="I1902" s="564" t="s">
        <v>79</v>
      </c>
      <c r="J1902" s="565" t="s">
        <v>571</v>
      </c>
    </row>
    <row r="1903" spans="1:10" ht="17" customHeight="1">
      <c r="A1903" s="533"/>
      <c r="B1903" s="538" t="s">
        <v>55</v>
      </c>
      <c r="C1903" s="541">
        <f>'statement of marks'!K$6</f>
        <v>70</v>
      </c>
      <c r="D1903" s="541">
        <f>'statement of marks'!L$6</f>
        <v>30</v>
      </c>
      <c r="E1903" s="541">
        <f>'statement of marks'!M$6</f>
        <v>100</v>
      </c>
      <c r="F1903" s="541">
        <f>'statement of marks'!N$6</f>
        <v>70</v>
      </c>
      <c r="G1903" s="541">
        <f>'statement of marks'!O$6</f>
        <v>30</v>
      </c>
      <c r="H1903" s="541">
        <f>'statement of marks'!P$6</f>
        <v>100</v>
      </c>
      <c r="I1903" s="541"/>
      <c r="J1903" s="542"/>
    </row>
    <row r="1904" spans="1:10" ht="17" customHeight="1">
      <c r="A1904" s="532"/>
      <c r="B1904" s="530" t="str">
        <f>'statement of marks'!$BZ$5</f>
        <v>fgUnh</v>
      </c>
      <c r="C1904" s="543" t="str">
        <f>'statement of marks'!K68</f>
        <v/>
      </c>
      <c r="D1904" s="543" t="str">
        <f>'statement of marks'!L68</f>
        <v/>
      </c>
      <c r="E1904" s="543" t="str">
        <f>'statement of marks'!M68</f>
        <v/>
      </c>
      <c r="F1904" s="543" t="str">
        <f>'statement of marks'!N68</f>
        <v/>
      </c>
      <c r="G1904" s="543" t="str">
        <f>'statement of marks'!O68</f>
        <v/>
      </c>
      <c r="H1904" s="543" t="str">
        <f>'statement of marks'!P68</f>
        <v/>
      </c>
      <c r="I1904" s="544" t="str">
        <f>IF('statement of marks'!CA68="","",'statement of marks'!CA68)</f>
        <v/>
      </c>
      <c r="J1904" s="545" t="str">
        <f>IF('statement of marks'!CB68="","",'statement of marks'!CB68)</f>
        <v/>
      </c>
    </row>
    <row r="1905" spans="1:10" ht="17" customHeight="1">
      <c r="A1905" s="532"/>
      <c r="B1905" s="530" t="str">
        <f>'statement of marks'!$CC$5</f>
        <v>vaxszth</v>
      </c>
      <c r="C1905" s="543" t="str">
        <f>'statement of marks'!X68</f>
        <v/>
      </c>
      <c r="D1905" s="543" t="str">
        <f>'statement of marks'!Y68</f>
        <v/>
      </c>
      <c r="E1905" s="543" t="str">
        <f>'statement of marks'!Z68</f>
        <v/>
      </c>
      <c r="F1905" s="543" t="str">
        <f>'statement of marks'!AA68</f>
        <v/>
      </c>
      <c r="G1905" s="543" t="str">
        <f>'statement of marks'!AB68</f>
        <v/>
      </c>
      <c r="H1905" s="543" t="str">
        <f>'statement of marks'!AC68</f>
        <v/>
      </c>
      <c r="I1905" s="544" t="str">
        <f>IF('statement of marks'!CD68="","",'statement of marks'!CD68)</f>
        <v/>
      </c>
      <c r="J1905" s="545" t="str">
        <f>IF('statement of marks'!CE68="","",'statement of marks'!CE68)</f>
        <v/>
      </c>
    </row>
    <row r="1906" spans="1:10" ht="17" customHeight="1">
      <c r="A1906" s="532"/>
      <c r="B1906" s="530" t="str">
        <f>'statement of marks'!$CF$5</f>
        <v>xf.kr</v>
      </c>
      <c r="C1906" s="543" t="str">
        <f>'statement of marks'!AK68</f>
        <v/>
      </c>
      <c r="D1906" s="543" t="str">
        <f>'statement of marks'!AL68</f>
        <v/>
      </c>
      <c r="E1906" s="543" t="str">
        <f>'statement of marks'!AM68</f>
        <v/>
      </c>
      <c r="F1906" s="543" t="str">
        <f>'statement of marks'!AN68</f>
        <v/>
      </c>
      <c r="G1906" s="543" t="str">
        <f>'statement of marks'!AO68</f>
        <v/>
      </c>
      <c r="H1906" s="543" t="str">
        <f>'statement of marks'!AP68</f>
        <v/>
      </c>
      <c r="I1906" s="544" t="str">
        <f>IF('statement of marks'!CG68="","",'statement of marks'!CG68)</f>
        <v/>
      </c>
      <c r="J1906" s="545" t="str">
        <f>IF('statement of marks'!CH68="","",'statement of marks'!CH68)</f>
        <v/>
      </c>
    </row>
    <row r="1907" spans="1:10" ht="17" customHeight="1">
      <c r="A1907" s="533"/>
      <c r="B1907" s="538" t="s">
        <v>55</v>
      </c>
      <c r="C1907" s="541"/>
      <c r="D1907" s="541"/>
      <c r="E1907" s="541">
        <f>'statement of marks'!AX$6</f>
        <v>50</v>
      </c>
      <c r="F1907" s="541"/>
      <c r="G1907" s="541"/>
      <c r="H1907" s="541">
        <f>'statement of marks'!AY$6</f>
        <v>50</v>
      </c>
      <c r="I1907" s="546"/>
      <c r="J1907" s="542"/>
    </row>
    <row r="1908" spans="1:10" ht="17" customHeight="1">
      <c r="A1908" s="532"/>
      <c r="B1908" s="530" t="str">
        <f>'statement of marks'!$CI$5</f>
        <v>Ik;kZoj.k v/;;u</v>
      </c>
      <c r="C1908" s="561"/>
      <c r="D1908" s="561"/>
      <c r="E1908" s="543" t="str">
        <f>'statement of marks'!AX68</f>
        <v/>
      </c>
      <c r="F1908" s="561"/>
      <c r="G1908" s="561"/>
      <c r="H1908" s="543" t="str">
        <f>'statement of marks'!AY68</f>
        <v/>
      </c>
      <c r="I1908" s="544" t="str">
        <f>IF('statement of marks'!CJ68="","",'statement of marks'!CJ68)</f>
        <v/>
      </c>
      <c r="J1908" s="545" t="str">
        <f>IF('statement of marks'!CK68="","",'statement of marks'!CK68)</f>
        <v/>
      </c>
    </row>
    <row r="1909" spans="1:10" ht="17" customHeight="1">
      <c r="A1909" s="532"/>
      <c r="B1909" s="530" t="str">
        <f>'statement of marks'!$CR$5</f>
        <v>LokLF; ,oe~ 'kkjhfjd f'k{kk</v>
      </c>
      <c r="C1909" s="543"/>
      <c r="D1909" s="543"/>
      <c r="E1909" s="543" t="str">
        <f>'statement of marks'!BS68</f>
        <v/>
      </c>
      <c r="F1909" s="561"/>
      <c r="G1909" s="543"/>
      <c r="H1909" s="543" t="str">
        <f>'statement of marks'!BT68</f>
        <v/>
      </c>
      <c r="I1909" s="547" t="str">
        <f>IF('statement of marks'!CS68="","",'statement of marks'!CS68)</f>
        <v/>
      </c>
      <c r="J1909" s="548" t="str">
        <f>IF('statement of marks'!CT68="","",'statement of marks'!CT68)</f>
        <v/>
      </c>
    </row>
    <row r="1910" spans="1:10" ht="17" customHeight="1">
      <c r="A1910" s="533"/>
      <c r="B1910" s="538" t="s">
        <v>55</v>
      </c>
      <c r="C1910" s="541"/>
      <c r="D1910" s="541"/>
      <c r="E1910" s="541">
        <f>'statement of marks'!BE$6</f>
        <v>25</v>
      </c>
      <c r="F1910" s="546"/>
      <c r="G1910" s="541"/>
      <c r="H1910" s="541">
        <f>'statement of marks'!BF$6</f>
        <v>25</v>
      </c>
      <c r="I1910" s="549"/>
      <c r="J1910" s="550"/>
    </row>
    <row r="1911" spans="1:10" ht="17" customHeight="1">
      <c r="A1911" s="532"/>
      <c r="B1911" s="530" t="str">
        <f>'statement of marks'!$CL$5</f>
        <v>dk;kZuqHko</v>
      </c>
      <c r="C1911" s="543"/>
      <c r="D1911" s="543"/>
      <c r="E1911" s="543" t="str">
        <f>'statement of marks'!BE68</f>
        <v/>
      </c>
      <c r="F1911" s="561"/>
      <c r="G1911" s="543"/>
      <c r="H1911" s="543" t="str">
        <f>'statement of marks'!BF68</f>
        <v/>
      </c>
      <c r="I1911" s="544" t="str">
        <f>IF('statement of marks'!CM68="","",'statement of marks'!CM68)</f>
        <v/>
      </c>
      <c r="J1911" s="545" t="str">
        <f>IF('statement of marks'!CN68="","",'statement of marks'!CN68)</f>
        <v/>
      </c>
    </row>
    <row r="1912" spans="1:10" ht="17" customHeight="1">
      <c r="A1912" s="532"/>
      <c r="B1912" s="530" t="str">
        <f>'statement of marks'!$CO$5</f>
        <v>dyk f'k{kk</v>
      </c>
      <c r="C1912" s="543"/>
      <c r="D1912" s="543"/>
      <c r="E1912" s="543" t="str">
        <f>'statement of marks'!BL68</f>
        <v/>
      </c>
      <c r="F1912" s="561"/>
      <c r="G1912" s="543"/>
      <c r="H1912" s="543" t="str">
        <f>'statement of marks'!BM68</f>
        <v/>
      </c>
      <c r="I1912" s="547" t="str">
        <f>IF('statement of marks'!CP68="","",'statement of marks'!CP68)</f>
        <v/>
      </c>
      <c r="J1912" s="551" t="str">
        <f>IF('statement of marks'!CQ68="","",'statement of marks'!CQ68)</f>
        <v/>
      </c>
    </row>
    <row r="1913" spans="1:10" ht="17" customHeight="1">
      <c r="A1913" s="960"/>
      <c r="B1913" s="959" t="s">
        <v>659</v>
      </c>
      <c r="C1913" s="920" t="s">
        <v>8</v>
      </c>
      <c r="D1913" s="920"/>
      <c r="E1913" s="961" t="str">
        <f>'statement of marks'!CY$5</f>
        <v>dqy iw.kkZd</v>
      </c>
      <c r="F1913" s="961"/>
      <c r="G1913" s="961" t="str">
        <f>'statement of marks'!CZ$5</f>
        <v>dqy izkIrkad</v>
      </c>
      <c r="H1913" s="961"/>
      <c r="I1913" s="562" t="str">
        <f>'statement of marks'!DA$5</f>
        <v>izfr'kr</v>
      </c>
      <c r="J1913" s="536" t="s">
        <v>663</v>
      </c>
    </row>
    <row r="1914" spans="1:10" ht="17" customHeight="1">
      <c r="A1914" s="960"/>
      <c r="B1914" s="959"/>
      <c r="C1914" s="920" t="str">
        <f>IF('statement of marks'!CX68="","",'statement of marks'!CX68)</f>
        <v/>
      </c>
      <c r="D1914" s="920"/>
      <c r="E1914" s="951" t="str">
        <f>IF('statement of marks'!CY68="","",'statement of marks'!CY68)</f>
        <v/>
      </c>
      <c r="F1914" s="951"/>
      <c r="G1914" s="951" t="str">
        <f>IF('statement of marks'!CZ68="","",'statement of marks'!CZ68)</f>
        <v/>
      </c>
      <c r="H1914" s="951"/>
      <c r="I1914" s="543" t="str">
        <f>IF('statement of marks'!DA68="","",'statement of marks'!DA68)</f>
        <v/>
      </c>
      <c r="J1914" s="566" t="str">
        <f>IF('statement of marks'!DB68="","",'statement of marks'!DB68)</f>
        <v/>
      </c>
    </row>
    <row r="1915" spans="1:10" ht="17" customHeight="1">
      <c r="A1915" s="532"/>
      <c r="B1915" s="539" t="str">
        <f>'statement of marks'!$CU$5</f>
        <v>dqy ehfVax</v>
      </c>
      <c r="C1915" s="932" t="str">
        <f>details!$CB$3</f>
        <v>;ksx fnlEcj rd</v>
      </c>
      <c r="D1915" s="933"/>
      <c r="E1915" s="934"/>
      <c r="F1915" s="552" t="str">
        <f>details!CB68</f>
        <v/>
      </c>
      <c r="G1915" s="932" t="s">
        <v>664</v>
      </c>
      <c r="H1915" s="933"/>
      <c r="I1915" s="934"/>
      <c r="J1915" s="554" t="str">
        <f>details!CJ68</f>
        <v/>
      </c>
    </row>
    <row r="1916" spans="1:10" ht="17" customHeight="1">
      <c r="A1916" s="532"/>
      <c r="B1916" s="530" t="str">
        <f>'statement of marks'!$CV$5</f>
        <v>Nk= mifLFkfr</v>
      </c>
      <c r="C1916" s="935"/>
      <c r="D1916" s="936"/>
      <c r="E1916" s="937"/>
      <c r="F1916" s="553" t="str">
        <f>details!CC68</f>
        <v/>
      </c>
      <c r="G1916" s="935"/>
      <c r="H1916" s="936"/>
      <c r="I1916" s="937"/>
      <c r="J1916" s="555" t="str">
        <f>details!CK68</f>
        <v/>
      </c>
    </row>
    <row r="1917" spans="1:10" ht="17" customHeight="1">
      <c r="A1917" s="532"/>
      <c r="B1917" s="530" t="s">
        <v>569</v>
      </c>
      <c r="C1917" s="952" t="str">
        <f>IF('statement of marks'!DE68="","",'statement of marks'!DE68)</f>
        <v/>
      </c>
      <c r="D1917" s="953"/>
      <c r="E1917" s="953"/>
      <c r="F1917" s="954"/>
      <c r="G1917" s="955" t="str">
        <f>'statement of marks'!DD$5</f>
        <v>d{kk esa LFkku</v>
      </c>
      <c r="H1917" s="956"/>
      <c r="I1917" s="957"/>
      <c r="J1917" s="545" t="str">
        <f>'statement of marks'!DD68</f>
        <v/>
      </c>
    </row>
    <row r="1918" spans="1:10" ht="17" customHeight="1">
      <c r="A1918" s="532"/>
      <c r="B1918" s="530" t="s">
        <v>65</v>
      </c>
      <c r="C1918" s="920"/>
      <c r="D1918" s="920"/>
      <c r="E1918" s="920"/>
      <c r="F1918" s="920"/>
      <c r="G1918" s="920"/>
      <c r="H1918" s="920"/>
      <c r="I1918" s="920"/>
      <c r="J1918" s="924"/>
    </row>
    <row r="1919" spans="1:10" ht="17" customHeight="1">
      <c r="A1919" s="532"/>
      <c r="B1919" s="556" t="s">
        <v>86</v>
      </c>
      <c r="C1919" s="920"/>
      <c r="D1919" s="920"/>
      <c r="E1919" s="920"/>
      <c r="F1919" s="920"/>
      <c r="G1919" s="920"/>
      <c r="H1919" s="920"/>
      <c r="I1919" s="920"/>
      <c r="J1919" s="924"/>
    </row>
    <row r="1920" spans="1:10" ht="17" customHeight="1">
      <c r="A1920" s="532"/>
      <c r="B1920" s="557" t="s">
        <v>16</v>
      </c>
      <c r="C1920" s="920"/>
      <c r="D1920" s="920"/>
      <c r="E1920" s="920"/>
      <c r="F1920" s="920"/>
      <c r="G1920" s="920"/>
      <c r="H1920" s="920"/>
      <c r="I1920" s="920"/>
      <c r="J1920" s="924"/>
    </row>
    <row r="1921" spans="1:10" ht="17" customHeight="1">
      <c r="A1921" s="534"/>
      <c r="B1921" s="558" t="s">
        <v>4</v>
      </c>
      <c r="C1921" s="920"/>
      <c r="D1921" s="920"/>
      <c r="E1921" s="920"/>
      <c r="F1921" s="920"/>
      <c r="G1921" s="920"/>
      <c r="H1921" s="920"/>
      <c r="I1921" s="920"/>
      <c r="J1921" s="924"/>
    </row>
    <row r="1922" spans="1:10" ht="17" customHeight="1" thickBot="1">
      <c r="A1922" s="535"/>
      <c r="B1922" s="559" t="str">
        <f>'statement of marks'!$H$3</f>
        <v xml:space="preserve">fo|ky; dk Mkbl dksM+ </v>
      </c>
      <c r="C1922" s="925" t="str">
        <f>'statement of marks'!$I$3</f>
        <v>00001</v>
      </c>
      <c r="D1922" s="925"/>
      <c r="E1922" s="926" t="s">
        <v>63</v>
      </c>
      <c r="F1922" s="926"/>
      <c r="G1922" s="926"/>
      <c r="H1922" s="927">
        <f>'statement of marks'!$DD$107</f>
        <v>42460</v>
      </c>
      <c r="I1922" s="928"/>
      <c r="J1922" s="540" t="s">
        <v>662</v>
      </c>
    </row>
    <row r="1923" spans="1:10" ht="17" customHeight="1">
      <c r="A1923" s="929" t="s">
        <v>39</v>
      </c>
      <c r="B1923" s="930"/>
      <c r="C1923" s="930"/>
      <c r="D1923" s="930"/>
      <c r="E1923" s="930"/>
      <c r="F1923" s="930"/>
      <c r="G1923" s="930"/>
      <c r="H1923" s="930"/>
      <c r="I1923" s="930"/>
      <c r="J1923" s="931"/>
    </row>
    <row r="1924" spans="1:10" ht="17" customHeight="1">
      <c r="A1924" s="938" t="str">
        <f>'statement of marks'!$A$1</f>
        <v>jk- ck- ek/;fed fo|ky; uohu] fuEckgsM+k</v>
      </c>
      <c r="B1924" s="939"/>
      <c r="C1924" s="939"/>
      <c r="D1924" s="939"/>
      <c r="E1924" s="939"/>
      <c r="F1924" s="939"/>
      <c r="G1924" s="939"/>
      <c r="H1924" s="939"/>
      <c r="I1924" s="939"/>
      <c r="J1924" s="940"/>
    </row>
    <row r="1925" spans="1:10" ht="17" customHeight="1">
      <c r="A1925" s="941"/>
      <c r="B1925" s="942"/>
      <c r="C1925" s="942"/>
      <c r="D1925" s="942"/>
      <c r="E1925" s="942"/>
      <c r="F1925" s="942"/>
      <c r="G1925" s="942"/>
      <c r="H1925" s="942"/>
      <c r="I1925" s="942"/>
      <c r="J1925" s="943"/>
    </row>
    <row r="1926" spans="1:10" ht="17" customHeight="1">
      <c r="A1926" s="531"/>
      <c r="B1926" s="537" t="s">
        <v>559</v>
      </c>
      <c r="C1926" s="944" t="str">
        <f>'statement of marks'!$F$3</f>
        <v>2015-16</v>
      </c>
      <c r="D1926" s="944"/>
      <c r="E1926" s="944"/>
      <c r="F1926" s="944"/>
      <c r="G1926" s="944"/>
      <c r="H1926" s="944"/>
      <c r="I1926" s="944"/>
      <c r="J1926" s="945"/>
    </row>
    <row r="1927" spans="1:10" ht="17" customHeight="1">
      <c r="A1927" s="532"/>
      <c r="B1927" s="530" t="s">
        <v>560</v>
      </c>
      <c r="C1927" s="912" t="str">
        <f>IF('statement of marks'!H69="","",'statement of marks'!H69)</f>
        <v>v 063</v>
      </c>
      <c r="D1927" s="912"/>
      <c r="E1927" s="912"/>
      <c r="F1927" s="912"/>
      <c r="G1927" s="912"/>
      <c r="H1927" s="912"/>
      <c r="I1927" s="912"/>
      <c r="J1927" s="958"/>
    </row>
    <row r="1928" spans="1:10" ht="17" customHeight="1">
      <c r="A1928" s="532"/>
      <c r="B1928" s="530" t="s">
        <v>561</v>
      </c>
      <c r="C1928" s="912" t="str">
        <f>IF('statement of marks'!I69="","",'statement of marks'!I69)</f>
        <v>c 063</v>
      </c>
      <c r="D1928" s="912"/>
      <c r="E1928" s="912"/>
      <c r="F1928" s="912"/>
      <c r="G1928" s="912"/>
      <c r="H1928" s="912"/>
      <c r="I1928" s="912"/>
      <c r="J1928" s="958"/>
    </row>
    <row r="1929" spans="1:10" ht="17" customHeight="1">
      <c r="A1929" s="532"/>
      <c r="B1929" s="530" t="s">
        <v>562</v>
      </c>
      <c r="C1929" s="912" t="str">
        <f>IF('statement of marks'!J69="","",'statement of marks'!J69)</f>
        <v>l 063</v>
      </c>
      <c r="D1929" s="912"/>
      <c r="E1929" s="912"/>
      <c r="F1929" s="912"/>
      <c r="G1929" s="912"/>
      <c r="H1929" s="912"/>
      <c r="I1929" s="912"/>
      <c r="J1929" s="958"/>
    </row>
    <row r="1930" spans="1:10" ht="17" customHeight="1">
      <c r="A1930" s="532"/>
      <c r="B1930" s="530" t="s">
        <v>563</v>
      </c>
      <c r="C1930" s="946" t="str">
        <f>'statement of marks'!$D$3</f>
        <v>2 A</v>
      </c>
      <c r="D1930" s="946"/>
      <c r="E1930" s="946"/>
      <c r="F1930" s="912" t="s">
        <v>566</v>
      </c>
      <c r="G1930" s="912"/>
      <c r="H1930" s="912"/>
      <c r="I1930" s="949" t="str">
        <f>IF('statement of marks'!B69="","",'statement of marks'!B69)</f>
        <v/>
      </c>
      <c r="J1930" s="950"/>
    </row>
    <row r="1931" spans="1:10" ht="17" customHeight="1">
      <c r="A1931" s="532"/>
      <c r="B1931" s="530" t="s">
        <v>6</v>
      </c>
      <c r="C1931" s="946" t="str">
        <f>IF('statement of marks'!D69="","",'statement of marks'!D69)</f>
        <v/>
      </c>
      <c r="D1931" s="946"/>
      <c r="E1931" s="946"/>
      <c r="F1931" s="912" t="s">
        <v>564</v>
      </c>
      <c r="G1931" s="912"/>
      <c r="H1931" s="912"/>
      <c r="I1931" s="949" t="str">
        <f>IF('statement of marks'!E69="","",'statement of marks'!E69)</f>
        <v/>
      </c>
      <c r="J1931" s="950"/>
    </row>
    <row r="1932" spans="1:10" ht="17" customHeight="1">
      <c r="A1932" s="532"/>
      <c r="B1932" s="530" t="s">
        <v>661</v>
      </c>
      <c r="C1932" s="947" t="str">
        <f>IF('statement of marks'!F69="","",'statement of marks'!F69)</f>
        <v/>
      </c>
      <c r="D1932" s="947"/>
      <c r="E1932" s="947"/>
      <c r="F1932" s="918" t="str">
        <f>IF('statement of marks'!G69="","",'statement of marks'!G69)</f>
        <v/>
      </c>
      <c r="G1932" s="918"/>
      <c r="H1932" s="918"/>
      <c r="I1932" s="918"/>
      <c r="J1932" s="948"/>
    </row>
    <row r="1933" spans="1:10" ht="17" customHeight="1">
      <c r="A1933" s="534"/>
      <c r="B1933" s="529" t="s">
        <v>565</v>
      </c>
      <c r="C1933" s="498" t="str">
        <f>'statement of marks'!K$5</f>
        <v>ekSf[kd</v>
      </c>
      <c r="D1933" s="498" t="str">
        <f>'statement of marks'!L$5</f>
        <v>fyf[kr</v>
      </c>
      <c r="E1933" s="498" t="str">
        <f>'statement of marks'!M$5</f>
        <v>;ksx</v>
      </c>
      <c r="F1933" s="498" t="str">
        <f>'statement of marks'!N$5</f>
        <v>ekSf[kd</v>
      </c>
      <c r="G1933" s="498" t="str">
        <f>'statement of marks'!O$5</f>
        <v>fyf[kr</v>
      </c>
      <c r="H1933" s="498" t="str">
        <f>'statement of marks'!P$5</f>
        <v>;ksx</v>
      </c>
      <c r="I1933" s="564" t="s">
        <v>79</v>
      </c>
      <c r="J1933" s="565" t="s">
        <v>571</v>
      </c>
    </row>
    <row r="1934" spans="1:10" ht="17" customHeight="1">
      <c r="A1934" s="533"/>
      <c r="B1934" s="538" t="s">
        <v>55</v>
      </c>
      <c r="C1934" s="541">
        <f>'statement of marks'!K$6</f>
        <v>70</v>
      </c>
      <c r="D1934" s="541">
        <f>'statement of marks'!L$6</f>
        <v>30</v>
      </c>
      <c r="E1934" s="541">
        <f>'statement of marks'!M$6</f>
        <v>100</v>
      </c>
      <c r="F1934" s="541">
        <f>'statement of marks'!N$6</f>
        <v>70</v>
      </c>
      <c r="G1934" s="541">
        <f>'statement of marks'!O$6</f>
        <v>30</v>
      </c>
      <c r="H1934" s="541">
        <f>'statement of marks'!P$6</f>
        <v>100</v>
      </c>
      <c r="I1934" s="541"/>
      <c r="J1934" s="542"/>
    </row>
    <row r="1935" spans="1:10" ht="17" customHeight="1">
      <c r="A1935" s="532"/>
      <c r="B1935" s="530" t="str">
        <f>'statement of marks'!$BZ$5</f>
        <v>fgUnh</v>
      </c>
      <c r="C1935" s="543" t="str">
        <f>'statement of marks'!K69</f>
        <v/>
      </c>
      <c r="D1935" s="543" t="str">
        <f>'statement of marks'!L69</f>
        <v/>
      </c>
      <c r="E1935" s="543" t="str">
        <f>'statement of marks'!M69</f>
        <v/>
      </c>
      <c r="F1935" s="543" t="str">
        <f>'statement of marks'!N69</f>
        <v/>
      </c>
      <c r="G1935" s="543" t="str">
        <f>'statement of marks'!O69</f>
        <v/>
      </c>
      <c r="H1935" s="543" t="str">
        <f>'statement of marks'!P69</f>
        <v/>
      </c>
      <c r="I1935" s="544" t="str">
        <f>IF('statement of marks'!CA69="","",'statement of marks'!CA69)</f>
        <v/>
      </c>
      <c r="J1935" s="545" t="str">
        <f>IF('statement of marks'!CB69="","",'statement of marks'!CB69)</f>
        <v/>
      </c>
    </row>
    <row r="1936" spans="1:10" ht="17" customHeight="1">
      <c r="A1936" s="532"/>
      <c r="B1936" s="530" t="str">
        <f>'statement of marks'!$CC$5</f>
        <v>vaxszth</v>
      </c>
      <c r="C1936" s="543" t="str">
        <f>'statement of marks'!X69</f>
        <v/>
      </c>
      <c r="D1936" s="543" t="str">
        <f>'statement of marks'!Y69</f>
        <v/>
      </c>
      <c r="E1936" s="543" t="str">
        <f>'statement of marks'!Z69</f>
        <v/>
      </c>
      <c r="F1936" s="543" t="str">
        <f>'statement of marks'!AA69</f>
        <v/>
      </c>
      <c r="G1936" s="543" t="str">
        <f>'statement of marks'!AB69</f>
        <v/>
      </c>
      <c r="H1936" s="543" t="str">
        <f>'statement of marks'!AC69</f>
        <v/>
      </c>
      <c r="I1936" s="544" t="str">
        <f>IF('statement of marks'!CD69="","",'statement of marks'!CD69)</f>
        <v/>
      </c>
      <c r="J1936" s="545" t="str">
        <f>IF('statement of marks'!CE69="","",'statement of marks'!CE69)</f>
        <v/>
      </c>
    </row>
    <row r="1937" spans="1:10" ht="17" customHeight="1">
      <c r="A1937" s="532"/>
      <c r="B1937" s="530" t="str">
        <f>'statement of marks'!$CF$5</f>
        <v>xf.kr</v>
      </c>
      <c r="C1937" s="543" t="str">
        <f>'statement of marks'!AK69</f>
        <v/>
      </c>
      <c r="D1937" s="543" t="str">
        <f>'statement of marks'!AL69</f>
        <v/>
      </c>
      <c r="E1937" s="543" t="str">
        <f>'statement of marks'!AM69</f>
        <v/>
      </c>
      <c r="F1937" s="543" t="str">
        <f>'statement of marks'!AN69</f>
        <v/>
      </c>
      <c r="G1937" s="543" t="str">
        <f>'statement of marks'!AO69</f>
        <v/>
      </c>
      <c r="H1937" s="543" t="str">
        <f>'statement of marks'!AP69</f>
        <v/>
      </c>
      <c r="I1937" s="544" t="str">
        <f>IF('statement of marks'!CG69="","",'statement of marks'!CG69)</f>
        <v/>
      </c>
      <c r="J1937" s="545" t="str">
        <f>IF('statement of marks'!CH69="","",'statement of marks'!CH69)</f>
        <v/>
      </c>
    </row>
    <row r="1938" spans="1:10" ht="17" customHeight="1">
      <c r="A1938" s="533"/>
      <c r="B1938" s="538" t="s">
        <v>55</v>
      </c>
      <c r="C1938" s="541"/>
      <c r="D1938" s="541"/>
      <c r="E1938" s="541">
        <f>'statement of marks'!AX$6</f>
        <v>50</v>
      </c>
      <c r="F1938" s="541"/>
      <c r="G1938" s="541"/>
      <c r="H1938" s="541">
        <f>'statement of marks'!AY$6</f>
        <v>50</v>
      </c>
      <c r="I1938" s="546"/>
      <c r="J1938" s="542"/>
    </row>
    <row r="1939" spans="1:10" ht="17" customHeight="1">
      <c r="A1939" s="532"/>
      <c r="B1939" s="530" t="str">
        <f>'statement of marks'!$CI$5</f>
        <v>Ik;kZoj.k v/;;u</v>
      </c>
      <c r="C1939" s="561"/>
      <c r="D1939" s="561"/>
      <c r="E1939" s="543" t="str">
        <f>'statement of marks'!AX69</f>
        <v/>
      </c>
      <c r="F1939" s="561"/>
      <c r="G1939" s="561"/>
      <c r="H1939" s="543" t="str">
        <f>'statement of marks'!AY69</f>
        <v/>
      </c>
      <c r="I1939" s="544" t="str">
        <f>IF('statement of marks'!CJ69="","",'statement of marks'!CJ69)</f>
        <v/>
      </c>
      <c r="J1939" s="545" t="str">
        <f>IF('statement of marks'!CK69="","",'statement of marks'!CK69)</f>
        <v/>
      </c>
    </row>
    <row r="1940" spans="1:10" ht="17" customHeight="1">
      <c r="A1940" s="532"/>
      <c r="B1940" s="530" t="str">
        <f>'statement of marks'!$CR$5</f>
        <v>LokLF; ,oe~ 'kkjhfjd f'k{kk</v>
      </c>
      <c r="C1940" s="543"/>
      <c r="D1940" s="543"/>
      <c r="E1940" s="543" t="str">
        <f>'statement of marks'!BS69</f>
        <v/>
      </c>
      <c r="F1940" s="561"/>
      <c r="G1940" s="543"/>
      <c r="H1940" s="543" t="str">
        <f>'statement of marks'!BT69</f>
        <v/>
      </c>
      <c r="I1940" s="547" t="str">
        <f>IF('statement of marks'!CS69="","",'statement of marks'!CS69)</f>
        <v/>
      </c>
      <c r="J1940" s="548" t="str">
        <f>IF('statement of marks'!CT69="","",'statement of marks'!CT69)</f>
        <v/>
      </c>
    </row>
    <row r="1941" spans="1:10" ht="17" customHeight="1">
      <c r="A1941" s="533"/>
      <c r="B1941" s="538" t="s">
        <v>55</v>
      </c>
      <c r="C1941" s="541"/>
      <c r="D1941" s="541"/>
      <c r="E1941" s="541">
        <f>'statement of marks'!BE$6</f>
        <v>25</v>
      </c>
      <c r="F1941" s="546"/>
      <c r="G1941" s="541"/>
      <c r="H1941" s="541">
        <f>'statement of marks'!BF$6</f>
        <v>25</v>
      </c>
      <c r="I1941" s="549"/>
      <c r="J1941" s="550"/>
    </row>
    <row r="1942" spans="1:10" ht="17" customHeight="1">
      <c r="A1942" s="532"/>
      <c r="B1942" s="530" t="str">
        <f>'statement of marks'!$CL$5</f>
        <v>dk;kZuqHko</v>
      </c>
      <c r="C1942" s="543"/>
      <c r="D1942" s="543"/>
      <c r="E1942" s="543" t="str">
        <f>'statement of marks'!BE69</f>
        <v/>
      </c>
      <c r="F1942" s="561"/>
      <c r="G1942" s="543"/>
      <c r="H1942" s="543" t="str">
        <f>'statement of marks'!BF69</f>
        <v/>
      </c>
      <c r="I1942" s="544" t="str">
        <f>IF('statement of marks'!CM69="","",'statement of marks'!CM69)</f>
        <v/>
      </c>
      <c r="J1942" s="545" t="str">
        <f>IF('statement of marks'!CN69="","",'statement of marks'!CN69)</f>
        <v/>
      </c>
    </row>
    <row r="1943" spans="1:10" ht="17" customHeight="1">
      <c r="A1943" s="532"/>
      <c r="B1943" s="530" t="str">
        <f>'statement of marks'!$CO$5</f>
        <v>dyk f'k{kk</v>
      </c>
      <c r="C1943" s="543"/>
      <c r="D1943" s="543"/>
      <c r="E1943" s="543" t="str">
        <f>'statement of marks'!BL69</f>
        <v/>
      </c>
      <c r="F1943" s="561"/>
      <c r="G1943" s="543"/>
      <c r="H1943" s="543" t="str">
        <f>'statement of marks'!BM69</f>
        <v/>
      </c>
      <c r="I1943" s="547" t="str">
        <f>IF('statement of marks'!CP69="","",'statement of marks'!CP69)</f>
        <v/>
      </c>
      <c r="J1943" s="551" t="str">
        <f>IF('statement of marks'!CQ69="","",'statement of marks'!CQ69)</f>
        <v/>
      </c>
    </row>
    <row r="1944" spans="1:10" ht="17" customHeight="1">
      <c r="A1944" s="960"/>
      <c r="B1944" s="959" t="s">
        <v>659</v>
      </c>
      <c r="C1944" s="920" t="s">
        <v>8</v>
      </c>
      <c r="D1944" s="920"/>
      <c r="E1944" s="961" t="str">
        <f>'statement of marks'!CY$5</f>
        <v>dqy iw.kkZd</v>
      </c>
      <c r="F1944" s="961"/>
      <c r="G1944" s="961" t="str">
        <f>'statement of marks'!CZ$5</f>
        <v>dqy izkIrkad</v>
      </c>
      <c r="H1944" s="961"/>
      <c r="I1944" s="562" t="str">
        <f>'statement of marks'!DA$5</f>
        <v>izfr'kr</v>
      </c>
      <c r="J1944" s="536" t="s">
        <v>663</v>
      </c>
    </row>
    <row r="1945" spans="1:10" ht="17" customHeight="1">
      <c r="A1945" s="960"/>
      <c r="B1945" s="959"/>
      <c r="C1945" s="920" t="str">
        <f>IF('statement of marks'!CX69="","",'statement of marks'!CX69)</f>
        <v/>
      </c>
      <c r="D1945" s="920"/>
      <c r="E1945" s="951" t="str">
        <f>IF('statement of marks'!CY69="","",'statement of marks'!CY69)</f>
        <v/>
      </c>
      <c r="F1945" s="951"/>
      <c r="G1945" s="951" t="str">
        <f>IF('statement of marks'!CZ69="","",'statement of marks'!CZ69)</f>
        <v/>
      </c>
      <c r="H1945" s="951"/>
      <c r="I1945" s="543" t="str">
        <f>IF('statement of marks'!DA69="","",'statement of marks'!DA69)</f>
        <v/>
      </c>
      <c r="J1945" s="566" t="str">
        <f>IF('statement of marks'!DB69="","",'statement of marks'!DB69)</f>
        <v/>
      </c>
    </row>
    <row r="1946" spans="1:10" ht="17" customHeight="1">
      <c r="A1946" s="532"/>
      <c r="B1946" s="539" t="str">
        <f>'statement of marks'!$CU$5</f>
        <v>dqy ehfVax</v>
      </c>
      <c r="C1946" s="932" t="str">
        <f>details!$CB$3</f>
        <v>;ksx fnlEcj rd</v>
      </c>
      <c r="D1946" s="933"/>
      <c r="E1946" s="934"/>
      <c r="F1946" s="552" t="str">
        <f>details!CB69</f>
        <v/>
      </c>
      <c r="G1946" s="932" t="s">
        <v>664</v>
      </c>
      <c r="H1946" s="933"/>
      <c r="I1946" s="934"/>
      <c r="J1946" s="554" t="str">
        <f>details!CJ69</f>
        <v/>
      </c>
    </row>
    <row r="1947" spans="1:10" ht="17" customHeight="1">
      <c r="A1947" s="532"/>
      <c r="B1947" s="530" t="str">
        <f>'statement of marks'!$CV$5</f>
        <v>Nk= mifLFkfr</v>
      </c>
      <c r="C1947" s="935"/>
      <c r="D1947" s="936"/>
      <c r="E1947" s="937"/>
      <c r="F1947" s="553" t="str">
        <f>details!CC69</f>
        <v/>
      </c>
      <c r="G1947" s="935"/>
      <c r="H1947" s="936"/>
      <c r="I1947" s="937"/>
      <c r="J1947" s="555" t="str">
        <f>details!CK69</f>
        <v/>
      </c>
    </row>
    <row r="1948" spans="1:10" ht="17" customHeight="1">
      <c r="A1948" s="532"/>
      <c r="B1948" s="530" t="s">
        <v>569</v>
      </c>
      <c r="C1948" s="952" t="str">
        <f>IF('statement of marks'!DE69="","",'statement of marks'!DE69)</f>
        <v/>
      </c>
      <c r="D1948" s="953"/>
      <c r="E1948" s="953"/>
      <c r="F1948" s="954"/>
      <c r="G1948" s="955" t="str">
        <f>'statement of marks'!DD$5</f>
        <v>d{kk esa LFkku</v>
      </c>
      <c r="H1948" s="956"/>
      <c r="I1948" s="957"/>
      <c r="J1948" s="545" t="str">
        <f>'statement of marks'!DD69</f>
        <v/>
      </c>
    </row>
    <row r="1949" spans="1:10" ht="17" customHeight="1">
      <c r="A1949" s="532"/>
      <c r="B1949" s="530" t="s">
        <v>65</v>
      </c>
      <c r="C1949" s="920"/>
      <c r="D1949" s="920"/>
      <c r="E1949" s="920"/>
      <c r="F1949" s="920"/>
      <c r="G1949" s="920"/>
      <c r="H1949" s="920"/>
      <c r="I1949" s="920"/>
      <c r="J1949" s="924"/>
    </row>
    <row r="1950" spans="1:10" ht="17" customHeight="1">
      <c r="A1950" s="532"/>
      <c r="B1950" s="556" t="s">
        <v>86</v>
      </c>
      <c r="C1950" s="920"/>
      <c r="D1950" s="920"/>
      <c r="E1950" s="920"/>
      <c r="F1950" s="920"/>
      <c r="G1950" s="920"/>
      <c r="H1950" s="920"/>
      <c r="I1950" s="920"/>
      <c r="J1950" s="924"/>
    </row>
    <row r="1951" spans="1:10" ht="17" customHeight="1">
      <c r="A1951" s="532"/>
      <c r="B1951" s="557" t="s">
        <v>16</v>
      </c>
      <c r="C1951" s="920"/>
      <c r="D1951" s="920"/>
      <c r="E1951" s="920"/>
      <c r="F1951" s="920"/>
      <c r="G1951" s="920"/>
      <c r="H1951" s="920"/>
      <c r="I1951" s="920"/>
      <c r="J1951" s="924"/>
    </row>
    <row r="1952" spans="1:10" ht="17" customHeight="1">
      <c r="A1952" s="534"/>
      <c r="B1952" s="558" t="s">
        <v>4</v>
      </c>
      <c r="C1952" s="920"/>
      <c r="D1952" s="920"/>
      <c r="E1952" s="920"/>
      <c r="F1952" s="920"/>
      <c r="G1952" s="920"/>
      <c r="H1952" s="920"/>
      <c r="I1952" s="920"/>
      <c r="J1952" s="924"/>
    </row>
    <row r="1953" spans="1:10" ht="17" customHeight="1" thickBot="1">
      <c r="A1953" s="535"/>
      <c r="B1953" s="559" t="str">
        <f>'statement of marks'!$H$3</f>
        <v xml:space="preserve">fo|ky; dk Mkbl dksM+ </v>
      </c>
      <c r="C1953" s="925" t="str">
        <f>'statement of marks'!$I$3</f>
        <v>00001</v>
      </c>
      <c r="D1953" s="925"/>
      <c r="E1953" s="926" t="s">
        <v>63</v>
      </c>
      <c r="F1953" s="926"/>
      <c r="G1953" s="926"/>
      <c r="H1953" s="927">
        <f>'statement of marks'!$DD$107</f>
        <v>42460</v>
      </c>
      <c r="I1953" s="928"/>
      <c r="J1953" s="540" t="s">
        <v>662</v>
      </c>
    </row>
    <row r="1954" spans="1:10" ht="17" customHeight="1">
      <c r="A1954" s="929" t="s">
        <v>39</v>
      </c>
      <c r="B1954" s="930"/>
      <c r="C1954" s="930"/>
      <c r="D1954" s="930"/>
      <c r="E1954" s="930"/>
      <c r="F1954" s="930"/>
      <c r="G1954" s="930"/>
      <c r="H1954" s="930"/>
      <c r="I1954" s="930"/>
      <c r="J1954" s="931"/>
    </row>
    <row r="1955" spans="1:10" ht="17" customHeight="1">
      <c r="A1955" s="938" t="str">
        <f>'statement of marks'!$A$1</f>
        <v>jk- ck- ek/;fed fo|ky; uohu] fuEckgsM+k</v>
      </c>
      <c r="B1955" s="939"/>
      <c r="C1955" s="939"/>
      <c r="D1955" s="939"/>
      <c r="E1955" s="939"/>
      <c r="F1955" s="939"/>
      <c r="G1955" s="939"/>
      <c r="H1955" s="939"/>
      <c r="I1955" s="939"/>
      <c r="J1955" s="940"/>
    </row>
    <row r="1956" spans="1:10" ht="17" customHeight="1">
      <c r="A1956" s="941"/>
      <c r="B1956" s="942"/>
      <c r="C1956" s="942"/>
      <c r="D1956" s="942"/>
      <c r="E1956" s="942"/>
      <c r="F1956" s="942"/>
      <c r="G1956" s="942"/>
      <c r="H1956" s="942"/>
      <c r="I1956" s="942"/>
      <c r="J1956" s="943"/>
    </row>
    <row r="1957" spans="1:10" ht="17" customHeight="1">
      <c r="A1957" s="531"/>
      <c r="B1957" s="537" t="s">
        <v>559</v>
      </c>
      <c r="C1957" s="944" t="str">
        <f>'statement of marks'!$F$3</f>
        <v>2015-16</v>
      </c>
      <c r="D1957" s="944"/>
      <c r="E1957" s="944"/>
      <c r="F1957" s="944"/>
      <c r="G1957" s="944"/>
      <c r="H1957" s="944"/>
      <c r="I1957" s="944"/>
      <c r="J1957" s="945"/>
    </row>
    <row r="1958" spans="1:10" ht="17" customHeight="1">
      <c r="A1958" s="532"/>
      <c r="B1958" s="530" t="s">
        <v>560</v>
      </c>
      <c r="C1958" s="912" t="str">
        <f>IF('statement of marks'!H70="","",'statement of marks'!H70)</f>
        <v>v 064</v>
      </c>
      <c r="D1958" s="912"/>
      <c r="E1958" s="912"/>
      <c r="F1958" s="912"/>
      <c r="G1958" s="912"/>
      <c r="H1958" s="912"/>
      <c r="I1958" s="912"/>
      <c r="J1958" s="958"/>
    </row>
    <row r="1959" spans="1:10" ht="17" customHeight="1">
      <c r="A1959" s="532"/>
      <c r="B1959" s="530" t="s">
        <v>561</v>
      </c>
      <c r="C1959" s="912" t="str">
        <f>IF('statement of marks'!I70="","",'statement of marks'!I70)</f>
        <v>c 064</v>
      </c>
      <c r="D1959" s="912"/>
      <c r="E1959" s="912"/>
      <c r="F1959" s="912"/>
      <c r="G1959" s="912"/>
      <c r="H1959" s="912"/>
      <c r="I1959" s="912"/>
      <c r="J1959" s="958"/>
    </row>
    <row r="1960" spans="1:10" ht="17" customHeight="1">
      <c r="A1960" s="532"/>
      <c r="B1960" s="530" t="s">
        <v>562</v>
      </c>
      <c r="C1960" s="912" t="str">
        <f>IF('statement of marks'!J70="","",'statement of marks'!J70)</f>
        <v>l 064</v>
      </c>
      <c r="D1960" s="912"/>
      <c r="E1960" s="912"/>
      <c r="F1960" s="912"/>
      <c r="G1960" s="912"/>
      <c r="H1960" s="912"/>
      <c r="I1960" s="912"/>
      <c r="J1960" s="958"/>
    </row>
    <row r="1961" spans="1:10" ht="17" customHeight="1">
      <c r="A1961" s="532"/>
      <c r="B1961" s="530" t="s">
        <v>563</v>
      </c>
      <c r="C1961" s="946" t="str">
        <f>'statement of marks'!$D$3</f>
        <v>2 A</v>
      </c>
      <c r="D1961" s="946"/>
      <c r="E1961" s="946"/>
      <c r="F1961" s="912" t="s">
        <v>566</v>
      </c>
      <c r="G1961" s="912"/>
      <c r="H1961" s="912"/>
      <c r="I1961" s="949" t="str">
        <f>IF('statement of marks'!B70="","",'statement of marks'!B70)</f>
        <v/>
      </c>
      <c r="J1961" s="950"/>
    </row>
    <row r="1962" spans="1:10" ht="17" customHeight="1">
      <c r="A1962" s="532"/>
      <c r="B1962" s="530" t="s">
        <v>6</v>
      </c>
      <c r="C1962" s="946" t="str">
        <f>IF('statement of marks'!D70="","",'statement of marks'!D70)</f>
        <v/>
      </c>
      <c r="D1962" s="946"/>
      <c r="E1962" s="946"/>
      <c r="F1962" s="912" t="s">
        <v>564</v>
      </c>
      <c r="G1962" s="912"/>
      <c r="H1962" s="912"/>
      <c r="I1962" s="949" t="str">
        <f>IF('statement of marks'!E70="","",'statement of marks'!E70)</f>
        <v/>
      </c>
      <c r="J1962" s="950"/>
    </row>
    <row r="1963" spans="1:10" ht="17" customHeight="1">
      <c r="A1963" s="532"/>
      <c r="B1963" s="530" t="s">
        <v>661</v>
      </c>
      <c r="C1963" s="947" t="str">
        <f>IF('statement of marks'!F70="","",'statement of marks'!F70)</f>
        <v/>
      </c>
      <c r="D1963" s="947"/>
      <c r="E1963" s="947"/>
      <c r="F1963" s="918" t="str">
        <f>IF('statement of marks'!G70="","",'statement of marks'!G70)</f>
        <v/>
      </c>
      <c r="G1963" s="918"/>
      <c r="H1963" s="918"/>
      <c r="I1963" s="918"/>
      <c r="J1963" s="948"/>
    </row>
    <row r="1964" spans="1:10" ht="17" customHeight="1">
      <c r="A1964" s="534"/>
      <c r="B1964" s="529" t="s">
        <v>565</v>
      </c>
      <c r="C1964" s="498" t="str">
        <f>'statement of marks'!K$5</f>
        <v>ekSf[kd</v>
      </c>
      <c r="D1964" s="498" t="str">
        <f>'statement of marks'!L$5</f>
        <v>fyf[kr</v>
      </c>
      <c r="E1964" s="498" t="str">
        <f>'statement of marks'!M$5</f>
        <v>;ksx</v>
      </c>
      <c r="F1964" s="498" t="str">
        <f>'statement of marks'!N$5</f>
        <v>ekSf[kd</v>
      </c>
      <c r="G1964" s="498" t="str">
        <f>'statement of marks'!O$5</f>
        <v>fyf[kr</v>
      </c>
      <c r="H1964" s="498" t="str">
        <f>'statement of marks'!P$5</f>
        <v>;ksx</v>
      </c>
      <c r="I1964" s="564" t="s">
        <v>79</v>
      </c>
      <c r="J1964" s="565" t="s">
        <v>571</v>
      </c>
    </row>
    <row r="1965" spans="1:10" ht="17" customHeight="1">
      <c r="A1965" s="533"/>
      <c r="B1965" s="538" t="s">
        <v>55</v>
      </c>
      <c r="C1965" s="541">
        <f>'statement of marks'!K$6</f>
        <v>70</v>
      </c>
      <c r="D1965" s="541">
        <f>'statement of marks'!L$6</f>
        <v>30</v>
      </c>
      <c r="E1965" s="541">
        <f>'statement of marks'!M$6</f>
        <v>100</v>
      </c>
      <c r="F1965" s="541">
        <f>'statement of marks'!N$6</f>
        <v>70</v>
      </c>
      <c r="G1965" s="541">
        <f>'statement of marks'!O$6</f>
        <v>30</v>
      </c>
      <c r="H1965" s="541">
        <f>'statement of marks'!P$6</f>
        <v>100</v>
      </c>
      <c r="I1965" s="541"/>
      <c r="J1965" s="542"/>
    </row>
    <row r="1966" spans="1:10" ht="17" customHeight="1">
      <c r="A1966" s="532"/>
      <c r="B1966" s="530" t="str">
        <f>'statement of marks'!$BZ$5</f>
        <v>fgUnh</v>
      </c>
      <c r="C1966" s="543" t="str">
        <f>'statement of marks'!K70</f>
        <v/>
      </c>
      <c r="D1966" s="543" t="str">
        <f>'statement of marks'!L70</f>
        <v/>
      </c>
      <c r="E1966" s="543" t="str">
        <f>'statement of marks'!M70</f>
        <v/>
      </c>
      <c r="F1966" s="543" t="str">
        <f>'statement of marks'!N70</f>
        <v/>
      </c>
      <c r="G1966" s="543" t="str">
        <f>'statement of marks'!O70</f>
        <v/>
      </c>
      <c r="H1966" s="543" t="str">
        <f>'statement of marks'!P70</f>
        <v/>
      </c>
      <c r="I1966" s="544" t="str">
        <f>IF('statement of marks'!CA70="","",'statement of marks'!CA70)</f>
        <v/>
      </c>
      <c r="J1966" s="545" t="str">
        <f>IF('statement of marks'!CB70="","",'statement of marks'!CB70)</f>
        <v/>
      </c>
    </row>
    <row r="1967" spans="1:10" ht="17" customHeight="1">
      <c r="A1967" s="532"/>
      <c r="B1967" s="530" t="str">
        <f>'statement of marks'!$CC$5</f>
        <v>vaxszth</v>
      </c>
      <c r="C1967" s="543" t="str">
        <f>'statement of marks'!X70</f>
        <v/>
      </c>
      <c r="D1967" s="543" t="str">
        <f>'statement of marks'!Y70</f>
        <v/>
      </c>
      <c r="E1967" s="543" t="str">
        <f>'statement of marks'!Z70</f>
        <v/>
      </c>
      <c r="F1967" s="543" t="str">
        <f>'statement of marks'!AA70</f>
        <v/>
      </c>
      <c r="G1967" s="543" t="str">
        <f>'statement of marks'!AB70</f>
        <v/>
      </c>
      <c r="H1967" s="543" t="str">
        <f>'statement of marks'!AC70</f>
        <v/>
      </c>
      <c r="I1967" s="544" t="str">
        <f>IF('statement of marks'!CD70="","",'statement of marks'!CD70)</f>
        <v/>
      </c>
      <c r="J1967" s="545" t="str">
        <f>IF('statement of marks'!CE70="","",'statement of marks'!CE70)</f>
        <v/>
      </c>
    </row>
    <row r="1968" spans="1:10" ht="17" customHeight="1">
      <c r="A1968" s="532"/>
      <c r="B1968" s="530" t="str">
        <f>'statement of marks'!$CF$5</f>
        <v>xf.kr</v>
      </c>
      <c r="C1968" s="543" t="str">
        <f>'statement of marks'!AK70</f>
        <v/>
      </c>
      <c r="D1968" s="543" t="str">
        <f>'statement of marks'!AL70</f>
        <v/>
      </c>
      <c r="E1968" s="543" t="str">
        <f>'statement of marks'!AM70</f>
        <v/>
      </c>
      <c r="F1968" s="543" t="str">
        <f>'statement of marks'!AN70</f>
        <v/>
      </c>
      <c r="G1968" s="543" t="str">
        <f>'statement of marks'!AO70</f>
        <v/>
      </c>
      <c r="H1968" s="543" t="str">
        <f>'statement of marks'!AP70</f>
        <v/>
      </c>
      <c r="I1968" s="544" t="str">
        <f>IF('statement of marks'!CG70="","",'statement of marks'!CG70)</f>
        <v/>
      </c>
      <c r="J1968" s="545" t="str">
        <f>IF('statement of marks'!CH70="","",'statement of marks'!CH70)</f>
        <v/>
      </c>
    </row>
    <row r="1969" spans="1:10" ht="17" customHeight="1">
      <c r="A1969" s="533"/>
      <c r="B1969" s="538" t="s">
        <v>55</v>
      </c>
      <c r="C1969" s="541"/>
      <c r="D1969" s="541"/>
      <c r="E1969" s="541">
        <f>'statement of marks'!AX$6</f>
        <v>50</v>
      </c>
      <c r="F1969" s="541"/>
      <c r="G1969" s="541"/>
      <c r="H1969" s="541">
        <f>'statement of marks'!AY$6</f>
        <v>50</v>
      </c>
      <c r="I1969" s="546"/>
      <c r="J1969" s="542"/>
    </row>
    <row r="1970" spans="1:10" ht="17" customHeight="1">
      <c r="A1970" s="532"/>
      <c r="B1970" s="530" t="str">
        <f>'statement of marks'!$CI$5</f>
        <v>Ik;kZoj.k v/;;u</v>
      </c>
      <c r="C1970" s="561"/>
      <c r="D1970" s="561"/>
      <c r="E1970" s="543" t="str">
        <f>'statement of marks'!AX70</f>
        <v/>
      </c>
      <c r="F1970" s="561"/>
      <c r="G1970" s="561"/>
      <c r="H1970" s="543" t="str">
        <f>'statement of marks'!AY70</f>
        <v/>
      </c>
      <c r="I1970" s="544" t="str">
        <f>IF('statement of marks'!CJ70="","",'statement of marks'!CJ70)</f>
        <v/>
      </c>
      <c r="J1970" s="545" t="str">
        <f>IF('statement of marks'!CK70="","",'statement of marks'!CK70)</f>
        <v/>
      </c>
    </row>
    <row r="1971" spans="1:10" ht="17" customHeight="1">
      <c r="A1971" s="532"/>
      <c r="B1971" s="530" t="str">
        <f>'statement of marks'!$CR$5</f>
        <v>LokLF; ,oe~ 'kkjhfjd f'k{kk</v>
      </c>
      <c r="C1971" s="543"/>
      <c r="D1971" s="543"/>
      <c r="E1971" s="543" t="str">
        <f>'statement of marks'!BS70</f>
        <v/>
      </c>
      <c r="F1971" s="561"/>
      <c r="G1971" s="543"/>
      <c r="H1971" s="543" t="str">
        <f>'statement of marks'!BT70</f>
        <v/>
      </c>
      <c r="I1971" s="547" t="str">
        <f>IF('statement of marks'!CS70="","",'statement of marks'!CS70)</f>
        <v/>
      </c>
      <c r="J1971" s="548" t="str">
        <f>IF('statement of marks'!CT70="","",'statement of marks'!CT70)</f>
        <v/>
      </c>
    </row>
    <row r="1972" spans="1:10" ht="17" customHeight="1">
      <c r="A1972" s="533"/>
      <c r="B1972" s="538" t="s">
        <v>55</v>
      </c>
      <c r="C1972" s="541"/>
      <c r="D1972" s="541"/>
      <c r="E1972" s="541">
        <f>'statement of marks'!BE$6</f>
        <v>25</v>
      </c>
      <c r="F1972" s="546"/>
      <c r="G1972" s="541"/>
      <c r="H1972" s="541">
        <f>'statement of marks'!BF$6</f>
        <v>25</v>
      </c>
      <c r="I1972" s="549"/>
      <c r="J1972" s="550"/>
    </row>
    <row r="1973" spans="1:10" ht="17" customHeight="1">
      <c r="A1973" s="532"/>
      <c r="B1973" s="530" t="str">
        <f>'statement of marks'!$CL$5</f>
        <v>dk;kZuqHko</v>
      </c>
      <c r="C1973" s="543"/>
      <c r="D1973" s="543"/>
      <c r="E1973" s="543" t="str">
        <f>'statement of marks'!BE70</f>
        <v/>
      </c>
      <c r="F1973" s="561"/>
      <c r="G1973" s="543"/>
      <c r="H1973" s="543" t="str">
        <f>'statement of marks'!BF70</f>
        <v/>
      </c>
      <c r="I1973" s="544" t="str">
        <f>IF('statement of marks'!CM70="","",'statement of marks'!CM70)</f>
        <v/>
      </c>
      <c r="J1973" s="545" t="str">
        <f>IF('statement of marks'!CN70="","",'statement of marks'!CN70)</f>
        <v/>
      </c>
    </row>
    <row r="1974" spans="1:10" ht="17" customHeight="1">
      <c r="A1974" s="532"/>
      <c r="B1974" s="530" t="str">
        <f>'statement of marks'!$CO$5</f>
        <v>dyk f'k{kk</v>
      </c>
      <c r="C1974" s="543"/>
      <c r="D1974" s="543"/>
      <c r="E1974" s="543" t="str">
        <f>'statement of marks'!BL70</f>
        <v/>
      </c>
      <c r="F1974" s="561"/>
      <c r="G1974" s="543"/>
      <c r="H1974" s="543" t="str">
        <f>'statement of marks'!BM70</f>
        <v/>
      </c>
      <c r="I1974" s="547" t="str">
        <f>IF('statement of marks'!CP70="","",'statement of marks'!CP70)</f>
        <v/>
      </c>
      <c r="J1974" s="551" t="str">
        <f>IF('statement of marks'!CQ70="","",'statement of marks'!CQ70)</f>
        <v/>
      </c>
    </row>
    <row r="1975" spans="1:10" ht="17" customHeight="1">
      <c r="A1975" s="960"/>
      <c r="B1975" s="959" t="s">
        <v>659</v>
      </c>
      <c r="C1975" s="920" t="s">
        <v>8</v>
      </c>
      <c r="D1975" s="920"/>
      <c r="E1975" s="961" t="str">
        <f>'statement of marks'!CY$5</f>
        <v>dqy iw.kkZd</v>
      </c>
      <c r="F1975" s="961"/>
      <c r="G1975" s="961" t="str">
        <f>'statement of marks'!CZ$5</f>
        <v>dqy izkIrkad</v>
      </c>
      <c r="H1975" s="961"/>
      <c r="I1975" s="562" t="str">
        <f>'statement of marks'!DA$5</f>
        <v>izfr'kr</v>
      </c>
      <c r="J1975" s="536" t="s">
        <v>663</v>
      </c>
    </row>
    <row r="1976" spans="1:10" ht="17" customHeight="1">
      <c r="A1976" s="960"/>
      <c r="B1976" s="959"/>
      <c r="C1976" s="920" t="str">
        <f>IF('statement of marks'!CX70="","",'statement of marks'!CX70)</f>
        <v/>
      </c>
      <c r="D1976" s="920"/>
      <c r="E1976" s="951" t="str">
        <f>IF('statement of marks'!CY70="","",'statement of marks'!CY70)</f>
        <v/>
      </c>
      <c r="F1976" s="951"/>
      <c r="G1976" s="951" t="str">
        <f>IF('statement of marks'!CZ70="","",'statement of marks'!CZ70)</f>
        <v/>
      </c>
      <c r="H1976" s="951"/>
      <c r="I1976" s="543" t="str">
        <f>IF('statement of marks'!DA70="","",'statement of marks'!DA70)</f>
        <v/>
      </c>
      <c r="J1976" s="566" t="str">
        <f>IF('statement of marks'!DB70="","",'statement of marks'!DB70)</f>
        <v/>
      </c>
    </row>
    <row r="1977" spans="1:10" ht="17" customHeight="1">
      <c r="A1977" s="532"/>
      <c r="B1977" s="539" t="str">
        <f>'statement of marks'!$CU$5</f>
        <v>dqy ehfVax</v>
      </c>
      <c r="C1977" s="932" t="str">
        <f>details!$CB$3</f>
        <v>;ksx fnlEcj rd</v>
      </c>
      <c r="D1977" s="933"/>
      <c r="E1977" s="934"/>
      <c r="F1977" s="552" t="str">
        <f>details!CB70</f>
        <v/>
      </c>
      <c r="G1977" s="932" t="s">
        <v>664</v>
      </c>
      <c r="H1977" s="933"/>
      <c r="I1977" s="934"/>
      <c r="J1977" s="554" t="str">
        <f>details!CJ70</f>
        <v/>
      </c>
    </row>
    <row r="1978" spans="1:10" ht="17" customHeight="1">
      <c r="A1978" s="532"/>
      <c r="B1978" s="530" t="str">
        <f>'statement of marks'!$CV$5</f>
        <v>Nk= mifLFkfr</v>
      </c>
      <c r="C1978" s="935"/>
      <c r="D1978" s="936"/>
      <c r="E1978" s="937"/>
      <c r="F1978" s="553" t="str">
        <f>details!CC70</f>
        <v/>
      </c>
      <c r="G1978" s="935"/>
      <c r="H1978" s="936"/>
      <c r="I1978" s="937"/>
      <c r="J1978" s="555" t="str">
        <f>details!CK70</f>
        <v/>
      </c>
    </row>
    <row r="1979" spans="1:10" ht="17" customHeight="1">
      <c r="A1979" s="532"/>
      <c r="B1979" s="530" t="s">
        <v>569</v>
      </c>
      <c r="C1979" s="952" t="str">
        <f>IF('statement of marks'!DE70="","",'statement of marks'!DE70)</f>
        <v/>
      </c>
      <c r="D1979" s="953"/>
      <c r="E1979" s="953"/>
      <c r="F1979" s="954"/>
      <c r="G1979" s="955" t="str">
        <f>'statement of marks'!DD$5</f>
        <v>d{kk esa LFkku</v>
      </c>
      <c r="H1979" s="956"/>
      <c r="I1979" s="957"/>
      <c r="J1979" s="545" t="str">
        <f>'statement of marks'!DD70</f>
        <v/>
      </c>
    </row>
    <row r="1980" spans="1:10" ht="17" customHeight="1">
      <c r="A1980" s="532"/>
      <c r="B1980" s="530" t="s">
        <v>65</v>
      </c>
      <c r="C1980" s="920"/>
      <c r="D1980" s="920"/>
      <c r="E1980" s="920"/>
      <c r="F1980" s="920"/>
      <c r="G1980" s="920"/>
      <c r="H1980" s="920"/>
      <c r="I1980" s="920"/>
      <c r="J1980" s="924"/>
    </row>
    <row r="1981" spans="1:10" ht="17" customHeight="1">
      <c r="A1981" s="532"/>
      <c r="B1981" s="556" t="s">
        <v>86</v>
      </c>
      <c r="C1981" s="920"/>
      <c r="D1981" s="920"/>
      <c r="E1981" s="920"/>
      <c r="F1981" s="920"/>
      <c r="G1981" s="920"/>
      <c r="H1981" s="920"/>
      <c r="I1981" s="920"/>
      <c r="J1981" s="924"/>
    </row>
    <row r="1982" spans="1:10" ht="17" customHeight="1">
      <c r="A1982" s="532"/>
      <c r="B1982" s="557" t="s">
        <v>16</v>
      </c>
      <c r="C1982" s="920"/>
      <c r="D1982" s="920"/>
      <c r="E1982" s="920"/>
      <c r="F1982" s="920"/>
      <c r="G1982" s="920"/>
      <c r="H1982" s="920"/>
      <c r="I1982" s="920"/>
      <c r="J1982" s="924"/>
    </row>
    <row r="1983" spans="1:10" ht="17" customHeight="1">
      <c r="A1983" s="534"/>
      <c r="B1983" s="558" t="s">
        <v>4</v>
      </c>
      <c r="C1983" s="920"/>
      <c r="D1983" s="920"/>
      <c r="E1983" s="920"/>
      <c r="F1983" s="920"/>
      <c r="G1983" s="920"/>
      <c r="H1983" s="920"/>
      <c r="I1983" s="920"/>
      <c r="J1983" s="924"/>
    </row>
    <row r="1984" spans="1:10" ht="17" customHeight="1" thickBot="1">
      <c r="A1984" s="535"/>
      <c r="B1984" s="559" t="str">
        <f>'statement of marks'!$H$3</f>
        <v xml:space="preserve">fo|ky; dk Mkbl dksM+ </v>
      </c>
      <c r="C1984" s="925" t="str">
        <f>'statement of marks'!$I$3</f>
        <v>00001</v>
      </c>
      <c r="D1984" s="925"/>
      <c r="E1984" s="926" t="s">
        <v>63</v>
      </c>
      <c r="F1984" s="926"/>
      <c r="G1984" s="926"/>
      <c r="H1984" s="927">
        <f>'statement of marks'!$DD$107</f>
        <v>42460</v>
      </c>
      <c r="I1984" s="928"/>
      <c r="J1984" s="540" t="s">
        <v>662</v>
      </c>
    </row>
    <row r="1985" spans="1:10" ht="17" customHeight="1">
      <c r="A1985" s="929" t="s">
        <v>39</v>
      </c>
      <c r="B1985" s="930"/>
      <c r="C1985" s="930"/>
      <c r="D1985" s="930"/>
      <c r="E1985" s="930"/>
      <c r="F1985" s="930"/>
      <c r="G1985" s="930"/>
      <c r="H1985" s="930"/>
      <c r="I1985" s="930"/>
      <c r="J1985" s="931"/>
    </row>
    <row r="1986" spans="1:10" ht="17" customHeight="1">
      <c r="A1986" s="938" t="str">
        <f>'statement of marks'!$A$1</f>
        <v>jk- ck- ek/;fed fo|ky; uohu] fuEckgsM+k</v>
      </c>
      <c r="B1986" s="939"/>
      <c r="C1986" s="939"/>
      <c r="D1986" s="939"/>
      <c r="E1986" s="939"/>
      <c r="F1986" s="939"/>
      <c r="G1986" s="939"/>
      <c r="H1986" s="939"/>
      <c r="I1986" s="939"/>
      <c r="J1986" s="940"/>
    </row>
    <row r="1987" spans="1:10" ht="17" customHeight="1">
      <c r="A1987" s="941"/>
      <c r="B1987" s="942"/>
      <c r="C1987" s="942"/>
      <c r="D1987" s="942"/>
      <c r="E1987" s="942"/>
      <c r="F1987" s="942"/>
      <c r="G1987" s="942"/>
      <c r="H1987" s="942"/>
      <c r="I1987" s="942"/>
      <c r="J1987" s="943"/>
    </row>
    <row r="1988" spans="1:10" ht="17" customHeight="1">
      <c r="A1988" s="531"/>
      <c r="B1988" s="537" t="s">
        <v>559</v>
      </c>
      <c r="C1988" s="944" t="str">
        <f>'statement of marks'!$F$3</f>
        <v>2015-16</v>
      </c>
      <c r="D1988" s="944"/>
      <c r="E1988" s="944"/>
      <c r="F1988" s="944"/>
      <c r="G1988" s="944"/>
      <c r="H1988" s="944"/>
      <c r="I1988" s="944"/>
      <c r="J1988" s="945"/>
    </row>
    <row r="1989" spans="1:10" ht="17" customHeight="1">
      <c r="A1989" s="532"/>
      <c r="B1989" s="530" t="s">
        <v>560</v>
      </c>
      <c r="C1989" s="912" t="str">
        <f>IF('statement of marks'!H71="","",'statement of marks'!H71)</f>
        <v>v 065</v>
      </c>
      <c r="D1989" s="912"/>
      <c r="E1989" s="912"/>
      <c r="F1989" s="912"/>
      <c r="G1989" s="912"/>
      <c r="H1989" s="912"/>
      <c r="I1989" s="912"/>
      <c r="J1989" s="958"/>
    </row>
    <row r="1990" spans="1:10" ht="17" customHeight="1">
      <c r="A1990" s="532"/>
      <c r="B1990" s="530" t="s">
        <v>561</v>
      </c>
      <c r="C1990" s="912" t="str">
        <f>IF('statement of marks'!I71="","",'statement of marks'!I71)</f>
        <v>c 065</v>
      </c>
      <c r="D1990" s="912"/>
      <c r="E1990" s="912"/>
      <c r="F1990" s="912"/>
      <c r="G1990" s="912"/>
      <c r="H1990" s="912"/>
      <c r="I1990" s="912"/>
      <c r="J1990" s="958"/>
    </row>
    <row r="1991" spans="1:10" ht="17" customHeight="1">
      <c r="A1991" s="532"/>
      <c r="B1991" s="530" t="s">
        <v>562</v>
      </c>
      <c r="C1991" s="912" t="str">
        <f>IF('statement of marks'!J71="","",'statement of marks'!J71)</f>
        <v>l 065</v>
      </c>
      <c r="D1991" s="912"/>
      <c r="E1991" s="912"/>
      <c r="F1991" s="912"/>
      <c r="G1991" s="912"/>
      <c r="H1991" s="912"/>
      <c r="I1991" s="912"/>
      <c r="J1991" s="958"/>
    </row>
    <row r="1992" spans="1:10" ht="17" customHeight="1">
      <c r="A1992" s="532"/>
      <c r="B1992" s="530" t="s">
        <v>563</v>
      </c>
      <c r="C1992" s="946" t="str">
        <f>'statement of marks'!$D$3</f>
        <v>2 A</v>
      </c>
      <c r="D1992" s="946"/>
      <c r="E1992" s="946"/>
      <c r="F1992" s="912" t="s">
        <v>566</v>
      </c>
      <c r="G1992" s="912"/>
      <c r="H1992" s="912"/>
      <c r="I1992" s="949" t="str">
        <f>IF('statement of marks'!B71="","",'statement of marks'!B71)</f>
        <v/>
      </c>
      <c r="J1992" s="950"/>
    </row>
    <row r="1993" spans="1:10" ht="17" customHeight="1">
      <c r="A1993" s="532"/>
      <c r="B1993" s="530" t="s">
        <v>6</v>
      </c>
      <c r="C1993" s="946" t="str">
        <f>IF('statement of marks'!D71="","",'statement of marks'!D71)</f>
        <v/>
      </c>
      <c r="D1993" s="946"/>
      <c r="E1993" s="946"/>
      <c r="F1993" s="912" t="s">
        <v>564</v>
      </c>
      <c r="G1993" s="912"/>
      <c r="H1993" s="912"/>
      <c r="I1993" s="949" t="str">
        <f>IF('statement of marks'!E71="","",'statement of marks'!E71)</f>
        <v/>
      </c>
      <c r="J1993" s="950"/>
    </row>
    <row r="1994" spans="1:10" ht="17" customHeight="1">
      <c r="A1994" s="532"/>
      <c r="B1994" s="530" t="s">
        <v>661</v>
      </c>
      <c r="C1994" s="947" t="str">
        <f>IF('statement of marks'!F71="","",'statement of marks'!F71)</f>
        <v/>
      </c>
      <c r="D1994" s="947"/>
      <c r="E1994" s="947"/>
      <c r="F1994" s="918" t="str">
        <f>IF('statement of marks'!G71="","",'statement of marks'!G71)</f>
        <v/>
      </c>
      <c r="G1994" s="918"/>
      <c r="H1994" s="918"/>
      <c r="I1994" s="918"/>
      <c r="J1994" s="948"/>
    </row>
    <row r="1995" spans="1:10" ht="17" customHeight="1">
      <c r="A1995" s="534"/>
      <c r="B1995" s="529" t="s">
        <v>565</v>
      </c>
      <c r="C1995" s="498" t="str">
        <f>'statement of marks'!K$5</f>
        <v>ekSf[kd</v>
      </c>
      <c r="D1995" s="498" t="str">
        <f>'statement of marks'!L$5</f>
        <v>fyf[kr</v>
      </c>
      <c r="E1995" s="498" t="str">
        <f>'statement of marks'!M$5</f>
        <v>;ksx</v>
      </c>
      <c r="F1995" s="498" t="str">
        <f>'statement of marks'!N$5</f>
        <v>ekSf[kd</v>
      </c>
      <c r="G1995" s="498" t="str">
        <f>'statement of marks'!O$5</f>
        <v>fyf[kr</v>
      </c>
      <c r="H1995" s="498" t="str">
        <f>'statement of marks'!P$5</f>
        <v>;ksx</v>
      </c>
      <c r="I1995" s="564" t="s">
        <v>79</v>
      </c>
      <c r="J1995" s="565" t="s">
        <v>571</v>
      </c>
    </row>
    <row r="1996" spans="1:10" ht="17" customHeight="1">
      <c r="A1996" s="533"/>
      <c r="B1996" s="538" t="s">
        <v>55</v>
      </c>
      <c r="C1996" s="541">
        <f>'statement of marks'!K$6</f>
        <v>70</v>
      </c>
      <c r="D1996" s="541">
        <f>'statement of marks'!L$6</f>
        <v>30</v>
      </c>
      <c r="E1996" s="541">
        <f>'statement of marks'!M$6</f>
        <v>100</v>
      </c>
      <c r="F1996" s="541">
        <f>'statement of marks'!N$6</f>
        <v>70</v>
      </c>
      <c r="G1996" s="541">
        <f>'statement of marks'!O$6</f>
        <v>30</v>
      </c>
      <c r="H1996" s="541">
        <f>'statement of marks'!P$6</f>
        <v>100</v>
      </c>
      <c r="I1996" s="541"/>
      <c r="J1996" s="542"/>
    </row>
    <row r="1997" spans="1:10" ht="17" customHeight="1">
      <c r="A1997" s="532"/>
      <c r="B1997" s="530" t="str">
        <f>'statement of marks'!$BZ$5</f>
        <v>fgUnh</v>
      </c>
      <c r="C1997" s="543" t="str">
        <f>'statement of marks'!K71</f>
        <v/>
      </c>
      <c r="D1997" s="543" t="str">
        <f>'statement of marks'!L71</f>
        <v/>
      </c>
      <c r="E1997" s="543" t="str">
        <f>'statement of marks'!M71</f>
        <v/>
      </c>
      <c r="F1997" s="543" t="str">
        <f>'statement of marks'!N71</f>
        <v/>
      </c>
      <c r="G1997" s="543" t="str">
        <f>'statement of marks'!O71</f>
        <v/>
      </c>
      <c r="H1997" s="543" t="str">
        <f>'statement of marks'!P71</f>
        <v/>
      </c>
      <c r="I1997" s="544" t="str">
        <f>IF('statement of marks'!CA71="","",'statement of marks'!CA71)</f>
        <v/>
      </c>
      <c r="J1997" s="545" t="str">
        <f>IF('statement of marks'!CB71="","",'statement of marks'!CB71)</f>
        <v/>
      </c>
    </row>
    <row r="1998" spans="1:10" ht="17" customHeight="1">
      <c r="A1998" s="532"/>
      <c r="B1998" s="530" t="str">
        <f>'statement of marks'!$CC$5</f>
        <v>vaxszth</v>
      </c>
      <c r="C1998" s="543" t="str">
        <f>'statement of marks'!X71</f>
        <v/>
      </c>
      <c r="D1998" s="543" t="str">
        <f>'statement of marks'!Y71</f>
        <v/>
      </c>
      <c r="E1998" s="543" t="str">
        <f>'statement of marks'!Z71</f>
        <v/>
      </c>
      <c r="F1998" s="543" t="str">
        <f>'statement of marks'!AA71</f>
        <v/>
      </c>
      <c r="G1998" s="543" t="str">
        <f>'statement of marks'!AB71</f>
        <v/>
      </c>
      <c r="H1998" s="543" t="str">
        <f>'statement of marks'!AC71</f>
        <v/>
      </c>
      <c r="I1998" s="544" t="str">
        <f>IF('statement of marks'!CD71="","",'statement of marks'!CD71)</f>
        <v/>
      </c>
      <c r="J1998" s="545" t="str">
        <f>IF('statement of marks'!CE71="","",'statement of marks'!CE71)</f>
        <v/>
      </c>
    </row>
    <row r="1999" spans="1:10" ht="17" customHeight="1">
      <c r="A1999" s="532"/>
      <c r="B1999" s="530" t="str">
        <f>'statement of marks'!$CF$5</f>
        <v>xf.kr</v>
      </c>
      <c r="C1999" s="543" t="str">
        <f>'statement of marks'!AK71</f>
        <v/>
      </c>
      <c r="D1999" s="543" t="str">
        <f>'statement of marks'!AL71</f>
        <v/>
      </c>
      <c r="E1999" s="543" t="str">
        <f>'statement of marks'!AM71</f>
        <v/>
      </c>
      <c r="F1999" s="543" t="str">
        <f>'statement of marks'!AN71</f>
        <v/>
      </c>
      <c r="G1999" s="543" t="str">
        <f>'statement of marks'!AO71</f>
        <v/>
      </c>
      <c r="H1999" s="543" t="str">
        <f>'statement of marks'!AP71</f>
        <v/>
      </c>
      <c r="I1999" s="544" t="str">
        <f>IF('statement of marks'!CG71="","",'statement of marks'!CG71)</f>
        <v/>
      </c>
      <c r="J1999" s="545" t="str">
        <f>IF('statement of marks'!CH71="","",'statement of marks'!CH71)</f>
        <v/>
      </c>
    </row>
    <row r="2000" spans="1:10" ht="17" customHeight="1">
      <c r="A2000" s="533"/>
      <c r="B2000" s="538" t="s">
        <v>55</v>
      </c>
      <c r="C2000" s="541"/>
      <c r="D2000" s="541"/>
      <c r="E2000" s="541">
        <f>'statement of marks'!AX$6</f>
        <v>50</v>
      </c>
      <c r="F2000" s="541"/>
      <c r="G2000" s="541"/>
      <c r="H2000" s="541">
        <f>'statement of marks'!AY$6</f>
        <v>50</v>
      </c>
      <c r="I2000" s="546"/>
      <c r="J2000" s="542"/>
    </row>
    <row r="2001" spans="1:10" ht="17" customHeight="1">
      <c r="A2001" s="532"/>
      <c r="B2001" s="530" t="str">
        <f>'statement of marks'!$CI$5</f>
        <v>Ik;kZoj.k v/;;u</v>
      </c>
      <c r="C2001" s="561"/>
      <c r="D2001" s="561"/>
      <c r="E2001" s="543" t="str">
        <f>'statement of marks'!AX71</f>
        <v/>
      </c>
      <c r="F2001" s="561"/>
      <c r="G2001" s="561"/>
      <c r="H2001" s="543" t="str">
        <f>'statement of marks'!AY71</f>
        <v/>
      </c>
      <c r="I2001" s="544" t="str">
        <f>IF('statement of marks'!CJ71="","",'statement of marks'!CJ71)</f>
        <v/>
      </c>
      <c r="J2001" s="545" t="str">
        <f>IF('statement of marks'!CK71="","",'statement of marks'!CK71)</f>
        <v/>
      </c>
    </row>
    <row r="2002" spans="1:10" ht="17" customHeight="1">
      <c r="A2002" s="532"/>
      <c r="B2002" s="530" t="str">
        <f>'statement of marks'!$CR$5</f>
        <v>LokLF; ,oe~ 'kkjhfjd f'k{kk</v>
      </c>
      <c r="C2002" s="543"/>
      <c r="D2002" s="543"/>
      <c r="E2002" s="543" t="str">
        <f>'statement of marks'!BS71</f>
        <v/>
      </c>
      <c r="F2002" s="561"/>
      <c r="G2002" s="543"/>
      <c r="H2002" s="543" t="str">
        <f>'statement of marks'!BT71</f>
        <v/>
      </c>
      <c r="I2002" s="547" t="str">
        <f>IF('statement of marks'!CS71="","",'statement of marks'!CS71)</f>
        <v/>
      </c>
      <c r="J2002" s="548" t="str">
        <f>IF('statement of marks'!CT71="","",'statement of marks'!CT71)</f>
        <v/>
      </c>
    </row>
    <row r="2003" spans="1:10" ht="17" customHeight="1">
      <c r="A2003" s="533"/>
      <c r="B2003" s="538" t="s">
        <v>55</v>
      </c>
      <c r="C2003" s="541"/>
      <c r="D2003" s="541"/>
      <c r="E2003" s="541">
        <f>'statement of marks'!BE$6</f>
        <v>25</v>
      </c>
      <c r="F2003" s="546"/>
      <c r="G2003" s="541"/>
      <c r="H2003" s="541">
        <f>'statement of marks'!BF$6</f>
        <v>25</v>
      </c>
      <c r="I2003" s="549"/>
      <c r="J2003" s="550"/>
    </row>
    <row r="2004" spans="1:10" ht="17" customHeight="1">
      <c r="A2004" s="532"/>
      <c r="B2004" s="530" t="str">
        <f>'statement of marks'!$CL$5</f>
        <v>dk;kZuqHko</v>
      </c>
      <c r="C2004" s="543"/>
      <c r="D2004" s="543"/>
      <c r="E2004" s="543" t="str">
        <f>'statement of marks'!BE71</f>
        <v/>
      </c>
      <c r="F2004" s="561"/>
      <c r="G2004" s="543"/>
      <c r="H2004" s="543" t="str">
        <f>'statement of marks'!BF71</f>
        <v/>
      </c>
      <c r="I2004" s="544" t="str">
        <f>IF('statement of marks'!CM71="","",'statement of marks'!CM71)</f>
        <v/>
      </c>
      <c r="J2004" s="545" t="str">
        <f>IF('statement of marks'!CN71="","",'statement of marks'!CN71)</f>
        <v/>
      </c>
    </row>
    <row r="2005" spans="1:10" ht="17" customHeight="1">
      <c r="A2005" s="532"/>
      <c r="B2005" s="530" t="str">
        <f>'statement of marks'!$CO$5</f>
        <v>dyk f'k{kk</v>
      </c>
      <c r="C2005" s="543"/>
      <c r="D2005" s="543"/>
      <c r="E2005" s="543" t="str">
        <f>'statement of marks'!BL71</f>
        <v/>
      </c>
      <c r="F2005" s="561"/>
      <c r="G2005" s="543"/>
      <c r="H2005" s="543" t="str">
        <f>'statement of marks'!BM71</f>
        <v/>
      </c>
      <c r="I2005" s="547" t="str">
        <f>IF('statement of marks'!CP71="","",'statement of marks'!CP71)</f>
        <v/>
      </c>
      <c r="J2005" s="551" t="str">
        <f>IF('statement of marks'!CQ71="","",'statement of marks'!CQ71)</f>
        <v/>
      </c>
    </row>
    <row r="2006" spans="1:10" ht="17" customHeight="1">
      <c r="A2006" s="960"/>
      <c r="B2006" s="959" t="s">
        <v>659</v>
      </c>
      <c r="C2006" s="920" t="s">
        <v>8</v>
      </c>
      <c r="D2006" s="920"/>
      <c r="E2006" s="961" t="str">
        <f>'statement of marks'!CY$5</f>
        <v>dqy iw.kkZd</v>
      </c>
      <c r="F2006" s="961"/>
      <c r="G2006" s="961" t="str">
        <f>'statement of marks'!CZ$5</f>
        <v>dqy izkIrkad</v>
      </c>
      <c r="H2006" s="961"/>
      <c r="I2006" s="562" t="str">
        <f>'statement of marks'!DA$5</f>
        <v>izfr'kr</v>
      </c>
      <c r="J2006" s="536" t="s">
        <v>663</v>
      </c>
    </row>
    <row r="2007" spans="1:10" ht="17" customHeight="1">
      <c r="A2007" s="960"/>
      <c r="B2007" s="959"/>
      <c r="C2007" s="920" t="str">
        <f>IF('statement of marks'!CX71="","",'statement of marks'!CX71)</f>
        <v/>
      </c>
      <c r="D2007" s="920"/>
      <c r="E2007" s="951" t="str">
        <f>IF('statement of marks'!CY71="","",'statement of marks'!CY71)</f>
        <v/>
      </c>
      <c r="F2007" s="951"/>
      <c r="G2007" s="951" t="str">
        <f>IF('statement of marks'!CZ71="","",'statement of marks'!CZ71)</f>
        <v/>
      </c>
      <c r="H2007" s="951"/>
      <c r="I2007" s="543" t="str">
        <f>IF('statement of marks'!DA71="","",'statement of marks'!DA71)</f>
        <v/>
      </c>
      <c r="J2007" s="566" t="str">
        <f>IF('statement of marks'!DB71="","",'statement of marks'!DB71)</f>
        <v/>
      </c>
    </row>
    <row r="2008" spans="1:10" ht="17" customHeight="1">
      <c r="A2008" s="532"/>
      <c r="B2008" s="539" t="str">
        <f>'statement of marks'!$CU$5</f>
        <v>dqy ehfVax</v>
      </c>
      <c r="C2008" s="932" t="str">
        <f>details!$CB$3</f>
        <v>;ksx fnlEcj rd</v>
      </c>
      <c r="D2008" s="933"/>
      <c r="E2008" s="934"/>
      <c r="F2008" s="552" t="str">
        <f>details!CB71</f>
        <v/>
      </c>
      <c r="G2008" s="932" t="s">
        <v>664</v>
      </c>
      <c r="H2008" s="933"/>
      <c r="I2008" s="934"/>
      <c r="J2008" s="554" t="str">
        <f>details!CJ71</f>
        <v/>
      </c>
    </row>
    <row r="2009" spans="1:10" ht="17" customHeight="1">
      <c r="A2009" s="532"/>
      <c r="B2009" s="530" t="str">
        <f>'statement of marks'!$CV$5</f>
        <v>Nk= mifLFkfr</v>
      </c>
      <c r="C2009" s="935"/>
      <c r="D2009" s="936"/>
      <c r="E2009" s="937"/>
      <c r="F2009" s="553" t="str">
        <f>details!CC71</f>
        <v/>
      </c>
      <c r="G2009" s="935"/>
      <c r="H2009" s="936"/>
      <c r="I2009" s="937"/>
      <c r="J2009" s="555" t="str">
        <f>details!CK71</f>
        <v/>
      </c>
    </row>
    <row r="2010" spans="1:10" ht="17" customHeight="1">
      <c r="A2010" s="532"/>
      <c r="B2010" s="530" t="s">
        <v>569</v>
      </c>
      <c r="C2010" s="952" t="str">
        <f>IF('statement of marks'!DE71="","",'statement of marks'!DE71)</f>
        <v/>
      </c>
      <c r="D2010" s="953"/>
      <c r="E2010" s="953"/>
      <c r="F2010" s="954"/>
      <c r="G2010" s="955" t="str">
        <f>'statement of marks'!DD$5</f>
        <v>d{kk esa LFkku</v>
      </c>
      <c r="H2010" s="956"/>
      <c r="I2010" s="957"/>
      <c r="J2010" s="545" t="str">
        <f>'statement of marks'!DD71</f>
        <v/>
      </c>
    </row>
    <row r="2011" spans="1:10" ht="17" customHeight="1">
      <c r="A2011" s="532"/>
      <c r="B2011" s="530" t="s">
        <v>65</v>
      </c>
      <c r="C2011" s="920"/>
      <c r="D2011" s="920"/>
      <c r="E2011" s="920"/>
      <c r="F2011" s="920"/>
      <c r="G2011" s="920"/>
      <c r="H2011" s="920"/>
      <c r="I2011" s="920"/>
      <c r="J2011" s="924"/>
    </row>
    <row r="2012" spans="1:10" ht="17" customHeight="1">
      <c r="A2012" s="532"/>
      <c r="B2012" s="556" t="s">
        <v>86</v>
      </c>
      <c r="C2012" s="920"/>
      <c r="D2012" s="920"/>
      <c r="E2012" s="920"/>
      <c r="F2012" s="920"/>
      <c r="G2012" s="920"/>
      <c r="H2012" s="920"/>
      <c r="I2012" s="920"/>
      <c r="J2012" s="924"/>
    </row>
    <row r="2013" spans="1:10" ht="17" customHeight="1">
      <c r="A2013" s="532"/>
      <c r="B2013" s="557" t="s">
        <v>16</v>
      </c>
      <c r="C2013" s="920"/>
      <c r="D2013" s="920"/>
      <c r="E2013" s="920"/>
      <c r="F2013" s="920"/>
      <c r="G2013" s="920"/>
      <c r="H2013" s="920"/>
      <c r="I2013" s="920"/>
      <c r="J2013" s="924"/>
    </row>
    <row r="2014" spans="1:10" ht="17" customHeight="1">
      <c r="A2014" s="534"/>
      <c r="B2014" s="558" t="s">
        <v>4</v>
      </c>
      <c r="C2014" s="920"/>
      <c r="D2014" s="920"/>
      <c r="E2014" s="920"/>
      <c r="F2014" s="920"/>
      <c r="G2014" s="920"/>
      <c r="H2014" s="920"/>
      <c r="I2014" s="920"/>
      <c r="J2014" s="924"/>
    </row>
    <row r="2015" spans="1:10" ht="17" customHeight="1" thickBot="1">
      <c r="A2015" s="535"/>
      <c r="B2015" s="559" t="str">
        <f>'statement of marks'!$H$3</f>
        <v xml:space="preserve">fo|ky; dk Mkbl dksM+ </v>
      </c>
      <c r="C2015" s="925" t="str">
        <f>'statement of marks'!$I$3</f>
        <v>00001</v>
      </c>
      <c r="D2015" s="925"/>
      <c r="E2015" s="926" t="s">
        <v>63</v>
      </c>
      <c r="F2015" s="926"/>
      <c r="G2015" s="926"/>
      <c r="H2015" s="927">
        <f>'statement of marks'!$DD$107</f>
        <v>42460</v>
      </c>
      <c r="I2015" s="928"/>
      <c r="J2015" s="540" t="s">
        <v>662</v>
      </c>
    </row>
    <row r="2016" spans="1:10" ht="17" customHeight="1">
      <c r="A2016" s="929" t="s">
        <v>39</v>
      </c>
      <c r="B2016" s="930"/>
      <c r="C2016" s="930"/>
      <c r="D2016" s="930"/>
      <c r="E2016" s="930"/>
      <c r="F2016" s="930"/>
      <c r="G2016" s="930"/>
      <c r="H2016" s="930"/>
      <c r="I2016" s="930"/>
      <c r="J2016" s="931"/>
    </row>
    <row r="2017" spans="1:10" ht="17" customHeight="1">
      <c r="A2017" s="938" t="str">
        <f>'statement of marks'!$A$1</f>
        <v>jk- ck- ek/;fed fo|ky; uohu] fuEckgsM+k</v>
      </c>
      <c r="B2017" s="939"/>
      <c r="C2017" s="939"/>
      <c r="D2017" s="939"/>
      <c r="E2017" s="939"/>
      <c r="F2017" s="939"/>
      <c r="G2017" s="939"/>
      <c r="H2017" s="939"/>
      <c r="I2017" s="939"/>
      <c r="J2017" s="940"/>
    </row>
    <row r="2018" spans="1:10" ht="17" customHeight="1">
      <c r="A2018" s="941"/>
      <c r="B2018" s="942"/>
      <c r="C2018" s="942"/>
      <c r="D2018" s="942"/>
      <c r="E2018" s="942"/>
      <c r="F2018" s="942"/>
      <c r="G2018" s="942"/>
      <c r="H2018" s="942"/>
      <c r="I2018" s="942"/>
      <c r="J2018" s="943"/>
    </row>
    <row r="2019" spans="1:10" ht="17" customHeight="1">
      <c r="A2019" s="531"/>
      <c r="B2019" s="537" t="s">
        <v>559</v>
      </c>
      <c r="C2019" s="944" t="str">
        <f>'statement of marks'!$F$3</f>
        <v>2015-16</v>
      </c>
      <c r="D2019" s="944"/>
      <c r="E2019" s="944"/>
      <c r="F2019" s="944"/>
      <c r="G2019" s="944"/>
      <c r="H2019" s="944"/>
      <c r="I2019" s="944"/>
      <c r="J2019" s="945"/>
    </row>
    <row r="2020" spans="1:10" ht="17" customHeight="1">
      <c r="A2020" s="532"/>
      <c r="B2020" s="530" t="s">
        <v>560</v>
      </c>
      <c r="C2020" s="912" t="str">
        <f>IF('statement of marks'!H72="","",'statement of marks'!H72)</f>
        <v>v 066</v>
      </c>
      <c r="D2020" s="912"/>
      <c r="E2020" s="912"/>
      <c r="F2020" s="912"/>
      <c r="G2020" s="912"/>
      <c r="H2020" s="912"/>
      <c r="I2020" s="912"/>
      <c r="J2020" s="958"/>
    </row>
    <row r="2021" spans="1:10" ht="17" customHeight="1">
      <c r="A2021" s="532"/>
      <c r="B2021" s="530" t="s">
        <v>561</v>
      </c>
      <c r="C2021" s="912" t="str">
        <f>IF('statement of marks'!I72="","",'statement of marks'!I72)</f>
        <v>c 066</v>
      </c>
      <c r="D2021" s="912"/>
      <c r="E2021" s="912"/>
      <c r="F2021" s="912"/>
      <c r="G2021" s="912"/>
      <c r="H2021" s="912"/>
      <c r="I2021" s="912"/>
      <c r="J2021" s="958"/>
    </row>
    <row r="2022" spans="1:10" ht="17" customHeight="1">
      <c r="A2022" s="532"/>
      <c r="B2022" s="530" t="s">
        <v>562</v>
      </c>
      <c r="C2022" s="912" t="str">
        <f>IF('statement of marks'!J72="","",'statement of marks'!J72)</f>
        <v>l 066</v>
      </c>
      <c r="D2022" s="912"/>
      <c r="E2022" s="912"/>
      <c r="F2022" s="912"/>
      <c r="G2022" s="912"/>
      <c r="H2022" s="912"/>
      <c r="I2022" s="912"/>
      <c r="J2022" s="958"/>
    </row>
    <row r="2023" spans="1:10" ht="17" customHeight="1">
      <c r="A2023" s="532"/>
      <c r="B2023" s="530" t="s">
        <v>563</v>
      </c>
      <c r="C2023" s="946" t="str">
        <f>'statement of marks'!$D$3</f>
        <v>2 A</v>
      </c>
      <c r="D2023" s="946"/>
      <c r="E2023" s="946"/>
      <c r="F2023" s="912" t="s">
        <v>566</v>
      </c>
      <c r="G2023" s="912"/>
      <c r="H2023" s="912"/>
      <c r="I2023" s="949" t="str">
        <f>IF('statement of marks'!B72="","",'statement of marks'!B72)</f>
        <v/>
      </c>
      <c r="J2023" s="950"/>
    </row>
    <row r="2024" spans="1:10" ht="17" customHeight="1">
      <c r="A2024" s="532"/>
      <c r="B2024" s="530" t="s">
        <v>6</v>
      </c>
      <c r="C2024" s="946" t="str">
        <f>IF('statement of marks'!D72="","",'statement of marks'!D72)</f>
        <v/>
      </c>
      <c r="D2024" s="946"/>
      <c r="E2024" s="946"/>
      <c r="F2024" s="912" t="s">
        <v>564</v>
      </c>
      <c r="G2024" s="912"/>
      <c r="H2024" s="912"/>
      <c r="I2024" s="949" t="str">
        <f>IF('statement of marks'!E72="","",'statement of marks'!E72)</f>
        <v/>
      </c>
      <c r="J2024" s="950"/>
    </row>
    <row r="2025" spans="1:10" ht="17" customHeight="1">
      <c r="A2025" s="532"/>
      <c r="B2025" s="530" t="s">
        <v>661</v>
      </c>
      <c r="C2025" s="947" t="str">
        <f>IF('statement of marks'!F72="","",'statement of marks'!F72)</f>
        <v/>
      </c>
      <c r="D2025" s="947"/>
      <c r="E2025" s="947"/>
      <c r="F2025" s="918" t="str">
        <f>IF('statement of marks'!G72="","",'statement of marks'!G72)</f>
        <v/>
      </c>
      <c r="G2025" s="918"/>
      <c r="H2025" s="918"/>
      <c r="I2025" s="918"/>
      <c r="J2025" s="948"/>
    </row>
    <row r="2026" spans="1:10" ht="17" customHeight="1">
      <c r="A2026" s="534"/>
      <c r="B2026" s="529" t="s">
        <v>565</v>
      </c>
      <c r="C2026" s="498" t="str">
        <f>'statement of marks'!K$5</f>
        <v>ekSf[kd</v>
      </c>
      <c r="D2026" s="498" t="str">
        <f>'statement of marks'!L$5</f>
        <v>fyf[kr</v>
      </c>
      <c r="E2026" s="498" t="str">
        <f>'statement of marks'!M$5</f>
        <v>;ksx</v>
      </c>
      <c r="F2026" s="498" t="str">
        <f>'statement of marks'!N$5</f>
        <v>ekSf[kd</v>
      </c>
      <c r="G2026" s="498" t="str">
        <f>'statement of marks'!O$5</f>
        <v>fyf[kr</v>
      </c>
      <c r="H2026" s="498" t="str">
        <f>'statement of marks'!P$5</f>
        <v>;ksx</v>
      </c>
      <c r="I2026" s="564" t="s">
        <v>79</v>
      </c>
      <c r="J2026" s="565" t="s">
        <v>571</v>
      </c>
    </row>
    <row r="2027" spans="1:10" ht="17" customHeight="1">
      <c r="A2027" s="533"/>
      <c r="B2027" s="538" t="s">
        <v>55</v>
      </c>
      <c r="C2027" s="541">
        <f>'statement of marks'!K$6</f>
        <v>70</v>
      </c>
      <c r="D2027" s="541">
        <f>'statement of marks'!L$6</f>
        <v>30</v>
      </c>
      <c r="E2027" s="541">
        <f>'statement of marks'!M$6</f>
        <v>100</v>
      </c>
      <c r="F2027" s="541">
        <f>'statement of marks'!N$6</f>
        <v>70</v>
      </c>
      <c r="G2027" s="541">
        <f>'statement of marks'!O$6</f>
        <v>30</v>
      </c>
      <c r="H2027" s="541">
        <f>'statement of marks'!P$6</f>
        <v>100</v>
      </c>
      <c r="I2027" s="541"/>
      <c r="J2027" s="542"/>
    </row>
    <row r="2028" spans="1:10" ht="17" customHeight="1">
      <c r="A2028" s="532"/>
      <c r="B2028" s="530" t="str">
        <f>'statement of marks'!$BZ$5</f>
        <v>fgUnh</v>
      </c>
      <c r="C2028" s="543" t="str">
        <f>'statement of marks'!K72</f>
        <v/>
      </c>
      <c r="D2028" s="543" t="str">
        <f>'statement of marks'!L72</f>
        <v/>
      </c>
      <c r="E2028" s="543" t="str">
        <f>'statement of marks'!M72</f>
        <v/>
      </c>
      <c r="F2028" s="543" t="str">
        <f>'statement of marks'!N72</f>
        <v/>
      </c>
      <c r="G2028" s="543" t="str">
        <f>'statement of marks'!O72</f>
        <v/>
      </c>
      <c r="H2028" s="543" t="str">
        <f>'statement of marks'!P72</f>
        <v/>
      </c>
      <c r="I2028" s="544" t="str">
        <f>IF('statement of marks'!CA72="","",'statement of marks'!CA72)</f>
        <v/>
      </c>
      <c r="J2028" s="545" t="str">
        <f>IF('statement of marks'!CB72="","",'statement of marks'!CB72)</f>
        <v/>
      </c>
    </row>
    <row r="2029" spans="1:10" ht="17" customHeight="1">
      <c r="A2029" s="532"/>
      <c r="B2029" s="530" t="str">
        <f>'statement of marks'!$CC$5</f>
        <v>vaxszth</v>
      </c>
      <c r="C2029" s="543" t="str">
        <f>'statement of marks'!X72</f>
        <v/>
      </c>
      <c r="D2029" s="543" t="str">
        <f>'statement of marks'!Y72</f>
        <v/>
      </c>
      <c r="E2029" s="543" t="str">
        <f>'statement of marks'!Z72</f>
        <v/>
      </c>
      <c r="F2029" s="543" t="str">
        <f>'statement of marks'!AA72</f>
        <v/>
      </c>
      <c r="G2029" s="543" t="str">
        <f>'statement of marks'!AB72</f>
        <v/>
      </c>
      <c r="H2029" s="543" t="str">
        <f>'statement of marks'!AC72</f>
        <v/>
      </c>
      <c r="I2029" s="544" t="str">
        <f>IF('statement of marks'!CD72="","",'statement of marks'!CD72)</f>
        <v/>
      </c>
      <c r="J2029" s="545" t="str">
        <f>IF('statement of marks'!CE72="","",'statement of marks'!CE72)</f>
        <v/>
      </c>
    </row>
    <row r="2030" spans="1:10" ht="17" customHeight="1">
      <c r="A2030" s="532"/>
      <c r="B2030" s="530" t="str">
        <f>'statement of marks'!$CF$5</f>
        <v>xf.kr</v>
      </c>
      <c r="C2030" s="543" t="str">
        <f>'statement of marks'!AK72</f>
        <v/>
      </c>
      <c r="D2030" s="543" t="str">
        <f>'statement of marks'!AL72</f>
        <v/>
      </c>
      <c r="E2030" s="543" t="str">
        <f>'statement of marks'!AM72</f>
        <v/>
      </c>
      <c r="F2030" s="543" t="str">
        <f>'statement of marks'!AN72</f>
        <v/>
      </c>
      <c r="G2030" s="543" t="str">
        <f>'statement of marks'!AO72</f>
        <v/>
      </c>
      <c r="H2030" s="543" t="str">
        <f>'statement of marks'!AP72</f>
        <v/>
      </c>
      <c r="I2030" s="544" t="str">
        <f>IF('statement of marks'!CG72="","",'statement of marks'!CG72)</f>
        <v/>
      </c>
      <c r="J2030" s="545" t="str">
        <f>IF('statement of marks'!CH72="","",'statement of marks'!CH72)</f>
        <v/>
      </c>
    </row>
    <row r="2031" spans="1:10" ht="17" customHeight="1">
      <c r="A2031" s="533"/>
      <c r="B2031" s="538" t="s">
        <v>55</v>
      </c>
      <c r="C2031" s="541"/>
      <c r="D2031" s="541"/>
      <c r="E2031" s="541">
        <f>'statement of marks'!AX$6</f>
        <v>50</v>
      </c>
      <c r="F2031" s="541"/>
      <c r="G2031" s="541"/>
      <c r="H2031" s="541">
        <f>'statement of marks'!AY$6</f>
        <v>50</v>
      </c>
      <c r="I2031" s="546"/>
      <c r="J2031" s="542"/>
    </row>
    <row r="2032" spans="1:10" ht="17" customHeight="1">
      <c r="A2032" s="532"/>
      <c r="B2032" s="530" t="str">
        <f>'statement of marks'!$CI$5</f>
        <v>Ik;kZoj.k v/;;u</v>
      </c>
      <c r="C2032" s="561"/>
      <c r="D2032" s="561"/>
      <c r="E2032" s="543" t="str">
        <f>'statement of marks'!AX72</f>
        <v/>
      </c>
      <c r="F2032" s="561"/>
      <c r="G2032" s="561"/>
      <c r="H2032" s="543" t="str">
        <f>'statement of marks'!AY72</f>
        <v/>
      </c>
      <c r="I2032" s="544" t="str">
        <f>IF('statement of marks'!CJ72="","",'statement of marks'!CJ72)</f>
        <v/>
      </c>
      <c r="J2032" s="545" t="str">
        <f>IF('statement of marks'!CK72="","",'statement of marks'!CK72)</f>
        <v/>
      </c>
    </row>
    <row r="2033" spans="1:10" ht="17" customHeight="1">
      <c r="A2033" s="532"/>
      <c r="B2033" s="530" t="str">
        <f>'statement of marks'!$CR$5</f>
        <v>LokLF; ,oe~ 'kkjhfjd f'k{kk</v>
      </c>
      <c r="C2033" s="543"/>
      <c r="D2033" s="543"/>
      <c r="E2033" s="543" t="str">
        <f>'statement of marks'!BS72</f>
        <v/>
      </c>
      <c r="F2033" s="561"/>
      <c r="G2033" s="543"/>
      <c r="H2033" s="543" t="str">
        <f>'statement of marks'!BT72</f>
        <v/>
      </c>
      <c r="I2033" s="547" t="str">
        <f>IF('statement of marks'!CS72="","",'statement of marks'!CS72)</f>
        <v/>
      </c>
      <c r="J2033" s="548" t="str">
        <f>IF('statement of marks'!CT72="","",'statement of marks'!CT72)</f>
        <v/>
      </c>
    </row>
    <row r="2034" spans="1:10" ht="17" customHeight="1">
      <c r="A2034" s="533"/>
      <c r="B2034" s="538" t="s">
        <v>55</v>
      </c>
      <c r="C2034" s="541"/>
      <c r="D2034" s="541"/>
      <c r="E2034" s="541">
        <f>'statement of marks'!BE$6</f>
        <v>25</v>
      </c>
      <c r="F2034" s="546"/>
      <c r="G2034" s="541"/>
      <c r="H2034" s="541">
        <f>'statement of marks'!BF$6</f>
        <v>25</v>
      </c>
      <c r="I2034" s="549"/>
      <c r="J2034" s="550"/>
    </row>
    <row r="2035" spans="1:10" ht="17" customHeight="1">
      <c r="A2035" s="532"/>
      <c r="B2035" s="530" t="str">
        <f>'statement of marks'!$CL$5</f>
        <v>dk;kZuqHko</v>
      </c>
      <c r="C2035" s="543"/>
      <c r="D2035" s="543"/>
      <c r="E2035" s="543" t="str">
        <f>'statement of marks'!BE72</f>
        <v/>
      </c>
      <c r="F2035" s="561"/>
      <c r="G2035" s="543"/>
      <c r="H2035" s="543" t="str">
        <f>'statement of marks'!BF72</f>
        <v/>
      </c>
      <c r="I2035" s="544" t="str">
        <f>IF('statement of marks'!CM72="","",'statement of marks'!CM72)</f>
        <v/>
      </c>
      <c r="J2035" s="545" t="str">
        <f>IF('statement of marks'!CN72="","",'statement of marks'!CN72)</f>
        <v/>
      </c>
    </row>
    <row r="2036" spans="1:10" ht="17" customHeight="1">
      <c r="A2036" s="532"/>
      <c r="B2036" s="530" t="str">
        <f>'statement of marks'!$CO$5</f>
        <v>dyk f'k{kk</v>
      </c>
      <c r="C2036" s="543"/>
      <c r="D2036" s="543"/>
      <c r="E2036" s="543" t="str">
        <f>'statement of marks'!BL72</f>
        <v/>
      </c>
      <c r="F2036" s="561"/>
      <c r="G2036" s="543"/>
      <c r="H2036" s="543" t="str">
        <f>'statement of marks'!BM72</f>
        <v/>
      </c>
      <c r="I2036" s="547" t="str">
        <f>IF('statement of marks'!CP72="","",'statement of marks'!CP72)</f>
        <v/>
      </c>
      <c r="J2036" s="551" t="str">
        <f>IF('statement of marks'!CQ72="","",'statement of marks'!CQ72)</f>
        <v/>
      </c>
    </row>
    <row r="2037" spans="1:10" ht="17" customHeight="1">
      <c r="A2037" s="960"/>
      <c r="B2037" s="959" t="s">
        <v>659</v>
      </c>
      <c r="C2037" s="920" t="s">
        <v>8</v>
      </c>
      <c r="D2037" s="920"/>
      <c r="E2037" s="961" t="str">
        <f>'statement of marks'!CY$5</f>
        <v>dqy iw.kkZd</v>
      </c>
      <c r="F2037" s="961"/>
      <c r="G2037" s="961" t="str">
        <f>'statement of marks'!CZ$5</f>
        <v>dqy izkIrkad</v>
      </c>
      <c r="H2037" s="961"/>
      <c r="I2037" s="562" t="str">
        <f>'statement of marks'!DA$5</f>
        <v>izfr'kr</v>
      </c>
      <c r="J2037" s="536" t="s">
        <v>663</v>
      </c>
    </row>
    <row r="2038" spans="1:10" ht="17" customHeight="1">
      <c r="A2038" s="960"/>
      <c r="B2038" s="959"/>
      <c r="C2038" s="920" t="str">
        <f>IF('statement of marks'!CX72="","",'statement of marks'!CX72)</f>
        <v/>
      </c>
      <c r="D2038" s="920"/>
      <c r="E2038" s="951" t="str">
        <f>IF('statement of marks'!CY72="","",'statement of marks'!CY72)</f>
        <v/>
      </c>
      <c r="F2038" s="951"/>
      <c r="G2038" s="951" t="str">
        <f>IF('statement of marks'!CZ72="","",'statement of marks'!CZ72)</f>
        <v/>
      </c>
      <c r="H2038" s="951"/>
      <c r="I2038" s="543" t="str">
        <f>IF('statement of marks'!DA72="","",'statement of marks'!DA72)</f>
        <v/>
      </c>
      <c r="J2038" s="566" t="str">
        <f>IF('statement of marks'!DB72="","",'statement of marks'!DB72)</f>
        <v/>
      </c>
    </row>
    <row r="2039" spans="1:10" ht="17" customHeight="1">
      <c r="A2039" s="532"/>
      <c r="B2039" s="539" t="str">
        <f>'statement of marks'!$CU$5</f>
        <v>dqy ehfVax</v>
      </c>
      <c r="C2039" s="932" t="str">
        <f>details!$CB$3</f>
        <v>;ksx fnlEcj rd</v>
      </c>
      <c r="D2039" s="933"/>
      <c r="E2039" s="934"/>
      <c r="F2039" s="552" t="str">
        <f>details!CB72</f>
        <v/>
      </c>
      <c r="G2039" s="932" t="s">
        <v>664</v>
      </c>
      <c r="H2039" s="933"/>
      <c r="I2039" s="934"/>
      <c r="J2039" s="554" t="str">
        <f>details!CJ72</f>
        <v/>
      </c>
    </row>
    <row r="2040" spans="1:10" ht="17" customHeight="1">
      <c r="A2040" s="532"/>
      <c r="B2040" s="530" t="str">
        <f>'statement of marks'!$CV$5</f>
        <v>Nk= mifLFkfr</v>
      </c>
      <c r="C2040" s="935"/>
      <c r="D2040" s="936"/>
      <c r="E2040" s="937"/>
      <c r="F2040" s="553" t="str">
        <f>details!CC72</f>
        <v/>
      </c>
      <c r="G2040" s="935"/>
      <c r="H2040" s="936"/>
      <c r="I2040" s="937"/>
      <c r="J2040" s="555" t="str">
        <f>details!CK72</f>
        <v/>
      </c>
    </row>
    <row r="2041" spans="1:10" ht="17" customHeight="1">
      <c r="A2041" s="532"/>
      <c r="B2041" s="530" t="s">
        <v>569</v>
      </c>
      <c r="C2041" s="952" t="str">
        <f>IF('statement of marks'!DE72="","",'statement of marks'!DE72)</f>
        <v/>
      </c>
      <c r="D2041" s="953"/>
      <c r="E2041" s="953"/>
      <c r="F2041" s="954"/>
      <c r="G2041" s="955" t="str">
        <f>'statement of marks'!DD$5</f>
        <v>d{kk esa LFkku</v>
      </c>
      <c r="H2041" s="956"/>
      <c r="I2041" s="957"/>
      <c r="J2041" s="545" t="str">
        <f>'statement of marks'!DD72</f>
        <v/>
      </c>
    </row>
    <row r="2042" spans="1:10" ht="17" customHeight="1">
      <c r="A2042" s="532"/>
      <c r="B2042" s="530" t="s">
        <v>65</v>
      </c>
      <c r="C2042" s="920"/>
      <c r="D2042" s="920"/>
      <c r="E2042" s="920"/>
      <c r="F2042" s="920"/>
      <c r="G2042" s="920"/>
      <c r="H2042" s="920"/>
      <c r="I2042" s="920"/>
      <c r="J2042" s="924"/>
    </row>
    <row r="2043" spans="1:10" ht="17" customHeight="1">
      <c r="A2043" s="532"/>
      <c r="B2043" s="556" t="s">
        <v>86</v>
      </c>
      <c r="C2043" s="920"/>
      <c r="D2043" s="920"/>
      <c r="E2043" s="920"/>
      <c r="F2043" s="920"/>
      <c r="G2043" s="920"/>
      <c r="H2043" s="920"/>
      <c r="I2043" s="920"/>
      <c r="J2043" s="924"/>
    </row>
    <row r="2044" spans="1:10" ht="17" customHeight="1">
      <c r="A2044" s="532"/>
      <c r="B2044" s="557" t="s">
        <v>16</v>
      </c>
      <c r="C2044" s="920"/>
      <c r="D2044" s="920"/>
      <c r="E2044" s="920"/>
      <c r="F2044" s="920"/>
      <c r="G2044" s="920"/>
      <c r="H2044" s="920"/>
      <c r="I2044" s="920"/>
      <c r="J2044" s="924"/>
    </row>
    <row r="2045" spans="1:10" ht="17" customHeight="1">
      <c r="A2045" s="534"/>
      <c r="B2045" s="558" t="s">
        <v>4</v>
      </c>
      <c r="C2045" s="920"/>
      <c r="D2045" s="920"/>
      <c r="E2045" s="920"/>
      <c r="F2045" s="920"/>
      <c r="G2045" s="920"/>
      <c r="H2045" s="920"/>
      <c r="I2045" s="920"/>
      <c r="J2045" s="924"/>
    </row>
    <row r="2046" spans="1:10" ht="17" customHeight="1" thickBot="1">
      <c r="A2046" s="535"/>
      <c r="B2046" s="559" t="str">
        <f>'statement of marks'!$H$3</f>
        <v xml:space="preserve">fo|ky; dk Mkbl dksM+ </v>
      </c>
      <c r="C2046" s="925" t="str">
        <f>'statement of marks'!$I$3</f>
        <v>00001</v>
      </c>
      <c r="D2046" s="925"/>
      <c r="E2046" s="926" t="s">
        <v>63</v>
      </c>
      <c r="F2046" s="926"/>
      <c r="G2046" s="926"/>
      <c r="H2046" s="927">
        <f>'statement of marks'!$DD$107</f>
        <v>42460</v>
      </c>
      <c r="I2046" s="928"/>
      <c r="J2046" s="540" t="s">
        <v>662</v>
      </c>
    </row>
    <row r="2047" spans="1:10" ht="17" customHeight="1">
      <c r="A2047" s="929" t="s">
        <v>39</v>
      </c>
      <c r="B2047" s="930"/>
      <c r="C2047" s="930"/>
      <c r="D2047" s="930"/>
      <c r="E2047" s="930"/>
      <c r="F2047" s="930"/>
      <c r="G2047" s="930"/>
      <c r="H2047" s="930"/>
      <c r="I2047" s="930"/>
      <c r="J2047" s="931"/>
    </row>
    <row r="2048" spans="1:10" ht="17" customHeight="1">
      <c r="A2048" s="938" t="str">
        <f>'statement of marks'!$A$1</f>
        <v>jk- ck- ek/;fed fo|ky; uohu] fuEckgsM+k</v>
      </c>
      <c r="B2048" s="939"/>
      <c r="C2048" s="939"/>
      <c r="D2048" s="939"/>
      <c r="E2048" s="939"/>
      <c r="F2048" s="939"/>
      <c r="G2048" s="939"/>
      <c r="H2048" s="939"/>
      <c r="I2048" s="939"/>
      <c r="J2048" s="940"/>
    </row>
    <row r="2049" spans="1:10" ht="17" customHeight="1">
      <c r="A2049" s="941"/>
      <c r="B2049" s="942"/>
      <c r="C2049" s="942"/>
      <c r="D2049" s="942"/>
      <c r="E2049" s="942"/>
      <c r="F2049" s="942"/>
      <c r="G2049" s="942"/>
      <c r="H2049" s="942"/>
      <c r="I2049" s="942"/>
      <c r="J2049" s="943"/>
    </row>
    <row r="2050" spans="1:10" ht="17" customHeight="1">
      <c r="A2050" s="531"/>
      <c r="B2050" s="537" t="s">
        <v>559</v>
      </c>
      <c r="C2050" s="944" t="str">
        <f>'statement of marks'!$F$3</f>
        <v>2015-16</v>
      </c>
      <c r="D2050" s="944"/>
      <c r="E2050" s="944"/>
      <c r="F2050" s="944"/>
      <c r="G2050" s="944"/>
      <c r="H2050" s="944"/>
      <c r="I2050" s="944"/>
      <c r="J2050" s="945"/>
    </row>
    <row r="2051" spans="1:10" ht="17" customHeight="1">
      <c r="A2051" s="532"/>
      <c r="B2051" s="530" t="s">
        <v>560</v>
      </c>
      <c r="C2051" s="912" t="str">
        <f>IF('statement of marks'!H73="","",'statement of marks'!H73)</f>
        <v>v 067</v>
      </c>
      <c r="D2051" s="912"/>
      <c r="E2051" s="912"/>
      <c r="F2051" s="912"/>
      <c r="G2051" s="912"/>
      <c r="H2051" s="912"/>
      <c r="I2051" s="912"/>
      <c r="J2051" s="958"/>
    </row>
    <row r="2052" spans="1:10" ht="17" customHeight="1">
      <c r="A2052" s="532"/>
      <c r="B2052" s="530" t="s">
        <v>561</v>
      </c>
      <c r="C2052" s="912" t="str">
        <f>IF('statement of marks'!I73="","",'statement of marks'!I73)</f>
        <v>c 067</v>
      </c>
      <c r="D2052" s="912"/>
      <c r="E2052" s="912"/>
      <c r="F2052" s="912"/>
      <c r="G2052" s="912"/>
      <c r="H2052" s="912"/>
      <c r="I2052" s="912"/>
      <c r="J2052" s="958"/>
    </row>
    <row r="2053" spans="1:10" ht="17" customHeight="1">
      <c r="A2053" s="532"/>
      <c r="B2053" s="530" t="s">
        <v>562</v>
      </c>
      <c r="C2053" s="912" t="str">
        <f>IF('statement of marks'!J73="","",'statement of marks'!J73)</f>
        <v>l 067</v>
      </c>
      <c r="D2053" s="912"/>
      <c r="E2053" s="912"/>
      <c r="F2053" s="912"/>
      <c r="G2053" s="912"/>
      <c r="H2053" s="912"/>
      <c r="I2053" s="912"/>
      <c r="J2053" s="958"/>
    </row>
    <row r="2054" spans="1:10" ht="17" customHeight="1">
      <c r="A2054" s="532"/>
      <c r="B2054" s="530" t="s">
        <v>563</v>
      </c>
      <c r="C2054" s="946" t="str">
        <f>'statement of marks'!$D$3</f>
        <v>2 A</v>
      </c>
      <c r="D2054" s="946"/>
      <c r="E2054" s="946"/>
      <c r="F2054" s="912" t="s">
        <v>566</v>
      </c>
      <c r="G2054" s="912"/>
      <c r="H2054" s="912"/>
      <c r="I2054" s="949" t="str">
        <f>IF('statement of marks'!B73="","",'statement of marks'!B73)</f>
        <v/>
      </c>
      <c r="J2054" s="950"/>
    </row>
    <row r="2055" spans="1:10" ht="17" customHeight="1">
      <c r="A2055" s="532"/>
      <c r="B2055" s="530" t="s">
        <v>6</v>
      </c>
      <c r="C2055" s="946" t="str">
        <f>IF('statement of marks'!D73="","",'statement of marks'!D73)</f>
        <v/>
      </c>
      <c r="D2055" s="946"/>
      <c r="E2055" s="946"/>
      <c r="F2055" s="912" t="s">
        <v>564</v>
      </c>
      <c r="G2055" s="912"/>
      <c r="H2055" s="912"/>
      <c r="I2055" s="949" t="str">
        <f>IF('statement of marks'!E73="","",'statement of marks'!E73)</f>
        <v/>
      </c>
      <c r="J2055" s="950"/>
    </row>
    <row r="2056" spans="1:10" ht="17" customHeight="1">
      <c r="A2056" s="532"/>
      <c r="B2056" s="530" t="s">
        <v>661</v>
      </c>
      <c r="C2056" s="947" t="str">
        <f>IF('statement of marks'!F73="","",'statement of marks'!F73)</f>
        <v/>
      </c>
      <c r="D2056" s="947"/>
      <c r="E2056" s="947"/>
      <c r="F2056" s="918" t="str">
        <f>IF('statement of marks'!G73="","",'statement of marks'!G73)</f>
        <v/>
      </c>
      <c r="G2056" s="918"/>
      <c r="H2056" s="918"/>
      <c r="I2056" s="918"/>
      <c r="J2056" s="948"/>
    </row>
    <row r="2057" spans="1:10" ht="17" customHeight="1">
      <c r="A2057" s="534"/>
      <c r="B2057" s="529" t="s">
        <v>565</v>
      </c>
      <c r="C2057" s="498" t="str">
        <f>'statement of marks'!K$5</f>
        <v>ekSf[kd</v>
      </c>
      <c r="D2057" s="498" t="str">
        <f>'statement of marks'!L$5</f>
        <v>fyf[kr</v>
      </c>
      <c r="E2057" s="498" t="str">
        <f>'statement of marks'!M$5</f>
        <v>;ksx</v>
      </c>
      <c r="F2057" s="498" t="str">
        <f>'statement of marks'!N$5</f>
        <v>ekSf[kd</v>
      </c>
      <c r="G2057" s="498" t="str">
        <f>'statement of marks'!O$5</f>
        <v>fyf[kr</v>
      </c>
      <c r="H2057" s="498" t="str">
        <f>'statement of marks'!P$5</f>
        <v>;ksx</v>
      </c>
      <c r="I2057" s="564" t="s">
        <v>79</v>
      </c>
      <c r="J2057" s="565" t="s">
        <v>571</v>
      </c>
    </row>
    <row r="2058" spans="1:10" ht="17" customHeight="1">
      <c r="A2058" s="533"/>
      <c r="B2058" s="538" t="s">
        <v>55</v>
      </c>
      <c r="C2058" s="541">
        <f>'statement of marks'!K$6</f>
        <v>70</v>
      </c>
      <c r="D2058" s="541">
        <f>'statement of marks'!L$6</f>
        <v>30</v>
      </c>
      <c r="E2058" s="541">
        <f>'statement of marks'!M$6</f>
        <v>100</v>
      </c>
      <c r="F2058" s="541">
        <f>'statement of marks'!N$6</f>
        <v>70</v>
      </c>
      <c r="G2058" s="541">
        <f>'statement of marks'!O$6</f>
        <v>30</v>
      </c>
      <c r="H2058" s="541">
        <f>'statement of marks'!P$6</f>
        <v>100</v>
      </c>
      <c r="I2058" s="541"/>
      <c r="J2058" s="542"/>
    </row>
    <row r="2059" spans="1:10" ht="17" customHeight="1">
      <c r="A2059" s="532"/>
      <c r="B2059" s="530" t="str">
        <f>'statement of marks'!$BZ$5</f>
        <v>fgUnh</v>
      </c>
      <c r="C2059" s="543" t="str">
        <f>'statement of marks'!K73</f>
        <v/>
      </c>
      <c r="D2059" s="543" t="str">
        <f>'statement of marks'!L73</f>
        <v/>
      </c>
      <c r="E2059" s="543" t="str">
        <f>'statement of marks'!M73</f>
        <v/>
      </c>
      <c r="F2059" s="543" t="str">
        <f>'statement of marks'!N73</f>
        <v/>
      </c>
      <c r="G2059" s="543" t="str">
        <f>'statement of marks'!O73</f>
        <v/>
      </c>
      <c r="H2059" s="543" t="str">
        <f>'statement of marks'!P73</f>
        <v/>
      </c>
      <c r="I2059" s="544" t="str">
        <f>IF('statement of marks'!CA73="","",'statement of marks'!CA73)</f>
        <v/>
      </c>
      <c r="J2059" s="545" t="str">
        <f>IF('statement of marks'!CB73="","",'statement of marks'!CB73)</f>
        <v/>
      </c>
    </row>
    <row r="2060" spans="1:10" ht="17" customHeight="1">
      <c r="A2060" s="532"/>
      <c r="B2060" s="530" t="str">
        <f>'statement of marks'!$CC$5</f>
        <v>vaxszth</v>
      </c>
      <c r="C2060" s="543" t="str">
        <f>'statement of marks'!X73</f>
        <v/>
      </c>
      <c r="D2060" s="543" t="str">
        <f>'statement of marks'!Y73</f>
        <v/>
      </c>
      <c r="E2060" s="543" t="str">
        <f>'statement of marks'!Z73</f>
        <v/>
      </c>
      <c r="F2060" s="543" t="str">
        <f>'statement of marks'!AA73</f>
        <v/>
      </c>
      <c r="G2060" s="543" t="str">
        <f>'statement of marks'!AB73</f>
        <v/>
      </c>
      <c r="H2060" s="543" t="str">
        <f>'statement of marks'!AC73</f>
        <v/>
      </c>
      <c r="I2060" s="544" t="str">
        <f>IF('statement of marks'!CD73="","",'statement of marks'!CD73)</f>
        <v/>
      </c>
      <c r="J2060" s="545" t="str">
        <f>IF('statement of marks'!CE73="","",'statement of marks'!CE73)</f>
        <v/>
      </c>
    </row>
    <row r="2061" spans="1:10" ht="17" customHeight="1">
      <c r="A2061" s="532"/>
      <c r="B2061" s="530" t="str">
        <f>'statement of marks'!$CF$5</f>
        <v>xf.kr</v>
      </c>
      <c r="C2061" s="543" t="str">
        <f>'statement of marks'!AK73</f>
        <v/>
      </c>
      <c r="D2061" s="543" t="str">
        <f>'statement of marks'!AL73</f>
        <v/>
      </c>
      <c r="E2061" s="543" t="str">
        <f>'statement of marks'!AM73</f>
        <v/>
      </c>
      <c r="F2061" s="543" t="str">
        <f>'statement of marks'!AN73</f>
        <v/>
      </c>
      <c r="G2061" s="543" t="str">
        <f>'statement of marks'!AO73</f>
        <v/>
      </c>
      <c r="H2061" s="543" t="str">
        <f>'statement of marks'!AP73</f>
        <v/>
      </c>
      <c r="I2061" s="544" t="str">
        <f>IF('statement of marks'!CG73="","",'statement of marks'!CG73)</f>
        <v/>
      </c>
      <c r="J2061" s="545" t="str">
        <f>IF('statement of marks'!CH73="","",'statement of marks'!CH73)</f>
        <v/>
      </c>
    </row>
    <row r="2062" spans="1:10" ht="17" customHeight="1">
      <c r="A2062" s="533"/>
      <c r="B2062" s="538" t="s">
        <v>55</v>
      </c>
      <c r="C2062" s="541"/>
      <c r="D2062" s="541"/>
      <c r="E2062" s="541">
        <f>'statement of marks'!AX$6</f>
        <v>50</v>
      </c>
      <c r="F2062" s="541"/>
      <c r="G2062" s="541"/>
      <c r="H2062" s="541">
        <f>'statement of marks'!AY$6</f>
        <v>50</v>
      </c>
      <c r="I2062" s="546"/>
      <c r="J2062" s="542"/>
    </row>
    <row r="2063" spans="1:10" ht="17" customHeight="1">
      <c r="A2063" s="532"/>
      <c r="B2063" s="530" t="str">
        <f>'statement of marks'!$CI$5</f>
        <v>Ik;kZoj.k v/;;u</v>
      </c>
      <c r="C2063" s="561"/>
      <c r="D2063" s="561"/>
      <c r="E2063" s="543" t="str">
        <f>'statement of marks'!AX73</f>
        <v/>
      </c>
      <c r="F2063" s="561"/>
      <c r="G2063" s="561"/>
      <c r="H2063" s="543" t="str">
        <f>'statement of marks'!AY73</f>
        <v/>
      </c>
      <c r="I2063" s="544" t="str">
        <f>IF('statement of marks'!CJ73="","",'statement of marks'!CJ73)</f>
        <v/>
      </c>
      <c r="J2063" s="545" t="str">
        <f>IF('statement of marks'!CK73="","",'statement of marks'!CK73)</f>
        <v/>
      </c>
    </row>
    <row r="2064" spans="1:10" ht="17" customHeight="1">
      <c r="A2064" s="532"/>
      <c r="B2064" s="530" t="str">
        <f>'statement of marks'!$CR$5</f>
        <v>LokLF; ,oe~ 'kkjhfjd f'k{kk</v>
      </c>
      <c r="C2064" s="543"/>
      <c r="D2064" s="543"/>
      <c r="E2064" s="543" t="str">
        <f>'statement of marks'!BS73</f>
        <v/>
      </c>
      <c r="F2064" s="561"/>
      <c r="G2064" s="543"/>
      <c r="H2064" s="543" t="str">
        <f>'statement of marks'!BT73</f>
        <v/>
      </c>
      <c r="I2064" s="547" t="str">
        <f>IF('statement of marks'!CS73="","",'statement of marks'!CS73)</f>
        <v/>
      </c>
      <c r="J2064" s="548" t="str">
        <f>IF('statement of marks'!CT73="","",'statement of marks'!CT73)</f>
        <v/>
      </c>
    </row>
    <row r="2065" spans="1:10" ht="17" customHeight="1">
      <c r="A2065" s="533"/>
      <c r="B2065" s="538" t="s">
        <v>55</v>
      </c>
      <c r="C2065" s="541"/>
      <c r="D2065" s="541"/>
      <c r="E2065" s="541">
        <f>'statement of marks'!BE$6</f>
        <v>25</v>
      </c>
      <c r="F2065" s="546"/>
      <c r="G2065" s="541"/>
      <c r="H2065" s="541">
        <f>'statement of marks'!BF$6</f>
        <v>25</v>
      </c>
      <c r="I2065" s="549"/>
      <c r="J2065" s="550"/>
    </row>
    <row r="2066" spans="1:10" ht="17" customHeight="1">
      <c r="A2066" s="532"/>
      <c r="B2066" s="530" t="str">
        <f>'statement of marks'!$CL$5</f>
        <v>dk;kZuqHko</v>
      </c>
      <c r="C2066" s="543"/>
      <c r="D2066" s="543"/>
      <c r="E2066" s="543" t="str">
        <f>'statement of marks'!BE73</f>
        <v/>
      </c>
      <c r="F2066" s="561"/>
      <c r="G2066" s="543"/>
      <c r="H2066" s="543" t="str">
        <f>'statement of marks'!BF73</f>
        <v/>
      </c>
      <c r="I2066" s="544" t="str">
        <f>IF('statement of marks'!CM73="","",'statement of marks'!CM73)</f>
        <v/>
      </c>
      <c r="J2066" s="545" t="str">
        <f>IF('statement of marks'!CN73="","",'statement of marks'!CN73)</f>
        <v/>
      </c>
    </row>
    <row r="2067" spans="1:10" ht="17" customHeight="1">
      <c r="A2067" s="532"/>
      <c r="B2067" s="530" t="str">
        <f>'statement of marks'!$CO$5</f>
        <v>dyk f'k{kk</v>
      </c>
      <c r="C2067" s="543"/>
      <c r="D2067" s="543"/>
      <c r="E2067" s="543" t="str">
        <f>'statement of marks'!BL73</f>
        <v/>
      </c>
      <c r="F2067" s="561"/>
      <c r="G2067" s="543"/>
      <c r="H2067" s="543" t="str">
        <f>'statement of marks'!BM73</f>
        <v/>
      </c>
      <c r="I2067" s="547" t="str">
        <f>IF('statement of marks'!CP73="","",'statement of marks'!CP73)</f>
        <v/>
      </c>
      <c r="J2067" s="551" t="str">
        <f>IF('statement of marks'!CQ73="","",'statement of marks'!CQ73)</f>
        <v/>
      </c>
    </row>
    <row r="2068" spans="1:10" ht="17" customHeight="1">
      <c r="A2068" s="960"/>
      <c r="B2068" s="959" t="s">
        <v>659</v>
      </c>
      <c r="C2068" s="920" t="s">
        <v>8</v>
      </c>
      <c r="D2068" s="920"/>
      <c r="E2068" s="961" t="str">
        <f>'statement of marks'!CY$5</f>
        <v>dqy iw.kkZd</v>
      </c>
      <c r="F2068" s="961"/>
      <c r="G2068" s="961" t="str">
        <f>'statement of marks'!CZ$5</f>
        <v>dqy izkIrkad</v>
      </c>
      <c r="H2068" s="961"/>
      <c r="I2068" s="562" t="str">
        <f>'statement of marks'!DA$5</f>
        <v>izfr'kr</v>
      </c>
      <c r="J2068" s="536" t="s">
        <v>663</v>
      </c>
    </row>
    <row r="2069" spans="1:10" ht="17" customHeight="1">
      <c r="A2069" s="960"/>
      <c r="B2069" s="959"/>
      <c r="C2069" s="920" t="str">
        <f>IF('statement of marks'!CX73="","",'statement of marks'!CX73)</f>
        <v/>
      </c>
      <c r="D2069" s="920"/>
      <c r="E2069" s="951" t="str">
        <f>IF('statement of marks'!CY73="","",'statement of marks'!CY73)</f>
        <v/>
      </c>
      <c r="F2069" s="951"/>
      <c r="G2069" s="951" t="str">
        <f>IF('statement of marks'!CZ73="","",'statement of marks'!CZ73)</f>
        <v/>
      </c>
      <c r="H2069" s="951"/>
      <c r="I2069" s="543" t="str">
        <f>IF('statement of marks'!DA73="","",'statement of marks'!DA73)</f>
        <v/>
      </c>
      <c r="J2069" s="566" t="str">
        <f>IF('statement of marks'!DB73="","",'statement of marks'!DB73)</f>
        <v/>
      </c>
    </row>
    <row r="2070" spans="1:10" ht="17" customHeight="1">
      <c r="A2070" s="532"/>
      <c r="B2070" s="539" t="str">
        <f>'statement of marks'!$CU$5</f>
        <v>dqy ehfVax</v>
      </c>
      <c r="C2070" s="932" t="str">
        <f>details!$CB$3</f>
        <v>;ksx fnlEcj rd</v>
      </c>
      <c r="D2070" s="933"/>
      <c r="E2070" s="934"/>
      <c r="F2070" s="552" t="str">
        <f>details!CB73</f>
        <v/>
      </c>
      <c r="G2070" s="932" t="s">
        <v>664</v>
      </c>
      <c r="H2070" s="933"/>
      <c r="I2070" s="934"/>
      <c r="J2070" s="554" t="str">
        <f>details!CJ73</f>
        <v/>
      </c>
    </row>
    <row r="2071" spans="1:10" ht="17" customHeight="1">
      <c r="A2071" s="532"/>
      <c r="B2071" s="530" t="str">
        <f>'statement of marks'!$CV$5</f>
        <v>Nk= mifLFkfr</v>
      </c>
      <c r="C2071" s="935"/>
      <c r="D2071" s="936"/>
      <c r="E2071" s="937"/>
      <c r="F2071" s="553" t="str">
        <f>details!CC73</f>
        <v/>
      </c>
      <c r="G2071" s="935"/>
      <c r="H2071" s="936"/>
      <c r="I2071" s="937"/>
      <c r="J2071" s="555" t="str">
        <f>details!CK73</f>
        <v/>
      </c>
    </row>
    <row r="2072" spans="1:10" ht="17" customHeight="1">
      <c r="A2072" s="532"/>
      <c r="B2072" s="530" t="s">
        <v>569</v>
      </c>
      <c r="C2072" s="952" t="str">
        <f>IF('statement of marks'!DE73="","",'statement of marks'!DE73)</f>
        <v/>
      </c>
      <c r="D2072" s="953"/>
      <c r="E2072" s="953"/>
      <c r="F2072" s="954"/>
      <c r="G2072" s="955" t="str">
        <f>'statement of marks'!DD$5</f>
        <v>d{kk esa LFkku</v>
      </c>
      <c r="H2072" s="956"/>
      <c r="I2072" s="957"/>
      <c r="J2072" s="545" t="str">
        <f>'statement of marks'!DD73</f>
        <v/>
      </c>
    </row>
    <row r="2073" spans="1:10" ht="17" customHeight="1">
      <c r="A2073" s="532"/>
      <c r="B2073" s="530" t="s">
        <v>65</v>
      </c>
      <c r="C2073" s="920"/>
      <c r="D2073" s="920"/>
      <c r="E2073" s="920"/>
      <c r="F2073" s="920"/>
      <c r="G2073" s="920"/>
      <c r="H2073" s="920"/>
      <c r="I2073" s="920"/>
      <c r="J2073" s="924"/>
    </row>
    <row r="2074" spans="1:10" ht="17" customHeight="1">
      <c r="A2074" s="532"/>
      <c r="B2074" s="556" t="s">
        <v>86</v>
      </c>
      <c r="C2074" s="920"/>
      <c r="D2074" s="920"/>
      <c r="E2074" s="920"/>
      <c r="F2074" s="920"/>
      <c r="G2074" s="920"/>
      <c r="H2074" s="920"/>
      <c r="I2074" s="920"/>
      <c r="J2074" s="924"/>
    </row>
    <row r="2075" spans="1:10" ht="17" customHeight="1">
      <c r="A2075" s="532"/>
      <c r="B2075" s="557" t="s">
        <v>16</v>
      </c>
      <c r="C2075" s="920"/>
      <c r="D2075" s="920"/>
      <c r="E2075" s="920"/>
      <c r="F2075" s="920"/>
      <c r="G2075" s="920"/>
      <c r="H2075" s="920"/>
      <c r="I2075" s="920"/>
      <c r="J2075" s="924"/>
    </row>
    <row r="2076" spans="1:10" ht="17" customHeight="1">
      <c r="A2076" s="534"/>
      <c r="B2076" s="558" t="s">
        <v>4</v>
      </c>
      <c r="C2076" s="920"/>
      <c r="D2076" s="920"/>
      <c r="E2076" s="920"/>
      <c r="F2076" s="920"/>
      <c r="G2076" s="920"/>
      <c r="H2076" s="920"/>
      <c r="I2076" s="920"/>
      <c r="J2076" s="924"/>
    </row>
    <row r="2077" spans="1:10" ht="17" customHeight="1" thickBot="1">
      <c r="A2077" s="535"/>
      <c r="B2077" s="559" t="str">
        <f>'statement of marks'!$H$3</f>
        <v xml:space="preserve">fo|ky; dk Mkbl dksM+ </v>
      </c>
      <c r="C2077" s="925" t="str">
        <f>'statement of marks'!$I$3</f>
        <v>00001</v>
      </c>
      <c r="D2077" s="925"/>
      <c r="E2077" s="926" t="s">
        <v>63</v>
      </c>
      <c r="F2077" s="926"/>
      <c r="G2077" s="926"/>
      <c r="H2077" s="927">
        <f>'statement of marks'!$DD$107</f>
        <v>42460</v>
      </c>
      <c r="I2077" s="928"/>
      <c r="J2077" s="540" t="s">
        <v>662</v>
      </c>
    </row>
    <row r="2078" spans="1:10" ht="17" customHeight="1">
      <c r="A2078" s="929" t="s">
        <v>39</v>
      </c>
      <c r="B2078" s="930"/>
      <c r="C2078" s="930"/>
      <c r="D2078" s="930"/>
      <c r="E2078" s="930"/>
      <c r="F2078" s="930"/>
      <c r="G2078" s="930"/>
      <c r="H2078" s="930"/>
      <c r="I2078" s="930"/>
      <c r="J2078" s="931"/>
    </row>
    <row r="2079" spans="1:10" ht="17" customHeight="1">
      <c r="A2079" s="938" t="str">
        <f>'statement of marks'!$A$1</f>
        <v>jk- ck- ek/;fed fo|ky; uohu] fuEckgsM+k</v>
      </c>
      <c r="B2079" s="939"/>
      <c r="C2079" s="939"/>
      <c r="D2079" s="939"/>
      <c r="E2079" s="939"/>
      <c r="F2079" s="939"/>
      <c r="G2079" s="939"/>
      <c r="H2079" s="939"/>
      <c r="I2079" s="939"/>
      <c r="J2079" s="940"/>
    </row>
    <row r="2080" spans="1:10" ht="17" customHeight="1">
      <c r="A2080" s="941"/>
      <c r="B2080" s="942"/>
      <c r="C2080" s="942"/>
      <c r="D2080" s="942"/>
      <c r="E2080" s="942"/>
      <c r="F2080" s="942"/>
      <c r="G2080" s="942"/>
      <c r="H2080" s="942"/>
      <c r="I2080" s="942"/>
      <c r="J2080" s="943"/>
    </row>
    <row r="2081" spans="1:10" ht="17" customHeight="1">
      <c r="A2081" s="531"/>
      <c r="B2081" s="537" t="s">
        <v>559</v>
      </c>
      <c r="C2081" s="944" t="str">
        <f>'statement of marks'!$F$3</f>
        <v>2015-16</v>
      </c>
      <c r="D2081" s="944"/>
      <c r="E2081" s="944"/>
      <c r="F2081" s="944"/>
      <c r="G2081" s="944"/>
      <c r="H2081" s="944"/>
      <c r="I2081" s="944"/>
      <c r="J2081" s="945"/>
    </row>
    <row r="2082" spans="1:10" ht="17" customHeight="1">
      <c r="A2082" s="532"/>
      <c r="B2082" s="530" t="s">
        <v>560</v>
      </c>
      <c r="C2082" s="912" t="str">
        <f>IF('statement of marks'!H74="","",'statement of marks'!H74)</f>
        <v>v 068</v>
      </c>
      <c r="D2082" s="912"/>
      <c r="E2082" s="912"/>
      <c r="F2082" s="912"/>
      <c r="G2082" s="912"/>
      <c r="H2082" s="912"/>
      <c r="I2082" s="912"/>
      <c r="J2082" s="958"/>
    </row>
    <row r="2083" spans="1:10" ht="17" customHeight="1">
      <c r="A2083" s="532"/>
      <c r="B2083" s="530" t="s">
        <v>561</v>
      </c>
      <c r="C2083" s="912" t="str">
        <f>IF('statement of marks'!I74="","",'statement of marks'!I74)</f>
        <v>c 068</v>
      </c>
      <c r="D2083" s="912"/>
      <c r="E2083" s="912"/>
      <c r="F2083" s="912"/>
      <c r="G2083" s="912"/>
      <c r="H2083" s="912"/>
      <c r="I2083" s="912"/>
      <c r="J2083" s="958"/>
    </row>
    <row r="2084" spans="1:10" ht="17" customHeight="1">
      <c r="A2084" s="532"/>
      <c r="B2084" s="530" t="s">
        <v>562</v>
      </c>
      <c r="C2084" s="912" t="str">
        <f>IF('statement of marks'!J74="","",'statement of marks'!J74)</f>
        <v>l 068</v>
      </c>
      <c r="D2084" s="912"/>
      <c r="E2084" s="912"/>
      <c r="F2084" s="912"/>
      <c r="G2084" s="912"/>
      <c r="H2084" s="912"/>
      <c r="I2084" s="912"/>
      <c r="J2084" s="958"/>
    </row>
    <row r="2085" spans="1:10" ht="17" customHeight="1">
      <c r="A2085" s="532"/>
      <c r="B2085" s="530" t="s">
        <v>563</v>
      </c>
      <c r="C2085" s="946" t="str">
        <f>'statement of marks'!$D$3</f>
        <v>2 A</v>
      </c>
      <c r="D2085" s="946"/>
      <c r="E2085" s="946"/>
      <c r="F2085" s="912" t="s">
        <v>566</v>
      </c>
      <c r="G2085" s="912"/>
      <c r="H2085" s="912"/>
      <c r="I2085" s="949" t="str">
        <f>IF('statement of marks'!B74="","",'statement of marks'!B74)</f>
        <v/>
      </c>
      <c r="J2085" s="950"/>
    </row>
    <row r="2086" spans="1:10" ht="17" customHeight="1">
      <c r="A2086" s="532"/>
      <c r="B2086" s="530" t="s">
        <v>6</v>
      </c>
      <c r="C2086" s="946" t="str">
        <f>IF('statement of marks'!D74="","",'statement of marks'!D74)</f>
        <v/>
      </c>
      <c r="D2086" s="946"/>
      <c r="E2086" s="946"/>
      <c r="F2086" s="912" t="s">
        <v>564</v>
      </c>
      <c r="G2086" s="912"/>
      <c r="H2086" s="912"/>
      <c r="I2086" s="949" t="str">
        <f>IF('statement of marks'!E74="","",'statement of marks'!E74)</f>
        <v/>
      </c>
      <c r="J2086" s="950"/>
    </row>
    <row r="2087" spans="1:10" ht="17" customHeight="1">
      <c r="A2087" s="532"/>
      <c r="B2087" s="530" t="s">
        <v>661</v>
      </c>
      <c r="C2087" s="947" t="str">
        <f>IF('statement of marks'!F74="","",'statement of marks'!F74)</f>
        <v/>
      </c>
      <c r="D2087" s="947"/>
      <c r="E2087" s="947"/>
      <c r="F2087" s="918" t="str">
        <f>IF('statement of marks'!G74="","",'statement of marks'!G74)</f>
        <v/>
      </c>
      <c r="G2087" s="918"/>
      <c r="H2087" s="918"/>
      <c r="I2087" s="918"/>
      <c r="J2087" s="948"/>
    </row>
    <row r="2088" spans="1:10" ht="17" customHeight="1">
      <c r="A2088" s="534"/>
      <c r="B2088" s="529" t="s">
        <v>565</v>
      </c>
      <c r="C2088" s="498" t="str">
        <f>'statement of marks'!K$5</f>
        <v>ekSf[kd</v>
      </c>
      <c r="D2088" s="498" t="str">
        <f>'statement of marks'!L$5</f>
        <v>fyf[kr</v>
      </c>
      <c r="E2088" s="498" t="str">
        <f>'statement of marks'!M$5</f>
        <v>;ksx</v>
      </c>
      <c r="F2088" s="498" t="str">
        <f>'statement of marks'!N$5</f>
        <v>ekSf[kd</v>
      </c>
      <c r="G2088" s="498" t="str">
        <f>'statement of marks'!O$5</f>
        <v>fyf[kr</v>
      </c>
      <c r="H2088" s="498" t="str">
        <f>'statement of marks'!P$5</f>
        <v>;ksx</v>
      </c>
      <c r="I2088" s="564" t="s">
        <v>79</v>
      </c>
      <c r="J2088" s="565" t="s">
        <v>571</v>
      </c>
    </row>
    <row r="2089" spans="1:10" ht="17" customHeight="1">
      <c r="A2089" s="533"/>
      <c r="B2089" s="538" t="s">
        <v>55</v>
      </c>
      <c r="C2089" s="541">
        <f>'statement of marks'!K$6</f>
        <v>70</v>
      </c>
      <c r="D2089" s="541">
        <f>'statement of marks'!L$6</f>
        <v>30</v>
      </c>
      <c r="E2089" s="541">
        <f>'statement of marks'!M$6</f>
        <v>100</v>
      </c>
      <c r="F2089" s="541">
        <f>'statement of marks'!N$6</f>
        <v>70</v>
      </c>
      <c r="G2089" s="541">
        <f>'statement of marks'!O$6</f>
        <v>30</v>
      </c>
      <c r="H2089" s="541">
        <f>'statement of marks'!P$6</f>
        <v>100</v>
      </c>
      <c r="I2089" s="541"/>
      <c r="J2089" s="542"/>
    </row>
    <row r="2090" spans="1:10" ht="17" customHeight="1">
      <c r="A2090" s="532"/>
      <c r="B2090" s="530" t="str">
        <f>'statement of marks'!$BZ$5</f>
        <v>fgUnh</v>
      </c>
      <c r="C2090" s="543" t="str">
        <f>'statement of marks'!K74</f>
        <v/>
      </c>
      <c r="D2090" s="543" t="str">
        <f>'statement of marks'!L74</f>
        <v/>
      </c>
      <c r="E2090" s="543" t="str">
        <f>'statement of marks'!M74</f>
        <v/>
      </c>
      <c r="F2090" s="543" t="str">
        <f>'statement of marks'!N74</f>
        <v/>
      </c>
      <c r="G2090" s="543" t="str">
        <f>'statement of marks'!O74</f>
        <v/>
      </c>
      <c r="H2090" s="543" t="str">
        <f>'statement of marks'!P74</f>
        <v/>
      </c>
      <c r="I2090" s="544" t="str">
        <f>IF('statement of marks'!CA74="","",'statement of marks'!CA74)</f>
        <v/>
      </c>
      <c r="J2090" s="545" t="str">
        <f>IF('statement of marks'!CB74="","",'statement of marks'!CB74)</f>
        <v/>
      </c>
    </row>
    <row r="2091" spans="1:10" ht="17" customHeight="1">
      <c r="A2091" s="532"/>
      <c r="B2091" s="530" t="str">
        <f>'statement of marks'!$CC$5</f>
        <v>vaxszth</v>
      </c>
      <c r="C2091" s="543" t="str">
        <f>'statement of marks'!X74</f>
        <v/>
      </c>
      <c r="D2091" s="543" t="str">
        <f>'statement of marks'!Y74</f>
        <v/>
      </c>
      <c r="E2091" s="543" t="str">
        <f>'statement of marks'!Z74</f>
        <v/>
      </c>
      <c r="F2091" s="543" t="str">
        <f>'statement of marks'!AA74</f>
        <v/>
      </c>
      <c r="G2091" s="543" t="str">
        <f>'statement of marks'!AB74</f>
        <v/>
      </c>
      <c r="H2091" s="543" t="str">
        <f>'statement of marks'!AC74</f>
        <v/>
      </c>
      <c r="I2091" s="544" t="str">
        <f>IF('statement of marks'!CD74="","",'statement of marks'!CD74)</f>
        <v/>
      </c>
      <c r="J2091" s="545" t="str">
        <f>IF('statement of marks'!CE74="","",'statement of marks'!CE74)</f>
        <v/>
      </c>
    </row>
    <row r="2092" spans="1:10" ht="17" customHeight="1">
      <c r="A2092" s="532"/>
      <c r="B2092" s="530" t="str">
        <f>'statement of marks'!$CF$5</f>
        <v>xf.kr</v>
      </c>
      <c r="C2092" s="543" t="str">
        <f>'statement of marks'!AK74</f>
        <v/>
      </c>
      <c r="D2092" s="543" t="str">
        <f>'statement of marks'!AL74</f>
        <v/>
      </c>
      <c r="E2092" s="543" t="str">
        <f>'statement of marks'!AM74</f>
        <v/>
      </c>
      <c r="F2092" s="543" t="str">
        <f>'statement of marks'!AN74</f>
        <v/>
      </c>
      <c r="G2092" s="543" t="str">
        <f>'statement of marks'!AO74</f>
        <v/>
      </c>
      <c r="H2092" s="543" t="str">
        <f>'statement of marks'!AP74</f>
        <v/>
      </c>
      <c r="I2092" s="544" t="str">
        <f>IF('statement of marks'!CG74="","",'statement of marks'!CG74)</f>
        <v/>
      </c>
      <c r="J2092" s="545" t="str">
        <f>IF('statement of marks'!CH74="","",'statement of marks'!CH74)</f>
        <v/>
      </c>
    </row>
    <row r="2093" spans="1:10" ht="17" customHeight="1">
      <c r="A2093" s="533"/>
      <c r="B2093" s="538" t="s">
        <v>55</v>
      </c>
      <c r="C2093" s="541"/>
      <c r="D2093" s="541"/>
      <c r="E2093" s="541">
        <f>'statement of marks'!AX$6</f>
        <v>50</v>
      </c>
      <c r="F2093" s="541"/>
      <c r="G2093" s="541"/>
      <c r="H2093" s="541">
        <f>'statement of marks'!AY$6</f>
        <v>50</v>
      </c>
      <c r="I2093" s="546"/>
      <c r="J2093" s="542"/>
    </row>
    <row r="2094" spans="1:10" ht="17" customHeight="1">
      <c r="A2094" s="532"/>
      <c r="B2094" s="530" t="str">
        <f>'statement of marks'!$CI$5</f>
        <v>Ik;kZoj.k v/;;u</v>
      </c>
      <c r="C2094" s="561"/>
      <c r="D2094" s="561"/>
      <c r="E2094" s="543" t="str">
        <f>'statement of marks'!AX74</f>
        <v/>
      </c>
      <c r="F2094" s="561"/>
      <c r="G2094" s="561"/>
      <c r="H2094" s="543" t="str">
        <f>'statement of marks'!AY74</f>
        <v/>
      </c>
      <c r="I2094" s="544" t="str">
        <f>IF('statement of marks'!CJ74="","",'statement of marks'!CJ74)</f>
        <v/>
      </c>
      <c r="J2094" s="545" t="str">
        <f>IF('statement of marks'!CK74="","",'statement of marks'!CK74)</f>
        <v/>
      </c>
    </row>
    <row r="2095" spans="1:10" ht="17" customHeight="1">
      <c r="A2095" s="532"/>
      <c r="B2095" s="530" t="str">
        <f>'statement of marks'!$CR$5</f>
        <v>LokLF; ,oe~ 'kkjhfjd f'k{kk</v>
      </c>
      <c r="C2095" s="543"/>
      <c r="D2095" s="543"/>
      <c r="E2095" s="543" t="str">
        <f>'statement of marks'!BS74</f>
        <v/>
      </c>
      <c r="F2095" s="561"/>
      <c r="G2095" s="543"/>
      <c r="H2095" s="543" t="str">
        <f>'statement of marks'!BT74</f>
        <v/>
      </c>
      <c r="I2095" s="547" t="str">
        <f>IF('statement of marks'!CS74="","",'statement of marks'!CS74)</f>
        <v/>
      </c>
      <c r="J2095" s="548" t="str">
        <f>IF('statement of marks'!CT74="","",'statement of marks'!CT74)</f>
        <v/>
      </c>
    </row>
    <row r="2096" spans="1:10" ht="17" customHeight="1">
      <c r="A2096" s="533"/>
      <c r="B2096" s="538" t="s">
        <v>55</v>
      </c>
      <c r="C2096" s="541"/>
      <c r="D2096" s="541"/>
      <c r="E2096" s="541">
        <f>'statement of marks'!BE$6</f>
        <v>25</v>
      </c>
      <c r="F2096" s="546"/>
      <c r="G2096" s="541"/>
      <c r="H2096" s="541">
        <f>'statement of marks'!BF$6</f>
        <v>25</v>
      </c>
      <c r="I2096" s="549"/>
      <c r="J2096" s="550"/>
    </row>
    <row r="2097" spans="1:10" ht="17" customHeight="1">
      <c r="A2097" s="532"/>
      <c r="B2097" s="530" t="str">
        <f>'statement of marks'!$CL$5</f>
        <v>dk;kZuqHko</v>
      </c>
      <c r="C2097" s="543"/>
      <c r="D2097" s="543"/>
      <c r="E2097" s="543" t="str">
        <f>'statement of marks'!BE74</f>
        <v/>
      </c>
      <c r="F2097" s="561"/>
      <c r="G2097" s="543"/>
      <c r="H2097" s="543" t="str">
        <f>'statement of marks'!BF74</f>
        <v/>
      </c>
      <c r="I2097" s="544" t="str">
        <f>IF('statement of marks'!CM74="","",'statement of marks'!CM74)</f>
        <v/>
      </c>
      <c r="J2097" s="545" t="str">
        <f>IF('statement of marks'!CN74="","",'statement of marks'!CN74)</f>
        <v/>
      </c>
    </row>
    <row r="2098" spans="1:10" ht="17" customHeight="1">
      <c r="A2098" s="532"/>
      <c r="B2098" s="530" t="str">
        <f>'statement of marks'!$CO$5</f>
        <v>dyk f'k{kk</v>
      </c>
      <c r="C2098" s="543"/>
      <c r="D2098" s="543"/>
      <c r="E2098" s="543" t="str">
        <f>'statement of marks'!BL74</f>
        <v/>
      </c>
      <c r="F2098" s="561"/>
      <c r="G2098" s="543"/>
      <c r="H2098" s="543" t="str">
        <f>'statement of marks'!BM74</f>
        <v/>
      </c>
      <c r="I2098" s="547" t="str">
        <f>IF('statement of marks'!CP74="","",'statement of marks'!CP74)</f>
        <v/>
      </c>
      <c r="J2098" s="551" t="str">
        <f>IF('statement of marks'!CQ74="","",'statement of marks'!CQ74)</f>
        <v/>
      </c>
    </row>
    <row r="2099" spans="1:10" ht="17" customHeight="1">
      <c r="A2099" s="960"/>
      <c r="B2099" s="959" t="s">
        <v>659</v>
      </c>
      <c r="C2099" s="920" t="s">
        <v>8</v>
      </c>
      <c r="D2099" s="920"/>
      <c r="E2099" s="961" t="str">
        <f>'statement of marks'!CY$5</f>
        <v>dqy iw.kkZd</v>
      </c>
      <c r="F2099" s="961"/>
      <c r="G2099" s="961" t="str">
        <f>'statement of marks'!CZ$5</f>
        <v>dqy izkIrkad</v>
      </c>
      <c r="H2099" s="961"/>
      <c r="I2099" s="562" t="str">
        <f>'statement of marks'!DA$5</f>
        <v>izfr'kr</v>
      </c>
      <c r="J2099" s="536" t="s">
        <v>663</v>
      </c>
    </row>
    <row r="2100" spans="1:10" ht="17" customHeight="1">
      <c r="A2100" s="960"/>
      <c r="B2100" s="959"/>
      <c r="C2100" s="920" t="str">
        <f>IF('statement of marks'!CX74="","",'statement of marks'!CX74)</f>
        <v/>
      </c>
      <c r="D2100" s="920"/>
      <c r="E2100" s="951" t="str">
        <f>IF('statement of marks'!CY74="","",'statement of marks'!CY74)</f>
        <v/>
      </c>
      <c r="F2100" s="951"/>
      <c r="G2100" s="951" t="str">
        <f>IF('statement of marks'!CZ74="","",'statement of marks'!CZ74)</f>
        <v/>
      </c>
      <c r="H2100" s="951"/>
      <c r="I2100" s="543" t="str">
        <f>IF('statement of marks'!DA74="","",'statement of marks'!DA74)</f>
        <v/>
      </c>
      <c r="J2100" s="566" t="str">
        <f>IF('statement of marks'!DB74="","",'statement of marks'!DB74)</f>
        <v/>
      </c>
    </row>
    <row r="2101" spans="1:10" ht="17" customHeight="1">
      <c r="A2101" s="532"/>
      <c r="B2101" s="539" t="str">
        <f>'statement of marks'!$CU$5</f>
        <v>dqy ehfVax</v>
      </c>
      <c r="C2101" s="932" t="str">
        <f>details!$CB$3</f>
        <v>;ksx fnlEcj rd</v>
      </c>
      <c r="D2101" s="933"/>
      <c r="E2101" s="934"/>
      <c r="F2101" s="552" t="str">
        <f>details!CB74</f>
        <v/>
      </c>
      <c r="G2101" s="932" t="s">
        <v>664</v>
      </c>
      <c r="H2101" s="933"/>
      <c r="I2101" s="934"/>
      <c r="J2101" s="554" t="str">
        <f>details!CJ74</f>
        <v/>
      </c>
    </row>
    <row r="2102" spans="1:10" ht="17" customHeight="1">
      <c r="A2102" s="532"/>
      <c r="B2102" s="530" t="str">
        <f>'statement of marks'!$CV$5</f>
        <v>Nk= mifLFkfr</v>
      </c>
      <c r="C2102" s="935"/>
      <c r="D2102" s="936"/>
      <c r="E2102" s="937"/>
      <c r="F2102" s="553" t="str">
        <f>details!CC74</f>
        <v/>
      </c>
      <c r="G2102" s="935"/>
      <c r="H2102" s="936"/>
      <c r="I2102" s="937"/>
      <c r="J2102" s="555" t="str">
        <f>details!CK74</f>
        <v/>
      </c>
    </row>
    <row r="2103" spans="1:10" ht="17" customHeight="1">
      <c r="A2103" s="532"/>
      <c r="B2103" s="530" t="s">
        <v>569</v>
      </c>
      <c r="C2103" s="952" t="str">
        <f>IF('statement of marks'!DE74="","",'statement of marks'!DE74)</f>
        <v/>
      </c>
      <c r="D2103" s="953"/>
      <c r="E2103" s="953"/>
      <c r="F2103" s="954"/>
      <c r="G2103" s="955" t="str">
        <f>'statement of marks'!DD$5</f>
        <v>d{kk esa LFkku</v>
      </c>
      <c r="H2103" s="956"/>
      <c r="I2103" s="957"/>
      <c r="J2103" s="545" t="str">
        <f>'statement of marks'!DD74</f>
        <v/>
      </c>
    </row>
    <row r="2104" spans="1:10" ht="17" customHeight="1">
      <c r="A2104" s="532"/>
      <c r="B2104" s="530" t="s">
        <v>65</v>
      </c>
      <c r="C2104" s="920"/>
      <c r="D2104" s="920"/>
      <c r="E2104" s="920"/>
      <c r="F2104" s="920"/>
      <c r="G2104" s="920"/>
      <c r="H2104" s="920"/>
      <c r="I2104" s="920"/>
      <c r="J2104" s="924"/>
    </row>
    <row r="2105" spans="1:10" ht="17" customHeight="1">
      <c r="A2105" s="532"/>
      <c r="B2105" s="556" t="s">
        <v>86</v>
      </c>
      <c r="C2105" s="920"/>
      <c r="D2105" s="920"/>
      <c r="E2105" s="920"/>
      <c r="F2105" s="920"/>
      <c r="G2105" s="920"/>
      <c r="H2105" s="920"/>
      <c r="I2105" s="920"/>
      <c r="J2105" s="924"/>
    </row>
    <row r="2106" spans="1:10" ht="17" customHeight="1">
      <c r="A2106" s="532"/>
      <c r="B2106" s="557" t="s">
        <v>16</v>
      </c>
      <c r="C2106" s="920"/>
      <c r="D2106" s="920"/>
      <c r="E2106" s="920"/>
      <c r="F2106" s="920"/>
      <c r="G2106" s="920"/>
      <c r="H2106" s="920"/>
      <c r="I2106" s="920"/>
      <c r="J2106" s="924"/>
    </row>
    <row r="2107" spans="1:10" ht="17" customHeight="1">
      <c r="A2107" s="534"/>
      <c r="B2107" s="558" t="s">
        <v>4</v>
      </c>
      <c r="C2107" s="920"/>
      <c r="D2107" s="920"/>
      <c r="E2107" s="920"/>
      <c r="F2107" s="920"/>
      <c r="G2107" s="920"/>
      <c r="H2107" s="920"/>
      <c r="I2107" s="920"/>
      <c r="J2107" s="924"/>
    </row>
    <row r="2108" spans="1:10" ht="17" customHeight="1" thickBot="1">
      <c r="A2108" s="535"/>
      <c r="B2108" s="559" t="str">
        <f>'statement of marks'!$H$3</f>
        <v xml:space="preserve">fo|ky; dk Mkbl dksM+ </v>
      </c>
      <c r="C2108" s="925" t="str">
        <f>'statement of marks'!$I$3</f>
        <v>00001</v>
      </c>
      <c r="D2108" s="925"/>
      <c r="E2108" s="926" t="s">
        <v>63</v>
      </c>
      <c r="F2108" s="926"/>
      <c r="G2108" s="926"/>
      <c r="H2108" s="927">
        <f>'statement of marks'!$DD$107</f>
        <v>42460</v>
      </c>
      <c r="I2108" s="928"/>
      <c r="J2108" s="540" t="s">
        <v>662</v>
      </c>
    </row>
    <row r="2109" spans="1:10" ht="17" customHeight="1">
      <c r="A2109" s="929" t="s">
        <v>39</v>
      </c>
      <c r="B2109" s="930"/>
      <c r="C2109" s="930"/>
      <c r="D2109" s="930"/>
      <c r="E2109" s="930"/>
      <c r="F2109" s="930"/>
      <c r="G2109" s="930"/>
      <c r="H2109" s="930"/>
      <c r="I2109" s="930"/>
      <c r="J2109" s="931"/>
    </row>
    <row r="2110" spans="1:10" ht="17" customHeight="1">
      <c r="A2110" s="938" t="str">
        <f>'statement of marks'!$A$1</f>
        <v>jk- ck- ek/;fed fo|ky; uohu] fuEckgsM+k</v>
      </c>
      <c r="B2110" s="939"/>
      <c r="C2110" s="939"/>
      <c r="D2110" s="939"/>
      <c r="E2110" s="939"/>
      <c r="F2110" s="939"/>
      <c r="G2110" s="939"/>
      <c r="H2110" s="939"/>
      <c r="I2110" s="939"/>
      <c r="J2110" s="940"/>
    </row>
    <row r="2111" spans="1:10" ht="17" customHeight="1">
      <c r="A2111" s="941"/>
      <c r="B2111" s="942"/>
      <c r="C2111" s="942"/>
      <c r="D2111" s="942"/>
      <c r="E2111" s="942"/>
      <c r="F2111" s="942"/>
      <c r="G2111" s="942"/>
      <c r="H2111" s="942"/>
      <c r="I2111" s="942"/>
      <c r="J2111" s="943"/>
    </row>
    <row r="2112" spans="1:10" ht="17" customHeight="1">
      <c r="A2112" s="531"/>
      <c r="B2112" s="537" t="s">
        <v>559</v>
      </c>
      <c r="C2112" s="944" t="str">
        <f>'statement of marks'!$F$3</f>
        <v>2015-16</v>
      </c>
      <c r="D2112" s="944"/>
      <c r="E2112" s="944"/>
      <c r="F2112" s="944"/>
      <c r="G2112" s="944"/>
      <c r="H2112" s="944"/>
      <c r="I2112" s="944"/>
      <c r="J2112" s="945"/>
    </row>
    <row r="2113" spans="1:10" ht="17" customHeight="1">
      <c r="A2113" s="532"/>
      <c r="B2113" s="530" t="s">
        <v>560</v>
      </c>
      <c r="C2113" s="912" t="str">
        <f>IF('statement of marks'!H75="","",'statement of marks'!H75)</f>
        <v>v 069</v>
      </c>
      <c r="D2113" s="912"/>
      <c r="E2113" s="912"/>
      <c r="F2113" s="912"/>
      <c r="G2113" s="912"/>
      <c r="H2113" s="912"/>
      <c r="I2113" s="912"/>
      <c r="J2113" s="958"/>
    </row>
    <row r="2114" spans="1:10" ht="17" customHeight="1">
      <c r="A2114" s="532"/>
      <c r="B2114" s="530" t="s">
        <v>561</v>
      </c>
      <c r="C2114" s="912" t="str">
        <f>IF('statement of marks'!I75="","",'statement of marks'!I75)</f>
        <v>c 069</v>
      </c>
      <c r="D2114" s="912"/>
      <c r="E2114" s="912"/>
      <c r="F2114" s="912"/>
      <c r="G2114" s="912"/>
      <c r="H2114" s="912"/>
      <c r="I2114" s="912"/>
      <c r="J2114" s="958"/>
    </row>
    <row r="2115" spans="1:10" ht="17" customHeight="1">
      <c r="A2115" s="532"/>
      <c r="B2115" s="530" t="s">
        <v>562</v>
      </c>
      <c r="C2115" s="912" t="str">
        <f>IF('statement of marks'!J75="","",'statement of marks'!J75)</f>
        <v>l 069</v>
      </c>
      <c r="D2115" s="912"/>
      <c r="E2115" s="912"/>
      <c r="F2115" s="912"/>
      <c r="G2115" s="912"/>
      <c r="H2115" s="912"/>
      <c r="I2115" s="912"/>
      <c r="J2115" s="958"/>
    </row>
    <row r="2116" spans="1:10" ht="17" customHeight="1">
      <c r="A2116" s="532"/>
      <c r="B2116" s="530" t="s">
        <v>563</v>
      </c>
      <c r="C2116" s="946" t="str">
        <f>'statement of marks'!$D$3</f>
        <v>2 A</v>
      </c>
      <c r="D2116" s="946"/>
      <c r="E2116" s="946"/>
      <c r="F2116" s="912" t="s">
        <v>566</v>
      </c>
      <c r="G2116" s="912"/>
      <c r="H2116" s="912"/>
      <c r="I2116" s="949" t="str">
        <f>IF('statement of marks'!B75="","",'statement of marks'!B75)</f>
        <v/>
      </c>
      <c r="J2116" s="950"/>
    </row>
    <row r="2117" spans="1:10" ht="17" customHeight="1">
      <c r="A2117" s="532"/>
      <c r="B2117" s="530" t="s">
        <v>6</v>
      </c>
      <c r="C2117" s="946" t="str">
        <f>IF('statement of marks'!D75="","",'statement of marks'!D75)</f>
        <v/>
      </c>
      <c r="D2117" s="946"/>
      <c r="E2117" s="946"/>
      <c r="F2117" s="912" t="s">
        <v>564</v>
      </c>
      <c r="G2117" s="912"/>
      <c r="H2117" s="912"/>
      <c r="I2117" s="949" t="str">
        <f>IF('statement of marks'!E75="","",'statement of marks'!E75)</f>
        <v/>
      </c>
      <c r="J2117" s="950"/>
    </row>
    <row r="2118" spans="1:10" ht="17" customHeight="1">
      <c r="A2118" s="532"/>
      <c r="B2118" s="530" t="s">
        <v>661</v>
      </c>
      <c r="C2118" s="947" t="str">
        <f>IF('statement of marks'!F75="","",'statement of marks'!F75)</f>
        <v/>
      </c>
      <c r="D2118" s="947"/>
      <c r="E2118" s="947"/>
      <c r="F2118" s="918" t="str">
        <f>IF('statement of marks'!G75="","",'statement of marks'!G75)</f>
        <v/>
      </c>
      <c r="G2118" s="918"/>
      <c r="H2118" s="918"/>
      <c r="I2118" s="918"/>
      <c r="J2118" s="948"/>
    </row>
    <row r="2119" spans="1:10" ht="17" customHeight="1">
      <c r="A2119" s="534"/>
      <c r="B2119" s="529" t="s">
        <v>565</v>
      </c>
      <c r="C2119" s="498" t="str">
        <f>'statement of marks'!K$5</f>
        <v>ekSf[kd</v>
      </c>
      <c r="D2119" s="498" t="str">
        <f>'statement of marks'!L$5</f>
        <v>fyf[kr</v>
      </c>
      <c r="E2119" s="498" t="str">
        <f>'statement of marks'!M$5</f>
        <v>;ksx</v>
      </c>
      <c r="F2119" s="498" t="str">
        <f>'statement of marks'!N$5</f>
        <v>ekSf[kd</v>
      </c>
      <c r="G2119" s="498" t="str">
        <f>'statement of marks'!O$5</f>
        <v>fyf[kr</v>
      </c>
      <c r="H2119" s="498" t="str">
        <f>'statement of marks'!P$5</f>
        <v>;ksx</v>
      </c>
      <c r="I2119" s="564" t="s">
        <v>79</v>
      </c>
      <c r="J2119" s="565" t="s">
        <v>571</v>
      </c>
    </row>
    <row r="2120" spans="1:10" ht="17" customHeight="1">
      <c r="A2120" s="533"/>
      <c r="B2120" s="538" t="s">
        <v>55</v>
      </c>
      <c r="C2120" s="541">
        <f>'statement of marks'!K$6</f>
        <v>70</v>
      </c>
      <c r="D2120" s="541">
        <f>'statement of marks'!L$6</f>
        <v>30</v>
      </c>
      <c r="E2120" s="541">
        <f>'statement of marks'!M$6</f>
        <v>100</v>
      </c>
      <c r="F2120" s="541">
        <f>'statement of marks'!N$6</f>
        <v>70</v>
      </c>
      <c r="G2120" s="541">
        <f>'statement of marks'!O$6</f>
        <v>30</v>
      </c>
      <c r="H2120" s="541">
        <f>'statement of marks'!P$6</f>
        <v>100</v>
      </c>
      <c r="I2120" s="541"/>
      <c r="J2120" s="542"/>
    </row>
    <row r="2121" spans="1:10" ht="17" customHeight="1">
      <c r="A2121" s="532"/>
      <c r="B2121" s="530" t="str">
        <f>'statement of marks'!$BZ$5</f>
        <v>fgUnh</v>
      </c>
      <c r="C2121" s="543" t="str">
        <f>'statement of marks'!K75</f>
        <v/>
      </c>
      <c r="D2121" s="543" t="str">
        <f>'statement of marks'!L75</f>
        <v/>
      </c>
      <c r="E2121" s="543" t="str">
        <f>'statement of marks'!M75</f>
        <v/>
      </c>
      <c r="F2121" s="543" t="str">
        <f>'statement of marks'!N75</f>
        <v/>
      </c>
      <c r="G2121" s="543" t="str">
        <f>'statement of marks'!O75</f>
        <v/>
      </c>
      <c r="H2121" s="543" t="str">
        <f>'statement of marks'!P75</f>
        <v/>
      </c>
      <c r="I2121" s="544" t="str">
        <f>IF('statement of marks'!CA75="","",'statement of marks'!CA75)</f>
        <v/>
      </c>
      <c r="J2121" s="545" t="str">
        <f>IF('statement of marks'!CB75="","",'statement of marks'!CB75)</f>
        <v/>
      </c>
    </row>
    <row r="2122" spans="1:10" ht="17" customHeight="1">
      <c r="A2122" s="532"/>
      <c r="B2122" s="530" t="str">
        <f>'statement of marks'!$CC$5</f>
        <v>vaxszth</v>
      </c>
      <c r="C2122" s="543" t="str">
        <f>'statement of marks'!X75</f>
        <v/>
      </c>
      <c r="D2122" s="543" t="str">
        <f>'statement of marks'!Y75</f>
        <v/>
      </c>
      <c r="E2122" s="543" t="str">
        <f>'statement of marks'!Z75</f>
        <v/>
      </c>
      <c r="F2122" s="543" t="str">
        <f>'statement of marks'!AA75</f>
        <v/>
      </c>
      <c r="G2122" s="543" t="str">
        <f>'statement of marks'!AB75</f>
        <v/>
      </c>
      <c r="H2122" s="543" t="str">
        <f>'statement of marks'!AC75</f>
        <v/>
      </c>
      <c r="I2122" s="544" t="str">
        <f>IF('statement of marks'!CD75="","",'statement of marks'!CD75)</f>
        <v/>
      </c>
      <c r="J2122" s="545" t="str">
        <f>IF('statement of marks'!CE75="","",'statement of marks'!CE75)</f>
        <v/>
      </c>
    </row>
    <row r="2123" spans="1:10" ht="17" customHeight="1">
      <c r="A2123" s="532"/>
      <c r="B2123" s="530" t="str">
        <f>'statement of marks'!$CF$5</f>
        <v>xf.kr</v>
      </c>
      <c r="C2123" s="543" t="str">
        <f>'statement of marks'!AK75</f>
        <v/>
      </c>
      <c r="D2123" s="543" t="str">
        <f>'statement of marks'!AL75</f>
        <v/>
      </c>
      <c r="E2123" s="543" t="str">
        <f>'statement of marks'!AM75</f>
        <v/>
      </c>
      <c r="F2123" s="543" t="str">
        <f>'statement of marks'!AN75</f>
        <v/>
      </c>
      <c r="G2123" s="543" t="str">
        <f>'statement of marks'!AO75</f>
        <v/>
      </c>
      <c r="H2123" s="543" t="str">
        <f>'statement of marks'!AP75</f>
        <v/>
      </c>
      <c r="I2123" s="544" t="str">
        <f>IF('statement of marks'!CG75="","",'statement of marks'!CG75)</f>
        <v/>
      </c>
      <c r="J2123" s="545" t="str">
        <f>IF('statement of marks'!CH75="","",'statement of marks'!CH75)</f>
        <v/>
      </c>
    </row>
    <row r="2124" spans="1:10" ht="17" customHeight="1">
      <c r="A2124" s="533"/>
      <c r="B2124" s="538" t="s">
        <v>55</v>
      </c>
      <c r="C2124" s="541"/>
      <c r="D2124" s="541"/>
      <c r="E2124" s="541">
        <f>'statement of marks'!AX$6</f>
        <v>50</v>
      </c>
      <c r="F2124" s="541"/>
      <c r="G2124" s="541"/>
      <c r="H2124" s="541">
        <f>'statement of marks'!AY$6</f>
        <v>50</v>
      </c>
      <c r="I2124" s="546"/>
      <c r="J2124" s="542"/>
    </row>
    <row r="2125" spans="1:10" ht="17" customHeight="1">
      <c r="A2125" s="532"/>
      <c r="B2125" s="530" t="str">
        <f>'statement of marks'!$CI$5</f>
        <v>Ik;kZoj.k v/;;u</v>
      </c>
      <c r="C2125" s="561"/>
      <c r="D2125" s="561"/>
      <c r="E2125" s="543" t="str">
        <f>'statement of marks'!AX75</f>
        <v/>
      </c>
      <c r="F2125" s="561"/>
      <c r="G2125" s="561"/>
      <c r="H2125" s="543" t="str">
        <f>'statement of marks'!AY75</f>
        <v/>
      </c>
      <c r="I2125" s="544" t="str">
        <f>IF('statement of marks'!CJ75="","",'statement of marks'!CJ75)</f>
        <v/>
      </c>
      <c r="J2125" s="545" t="str">
        <f>IF('statement of marks'!CK75="","",'statement of marks'!CK75)</f>
        <v/>
      </c>
    </row>
    <row r="2126" spans="1:10" ht="17" customHeight="1">
      <c r="A2126" s="532"/>
      <c r="B2126" s="530" t="str">
        <f>'statement of marks'!$CR$5</f>
        <v>LokLF; ,oe~ 'kkjhfjd f'k{kk</v>
      </c>
      <c r="C2126" s="543"/>
      <c r="D2126" s="543"/>
      <c r="E2126" s="543" t="str">
        <f>'statement of marks'!BS75</f>
        <v/>
      </c>
      <c r="F2126" s="561"/>
      <c r="G2126" s="543"/>
      <c r="H2126" s="543" t="str">
        <f>'statement of marks'!BT75</f>
        <v/>
      </c>
      <c r="I2126" s="547" t="str">
        <f>IF('statement of marks'!CS75="","",'statement of marks'!CS75)</f>
        <v/>
      </c>
      <c r="J2126" s="548" t="str">
        <f>IF('statement of marks'!CT75="","",'statement of marks'!CT75)</f>
        <v/>
      </c>
    </row>
    <row r="2127" spans="1:10" ht="17" customHeight="1">
      <c r="A2127" s="533"/>
      <c r="B2127" s="538" t="s">
        <v>55</v>
      </c>
      <c r="C2127" s="541"/>
      <c r="D2127" s="541"/>
      <c r="E2127" s="541">
        <f>'statement of marks'!BE$6</f>
        <v>25</v>
      </c>
      <c r="F2127" s="546"/>
      <c r="G2127" s="541"/>
      <c r="H2127" s="541">
        <f>'statement of marks'!BF$6</f>
        <v>25</v>
      </c>
      <c r="I2127" s="549"/>
      <c r="J2127" s="550"/>
    </row>
    <row r="2128" spans="1:10" ht="17" customHeight="1">
      <c r="A2128" s="532"/>
      <c r="B2128" s="530" t="str">
        <f>'statement of marks'!$CL$5</f>
        <v>dk;kZuqHko</v>
      </c>
      <c r="C2128" s="543"/>
      <c r="D2128" s="543"/>
      <c r="E2128" s="543" t="str">
        <f>'statement of marks'!BE75</f>
        <v/>
      </c>
      <c r="F2128" s="561"/>
      <c r="G2128" s="543"/>
      <c r="H2128" s="543" t="str">
        <f>'statement of marks'!BF75</f>
        <v/>
      </c>
      <c r="I2128" s="544" t="str">
        <f>IF('statement of marks'!CM75="","",'statement of marks'!CM75)</f>
        <v/>
      </c>
      <c r="J2128" s="545" t="str">
        <f>IF('statement of marks'!CN75="","",'statement of marks'!CN75)</f>
        <v/>
      </c>
    </row>
    <row r="2129" spans="1:10" ht="17" customHeight="1">
      <c r="A2129" s="532"/>
      <c r="B2129" s="530" t="str">
        <f>'statement of marks'!$CO$5</f>
        <v>dyk f'k{kk</v>
      </c>
      <c r="C2129" s="543"/>
      <c r="D2129" s="543"/>
      <c r="E2129" s="543" t="str">
        <f>'statement of marks'!BL75</f>
        <v/>
      </c>
      <c r="F2129" s="561"/>
      <c r="G2129" s="543"/>
      <c r="H2129" s="543" t="str">
        <f>'statement of marks'!BM75</f>
        <v/>
      </c>
      <c r="I2129" s="547" t="str">
        <f>IF('statement of marks'!CP75="","",'statement of marks'!CP75)</f>
        <v/>
      </c>
      <c r="J2129" s="551" t="str">
        <f>IF('statement of marks'!CQ75="","",'statement of marks'!CQ75)</f>
        <v/>
      </c>
    </row>
    <row r="2130" spans="1:10" ht="17" customHeight="1">
      <c r="A2130" s="960"/>
      <c r="B2130" s="959" t="s">
        <v>659</v>
      </c>
      <c r="C2130" s="920" t="s">
        <v>8</v>
      </c>
      <c r="D2130" s="920"/>
      <c r="E2130" s="961" t="str">
        <f>'statement of marks'!CY$5</f>
        <v>dqy iw.kkZd</v>
      </c>
      <c r="F2130" s="961"/>
      <c r="G2130" s="961" t="str">
        <f>'statement of marks'!CZ$5</f>
        <v>dqy izkIrkad</v>
      </c>
      <c r="H2130" s="961"/>
      <c r="I2130" s="562" t="str">
        <f>'statement of marks'!DA$5</f>
        <v>izfr'kr</v>
      </c>
      <c r="J2130" s="536" t="s">
        <v>663</v>
      </c>
    </row>
    <row r="2131" spans="1:10" ht="17" customHeight="1">
      <c r="A2131" s="960"/>
      <c r="B2131" s="959"/>
      <c r="C2131" s="920" t="str">
        <f>IF('statement of marks'!CX75="","",'statement of marks'!CX75)</f>
        <v/>
      </c>
      <c r="D2131" s="920"/>
      <c r="E2131" s="951" t="str">
        <f>IF('statement of marks'!CY75="","",'statement of marks'!CY75)</f>
        <v/>
      </c>
      <c r="F2131" s="951"/>
      <c r="G2131" s="951" t="str">
        <f>IF('statement of marks'!CZ75="","",'statement of marks'!CZ75)</f>
        <v/>
      </c>
      <c r="H2131" s="951"/>
      <c r="I2131" s="543" t="str">
        <f>IF('statement of marks'!DA75="","",'statement of marks'!DA75)</f>
        <v/>
      </c>
      <c r="J2131" s="566" t="str">
        <f>IF('statement of marks'!DB75="","",'statement of marks'!DB75)</f>
        <v/>
      </c>
    </row>
    <row r="2132" spans="1:10" ht="17" customHeight="1">
      <c r="A2132" s="532"/>
      <c r="B2132" s="539" t="str">
        <f>'statement of marks'!$CU$5</f>
        <v>dqy ehfVax</v>
      </c>
      <c r="C2132" s="932" t="str">
        <f>details!$CB$3</f>
        <v>;ksx fnlEcj rd</v>
      </c>
      <c r="D2132" s="933"/>
      <c r="E2132" s="934"/>
      <c r="F2132" s="552" t="str">
        <f>details!CB75</f>
        <v/>
      </c>
      <c r="G2132" s="932" t="s">
        <v>664</v>
      </c>
      <c r="H2132" s="933"/>
      <c r="I2132" s="934"/>
      <c r="J2132" s="554" t="str">
        <f>details!CJ75</f>
        <v/>
      </c>
    </row>
    <row r="2133" spans="1:10" ht="17" customHeight="1">
      <c r="A2133" s="532"/>
      <c r="B2133" s="530" t="str">
        <f>'statement of marks'!$CV$5</f>
        <v>Nk= mifLFkfr</v>
      </c>
      <c r="C2133" s="935"/>
      <c r="D2133" s="936"/>
      <c r="E2133" s="937"/>
      <c r="F2133" s="553" t="str">
        <f>details!CC75</f>
        <v/>
      </c>
      <c r="G2133" s="935"/>
      <c r="H2133" s="936"/>
      <c r="I2133" s="937"/>
      <c r="J2133" s="555" t="str">
        <f>details!CK75</f>
        <v/>
      </c>
    </row>
    <row r="2134" spans="1:10" ht="17" customHeight="1">
      <c r="A2134" s="532"/>
      <c r="B2134" s="530" t="s">
        <v>569</v>
      </c>
      <c r="C2134" s="952" t="str">
        <f>IF('statement of marks'!DE75="","",'statement of marks'!DE75)</f>
        <v/>
      </c>
      <c r="D2134" s="953"/>
      <c r="E2134" s="953"/>
      <c r="F2134" s="954"/>
      <c r="G2134" s="955" t="str">
        <f>'statement of marks'!DD$5</f>
        <v>d{kk esa LFkku</v>
      </c>
      <c r="H2134" s="956"/>
      <c r="I2134" s="957"/>
      <c r="J2134" s="545" t="str">
        <f>'statement of marks'!DD75</f>
        <v/>
      </c>
    </row>
    <row r="2135" spans="1:10" ht="17" customHeight="1">
      <c r="A2135" s="532"/>
      <c r="B2135" s="530" t="s">
        <v>65</v>
      </c>
      <c r="C2135" s="920"/>
      <c r="D2135" s="920"/>
      <c r="E2135" s="920"/>
      <c r="F2135" s="920"/>
      <c r="G2135" s="920"/>
      <c r="H2135" s="920"/>
      <c r="I2135" s="920"/>
      <c r="J2135" s="924"/>
    </row>
    <row r="2136" spans="1:10" ht="17" customHeight="1">
      <c r="A2136" s="532"/>
      <c r="B2136" s="556" t="s">
        <v>86</v>
      </c>
      <c r="C2136" s="920"/>
      <c r="D2136" s="920"/>
      <c r="E2136" s="920"/>
      <c r="F2136" s="920"/>
      <c r="G2136" s="920"/>
      <c r="H2136" s="920"/>
      <c r="I2136" s="920"/>
      <c r="J2136" s="924"/>
    </row>
    <row r="2137" spans="1:10" ht="17" customHeight="1">
      <c r="A2137" s="532"/>
      <c r="B2137" s="557" t="s">
        <v>16</v>
      </c>
      <c r="C2137" s="920"/>
      <c r="D2137" s="920"/>
      <c r="E2137" s="920"/>
      <c r="F2137" s="920"/>
      <c r="G2137" s="920"/>
      <c r="H2137" s="920"/>
      <c r="I2137" s="920"/>
      <c r="J2137" s="924"/>
    </row>
    <row r="2138" spans="1:10" ht="17" customHeight="1">
      <c r="A2138" s="534"/>
      <c r="B2138" s="558" t="s">
        <v>4</v>
      </c>
      <c r="C2138" s="920"/>
      <c r="D2138" s="920"/>
      <c r="E2138" s="920"/>
      <c r="F2138" s="920"/>
      <c r="G2138" s="920"/>
      <c r="H2138" s="920"/>
      <c r="I2138" s="920"/>
      <c r="J2138" s="924"/>
    </row>
    <row r="2139" spans="1:10" ht="17" customHeight="1" thickBot="1">
      <c r="A2139" s="535"/>
      <c r="B2139" s="559" t="str">
        <f>'statement of marks'!$H$3</f>
        <v xml:space="preserve">fo|ky; dk Mkbl dksM+ </v>
      </c>
      <c r="C2139" s="925" t="str">
        <f>'statement of marks'!$I$3</f>
        <v>00001</v>
      </c>
      <c r="D2139" s="925"/>
      <c r="E2139" s="926" t="s">
        <v>63</v>
      </c>
      <c r="F2139" s="926"/>
      <c r="G2139" s="926"/>
      <c r="H2139" s="927">
        <f>'statement of marks'!$DD$107</f>
        <v>42460</v>
      </c>
      <c r="I2139" s="928"/>
      <c r="J2139" s="540" t="s">
        <v>662</v>
      </c>
    </row>
    <row r="2140" spans="1:10" ht="17" customHeight="1">
      <c r="A2140" s="929" t="s">
        <v>39</v>
      </c>
      <c r="B2140" s="930"/>
      <c r="C2140" s="930"/>
      <c r="D2140" s="930"/>
      <c r="E2140" s="930"/>
      <c r="F2140" s="930"/>
      <c r="G2140" s="930"/>
      <c r="H2140" s="930"/>
      <c r="I2140" s="930"/>
      <c r="J2140" s="931"/>
    </row>
    <row r="2141" spans="1:10" ht="17" customHeight="1">
      <c r="A2141" s="938" t="str">
        <f>'statement of marks'!$A$1</f>
        <v>jk- ck- ek/;fed fo|ky; uohu] fuEckgsM+k</v>
      </c>
      <c r="B2141" s="939"/>
      <c r="C2141" s="939"/>
      <c r="D2141" s="939"/>
      <c r="E2141" s="939"/>
      <c r="F2141" s="939"/>
      <c r="G2141" s="939"/>
      <c r="H2141" s="939"/>
      <c r="I2141" s="939"/>
      <c r="J2141" s="940"/>
    </row>
    <row r="2142" spans="1:10" ht="17" customHeight="1">
      <c r="A2142" s="941"/>
      <c r="B2142" s="942"/>
      <c r="C2142" s="942"/>
      <c r="D2142" s="942"/>
      <c r="E2142" s="942"/>
      <c r="F2142" s="942"/>
      <c r="G2142" s="942"/>
      <c r="H2142" s="942"/>
      <c r="I2142" s="942"/>
      <c r="J2142" s="943"/>
    </row>
    <row r="2143" spans="1:10" ht="17" customHeight="1">
      <c r="A2143" s="531"/>
      <c r="B2143" s="537" t="s">
        <v>559</v>
      </c>
      <c r="C2143" s="944" t="str">
        <f>'statement of marks'!$F$3</f>
        <v>2015-16</v>
      </c>
      <c r="D2143" s="944"/>
      <c r="E2143" s="944"/>
      <c r="F2143" s="944"/>
      <c r="G2143" s="944"/>
      <c r="H2143" s="944"/>
      <c r="I2143" s="944"/>
      <c r="J2143" s="945"/>
    </row>
    <row r="2144" spans="1:10" ht="17" customHeight="1">
      <c r="A2144" s="532"/>
      <c r="B2144" s="530" t="s">
        <v>560</v>
      </c>
      <c r="C2144" s="912" t="str">
        <f>IF('statement of marks'!H76="","",'statement of marks'!H76)</f>
        <v>v 070</v>
      </c>
      <c r="D2144" s="912"/>
      <c r="E2144" s="912"/>
      <c r="F2144" s="912"/>
      <c r="G2144" s="912"/>
      <c r="H2144" s="912"/>
      <c r="I2144" s="912"/>
      <c r="J2144" s="958"/>
    </row>
    <row r="2145" spans="1:10" ht="17" customHeight="1">
      <c r="A2145" s="532"/>
      <c r="B2145" s="530" t="s">
        <v>561</v>
      </c>
      <c r="C2145" s="912" t="str">
        <f>IF('statement of marks'!I76="","",'statement of marks'!I76)</f>
        <v>c 070</v>
      </c>
      <c r="D2145" s="912"/>
      <c r="E2145" s="912"/>
      <c r="F2145" s="912"/>
      <c r="G2145" s="912"/>
      <c r="H2145" s="912"/>
      <c r="I2145" s="912"/>
      <c r="J2145" s="958"/>
    </row>
    <row r="2146" spans="1:10" ht="17" customHeight="1">
      <c r="A2146" s="532"/>
      <c r="B2146" s="530" t="s">
        <v>562</v>
      </c>
      <c r="C2146" s="912" t="str">
        <f>IF('statement of marks'!J76="","",'statement of marks'!J76)</f>
        <v>l 070</v>
      </c>
      <c r="D2146" s="912"/>
      <c r="E2146" s="912"/>
      <c r="F2146" s="912"/>
      <c r="G2146" s="912"/>
      <c r="H2146" s="912"/>
      <c r="I2146" s="912"/>
      <c r="J2146" s="958"/>
    </row>
    <row r="2147" spans="1:10" ht="17" customHeight="1">
      <c r="A2147" s="532"/>
      <c r="B2147" s="530" t="s">
        <v>563</v>
      </c>
      <c r="C2147" s="946" t="str">
        <f>'statement of marks'!$D$3</f>
        <v>2 A</v>
      </c>
      <c r="D2147" s="946"/>
      <c r="E2147" s="946"/>
      <c r="F2147" s="912" t="s">
        <v>566</v>
      </c>
      <c r="G2147" s="912"/>
      <c r="H2147" s="912"/>
      <c r="I2147" s="949" t="str">
        <f>IF('statement of marks'!B76="","",'statement of marks'!B76)</f>
        <v/>
      </c>
      <c r="J2147" s="950"/>
    </row>
    <row r="2148" spans="1:10" ht="17" customHeight="1">
      <c r="A2148" s="532"/>
      <c r="B2148" s="530" t="s">
        <v>6</v>
      </c>
      <c r="C2148" s="946" t="str">
        <f>IF('statement of marks'!D76="","",'statement of marks'!D76)</f>
        <v/>
      </c>
      <c r="D2148" s="946"/>
      <c r="E2148" s="946"/>
      <c r="F2148" s="912" t="s">
        <v>564</v>
      </c>
      <c r="G2148" s="912"/>
      <c r="H2148" s="912"/>
      <c r="I2148" s="949" t="str">
        <f>IF('statement of marks'!E76="","",'statement of marks'!E76)</f>
        <v/>
      </c>
      <c r="J2148" s="950"/>
    </row>
    <row r="2149" spans="1:10" ht="17" customHeight="1">
      <c r="A2149" s="532"/>
      <c r="B2149" s="530" t="s">
        <v>661</v>
      </c>
      <c r="C2149" s="947" t="str">
        <f>IF('statement of marks'!F76="","",'statement of marks'!F76)</f>
        <v/>
      </c>
      <c r="D2149" s="947"/>
      <c r="E2149" s="947"/>
      <c r="F2149" s="918" t="str">
        <f>IF('statement of marks'!G76="","",'statement of marks'!G76)</f>
        <v/>
      </c>
      <c r="G2149" s="918"/>
      <c r="H2149" s="918"/>
      <c r="I2149" s="918"/>
      <c r="J2149" s="948"/>
    </row>
    <row r="2150" spans="1:10" ht="17" customHeight="1">
      <c r="A2150" s="534"/>
      <c r="B2150" s="529" t="s">
        <v>565</v>
      </c>
      <c r="C2150" s="498" t="str">
        <f>'statement of marks'!K$5</f>
        <v>ekSf[kd</v>
      </c>
      <c r="D2150" s="498" t="str">
        <f>'statement of marks'!L$5</f>
        <v>fyf[kr</v>
      </c>
      <c r="E2150" s="498" t="str">
        <f>'statement of marks'!M$5</f>
        <v>;ksx</v>
      </c>
      <c r="F2150" s="498" t="str">
        <f>'statement of marks'!N$5</f>
        <v>ekSf[kd</v>
      </c>
      <c r="G2150" s="498" t="str">
        <f>'statement of marks'!O$5</f>
        <v>fyf[kr</v>
      </c>
      <c r="H2150" s="498" t="str">
        <f>'statement of marks'!P$5</f>
        <v>;ksx</v>
      </c>
      <c r="I2150" s="564" t="s">
        <v>79</v>
      </c>
      <c r="J2150" s="565" t="s">
        <v>571</v>
      </c>
    </row>
    <row r="2151" spans="1:10" ht="17" customHeight="1">
      <c r="A2151" s="533"/>
      <c r="B2151" s="538" t="s">
        <v>55</v>
      </c>
      <c r="C2151" s="541">
        <f>'statement of marks'!K$6</f>
        <v>70</v>
      </c>
      <c r="D2151" s="541">
        <f>'statement of marks'!L$6</f>
        <v>30</v>
      </c>
      <c r="E2151" s="541">
        <f>'statement of marks'!M$6</f>
        <v>100</v>
      </c>
      <c r="F2151" s="541">
        <f>'statement of marks'!N$6</f>
        <v>70</v>
      </c>
      <c r="G2151" s="541">
        <f>'statement of marks'!O$6</f>
        <v>30</v>
      </c>
      <c r="H2151" s="541">
        <f>'statement of marks'!P$6</f>
        <v>100</v>
      </c>
      <c r="I2151" s="541"/>
      <c r="J2151" s="542"/>
    </row>
    <row r="2152" spans="1:10" ht="17" customHeight="1">
      <c r="A2152" s="532"/>
      <c r="B2152" s="530" t="str">
        <f>'statement of marks'!$BZ$5</f>
        <v>fgUnh</v>
      </c>
      <c r="C2152" s="543" t="str">
        <f>'statement of marks'!K76</f>
        <v/>
      </c>
      <c r="D2152" s="543" t="str">
        <f>'statement of marks'!L76</f>
        <v/>
      </c>
      <c r="E2152" s="543" t="str">
        <f>'statement of marks'!M76</f>
        <v/>
      </c>
      <c r="F2152" s="543" t="str">
        <f>'statement of marks'!N76</f>
        <v/>
      </c>
      <c r="G2152" s="543" t="str">
        <f>'statement of marks'!O76</f>
        <v/>
      </c>
      <c r="H2152" s="543" t="str">
        <f>'statement of marks'!P76</f>
        <v/>
      </c>
      <c r="I2152" s="544" t="str">
        <f>IF('statement of marks'!CA76="","",'statement of marks'!CA76)</f>
        <v/>
      </c>
      <c r="J2152" s="545" t="str">
        <f>IF('statement of marks'!CB76="","",'statement of marks'!CB76)</f>
        <v/>
      </c>
    </row>
    <row r="2153" spans="1:10" ht="17" customHeight="1">
      <c r="A2153" s="532"/>
      <c r="B2153" s="530" t="str">
        <f>'statement of marks'!$CC$5</f>
        <v>vaxszth</v>
      </c>
      <c r="C2153" s="543" t="str">
        <f>'statement of marks'!X76</f>
        <v/>
      </c>
      <c r="D2153" s="543" t="str">
        <f>'statement of marks'!Y76</f>
        <v/>
      </c>
      <c r="E2153" s="543" t="str">
        <f>'statement of marks'!Z76</f>
        <v/>
      </c>
      <c r="F2153" s="543" t="str">
        <f>'statement of marks'!AA76</f>
        <v/>
      </c>
      <c r="G2153" s="543" t="str">
        <f>'statement of marks'!AB76</f>
        <v/>
      </c>
      <c r="H2153" s="543" t="str">
        <f>'statement of marks'!AC76</f>
        <v/>
      </c>
      <c r="I2153" s="544" t="str">
        <f>IF('statement of marks'!CD76="","",'statement of marks'!CD76)</f>
        <v/>
      </c>
      <c r="J2153" s="545" t="str">
        <f>IF('statement of marks'!CE76="","",'statement of marks'!CE76)</f>
        <v/>
      </c>
    </row>
    <row r="2154" spans="1:10" ht="17" customHeight="1">
      <c r="A2154" s="532"/>
      <c r="B2154" s="530" t="str">
        <f>'statement of marks'!$CF$5</f>
        <v>xf.kr</v>
      </c>
      <c r="C2154" s="543" t="str">
        <f>'statement of marks'!AK76</f>
        <v/>
      </c>
      <c r="D2154" s="543" t="str">
        <f>'statement of marks'!AL76</f>
        <v/>
      </c>
      <c r="E2154" s="543" t="str">
        <f>'statement of marks'!AM76</f>
        <v/>
      </c>
      <c r="F2154" s="543" t="str">
        <f>'statement of marks'!AN76</f>
        <v/>
      </c>
      <c r="G2154" s="543" t="str">
        <f>'statement of marks'!AO76</f>
        <v/>
      </c>
      <c r="H2154" s="543" t="str">
        <f>'statement of marks'!AP76</f>
        <v/>
      </c>
      <c r="I2154" s="544" t="str">
        <f>IF('statement of marks'!CG76="","",'statement of marks'!CG76)</f>
        <v/>
      </c>
      <c r="J2154" s="545" t="str">
        <f>IF('statement of marks'!CH76="","",'statement of marks'!CH76)</f>
        <v/>
      </c>
    </row>
    <row r="2155" spans="1:10" ht="17" customHeight="1">
      <c r="A2155" s="533"/>
      <c r="B2155" s="538" t="s">
        <v>55</v>
      </c>
      <c r="C2155" s="541"/>
      <c r="D2155" s="541"/>
      <c r="E2155" s="541">
        <f>'statement of marks'!AX$6</f>
        <v>50</v>
      </c>
      <c r="F2155" s="541"/>
      <c r="G2155" s="541"/>
      <c r="H2155" s="541">
        <f>'statement of marks'!AY$6</f>
        <v>50</v>
      </c>
      <c r="I2155" s="546"/>
      <c r="J2155" s="542"/>
    </row>
    <row r="2156" spans="1:10" ht="17" customHeight="1">
      <c r="A2156" s="532"/>
      <c r="B2156" s="530" t="str">
        <f>'statement of marks'!$CI$5</f>
        <v>Ik;kZoj.k v/;;u</v>
      </c>
      <c r="C2156" s="561"/>
      <c r="D2156" s="561"/>
      <c r="E2156" s="543" t="str">
        <f>'statement of marks'!AX76</f>
        <v/>
      </c>
      <c r="F2156" s="561"/>
      <c r="G2156" s="561"/>
      <c r="H2156" s="543" t="str">
        <f>'statement of marks'!AY76</f>
        <v/>
      </c>
      <c r="I2156" s="544" t="str">
        <f>IF('statement of marks'!CJ76="","",'statement of marks'!CJ76)</f>
        <v/>
      </c>
      <c r="J2156" s="545" t="str">
        <f>IF('statement of marks'!CK76="","",'statement of marks'!CK76)</f>
        <v/>
      </c>
    </row>
    <row r="2157" spans="1:10" ht="17" customHeight="1">
      <c r="A2157" s="532"/>
      <c r="B2157" s="530" t="str">
        <f>'statement of marks'!$CR$5</f>
        <v>LokLF; ,oe~ 'kkjhfjd f'k{kk</v>
      </c>
      <c r="C2157" s="543"/>
      <c r="D2157" s="543"/>
      <c r="E2157" s="543" t="str">
        <f>'statement of marks'!BS76</f>
        <v/>
      </c>
      <c r="F2157" s="561"/>
      <c r="G2157" s="543"/>
      <c r="H2157" s="543" t="str">
        <f>'statement of marks'!BT76</f>
        <v/>
      </c>
      <c r="I2157" s="547" t="str">
        <f>IF('statement of marks'!CS76="","",'statement of marks'!CS76)</f>
        <v/>
      </c>
      <c r="J2157" s="548" t="str">
        <f>IF('statement of marks'!CT76="","",'statement of marks'!CT76)</f>
        <v/>
      </c>
    </row>
    <row r="2158" spans="1:10" ht="17" customHeight="1">
      <c r="A2158" s="533"/>
      <c r="B2158" s="538" t="s">
        <v>55</v>
      </c>
      <c r="C2158" s="541"/>
      <c r="D2158" s="541"/>
      <c r="E2158" s="541">
        <f>'statement of marks'!BE$6</f>
        <v>25</v>
      </c>
      <c r="F2158" s="546"/>
      <c r="G2158" s="541"/>
      <c r="H2158" s="541">
        <f>'statement of marks'!BF$6</f>
        <v>25</v>
      </c>
      <c r="I2158" s="549"/>
      <c r="J2158" s="550"/>
    </row>
    <row r="2159" spans="1:10" ht="17" customHeight="1">
      <c r="A2159" s="532"/>
      <c r="B2159" s="530" t="str">
        <f>'statement of marks'!$CL$5</f>
        <v>dk;kZuqHko</v>
      </c>
      <c r="C2159" s="543"/>
      <c r="D2159" s="543"/>
      <c r="E2159" s="543" t="str">
        <f>'statement of marks'!BE76</f>
        <v/>
      </c>
      <c r="F2159" s="561"/>
      <c r="G2159" s="543"/>
      <c r="H2159" s="543" t="str">
        <f>'statement of marks'!BF76</f>
        <v/>
      </c>
      <c r="I2159" s="544" t="str">
        <f>IF('statement of marks'!CM76="","",'statement of marks'!CM76)</f>
        <v/>
      </c>
      <c r="J2159" s="545" t="str">
        <f>IF('statement of marks'!CN76="","",'statement of marks'!CN76)</f>
        <v/>
      </c>
    </row>
    <row r="2160" spans="1:10" ht="17" customHeight="1">
      <c r="A2160" s="532"/>
      <c r="B2160" s="530" t="str">
        <f>'statement of marks'!$CO$5</f>
        <v>dyk f'k{kk</v>
      </c>
      <c r="C2160" s="543"/>
      <c r="D2160" s="543"/>
      <c r="E2160" s="543" t="str">
        <f>'statement of marks'!BL76</f>
        <v/>
      </c>
      <c r="F2160" s="561"/>
      <c r="G2160" s="543"/>
      <c r="H2160" s="543" t="str">
        <f>'statement of marks'!BM76</f>
        <v/>
      </c>
      <c r="I2160" s="547" t="str">
        <f>IF('statement of marks'!CP76="","",'statement of marks'!CP76)</f>
        <v/>
      </c>
      <c r="J2160" s="551" t="str">
        <f>IF('statement of marks'!CQ76="","",'statement of marks'!CQ76)</f>
        <v/>
      </c>
    </row>
    <row r="2161" spans="1:10" ht="17" customHeight="1">
      <c r="A2161" s="960"/>
      <c r="B2161" s="959" t="s">
        <v>659</v>
      </c>
      <c r="C2161" s="920" t="s">
        <v>8</v>
      </c>
      <c r="D2161" s="920"/>
      <c r="E2161" s="961" t="str">
        <f>'statement of marks'!CY$5</f>
        <v>dqy iw.kkZd</v>
      </c>
      <c r="F2161" s="961"/>
      <c r="G2161" s="961" t="str">
        <f>'statement of marks'!CZ$5</f>
        <v>dqy izkIrkad</v>
      </c>
      <c r="H2161" s="961"/>
      <c r="I2161" s="562" t="str">
        <f>'statement of marks'!DA$5</f>
        <v>izfr'kr</v>
      </c>
      <c r="J2161" s="536" t="s">
        <v>663</v>
      </c>
    </row>
    <row r="2162" spans="1:10" ht="17" customHeight="1">
      <c r="A2162" s="960"/>
      <c r="B2162" s="959"/>
      <c r="C2162" s="920" t="str">
        <f>IF('statement of marks'!CX76="","",'statement of marks'!CX76)</f>
        <v/>
      </c>
      <c r="D2162" s="920"/>
      <c r="E2162" s="951" t="str">
        <f>IF('statement of marks'!CY76="","",'statement of marks'!CY76)</f>
        <v/>
      </c>
      <c r="F2162" s="951"/>
      <c r="G2162" s="951" t="str">
        <f>IF('statement of marks'!CZ76="","",'statement of marks'!CZ76)</f>
        <v/>
      </c>
      <c r="H2162" s="951"/>
      <c r="I2162" s="543" t="str">
        <f>IF('statement of marks'!DA76="","",'statement of marks'!DA76)</f>
        <v/>
      </c>
      <c r="J2162" s="566" t="str">
        <f>IF('statement of marks'!DB76="","",'statement of marks'!DB76)</f>
        <v/>
      </c>
    </row>
    <row r="2163" spans="1:10" ht="17" customHeight="1">
      <c r="A2163" s="532"/>
      <c r="B2163" s="539" t="str">
        <f>'statement of marks'!$CU$5</f>
        <v>dqy ehfVax</v>
      </c>
      <c r="C2163" s="932" t="str">
        <f>details!$CB$3</f>
        <v>;ksx fnlEcj rd</v>
      </c>
      <c r="D2163" s="933"/>
      <c r="E2163" s="934"/>
      <c r="F2163" s="552" t="str">
        <f>details!CB76</f>
        <v/>
      </c>
      <c r="G2163" s="932" t="s">
        <v>664</v>
      </c>
      <c r="H2163" s="933"/>
      <c r="I2163" s="934"/>
      <c r="J2163" s="554" t="str">
        <f>details!CJ76</f>
        <v/>
      </c>
    </row>
    <row r="2164" spans="1:10" ht="17" customHeight="1">
      <c r="A2164" s="532"/>
      <c r="B2164" s="530" t="str">
        <f>'statement of marks'!$CV$5</f>
        <v>Nk= mifLFkfr</v>
      </c>
      <c r="C2164" s="935"/>
      <c r="D2164" s="936"/>
      <c r="E2164" s="937"/>
      <c r="F2164" s="553" t="str">
        <f>details!CC76</f>
        <v/>
      </c>
      <c r="G2164" s="935"/>
      <c r="H2164" s="936"/>
      <c r="I2164" s="937"/>
      <c r="J2164" s="555" t="str">
        <f>details!CK76</f>
        <v/>
      </c>
    </row>
    <row r="2165" spans="1:10" ht="17" customHeight="1">
      <c r="A2165" s="532"/>
      <c r="B2165" s="530" t="s">
        <v>569</v>
      </c>
      <c r="C2165" s="952" t="str">
        <f>IF('statement of marks'!DE76="","",'statement of marks'!DE76)</f>
        <v/>
      </c>
      <c r="D2165" s="953"/>
      <c r="E2165" s="953"/>
      <c r="F2165" s="954"/>
      <c r="G2165" s="955" t="str">
        <f>'statement of marks'!DD$5</f>
        <v>d{kk esa LFkku</v>
      </c>
      <c r="H2165" s="956"/>
      <c r="I2165" s="957"/>
      <c r="J2165" s="545" t="str">
        <f>'statement of marks'!DD76</f>
        <v/>
      </c>
    </row>
    <row r="2166" spans="1:10" ht="17" customHeight="1">
      <c r="A2166" s="532"/>
      <c r="B2166" s="530" t="s">
        <v>65</v>
      </c>
      <c r="C2166" s="920"/>
      <c r="D2166" s="920"/>
      <c r="E2166" s="920"/>
      <c r="F2166" s="920"/>
      <c r="G2166" s="920"/>
      <c r="H2166" s="920"/>
      <c r="I2166" s="920"/>
      <c r="J2166" s="924"/>
    </row>
    <row r="2167" spans="1:10" ht="17" customHeight="1">
      <c r="A2167" s="532"/>
      <c r="B2167" s="556" t="s">
        <v>86</v>
      </c>
      <c r="C2167" s="920"/>
      <c r="D2167" s="920"/>
      <c r="E2167" s="920"/>
      <c r="F2167" s="920"/>
      <c r="G2167" s="920"/>
      <c r="H2167" s="920"/>
      <c r="I2167" s="920"/>
      <c r="J2167" s="924"/>
    </row>
    <row r="2168" spans="1:10" ht="17" customHeight="1">
      <c r="A2168" s="532"/>
      <c r="B2168" s="557" t="s">
        <v>16</v>
      </c>
      <c r="C2168" s="920"/>
      <c r="D2168" s="920"/>
      <c r="E2168" s="920"/>
      <c r="F2168" s="920"/>
      <c r="G2168" s="920"/>
      <c r="H2168" s="920"/>
      <c r="I2168" s="920"/>
      <c r="J2168" s="924"/>
    </row>
    <row r="2169" spans="1:10" ht="17" customHeight="1">
      <c r="A2169" s="534"/>
      <c r="B2169" s="558" t="s">
        <v>4</v>
      </c>
      <c r="C2169" s="920"/>
      <c r="D2169" s="920"/>
      <c r="E2169" s="920"/>
      <c r="F2169" s="920"/>
      <c r="G2169" s="920"/>
      <c r="H2169" s="920"/>
      <c r="I2169" s="920"/>
      <c r="J2169" s="924"/>
    </row>
    <row r="2170" spans="1:10" ht="17" customHeight="1" thickBot="1">
      <c r="A2170" s="535"/>
      <c r="B2170" s="559" t="str">
        <f>'statement of marks'!$H$3</f>
        <v xml:space="preserve">fo|ky; dk Mkbl dksM+ </v>
      </c>
      <c r="C2170" s="925" t="str">
        <f>'statement of marks'!$I$3</f>
        <v>00001</v>
      </c>
      <c r="D2170" s="925"/>
      <c r="E2170" s="926" t="s">
        <v>63</v>
      </c>
      <c r="F2170" s="926"/>
      <c r="G2170" s="926"/>
      <c r="H2170" s="927">
        <f>'statement of marks'!$DD$107</f>
        <v>42460</v>
      </c>
      <c r="I2170" s="928"/>
      <c r="J2170" s="540" t="s">
        <v>662</v>
      </c>
    </row>
    <row r="2171" spans="1:10" ht="17" customHeight="1">
      <c r="A2171" s="929" t="s">
        <v>39</v>
      </c>
      <c r="B2171" s="930"/>
      <c r="C2171" s="930"/>
      <c r="D2171" s="930"/>
      <c r="E2171" s="930"/>
      <c r="F2171" s="930"/>
      <c r="G2171" s="930"/>
      <c r="H2171" s="930"/>
      <c r="I2171" s="930"/>
      <c r="J2171" s="931"/>
    </row>
    <row r="2172" spans="1:10" ht="17" customHeight="1">
      <c r="A2172" s="938" t="str">
        <f>'statement of marks'!$A$1</f>
        <v>jk- ck- ek/;fed fo|ky; uohu] fuEckgsM+k</v>
      </c>
      <c r="B2172" s="939"/>
      <c r="C2172" s="939"/>
      <c r="D2172" s="939"/>
      <c r="E2172" s="939"/>
      <c r="F2172" s="939"/>
      <c r="G2172" s="939"/>
      <c r="H2172" s="939"/>
      <c r="I2172" s="939"/>
      <c r="J2172" s="940"/>
    </row>
    <row r="2173" spans="1:10" ht="17" customHeight="1">
      <c r="A2173" s="941"/>
      <c r="B2173" s="942"/>
      <c r="C2173" s="942"/>
      <c r="D2173" s="942"/>
      <c r="E2173" s="942"/>
      <c r="F2173" s="942"/>
      <c r="G2173" s="942"/>
      <c r="H2173" s="942"/>
      <c r="I2173" s="942"/>
      <c r="J2173" s="943"/>
    </row>
    <row r="2174" spans="1:10" ht="17" customHeight="1">
      <c r="A2174" s="531"/>
      <c r="B2174" s="537" t="s">
        <v>559</v>
      </c>
      <c r="C2174" s="944" t="str">
        <f>'statement of marks'!$F$3</f>
        <v>2015-16</v>
      </c>
      <c r="D2174" s="944"/>
      <c r="E2174" s="944"/>
      <c r="F2174" s="944"/>
      <c r="G2174" s="944"/>
      <c r="H2174" s="944"/>
      <c r="I2174" s="944"/>
      <c r="J2174" s="945"/>
    </row>
    <row r="2175" spans="1:10" ht="17" customHeight="1">
      <c r="A2175" s="532"/>
      <c r="B2175" s="530" t="s">
        <v>560</v>
      </c>
      <c r="C2175" s="912" t="str">
        <f>IF('statement of marks'!H77="","",'statement of marks'!H77)</f>
        <v>v 071</v>
      </c>
      <c r="D2175" s="912"/>
      <c r="E2175" s="912"/>
      <c r="F2175" s="912"/>
      <c r="G2175" s="912"/>
      <c r="H2175" s="912"/>
      <c r="I2175" s="912"/>
      <c r="J2175" s="958"/>
    </row>
    <row r="2176" spans="1:10" ht="17" customHeight="1">
      <c r="A2176" s="532"/>
      <c r="B2176" s="530" t="s">
        <v>561</v>
      </c>
      <c r="C2176" s="912" t="str">
        <f>IF('statement of marks'!I77="","",'statement of marks'!I77)</f>
        <v>c 071</v>
      </c>
      <c r="D2176" s="912"/>
      <c r="E2176" s="912"/>
      <c r="F2176" s="912"/>
      <c r="G2176" s="912"/>
      <c r="H2176" s="912"/>
      <c r="I2176" s="912"/>
      <c r="J2176" s="958"/>
    </row>
    <row r="2177" spans="1:10" ht="17" customHeight="1">
      <c r="A2177" s="532"/>
      <c r="B2177" s="530" t="s">
        <v>562</v>
      </c>
      <c r="C2177" s="912" t="str">
        <f>IF('statement of marks'!J77="","",'statement of marks'!J77)</f>
        <v>l 071</v>
      </c>
      <c r="D2177" s="912"/>
      <c r="E2177" s="912"/>
      <c r="F2177" s="912"/>
      <c r="G2177" s="912"/>
      <c r="H2177" s="912"/>
      <c r="I2177" s="912"/>
      <c r="J2177" s="958"/>
    </row>
    <row r="2178" spans="1:10" ht="17" customHeight="1">
      <c r="A2178" s="532"/>
      <c r="B2178" s="530" t="s">
        <v>563</v>
      </c>
      <c r="C2178" s="946" t="str">
        <f>'statement of marks'!$D$3</f>
        <v>2 A</v>
      </c>
      <c r="D2178" s="946"/>
      <c r="E2178" s="946"/>
      <c r="F2178" s="912" t="s">
        <v>566</v>
      </c>
      <c r="G2178" s="912"/>
      <c r="H2178" s="912"/>
      <c r="I2178" s="949" t="str">
        <f>IF('statement of marks'!B77="","",'statement of marks'!B77)</f>
        <v/>
      </c>
      <c r="J2178" s="950"/>
    </row>
    <row r="2179" spans="1:10" ht="17" customHeight="1">
      <c r="A2179" s="532"/>
      <c r="B2179" s="530" t="s">
        <v>6</v>
      </c>
      <c r="C2179" s="946" t="str">
        <f>IF('statement of marks'!D77="","",'statement of marks'!D77)</f>
        <v/>
      </c>
      <c r="D2179" s="946"/>
      <c r="E2179" s="946"/>
      <c r="F2179" s="912" t="s">
        <v>564</v>
      </c>
      <c r="G2179" s="912"/>
      <c r="H2179" s="912"/>
      <c r="I2179" s="949" t="str">
        <f>IF('statement of marks'!E77="","",'statement of marks'!E77)</f>
        <v/>
      </c>
      <c r="J2179" s="950"/>
    </row>
    <row r="2180" spans="1:10" ht="17" customHeight="1">
      <c r="A2180" s="532"/>
      <c r="B2180" s="530" t="s">
        <v>661</v>
      </c>
      <c r="C2180" s="947" t="str">
        <f>IF('statement of marks'!F77="","",'statement of marks'!F77)</f>
        <v/>
      </c>
      <c r="D2180" s="947"/>
      <c r="E2180" s="947"/>
      <c r="F2180" s="918" t="str">
        <f>IF('statement of marks'!G77="","",'statement of marks'!G77)</f>
        <v/>
      </c>
      <c r="G2180" s="918"/>
      <c r="H2180" s="918"/>
      <c r="I2180" s="918"/>
      <c r="J2180" s="948"/>
    </row>
    <row r="2181" spans="1:10" ht="17" customHeight="1">
      <c r="A2181" s="534"/>
      <c r="B2181" s="529" t="s">
        <v>565</v>
      </c>
      <c r="C2181" s="498" t="str">
        <f>'statement of marks'!K$5</f>
        <v>ekSf[kd</v>
      </c>
      <c r="D2181" s="498" t="str">
        <f>'statement of marks'!L$5</f>
        <v>fyf[kr</v>
      </c>
      <c r="E2181" s="498" t="str">
        <f>'statement of marks'!M$5</f>
        <v>;ksx</v>
      </c>
      <c r="F2181" s="498" t="str">
        <f>'statement of marks'!N$5</f>
        <v>ekSf[kd</v>
      </c>
      <c r="G2181" s="498" t="str">
        <f>'statement of marks'!O$5</f>
        <v>fyf[kr</v>
      </c>
      <c r="H2181" s="498" t="str">
        <f>'statement of marks'!P$5</f>
        <v>;ksx</v>
      </c>
      <c r="I2181" s="564" t="s">
        <v>79</v>
      </c>
      <c r="J2181" s="565" t="s">
        <v>571</v>
      </c>
    </row>
    <row r="2182" spans="1:10" ht="17" customHeight="1">
      <c r="A2182" s="533"/>
      <c r="B2182" s="538" t="s">
        <v>55</v>
      </c>
      <c r="C2182" s="541">
        <f>'statement of marks'!K$6</f>
        <v>70</v>
      </c>
      <c r="D2182" s="541">
        <f>'statement of marks'!L$6</f>
        <v>30</v>
      </c>
      <c r="E2182" s="541">
        <f>'statement of marks'!M$6</f>
        <v>100</v>
      </c>
      <c r="F2182" s="541">
        <f>'statement of marks'!N$6</f>
        <v>70</v>
      </c>
      <c r="G2182" s="541">
        <f>'statement of marks'!O$6</f>
        <v>30</v>
      </c>
      <c r="H2182" s="541">
        <f>'statement of marks'!P$6</f>
        <v>100</v>
      </c>
      <c r="I2182" s="541"/>
      <c r="J2182" s="542"/>
    </row>
    <row r="2183" spans="1:10" ht="17" customHeight="1">
      <c r="A2183" s="532"/>
      <c r="B2183" s="530" t="str">
        <f>'statement of marks'!$BZ$5</f>
        <v>fgUnh</v>
      </c>
      <c r="C2183" s="543" t="str">
        <f>'statement of marks'!K77</f>
        <v/>
      </c>
      <c r="D2183" s="543" t="str">
        <f>'statement of marks'!L77</f>
        <v/>
      </c>
      <c r="E2183" s="543" t="str">
        <f>'statement of marks'!M77</f>
        <v/>
      </c>
      <c r="F2183" s="543" t="str">
        <f>'statement of marks'!N77</f>
        <v/>
      </c>
      <c r="G2183" s="543" t="str">
        <f>'statement of marks'!O77</f>
        <v/>
      </c>
      <c r="H2183" s="543" t="str">
        <f>'statement of marks'!P77</f>
        <v/>
      </c>
      <c r="I2183" s="544" t="str">
        <f>IF('statement of marks'!CA77="","",'statement of marks'!CA77)</f>
        <v/>
      </c>
      <c r="J2183" s="545" t="str">
        <f>IF('statement of marks'!CB77="","",'statement of marks'!CB77)</f>
        <v/>
      </c>
    </row>
    <row r="2184" spans="1:10" ht="17" customHeight="1">
      <c r="A2184" s="532"/>
      <c r="B2184" s="530" t="str">
        <f>'statement of marks'!$CC$5</f>
        <v>vaxszth</v>
      </c>
      <c r="C2184" s="543" t="str">
        <f>'statement of marks'!X77</f>
        <v/>
      </c>
      <c r="D2184" s="543" t="str">
        <f>'statement of marks'!Y77</f>
        <v/>
      </c>
      <c r="E2184" s="543" t="str">
        <f>'statement of marks'!Z77</f>
        <v/>
      </c>
      <c r="F2184" s="543" t="str">
        <f>'statement of marks'!AA77</f>
        <v/>
      </c>
      <c r="G2184" s="543" t="str">
        <f>'statement of marks'!AB77</f>
        <v/>
      </c>
      <c r="H2184" s="543" t="str">
        <f>'statement of marks'!AC77</f>
        <v/>
      </c>
      <c r="I2184" s="544" t="str">
        <f>IF('statement of marks'!CD77="","",'statement of marks'!CD77)</f>
        <v/>
      </c>
      <c r="J2184" s="545" t="str">
        <f>IF('statement of marks'!CE77="","",'statement of marks'!CE77)</f>
        <v/>
      </c>
    </row>
    <row r="2185" spans="1:10" ht="17" customHeight="1">
      <c r="A2185" s="532"/>
      <c r="B2185" s="530" t="str">
        <f>'statement of marks'!$CF$5</f>
        <v>xf.kr</v>
      </c>
      <c r="C2185" s="543" t="str">
        <f>'statement of marks'!AK77</f>
        <v/>
      </c>
      <c r="D2185" s="543" t="str">
        <f>'statement of marks'!AL77</f>
        <v/>
      </c>
      <c r="E2185" s="543" t="str">
        <f>'statement of marks'!AM77</f>
        <v/>
      </c>
      <c r="F2185" s="543" t="str">
        <f>'statement of marks'!AN77</f>
        <v/>
      </c>
      <c r="G2185" s="543" t="str">
        <f>'statement of marks'!AO77</f>
        <v/>
      </c>
      <c r="H2185" s="543" t="str">
        <f>'statement of marks'!AP77</f>
        <v/>
      </c>
      <c r="I2185" s="544" t="str">
        <f>IF('statement of marks'!CG77="","",'statement of marks'!CG77)</f>
        <v/>
      </c>
      <c r="J2185" s="545" t="str">
        <f>IF('statement of marks'!CH77="","",'statement of marks'!CH77)</f>
        <v/>
      </c>
    </row>
    <row r="2186" spans="1:10" ht="17" customHeight="1">
      <c r="A2186" s="533"/>
      <c r="B2186" s="538" t="s">
        <v>55</v>
      </c>
      <c r="C2186" s="541"/>
      <c r="D2186" s="541"/>
      <c r="E2186" s="541">
        <f>'statement of marks'!AX$6</f>
        <v>50</v>
      </c>
      <c r="F2186" s="541"/>
      <c r="G2186" s="541"/>
      <c r="H2186" s="541">
        <f>'statement of marks'!AY$6</f>
        <v>50</v>
      </c>
      <c r="I2186" s="546"/>
      <c r="J2186" s="542"/>
    </row>
    <row r="2187" spans="1:10" ht="17" customHeight="1">
      <c r="A2187" s="532"/>
      <c r="B2187" s="530" t="str">
        <f>'statement of marks'!$CI$5</f>
        <v>Ik;kZoj.k v/;;u</v>
      </c>
      <c r="C2187" s="561"/>
      <c r="D2187" s="561"/>
      <c r="E2187" s="543" t="str">
        <f>'statement of marks'!AX77</f>
        <v/>
      </c>
      <c r="F2187" s="561"/>
      <c r="G2187" s="561"/>
      <c r="H2187" s="543" t="str">
        <f>'statement of marks'!AY77</f>
        <v/>
      </c>
      <c r="I2187" s="544" t="str">
        <f>IF('statement of marks'!CJ77="","",'statement of marks'!CJ77)</f>
        <v/>
      </c>
      <c r="J2187" s="545" t="str">
        <f>IF('statement of marks'!CK77="","",'statement of marks'!CK77)</f>
        <v/>
      </c>
    </row>
    <row r="2188" spans="1:10" ht="17" customHeight="1">
      <c r="A2188" s="532"/>
      <c r="B2188" s="530" t="str">
        <f>'statement of marks'!$CR$5</f>
        <v>LokLF; ,oe~ 'kkjhfjd f'k{kk</v>
      </c>
      <c r="C2188" s="543"/>
      <c r="D2188" s="543"/>
      <c r="E2188" s="543" t="str">
        <f>'statement of marks'!BS77</f>
        <v/>
      </c>
      <c r="F2188" s="561"/>
      <c r="G2188" s="543"/>
      <c r="H2188" s="543" t="str">
        <f>'statement of marks'!BT77</f>
        <v/>
      </c>
      <c r="I2188" s="547" t="str">
        <f>IF('statement of marks'!CS77="","",'statement of marks'!CS77)</f>
        <v/>
      </c>
      <c r="J2188" s="548" t="str">
        <f>IF('statement of marks'!CT77="","",'statement of marks'!CT77)</f>
        <v/>
      </c>
    </row>
    <row r="2189" spans="1:10" ht="17" customHeight="1">
      <c r="A2189" s="533"/>
      <c r="B2189" s="538" t="s">
        <v>55</v>
      </c>
      <c r="C2189" s="541"/>
      <c r="D2189" s="541"/>
      <c r="E2189" s="541">
        <f>'statement of marks'!BE$6</f>
        <v>25</v>
      </c>
      <c r="F2189" s="546"/>
      <c r="G2189" s="541"/>
      <c r="H2189" s="541">
        <f>'statement of marks'!BF$6</f>
        <v>25</v>
      </c>
      <c r="I2189" s="549"/>
      <c r="J2189" s="550"/>
    </row>
    <row r="2190" spans="1:10" ht="17" customHeight="1">
      <c r="A2190" s="532"/>
      <c r="B2190" s="530" t="str">
        <f>'statement of marks'!$CL$5</f>
        <v>dk;kZuqHko</v>
      </c>
      <c r="C2190" s="543"/>
      <c r="D2190" s="543"/>
      <c r="E2190" s="543" t="str">
        <f>'statement of marks'!BE77</f>
        <v/>
      </c>
      <c r="F2190" s="561"/>
      <c r="G2190" s="543"/>
      <c r="H2190" s="543" t="str">
        <f>'statement of marks'!BF77</f>
        <v/>
      </c>
      <c r="I2190" s="544" t="str">
        <f>IF('statement of marks'!CM77="","",'statement of marks'!CM77)</f>
        <v/>
      </c>
      <c r="J2190" s="545" t="str">
        <f>IF('statement of marks'!CN77="","",'statement of marks'!CN77)</f>
        <v/>
      </c>
    </row>
    <row r="2191" spans="1:10" ht="17" customHeight="1">
      <c r="A2191" s="532"/>
      <c r="B2191" s="530" t="str">
        <f>'statement of marks'!$CO$5</f>
        <v>dyk f'k{kk</v>
      </c>
      <c r="C2191" s="543"/>
      <c r="D2191" s="543"/>
      <c r="E2191" s="543" t="str">
        <f>'statement of marks'!BL77</f>
        <v/>
      </c>
      <c r="F2191" s="561"/>
      <c r="G2191" s="543"/>
      <c r="H2191" s="543" t="str">
        <f>'statement of marks'!BM77</f>
        <v/>
      </c>
      <c r="I2191" s="547" t="str">
        <f>IF('statement of marks'!CP77="","",'statement of marks'!CP77)</f>
        <v/>
      </c>
      <c r="J2191" s="551" t="str">
        <f>IF('statement of marks'!CQ77="","",'statement of marks'!CQ77)</f>
        <v/>
      </c>
    </row>
    <row r="2192" spans="1:10" ht="17" customHeight="1">
      <c r="A2192" s="960"/>
      <c r="B2192" s="959" t="s">
        <v>659</v>
      </c>
      <c r="C2192" s="920" t="s">
        <v>8</v>
      </c>
      <c r="D2192" s="920"/>
      <c r="E2192" s="961" t="str">
        <f>'statement of marks'!CY$5</f>
        <v>dqy iw.kkZd</v>
      </c>
      <c r="F2192" s="961"/>
      <c r="G2192" s="961" t="str">
        <f>'statement of marks'!CZ$5</f>
        <v>dqy izkIrkad</v>
      </c>
      <c r="H2192" s="961"/>
      <c r="I2192" s="562" t="str">
        <f>'statement of marks'!DA$5</f>
        <v>izfr'kr</v>
      </c>
      <c r="J2192" s="536" t="s">
        <v>663</v>
      </c>
    </row>
    <row r="2193" spans="1:10" ht="17" customHeight="1">
      <c r="A2193" s="960"/>
      <c r="B2193" s="959"/>
      <c r="C2193" s="920" t="str">
        <f>IF('statement of marks'!CX77="","",'statement of marks'!CX77)</f>
        <v/>
      </c>
      <c r="D2193" s="920"/>
      <c r="E2193" s="951" t="str">
        <f>IF('statement of marks'!CY77="","",'statement of marks'!CY77)</f>
        <v/>
      </c>
      <c r="F2193" s="951"/>
      <c r="G2193" s="951" t="str">
        <f>IF('statement of marks'!CZ77="","",'statement of marks'!CZ77)</f>
        <v/>
      </c>
      <c r="H2193" s="951"/>
      <c r="I2193" s="543" t="str">
        <f>IF('statement of marks'!DA77="","",'statement of marks'!DA77)</f>
        <v/>
      </c>
      <c r="J2193" s="566" t="str">
        <f>IF('statement of marks'!DB77="","",'statement of marks'!DB77)</f>
        <v/>
      </c>
    </row>
    <row r="2194" spans="1:10" ht="17" customHeight="1">
      <c r="A2194" s="532"/>
      <c r="B2194" s="539" t="str">
        <f>'statement of marks'!$CU$5</f>
        <v>dqy ehfVax</v>
      </c>
      <c r="C2194" s="932" t="str">
        <f>details!$CB$3</f>
        <v>;ksx fnlEcj rd</v>
      </c>
      <c r="D2194" s="933"/>
      <c r="E2194" s="934"/>
      <c r="F2194" s="552" t="str">
        <f>details!CB77</f>
        <v/>
      </c>
      <c r="G2194" s="932" t="s">
        <v>664</v>
      </c>
      <c r="H2194" s="933"/>
      <c r="I2194" s="934"/>
      <c r="J2194" s="554" t="str">
        <f>details!CJ77</f>
        <v/>
      </c>
    </row>
    <row r="2195" spans="1:10" ht="17" customHeight="1">
      <c r="A2195" s="532"/>
      <c r="B2195" s="530" t="str">
        <f>'statement of marks'!$CV$5</f>
        <v>Nk= mifLFkfr</v>
      </c>
      <c r="C2195" s="935"/>
      <c r="D2195" s="936"/>
      <c r="E2195" s="937"/>
      <c r="F2195" s="553" t="str">
        <f>details!CC77</f>
        <v/>
      </c>
      <c r="G2195" s="935"/>
      <c r="H2195" s="936"/>
      <c r="I2195" s="937"/>
      <c r="J2195" s="555" t="str">
        <f>details!CK77</f>
        <v/>
      </c>
    </row>
    <row r="2196" spans="1:10" ht="17" customHeight="1">
      <c r="A2196" s="532"/>
      <c r="B2196" s="530" t="s">
        <v>569</v>
      </c>
      <c r="C2196" s="952" t="str">
        <f>IF('statement of marks'!DE77="","",'statement of marks'!DE77)</f>
        <v/>
      </c>
      <c r="D2196" s="953"/>
      <c r="E2196" s="953"/>
      <c r="F2196" s="954"/>
      <c r="G2196" s="955" t="str">
        <f>'statement of marks'!DD$5</f>
        <v>d{kk esa LFkku</v>
      </c>
      <c r="H2196" s="956"/>
      <c r="I2196" s="957"/>
      <c r="J2196" s="545" t="str">
        <f>'statement of marks'!DD77</f>
        <v/>
      </c>
    </row>
    <row r="2197" spans="1:10" ht="17" customHeight="1">
      <c r="A2197" s="532"/>
      <c r="B2197" s="530" t="s">
        <v>65</v>
      </c>
      <c r="C2197" s="920"/>
      <c r="D2197" s="920"/>
      <c r="E2197" s="920"/>
      <c r="F2197" s="920"/>
      <c r="G2197" s="920"/>
      <c r="H2197" s="920"/>
      <c r="I2197" s="920"/>
      <c r="J2197" s="924"/>
    </row>
    <row r="2198" spans="1:10" ht="17" customHeight="1">
      <c r="A2198" s="532"/>
      <c r="B2198" s="556" t="s">
        <v>86</v>
      </c>
      <c r="C2198" s="920"/>
      <c r="D2198" s="920"/>
      <c r="E2198" s="920"/>
      <c r="F2198" s="920"/>
      <c r="G2198" s="920"/>
      <c r="H2198" s="920"/>
      <c r="I2198" s="920"/>
      <c r="J2198" s="924"/>
    </row>
    <row r="2199" spans="1:10" ht="17" customHeight="1">
      <c r="A2199" s="532"/>
      <c r="B2199" s="557" t="s">
        <v>16</v>
      </c>
      <c r="C2199" s="920"/>
      <c r="D2199" s="920"/>
      <c r="E2199" s="920"/>
      <c r="F2199" s="920"/>
      <c r="G2199" s="920"/>
      <c r="H2199" s="920"/>
      <c r="I2199" s="920"/>
      <c r="J2199" s="924"/>
    </row>
    <row r="2200" spans="1:10" ht="17" customHeight="1">
      <c r="A2200" s="534"/>
      <c r="B2200" s="558" t="s">
        <v>4</v>
      </c>
      <c r="C2200" s="920"/>
      <c r="D2200" s="920"/>
      <c r="E2200" s="920"/>
      <c r="F2200" s="920"/>
      <c r="G2200" s="920"/>
      <c r="H2200" s="920"/>
      <c r="I2200" s="920"/>
      <c r="J2200" s="924"/>
    </row>
    <row r="2201" spans="1:10" ht="17" customHeight="1" thickBot="1">
      <c r="A2201" s="535"/>
      <c r="B2201" s="559" t="str">
        <f>'statement of marks'!$H$3</f>
        <v xml:space="preserve">fo|ky; dk Mkbl dksM+ </v>
      </c>
      <c r="C2201" s="925" t="str">
        <f>'statement of marks'!$I$3</f>
        <v>00001</v>
      </c>
      <c r="D2201" s="925"/>
      <c r="E2201" s="926" t="s">
        <v>63</v>
      </c>
      <c r="F2201" s="926"/>
      <c r="G2201" s="926"/>
      <c r="H2201" s="927">
        <f>'statement of marks'!$DD$107</f>
        <v>42460</v>
      </c>
      <c r="I2201" s="928"/>
      <c r="J2201" s="540" t="s">
        <v>662</v>
      </c>
    </row>
    <row r="2202" spans="1:10" ht="17" customHeight="1">
      <c r="A2202" s="929" t="s">
        <v>39</v>
      </c>
      <c r="B2202" s="930"/>
      <c r="C2202" s="930"/>
      <c r="D2202" s="930"/>
      <c r="E2202" s="930"/>
      <c r="F2202" s="930"/>
      <c r="G2202" s="930"/>
      <c r="H2202" s="930"/>
      <c r="I2202" s="930"/>
      <c r="J2202" s="931"/>
    </row>
    <row r="2203" spans="1:10" ht="17" customHeight="1">
      <c r="A2203" s="938" t="str">
        <f>'statement of marks'!$A$1</f>
        <v>jk- ck- ek/;fed fo|ky; uohu] fuEckgsM+k</v>
      </c>
      <c r="B2203" s="939"/>
      <c r="C2203" s="939"/>
      <c r="D2203" s="939"/>
      <c r="E2203" s="939"/>
      <c r="F2203" s="939"/>
      <c r="G2203" s="939"/>
      <c r="H2203" s="939"/>
      <c r="I2203" s="939"/>
      <c r="J2203" s="940"/>
    </row>
    <row r="2204" spans="1:10" ht="17" customHeight="1">
      <c r="A2204" s="941"/>
      <c r="B2204" s="942"/>
      <c r="C2204" s="942"/>
      <c r="D2204" s="942"/>
      <c r="E2204" s="942"/>
      <c r="F2204" s="942"/>
      <c r="G2204" s="942"/>
      <c r="H2204" s="942"/>
      <c r="I2204" s="942"/>
      <c r="J2204" s="943"/>
    </row>
    <row r="2205" spans="1:10" ht="17" customHeight="1">
      <c r="A2205" s="531"/>
      <c r="B2205" s="537" t="s">
        <v>559</v>
      </c>
      <c r="C2205" s="944" t="str">
        <f>'statement of marks'!$F$3</f>
        <v>2015-16</v>
      </c>
      <c r="D2205" s="944"/>
      <c r="E2205" s="944"/>
      <c r="F2205" s="944"/>
      <c r="G2205" s="944"/>
      <c r="H2205" s="944"/>
      <c r="I2205" s="944"/>
      <c r="J2205" s="945"/>
    </row>
    <row r="2206" spans="1:10" ht="17" customHeight="1">
      <c r="A2206" s="532"/>
      <c r="B2206" s="530" t="s">
        <v>560</v>
      </c>
      <c r="C2206" s="912" t="str">
        <f>IF('statement of marks'!H78="","",'statement of marks'!H78)</f>
        <v>v 072</v>
      </c>
      <c r="D2206" s="912"/>
      <c r="E2206" s="912"/>
      <c r="F2206" s="912"/>
      <c r="G2206" s="912"/>
      <c r="H2206" s="912"/>
      <c r="I2206" s="912"/>
      <c r="J2206" s="958"/>
    </row>
    <row r="2207" spans="1:10" ht="17" customHeight="1">
      <c r="A2207" s="532"/>
      <c r="B2207" s="530" t="s">
        <v>561</v>
      </c>
      <c r="C2207" s="912" t="str">
        <f>IF('statement of marks'!I78="","",'statement of marks'!I78)</f>
        <v>c 072</v>
      </c>
      <c r="D2207" s="912"/>
      <c r="E2207" s="912"/>
      <c r="F2207" s="912"/>
      <c r="G2207" s="912"/>
      <c r="H2207" s="912"/>
      <c r="I2207" s="912"/>
      <c r="J2207" s="958"/>
    </row>
    <row r="2208" spans="1:10" ht="17" customHeight="1">
      <c r="A2208" s="532"/>
      <c r="B2208" s="530" t="s">
        <v>562</v>
      </c>
      <c r="C2208" s="912" t="str">
        <f>IF('statement of marks'!J78="","",'statement of marks'!J78)</f>
        <v>l 072</v>
      </c>
      <c r="D2208" s="912"/>
      <c r="E2208" s="912"/>
      <c r="F2208" s="912"/>
      <c r="G2208" s="912"/>
      <c r="H2208" s="912"/>
      <c r="I2208" s="912"/>
      <c r="J2208" s="958"/>
    </row>
    <row r="2209" spans="1:10" ht="17" customHeight="1">
      <c r="A2209" s="532"/>
      <c r="B2209" s="530" t="s">
        <v>563</v>
      </c>
      <c r="C2209" s="946" t="str">
        <f>'statement of marks'!$D$3</f>
        <v>2 A</v>
      </c>
      <c r="D2209" s="946"/>
      <c r="E2209" s="946"/>
      <c r="F2209" s="912" t="s">
        <v>566</v>
      </c>
      <c r="G2209" s="912"/>
      <c r="H2209" s="912"/>
      <c r="I2209" s="949" t="str">
        <f>IF('statement of marks'!B78="","",'statement of marks'!B78)</f>
        <v/>
      </c>
      <c r="J2209" s="950"/>
    </row>
    <row r="2210" spans="1:10" ht="17" customHeight="1">
      <c r="A2210" s="532"/>
      <c r="B2210" s="530" t="s">
        <v>6</v>
      </c>
      <c r="C2210" s="946" t="str">
        <f>IF('statement of marks'!D78="","",'statement of marks'!D78)</f>
        <v/>
      </c>
      <c r="D2210" s="946"/>
      <c r="E2210" s="946"/>
      <c r="F2210" s="912" t="s">
        <v>564</v>
      </c>
      <c r="G2210" s="912"/>
      <c r="H2210" s="912"/>
      <c r="I2210" s="949" t="str">
        <f>IF('statement of marks'!E78="","",'statement of marks'!E78)</f>
        <v/>
      </c>
      <c r="J2210" s="950"/>
    </row>
    <row r="2211" spans="1:10" ht="17" customHeight="1">
      <c r="A2211" s="532"/>
      <c r="B2211" s="530" t="s">
        <v>661</v>
      </c>
      <c r="C2211" s="947" t="str">
        <f>IF('statement of marks'!F78="","",'statement of marks'!F78)</f>
        <v/>
      </c>
      <c r="D2211" s="947"/>
      <c r="E2211" s="947"/>
      <c r="F2211" s="918" t="str">
        <f>IF('statement of marks'!G78="","",'statement of marks'!G78)</f>
        <v/>
      </c>
      <c r="G2211" s="918"/>
      <c r="H2211" s="918"/>
      <c r="I2211" s="918"/>
      <c r="J2211" s="948"/>
    </row>
    <row r="2212" spans="1:10" ht="17" customHeight="1">
      <c r="A2212" s="534"/>
      <c r="B2212" s="529" t="s">
        <v>565</v>
      </c>
      <c r="C2212" s="498" t="str">
        <f>'statement of marks'!K$5</f>
        <v>ekSf[kd</v>
      </c>
      <c r="D2212" s="498" t="str">
        <f>'statement of marks'!L$5</f>
        <v>fyf[kr</v>
      </c>
      <c r="E2212" s="498" t="str">
        <f>'statement of marks'!M$5</f>
        <v>;ksx</v>
      </c>
      <c r="F2212" s="498" t="str">
        <f>'statement of marks'!N$5</f>
        <v>ekSf[kd</v>
      </c>
      <c r="G2212" s="498" t="str">
        <f>'statement of marks'!O$5</f>
        <v>fyf[kr</v>
      </c>
      <c r="H2212" s="498" t="str">
        <f>'statement of marks'!P$5</f>
        <v>;ksx</v>
      </c>
      <c r="I2212" s="564" t="s">
        <v>79</v>
      </c>
      <c r="J2212" s="565" t="s">
        <v>571</v>
      </c>
    </row>
    <row r="2213" spans="1:10" ht="17" customHeight="1">
      <c r="A2213" s="533"/>
      <c r="B2213" s="538" t="s">
        <v>55</v>
      </c>
      <c r="C2213" s="541">
        <f>'statement of marks'!K$6</f>
        <v>70</v>
      </c>
      <c r="D2213" s="541">
        <f>'statement of marks'!L$6</f>
        <v>30</v>
      </c>
      <c r="E2213" s="541">
        <f>'statement of marks'!M$6</f>
        <v>100</v>
      </c>
      <c r="F2213" s="541">
        <f>'statement of marks'!N$6</f>
        <v>70</v>
      </c>
      <c r="G2213" s="541">
        <f>'statement of marks'!O$6</f>
        <v>30</v>
      </c>
      <c r="H2213" s="541">
        <f>'statement of marks'!P$6</f>
        <v>100</v>
      </c>
      <c r="I2213" s="541"/>
      <c r="J2213" s="542"/>
    </row>
    <row r="2214" spans="1:10" ht="17" customHeight="1">
      <c r="A2214" s="532"/>
      <c r="B2214" s="530" t="str">
        <f>'statement of marks'!$BZ$5</f>
        <v>fgUnh</v>
      </c>
      <c r="C2214" s="543" t="str">
        <f>'statement of marks'!K78</f>
        <v/>
      </c>
      <c r="D2214" s="543" t="str">
        <f>'statement of marks'!L78</f>
        <v/>
      </c>
      <c r="E2214" s="543" t="str">
        <f>'statement of marks'!M78</f>
        <v/>
      </c>
      <c r="F2214" s="543" t="str">
        <f>'statement of marks'!N78</f>
        <v/>
      </c>
      <c r="G2214" s="543" t="str">
        <f>'statement of marks'!O78</f>
        <v/>
      </c>
      <c r="H2214" s="543" t="str">
        <f>'statement of marks'!P78</f>
        <v/>
      </c>
      <c r="I2214" s="544" t="str">
        <f>IF('statement of marks'!CA78="","",'statement of marks'!CA78)</f>
        <v/>
      </c>
      <c r="J2214" s="545" t="str">
        <f>IF('statement of marks'!CB78="","",'statement of marks'!CB78)</f>
        <v/>
      </c>
    </row>
    <row r="2215" spans="1:10" ht="17" customHeight="1">
      <c r="A2215" s="532"/>
      <c r="B2215" s="530" t="str">
        <f>'statement of marks'!$CC$5</f>
        <v>vaxszth</v>
      </c>
      <c r="C2215" s="543" t="str">
        <f>'statement of marks'!X78</f>
        <v/>
      </c>
      <c r="D2215" s="543" t="str">
        <f>'statement of marks'!Y78</f>
        <v/>
      </c>
      <c r="E2215" s="543" t="str">
        <f>'statement of marks'!Z78</f>
        <v/>
      </c>
      <c r="F2215" s="543" t="str">
        <f>'statement of marks'!AA78</f>
        <v/>
      </c>
      <c r="G2215" s="543" t="str">
        <f>'statement of marks'!AB78</f>
        <v/>
      </c>
      <c r="H2215" s="543" t="str">
        <f>'statement of marks'!AC78</f>
        <v/>
      </c>
      <c r="I2215" s="544" t="str">
        <f>IF('statement of marks'!CD78="","",'statement of marks'!CD78)</f>
        <v/>
      </c>
      <c r="J2215" s="545" t="str">
        <f>IF('statement of marks'!CE78="","",'statement of marks'!CE78)</f>
        <v/>
      </c>
    </row>
    <row r="2216" spans="1:10" ht="17" customHeight="1">
      <c r="A2216" s="532"/>
      <c r="B2216" s="530" t="str">
        <f>'statement of marks'!$CF$5</f>
        <v>xf.kr</v>
      </c>
      <c r="C2216" s="543" t="str">
        <f>'statement of marks'!AK78</f>
        <v/>
      </c>
      <c r="D2216" s="543" t="str">
        <f>'statement of marks'!AL78</f>
        <v/>
      </c>
      <c r="E2216" s="543" t="str">
        <f>'statement of marks'!AM78</f>
        <v/>
      </c>
      <c r="F2216" s="543" t="str">
        <f>'statement of marks'!AN78</f>
        <v/>
      </c>
      <c r="G2216" s="543" t="str">
        <f>'statement of marks'!AO78</f>
        <v/>
      </c>
      <c r="H2216" s="543" t="str">
        <f>'statement of marks'!AP78</f>
        <v/>
      </c>
      <c r="I2216" s="544" t="str">
        <f>IF('statement of marks'!CG78="","",'statement of marks'!CG78)</f>
        <v/>
      </c>
      <c r="J2216" s="545" t="str">
        <f>IF('statement of marks'!CH78="","",'statement of marks'!CH78)</f>
        <v/>
      </c>
    </row>
    <row r="2217" spans="1:10" ht="17" customHeight="1">
      <c r="A2217" s="533"/>
      <c r="B2217" s="538" t="s">
        <v>55</v>
      </c>
      <c r="C2217" s="541"/>
      <c r="D2217" s="541"/>
      <c r="E2217" s="541">
        <f>'statement of marks'!AX$6</f>
        <v>50</v>
      </c>
      <c r="F2217" s="541"/>
      <c r="G2217" s="541"/>
      <c r="H2217" s="541">
        <f>'statement of marks'!AY$6</f>
        <v>50</v>
      </c>
      <c r="I2217" s="546"/>
      <c r="J2217" s="542"/>
    </row>
    <row r="2218" spans="1:10" ht="17" customHeight="1">
      <c r="A2218" s="532"/>
      <c r="B2218" s="530" t="str">
        <f>'statement of marks'!$CI$5</f>
        <v>Ik;kZoj.k v/;;u</v>
      </c>
      <c r="C2218" s="561"/>
      <c r="D2218" s="561"/>
      <c r="E2218" s="543" t="str">
        <f>'statement of marks'!AX78</f>
        <v/>
      </c>
      <c r="F2218" s="561"/>
      <c r="G2218" s="561"/>
      <c r="H2218" s="543" t="str">
        <f>'statement of marks'!AY78</f>
        <v/>
      </c>
      <c r="I2218" s="544" t="str">
        <f>IF('statement of marks'!CJ78="","",'statement of marks'!CJ78)</f>
        <v/>
      </c>
      <c r="J2218" s="545" t="str">
        <f>IF('statement of marks'!CK78="","",'statement of marks'!CK78)</f>
        <v/>
      </c>
    </row>
    <row r="2219" spans="1:10" ht="17" customHeight="1">
      <c r="A2219" s="532"/>
      <c r="B2219" s="530" t="str">
        <f>'statement of marks'!$CR$5</f>
        <v>LokLF; ,oe~ 'kkjhfjd f'k{kk</v>
      </c>
      <c r="C2219" s="543"/>
      <c r="D2219" s="543"/>
      <c r="E2219" s="543" t="str">
        <f>'statement of marks'!BS78</f>
        <v/>
      </c>
      <c r="F2219" s="561"/>
      <c r="G2219" s="543"/>
      <c r="H2219" s="543" t="str">
        <f>'statement of marks'!BT78</f>
        <v/>
      </c>
      <c r="I2219" s="547" t="str">
        <f>IF('statement of marks'!CS78="","",'statement of marks'!CS78)</f>
        <v/>
      </c>
      <c r="J2219" s="548" t="str">
        <f>IF('statement of marks'!CT78="","",'statement of marks'!CT78)</f>
        <v/>
      </c>
    </row>
    <row r="2220" spans="1:10" ht="17" customHeight="1">
      <c r="A2220" s="533"/>
      <c r="B2220" s="538" t="s">
        <v>55</v>
      </c>
      <c r="C2220" s="541"/>
      <c r="D2220" s="541"/>
      <c r="E2220" s="541">
        <f>'statement of marks'!BE$6</f>
        <v>25</v>
      </c>
      <c r="F2220" s="546"/>
      <c r="G2220" s="541"/>
      <c r="H2220" s="541">
        <f>'statement of marks'!BF$6</f>
        <v>25</v>
      </c>
      <c r="I2220" s="549"/>
      <c r="J2220" s="550"/>
    </row>
    <row r="2221" spans="1:10" ht="17" customHeight="1">
      <c r="A2221" s="532"/>
      <c r="B2221" s="530" t="str">
        <f>'statement of marks'!$CL$5</f>
        <v>dk;kZuqHko</v>
      </c>
      <c r="C2221" s="543"/>
      <c r="D2221" s="543"/>
      <c r="E2221" s="543" t="str">
        <f>'statement of marks'!BE78</f>
        <v/>
      </c>
      <c r="F2221" s="561"/>
      <c r="G2221" s="543"/>
      <c r="H2221" s="543" t="str">
        <f>'statement of marks'!BF78</f>
        <v/>
      </c>
      <c r="I2221" s="544" t="str">
        <f>IF('statement of marks'!CM78="","",'statement of marks'!CM78)</f>
        <v/>
      </c>
      <c r="J2221" s="545" t="str">
        <f>IF('statement of marks'!CN78="","",'statement of marks'!CN78)</f>
        <v/>
      </c>
    </row>
    <row r="2222" spans="1:10" ht="17" customHeight="1">
      <c r="A2222" s="532"/>
      <c r="B2222" s="530" t="str">
        <f>'statement of marks'!$CO$5</f>
        <v>dyk f'k{kk</v>
      </c>
      <c r="C2222" s="543"/>
      <c r="D2222" s="543"/>
      <c r="E2222" s="543" t="str">
        <f>'statement of marks'!BL78</f>
        <v/>
      </c>
      <c r="F2222" s="561"/>
      <c r="G2222" s="543"/>
      <c r="H2222" s="543" t="str">
        <f>'statement of marks'!BM78</f>
        <v/>
      </c>
      <c r="I2222" s="547" t="str">
        <f>IF('statement of marks'!CP78="","",'statement of marks'!CP78)</f>
        <v/>
      </c>
      <c r="J2222" s="551" t="str">
        <f>IF('statement of marks'!CQ78="","",'statement of marks'!CQ78)</f>
        <v/>
      </c>
    </row>
    <row r="2223" spans="1:10" ht="17" customHeight="1">
      <c r="A2223" s="960"/>
      <c r="B2223" s="959" t="s">
        <v>659</v>
      </c>
      <c r="C2223" s="920" t="s">
        <v>8</v>
      </c>
      <c r="D2223" s="920"/>
      <c r="E2223" s="961" t="str">
        <f>'statement of marks'!CY$5</f>
        <v>dqy iw.kkZd</v>
      </c>
      <c r="F2223" s="961"/>
      <c r="G2223" s="961" t="str">
        <f>'statement of marks'!CZ$5</f>
        <v>dqy izkIrkad</v>
      </c>
      <c r="H2223" s="961"/>
      <c r="I2223" s="562" t="str">
        <f>'statement of marks'!DA$5</f>
        <v>izfr'kr</v>
      </c>
      <c r="J2223" s="536" t="s">
        <v>663</v>
      </c>
    </row>
    <row r="2224" spans="1:10" ht="17" customHeight="1">
      <c r="A2224" s="960"/>
      <c r="B2224" s="959"/>
      <c r="C2224" s="920" t="str">
        <f>IF('statement of marks'!CX78="","",'statement of marks'!CX78)</f>
        <v/>
      </c>
      <c r="D2224" s="920"/>
      <c r="E2224" s="951" t="str">
        <f>IF('statement of marks'!CY78="","",'statement of marks'!CY78)</f>
        <v/>
      </c>
      <c r="F2224" s="951"/>
      <c r="G2224" s="951" t="str">
        <f>IF('statement of marks'!CZ78="","",'statement of marks'!CZ78)</f>
        <v/>
      </c>
      <c r="H2224" s="951"/>
      <c r="I2224" s="543" t="str">
        <f>IF('statement of marks'!DA78="","",'statement of marks'!DA78)</f>
        <v/>
      </c>
      <c r="J2224" s="566" t="str">
        <f>IF('statement of marks'!DB78="","",'statement of marks'!DB78)</f>
        <v/>
      </c>
    </row>
    <row r="2225" spans="1:10" ht="17" customHeight="1">
      <c r="A2225" s="532"/>
      <c r="B2225" s="539" t="str">
        <f>'statement of marks'!$CU$5</f>
        <v>dqy ehfVax</v>
      </c>
      <c r="C2225" s="932" t="str">
        <f>details!$CB$3</f>
        <v>;ksx fnlEcj rd</v>
      </c>
      <c r="D2225" s="933"/>
      <c r="E2225" s="934"/>
      <c r="F2225" s="552" t="str">
        <f>details!CB78</f>
        <v/>
      </c>
      <c r="G2225" s="932" t="s">
        <v>664</v>
      </c>
      <c r="H2225" s="933"/>
      <c r="I2225" s="934"/>
      <c r="J2225" s="554" t="str">
        <f>details!CJ78</f>
        <v/>
      </c>
    </row>
    <row r="2226" spans="1:10" ht="17" customHeight="1">
      <c r="A2226" s="532"/>
      <c r="B2226" s="530" t="str">
        <f>'statement of marks'!$CV$5</f>
        <v>Nk= mifLFkfr</v>
      </c>
      <c r="C2226" s="935"/>
      <c r="D2226" s="936"/>
      <c r="E2226" s="937"/>
      <c r="F2226" s="553" t="str">
        <f>details!CC78</f>
        <v/>
      </c>
      <c r="G2226" s="935"/>
      <c r="H2226" s="936"/>
      <c r="I2226" s="937"/>
      <c r="J2226" s="555" t="str">
        <f>details!CK78</f>
        <v/>
      </c>
    </row>
    <row r="2227" spans="1:10" ht="17" customHeight="1">
      <c r="A2227" s="532"/>
      <c r="B2227" s="530" t="s">
        <v>569</v>
      </c>
      <c r="C2227" s="952" t="str">
        <f>IF('statement of marks'!DE78="","",'statement of marks'!DE78)</f>
        <v/>
      </c>
      <c r="D2227" s="953"/>
      <c r="E2227" s="953"/>
      <c r="F2227" s="954"/>
      <c r="G2227" s="955" t="str">
        <f>'statement of marks'!DD$5</f>
        <v>d{kk esa LFkku</v>
      </c>
      <c r="H2227" s="956"/>
      <c r="I2227" s="957"/>
      <c r="J2227" s="545" t="str">
        <f>'statement of marks'!DD78</f>
        <v/>
      </c>
    </row>
    <row r="2228" spans="1:10" ht="17" customHeight="1">
      <c r="A2228" s="532"/>
      <c r="B2228" s="530" t="s">
        <v>65</v>
      </c>
      <c r="C2228" s="920"/>
      <c r="D2228" s="920"/>
      <c r="E2228" s="920"/>
      <c r="F2228" s="920"/>
      <c r="G2228" s="920"/>
      <c r="H2228" s="920"/>
      <c r="I2228" s="920"/>
      <c r="J2228" s="924"/>
    </row>
    <row r="2229" spans="1:10" ht="17" customHeight="1">
      <c r="A2229" s="532"/>
      <c r="B2229" s="556" t="s">
        <v>86</v>
      </c>
      <c r="C2229" s="920"/>
      <c r="D2229" s="920"/>
      <c r="E2229" s="920"/>
      <c r="F2229" s="920"/>
      <c r="G2229" s="920"/>
      <c r="H2229" s="920"/>
      <c r="I2229" s="920"/>
      <c r="J2229" s="924"/>
    </row>
    <row r="2230" spans="1:10" ht="17" customHeight="1">
      <c r="A2230" s="532"/>
      <c r="B2230" s="557" t="s">
        <v>16</v>
      </c>
      <c r="C2230" s="920"/>
      <c r="D2230" s="920"/>
      <c r="E2230" s="920"/>
      <c r="F2230" s="920"/>
      <c r="G2230" s="920"/>
      <c r="H2230" s="920"/>
      <c r="I2230" s="920"/>
      <c r="J2230" s="924"/>
    </row>
    <row r="2231" spans="1:10" ht="17" customHeight="1">
      <c r="A2231" s="534"/>
      <c r="B2231" s="558" t="s">
        <v>4</v>
      </c>
      <c r="C2231" s="920"/>
      <c r="D2231" s="920"/>
      <c r="E2231" s="920"/>
      <c r="F2231" s="920"/>
      <c r="G2231" s="920"/>
      <c r="H2231" s="920"/>
      <c r="I2231" s="920"/>
      <c r="J2231" s="924"/>
    </row>
    <row r="2232" spans="1:10" ht="17" customHeight="1" thickBot="1">
      <c r="A2232" s="535"/>
      <c r="B2232" s="559" t="str">
        <f>'statement of marks'!$H$3</f>
        <v xml:space="preserve">fo|ky; dk Mkbl dksM+ </v>
      </c>
      <c r="C2232" s="925" t="str">
        <f>'statement of marks'!$I$3</f>
        <v>00001</v>
      </c>
      <c r="D2232" s="925"/>
      <c r="E2232" s="926" t="s">
        <v>63</v>
      </c>
      <c r="F2232" s="926"/>
      <c r="G2232" s="926"/>
      <c r="H2232" s="927">
        <f>'statement of marks'!$DD$107</f>
        <v>42460</v>
      </c>
      <c r="I2232" s="928"/>
      <c r="J2232" s="540" t="s">
        <v>662</v>
      </c>
    </row>
    <row r="2233" spans="1:10" ht="17" customHeight="1">
      <c r="A2233" s="929" t="s">
        <v>39</v>
      </c>
      <c r="B2233" s="930"/>
      <c r="C2233" s="930"/>
      <c r="D2233" s="930"/>
      <c r="E2233" s="930"/>
      <c r="F2233" s="930"/>
      <c r="G2233" s="930"/>
      <c r="H2233" s="930"/>
      <c r="I2233" s="930"/>
      <c r="J2233" s="931"/>
    </row>
    <row r="2234" spans="1:10" ht="17" customHeight="1">
      <c r="A2234" s="938" t="str">
        <f>'statement of marks'!$A$1</f>
        <v>jk- ck- ek/;fed fo|ky; uohu] fuEckgsM+k</v>
      </c>
      <c r="B2234" s="939"/>
      <c r="C2234" s="939"/>
      <c r="D2234" s="939"/>
      <c r="E2234" s="939"/>
      <c r="F2234" s="939"/>
      <c r="G2234" s="939"/>
      <c r="H2234" s="939"/>
      <c r="I2234" s="939"/>
      <c r="J2234" s="940"/>
    </row>
    <row r="2235" spans="1:10" ht="17" customHeight="1">
      <c r="A2235" s="941"/>
      <c r="B2235" s="942"/>
      <c r="C2235" s="942"/>
      <c r="D2235" s="942"/>
      <c r="E2235" s="942"/>
      <c r="F2235" s="942"/>
      <c r="G2235" s="942"/>
      <c r="H2235" s="942"/>
      <c r="I2235" s="942"/>
      <c r="J2235" s="943"/>
    </row>
    <row r="2236" spans="1:10" ht="17" customHeight="1">
      <c r="A2236" s="531"/>
      <c r="B2236" s="537" t="s">
        <v>559</v>
      </c>
      <c r="C2236" s="944" t="str">
        <f>'statement of marks'!$F$3</f>
        <v>2015-16</v>
      </c>
      <c r="D2236" s="944"/>
      <c r="E2236" s="944"/>
      <c r="F2236" s="944"/>
      <c r="G2236" s="944"/>
      <c r="H2236" s="944"/>
      <c r="I2236" s="944"/>
      <c r="J2236" s="945"/>
    </row>
    <row r="2237" spans="1:10" ht="17" customHeight="1">
      <c r="A2237" s="532"/>
      <c r="B2237" s="530" t="s">
        <v>560</v>
      </c>
      <c r="C2237" s="912" t="str">
        <f>IF('statement of marks'!H79="","",'statement of marks'!H79)</f>
        <v>v 073</v>
      </c>
      <c r="D2237" s="912"/>
      <c r="E2237" s="912"/>
      <c r="F2237" s="912"/>
      <c r="G2237" s="912"/>
      <c r="H2237" s="912"/>
      <c r="I2237" s="912"/>
      <c r="J2237" s="958"/>
    </row>
    <row r="2238" spans="1:10" ht="17" customHeight="1">
      <c r="A2238" s="532"/>
      <c r="B2238" s="530" t="s">
        <v>561</v>
      </c>
      <c r="C2238" s="912" t="str">
        <f>IF('statement of marks'!I79="","",'statement of marks'!I79)</f>
        <v>c 073</v>
      </c>
      <c r="D2238" s="912"/>
      <c r="E2238" s="912"/>
      <c r="F2238" s="912"/>
      <c r="G2238" s="912"/>
      <c r="H2238" s="912"/>
      <c r="I2238" s="912"/>
      <c r="J2238" s="958"/>
    </row>
    <row r="2239" spans="1:10" ht="17" customHeight="1">
      <c r="A2239" s="532"/>
      <c r="B2239" s="530" t="s">
        <v>562</v>
      </c>
      <c r="C2239" s="912" t="str">
        <f>IF('statement of marks'!J79="","",'statement of marks'!J79)</f>
        <v>l 073</v>
      </c>
      <c r="D2239" s="912"/>
      <c r="E2239" s="912"/>
      <c r="F2239" s="912"/>
      <c r="G2239" s="912"/>
      <c r="H2239" s="912"/>
      <c r="I2239" s="912"/>
      <c r="J2239" s="958"/>
    </row>
    <row r="2240" spans="1:10" ht="17" customHeight="1">
      <c r="A2240" s="532"/>
      <c r="B2240" s="530" t="s">
        <v>563</v>
      </c>
      <c r="C2240" s="946" t="str">
        <f>'statement of marks'!$D$3</f>
        <v>2 A</v>
      </c>
      <c r="D2240" s="946"/>
      <c r="E2240" s="946"/>
      <c r="F2240" s="912" t="s">
        <v>566</v>
      </c>
      <c r="G2240" s="912"/>
      <c r="H2240" s="912"/>
      <c r="I2240" s="949" t="str">
        <f>IF('statement of marks'!B79="","",'statement of marks'!B79)</f>
        <v/>
      </c>
      <c r="J2240" s="950"/>
    </row>
    <row r="2241" spans="1:10" ht="17" customHeight="1">
      <c r="A2241" s="532"/>
      <c r="B2241" s="530" t="s">
        <v>6</v>
      </c>
      <c r="C2241" s="946" t="str">
        <f>IF('statement of marks'!D79="","",'statement of marks'!D79)</f>
        <v/>
      </c>
      <c r="D2241" s="946"/>
      <c r="E2241" s="946"/>
      <c r="F2241" s="912" t="s">
        <v>564</v>
      </c>
      <c r="G2241" s="912"/>
      <c r="H2241" s="912"/>
      <c r="I2241" s="949" t="str">
        <f>IF('statement of marks'!E79="","",'statement of marks'!E79)</f>
        <v/>
      </c>
      <c r="J2241" s="950"/>
    </row>
    <row r="2242" spans="1:10" ht="17" customHeight="1">
      <c r="A2242" s="532"/>
      <c r="B2242" s="530" t="s">
        <v>661</v>
      </c>
      <c r="C2242" s="947" t="str">
        <f>IF('statement of marks'!F79="","",'statement of marks'!F79)</f>
        <v/>
      </c>
      <c r="D2242" s="947"/>
      <c r="E2242" s="947"/>
      <c r="F2242" s="918" t="str">
        <f>IF('statement of marks'!G79="","",'statement of marks'!G79)</f>
        <v/>
      </c>
      <c r="G2242" s="918"/>
      <c r="H2242" s="918"/>
      <c r="I2242" s="918"/>
      <c r="J2242" s="948"/>
    </row>
    <row r="2243" spans="1:10" ht="17" customHeight="1">
      <c r="A2243" s="534"/>
      <c r="B2243" s="529" t="s">
        <v>565</v>
      </c>
      <c r="C2243" s="498" t="str">
        <f>'statement of marks'!K$5</f>
        <v>ekSf[kd</v>
      </c>
      <c r="D2243" s="498" t="str">
        <f>'statement of marks'!L$5</f>
        <v>fyf[kr</v>
      </c>
      <c r="E2243" s="498" t="str">
        <f>'statement of marks'!M$5</f>
        <v>;ksx</v>
      </c>
      <c r="F2243" s="498" t="str">
        <f>'statement of marks'!N$5</f>
        <v>ekSf[kd</v>
      </c>
      <c r="G2243" s="498" t="str">
        <f>'statement of marks'!O$5</f>
        <v>fyf[kr</v>
      </c>
      <c r="H2243" s="498" t="str">
        <f>'statement of marks'!P$5</f>
        <v>;ksx</v>
      </c>
      <c r="I2243" s="564" t="s">
        <v>79</v>
      </c>
      <c r="J2243" s="565" t="s">
        <v>571</v>
      </c>
    </row>
    <row r="2244" spans="1:10" ht="17" customHeight="1">
      <c r="A2244" s="533"/>
      <c r="B2244" s="538" t="s">
        <v>55</v>
      </c>
      <c r="C2244" s="541">
        <f>'statement of marks'!K$6</f>
        <v>70</v>
      </c>
      <c r="D2244" s="541">
        <f>'statement of marks'!L$6</f>
        <v>30</v>
      </c>
      <c r="E2244" s="541">
        <f>'statement of marks'!M$6</f>
        <v>100</v>
      </c>
      <c r="F2244" s="541">
        <f>'statement of marks'!N$6</f>
        <v>70</v>
      </c>
      <c r="G2244" s="541">
        <f>'statement of marks'!O$6</f>
        <v>30</v>
      </c>
      <c r="H2244" s="541">
        <f>'statement of marks'!P$6</f>
        <v>100</v>
      </c>
      <c r="I2244" s="541"/>
      <c r="J2244" s="542"/>
    </row>
    <row r="2245" spans="1:10" ht="17" customHeight="1">
      <c r="A2245" s="532"/>
      <c r="B2245" s="530" t="str">
        <f>'statement of marks'!$BZ$5</f>
        <v>fgUnh</v>
      </c>
      <c r="C2245" s="543" t="str">
        <f>'statement of marks'!K79</f>
        <v/>
      </c>
      <c r="D2245" s="543" t="str">
        <f>'statement of marks'!L79</f>
        <v/>
      </c>
      <c r="E2245" s="543" t="str">
        <f>'statement of marks'!M79</f>
        <v/>
      </c>
      <c r="F2245" s="543" t="str">
        <f>'statement of marks'!N79</f>
        <v/>
      </c>
      <c r="G2245" s="543" t="str">
        <f>'statement of marks'!O79</f>
        <v/>
      </c>
      <c r="H2245" s="543" t="str">
        <f>'statement of marks'!P79</f>
        <v/>
      </c>
      <c r="I2245" s="544" t="str">
        <f>IF('statement of marks'!CA79="","",'statement of marks'!CA79)</f>
        <v/>
      </c>
      <c r="J2245" s="545" t="str">
        <f>IF('statement of marks'!CB79="","",'statement of marks'!CB79)</f>
        <v/>
      </c>
    </row>
    <row r="2246" spans="1:10" ht="17" customHeight="1">
      <c r="A2246" s="532"/>
      <c r="B2246" s="530" t="str">
        <f>'statement of marks'!$CC$5</f>
        <v>vaxszth</v>
      </c>
      <c r="C2246" s="543" t="str">
        <f>'statement of marks'!X79</f>
        <v/>
      </c>
      <c r="D2246" s="543" t="str">
        <f>'statement of marks'!Y79</f>
        <v/>
      </c>
      <c r="E2246" s="543" t="str">
        <f>'statement of marks'!Z79</f>
        <v/>
      </c>
      <c r="F2246" s="543" t="str">
        <f>'statement of marks'!AA79</f>
        <v/>
      </c>
      <c r="G2246" s="543" t="str">
        <f>'statement of marks'!AB79</f>
        <v/>
      </c>
      <c r="H2246" s="543" t="str">
        <f>'statement of marks'!AC79</f>
        <v/>
      </c>
      <c r="I2246" s="544" t="str">
        <f>IF('statement of marks'!CD79="","",'statement of marks'!CD79)</f>
        <v/>
      </c>
      <c r="J2246" s="545" t="str">
        <f>IF('statement of marks'!CE79="","",'statement of marks'!CE79)</f>
        <v/>
      </c>
    </row>
    <row r="2247" spans="1:10" ht="17" customHeight="1">
      <c r="A2247" s="532"/>
      <c r="B2247" s="530" t="str">
        <f>'statement of marks'!$CF$5</f>
        <v>xf.kr</v>
      </c>
      <c r="C2247" s="543" t="str">
        <f>'statement of marks'!AK79</f>
        <v/>
      </c>
      <c r="D2247" s="543" t="str">
        <f>'statement of marks'!AL79</f>
        <v/>
      </c>
      <c r="E2247" s="543" t="str">
        <f>'statement of marks'!AM79</f>
        <v/>
      </c>
      <c r="F2247" s="543" t="str">
        <f>'statement of marks'!AN79</f>
        <v/>
      </c>
      <c r="G2247" s="543" t="str">
        <f>'statement of marks'!AO79</f>
        <v/>
      </c>
      <c r="H2247" s="543" t="str">
        <f>'statement of marks'!AP79</f>
        <v/>
      </c>
      <c r="I2247" s="544" t="str">
        <f>IF('statement of marks'!CG79="","",'statement of marks'!CG79)</f>
        <v/>
      </c>
      <c r="J2247" s="545" t="str">
        <f>IF('statement of marks'!CH79="","",'statement of marks'!CH79)</f>
        <v/>
      </c>
    </row>
    <row r="2248" spans="1:10" ht="17" customHeight="1">
      <c r="A2248" s="533"/>
      <c r="B2248" s="538" t="s">
        <v>55</v>
      </c>
      <c r="C2248" s="541"/>
      <c r="D2248" s="541"/>
      <c r="E2248" s="541">
        <f>'statement of marks'!AX$6</f>
        <v>50</v>
      </c>
      <c r="F2248" s="541"/>
      <c r="G2248" s="541"/>
      <c r="H2248" s="541">
        <f>'statement of marks'!AY$6</f>
        <v>50</v>
      </c>
      <c r="I2248" s="546"/>
      <c r="J2248" s="542"/>
    </row>
    <row r="2249" spans="1:10" ht="17" customHeight="1">
      <c r="A2249" s="532"/>
      <c r="B2249" s="530" t="str">
        <f>'statement of marks'!$CI$5</f>
        <v>Ik;kZoj.k v/;;u</v>
      </c>
      <c r="C2249" s="561"/>
      <c r="D2249" s="561"/>
      <c r="E2249" s="543" t="str">
        <f>'statement of marks'!AX79</f>
        <v/>
      </c>
      <c r="F2249" s="561"/>
      <c r="G2249" s="561"/>
      <c r="H2249" s="543" t="str">
        <f>'statement of marks'!AY79</f>
        <v/>
      </c>
      <c r="I2249" s="544" t="str">
        <f>IF('statement of marks'!CJ79="","",'statement of marks'!CJ79)</f>
        <v/>
      </c>
      <c r="J2249" s="545" t="str">
        <f>IF('statement of marks'!CK79="","",'statement of marks'!CK79)</f>
        <v/>
      </c>
    </row>
    <row r="2250" spans="1:10" ht="17" customHeight="1">
      <c r="A2250" s="532"/>
      <c r="B2250" s="530" t="str">
        <f>'statement of marks'!$CR$5</f>
        <v>LokLF; ,oe~ 'kkjhfjd f'k{kk</v>
      </c>
      <c r="C2250" s="543"/>
      <c r="D2250" s="543"/>
      <c r="E2250" s="543" t="str">
        <f>'statement of marks'!BS79</f>
        <v/>
      </c>
      <c r="F2250" s="561"/>
      <c r="G2250" s="543"/>
      <c r="H2250" s="543" t="str">
        <f>'statement of marks'!BT79</f>
        <v/>
      </c>
      <c r="I2250" s="547" t="str">
        <f>IF('statement of marks'!CS79="","",'statement of marks'!CS79)</f>
        <v/>
      </c>
      <c r="J2250" s="548" t="str">
        <f>IF('statement of marks'!CT79="","",'statement of marks'!CT79)</f>
        <v/>
      </c>
    </row>
    <row r="2251" spans="1:10" ht="17" customHeight="1">
      <c r="A2251" s="533"/>
      <c r="B2251" s="538" t="s">
        <v>55</v>
      </c>
      <c r="C2251" s="541"/>
      <c r="D2251" s="541"/>
      <c r="E2251" s="541">
        <f>'statement of marks'!BE$6</f>
        <v>25</v>
      </c>
      <c r="F2251" s="546"/>
      <c r="G2251" s="541"/>
      <c r="H2251" s="541">
        <f>'statement of marks'!BF$6</f>
        <v>25</v>
      </c>
      <c r="I2251" s="549"/>
      <c r="J2251" s="550"/>
    </row>
    <row r="2252" spans="1:10" ht="17" customHeight="1">
      <c r="A2252" s="532"/>
      <c r="B2252" s="530" t="str">
        <f>'statement of marks'!$CL$5</f>
        <v>dk;kZuqHko</v>
      </c>
      <c r="C2252" s="543"/>
      <c r="D2252" s="543"/>
      <c r="E2252" s="543" t="str">
        <f>'statement of marks'!BE79</f>
        <v/>
      </c>
      <c r="F2252" s="561"/>
      <c r="G2252" s="543"/>
      <c r="H2252" s="543" t="str">
        <f>'statement of marks'!BF79</f>
        <v/>
      </c>
      <c r="I2252" s="544" t="str">
        <f>IF('statement of marks'!CM79="","",'statement of marks'!CM79)</f>
        <v/>
      </c>
      <c r="J2252" s="545" t="str">
        <f>IF('statement of marks'!CN79="","",'statement of marks'!CN79)</f>
        <v/>
      </c>
    </row>
    <row r="2253" spans="1:10" ht="17" customHeight="1">
      <c r="A2253" s="532"/>
      <c r="B2253" s="530" t="str">
        <f>'statement of marks'!$CO$5</f>
        <v>dyk f'k{kk</v>
      </c>
      <c r="C2253" s="543"/>
      <c r="D2253" s="543"/>
      <c r="E2253" s="543" t="str">
        <f>'statement of marks'!BL79</f>
        <v/>
      </c>
      <c r="F2253" s="561"/>
      <c r="G2253" s="543"/>
      <c r="H2253" s="543" t="str">
        <f>'statement of marks'!BM79</f>
        <v/>
      </c>
      <c r="I2253" s="547" t="str">
        <f>IF('statement of marks'!CP79="","",'statement of marks'!CP79)</f>
        <v/>
      </c>
      <c r="J2253" s="551" t="str">
        <f>IF('statement of marks'!CQ79="","",'statement of marks'!CQ79)</f>
        <v/>
      </c>
    </row>
    <row r="2254" spans="1:10" ht="17" customHeight="1">
      <c r="A2254" s="960"/>
      <c r="B2254" s="959" t="s">
        <v>659</v>
      </c>
      <c r="C2254" s="920" t="s">
        <v>8</v>
      </c>
      <c r="D2254" s="920"/>
      <c r="E2254" s="961" t="str">
        <f>'statement of marks'!CY$5</f>
        <v>dqy iw.kkZd</v>
      </c>
      <c r="F2254" s="961"/>
      <c r="G2254" s="961" t="str">
        <f>'statement of marks'!CZ$5</f>
        <v>dqy izkIrkad</v>
      </c>
      <c r="H2254" s="961"/>
      <c r="I2254" s="562" t="str">
        <f>'statement of marks'!DA$5</f>
        <v>izfr'kr</v>
      </c>
      <c r="J2254" s="536" t="s">
        <v>663</v>
      </c>
    </row>
    <row r="2255" spans="1:10" ht="17" customHeight="1">
      <c r="A2255" s="960"/>
      <c r="B2255" s="959"/>
      <c r="C2255" s="920" t="str">
        <f>IF('statement of marks'!CX79="","",'statement of marks'!CX79)</f>
        <v/>
      </c>
      <c r="D2255" s="920"/>
      <c r="E2255" s="951" t="str">
        <f>IF('statement of marks'!CY79="","",'statement of marks'!CY79)</f>
        <v/>
      </c>
      <c r="F2255" s="951"/>
      <c r="G2255" s="951" t="str">
        <f>IF('statement of marks'!CZ79="","",'statement of marks'!CZ79)</f>
        <v/>
      </c>
      <c r="H2255" s="951"/>
      <c r="I2255" s="543" t="str">
        <f>IF('statement of marks'!DA79="","",'statement of marks'!DA79)</f>
        <v/>
      </c>
      <c r="J2255" s="566" t="str">
        <f>IF('statement of marks'!DB79="","",'statement of marks'!DB79)</f>
        <v/>
      </c>
    </row>
    <row r="2256" spans="1:10" ht="17" customHeight="1">
      <c r="A2256" s="532"/>
      <c r="B2256" s="539" t="str">
        <f>'statement of marks'!$CU$5</f>
        <v>dqy ehfVax</v>
      </c>
      <c r="C2256" s="932" t="str">
        <f>details!$CB$3</f>
        <v>;ksx fnlEcj rd</v>
      </c>
      <c r="D2256" s="933"/>
      <c r="E2256" s="934"/>
      <c r="F2256" s="552" t="str">
        <f>details!CB79</f>
        <v/>
      </c>
      <c r="G2256" s="932" t="s">
        <v>664</v>
      </c>
      <c r="H2256" s="933"/>
      <c r="I2256" s="934"/>
      <c r="J2256" s="554" t="str">
        <f>details!CJ79</f>
        <v/>
      </c>
    </row>
    <row r="2257" spans="1:10" ht="17" customHeight="1">
      <c r="A2257" s="532"/>
      <c r="B2257" s="530" t="str">
        <f>'statement of marks'!$CV$5</f>
        <v>Nk= mifLFkfr</v>
      </c>
      <c r="C2257" s="935"/>
      <c r="D2257" s="936"/>
      <c r="E2257" s="937"/>
      <c r="F2257" s="553" t="str">
        <f>details!CC79</f>
        <v/>
      </c>
      <c r="G2257" s="935"/>
      <c r="H2257" s="936"/>
      <c r="I2257" s="937"/>
      <c r="J2257" s="555" t="str">
        <f>details!CK79</f>
        <v/>
      </c>
    </row>
    <row r="2258" spans="1:10" ht="17" customHeight="1">
      <c r="A2258" s="532"/>
      <c r="B2258" s="530" t="s">
        <v>569</v>
      </c>
      <c r="C2258" s="952" t="str">
        <f>IF('statement of marks'!DE79="","",'statement of marks'!DE79)</f>
        <v/>
      </c>
      <c r="D2258" s="953"/>
      <c r="E2258" s="953"/>
      <c r="F2258" s="954"/>
      <c r="G2258" s="955" t="str">
        <f>'statement of marks'!DD$5</f>
        <v>d{kk esa LFkku</v>
      </c>
      <c r="H2258" s="956"/>
      <c r="I2258" s="957"/>
      <c r="J2258" s="545" t="str">
        <f>'statement of marks'!DD79</f>
        <v/>
      </c>
    </row>
    <row r="2259" spans="1:10" ht="17" customHeight="1">
      <c r="A2259" s="532"/>
      <c r="B2259" s="530" t="s">
        <v>65</v>
      </c>
      <c r="C2259" s="920"/>
      <c r="D2259" s="920"/>
      <c r="E2259" s="920"/>
      <c r="F2259" s="920"/>
      <c r="G2259" s="920"/>
      <c r="H2259" s="920"/>
      <c r="I2259" s="920"/>
      <c r="J2259" s="924"/>
    </row>
    <row r="2260" spans="1:10" ht="17" customHeight="1">
      <c r="A2260" s="532"/>
      <c r="B2260" s="556" t="s">
        <v>86</v>
      </c>
      <c r="C2260" s="920"/>
      <c r="D2260" s="920"/>
      <c r="E2260" s="920"/>
      <c r="F2260" s="920"/>
      <c r="G2260" s="920"/>
      <c r="H2260" s="920"/>
      <c r="I2260" s="920"/>
      <c r="J2260" s="924"/>
    </row>
    <row r="2261" spans="1:10" ht="17" customHeight="1">
      <c r="A2261" s="532"/>
      <c r="B2261" s="557" t="s">
        <v>16</v>
      </c>
      <c r="C2261" s="920"/>
      <c r="D2261" s="920"/>
      <c r="E2261" s="920"/>
      <c r="F2261" s="920"/>
      <c r="G2261" s="920"/>
      <c r="H2261" s="920"/>
      <c r="I2261" s="920"/>
      <c r="J2261" s="924"/>
    </row>
    <row r="2262" spans="1:10" ht="17" customHeight="1">
      <c r="A2262" s="534"/>
      <c r="B2262" s="558" t="s">
        <v>4</v>
      </c>
      <c r="C2262" s="920"/>
      <c r="D2262" s="920"/>
      <c r="E2262" s="920"/>
      <c r="F2262" s="920"/>
      <c r="G2262" s="920"/>
      <c r="H2262" s="920"/>
      <c r="I2262" s="920"/>
      <c r="J2262" s="924"/>
    </row>
    <row r="2263" spans="1:10" ht="17" customHeight="1" thickBot="1">
      <c r="A2263" s="535"/>
      <c r="B2263" s="559" t="str">
        <f>'statement of marks'!$H$3</f>
        <v xml:space="preserve">fo|ky; dk Mkbl dksM+ </v>
      </c>
      <c r="C2263" s="925" t="str">
        <f>'statement of marks'!$I$3</f>
        <v>00001</v>
      </c>
      <c r="D2263" s="925"/>
      <c r="E2263" s="926" t="s">
        <v>63</v>
      </c>
      <c r="F2263" s="926"/>
      <c r="G2263" s="926"/>
      <c r="H2263" s="927">
        <f>'statement of marks'!$DD$107</f>
        <v>42460</v>
      </c>
      <c r="I2263" s="928"/>
      <c r="J2263" s="540" t="s">
        <v>662</v>
      </c>
    </row>
    <row r="2264" spans="1:10" ht="17" customHeight="1">
      <c r="A2264" s="929" t="s">
        <v>39</v>
      </c>
      <c r="B2264" s="930"/>
      <c r="C2264" s="930"/>
      <c r="D2264" s="930"/>
      <c r="E2264" s="930"/>
      <c r="F2264" s="930"/>
      <c r="G2264" s="930"/>
      <c r="H2264" s="930"/>
      <c r="I2264" s="930"/>
      <c r="J2264" s="931"/>
    </row>
    <row r="2265" spans="1:10" ht="17" customHeight="1">
      <c r="A2265" s="938" t="str">
        <f>'statement of marks'!$A$1</f>
        <v>jk- ck- ek/;fed fo|ky; uohu] fuEckgsM+k</v>
      </c>
      <c r="B2265" s="939"/>
      <c r="C2265" s="939"/>
      <c r="D2265" s="939"/>
      <c r="E2265" s="939"/>
      <c r="F2265" s="939"/>
      <c r="G2265" s="939"/>
      <c r="H2265" s="939"/>
      <c r="I2265" s="939"/>
      <c r="J2265" s="940"/>
    </row>
    <row r="2266" spans="1:10" ht="17" customHeight="1">
      <c r="A2266" s="941"/>
      <c r="B2266" s="942"/>
      <c r="C2266" s="942"/>
      <c r="D2266" s="942"/>
      <c r="E2266" s="942"/>
      <c r="F2266" s="942"/>
      <c r="G2266" s="942"/>
      <c r="H2266" s="942"/>
      <c r="I2266" s="942"/>
      <c r="J2266" s="943"/>
    </row>
    <row r="2267" spans="1:10" ht="17" customHeight="1">
      <c r="A2267" s="531"/>
      <c r="B2267" s="537" t="s">
        <v>559</v>
      </c>
      <c r="C2267" s="944" t="str">
        <f>'statement of marks'!$F$3</f>
        <v>2015-16</v>
      </c>
      <c r="D2267" s="944"/>
      <c r="E2267" s="944"/>
      <c r="F2267" s="944"/>
      <c r="G2267" s="944"/>
      <c r="H2267" s="944"/>
      <c r="I2267" s="944"/>
      <c r="J2267" s="945"/>
    </row>
    <row r="2268" spans="1:10" ht="17" customHeight="1">
      <c r="A2268" s="532"/>
      <c r="B2268" s="530" t="s">
        <v>560</v>
      </c>
      <c r="C2268" s="912" t="str">
        <f>IF('statement of marks'!H80="","",'statement of marks'!H80)</f>
        <v>v 074</v>
      </c>
      <c r="D2268" s="912"/>
      <c r="E2268" s="912"/>
      <c r="F2268" s="912"/>
      <c r="G2268" s="912"/>
      <c r="H2268" s="912"/>
      <c r="I2268" s="912"/>
      <c r="J2268" s="958"/>
    </row>
    <row r="2269" spans="1:10" ht="17" customHeight="1">
      <c r="A2269" s="532"/>
      <c r="B2269" s="530" t="s">
        <v>561</v>
      </c>
      <c r="C2269" s="912" t="str">
        <f>IF('statement of marks'!I80="","",'statement of marks'!I80)</f>
        <v>c 074</v>
      </c>
      <c r="D2269" s="912"/>
      <c r="E2269" s="912"/>
      <c r="F2269" s="912"/>
      <c r="G2269" s="912"/>
      <c r="H2269" s="912"/>
      <c r="I2269" s="912"/>
      <c r="J2269" s="958"/>
    </row>
    <row r="2270" spans="1:10" ht="17" customHeight="1">
      <c r="A2270" s="532"/>
      <c r="B2270" s="530" t="s">
        <v>562</v>
      </c>
      <c r="C2270" s="912" t="str">
        <f>IF('statement of marks'!J80="","",'statement of marks'!J80)</f>
        <v>l 074</v>
      </c>
      <c r="D2270" s="912"/>
      <c r="E2270" s="912"/>
      <c r="F2270" s="912"/>
      <c r="G2270" s="912"/>
      <c r="H2270" s="912"/>
      <c r="I2270" s="912"/>
      <c r="J2270" s="958"/>
    </row>
    <row r="2271" spans="1:10" ht="17" customHeight="1">
      <c r="A2271" s="532"/>
      <c r="B2271" s="530" t="s">
        <v>563</v>
      </c>
      <c r="C2271" s="946" t="str">
        <f>'statement of marks'!$D$3</f>
        <v>2 A</v>
      </c>
      <c r="D2271" s="946"/>
      <c r="E2271" s="946"/>
      <c r="F2271" s="912" t="s">
        <v>566</v>
      </c>
      <c r="G2271" s="912"/>
      <c r="H2271" s="912"/>
      <c r="I2271" s="949" t="str">
        <f>IF('statement of marks'!B80="","",'statement of marks'!B80)</f>
        <v/>
      </c>
      <c r="J2271" s="950"/>
    </row>
    <row r="2272" spans="1:10" ht="17" customHeight="1">
      <c r="A2272" s="532"/>
      <c r="B2272" s="530" t="s">
        <v>6</v>
      </c>
      <c r="C2272" s="946" t="str">
        <f>IF('statement of marks'!D80="","",'statement of marks'!D80)</f>
        <v/>
      </c>
      <c r="D2272" s="946"/>
      <c r="E2272" s="946"/>
      <c r="F2272" s="912" t="s">
        <v>564</v>
      </c>
      <c r="G2272" s="912"/>
      <c r="H2272" s="912"/>
      <c r="I2272" s="949" t="str">
        <f>IF('statement of marks'!E80="","",'statement of marks'!E80)</f>
        <v/>
      </c>
      <c r="J2272" s="950"/>
    </row>
    <row r="2273" spans="1:10" ht="17" customHeight="1">
      <c r="A2273" s="532"/>
      <c r="B2273" s="530" t="s">
        <v>661</v>
      </c>
      <c r="C2273" s="947" t="str">
        <f>IF('statement of marks'!F80="","",'statement of marks'!F80)</f>
        <v/>
      </c>
      <c r="D2273" s="947"/>
      <c r="E2273" s="947"/>
      <c r="F2273" s="918" t="str">
        <f>IF('statement of marks'!G80="","",'statement of marks'!G80)</f>
        <v/>
      </c>
      <c r="G2273" s="918"/>
      <c r="H2273" s="918"/>
      <c r="I2273" s="918"/>
      <c r="J2273" s="948"/>
    </row>
    <row r="2274" spans="1:10" ht="17" customHeight="1">
      <c r="A2274" s="534"/>
      <c r="B2274" s="529" t="s">
        <v>565</v>
      </c>
      <c r="C2274" s="498" t="str">
        <f>'statement of marks'!K$5</f>
        <v>ekSf[kd</v>
      </c>
      <c r="D2274" s="498" t="str">
        <f>'statement of marks'!L$5</f>
        <v>fyf[kr</v>
      </c>
      <c r="E2274" s="498" t="str">
        <f>'statement of marks'!M$5</f>
        <v>;ksx</v>
      </c>
      <c r="F2274" s="498" t="str">
        <f>'statement of marks'!N$5</f>
        <v>ekSf[kd</v>
      </c>
      <c r="G2274" s="498" t="str">
        <f>'statement of marks'!O$5</f>
        <v>fyf[kr</v>
      </c>
      <c r="H2274" s="498" t="str">
        <f>'statement of marks'!P$5</f>
        <v>;ksx</v>
      </c>
      <c r="I2274" s="564" t="s">
        <v>79</v>
      </c>
      <c r="J2274" s="565" t="s">
        <v>571</v>
      </c>
    </row>
    <row r="2275" spans="1:10" ht="17" customHeight="1">
      <c r="A2275" s="533"/>
      <c r="B2275" s="538" t="s">
        <v>55</v>
      </c>
      <c r="C2275" s="541">
        <f>'statement of marks'!K$6</f>
        <v>70</v>
      </c>
      <c r="D2275" s="541">
        <f>'statement of marks'!L$6</f>
        <v>30</v>
      </c>
      <c r="E2275" s="541">
        <f>'statement of marks'!M$6</f>
        <v>100</v>
      </c>
      <c r="F2275" s="541">
        <f>'statement of marks'!N$6</f>
        <v>70</v>
      </c>
      <c r="G2275" s="541">
        <f>'statement of marks'!O$6</f>
        <v>30</v>
      </c>
      <c r="H2275" s="541">
        <f>'statement of marks'!P$6</f>
        <v>100</v>
      </c>
      <c r="I2275" s="541"/>
      <c r="J2275" s="542"/>
    </row>
    <row r="2276" spans="1:10" ht="17" customHeight="1">
      <c r="A2276" s="532"/>
      <c r="B2276" s="530" t="str">
        <f>'statement of marks'!$BZ$5</f>
        <v>fgUnh</v>
      </c>
      <c r="C2276" s="543" t="str">
        <f>'statement of marks'!K80</f>
        <v/>
      </c>
      <c r="D2276" s="543" t="str">
        <f>'statement of marks'!L80</f>
        <v/>
      </c>
      <c r="E2276" s="543" t="str">
        <f>'statement of marks'!M80</f>
        <v/>
      </c>
      <c r="F2276" s="543" t="str">
        <f>'statement of marks'!N80</f>
        <v/>
      </c>
      <c r="G2276" s="543" t="str">
        <f>'statement of marks'!O80</f>
        <v/>
      </c>
      <c r="H2276" s="543" t="str">
        <f>'statement of marks'!P80</f>
        <v/>
      </c>
      <c r="I2276" s="544" t="str">
        <f>IF('statement of marks'!CA80="","",'statement of marks'!CA80)</f>
        <v/>
      </c>
      <c r="J2276" s="545" t="str">
        <f>IF('statement of marks'!CB80="","",'statement of marks'!CB80)</f>
        <v/>
      </c>
    </row>
    <row r="2277" spans="1:10" ht="17" customHeight="1">
      <c r="A2277" s="532"/>
      <c r="B2277" s="530" t="str">
        <f>'statement of marks'!$CC$5</f>
        <v>vaxszth</v>
      </c>
      <c r="C2277" s="543" t="str">
        <f>'statement of marks'!X80</f>
        <v/>
      </c>
      <c r="D2277" s="543" t="str">
        <f>'statement of marks'!Y80</f>
        <v/>
      </c>
      <c r="E2277" s="543" t="str">
        <f>'statement of marks'!Z80</f>
        <v/>
      </c>
      <c r="F2277" s="543" t="str">
        <f>'statement of marks'!AA80</f>
        <v/>
      </c>
      <c r="G2277" s="543" t="str">
        <f>'statement of marks'!AB80</f>
        <v/>
      </c>
      <c r="H2277" s="543" t="str">
        <f>'statement of marks'!AC80</f>
        <v/>
      </c>
      <c r="I2277" s="544" t="str">
        <f>IF('statement of marks'!CD80="","",'statement of marks'!CD80)</f>
        <v/>
      </c>
      <c r="J2277" s="545" t="str">
        <f>IF('statement of marks'!CE80="","",'statement of marks'!CE80)</f>
        <v/>
      </c>
    </row>
    <row r="2278" spans="1:10" ht="17" customHeight="1">
      <c r="A2278" s="532"/>
      <c r="B2278" s="530" t="str">
        <f>'statement of marks'!$CF$5</f>
        <v>xf.kr</v>
      </c>
      <c r="C2278" s="543" t="str">
        <f>'statement of marks'!AK80</f>
        <v/>
      </c>
      <c r="D2278" s="543" t="str">
        <f>'statement of marks'!AL80</f>
        <v/>
      </c>
      <c r="E2278" s="543" t="str">
        <f>'statement of marks'!AM80</f>
        <v/>
      </c>
      <c r="F2278" s="543" t="str">
        <f>'statement of marks'!AN80</f>
        <v/>
      </c>
      <c r="G2278" s="543" t="str">
        <f>'statement of marks'!AO80</f>
        <v/>
      </c>
      <c r="H2278" s="543" t="str">
        <f>'statement of marks'!AP80</f>
        <v/>
      </c>
      <c r="I2278" s="544" t="str">
        <f>IF('statement of marks'!CG80="","",'statement of marks'!CG80)</f>
        <v/>
      </c>
      <c r="J2278" s="545" t="str">
        <f>IF('statement of marks'!CH80="","",'statement of marks'!CH80)</f>
        <v/>
      </c>
    </row>
    <row r="2279" spans="1:10" ht="17" customHeight="1">
      <c r="A2279" s="533"/>
      <c r="B2279" s="538" t="s">
        <v>55</v>
      </c>
      <c r="C2279" s="541"/>
      <c r="D2279" s="541"/>
      <c r="E2279" s="541">
        <f>'statement of marks'!AX$6</f>
        <v>50</v>
      </c>
      <c r="F2279" s="541"/>
      <c r="G2279" s="541"/>
      <c r="H2279" s="541">
        <f>'statement of marks'!AY$6</f>
        <v>50</v>
      </c>
      <c r="I2279" s="546"/>
      <c r="J2279" s="542"/>
    </row>
    <row r="2280" spans="1:10" ht="17" customHeight="1">
      <c r="A2280" s="532"/>
      <c r="B2280" s="530" t="str">
        <f>'statement of marks'!$CI$5</f>
        <v>Ik;kZoj.k v/;;u</v>
      </c>
      <c r="C2280" s="561"/>
      <c r="D2280" s="561"/>
      <c r="E2280" s="543" t="str">
        <f>'statement of marks'!AX80</f>
        <v/>
      </c>
      <c r="F2280" s="561"/>
      <c r="G2280" s="561"/>
      <c r="H2280" s="543" t="str">
        <f>'statement of marks'!AY80</f>
        <v/>
      </c>
      <c r="I2280" s="544" t="str">
        <f>IF('statement of marks'!CJ80="","",'statement of marks'!CJ80)</f>
        <v/>
      </c>
      <c r="J2280" s="545" t="str">
        <f>IF('statement of marks'!CK80="","",'statement of marks'!CK80)</f>
        <v/>
      </c>
    </row>
    <row r="2281" spans="1:10" ht="17" customHeight="1">
      <c r="A2281" s="532"/>
      <c r="B2281" s="530" t="str">
        <f>'statement of marks'!$CR$5</f>
        <v>LokLF; ,oe~ 'kkjhfjd f'k{kk</v>
      </c>
      <c r="C2281" s="543"/>
      <c r="D2281" s="543"/>
      <c r="E2281" s="543" t="str">
        <f>'statement of marks'!BS80</f>
        <v/>
      </c>
      <c r="F2281" s="561"/>
      <c r="G2281" s="543"/>
      <c r="H2281" s="543" t="str">
        <f>'statement of marks'!BT80</f>
        <v/>
      </c>
      <c r="I2281" s="547" t="str">
        <f>IF('statement of marks'!CS80="","",'statement of marks'!CS80)</f>
        <v/>
      </c>
      <c r="J2281" s="548" t="str">
        <f>IF('statement of marks'!CT80="","",'statement of marks'!CT80)</f>
        <v/>
      </c>
    </row>
    <row r="2282" spans="1:10" ht="17" customHeight="1">
      <c r="A2282" s="533"/>
      <c r="B2282" s="538" t="s">
        <v>55</v>
      </c>
      <c r="C2282" s="541"/>
      <c r="D2282" s="541"/>
      <c r="E2282" s="541">
        <f>'statement of marks'!BE$6</f>
        <v>25</v>
      </c>
      <c r="F2282" s="546"/>
      <c r="G2282" s="541"/>
      <c r="H2282" s="541">
        <f>'statement of marks'!BF$6</f>
        <v>25</v>
      </c>
      <c r="I2282" s="549"/>
      <c r="J2282" s="550"/>
    </row>
    <row r="2283" spans="1:10" ht="17" customHeight="1">
      <c r="A2283" s="532"/>
      <c r="B2283" s="530" t="str">
        <f>'statement of marks'!$CL$5</f>
        <v>dk;kZuqHko</v>
      </c>
      <c r="C2283" s="543"/>
      <c r="D2283" s="543"/>
      <c r="E2283" s="543" t="str">
        <f>'statement of marks'!BE80</f>
        <v/>
      </c>
      <c r="F2283" s="561"/>
      <c r="G2283" s="543"/>
      <c r="H2283" s="543" t="str">
        <f>'statement of marks'!BF80</f>
        <v/>
      </c>
      <c r="I2283" s="544" t="str">
        <f>IF('statement of marks'!CM80="","",'statement of marks'!CM80)</f>
        <v/>
      </c>
      <c r="J2283" s="545" t="str">
        <f>IF('statement of marks'!CN80="","",'statement of marks'!CN80)</f>
        <v/>
      </c>
    </row>
    <row r="2284" spans="1:10" ht="17" customHeight="1">
      <c r="A2284" s="532"/>
      <c r="B2284" s="530" t="str">
        <f>'statement of marks'!$CO$5</f>
        <v>dyk f'k{kk</v>
      </c>
      <c r="C2284" s="543"/>
      <c r="D2284" s="543"/>
      <c r="E2284" s="543" t="str">
        <f>'statement of marks'!BL80</f>
        <v/>
      </c>
      <c r="F2284" s="561"/>
      <c r="G2284" s="543"/>
      <c r="H2284" s="543" t="str">
        <f>'statement of marks'!BM80</f>
        <v/>
      </c>
      <c r="I2284" s="547" t="str">
        <f>IF('statement of marks'!CP80="","",'statement of marks'!CP80)</f>
        <v/>
      </c>
      <c r="J2284" s="551" t="str">
        <f>IF('statement of marks'!CQ80="","",'statement of marks'!CQ80)</f>
        <v/>
      </c>
    </row>
    <row r="2285" spans="1:10" ht="17" customHeight="1">
      <c r="A2285" s="960"/>
      <c r="B2285" s="959" t="s">
        <v>659</v>
      </c>
      <c r="C2285" s="920" t="s">
        <v>8</v>
      </c>
      <c r="D2285" s="920"/>
      <c r="E2285" s="961" t="str">
        <f>'statement of marks'!CY$5</f>
        <v>dqy iw.kkZd</v>
      </c>
      <c r="F2285" s="961"/>
      <c r="G2285" s="961" t="str">
        <f>'statement of marks'!CZ$5</f>
        <v>dqy izkIrkad</v>
      </c>
      <c r="H2285" s="961"/>
      <c r="I2285" s="562" t="str">
        <f>'statement of marks'!DA$5</f>
        <v>izfr'kr</v>
      </c>
      <c r="J2285" s="536" t="s">
        <v>663</v>
      </c>
    </row>
    <row r="2286" spans="1:10" ht="17" customHeight="1">
      <c r="A2286" s="960"/>
      <c r="B2286" s="959"/>
      <c r="C2286" s="920" t="str">
        <f>IF('statement of marks'!CX80="","",'statement of marks'!CX80)</f>
        <v/>
      </c>
      <c r="D2286" s="920"/>
      <c r="E2286" s="951" t="str">
        <f>IF('statement of marks'!CY80="","",'statement of marks'!CY80)</f>
        <v/>
      </c>
      <c r="F2286" s="951"/>
      <c r="G2286" s="951" t="str">
        <f>IF('statement of marks'!CZ80="","",'statement of marks'!CZ80)</f>
        <v/>
      </c>
      <c r="H2286" s="951"/>
      <c r="I2286" s="543" t="str">
        <f>IF('statement of marks'!DA80="","",'statement of marks'!DA80)</f>
        <v/>
      </c>
      <c r="J2286" s="566" t="str">
        <f>IF('statement of marks'!DB80="","",'statement of marks'!DB80)</f>
        <v/>
      </c>
    </row>
    <row r="2287" spans="1:10" ht="17" customHeight="1">
      <c r="A2287" s="532"/>
      <c r="B2287" s="539" t="str">
        <f>'statement of marks'!$CU$5</f>
        <v>dqy ehfVax</v>
      </c>
      <c r="C2287" s="932" t="str">
        <f>details!$CB$3</f>
        <v>;ksx fnlEcj rd</v>
      </c>
      <c r="D2287" s="933"/>
      <c r="E2287" s="934"/>
      <c r="F2287" s="552" t="str">
        <f>details!CB80</f>
        <v/>
      </c>
      <c r="G2287" s="932" t="s">
        <v>664</v>
      </c>
      <c r="H2287" s="933"/>
      <c r="I2287" s="934"/>
      <c r="J2287" s="554" t="str">
        <f>details!CJ80</f>
        <v/>
      </c>
    </row>
    <row r="2288" spans="1:10" ht="17" customHeight="1">
      <c r="A2288" s="532"/>
      <c r="B2288" s="530" t="str">
        <f>'statement of marks'!$CV$5</f>
        <v>Nk= mifLFkfr</v>
      </c>
      <c r="C2288" s="935"/>
      <c r="D2288" s="936"/>
      <c r="E2288" s="937"/>
      <c r="F2288" s="553" t="str">
        <f>details!CC80</f>
        <v/>
      </c>
      <c r="G2288" s="935"/>
      <c r="H2288" s="936"/>
      <c r="I2288" s="937"/>
      <c r="J2288" s="555" t="str">
        <f>details!CK80</f>
        <v/>
      </c>
    </row>
    <row r="2289" spans="1:10" ht="17" customHeight="1">
      <c r="A2289" s="532"/>
      <c r="B2289" s="530" t="s">
        <v>569</v>
      </c>
      <c r="C2289" s="952" t="str">
        <f>IF('statement of marks'!DE80="","",'statement of marks'!DE80)</f>
        <v/>
      </c>
      <c r="D2289" s="953"/>
      <c r="E2289" s="953"/>
      <c r="F2289" s="954"/>
      <c r="G2289" s="955" t="str">
        <f>'statement of marks'!DD$5</f>
        <v>d{kk esa LFkku</v>
      </c>
      <c r="H2289" s="956"/>
      <c r="I2289" s="957"/>
      <c r="J2289" s="545" t="str">
        <f>'statement of marks'!DD80</f>
        <v/>
      </c>
    </row>
    <row r="2290" spans="1:10" ht="17" customHeight="1">
      <c r="A2290" s="532"/>
      <c r="B2290" s="530" t="s">
        <v>65</v>
      </c>
      <c r="C2290" s="920"/>
      <c r="D2290" s="920"/>
      <c r="E2290" s="920"/>
      <c r="F2290" s="920"/>
      <c r="G2290" s="920"/>
      <c r="H2290" s="920"/>
      <c r="I2290" s="920"/>
      <c r="J2290" s="924"/>
    </row>
    <row r="2291" spans="1:10" ht="17" customHeight="1">
      <c r="A2291" s="532"/>
      <c r="B2291" s="556" t="s">
        <v>86</v>
      </c>
      <c r="C2291" s="920"/>
      <c r="D2291" s="920"/>
      <c r="E2291" s="920"/>
      <c r="F2291" s="920"/>
      <c r="G2291" s="920"/>
      <c r="H2291" s="920"/>
      <c r="I2291" s="920"/>
      <c r="J2291" s="924"/>
    </row>
    <row r="2292" spans="1:10" ht="17" customHeight="1">
      <c r="A2292" s="532"/>
      <c r="B2292" s="557" t="s">
        <v>16</v>
      </c>
      <c r="C2292" s="920"/>
      <c r="D2292" s="920"/>
      <c r="E2292" s="920"/>
      <c r="F2292" s="920"/>
      <c r="G2292" s="920"/>
      <c r="H2292" s="920"/>
      <c r="I2292" s="920"/>
      <c r="J2292" s="924"/>
    </row>
    <row r="2293" spans="1:10" ht="17" customHeight="1">
      <c r="A2293" s="534"/>
      <c r="B2293" s="558" t="s">
        <v>4</v>
      </c>
      <c r="C2293" s="920"/>
      <c r="D2293" s="920"/>
      <c r="E2293" s="920"/>
      <c r="F2293" s="920"/>
      <c r="G2293" s="920"/>
      <c r="H2293" s="920"/>
      <c r="I2293" s="920"/>
      <c r="J2293" s="924"/>
    </row>
    <row r="2294" spans="1:10" ht="17" customHeight="1" thickBot="1">
      <c r="A2294" s="535"/>
      <c r="B2294" s="559" t="str">
        <f>'statement of marks'!$H$3</f>
        <v xml:space="preserve">fo|ky; dk Mkbl dksM+ </v>
      </c>
      <c r="C2294" s="925" t="str">
        <f>'statement of marks'!$I$3</f>
        <v>00001</v>
      </c>
      <c r="D2294" s="925"/>
      <c r="E2294" s="926" t="s">
        <v>63</v>
      </c>
      <c r="F2294" s="926"/>
      <c r="G2294" s="926"/>
      <c r="H2294" s="927">
        <f>'statement of marks'!$DD$107</f>
        <v>42460</v>
      </c>
      <c r="I2294" s="928"/>
      <c r="J2294" s="540" t="s">
        <v>662</v>
      </c>
    </row>
    <row r="2295" spans="1:10" ht="17" customHeight="1">
      <c r="A2295" s="929" t="s">
        <v>39</v>
      </c>
      <c r="B2295" s="930"/>
      <c r="C2295" s="930"/>
      <c r="D2295" s="930"/>
      <c r="E2295" s="930"/>
      <c r="F2295" s="930"/>
      <c r="G2295" s="930"/>
      <c r="H2295" s="930"/>
      <c r="I2295" s="930"/>
      <c r="J2295" s="931"/>
    </row>
    <row r="2296" spans="1:10" ht="17" customHeight="1">
      <c r="A2296" s="938" t="str">
        <f>'statement of marks'!$A$1</f>
        <v>jk- ck- ek/;fed fo|ky; uohu] fuEckgsM+k</v>
      </c>
      <c r="B2296" s="939"/>
      <c r="C2296" s="939"/>
      <c r="D2296" s="939"/>
      <c r="E2296" s="939"/>
      <c r="F2296" s="939"/>
      <c r="G2296" s="939"/>
      <c r="H2296" s="939"/>
      <c r="I2296" s="939"/>
      <c r="J2296" s="940"/>
    </row>
    <row r="2297" spans="1:10" ht="17" customHeight="1">
      <c r="A2297" s="941"/>
      <c r="B2297" s="942"/>
      <c r="C2297" s="942"/>
      <c r="D2297" s="942"/>
      <c r="E2297" s="942"/>
      <c r="F2297" s="942"/>
      <c r="G2297" s="942"/>
      <c r="H2297" s="942"/>
      <c r="I2297" s="942"/>
      <c r="J2297" s="943"/>
    </row>
    <row r="2298" spans="1:10" ht="17" customHeight="1">
      <c r="A2298" s="531"/>
      <c r="B2298" s="537" t="s">
        <v>559</v>
      </c>
      <c r="C2298" s="944" t="str">
        <f>'statement of marks'!$F$3</f>
        <v>2015-16</v>
      </c>
      <c r="D2298" s="944"/>
      <c r="E2298" s="944"/>
      <c r="F2298" s="944"/>
      <c r="G2298" s="944"/>
      <c r="H2298" s="944"/>
      <c r="I2298" s="944"/>
      <c r="J2298" s="945"/>
    </row>
    <row r="2299" spans="1:10" ht="17" customHeight="1">
      <c r="A2299" s="532"/>
      <c r="B2299" s="530" t="s">
        <v>560</v>
      </c>
      <c r="C2299" s="912" t="str">
        <f>IF('statement of marks'!H81="","",'statement of marks'!H81)</f>
        <v>v 075</v>
      </c>
      <c r="D2299" s="912"/>
      <c r="E2299" s="912"/>
      <c r="F2299" s="912"/>
      <c r="G2299" s="912"/>
      <c r="H2299" s="912"/>
      <c r="I2299" s="912"/>
      <c r="J2299" s="958"/>
    </row>
    <row r="2300" spans="1:10" ht="17" customHeight="1">
      <c r="A2300" s="532"/>
      <c r="B2300" s="530" t="s">
        <v>561</v>
      </c>
      <c r="C2300" s="912" t="str">
        <f>IF('statement of marks'!I81="","",'statement of marks'!I81)</f>
        <v>c 075</v>
      </c>
      <c r="D2300" s="912"/>
      <c r="E2300" s="912"/>
      <c r="F2300" s="912"/>
      <c r="G2300" s="912"/>
      <c r="H2300" s="912"/>
      <c r="I2300" s="912"/>
      <c r="J2300" s="958"/>
    </row>
    <row r="2301" spans="1:10" ht="17" customHeight="1">
      <c r="A2301" s="532"/>
      <c r="B2301" s="530" t="s">
        <v>562</v>
      </c>
      <c r="C2301" s="912" t="str">
        <f>IF('statement of marks'!J81="","",'statement of marks'!J81)</f>
        <v>l 075</v>
      </c>
      <c r="D2301" s="912"/>
      <c r="E2301" s="912"/>
      <c r="F2301" s="912"/>
      <c r="G2301" s="912"/>
      <c r="H2301" s="912"/>
      <c r="I2301" s="912"/>
      <c r="J2301" s="958"/>
    </row>
    <row r="2302" spans="1:10" ht="17" customHeight="1">
      <c r="A2302" s="532"/>
      <c r="B2302" s="530" t="s">
        <v>563</v>
      </c>
      <c r="C2302" s="946" t="str">
        <f>'statement of marks'!$D$3</f>
        <v>2 A</v>
      </c>
      <c r="D2302" s="946"/>
      <c r="E2302" s="946"/>
      <c r="F2302" s="912" t="s">
        <v>566</v>
      </c>
      <c r="G2302" s="912"/>
      <c r="H2302" s="912"/>
      <c r="I2302" s="949" t="str">
        <f>IF('statement of marks'!B81="","",'statement of marks'!B81)</f>
        <v/>
      </c>
      <c r="J2302" s="950"/>
    </row>
    <row r="2303" spans="1:10" ht="17" customHeight="1">
      <c r="A2303" s="532"/>
      <c r="B2303" s="530" t="s">
        <v>6</v>
      </c>
      <c r="C2303" s="946" t="str">
        <f>IF('statement of marks'!D81="","",'statement of marks'!D81)</f>
        <v/>
      </c>
      <c r="D2303" s="946"/>
      <c r="E2303" s="946"/>
      <c r="F2303" s="912" t="s">
        <v>564</v>
      </c>
      <c r="G2303" s="912"/>
      <c r="H2303" s="912"/>
      <c r="I2303" s="949" t="str">
        <f>IF('statement of marks'!E81="","",'statement of marks'!E81)</f>
        <v/>
      </c>
      <c r="J2303" s="950"/>
    </row>
    <row r="2304" spans="1:10" ht="17" customHeight="1">
      <c r="A2304" s="532"/>
      <c r="B2304" s="530" t="s">
        <v>661</v>
      </c>
      <c r="C2304" s="947" t="str">
        <f>IF('statement of marks'!F81="","",'statement of marks'!F81)</f>
        <v/>
      </c>
      <c r="D2304" s="947"/>
      <c r="E2304" s="947"/>
      <c r="F2304" s="918" t="str">
        <f>IF('statement of marks'!G81="","",'statement of marks'!G81)</f>
        <v/>
      </c>
      <c r="G2304" s="918"/>
      <c r="H2304" s="918"/>
      <c r="I2304" s="918"/>
      <c r="J2304" s="948"/>
    </row>
    <row r="2305" spans="1:10" ht="17" customHeight="1">
      <c r="A2305" s="534"/>
      <c r="B2305" s="529" t="s">
        <v>565</v>
      </c>
      <c r="C2305" s="498" t="str">
        <f>'statement of marks'!K$5</f>
        <v>ekSf[kd</v>
      </c>
      <c r="D2305" s="498" t="str">
        <f>'statement of marks'!L$5</f>
        <v>fyf[kr</v>
      </c>
      <c r="E2305" s="498" t="str">
        <f>'statement of marks'!M$5</f>
        <v>;ksx</v>
      </c>
      <c r="F2305" s="498" t="str">
        <f>'statement of marks'!N$5</f>
        <v>ekSf[kd</v>
      </c>
      <c r="G2305" s="498" t="str">
        <f>'statement of marks'!O$5</f>
        <v>fyf[kr</v>
      </c>
      <c r="H2305" s="498" t="str">
        <f>'statement of marks'!P$5</f>
        <v>;ksx</v>
      </c>
      <c r="I2305" s="564" t="s">
        <v>79</v>
      </c>
      <c r="J2305" s="565" t="s">
        <v>571</v>
      </c>
    </row>
    <row r="2306" spans="1:10" ht="17" customHeight="1">
      <c r="A2306" s="533"/>
      <c r="B2306" s="538" t="s">
        <v>55</v>
      </c>
      <c r="C2306" s="541">
        <f>'statement of marks'!K$6</f>
        <v>70</v>
      </c>
      <c r="D2306" s="541">
        <f>'statement of marks'!L$6</f>
        <v>30</v>
      </c>
      <c r="E2306" s="541">
        <f>'statement of marks'!M$6</f>
        <v>100</v>
      </c>
      <c r="F2306" s="541">
        <f>'statement of marks'!N$6</f>
        <v>70</v>
      </c>
      <c r="G2306" s="541">
        <f>'statement of marks'!O$6</f>
        <v>30</v>
      </c>
      <c r="H2306" s="541">
        <f>'statement of marks'!P$6</f>
        <v>100</v>
      </c>
      <c r="I2306" s="541"/>
      <c r="J2306" s="542"/>
    </row>
    <row r="2307" spans="1:10" ht="17" customHeight="1">
      <c r="A2307" s="532"/>
      <c r="B2307" s="530" t="str">
        <f>'statement of marks'!$BZ$5</f>
        <v>fgUnh</v>
      </c>
      <c r="C2307" s="543" t="str">
        <f>'statement of marks'!K81</f>
        <v/>
      </c>
      <c r="D2307" s="543" t="str">
        <f>'statement of marks'!L81</f>
        <v/>
      </c>
      <c r="E2307" s="543" t="str">
        <f>'statement of marks'!M81</f>
        <v/>
      </c>
      <c r="F2307" s="543" t="str">
        <f>'statement of marks'!N81</f>
        <v/>
      </c>
      <c r="G2307" s="543" t="str">
        <f>'statement of marks'!O81</f>
        <v/>
      </c>
      <c r="H2307" s="543" t="str">
        <f>'statement of marks'!P81</f>
        <v/>
      </c>
      <c r="I2307" s="544" t="str">
        <f>IF('statement of marks'!CA81="","",'statement of marks'!CA81)</f>
        <v/>
      </c>
      <c r="J2307" s="545" t="str">
        <f>IF('statement of marks'!CB81="","",'statement of marks'!CB81)</f>
        <v/>
      </c>
    </row>
    <row r="2308" spans="1:10" ht="17" customHeight="1">
      <c r="A2308" s="532"/>
      <c r="B2308" s="530" t="str">
        <f>'statement of marks'!$CC$5</f>
        <v>vaxszth</v>
      </c>
      <c r="C2308" s="543" t="str">
        <f>'statement of marks'!X81</f>
        <v/>
      </c>
      <c r="D2308" s="543" t="str">
        <f>'statement of marks'!Y81</f>
        <v/>
      </c>
      <c r="E2308" s="543" t="str">
        <f>'statement of marks'!Z81</f>
        <v/>
      </c>
      <c r="F2308" s="543" t="str">
        <f>'statement of marks'!AA81</f>
        <v/>
      </c>
      <c r="G2308" s="543" t="str">
        <f>'statement of marks'!AB81</f>
        <v/>
      </c>
      <c r="H2308" s="543" t="str">
        <f>'statement of marks'!AC81</f>
        <v/>
      </c>
      <c r="I2308" s="544" t="str">
        <f>IF('statement of marks'!CD81="","",'statement of marks'!CD81)</f>
        <v/>
      </c>
      <c r="J2308" s="545" t="str">
        <f>IF('statement of marks'!CE81="","",'statement of marks'!CE81)</f>
        <v/>
      </c>
    </row>
    <row r="2309" spans="1:10" ht="17" customHeight="1">
      <c r="A2309" s="532"/>
      <c r="B2309" s="530" t="str">
        <f>'statement of marks'!$CF$5</f>
        <v>xf.kr</v>
      </c>
      <c r="C2309" s="543" t="str">
        <f>'statement of marks'!AK81</f>
        <v/>
      </c>
      <c r="D2309" s="543" t="str">
        <f>'statement of marks'!AL81</f>
        <v/>
      </c>
      <c r="E2309" s="543" t="str">
        <f>'statement of marks'!AM81</f>
        <v/>
      </c>
      <c r="F2309" s="543" t="str">
        <f>'statement of marks'!AN81</f>
        <v/>
      </c>
      <c r="G2309" s="543" t="str">
        <f>'statement of marks'!AO81</f>
        <v/>
      </c>
      <c r="H2309" s="543" t="str">
        <f>'statement of marks'!AP81</f>
        <v/>
      </c>
      <c r="I2309" s="544" t="str">
        <f>IF('statement of marks'!CG81="","",'statement of marks'!CG81)</f>
        <v/>
      </c>
      <c r="J2309" s="545" t="str">
        <f>IF('statement of marks'!CH81="","",'statement of marks'!CH81)</f>
        <v/>
      </c>
    </row>
    <row r="2310" spans="1:10" ht="17" customHeight="1">
      <c r="A2310" s="533"/>
      <c r="B2310" s="538" t="s">
        <v>55</v>
      </c>
      <c r="C2310" s="541"/>
      <c r="D2310" s="541"/>
      <c r="E2310" s="541">
        <f>'statement of marks'!AX$6</f>
        <v>50</v>
      </c>
      <c r="F2310" s="541"/>
      <c r="G2310" s="541"/>
      <c r="H2310" s="541">
        <f>'statement of marks'!AY$6</f>
        <v>50</v>
      </c>
      <c r="I2310" s="546"/>
      <c r="J2310" s="542"/>
    </row>
    <row r="2311" spans="1:10" ht="17" customHeight="1">
      <c r="A2311" s="532"/>
      <c r="B2311" s="530" t="str">
        <f>'statement of marks'!$CI$5</f>
        <v>Ik;kZoj.k v/;;u</v>
      </c>
      <c r="C2311" s="561"/>
      <c r="D2311" s="561"/>
      <c r="E2311" s="543" t="str">
        <f>'statement of marks'!AX81</f>
        <v/>
      </c>
      <c r="F2311" s="561"/>
      <c r="G2311" s="561"/>
      <c r="H2311" s="543" t="str">
        <f>'statement of marks'!AY81</f>
        <v/>
      </c>
      <c r="I2311" s="544" t="str">
        <f>IF('statement of marks'!CJ81="","",'statement of marks'!CJ81)</f>
        <v/>
      </c>
      <c r="J2311" s="545" t="str">
        <f>IF('statement of marks'!CK81="","",'statement of marks'!CK81)</f>
        <v/>
      </c>
    </row>
    <row r="2312" spans="1:10" ht="17" customHeight="1">
      <c r="A2312" s="532"/>
      <c r="B2312" s="530" t="str">
        <f>'statement of marks'!$CR$5</f>
        <v>LokLF; ,oe~ 'kkjhfjd f'k{kk</v>
      </c>
      <c r="C2312" s="543"/>
      <c r="D2312" s="543"/>
      <c r="E2312" s="543" t="str">
        <f>'statement of marks'!BS81</f>
        <v/>
      </c>
      <c r="F2312" s="561"/>
      <c r="G2312" s="543"/>
      <c r="H2312" s="543" t="str">
        <f>'statement of marks'!BT81</f>
        <v/>
      </c>
      <c r="I2312" s="547" t="str">
        <f>IF('statement of marks'!CS81="","",'statement of marks'!CS81)</f>
        <v/>
      </c>
      <c r="J2312" s="548" t="str">
        <f>IF('statement of marks'!CT81="","",'statement of marks'!CT81)</f>
        <v/>
      </c>
    </row>
    <row r="2313" spans="1:10" ht="17" customHeight="1">
      <c r="A2313" s="533"/>
      <c r="B2313" s="538" t="s">
        <v>55</v>
      </c>
      <c r="C2313" s="541"/>
      <c r="D2313" s="541"/>
      <c r="E2313" s="541">
        <f>'statement of marks'!BE$6</f>
        <v>25</v>
      </c>
      <c r="F2313" s="546"/>
      <c r="G2313" s="541"/>
      <c r="H2313" s="541">
        <f>'statement of marks'!BF$6</f>
        <v>25</v>
      </c>
      <c r="I2313" s="549"/>
      <c r="J2313" s="550"/>
    </row>
    <row r="2314" spans="1:10" ht="17" customHeight="1">
      <c r="A2314" s="532"/>
      <c r="B2314" s="530" t="str">
        <f>'statement of marks'!$CL$5</f>
        <v>dk;kZuqHko</v>
      </c>
      <c r="C2314" s="543"/>
      <c r="D2314" s="543"/>
      <c r="E2314" s="543" t="str">
        <f>'statement of marks'!BE81</f>
        <v/>
      </c>
      <c r="F2314" s="561"/>
      <c r="G2314" s="543"/>
      <c r="H2314" s="543" t="str">
        <f>'statement of marks'!BF81</f>
        <v/>
      </c>
      <c r="I2314" s="544" t="str">
        <f>IF('statement of marks'!CM81="","",'statement of marks'!CM81)</f>
        <v/>
      </c>
      <c r="J2314" s="545" t="str">
        <f>IF('statement of marks'!CN81="","",'statement of marks'!CN81)</f>
        <v/>
      </c>
    </row>
    <row r="2315" spans="1:10" ht="17" customHeight="1">
      <c r="A2315" s="532"/>
      <c r="B2315" s="530" t="str">
        <f>'statement of marks'!$CO$5</f>
        <v>dyk f'k{kk</v>
      </c>
      <c r="C2315" s="543"/>
      <c r="D2315" s="543"/>
      <c r="E2315" s="543" t="str">
        <f>'statement of marks'!BL81</f>
        <v/>
      </c>
      <c r="F2315" s="561"/>
      <c r="G2315" s="543"/>
      <c r="H2315" s="543" t="str">
        <f>'statement of marks'!BM81</f>
        <v/>
      </c>
      <c r="I2315" s="547" t="str">
        <f>IF('statement of marks'!CP81="","",'statement of marks'!CP81)</f>
        <v/>
      </c>
      <c r="J2315" s="551" t="str">
        <f>IF('statement of marks'!CQ81="","",'statement of marks'!CQ81)</f>
        <v/>
      </c>
    </row>
    <row r="2316" spans="1:10" ht="17" customHeight="1">
      <c r="A2316" s="960"/>
      <c r="B2316" s="959" t="s">
        <v>659</v>
      </c>
      <c r="C2316" s="920" t="s">
        <v>8</v>
      </c>
      <c r="D2316" s="920"/>
      <c r="E2316" s="961" t="str">
        <f>'statement of marks'!CY$5</f>
        <v>dqy iw.kkZd</v>
      </c>
      <c r="F2316" s="961"/>
      <c r="G2316" s="961" t="str">
        <f>'statement of marks'!CZ$5</f>
        <v>dqy izkIrkad</v>
      </c>
      <c r="H2316" s="961"/>
      <c r="I2316" s="562" t="str">
        <f>'statement of marks'!DA$5</f>
        <v>izfr'kr</v>
      </c>
      <c r="J2316" s="536" t="s">
        <v>663</v>
      </c>
    </row>
    <row r="2317" spans="1:10" ht="17" customHeight="1">
      <c r="A2317" s="960"/>
      <c r="B2317" s="959"/>
      <c r="C2317" s="920" t="str">
        <f>IF('statement of marks'!CX81="","",'statement of marks'!CX81)</f>
        <v/>
      </c>
      <c r="D2317" s="920"/>
      <c r="E2317" s="951" t="str">
        <f>IF('statement of marks'!CY81="","",'statement of marks'!CY81)</f>
        <v/>
      </c>
      <c r="F2317" s="951"/>
      <c r="G2317" s="951" t="str">
        <f>IF('statement of marks'!CZ81="","",'statement of marks'!CZ81)</f>
        <v/>
      </c>
      <c r="H2317" s="951"/>
      <c r="I2317" s="543" t="str">
        <f>IF('statement of marks'!DA81="","",'statement of marks'!DA81)</f>
        <v/>
      </c>
      <c r="J2317" s="566" t="str">
        <f>IF('statement of marks'!DB81="","",'statement of marks'!DB81)</f>
        <v/>
      </c>
    </row>
    <row r="2318" spans="1:10" ht="17" customHeight="1">
      <c r="A2318" s="532"/>
      <c r="B2318" s="539" t="str">
        <f>'statement of marks'!$CU$5</f>
        <v>dqy ehfVax</v>
      </c>
      <c r="C2318" s="932" t="str">
        <f>details!$CB$3</f>
        <v>;ksx fnlEcj rd</v>
      </c>
      <c r="D2318" s="933"/>
      <c r="E2318" s="934"/>
      <c r="F2318" s="552" t="str">
        <f>details!CB81</f>
        <v/>
      </c>
      <c r="G2318" s="932" t="s">
        <v>664</v>
      </c>
      <c r="H2318" s="933"/>
      <c r="I2318" s="934"/>
      <c r="J2318" s="554" t="str">
        <f>details!CJ81</f>
        <v/>
      </c>
    </row>
    <row r="2319" spans="1:10" ht="17" customHeight="1">
      <c r="A2319" s="532"/>
      <c r="B2319" s="530" t="str">
        <f>'statement of marks'!$CV$5</f>
        <v>Nk= mifLFkfr</v>
      </c>
      <c r="C2319" s="935"/>
      <c r="D2319" s="936"/>
      <c r="E2319" s="937"/>
      <c r="F2319" s="553" t="str">
        <f>details!CC81</f>
        <v/>
      </c>
      <c r="G2319" s="935"/>
      <c r="H2319" s="936"/>
      <c r="I2319" s="937"/>
      <c r="J2319" s="555" t="str">
        <f>details!CK81</f>
        <v/>
      </c>
    </row>
    <row r="2320" spans="1:10" ht="17" customHeight="1">
      <c r="A2320" s="532"/>
      <c r="B2320" s="530" t="s">
        <v>569</v>
      </c>
      <c r="C2320" s="952" t="str">
        <f>IF('statement of marks'!DE81="","",'statement of marks'!DE81)</f>
        <v/>
      </c>
      <c r="D2320" s="953"/>
      <c r="E2320" s="953"/>
      <c r="F2320" s="954"/>
      <c r="G2320" s="955" t="str">
        <f>'statement of marks'!DD$5</f>
        <v>d{kk esa LFkku</v>
      </c>
      <c r="H2320" s="956"/>
      <c r="I2320" s="957"/>
      <c r="J2320" s="545" t="str">
        <f>'statement of marks'!DD81</f>
        <v/>
      </c>
    </row>
    <row r="2321" spans="1:10" ht="17" customHeight="1">
      <c r="A2321" s="532"/>
      <c r="B2321" s="530" t="s">
        <v>65</v>
      </c>
      <c r="C2321" s="920"/>
      <c r="D2321" s="920"/>
      <c r="E2321" s="920"/>
      <c r="F2321" s="920"/>
      <c r="G2321" s="920"/>
      <c r="H2321" s="920"/>
      <c r="I2321" s="920"/>
      <c r="J2321" s="924"/>
    </row>
    <row r="2322" spans="1:10" ht="17" customHeight="1">
      <c r="A2322" s="532"/>
      <c r="B2322" s="556" t="s">
        <v>86</v>
      </c>
      <c r="C2322" s="920"/>
      <c r="D2322" s="920"/>
      <c r="E2322" s="920"/>
      <c r="F2322" s="920"/>
      <c r="G2322" s="920"/>
      <c r="H2322" s="920"/>
      <c r="I2322" s="920"/>
      <c r="J2322" s="924"/>
    </row>
    <row r="2323" spans="1:10" ht="17" customHeight="1">
      <c r="A2323" s="532"/>
      <c r="B2323" s="557" t="s">
        <v>16</v>
      </c>
      <c r="C2323" s="920"/>
      <c r="D2323" s="920"/>
      <c r="E2323" s="920"/>
      <c r="F2323" s="920"/>
      <c r="G2323" s="920"/>
      <c r="H2323" s="920"/>
      <c r="I2323" s="920"/>
      <c r="J2323" s="924"/>
    </row>
    <row r="2324" spans="1:10" ht="17" customHeight="1">
      <c r="A2324" s="534"/>
      <c r="B2324" s="558" t="s">
        <v>4</v>
      </c>
      <c r="C2324" s="920"/>
      <c r="D2324" s="920"/>
      <c r="E2324" s="920"/>
      <c r="F2324" s="920"/>
      <c r="G2324" s="920"/>
      <c r="H2324" s="920"/>
      <c r="I2324" s="920"/>
      <c r="J2324" s="924"/>
    </row>
    <row r="2325" spans="1:10" ht="17" customHeight="1" thickBot="1">
      <c r="A2325" s="535"/>
      <c r="B2325" s="559" t="str">
        <f>'statement of marks'!$H$3</f>
        <v xml:space="preserve">fo|ky; dk Mkbl dksM+ </v>
      </c>
      <c r="C2325" s="925" t="str">
        <f>'statement of marks'!$I$3</f>
        <v>00001</v>
      </c>
      <c r="D2325" s="925"/>
      <c r="E2325" s="926" t="s">
        <v>63</v>
      </c>
      <c r="F2325" s="926"/>
      <c r="G2325" s="926"/>
      <c r="H2325" s="927">
        <f>'statement of marks'!$DD$107</f>
        <v>42460</v>
      </c>
      <c r="I2325" s="928"/>
      <c r="J2325" s="540" t="s">
        <v>662</v>
      </c>
    </row>
    <row r="2326" spans="1:10" ht="17" customHeight="1">
      <c r="A2326" s="929" t="s">
        <v>39</v>
      </c>
      <c r="B2326" s="930"/>
      <c r="C2326" s="930"/>
      <c r="D2326" s="930"/>
      <c r="E2326" s="930"/>
      <c r="F2326" s="930"/>
      <c r="G2326" s="930"/>
      <c r="H2326" s="930"/>
      <c r="I2326" s="930"/>
      <c r="J2326" s="931"/>
    </row>
    <row r="2327" spans="1:10" ht="17" customHeight="1">
      <c r="A2327" s="938" t="str">
        <f>'statement of marks'!$A$1</f>
        <v>jk- ck- ek/;fed fo|ky; uohu] fuEckgsM+k</v>
      </c>
      <c r="B2327" s="939"/>
      <c r="C2327" s="939"/>
      <c r="D2327" s="939"/>
      <c r="E2327" s="939"/>
      <c r="F2327" s="939"/>
      <c r="G2327" s="939"/>
      <c r="H2327" s="939"/>
      <c r="I2327" s="939"/>
      <c r="J2327" s="940"/>
    </row>
    <row r="2328" spans="1:10" ht="17" customHeight="1">
      <c r="A2328" s="941"/>
      <c r="B2328" s="942"/>
      <c r="C2328" s="942"/>
      <c r="D2328" s="942"/>
      <c r="E2328" s="942"/>
      <c r="F2328" s="942"/>
      <c r="G2328" s="942"/>
      <c r="H2328" s="942"/>
      <c r="I2328" s="942"/>
      <c r="J2328" s="943"/>
    </row>
    <row r="2329" spans="1:10" ht="17" customHeight="1">
      <c r="A2329" s="531"/>
      <c r="B2329" s="537" t="s">
        <v>559</v>
      </c>
      <c r="C2329" s="944" t="str">
        <f>'statement of marks'!$F$3</f>
        <v>2015-16</v>
      </c>
      <c r="D2329" s="944"/>
      <c r="E2329" s="944"/>
      <c r="F2329" s="944"/>
      <c r="G2329" s="944"/>
      <c r="H2329" s="944"/>
      <c r="I2329" s="944"/>
      <c r="J2329" s="945"/>
    </row>
    <row r="2330" spans="1:10" ht="17" customHeight="1">
      <c r="A2330" s="532"/>
      <c r="B2330" s="530" t="s">
        <v>560</v>
      </c>
      <c r="C2330" s="912" t="str">
        <f>IF('statement of marks'!H82="","",'statement of marks'!H82)</f>
        <v>v 076</v>
      </c>
      <c r="D2330" s="912"/>
      <c r="E2330" s="912"/>
      <c r="F2330" s="912"/>
      <c r="G2330" s="912"/>
      <c r="H2330" s="912"/>
      <c r="I2330" s="912"/>
      <c r="J2330" s="958"/>
    </row>
    <row r="2331" spans="1:10" ht="17" customHeight="1">
      <c r="A2331" s="532"/>
      <c r="B2331" s="530" t="s">
        <v>561</v>
      </c>
      <c r="C2331" s="912" t="str">
        <f>IF('statement of marks'!I82="","",'statement of marks'!I82)</f>
        <v>c 076</v>
      </c>
      <c r="D2331" s="912"/>
      <c r="E2331" s="912"/>
      <c r="F2331" s="912"/>
      <c r="G2331" s="912"/>
      <c r="H2331" s="912"/>
      <c r="I2331" s="912"/>
      <c r="J2331" s="958"/>
    </row>
    <row r="2332" spans="1:10" ht="17" customHeight="1">
      <c r="A2332" s="532"/>
      <c r="B2332" s="530" t="s">
        <v>562</v>
      </c>
      <c r="C2332" s="912" t="str">
        <f>IF('statement of marks'!J82="","",'statement of marks'!J82)</f>
        <v>l 076</v>
      </c>
      <c r="D2332" s="912"/>
      <c r="E2332" s="912"/>
      <c r="F2332" s="912"/>
      <c r="G2332" s="912"/>
      <c r="H2332" s="912"/>
      <c r="I2332" s="912"/>
      <c r="J2332" s="958"/>
    </row>
    <row r="2333" spans="1:10" ht="17" customHeight="1">
      <c r="A2333" s="532"/>
      <c r="B2333" s="530" t="s">
        <v>563</v>
      </c>
      <c r="C2333" s="946" t="str">
        <f>'statement of marks'!$D$3</f>
        <v>2 A</v>
      </c>
      <c r="D2333" s="946"/>
      <c r="E2333" s="946"/>
      <c r="F2333" s="912" t="s">
        <v>566</v>
      </c>
      <c r="G2333" s="912"/>
      <c r="H2333" s="912"/>
      <c r="I2333" s="949" t="str">
        <f>IF('statement of marks'!B82="","",'statement of marks'!B82)</f>
        <v/>
      </c>
      <c r="J2333" s="950"/>
    </row>
    <row r="2334" spans="1:10" ht="17" customHeight="1">
      <c r="A2334" s="532"/>
      <c r="B2334" s="530" t="s">
        <v>6</v>
      </c>
      <c r="C2334" s="946" t="str">
        <f>IF('statement of marks'!D82="","",'statement of marks'!D82)</f>
        <v/>
      </c>
      <c r="D2334" s="946"/>
      <c r="E2334" s="946"/>
      <c r="F2334" s="912" t="s">
        <v>564</v>
      </c>
      <c r="G2334" s="912"/>
      <c r="H2334" s="912"/>
      <c r="I2334" s="949" t="str">
        <f>IF('statement of marks'!E82="","",'statement of marks'!E82)</f>
        <v/>
      </c>
      <c r="J2334" s="950"/>
    </row>
    <row r="2335" spans="1:10" ht="17" customHeight="1">
      <c r="A2335" s="532"/>
      <c r="B2335" s="530" t="s">
        <v>661</v>
      </c>
      <c r="C2335" s="947" t="str">
        <f>IF('statement of marks'!F82="","",'statement of marks'!F82)</f>
        <v/>
      </c>
      <c r="D2335" s="947"/>
      <c r="E2335" s="947"/>
      <c r="F2335" s="918" t="str">
        <f>IF('statement of marks'!G82="","",'statement of marks'!G82)</f>
        <v/>
      </c>
      <c r="G2335" s="918"/>
      <c r="H2335" s="918"/>
      <c r="I2335" s="918"/>
      <c r="J2335" s="948"/>
    </row>
    <row r="2336" spans="1:10" ht="17" customHeight="1">
      <c r="A2336" s="534"/>
      <c r="B2336" s="529" t="s">
        <v>565</v>
      </c>
      <c r="C2336" s="498" t="str">
        <f>'statement of marks'!K$5</f>
        <v>ekSf[kd</v>
      </c>
      <c r="D2336" s="498" t="str">
        <f>'statement of marks'!L$5</f>
        <v>fyf[kr</v>
      </c>
      <c r="E2336" s="498" t="str">
        <f>'statement of marks'!M$5</f>
        <v>;ksx</v>
      </c>
      <c r="F2336" s="498" t="str">
        <f>'statement of marks'!N$5</f>
        <v>ekSf[kd</v>
      </c>
      <c r="G2336" s="498" t="str">
        <f>'statement of marks'!O$5</f>
        <v>fyf[kr</v>
      </c>
      <c r="H2336" s="498" t="str">
        <f>'statement of marks'!P$5</f>
        <v>;ksx</v>
      </c>
      <c r="I2336" s="564" t="s">
        <v>79</v>
      </c>
      <c r="J2336" s="565" t="s">
        <v>571</v>
      </c>
    </row>
    <row r="2337" spans="1:10" ht="17" customHeight="1">
      <c r="A2337" s="533"/>
      <c r="B2337" s="538" t="s">
        <v>55</v>
      </c>
      <c r="C2337" s="541">
        <f>'statement of marks'!K$6</f>
        <v>70</v>
      </c>
      <c r="D2337" s="541">
        <f>'statement of marks'!L$6</f>
        <v>30</v>
      </c>
      <c r="E2337" s="541">
        <f>'statement of marks'!M$6</f>
        <v>100</v>
      </c>
      <c r="F2337" s="541">
        <f>'statement of marks'!N$6</f>
        <v>70</v>
      </c>
      <c r="G2337" s="541">
        <f>'statement of marks'!O$6</f>
        <v>30</v>
      </c>
      <c r="H2337" s="541">
        <f>'statement of marks'!P$6</f>
        <v>100</v>
      </c>
      <c r="I2337" s="541"/>
      <c r="J2337" s="542"/>
    </row>
    <row r="2338" spans="1:10" ht="17" customHeight="1">
      <c r="A2338" s="532"/>
      <c r="B2338" s="530" t="str">
        <f>'statement of marks'!$BZ$5</f>
        <v>fgUnh</v>
      </c>
      <c r="C2338" s="543" t="str">
        <f>'statement of marks'!K82</f>
        <v/>
      </c>
      <c r="D2338" s="543" t="str">
        <f>'statement of marks'!L82</f>
        <v/>
      </c>
      <c r="E2338" s="543" t="str">
        <f>'statement of marks'!M82</f>
        <v/>
      </c>
      <c r="F2338" s="543" t="str">
        <f>'statement of marks'!N82</f>
        <v/>
      </c>
      <c r="G2338" s="543" t="str">
        <f>'statement of marks'!O82</f>
        <v/>
      </c>
      <c r="H2338" s="543" t="str">
        <f>'statement of marks'!P82</f>
        <v/>
      </c>
      <c r="I2338" s="544" t="str">
        <f>IF('statement of marks'!CA82="","",'statement of marks'!CA82)</f>
        <v/>
      </c>
      <c r="J2338" s="545" t="str">
        <f>IF('statement of marks'!CB82="","",'statement of marks'!CB82)</f>
        <v/>
      </c>
    </row>
    <row r="2339" spans="1:10" ht="17" customHeight="1">
      <c r="A2339" s="532"/>
      <c r="B2339" s="530" t="str">
        <f>'statement of marks'!$CC$5</f>
        <v>vaxszth</v>
      </c>
      <c r="C2339" s="543" t="str">
        <f>'statement of marks'!X82</f>
        <v/>
      </c>
      <c r="D2339" s="543" t="str">
        <f>'statement of marks'!Y82</f>
        <v/>
      </c>
      <c r="E2339" s="543" t="str">
        <f>'statement of marks'!Z82</f>
        <v/>
      </c>
      <c r="F2339" s="543" t="str">
        <f>'statement of marks'!AA82</f>
        <v/>
      </c>
      <c r="G2339" s="543" t="str">
        <f>'statement of marks'!AB82</f>
        <v/>
      </c>
      <c r="H2339" s="543" t="str">
        <f>'statement of marks'!AC82</f>
        <v/>
      </c>
      <c r="I2339" s="544" t="str">
        <f>IF('statement of marks'!CD82="","",'statement of marks'!CD82)</f>
        <v/>
      </c>
      <c r="J2339" s="545" t="str">
        <f>IF('statement of marks'!CE82="","",'statement of marks'!CE82)</f>
        <v/>
      </c>
    </row>
    <row r="2340" spans="1:10" ht="17" customHeight="1">
      <c r="A2340" s="532"/>
      <c r="B2340" s="530" t="str">
        <f>'statement of marks'!$CF$5</f>
        <v>xf.kr</v>
      </c>
      <c r="C2340" s="543" t="str">
        <f>'statement of marks'!AK82</f>
        <v/>
      </c>
      <c r="D2340" s="543" t="str">
        <f>'statement of marks'!AL82</f>
        <v/>
      </c>
      <c r="E2340" s="543" t="str">
        <f>'statement of marks'!AM82</f>
        <v/>
      </c>
      <c r="F2340" s="543" t="str">
        <f>'statement of marks'!AN82</f>
        <v/>
      </c>
      <c r="G2340" s="543" t="str">
        <f>'statement of marks'!AO82</f>
        <v/>
      </c>
      <c r="H2340" s="543" t="str">
        <f>'statement of marks'!AP82</f>
        <v/>
      </c>
      <c r="I2340" s="544" t="str">
        <f>IF('statement of marks'!CG82="","",'statement of marks'!CG82)</f>
        <v/>
      </c>
      <c r="J2340" s="545" t="str">
        <f>IF('statement of marks'!CH82="","",'statement of marks'!CH82)</f>
        <v/>
      </c>
    </row>
    <row r="2341" spans="1:10" ht="17" customHeight="1">
      <c r="A2341" s="533"/>
      <c r="B2341" s="538" t="s">
        <v>55</v>
      </c>
      <c r="C2341" s="541"/>
      <c r="D2341" s="541"/>
      <c r="E2341" s="541">
        <f>'statement of marks'!AX$6</f>
        <v>50</v>
      </c>
      <c r="F2341" s="541"/>
      <c r="G2341" s="541"/>
      <c r="H2341" s="541">
        <f>'statement of marks'!AY$6</f>
        <v>50</v>
      </c>
      <c r="I2341" s="546"/>
      <c r="J2341" s="542"/>
    </row>
    <row r="2342" spans="1:10" ht="17" customHeight="1">
      <c r="A2342" s="532"/>
      <c r="B2342" s="530" t="str">
        <f>'statement of marks'!$CI$5</f>
        <v>Ik;kZoj.k v/;;u</v>
      </c>
      <c r="C2342" s="561"/>
      <c r="D2342" s="561"/>
      <c r="E2342" s="543" t="str">
        <f>'statement of marks'!AX82</f>
        <v/>
      </c>
      <c r="F2342" s="561"/>
      <c r="G2342" s="561"/>
      <c r="H2342" s="543" t="str">
        <f>'statement of marks'!AY82</f>
        <v/>
      </c>
      <c r="I2342" s="544" t="str">
        <f>IF('statement of marks'!CJ82="","",'statement of marks'!CJ82)</f>
        <v/>
      </c>
      <c r="J2342" s="545" t="str">
        <f>IF('statement of marks'!CK82="","",'statement of marks'!CK82)</f>
        <v/>
      </c>
    </row>
    <row r="2343" spans="1:10" ht="17" customHeight="1">
      <c r="A2343" s="532"/>
      <c r="B2343" s="530" t="str">
        <f>'statement of marks'!$CR$5</f>
        <v>LokLF; ,oe~ 'kkjhfjd f'k{kk</v>
      </c>
      <c r="C2343" s="543"/>
      <c r="D2343" s="543"/>
      <c r="E2343" s="543" t="str">
        <f>'statement of marks'!BS82</f>
        <v/>
      </c>
      <c r="F2343" s="561"/>
      <c r="G2343" s="543"/>
      <c r="H2343" s="543" t="str">
        <f>'statement of marks'!BT82</f>
        <v/>
      </c>
      <c r="I2343" s="547" t="str">
        <f>IF('statement of marks'!CS82="","",'statement of marks'!CS82)</f>
        <v/>
      </c>
      <c r="J2343" s="548" t="str">
        <f>IF('statement of marks'!CT82="","",'statement of marks'!CT82)</f>
        <v/>
      </c>
    </row>
    <row r="2344" spans="1:10" ht="17" customHeight="1">
      <c r="A2344" s="533"/>
      <c r="B2344" s="538" t="s">
        <v>55</v>
      </c>
      <c r="C2344" s="541"/>
      <c r="D2344" s="541"/>
      <c r="E2344" s="541">
        <f>'statement of marks'!BE$6</f>
        <v>25</v>
      </c>
      <c r="F2344" s="546"/>
      <c r="G2344" s="541"/>
      <c r="H2344" s="541">
        <f>'statement of marks'!BF$6</f>
        <v>25</v>
      </c>
      <c r="I2344" s="549"/>
      <c r="J2344" s="550"/>
    </row>
    <row r="2345" spans="1:10" ht="17" customHeight="1">
      <c r="A2345" s="532"/>
      <c r="B2345" s="530" t="str">
        <f>'statement of marks'!$CL$5</f>
        <v>dk;kZuqHko</v>
      </c>
      <c r="C2345" s="543"/>
      <c r="D2345" s="543"/>
      <c r="E2345" s="543" t="str">
        <f>'statement of marks'!BE82</f>
        <v/>
      </c>
      <c r="F2345" s="561"/>
      <c r="G2345" s="543"/>
      <c r="H2345" s="543" t="str">
        <f>'statement of marks'!BF82</f>
        <v/>
      </c>
      <c r="I2345" s="544" t="str">
        <f>IF('statement of marks'!CM82="","",'statement of marks'!CM82)</f>
        <v/>
      </c>
      <c r="J2345" s="545" t="str">
        <f>IF('statement of marks'!CN82="","",'statement of marks'!CN82)</f>
        <v/>
      </c>
    </row>
    <row r="2346" spans="1:10" ht="17" customHeight="1">
      <c r="A2346" s="532"/>
      <c r="B2346" s="530" t="str">
        <f>'statement of marks'!$CO$5</f>
        <v>dyk f'k{kk</v>
      </c>
      <c r="C2346" s="543"/>
      <c r="D2346" s="543"/>
      <c r="E2346" s="543" t="str">
        <f>'statement of marks'!BL82</f>
        <v/>
      </c>
      <c r="F2346" s="561"/>
      <c r="G2346" s="543"/>
      <c r="H2346" s="543" t="str">
        <f>'statement of marks'!BM82</f>
        <v/>
      </c>
      <c r="I2346" s="547" t="str">
        <f>IF('statement of marks'!CP82="","",'statement of marks'!CP82)</f>
        <v/>
      </c>
      <c r="J2346" s="551" t="str">
        <f>IF('statement of marks'!CQ82="","",'statement of marks'!CQ82)</f>
        <v/>
      </c>
    </row>
    <row r="2347" spans="1:10" ht="17" customHeight="1">
      <c r="A2347" s="960"/>
      <c r="B2347" s="959" t="s">
        <v>659</v>
      </c>
      <c r="C2347" s="920" t="s">
        <v>8</v>
      </c>
      <c r="D2347" s="920"/>
      <c r="E2347" s="961" t="str">
        <f>'statement of marks'!CY$5</f>
        <v>dqy iw.kkZd</v>
      </c>
      <c r="F2347" s="961"/>
      <c r="G2347" s="961" t="str">
        <f>'statement of marks'!CZ$5</f>
        <v>dqy izkIrkad</v>
      </c>
      <c r="H2347" s="961"/>
      <c r="I2347" s="562" t="str">
        <f>'statement of marks'!DA$5</f>
        <v>izfr'kr</v>
      </c>
      <c r="J2347" s="536" t="s">
        <v>663</v>
      </c>
    </row>
    <row r="2348" spans="1:10" ht="17" customHeight="1">
      <c r="A2348" s="960"/>
      <c r="B2348" s="959"/>
      <c r="C2348" s="920" t="str">
        <f>IF('statement of marks'!CX82="","",'statement of marks'!CX82)</f>
        <v/>
      </c>
      <c r="D2348" s="920"/>
      <c r="E2348" s="951" t="str">
        <f>IF('statement of marks'!CY82="","",'statement of marks'!CY82)</f>
        <v/>
      </c>
      <c r="F2348" s="951"/>
      <c r="G2348" s="951" t="str">
        <f>IF('statement of marks'!CZ82="","",'statement of marks'!CZ82)</f>
        <v/>
      </c>
      <c r="H2348" s="951"/>
      <c r="I2348" s="543" t="str">
        <f>IF('statement of marks'!DA82="","",'statement of marks'!DA82)</f>
        <v/>
      </c>
      <c r="J2348" s="566" t="str">
        <f>IF('statement of marks'!DB82="","",'statement of marks'!DB82)</f>
        <v/>
      </c>
    </row>
    <row r="2349" spans="1:10" ht="17" customHeight="1">
      <c r="A2349" s="532"/>
      <c r="B2349" s="539" t="str">
        <f>'statement of marks'!$CU$5</f>
        <v>dqy ehfVax</v>
      </c>
      <c r="C2349" s="932" t="str">
        <f>details!$CB$3</f>
        <v>;ksx fnlEcj rd</v>
      </c>
      <c r="D2349" s="933"/>
      <c r="E2349" s="934"/>
      <c r="F2349" s="552" t="str">
        <f>details!CB82</f>
        <v/>
      </c>
      <c r="G2349" s="932" t="s">
        <v>664</v>
      </c>
      <c r="H2349" s="933"/>
      <c r="I2349" s="934"/>
      <c r="J2349" s="554" t="str">
        <f>details!CJ82</f>
        <v/>
      </c>
    </row>
    <row r="2350" spans="1:10" ht="17" customHeight="1">
      <c r="A2350" s="532"/>
      <c r="B2350" s="530" t="str">
        <f>'statement of marks'!$CV$5</f>
        <v>Nk= mifLFkfr</v>
      </c>
      <c r="C2350" s="935"/>
      <c r="D2350" s="936"/>
      <c r="E2350" s="937"/>
      <c r="F2350" s="553" t="str">
        <f>details!CC82</f>
        <v/>
      </c>
      <c r="G2350" s="935"/>
      <c r="H2350" s="936"/>
      <c r="I2350" s="937"/>
      <c r="J2350" s="555" t="str">
        <f>details!CK82</f>
        <v/>
      </c>
    </row>
    <row r="2351" spans="1:10" ht="17" customHeight="1">
      <c r="A2351" s="532"/>
      <c r="B2351" s="530" t="s">
        <v>569</v>
      </c>
      <c r="C2351" s="952" t="str">
        <f>IF('statement of marks'!DE82="","",'statement of marks'!DE82)</f>
        <v/>
      </c>
      <c r="D2351" s="953"/>
      <c r="E2351" s="953"/>
      <c r="F2351" s="954"/>
      <c r="G2351" s="955" t="str">
        <f>'statement of marks'!DD$5</f>
        <v>d{kk esa LFkku</v>
      </c>
      <c r="H2351" s="956"/>
      <c r="I2351" s="957"/>
      <c r="J2351" s="545" t="str">
        <f>'statement of marks'!DD82</f>
        <v/>
      </c>
    </row>
    <row r="2352" spans="1:10" ht="17" customHeight="1">
      <c r="A2352" s="532"/>
      <c r="B2352" s="530" t="s">
        <v>65</v>
      </c>
      <c r="C2352" s="920"/>
      <c r="D2352" s="920"/>
      <c r="E2352" s="920"/>
      <c r="F2352" s="920"/>
      <c r="G2352" s="920"/>
      <c r="H2352" s="920"/>
      <c r="I2352" s="920"/>
      <c r="J2352" s="924"/>
    </row>
    <row r="2353" spans="1:10" ht="17" customHeight="1">
      <c r="A2353" s="532"/>
      <c r="B2353" s="556" t="s">
        <v>86</v>
      </c>
      <c r="C2353" s="920"/>
      <c r="D2353" s="920"/>
      <c r="E2353" s="920"/>
      <c r="F2353" s="920"/>
      <c r="G2353" s="920"/>
      <c r="H2353" s="920"/>
      <c r="I2353" s="920"/>
      <c r="J2353" s="924"/>
    </row>
    <row r="2354" spans="1:10" ht="17" customHeight="1">
      <c r="A2354" s="532"/>
      <c r="B2354" s="557" t="s">
        <v>16</v>
      </c>
      <c r="C2354" s="920"/>
      <c r="D2354" s="920"/>
      <c r="E2354" s="920"/>
      <c r="F2354" s="920"/>
      <c r="G2354" s="920"/>
      <c r="H2354" s="920"/>
      <c r="I2354" s="920"/>
      <c r="J2354" s="924"/>
    </row>
    <row r="2355" spans="1:10" ht="17" customHeight="1">
      <c r="A2355" s="534"/>
      <c r="B2355" s="558" t="s">
        <v>4</v>
      </c>
      <c r="C2355" s="920"/>
      <c r="D2355" s="920"/>
      <c r="E2355" s="920"/>
      <c r="F2355" s="920"/>
      <c r="G2355" s="920"/>
      <c r="H2355" s="920"/>
      <c r="I2355" s="920"/>
      <c r="J2355" s="924"/>
    </row>
    <row r="2356" spans="1:10" ht="17" customHeight="1" thickBot="1">
      <c r="A2356" s="535"/>
      <c r="B2356" s="559" t="str">
        <f>'statement of marks'!$H$3</f>
        <v xml:space="preserve">fo|ky; dk Mkbl dksM+ </v>
      </c>
      <c r="C2356" s="925" t="str">
        <f>'statement of marks'!$I$3</f>
        <v>00001</v>
      </c>
      <c r="D2356" s="925"/>
      <c r="E2356" s="926" t="s">
        <v>63</v>
      </c>
      <c r="F2356" s="926"/>
      <c r="G2356" s="926"/>
      <c r="H2356" s="927">
        <f>'statement of marks'!$DD$107</f>
        <v>42460</v>
      </c>
      <c r="I2356" s="928"/>
      <c r="J2356" s="540" t="s">
        <v>662</v>
      </c>
    </row>
    <row r="2357" spans="1:10" ht="17" customHeight="1">
      <c r="A2357" s="929" t="s">
        <v>39</v>
      </c>
      <c r="B2357" s="930"/>
      <c r="C2357" s="930"/>
      <c r="D2357" s="930"/>
      <c r="E2357" s="930"/>
      <c r="F2357" s="930"/>
      <c r="G2357" s="930"/>
      <c r="H2357" s="930"/>
      <c r="I2357" s="930"/>
      <c r="J2357" s="931"/>
    </row>
    <row r="2358" spans="1:10" ht="17" customHeight="1">
      <c r="A2358" s="938" t="str">
        <f>'statement of marks'!$A$1</f>
        <v>jk- ck- ek/;fed fo|ky; uohu] fuEckgsM+k</v>
      </c>
      <c r="B2358" s="939"/>
      <c r="C2358" s="939"/>
      <c r="D2358" s="939"/>
      <c r="E2358" s="939"/>
      <c r="F2358" s="939"/>
      <c r="G2358" s="939"/>
      <c r="H2358" s="939"/>
      <c r="I2358" s="939"/>
      <c r="J2358" s="940"/>
    </row>
    <row r="2359" spans="1:10" ht="17" customHeight="1">
      <c r="A2359" s="941"/>
      <c r="B2359" s="942"/>
      <c r="C2359" s="942"/>
      <c r="D2359" s="942"/>
      <c r="E2359" s="942"/>
      <c r="F2359" s="942"/>
      <c r="G2359" s="942"/>
      <c r="H2359" s="942"/>
      <c r="I2359" s="942"/>
      <c r="J2359" s="943"/>
    </row>
    <row r="2360" spans="1:10" ht="17" customHeight="1">
      <c r="A2360" s="531"/>
      <c r="B2360" s="537" t="s">
        <v>559</v>
      </c>
      <c r="C2360" s="944" t="str">
        <f>'statement of marks'!$F$3</f>
        <v>2015-16</v>
      </c>
      <c r="D2360" s="944"/>
      <c r="E2360" s="944"/>
      <c r="F2360" s="944"/>
      <c r="G2360" s="944"/>
      <c r="H2360" s="944"/>
      <c r="I2360" s="944"/>
      <c r="J2360" s="945"/>
    </row>
    <row r="2361" spans="1:10" ht="17" customHeight="1">
      <c r="A2361" s="532"/>
      <c r="B2361" s="530" t="s">
        <v>560</v>
      </c>
      <c r="C2361" s="912" t="str">
        <f>IF('statement of marks'!H83="","",'statement of marks'!H83)</f>
        <v>v 077</v>
      </c>
      <c r="D2361" s="912"/>
      <c r="E2361" s="912"/>
      <c r="F2361" s="912"/>
      <c r="G2361" s="912"/>
      <c r="H2361" s="912"/>
      <c r="I2361" s="912"/>
      <c r="J2361" s="958"/>
    </row>
    <row r="2362" spans="1:10" ht="17" customHeight="1">
      <c r="A2362" s="532"/>
      <c r="B2362" s="530" t="s">
        <v>561</v>
      </c>
      <c r="C2362" s="912" t="str">
        <f>IF('statement of marks'!I83="","",'statement of marks'!I83)</f>
        <v>c 077</v>
      </c>
      <c r="D2362" s="912"/>
      <c r="E2362" s="912"/>
      <c r="F2362" s="912"/>
      <c r="G2362" s="912"/>
      <c r="H2362" s="912"/>
      <c r="I2362" s="912"/>
      <c r="J2362" s="958"/>
    </row>
    <row r="2363" spans="1:10" ht="17" customHeight="1">
      <c r="A2363" s="532"/>
      <c r="B2363" s="530" t="s">
        <v>562</v>
      </c>
      <c r="C2363" s="912" t="str">
        <f>IF('statement of marks'!J83="","",'statement of marks'!J83)</f>
        <v>l 077</v>
      </c>
      <c r="D2363" s="912"/>
      <c r="E2363" s="912"/>
      <c r="F2363" s="912"/>
      <c r="G2363" s="912"/>
      <c r="H2363" s="912"/>
      <c r="I2363" s="912"/>
      <c r="J2363" s="958"/>
    </row>
    <row r="2364" spans="1:10" ht="17" customHeight="1">
      <c r="A2364" s="532"/>
      <c r="B2364" s="530" t="s">
        <v>563</v>
      </c>
      <c r="C2364" s="946" t="str">
        <f>'statement of marks'!$D$3</f>
        <v>2 A</v>
      </c>
      <c r="D2364" s="946"/>
      <c r="E2364" s="946"/>
      <c r="F2364" s="912" t="s">
        <v>566</v>
      </c>
      <c r="G2364" s="912"/>
      <c r="H2364" s="912"/>
      <c r="I2364" s="949" t="str">
        <f>IF('statement of marks'!B83="","",'statement of marks'!B83)</f>
        <v/>
      </c>
      <c r="J2364" s="950"/>
    </row>
    <row r="2365" spans="1:10" ht="17" customHeight="1">
      <c r="A2365" s="532"/>
      <c r="B2365" s="530" t="s">
        <v>6</v>
      </c>
      <c r="C2365" s="946" t="str">
        <f>IF('statement of marks'!D83="","",'statement of marks'!D83)</f>
        <v/>
      </c>
      <c r="D2365" s="946"/>
      <c r="E2365" s="946"/>
      <c r="F2365" s="912" t="s">
        <v>564</v>
      </c>
      <c r="G2365" s="912"/>
      <c r="H2365" s="912"/>
      <c r="I2365" s="949" t="str">
        <f>IF('statement of marks'!E83="","",'statement of marks'!E83)</f>
        <v/>
      </c>
      <c r="J2365" s="950"/>
    </row>
    <row r="2366" spans="1:10" ht="17" customHeight="1">
      <c r="A2366" s="532"/>
      <c r="B2366" s="530" t="s">
        <v>661</v>
      </c>
      <c r="C2366" s="947" t="str">
        <f>IF('statement of marks'!F83="","",'statement of marks'!F83)</f>
        <v/>
      </c>
      <c r="D2366" s="947"/>
      <c r="E2366" s="947"/>
      <c r="F2366" s="918" t="str">
        <f>IF('statement of marks'!G83="","",'statement of marks'!G83)</f>
        <v/>
      </c>
      <c r="G2366" s="918"/>
      <c r="H2366" s="918"/>
      <c r="I2366" s="918"/>
      <c r="J2366" s="948"/>
    </row>
    <row r="2367" spans="1:10" ht="17" customHeight="1">
      <c r="A2367" s="534"/>
      <c r="B2367" s="529" t="s">
        <v>565</v>
      </c>
      <c r="C2367" s="498" t="str">
        <f>'statement of marks'!K$5</f>
        <v>ekSf[kd</v>
      </c>
      <c r="D2367" s="498" t="str">
        <f>'statement of marks'!L$5</f>
        <v>fyf[kr</v>
      </c>
      <c r="E2367" s="498" t="str">
        <f>'statement of marks'!M$5</f>
        <v>;ksx</v>
      </c>
      <c r="F2367" s="498" t="str">
        <f>'statement of marks'!N$5</f>
        <v>ekSf[kd</v>
      </c>
      <c r="G2367" s="498" t="str">
        <f>'statement of marks'!O$5</f>
        <v>fyf[kr</v>
      </c>
      <c r="H2367" s="498" t="str">
        <f>'statement of marks'!P$5</f>
        <v>;ksx</v>
      </c>
      <c r="I2367" s="564" t="s">
        <v>79</v>
      </c>
      <c r="J2367" s="565" t="s">
        <v>571</v>
      </c>
    </row>
    <row r="2368" spans="1:10" ht="17" customHeight="1">
      <c r="A2368" s="533"/>
      <c r="B2368" s="538" t="s">
        <v>55</v>
      </c>
      <c r="C2368" s="541">
        <f>'statement of marks'!K$6</f>
        <v>70</v>
      </c>
      <c r="D2368" s="541">
        <f>'statement of marks'!L$6</f>
        <v>30</v>
      </c>
      <c r="E2368" s="541">
        <f>'statement of marks'!M$6</f>
        <v>100</v>
      </c>
      <c r="F2368" s="541">
        <f>'statement of marks'!N$6</f>
        <v>70</v>
      </c>
      <c r="G2368" s="541">
        <f>'statement of marks'!O$6</f>
        <v>30</v>
      </c>
      <c r="H2368" s="541">
        <f>'statement of marks'!P$6</f>
        <v>100</v>
      </c>
      <c r="I2368" s="541"/>
      <c r="J2368" s="542"/>
    </row>
    <row r="2369" spans="1:10" ht="17" customHeight="1">
      <c r="A2369" s="532"/>
      <c r="B2369" s="530" t="str">
        <f>'statement of marks'!$BZ$5</f>
        <v>fgUnh</v>
      </c>
      <c r="C2369" s="543" t="str">
        <f>'statement of marks'!K83</f>
        <v/>
      </c>
      <c r="D2369" s="543" t="str">
        <f>'statement of marks'!L83</f>
        <v/>
      </c>
      <c r="E2369" s="543" t="str">
        <f>'statement of marks'!M83</f>
        <v/>
      </c>
      <c r="F2369" s="543" t="str">
        <f>'statement of marks'!N83</f>
        <v/>
      </c>
      <c r="G2369" s="543" t="str">
        <f>'statement of marks'!O83</f>
        <v/>
      </c>
      <c r="H2369" s="543" t="str">
        <f>'statement of marks'!P83</f>
        <v/>
      </c>
      <c r="I2369" s="544" t="str">
        <f>IF('statement of marks'!CA83="","",'statement of marks'!CA83)</f>
        <v/>
      </c>
      <c r="J2369" s="545" t="str">
        <f>IF('statement of marks'!CB83="","",'statement of marks'!CB83)</f>
        <v/>
      </c>
    </row>
    <row r="2370" spans="1:10" ht="17" customHeight="1">
      <c r="A2370" s="532"/>
      <c r="B2370" s="530" t="str">
        <f>'statement of marks'!$CC$5</f>
        <v>vaxszth</v>
      </c>
      <c r="C2370" s="543" t="str">
        <f>'statement of marks'!X83</f>
        <v/>
      </c>
      <c r="D2370" s="543" t="str">
        <f>'statement of marks'!Y83</f>
        <v/>
      </c>
      <c r="E2370" s="543" t="str">
        <f>'statement of marks'!Z83</f>
        <v/>
      </c>
      <c r="F2370" s="543" t="str">
        <f>'statement of marks'!AA83</f>
        <v/>
      </c>
      <c r="G2370" s="543" t="str">
        <f>'statement of marks'!AB83</f>
        <v/>
      </c>
      <c r="H2370" s="543" t="str">
        <f>'statement of marks'!AC83</f>
        <v/>
      </c>
      <c r="I2370" s="544" t="str">
        <f>IF('statement of marks'!CD83="","",'statement of marks'!CD83)</f>
        <v/>
      </c>
      <c r="J2370" s="545" t="str">
        <f>IF('statement of marks'!CE83="","",'statement of marks'!CE83)</f>
        <v/>
      </c>
    </row>
    <row r="2371" spans="1:10" ht="17" customHeight="1">
      <c r="A2371" s="532"/>
      <c r="B2371" s="530" t="str">
        <f>'statement of marks'!$CF$5</f>
        <v>xf.kr</v>
      </c>
      <c r="C2371" s="543" t="str">
        <f>'statement of marks'!AK83</f>
        <v/>
      </c>
      <c r="D2371" s="543" t="str">
        <f>'statement of marks'!AL83</f>
        <v/>
      </c>
      <c r="E2371" s="543" t="str">
        <f>'statement of marks'!AM83</f>
        <v/>
      </c>
      <c r="F2371" s="543" t="str">
        <f>'statement of marks'!AN83</f>
        <v/>
      </c>
      <c r="G2371" s="543" t="str">
        <f>'statement of marks'!AO83</f>
        <v/>
      </c>
      <c r="H2371" s="543" t="str">
        <f>'statement of marks'!AP83</f>
        <v/>
      </c>
      <c r="I2371" s="544" t="str">
        <f>IF('statement of marks'!CG83="","",'statement of marks'!CG83)</f>
        <v/>
      </c>
      <c r="J2371" s="545" t="str">
        <f>IF('statement of marks'!CH83="","",'statement of marks'!CH83)</f>
        <v/>
      </c>
    </row>
    <row r="2372" spans="1:10" ht="17" customHeight="1">
      <c r="A2372" s="533"/>
      <c r="B2372" s="538" t="s">
        <v>55</v>
      </c>
      <c r="C2372" s="541"/>
      <c r="D2372" s="541"/>
      <c r="E2372" s="541">
        <f>'statement of marks'!AX$6</f>
        <v>50</v>
      </c>
      <c r="F2372" s="541"/>
      <c r="G2372" s="541"/>
      <c r="H2372" s="541">
        <f>'statement of marks'!AY$6</f>
        <v>50</v>
      </c>
      <c r="I2372" s="546"/>
      <c r="J2372" s="542"/>
    </row>
    <row r="2373" spans="1:10" ht="17" customHeight="1">
      <c r="A2373" s="532"/>
      <c r="B2373" s="530" t="str">
        <f>'statement of marks'!$CI$5</f>
        <v>Ik;kZoj.k v/;;u</v>
      </c>
      <c r="C2373" s="561"/>
      <c r="D2373" s="561"/>
      <c r="E2373" s="543" t="str">
        <f>'statement of marks'!AX83</f>
        <v/>
      </c>
      <c r="F2373" s="561"/>
      <c r="G2373" s="561"/>
      <c r="H2373" s="543" t="str">
        <f>'statement of marks'!AY83</f>
        <v/>
      </c>
      <c r="I2373" s="544" t="str">
        <f>IF('statement of marks'!CJ83="","",'statement of marks'!CJ83)</f>
        <v/>
      </c>
      <c r="J2373" s="545" t="str">
        <f>IF('statement of marks'!CK83="","",'statement of marks'!CK83)</f>
        <v/>
      </c>
    </row>
    <row r="2374" spans="1:10" ht="17" customHeight="1">
      <c r="A2374" s="532"/>
      <c r="B2374" s="530" t="str">
        <f>'statement of marks'!$CR$5</f>
        <v>LokLF; ,oe~ 'kkjhfjd f'k{kk</v>
      </c>
      <c r="C2374" s="543"/>
      <c r="D2374" s="543"/>
      <c r="E2374" s="543" t="str">
        <f>'statement of marks'!BS83</f>
        <v/>
      </c>
      <c r="F2374" s="561"/>
      <c r="G2374" s="543"/>
      <c r="H2374" s="543" t="str">
        <f>'statement of marks'!BT83</f>
        <v/>
      </c>
      <c r="I2374" s="547" t="str">
        <f>IF('statement of marks'!CS83="","",'statement of marks'!CS83)</f>
        <v/>
      </c>
      <c r="J2374" s="548" t="str">
        <f>IF('statement of marks'!CT83="","",'statement of marks'!CT83)</f>
        <v/>
      </c>
    </row>
    <row r="2375" spans="1:10" ht="17" customHeight="1">
      <c r="A2375" s="533"/>
      <c r="B2375" s="538" t="s">
        <v>55</v>
      </c>
      <c r="C2375" s="541"/>
      <c r="D2375" s="541"/>
      <c r="E2375" s="541">
        <f>'statement of marks'!BE$6</f>
        <v>25</v>
      </c>
      <c r="F2375" s="546"/>
      <c r="G2375" s="541"/>
      <c r="H2375" s="541">
        <f>'statement of marks'!BF$6</f>
        <v>25</v>
      </c>
      <c r="I2375" s="549"/>
      <c r="J2375" s="550"/>
    </row>
    <row r="2376" spans="1:10" ht="17" customHeight="1">
      <c r="A2376" s="532"/>
      <c r="B2376" s="530" t="str">
        <f>'statement of marks'!$CL$5</f>
        <v>dk;kZuqHko</v>
      </c>
      <c r="C2376" s="543"/>
      <c r="D2376" s="543"/>
      <c r="E2376" s="543" t="str">
        <f>'statement of marks'!BE83</f>
        <v/>
      </c>
      <c r="F2376" s="561"/>
      <c r="G2376" s="543"/>
      <c r="H2376" s="543" t="str">
        <f>'statement of marks'!BF83</f>
        <v/>
      </c>
      <c r="I2376" s="544" t="str">
        <f>IF('statement of marks'!CM83="","",'statement of marks'!CM83)</f>
        <v/>
      </c>
      <c r="J2376" s="545" t="str">
        <f>IF('statement of marks'!CN83="","",'statement of marks'!CN83)</f>
        <v/>
      </c>
    </row>
    <row r="2377" spans="1:10" ht="17" customHeight="1">
      <c r="A2377" s="532"/>
      <c r="B2377" s="530" t="str">
        <f>'statement of marks'!$CO$5</f>
        <v>dyk f'k{kk</v>
      </c>
      <c r="C2377" s="543"/>
      <c r="D2377" s="543"/>
      <c r="E2377" s="543" t="str">
        <f>'statement of marks'!BL83</f>
        <v/>
      </c>
      <c r="F2377" s="561"/>
      <c r="G2377" s="543"/>
      <c r="H2377" s="543" t="str">
        <f>'statement of marks'!BM83</f>
        <v/>
      </c>
      <c r="I2377" s="547" t="str">
        <f>IF('statement of marks'!CP83="","",'statement of marks'!CP83)</f>
        <v/>
      </c>
      <c r="J2377" s="551" t="str">
        <f>IF('statement of marks'!CQ83="","",'statement of marks'!CQ83)</f>
        <v/>
      </c>
    </row>
    <row r="2378" spans="1:10" ht="17" customHeight="1">
      <c r="A2378" s="960"/>
      <c r="B2378" s="959" t="s">
        <v>659</v>
      </c>
      <c r="C2378" s="920" t="s">
        <v>8</v>
      </c>
      <c r="D2378" s="920"/>
      <c r="E2378" s="961" t="str">
        <f>'statement of marks'!CY$5</f>
        <v>dqy iw.kkZd</v>
      </c>
      <c r="F2378" s="961"/>
      <c r="G2378" s="961" t="str">
        <f>'statement of marks'!CZ$5</f>
        <v>dqy izkIrkad</v>
      </c>
      <c r="H2378" s="961"/>
      <c r="I2378" s="562" t="str">
        <f>'statement of marks'!DA$5</f>
        <v>izfr'kr</v>
      </c>
      <c r="J2378" s="536" t="s">
        <v>663</v>
      </c>
    </row>
    <row r="2379" spans="1:10" ht="17" customHeight="1">
      <c r="A2379" s="960"/>
      <c r="B2379" s="959"/>
      <c r="C2379" s="920" t="str">
        <f>IF('statement of marks'!CX83="","",'statement of marks'!CX83)</f>
        <v/>
      </c>
      <c r="D2379" s="920"/>
      <c r="E2379" s="951" t="str">
        <f>IF('statement of marks'!CY83="","",'statement of marks'!CY83)</f>
        <v/>
      </c>
      <c r="F2379" s="951"/>
      <c r="G2379" s="951" t="str">
        <f>IF('statement of marks'!CZ83="","",'statement of marks'!CZ83)</f>
        <v/>
      </c>
      <c r="H2379" s="951"/>
      <c r="I2379" s="543" t="str">
        <f>IF('statement of marks'!DA83="","",'statement of marks'!DA83)</f>
        <v/>
      </c>
      <c r="J2379" s="566" t="str">
        <f>IF('statement of marks'!DB83="","",'statement of marks'!DB83)</f>
        <v/>
      </c>
    </row>
    <row r="2380" spans="1:10" ht="17" customHeight="1">
      <c r="A2380" s="532"/>
      <c r="B2380" s="539" t="str">
        <f>'statement of marks'!$CU$5</f>
        <v>dqy ehfVax</v>
      </c>
      <c r="C2380" s="932" t="str">
        <f>details!$CB$3</f>
        <v>;ksx fnlEcj rd</v>
      </c>
      <c r="D2380" s="933"/>
      <c r="E2380" s="934"/>
      <c r="F2380" s="552" t="str">
        <f>details!CB83</f>
        <v/>
      </c>
      <c r="G2380" s="932" t="s">
        <v>664</v>
      </c>
      <c r="H2380" s="933"/>
      <c r="I2380" s="934"/>
      <c r="J2380" s="554" t="str">
        <f>details!CJ83</f>
        <v/>
      </c>
    </row>
    <row r="2381" spans="1:10" ht="17" customHeight="1">
      <c r="A2381" s="532"/>
      <c r="B2381" s="530" t="str">
        <f>'statement of marks'!$CV$5</f>
        <v>Nk= mifLFkfr</v>
      </c>
      <c r="C2381" s="935"/>
      <c r="D2381" s="936"/>
      <c r="E2381" s="937"/>
      <c r="F2381" s="553" t="str">
        <f>details!CC83</f>
        <v/>
      </c>
      <c r="G2381" s="935"/>
      <c r="H2381" s="936"/>
      <c r="I2381" s="937"/>
      <c r="J2381" s="555" t="str">
        <f>details!CK83</f>
        <v/>
      </c>
    </row>
    <row r="2382" spans="1:10" ht="17" customHeight="1">
      <c r="A2382" s="532"/>
      <c r="B2382" s="530" t="s">
        <v>569</v>
      </c>
      <c r="C2382" s="952" t="str">
        <f>IF('statement of marks'!DE83="","",'statement of marks'!DE83)</f>
        <v/>
      </c>
      <c r="D2382" s="953"/>
      <c r="E2382" s="953"/>
      <c r="F2382" s="954"/>
      <c r="G2382" s="955" t="str">
        <f>'statement of marks'!DD$5</f>
        <v>d{kk esa LFkku</v>
      </c>
      <c r="H2382" s="956"/>
      <c r="I2382" s="957"/>
      <c r="J2382" s="545" t="str">
        <f>'statement of marks'!DD83</f>
        <v/>
      </c>
    </row>
    <row r="2383" spans="1:10" ht="17" customHeight="1">
      <c r="A2383" s="532"/>
      <c r="B2383" s="530" t="s">
        <v>65</v>
      </c>
      <c r="C2383" s="920"/>
      <c r="D2383" s="920"/>
      <c r="E2383" s="920"/>
      <c r="F2383" s="920"/>
      <c r="G2383" s="920"/>
      <c r="H2383" s="920"/>
      <c r="I2383" s="920"/>
      <c r="J2383" s="924"/>
    </row>
    <row r="2384" spans="1:10" ht="17" customHeight="1">
      <c r="A2384" s="532"/>
      <c r="B2384" s="556" t="s">
        <v>86</v>
      </c>
      <c r="C2384" s="920"/>
      <c r="D2384" s="920"/>
      <c r="E2384" s="920"/>
      <c r="F2384" s="920"/>
      <c r="G2384" s="920"/>
      <c r="H2384" s="920"/>
      <c r="I2384" s="920"/>
      <c r="J2384" s="924"/>
    </row>
    <row r="2385" spans="1:10" ht="17" customHeight="1">
      <c r="A2385" s="532"/>
      <c r="B2385" s="557" t="s">
        <v>16</v>
      </c>
      <c r="C2385" s="920"/>
      <c r="D2385" s="920"/>
      <c r="E2385" s="920"/>
      <c r="F2385" s="920"/>
      <c r="G2385" s="920"/>
      <c r="H2385" s="920"/>
      <c r="I2385" s="920"/>
      <c r="J2385" s="924"/>
    </row>
    <row r="2386" spans="1:10" ht="17" customHeight="1">
      <c r="A2386" s="534"/>
      <c r="B2386" s="558" t="s">
        <v>4</v>
      </c>
      <c r="C2386" s="920"/>
      <c r="D2386" s="920"/>
      <c r="E2386" s="920"/>
      <c r="F2386" s="920"/>
      <c r="G2386" s="920"/>
      <c r="H2386" s="920"/>
      <c r="I2386" s="920"/>
      <c r="J2386" s="924"/>
    </row>
    <row r="2387" spans="1:10" ht="17" customHeight="1" thickBot="1">
      <c r="A2387" s="535"/>
      <c r="B2387" s="559" t="str">
        <f>'statement of marks'!$H$3</f>
        <v xml:space="preserve">fo|ky; dk Mkbl dksM+ </v>
      </c>
      <c r="C2387" s="925" t="str">
        <f>'statement of marks'!$I$3</f>
        <v>00001</v>
      </c>
      <c r="D2387" s="925"/>
      <c r="E2387" s="926" t="s">
        <v>63</v>
      </c>
      <c r="F2387" s="926"/>
      <c r="G2387" s="926"/>
      <c r="H2387" s="927">
        <f>'statement of marks'!$DD$107</f>
        <v>42460</v>
      </c>
      <c r="I2387" s="928"/>
      <c r="J2387" s="540" t="s">
        <v>662</v>
      </c>
    </row>
    <row r="2388" spans="1:10" ht="17" customHeight="1">
      <c r="A2388" s="929" t="s">
        <v>39</v>
      </c>
      <c r="B2388" s="930"/>
      <c r="C2388" s="930"/>
      <c r="D2388" s="930"/>
      <c r="E2388" s="930"/>
      <c r="F2388" s="930"/>
      <c r="G2388" s="930"/>
      <c r="H2388" s="930"/>
      <c r="I2388" s="930"/>
      <c r="J2388" s="931"/>
    </row>
    <row r="2389" spans="1:10" ht="17" customHeight="1">
      <c r="A2389" s="938" t="str">
        <f>'statement of marks'!$A$1</f>
        <v>jk- ck- ek/;fed fo|ky; uohu] fuEckgsM+k</v>
      </c>
      <c r="B2389" s="939"/>
      <c r="C2389" s="939"/>
      <c r="D2389" s="939"/>
      <c r="E2389" s="939"/>
      <c r="F2389" s="939"/>
      <c r="G2389" s="939"/>
      <c r="H2389" s="939"/>
      <c r="I2389" s="939"/>
      <c r="J2389" s="940"/>
    </row>
    <row r="2390" spans="1:10" ht="17" customHeight="1">
      <c r="A2390" s="941"/>
      <c r="B2390" s="942"/>
      <c r="C2390" s="942"/>
      <c r="D2390" s="942"/>
      <c r="E2390" s="942"/>
      <c r="F2390" s="942"/>
      <c r="G2390" s="942"/>
      <c r="H2390" s="942"/>
      <c r="I2390" s="942"/>
      <c r="J2390" s="943"/>
    </row>
    <row r="2391" spans="1:10" ht="17" customHeight="1">
      <c r="A2391" s="531"/>
      <c r="B2391" s="537" t="s">
        <v>559</v>
      </c>
      <c r="C2391" s="944" t="str">
        <f>'statement of marks'!$F$3</f>
        <v>2015-16</v>
      </c>
      <c r="D2391" s="944"/>
      <c r="E2391" s="944"/>
      <c r="F2391" s="944"/>
      <c r="G2391" s="944"/>
      <c r="H2391" s="944"/>
      <c r="I2391" s="944"/>
      <c r="J2391" s="945"/>
    </row>
    <row r="2392" spans="1:10" ht="17" customHeight="1">
      <c r="A2392" s="532"/>
      <c r="B2392" s="530" t="s">
        <v>560</v>
      </c>
      <c r="C2392" s="912" t="str">
        <f>IF('statement of marks'!H84="","",'statement of marks'!H84)</f>
        <v>v 078</v>
      </c>
      <c r="D2392" s="912"/>
      <c r="E2392" s="912"/>
      <c r="F2392" s="912"/>
      <c r="G2392" s="912"/>
      <c r="H2392" s="912"/>
      <c r="I2392" s="912"/>
      <c r="J2392" s="958"/>
    </row>
    <row r="2393" spans="1:10" ht="17" customHeight="1">
      <c r="A2393" s="532"/>
      <c r="B2393" s="530" t="s">
        <v>561</v>
      </c>
      <c r="C2393" s="912" t="str">
        <f>IF('statement of marks'!I84="","",'statement of marks'!I84)</f>
        <v>c 078</v>
      </c>
      <c r="D2393" s="912"/>
      <c r="E2393" s="912"/>
      <c r="F2393" s="912"/>
      <c r="G2393" s="912"/>
      <c r="H2393" s="912"/>
      <c r="I2393" s="912"/>
      <c r="J2393" s="958"/>
    </row>
    <row r="2394" spans="1:10" ht="17" customHeight="1">
      <c r="A2394" s="532"/>
      <c r="B2394" s="530" t="s">
        <v>562</v>
      </c>
      <c r="C2394" s="912" t="str">
        <f>IF('statement of marks'!J84="","",'statement of marks'!J84)</f>
        <v>l 078</v>
      </c>
      <c r="D2394" s="912"/>
      <c r="E2394" s="912"/>
      <c r="F2394" s="912"/>
      <c r="G2394" s="912"/>
      <c r="H2394" s="912"/>
      <c r="I2394" s="912"/>
      <c r="J2394" s="958"/>
    </row>
    <row r="2395" spans="1:10" ht="17" customHeight="1">
      <c r="A2395" s="532"/>
      <c r="B2395" s="530" t="s">
        <v>563</v>
      </c>
      <c r="C2395" s="946" t="str">
        <f>'statement of marks'!$D$3</f>
        <v>2 A</v>
      </c>
      <c r="D2395" s="946"/>
      <c r="E2395" s="946"/>
      <c r="F2395" s="912" t="s">
        <v>566</v>
      </c>
      <c r="G2395" s="912"/>
      <c r="H2395" s="912"/>
      <c r="I2395" s="949" t="str">
        <f>IF('statement of marks'!B84="","",'statement of marks'!B84)</f>
        <v/>
      </c>
      <c r="J2395" s="950"/>
    </row>
    <row r="2396" spans="1:10" ht="17" customHeight="1">
      <c r="A2396" s="532"/>
      <c r="B2396" s="530" t="s">
        <v>6</v>
      </c>
      <c r="C2396" s="946" t="str">
        <f>IF('statement of marks'!D84="","",'statement of marks'!D84)</f>
        <v/>
      </c>
      <c r="D2396" s="946"/>
      <c r="E2396" s="946"/>
      <c r="F2396" s="912" t="s">
        <v>564</v>
      </c>
      <c r="G2396" s="912"/>
      <c r="H2396" s="912"/>
      <c r="I2396" s="949" t="str">
        <f>IF('statement of marks'!E84="","",'statement of marks'!E84)</f>
        <v/>
      </c>
      <c r="J2396" s="950"/>
    </row>
    <row r="2397" spans="1:10" ht="17" customHeight="1">
      <c r="A2397" s="532"/>
      <c r="B2397" s="530" t="s">
        <v>661</v>
      </c>
      <c r="C2397" s="947" t="str">
        <f>IF('statement of marks'!F84="","",'statement of marks'!F84)</f>
        <v/>
      </c>
      <c r="D2397" s="947"/>
      <c r="E2397" s="947"/>
      <c r="F2397" s="918" t="str">
        <f>IF('statement of marks'!G84="","",'statement of marks'!G84)</f>
        <v/>
      </c>
      <c r="G2397" s="918"/>
      <c r="H2397" s="918"/>
      <c r="I2397" s="918"/>
      <c r="J2397" s="948"/>
    </row>
    <row r="2398" spans="1:10" ht="17" customHeight="1">
      <c r="A2398" s="534"/>
      <c r="B2398" s="529" t="s">
        <v>565</v>
      </c>
      <c r="C2398" s="498" t="str">
        <f>'statement of marks'!K$5</f>
        <v>ekSf[kd</v>
      </c>
      <c r="D2398" s="498" t="str">
        <f>'statement of marks'!L$5</f>
        <v>fyf[kr</v>
      </c>
      <c r="E2398" s="498" t="str">
        <f>'statement of marks'!M$5</f>
        <v>;ksx</v>
      </c>
      <c r="F2398" s="498" t="str">
        <f>'statement of marks'!N$5</f>
        <v>ekSf[kd</v>
      </c>
      <c r="G2398" s="498" t="str">
        <f>'statement of marks'!O$5</f>
        <v>fyf[kr</v>
      </c>
      <c r="H2398" s="498" t="str">
        <f>'statement of marks'!P$5</f>
        <v>;ksx</v>
      </c>
      <c r="I2398" s="564" t="s">
        <v>79</v>
      </c>
      <c r="J2398" s="565" t="s">
        <v>571</v>
      </c>
    </row>
    <row r="2399" spans="1:10" ht="17" customHeight="1">
      <c r="A2399" s="533"/>
      <c r="B2399" s="538" t="s">
        <v>55</v>
      </c>
      <c r="C2399" s="541">
        <f>'statement of marks'!K$6</f>
        <v>70</v>
      </c>
      <c r="D2399" s="541">
        <f>'statement of marks'!L$6</f>
        <v>30</v>
      </c>
      <c r="E2399" s="541">
        <f>'statement of marks'!M$6</f>
        <v>100</v>
      </c>
      <c r="F2399" s="541">
        <f>'statement of marks'!N$6</f>
        <v>70</v>
      </c>
      <c r="G2399" s="541">
        <f>'statement of marks'!O$6</f>
        <v>30</v>
      </c>
      <c r="H2399" s="541">
        <f>'statement of marks'!P$6</f>
        <v>100</v>
      </c>
      <c r="I2399" s="541"/>
      <c r="J2399" s="542"/>
    </row>
    <row r="2400" spans="1:10" ht="17" customHeight="1">
      <c r="A2400" s="532"/>
      <c r="B2400" s="530" t="str">
        <f>'statement of marks'!$BZ$5</f>
        <v>fgUnh</v>
      </c>
      <c r="C2400" s="543" t="str">
        <f>'statement of marks'!K84</f>
        <v/>
      </c>
      <c r="D2400" s="543" t="str">
        <f>'statement of marks'!L84</f>
        <v/>
      </c>
      <c r="E2400" s="543" t="str">
        <f>'statement of marks'!M84</f>
        <v/>
      </c>
      <c r="F2400" s="543" t="str">
        <f>'statement of marks'!N84</f>
        <v/>
      </c>
      <c r="G2400" s="543" t="str">
        <f>'statement of marks'!O84</f>
        <v/>
      </c>
      <c r="H2400" s="543" t="str">
        <f>'statement of marks'!P84</f>
        <v/>
      </c>
      <c r="I2400" s="544" t="str">
        <f>IF('statement of marks'!CA84="","",'statement of marks'!CA84)</f>
        <v/>
      </c>
      <c r="J2400" s="545" t="str">
        <f>IF('statement of marks'!CB84="","",'statement of marks'!CB84)</f>
        <v/>
      </c>
    </row>
    <row r="2401" spans="1:10" ht="17" customHeight="1">
      <c r="A2401" s="532"/>
      <c r="B2401" s="530" t="str">
        <f>'statement of marks'!$CC$5</f>
        <v>vaxszth</v>
      </c>
      <c r="C2401" s="543" t="str">
        <f>'statement of marks'!X84</f>
        <v/>
      </c>
      <c r="D2401" s="543" t="str">
        <f>'statement of marks'!Y84</f>
        <v/>
      </c>
      <c r="E2401" s="543" t="str">
        <f>'statement of marks'!Z84</f>
        <v/>
      </c>
      <c r="F2401" s="543" t="str">
        <f>'statement of marks'!AA84</f>
        <v/>
      </c>
      <c r="G2401" s="543" t="str">
        <f>'statement of marks'!AB84</f>
        <v/>
      </c>
      <c r="H2401" s="543" t="str">
        <f>'statement of marks'!AC84</f>
        <v/>
      </c>
      <c r="I2401" s="544" t="str">
        <f>IF('statement of marks'!CD84="","",'statement of marks'!CD84)</f>
        <v/>
      </c>
      <c r="J2401" s="545" t="str">
        <f>IF('statement of marks'!CE84="","",'statement of marks'!CE84)</f>
        <v/>
      </c>
    </row>
    <row r="2402" spans="1:10" ht="17" customHeight="1">
      <c r="A2402" s="532"/>
      <c r="B2402" s="530" t="str">
        <f>'statement of marks'!$CF$5</f>
        <v>xf.kr</v>
      </c>
      <c r="C2402" s="543" t="str">
        <f>'statement of marks'!AK84</f>
        <v/>
      </c>
      <c r="D2402" s="543" t="str">
        <f>'statement of marks'!AL84</f>
        <v/>
      </c>
      <c r="E2402" s="543" t="str">
        <f>'statement of marks'!AM84</f>
        <v/>
      </c>
      <c r="F2402" s="543" t="str">
        <f>'statement of marks'!AN84</f>
        <v/>
      </c>
      <c r="G2402" s="543" t="str">
        <f>'statement of marks'!AO84</f>
        <v/>
      </c>
      <c r="H2402" s="543" t="str">
        <f>'statement of marks'!AP84</f>
        <v/>
      </c>
      <c r="I2402" s="544" t="str">
        <f>IF('statement of marks'!CG84="","",'statement of marks'!CG84)</f>
        <v/>
      </c>
      <c r="J2402" s="545" t="str">
        <f>IF('statement of marks'!CH84="","",'statement of marks'!CH84)</f>
        <v/>
      </c>
    </row>
    <row r="2403" spans="1:10" ht="17" customHeight="1">
      <c r="A2403" s="533"/>
      <c r="B2403" s="538" t="s">
        <v>55</v>
      </c>
      <c r="C2403" s="541"/>
      <c r="D2403" s="541"/>
      <c r="E2403" s="541">
        <f>'statement of marks'!AX$6</f>
        <v>50</v>
      </c>
      <c r="F2403" s="541"/>
      <c r="G2403" s="541"/>
      <c r="H2403" s="541">
        <f>'statement of marks'!AY$6</f>
        <v>50</v>
      </c>
      <c r="I2403" s="546"/>
      <c r="J2403" s="542"/>
    </row>
    <row r="2404" spans="1:10" ht="17" customHeight="1">
      <c r="A2404" s="532"/>
      <c r="B2404" s="530" t="str">
        <f>'statement of marks'!$CI$5</f>
        <v>Ik;kZoj.k v/;;u</v>
      </c>
      <c r="C2404" s="561"/>
      <c r="D2404" s="561"/>
      <c r="E2404" s="543" t="str">
        <f>'statement of marks'!AX84</f>
        <v/>
      </c>
      <c r="F2404" s="561"/>
      <c r="G2404" s="561"/>
      <c r="H2404" s="543" t="str">
        <f>'statement of marks'!AY84</f>
        <v/>
      </c>
      <c r="I2404" s="544" t="str">
        <f>IF('statement of marks'!CJ84="","",'statement of marks'!CJ84)</f>
        <v/>
      </c>
      <c r="J2404" s="545" t="str">
        <f>IF('statement of marks'!CK84="","",'statement of marks'!CK84)</f>
        <v/>
      </c>
    </row>
    <row r="2405" spans="1:10" ht="17" customHeight="1">
      <c r="A2405" s="532"/>
      <c r="B2405" s="530" t="str">
        <f>'statement of marks'!$CR$5</f>
        <v>LokLF; ,oe~ 'kkjhfjd f'k{kk</v>
      </c>
      <c r="C2405" s="543"/>
      <c r="D2405" s="543"/>
      <c r="E2405" s="543" t="str">
        <f>'statement of marks'!BS84</f>
        <v/>
      </c>
      <c r="F2405" s="561"/>
      <c r="G2405" s="543"/>
      <c r="H2405" s="543" t="str">
        <f>'statement of marks'!BT84</f>
        <v/>
      </c>
      <c r="I2405" s="547" t="str">
        <f>IF('statement of marks'!CS84="","",'statement of marks'!CS84)</f>
        <v/>
      </c>
      <c r="J2405" s="548" t="str">
        <f>IF('statement of marks'!CT84="","",'statement of marks'!CT84)</f>
        <v/>
      </c>
    </row>
    <row r="2406" spans="1:10" ht="17" customHeight="1">
      <c r="A2406" s="533"/>
      <c r="B2406" s="538" t="s">
        <v>55</v>
      </c>
      <c r="C2406" s="541"/>
      <c r="D2406" s="541"/>
      <c r="E2406" s="541">
        <f>'statement of marks'!BE$6</f>
        <v>25</v>
      </c>
      <c r="F2406" s="546"/>
      <c r="G2406" s="541"/>
      <c r="H2406" s="541">
        <f>'statement of marks'!BF$6</f>
        <v>25</v>
      </c>
      <c r="I2406" s="549"/>
      <c r="J2406" s="550"/>
    </row>
    <row r="2407" spans="1:10" ht="17" customHeight="1">
      <c r="A2407" s="532"/>
      <c r="B2407" s="530" t="str">
        <f>'statement of marks'!$CL$5</f>
        <v>dk;kZuqHko</v>
      </c>
      <c r="C2407" s="543"/>
      <c r="D2407" s="543"/>
      <c r="E2407" s="543" t="str">
        <f>'statement of marks'!BE84</f>
        <v/>
      </c>
      <c r="F2407" s="561"/>
      <c r="G2407" s="543"/>
      <c r="H2407" s="543" t="str">
        <f>'statement of marks'!BF84</f>
        <v/>
      </c>
      <c r="I2407" s="544" t="str">
        <f>IF('statement of marks'!CM84="","",'statement of marks'!CM84)</f>
        <v/>
      </c>
      <c r="J2407" s="545" t="str">
        <f>IF('statement of marks'!CN84="","",'statement of marks'!CN84)</f>
        <v/>
      </c>
    </row>
    <row r="2408" spans="1:10" ht="17" customHeight="1">
      <c r="A2408" s="532"/>
      <c r="B2408" s="530" t="str">
        <f>'statement of marks'!$CO$5</f>
        <v>dyk f'k{kk</v>
      </c>
      <c r="C2408" s="543"/>
      <c r="D2408" s="543"/>
      <c r="E2408" s="543" t="str">
        <f>'statement of marks'!BL84</f>
        <v/>
      </c>
      <c r="F2408" s="561"/>
      <c r="G2408" s="543"/>
      <c r="H2408" s="543" t="str">
        <f>'statement of marks'!BM84</f>
        <v/>
      </c>
      <c r="I2408" s="547" t="str">
        <f>IF('statement of marks'!CP84="","",'statement of marks'!CP84)</f>
        <v/>
      </c>
      <c r="J2408" s="551" t="str">
        <f>IF('statement of marks'!CQ84="","",'statement of marks'!CQ84)</f>
        <v/>
      </c>
    </row>
    <row r="2409" spans="1:10" ht="17" customHeight="1">
      <c r="A2409" s="960"/>
      <c r="B2409" s="959" t="s">
        <v>659</v>
      </c>
      <c r="C2409" s="920" t="s">
        <v>8</v>
      </c>
      <c r="D2409" s="920"/>
      <c r="E2409" s="961" t="str">
        <f>'statement of marks'!CY$5</f>
        <v>dqy iw.kkZd</v>
      </c>
      <c r="F2409" s="961"/>
      <c r="G2409" s="961" t="str">
        <f>'statement of marks'!CZ$5</f>
        <v>dqy izkIrkad</v>
      </c>
      <c r="H2409" s="961"/>
      <c r="I2409" s="562" t="str">
        <f>'statement of marks'!DA$5</f>
        <v>izfr'kr</v>
      </c>
      <c r="J2409" s="536" t="s">
        <v>663</v>
      </c>
    </row>
    <row r="2410" spans="1:10" ht="17" customHeight="1">
      <c r="A2410" s="960"/>
      <c r="B2410" s="959"/>
      <c r="C2410" s="920" t="str">
        <f>IF('statement of marks'!CX84="","",'statement of marks'!CX84)</f>
        <v/>
      </c>
      <c r="D2410" s="920"/>
      <c r="E2410" s="951" t="str">
        <f>IF('statement of marks'!CY84="","",'statement of marks'!CY84)</f>
        <v/>
      </c>
      <c r="F2410" s="951"/>
      <c r="G2410" s="951" t="str">
        <f>IF('statement of marks'!CZ84="","",'statement of marks'!CZ84)</f>
        <v/>
      </c>
      <c r="H2410" s="951"/>
      <c r="I2410" s="543" t="str">
        <f>IF('statement of marks'!DA84="","",'statement of marks'!DA84)</f>
        <v/>
      </c>
      <c r="J2410" s="566" t="str">
        <f>IF('statement of marks'!DB84="","",'statement of marks'!DB84)</f>
        <v/>
      </c>
    </row>
    <row r="2411" spans="1:10" ht="17" customHeight="1">
      <c r="A2411" s="532"/>
      <c r="B2411" s="539" t="str">
        <f>'statement of marks'!$CU$5</f>
        <v>dqy ehfVax</v>
      </c>
      <c r="C2411" s="932" t="str">
        <f>details!$CB$3</f>
        <v>;ksx fnlEcj rd</v>
      </c>
      <c r="D2411" s="933"/>
      <c r="E2411" s="934"/>
      <c r="F2411" s="552" t="str">
        <f>details!CB84</f>
        <v/>
      </c>
      <c r="G2411" s="932" t="s">
        <v>664</v>
      </c>
      <c r="H2411" s="933"/>
      <c r="I2411" s="934"/>
      <c r="J2411" s="554" t="str">
        <f>details!CJ84</f>
        <v/>
      </c>
    </row>
    <row r="2412" spans="1:10" ht="17" customHeight="1">
      <c r="A2412" s="532"/>
      <c r="B2412" s="530" t="str">
        <f>'statement of marks'!$CV$5</f>
        <v>Nk= mifLFkfr</v>
      </c>
      <c r="C2412" s="935"/>
      <c r="D2412" s="936"/>
      <c r="E2412" s="937"/>
      <c r="F2412" s="553" t="str">
        <f>details!CC84</f>
        <v/>
      </c>
      <c r="G2412" s="935"/>
      <c r="H2412" s="936"/>
      <c r="I2412" s="937"/>
      <c r="J2412" s="555" t="str">
        <f>details!CK84</f>
        <v/>
      </c>
    </row>
    <row r="2413" spans="1:10" ht="17" customHeight="1">
      <c r="A2413" s="532"/>
      <c r="B2413" s="530" t="s">
        <v>569</v>
      </c>
      <c r="C2413" s="952" t="str">
        <f>IF('statement of marks'!DE84="","",'statement of marks'!DE84)</f>
        <v/>
      </c>
      <c r="D2413" s="953"/>
      <c r="E2413" s="953"/>
      <c r="F2413" s="954"/>
      <c r="G2413" s="955" t="str">
        <f>'statement of marks'!DD$5</f>
        <v>d{kk esa LFkku</v>
      </c>
      <c r="H2413" s="956"/>
      <c r="I2413" s="957"/>
      <c r="J2413" s="545" t="str">
        <f>'statement of marks'!DD84</f>
        <v/>
      </c>
    </row>
    <row r="2414" spans="1:10" ht="17" customHeight="1">
      <c r="A2414" s="532"/>
      <c r="B2414" s="530" t="s">
        <v>65</v>
      </c>
      <c r="C2414" s="920"/>
      <c r="D2414" s="920"/>
      <c r="E2414" s="920"/>
      <c r="F2414" s="920"/>
      <c r="G2414" s="920"/>
      <c r="H2414" s="920"/>
      <c r="I2414" s="920"/>
      <c r="J2414" s="924"/>
    </row>
    <row r="2415" spans="1:10" ht="17" customHeight="1">
      <c r="A2415" s="532"/>
      <c r="B2415" s="556" t="s">
        <v>86</v>
      </c>
      <c r="C2415" s="920"/>
      <c r="D2415" s="920"/>
      <c r="E2415" s="920"/>
      <c r="F2415" s="920"/>
      <c r="G2415" s="920"/>
      <c r="H2415" s="920"/>
      <c r="I2415" s="920"/>
      <c r="J2415" s="924"/>
    </row>
    <row r="2416" spans="1:10" ht="17" customHeight="1">
      <c r="A2416" s="532"/>
      <c r="B2416" s="557" t="s">
        <v>16</v>
      </c>
      <c r="C2416" s="920"/>
      <c r="D2416" s="920"/>
      <c r="E2416" s="920"/>
      <c r="F2416" s="920"/>
      <c r="G2416" s="920"/>
      <c r="H2416" s="920"/>
      <c r="I2416" s="920"/>
      <c r="J2416" s="924"/>
    </row>
    <row r="2417" spans="1:10" ht="17" customHeight="1">
      <c r="A2417" s="534"/>
      <c r="B2417" s="558" t="s">
        <v>4</v>
      </c>
      <c r="C2417" s="920"/>
      <c r="D2417" s="920"/>
      <c r="E2417" s="920"/>
      <c r="F2417" s="920"/>
      <c r="G2417" s="920"/>
      <c r="H2417" s="920"/>
      <c r="I2417" s="920"/>
      <c r="J2417" s="924"/>
    </row>
    <row r="2418" spans="1:10" ht="17" customHeight="1" thickBot="1">
      <c r="A2418" s="535"/>
      <c r="B2418" s="559" t="str">
        <f>'statement of marks'!$H$3</f>
        <v xml:space="preserve">fo|ky; dk Mkbl dksM+ </v>
      </c>
      <c r="C2418" s="925" t="str">
        <f>'statement of marks'!$I$3</f>
        <v>00001</v>
      </c>
      <c r="D2418" s="925"/>
      <c r="E2418" s="926" t="s">
        <v>63</v>
      </c>
      <c r="F2418" s="926"/>
      <c r="G2418" s="926"/>
      <c r="H2418" s="927">
        <f>'statement of marks'!$DD$107</f>
        <v>42460</v>
      </c>
      <c r="I2418" s="928"/>
      <c r="J2418" s="540" t="s">
        <v>662</v>
      </c>
    </row>
    <row r="2419" spans="1:10" ht="17" customHeight="1">
      <c r="A2419" s="929" t="s">
        <v>39</v>
      </c>
      <c r="B2419" s="930"/>
      <c r="C2419" s="930"/>
      <c r="D2419" s="930"/>
      <c r="E2419" s="930"/>
      <c r="F2419" s="930"/>
      <c r="G2419" s="930"/>
      <c r="H2419" s="930"/>
      <c r="I2419" s="930"/>
      <c r="J2419" s="931"/>
    </row>
    <row r="2420" spans="1:10" ht="17" customHeight="1">
      <c r="A2420" s="938" t="str">
        <f>'statement of marks'!$A$1</f>
        <v>jk- ck- ek/;fed fo|ky; uohu] fuEckgsM+k</v>
      </c>
      <c r="B2420" s="939"/>
      <c r="C2420" s="939"/>
      <c r="D2420" s="939"/>
      <c r="E2420" s="939"/>
      <c r="F2420" s="939"/>
      <c r="G2420" s="939"/>
      <c r="H2420" s="939"/>
      <c r="I2420" s="939"/>
      <c r="J2420" s="940"/>
    </row>
    <row r="2421" spans="1:10" ht="17" customHeight="1">
      <c r="A2421" s="941"/>
      <c r="B2421" s="942"/>
      <c r="C2421" s="942"/>
      <c r="D2421" s="942"/>
      <c r="E2421" s="942"/>
      <c r="F2421" s="942"/>
      <c r="G2421" s="942"/>
      <c r="H2421" s="942"/>
      <c r="I2421" s="942"/>
      <c r="J2421" s="943"/>
    </row>
    <row r="2422" spans="1:10" ht="17" customHeight="1">
      <c r="A2422" s="531"/>
      <c r="B2422" s="537" t="s">
        <v>559</v>
      </c>
      <c r="C2422" s="944" t="str">
        <f>'statement of marks'!$F$3</f>
        <v>2015-16</v>
      </c>
      <c r="D2422" s="944"/>
      <c r="E2422" s="944"/>
      <c r="F2422" s="944"/>
      <c r="G2422" s="944"/>
      <c r="H2422" s="944"/>
      <c r="I2422" s="944"/>
      <c r="J2422" s="945"/>
    </row>
    <row r="2423" spans="1:10" ht="17" customHeight="1">
      <c r="A2423" s="532"/>
      <c r="B2423" s="530" t="s">
        <v>560</v>
      </c>
      <c r="C2423" s="912" t="str">
        <f>IF('statement of marks'!H85="","",'statement of marks'!H85)</f>
        <v>v 079</v>
      </c>
      <c r="D2423" s="912"/>
      <c r="E2423" s="912"/>
      <c r="F2423" s="912"/>
      <c r="G2423" s="912"/>
      <c r="H2423" s="912"/>
      <c r="I2423" s="912"/>
      <c r="J2423" s="958"/>
    </row>
    <row r="2424" spans="1:10" ht="17" customHeight="1">
      <c r="A2424" s="532"/>
      <c r="B2424" s="530" t="s">
        <v>561</v>
      </c>
      <c r="C2424" s="912" t="str">
        <f>IF('statement of marks'!I85="","",'statement of marks'!I85)</f>
        <v>c 079</v>
      </c>
      <c r="D2424" s="912"/>
      <c r="E2424" s="912"/>
      <c r="F2424" s="912"/>
      <c r="G2424" s="912"/>
      <c r="H2424" s="912"/>
      <c r="I2424" s="912"/>
      <c r="J2424" s="958"/>
    </row>
    <row r="2425" spans="1:10" ht="17" customHeight="1">
      <c r="A2425" s="532"/>
      <c r="B2425" s="530" t="s">
        <v>562</v>
      </c>
      <c r="C2425" s="912" t="str">
        <f>IF('statement of marks'!J85="","",'statement of marks'!J85)</f>
        <v>l 079</v>
      </c>
      <c r="D2425" s="912"/>
      <c r="E2425" s="912"/>
      <c r="F2425" s="912"/>
      <c r="G2425" s="912"/>
      <c r="H2425" s="912"/>
      <c r="I2425" s="912"/>
      <c r="J2425" s="958"/>
    </row>
    <row r="2426" spans="1:10" ht="17" customHeight="1">
      <c r="A2426" s="532"/>
      <c r="B2426" s="530" t="s">
        <v>563</v>
      </c>
      <c r="C2426" s="946" t="str">
        <f>'statement of marks'!$D$3</f>
        <v>2 A</v>
      </c>
      <c r="D2426" s="946"/>
      <c r="E2426" s="946"/>
      <c r="F2426" s="912" t="s">
        <v>566</v>
      </c>
      <c r="G2426" s="912"/>
      <c r="H2426" s="912"/>
      <c r="I2426" s="949" t="str">
        <f>IF('statement of marks'!B85="","",'statement of marks'!B85)</f>
        <v/>
      </c>
      <c r="J2426" s="950"/>
    </row>
    <row r="2427" spans="1:10" ht="17" customHeight="1">
      <c r="A2427" s="532"/>
      <c r="B2427" s="530" t="s">
        <v>6</v>
      </c>
      <c r="C2427" s="946" t="str">
        <f>IF('statement of marks'!D85="","",'statement of marks'!D85)</f>
        <v/>
      </c>
      <c r="D2427" s="946"/>
      <c r="E2427" s="946"/>
      <c r="F2427" s="912" t="s">
        <v>564</v>
      </c>
      <c r="G2427" s="912"/>
      <c r="H2427" s="912"/>
      <c r="I2427" s="949" t="str">
        <f>IF('statement of marks'!E85="","",'statement of marks'!E85)</f>
        <v/>
      </c>
      <c r="J2427" s="950"/>
    </row>
    <row r="2428" spans="1:10" ht="17" customHeight="1">
      <c r="A2428" s="532"/>
      <c r="B2428" s="530" t="s">
        <v>661</v>
      </c>
      <c r="C2428" s="947" t="str">
        <f>IF('statement of marks'!F85="","",'statement of marks'!F85)</f>
        <v/>
      </c>
      <c r="D2428" s="947"/>
      <c r="E2428" s="947"/>
      <c r="F2428" s="918" t="str">
        <f>IF('statement of marks'!G85="","",'statement of marks'!G85)</f>
        <v/>
      </c>
      <c r="G2428" s="918"/>
      <c r="H2428" s="918"/>
      <c r="I2428" s="918"/>
      <c r="J2428" s="948"/>
    </row>
    <row r="2429" spans="1:10" ht="17" customHeight="1">
      <c r="A2429" s="534"/>
      <c r="B2429" s="529" t="s">
        <v>565</v>
      </c>
      <c r="C2429" s="498" t="str">
        <f>'statement of marks'!K$5</f>
        <v>ekSf[kd</v>
      </c>
      <c r="D2429" s="498" t="str">
        <f>'statement of marks'!L$5</f>
        <v>fyf[kr</v>
      </c>
      <c r="E2429" s="498" t="str">
        <f>'statement of marks'!M$5</f>
        <v>;ksx</v>
      </c>
      <c r="F2429" s="498" t="str">
        <f>'statement of marks'!N$5</f>
        <v>ekSf[kd</v>
      </c>
      <c r="G2429" s="498" t="str">
        <f>'statement of marks'!O$5</f>
        <v>fyf[kr</v>
      </c>
      <c r="H2429" s="498" t="str">
        <f>'statement of marks'!P$5</f>
        <v>;ksx</v>
      </c>
      <c r="I2429" s="564" t="s">
        <v>79</v>
      </c>
      <c r="J2429" s="565" t="s">
        <v>571</v>
      </c>
    </row>
    <row r="2430" spans="1:10" ht="17" customHeight="1">
      <c r="A2430" s="533"/>
      <c r="B2430" s="538" t="s">
        <v>55</v>
      </c>
      <c r="C2430" s="541">
        <f>'statement of marks'!K$6</f>
        <v>70</v>
      </c>
      <c r="D2430" s="541">
        <f>'statement of marks'!L$6</f>
        <v>30</v>
      </c>
      <c r="E2430" s="541">
        <f>'statement of marks'!M$6</f>
        <v>100</v>
      </c>
      <c r="F2430" s="541">
        <f>'statement of marks'!N$6</f>
        <v>70</v>
      </c>
      <c r="G2430" s="541">
        <f>'statement of marks'!O$6</f>
        <v>30</v>
      </c>
      <c r="H2430" s="541">
        <f>'statement of marks'!P$6</f>
        <v>100</v>
      </c>
      <c r="I2430" s="541"/>
      <c r="J2430" s="542"/>
    </row>
    <row r="2431" spans="1:10" ht="17" customHeight="1">
      <c r="A2431" s="532"/>
      <c r="B2431" s="530" t="str">
        <f>'statement of marks'!$BZ$5</f>
        <v>fgUnh</v>
      </c>
      <c r="C2431" s="543" t="str">
        <f>'statement of marks'!K85</f>
        <v/>
      </c>
      <c r="D2431" s="543" t="str">
        <f>'statement of marks'!L85</f>
        <v/>
      </c>
      <c r="E2431" s="543" t="str">
        <f>'statement of marks'!M85</f>
        <v/>
      </c>
      <c r="F2431" s="543" t="str">
        <f>'statement of marks'!N85</f>
        <v/>
      </c>
      <c r="G2431" s="543" t="str">
        <f>'statement of marks'!O85</f>
        <v/>
      </c>
      <c r="H2431" s="543" t="str">
        <f>'statement of marks'!P85</f>
        <v/>
      </c>
      <c r="I2431" s="544" t="str">
        <f>IF('statement of marks'!CA85="","",'statement of marks'!CA85)</f>
        <v/>
      </c>
      <c r="J2431" s="545" t="str">
        <f>IF('statement of marks'!CB85="","",'statement of marks'!CB85)</f>
        <v/>
      </c>
    </row>
    <row r="2432" spans="1:10" ht="17" customHeight="1">
      <c r="A2432" s="532"/>
      <c r="B2432" s="530" t="str">
        <f>'statement of marks'!$CC$5</f>
        <v>vaxszth</v>
      </c>
      <c r="C2432" s="543" t="str">
        <f>'statement of marks'!X85</f>
        <v/>
      </c>
      <c r="D2432" s="543" t="str">
        <f>'statement of marks'!Y85</f>
        <v/>
      </c>
      <c r="E2432" s="543" t="str">
        <f>'statement of marks'!Z85</f>
        <v/>
      </c>
      <c r="F2432" s="543" t="str">
        <f>'statement of marks'!AA85</f>
        <v/>
      </c>
      <c r="G2432" s="543" t="str">
        <f>'statement of marks'!AB85</f>
        <v/>
      </c>
      <c r="H2432" s="543" t="str">
        <f>'statement of marks'!AC85</f>
        <v/>
      </c>
      <c r="I2432" s="544" t="str">
        <f>IF('statement of marks'!CD85="","",'statement of marks'!CD85)</f>
        <v/>
      </c>
      <c r="J2432" s="545" t="str">
        <f>IF('statement of marks'!CE85="","",'statement of marks'!CE85)</f>
        <v/>
      </c>
    </row>
    <row r="2433" spans="1:10" ht="17" customHeight="1">
      <c r="A2433" s="532"/>
      <c r="B2433" s="530" t="str">
        <f>'statement of marks'!$CF$5</f>
        <v>xf.kr</v>
      </c>
      <c r="C2433" s="543" t="str">
        <f>'statement of marks'!AK85</f>
        <v/>
      </c>
      <c r="D2433" s="543" t="str">
        <f>'statement of marks'!AL85</f>
        <v/>
      </c>
      <c r="E2433" s="543" t="str">
        <f>'statement of marks'!AM85</f>
        <v/>
      </c>
      <c r="F2433" s="543" t="str">
        <f>'statement of marks'!AN85</f>
        <v/>
      </c>
      <c r="G2433" s="543" t="str">
        <f>'statement of marks'!AO85</f>
        <v/>
      </c>
      <c r="H2433" s="543" t="str">
        <f>'statement of marks'!AP85</f>
        <v/>
      </c>
      <c r="I2433" s="544" t="str">
        <f>IF('statement of marks'!CG85="","",'statement of marks'!CG85)</f>
        <v/>
      </c>
      <c r="J2433" s="545" t="str">
        <f>IF('statement of marks'!CH85="","",'statement of marks'!CH85)</f>
        <v/>
      </c>
    </row>
    <row r="2434" spans="1:10" ht="17" customHeight="1">
      <c r="A2434" s="533"/>
      <c r="B2434" s="538" t="s">
        <v>55</v>
      </c>
      <c r="C2434" s="541"/>
      <c r="D2434" s="541"/>
      <c r="E2434" s="541">
        <f>'statement of marks'!AX$6</f>
        <v>50</v>
      </c>
      <c r="F2434" s="541"/>
      <c r="G2434" s="541"/>
      <c r="H2434" s="541">
        <f>'statement of marks'!AY$6</f>
        <v>50</v>
      </c>
      <c r="I2434" s="546"/>
      <c r="J2434" s="542"/>
    </row>
    <row r="2435" spans="1:10" ht="17" customHeight="1">
      <c r="A2435" s="532"/>
      <c r="B2435" s="530" t="str">
        <f>'statement of marks'!$CI$5</f>
        <v>Ik;kZoj.k v/;;u</v>
      </c>
      <c r="C2435" s="561"/>
      <c r="D2435" s="561"/>
      <c r="E2435" s="543" t="str">
        <f>'statement of marks'!AX85</f>
        <v/>
      </c>
      <c r="F2435" s="561"/>
      <c r="G2435" s="561"/>
      <c r="H2435" s="543" t="str">
        <f>'statement of marks'!AY85</f>
        <v/>
      </c>
      <c r="I2435" s="544" t="str">
        <f>IF('statement of marks'!CJ85="","",'statement of marks'!CJ85)</f>
        <v/>
      </c>
      <c r="J2435" s="545" t="str">
        <f>IF('statement of marks'!CK85="","",'statement of marks'!CK85)</f>
        <v/>
      </c>
    </row>
    <row r="2436" spans="1:10" ht="17" customHeight="1">
      <c r="A2436" s="532"/>
      <c r="B2436" s="530" t="str">
        <f>'statement of marks'!$CR$5</f>
        <v>LokLF; ,oe~ 'kkjhfjd f'k{kk</v>
      </c>
      <c r="C2436" s="543"/>
      <c r="D2436" s="543"/>
      <c r="E2436" s="543" t="str">
        <f>'statement of marks'!BS85</f>
        <v/>
      </c>
      <c r="F2436" s="561"/>
      <c r="G2436" s="543"/>
      <c r="H2436" s="543" t="str">
        <f>'statement of marks'!BT85</f>
        <v/>
      </c>
      <c r="I2436" s="547" t="str">
        <f>IF('statement of marks'!CS85="","",'statement of marks'!CS85)</f>
        <v/>
      </c>
      <c r="J2436" s="548" t="str">
        <f>IF('statement of marks'!CT85="","",'statement of marks'!CT85)</f>
        <v/>
      </c>
    </row>
    <row r="2437" spans="1:10" ht="17" customHeight="1">
      <c r="A2437" s="533"/>
      <c r="B2437" s="538" t="s">
        <v>55</v>
      </c>
      <c r="C2437" s="541"/>
      <c r="D2437" s="541"/>
      <c r="E2437" s="541">
        <f>'statement of marks'!BE$6</f>
        <v>25</v>
      </c>
      <c r="F2437" s="546"/>
      <c r="G2437" s="541"/>
      <c r="H2437" s="541">
        <f>'statement of marks'!BF$6</f>
        <v>25</v>
      </c>
      <c r="I2437" s="549"/>
      <c r="J2437" s="550"/>
    </row>
    <row r="2438" spans="1:10" ht="17" customHeight="1">
      <c r="A2438" s="532"/>
      <c r="B2438" s="530" t="str">
        <f>'statement of marks'!$CL$5</f>
        <v>dk;kZuqHko</v>
      </c>
      <c r="C2438" s="543"/>
      <c r="D2438" s="543"/>
      <c r="E2438" s="543" t="str">
        <f>'statement of marks'!BE85</f>
        <v/>
      </c>
      <c r="F2438" s="561"/>
      <c r="G2438" s="543"/>
      <c r="H2438" s="543" t="str">
        <f>'statement of marks'!BF85</f>
        <v/>
      </c>
      <c r="I2438" s="544" t="str">
        <f>IF('statement of marks'!CM85="","",'statement of marks'!CM85)</f>
        <v/>
      </c>
      <c r="J2438" s="545" t="str">
        <f>IF('statement of marks'!CN85="","",'statement of marks'!CN85)</f>
        <v/>
      </c>
    </row>
    <row r="2439" spans="1:10" ht="17" customHeight="1">
      <c r="A2439" s="532"/>
      <c r="B2439" s="530" t="str">
        <f>'statement of marks'!$CO$5</f>
        <v>dyk f'k{kk</v>
      </c>
      <c r="C2439" s="543"/>
      <c r="D2439" s="543"/>
      <c r="E2439" s="543" t="str">
        <f>'statement of marks'!BL85</f>
        <v/>
      </c>
      <c r="F2439" s="561"/>
      <c r="G2439" s="543"/>
      <c r="H2439" s="543" t="str">
        <f>'statement of marks'!BM85</f>
        <v/>
      </c>
      <c r="I2439" s="547" t="str">
        <f>IF('statement of marks'!CP85="","",'statement of marks'!CP85)</f>
        <v/>
      </c>
      <c r="J2439" s="551" t="str">
        <f>IF('statement of marks'!CQ85="","",'statement of marks'!CQ85)</f>
        <v/>
      </c>
    </row>
    <row r="2440" spans="1:10" ht="17" customHeight="1">
      <c r="A2440" s="960"/>
      <c r="B2440" s="959" t="s">
        <v>659</v>
      </c>
      <c r="C2440" s="920" t="s">
        <v>8</v>
      </c>
      <c r="D2440" s="920"/>
      <c r="E2440" s="961" t="str">
        <f>'statement of marks'!CY$5</f>
        <v>dqy iw.kkZd</v>
      </c>
      <c r="F2440" s="961"/>
      <c r="G2440" s="961" t="str">
        <f>'statement of marks'!CZ$5</f>
        <v>dqy izkIrkad</v>
      </c>
      <c r="H2440" s="961"/>
      <c r="I2440" s="562" t="str">
        <f>'statement of marks'!DA$5</f>
        <v>izfr'kr</v>
      </c>
      <c r="J2440" s="536" t="s">
        <v>663</v>
      </c>
    </row>
    <row r="2441" spans="1:10" ht="17" customHeight="1">
      <c r="A2441" s="960"/>
      <c r="B2441" s="959"/>
      <c r="C2441" s="920" t="str">
        <f>IF('statement of marks'!CX85="","",'statement of marks'!CX85)</f>
        <v/>
      </c>
      <c r="D2441" s="920"/>
      <c r="E2441" s="951" t="str">
        <f>IF('statement of marks'!CY85="","",'statement of marks'!CY85)</f>
        <v/>
      </c>
      <c r="F2441" s="951"/>
      <c r="G2441" s="951" t="str">
        <f>IF('statement of marks'!CZ85="","",'statement of marks'!CZ85)</f>
        <v/>
      </c>
      <c r="H2441" s="951"/>
      <c r="I2441" s="543" t="str">
        <f>IF('statement of marks'!DA85="","",'statement of marks'!DA85)</f>
        <v/>
      </c>
      <c r="J2441" s="566" t="str">
        <f>IF('statement of marks'!DB85="","",'statement of marks'!DB85)</f>
        <v/>
      </c>
    </row>
    <row r="2442" spans="1:10" ht="17" customHeight="1">
      <c r="A2442" s="532"/>
      <c r="B2442" s="539" t="str">
        <f>'statement of marks'!$CU$5</f>
        <v>dqy ehfVax</v>
      </c>
      <c r="C2442" s="932" t="str">
        <f>details!$CB$3</f>
        <v>;ksx fnlEcj rd</v>
      </c>
      <c r="D2442" s="933"/>
      <c r="E2442" s="934"/>
      <c r="F2442" s="552" t="str">
        <f>details!CB85</f>
        <v/>
      </c>
      <c r="G2442" s="932" t="s">
        <v>664</v>
      </c>
      <c r="H2442" s="933"/>
      <c r="I2442" s="934"/>
      <c r="J2442" s="554" t="str">
        <f>details!CJ85</f>
        <v/>
      </c>
    </row>
    <row r="2443" spans="1:10" ht="17" customHeight="1">
      <c r="A2443" s="532"/>
      <c r="B2443" s="530" t="str">
        <f>'statement of marks'!$CV$5</f>
        <v>Nk= mifLFkfr</v>
      </c>
      <c r="C2443" s="935"/>
      <c r="D2443" s="936"/>
      <c r="E2443" s="937"/>
      <c r="F2443" s="553" t="str">
        <f>details!CC85</f>
        <v/>
      </c>
      <c r="G2443" s="935"/>
      <c r="H2443" s="936"/>
      <c r="I2443" s="937"/>
      <c r="J2443" s="555" t="str">
        <f>details!CK85</f>
        <v/>
      </c>
    </row>
    <row r="2444" spans="1:10" ht="17" customHeight="1">
      <c r="A2444" s="532"/>
      <c r="B2444" s="530" t="s">
        <v>569</v>
      </c>
      <c r="C2444" s="952" t="str">
        <f>IF('statement of marks'!DE85="","",'statement of marks'!DE85)</f>
        <v/>
      </c>
      <c r="D2444" s="953"/>
      <c r="E2444" s="953"/>
      <c r="F2444" s="954"/>
      <c r="G2444" s="955" t="str">
        <f>'statement of marks'!DD$5</f>
        <v>d{kk esa LFkku</v>
      </c>
      <c r="H2444" s="956"/>
      <c r="I2444" s="957"/>
      <c r="J2444" s="545" t="str">
        <f>'statement of marks'!DD85</f>
        <v/>
      </c>
    </row>
    <row r="2445" spans="1:10" ht="17" customHeight="1">
      <c r="A2445" s="532"/>
      <c r="B2445" s="530" t="s">
        <v>65</v>
      </c>
      <c r="C2445" s="920"/>
      <c r="D2445" s="920"/>
      <c r="E2445" s="920"/>
      <c r="F2445" s="920"/>
      <c r="G2445" s="920"/>
      <c r="H2445" s="920"/>
      <c r="I2445" s="920"/>
      <c r="J2445" s="924"/>
    </row>
    <row r="2446" spans="1:10" ht="17" customHeight="1">
      <c r="A2446" s="532"/>
      <c r="B2446" s="556" t="s">
        <v>86</v>
      </c>
      <c r="C2446" s="920"/>
      <c r="D2446" s="920"/>
      <c r="E2446" s="920"/>
      <c r="F2446" s="920"/>
      <c r="G2446" s="920"/>
      <c r="H2446" s="920"/>
      <c r="I2446" s="920"/>
      <c r="J2446" s="924"/>
    </row>
    <row r="2447" spans="1:10" ht="17" customHeight="1">
      <c r="A2447" s="532"/>
      <c r="B2447" s="557" t="s">
        <v>16</v>
      </c>
      <c r="C2447" s="920"/>
      <c r="D2447" s="920"/>
      <c r="E2447" s="920"/>
      <c r="F2447" s="920"/>
      <c r="G2447" s="920"/>
      <c r="H2447" s="920"/>
      <c r="I2447" s="920"/>
      <c r="J2447" s="924"/>
    </row>
    <row r="2448" spans="1:10" ht="17" customHeight="1">
      <c r="A2448" s="534"/>
      <c r="B2448" s="558" t="s">
        <v>4</v>
      </c>
      <c r="C2448" s="920"/>
      <c r="D2448" s="920"/>
      <c r="E2448" s="920"/>
      <c r="F2448" s="920"/>
      <c r="G2448" s="920"/>
      <c r="H2448" s="920"/>
      <c r="I2448" s="920"/>
      <c r="J2448" s="924"/>
    </row>
    <row r="2449" spans="1:10" ht="17" customHeight="1" thickBot="1">
      <c r="A2449" s="535"/>
      <c r="B2449" s="559" t="str">
        <f>'statement of marks'!$H$3</f>
        <v xml:space="preserve">fo|ky; dk Mkbl dksM+ </v>
      </c>
      <c r="C2449" s="925" t="str">
        <f>'statement of marks'!$I$3</f>
        <v>00001</v>
      </c>
      <c r="D2449" s="925"/>
      <c r="E2449" s="926" t="s">
        <v>63</v>
      </c>
      <c r="F2449" s="926"/>
      <c r="G2449" s="926"/>
      <c r="H2449" s="927">
        <f>'statement of marks'!$DD$107</f>
        <v>42460</v>
      </c>
      <c r="I2449" s="928"/>
      <c r="J2449" s="540" t="s">
        <v>662</v>
      </c>
    </row>
    <row r="2450" spans="1:10" ht="17" customHeight="1">
      <c r="A2450" s="929" t="s">
        <v>39</v>
      </c>
      <c r="B2450" s="930"/>
      <c r="C2450" s="930"/>
      <c r="D2450" s="930"/>
      <c r="E2450" s="930"/>
      <c r="F2450" s="930"/>
      <c r="G2450" s="930"/>
      <c r="H2450" s="930"/>
      <c r="I2450" s="930"/>
      <c r="J2450" s="931"/>
    </row>
    <row r="2451" spans="1:10" ht="17" customHeight="1">
      <c r="A2451" s="938" t="str">
        <f>'statement of marks'!$A$1</f>
        <v>jk- ck- ek/;fed fo|ky; uohu] fuEckgsM+k</v>
      </c>
      <c r="B2451" s="939"/>
      <c r="C2451" s="939"/>
      <c r="D2451" s="939"/>
      <c r="E2451" s="939"/>
      <c r="F2451" s="939"/>
      <c r="G2451" s="939"/>
      <c r="H2451" s="939"/>
      <c r="I2451" s="939"/>
      <c r="J2451" s="940"/>
    </row>
    <row r="2452" spans="1:10" ht="17" customHeight="1">
      <c r="A2452" s="941"/>
      <c r="B2452" s="942"/>
      <c r="C2452" s="942"/>
      <c r="D2452" s="942"/>
      <c r="E2452" s="942"/>
      <c r="F2452" s="942"/>
      <c r="G2452" s="942"/>
      <c r="H2452" s="942"/>
      <c r="I2452" s="942"/>
      <c r="J2452" s="943"/>
    </row>
    <row r="2453" spans="1:10" ht="17" customHeight="1">
      <c r="A2453" s="531"/>
      <c r="B2453" s="537" t="s">
        <v>559</v>
      </c>
      <c r="C2453" s="944" t="str">
        <f>'statement of marks'!$F$3</f>
        <v>2015-16</v>
      </c>
      <c r="D2453" s="944"/>
      <c r="E2453" s="944"/>
      <c r="F2453" s="944"/>
      <c r="G2453" s="944"/>
      <c r="H2453" s="944"/>
      <c r="I2453" s="944"/>
      <c r="J2453" s="945"/>
    </row>
    <row r="2454" spans="1:10" ht="17" customHeight="1">
      <c r="A2454" s="532"/>
      <c r="B2454" s="530" t="s">
        <v>560</v>
      </c>
      <c r="C2454" s="912" t="str">
        <f>IF('statement of marks'!H86="","",'statement of marks'!H86)</f>
        <v>v 080</v>
      </c>
      <c r="D2454" s="912"/>
      <c r="E2454" s="912"/>
      <c r="F2454" s="912"/>
      <c r="G2454" s="912"/>
      <c r="H2454" s="912"/>
      <c r="I2454" s="912"/>
      <c r="J2454" s="958"/>
    </row>
    <row r="2455" spans="1:10" ht="17" customHeight="1">
      <c r="A2455" s="532"/>
      <c r="B2455" s="530" t="s">
        <v>561</v>
      </c>
      <c r="C2455" s="912" t="str">
        <f>IF('statement of marks'!I86="","",'statement of marks'!I86)</f>
        <v>c 080</v>
      </c>
      <c r="D2455" s="912"/>
      <c r="E2455" s="912"/>
      <c r="F2455" s="912"/>
      <c r="G2455" s="912"/>
      <c r="H2455" s="912"/>
      <c r="I2455" s="912"/>
      <c r="J2455" s="958"/>
    </row>
    <row r="2456" spans="1:10" ht="17" customHeight="1">
      <c r="A2456" s="532"/>
      <c r="B2456" s="530" t="s">
        <v>562</v>
      </c>
      <c r="C2456" s="912" t="str">
        <f>IF('statement of marks'!J86="","",'statement of marks'!J86)</f>
        <v>l 080</v>
      </c>
      <c r="D2456" s="912"/>
      <c r="E2456" s="912"/>
      <c r="F2456" s="912"/>
      <c r="G2456" s="912"/>
      <c r="H2456" s="912"/>
      <c r="I2456" s="912"/>
      <c r="J2456" s="958"/>
    </row>
    <row r="2457" spans="1:10" ht="17" customHeight="1">
      <c r="A2457" s="532"/>
      <c r="B2457" s="530" t="s">
        <v>563</v>
      </c>
      <c r="C2457" s="946" t="str">
        <f>'statement of marks'!$D$3</f>
        <v>2 A</v>
      </c>
      <c r="D2457" s="946"/>
      <c r="E2457" s="946"/>
      <c r="F2457" s="912" t="s">
        <v>566</v>
      </c>
      <c r="G2457" s="912"/>
      <c r="H2457" s="912"/>
      <c r="I2457" s="949" t="str">
        <f>IF('statement of marks'!B86="","",'statement of marks'!B86)</f>
        <v/>
      </c>
      <c r="J2457" s="950"/>
    </row>
    <row r="2458" spans="1:10" ht="17" customHeight="1">
      <c r="A2458" s="532"/>
      <c r="B2458" s="530" t="s">
        <v>6</v>
      </c>
      <c r="C2458" s="946" t="str">
        <f>IF('statement of marks'!D86="","",'statement of marks'!D86)</f>
        <v/>
      </c>
      <c r="D2458" s="946"/>
      <c r="E2458" s="946"/>
      <c r="F2458" s="912" t="s">
        <v>564</v>
      </c>
      <c r="G2458" s="912"/>
      <c r="H2458" s="912"/>
      <c r="I2458" s="949" t="str">
        <f>IF('statement of marks'!E86="","",'statement of marks'!E86)</f>
        <v/>
      </c>
      <c r="J2458" s="950"/>
    </row>
    <row r="2459" spans="1:10" ht="17" customHeight="1">
      <c r="A2459" s="532"/>
      <c r="B2459" s="530" t="s">
        <v>661</v>
      </c>
      <c r="C2459" s="947" t="str">
        <f>IF('statement of marks'!F86="","",'statement of marks'!F86)</f>
        <v/>
      </c>
      <c r="D2459" s="947"/>
      <c r="E2459" s="947"/>
      <c r="F2459" s="918" t="str">
        <f>IF('statement of marks'!G86="","",'statement of marks'!G86)</f>
        <v/>
      </c>
      <c r="G2459" s="918"/>
      <c r="H2459" s="918"/>
      <c r="I2459" s="918"/>
      <c r="J2459" s="948"/>
    </row>
    <row r="2460" spans="1:10" ht="17" customHeight="1">
      <c r="A2460" s="534"/>
      <c r="B2460" s="529" t="s">
        <v>565</v>
      </c>
      <c r="C2460" s="498" t="str">
        <f>'statement of marks'!K$5</f>
        <v>ekSf[kd</v>
      </c>
      <c r="D2460" s="498" t="str">
        <f>'statement of marks'!L$5</f>
        <v>fyf[kr</v>
      </c>
      <c r="E2460" s="498" t="str">
        <f>'statement of marks'!M$5</f>
        <v>;ksx</v>
      </c>
      <c r="F2460" s="498" t="str">
        <f>'statement of marks'!N$5</f>
        <v>ekSf[kd</v>
      </c>
      <c r="G2460" s="498" t="str">
        <f>'statement of marks'!O$5</f>
        <v>fyf[kr</v>
      </c>
      <c r="H2460" s="498" t="str">
        <f>'statement of marks'!P$5</f>
        <v>;ksx</v>
      </c>
      <c r="I2460" s="564" t="s">
        <v>79</v>
      </c>
      <c r="J2460" s="565" t="s">
        <v>571</v>
      </c>
    </row>
    <row r="2461" spans="1:10" ht="17" customHeight="1">
      <c r="A2461" s="533"/>
      <c r="B2461" s="538" t="s">
        <v>55</v>
      </c>
      <c r="C2461" s="541">
        <f>'statement of marks'!K$6</f>
        <v>70</v>
      </c>
      <c r="D2461" s="541">
        <f>'statement of marks'!L$6</f>
        <v>30</v>
      </c>
      <c r="E2461" s="541">
        <f>'statement of marks'!M$6</f>
        <v>100</v>
      </c>
      <c r="F2461" s="541">
        <f>'statement of marks'!N$6</f>
        <v>70</v>
      </c>
      <c r="G2461" s="541">
        <f>'statement of marks'!O$6</f>
        <v>30</v>
      </c>
      <c r="H2461" s="541">
        <f>'statement of marks'!P$6</f>
        <v>100</v>
      </c>
      <c r="I2461" s="541"/>
      <c r="J2461" s="542"/>
    </row>
    <row r="2462" spans="1:10" ht="17" customHeight="1">
      <c r="A2462" s="532"/>
      <c r="B2462" s="530" t="str">
        <f>'statement of marks'!$BZ$5</f>
        <v>fgUnh</v>
      </c>
      <c r="C2462" s="543" t="str">
        <f>'statement of marks'!K86</f>
        <v/>
      </c>
      <c r="D2462" s="543" t="str">
        <f>'statement of marks'!L86</f>
        <v/>
      </c>
      <c r="E2462" s="543" t="str">
        <f>'statement of marks'!M86</f>
        <v/>
      </c>
      <c r="F2462" s="543" t="str">
        <f>'statement of marks'!N86</f>
        <v/>
      </c>
      <c r="G2462" s="543" t="str">
        <f>'statement of marks'!O86</f>
        <v/>
      </c>
      <c r="H2462" s="543" t="str">
        <f>'statement of marks'!P86</f>
        <v/>
      </c>
      <c r="I2462" s="544" t="str">
        <f>IF('statement of marks'!CA86="","",'statement of marks'!CA86)</f>
        <v/>
      </c>
      <c r="J2462" s="545" t="str">
        <f>IF('statement of marks'!CB86="","",'statement of marks'!CB86)</f>
        <v/>
      </c>
    </row>
    <row r="2463" spans="1:10" ht="17" customHeight="1">
      <c r="A2463" s="532"/>
      <c r="B2463" s="530" t="str">
        <f>'statement of marks'!$CC$5</f>
        <v>vaxszth</v>
      </c>
      <c r="C2463" s="543" t="str">
        <f>'statement of marks'!X86</f>
        <v/>
      </c>
      <c r="D2463" s="543" t="str">
        <f>'statement of marks'!Y86</f>
        <v/>
      </c>
      <c r="E2463" s="543" t="str">
        <f>'statement of marks'!Z86</f>
        <v/>
      </c>
      <c r="F2463" s="543" t="str">
        <f>'statement of marks'!AA86</f>
        <v/>
      </c>
      <c r="G2463" s="543" t="str">
        <f>'statement of marks'!AB86</f>
        <v/>
      </c>
      <c r="H2463" s="543" t="str">
        <f>'statement of marks'!AC86</f>
        <v/>
      </c>
      <c r="I2463" s="544" t="str">
        <f>IF('statement of marks'!CD86="","",'statement of marks'!CD86)</f>
        <v/>
      </c>
      <c r="J2463" s="545" t="str">
        <f>IF('statement of marks'!CE86="","",'statement of marks'!CE86)</f>
        <v/>
      </c>
    </row>
    <row r="2464" spans="1:10" ht="17" customHeight="1">
      <c r="A2464" s="532"/>
      <c r="B2464" s="530" t="str">
        <f>'statement of marks'!$CF$5</f>
        <v>xf.kr</v>
      </c>
      <c r="C2464" s="543" t="str">
        <f>'statement of marks'!AK86</f>
        <v/>
      </c>
      <c r="D2464" s="543" t="str">
        <f>'statement of marks'!AL86</f>
        <v/>
      </c>
      <c r="E2464" s="543" t="str">
        <f>'statement of marks'!AM86</f>
        <v/>
      </c>
      <c r="F2464" s="543" t="str">
        <f>'statement of marks'!AN86</f>
        <v/>
      </c>
      <c r="G2464" s="543" t="str">
        <f>'statement of marks'!AO86</f>
        <v/>
      </c>
      <c r="H2464" s="543" t="str">
        <f>'statement of marks'!AP86</f>
        <v/>
      </c>
      <c r="I2464" s="544" t="str">
        <f>IF('statement of marks'!CG86="","",'statement of marks'!CG86)</f>
        <v/>
      </c>
      <c r="J2464" s="545" t="str">
        <f>IF('statement of marks'!CH86="","",'statement of marks'!CH86)</f>
        <v/>
      </c>
    </row>
    <row r="2465" spans="1:10" ht="17" customHeight="1">
      <c r="A2465" s="533"/>
      <c r="B2465" s="538" t="s">
        <v>55</v>
      </c>
      <c r="C2465" s="541"/>
      <c r="D2465" s="541"/>
      <c r="E2465" s="541">
        <f>'statement of marks'!AX$6</f>
        <v>50</v>
      </c>
      <c r="F2465" s="541"/>
      <c r="G2465" s="541"/>
      <c r="H2465" s="541">
        <f>'statement of marks'!AY$6</f>
        <v>50</v>
      </c>
      <c r="I2465" s="546"/>
      <c r="J2465" s="542"/>
    </row>
    <row r="2466" spans="1:10" ht="17" customHeight="1">
      <c r="A2466" s="532"/>
      <c r="B2466" s="530" t="str">
        <f>'statement of marks'!$CI$5</f>
        <v>Ik;kZoj.k v/;;u</v>
      </c>
      <c r="C2466" s="561"/>
      <c r="D2466" s="561"/>
      <c r="E2466" s="543" t="str">
        <f>'statement of marks'!AX86</f>
        <v/>
      </c>
      <c r="F2466" s="561"/>
      <c r="G2466" s="561"/>
      <c r="H2466" s="543" t="str">
        <f>'statement of marks'!AY86</f>
        <v/>
      </c>
      <c r="I2466" s="544" t="str">
        <f>IF('statement of marks'!CJ86="","",'statement of marks'!CJ86)</f>
        <v/>
      </c>
      <c r="J2466" s="545" t="str">
        <f>IF('statement of marks'!CK86="","",'statement of marks'!CK86)</f>
        <v/>
      </c>
    </row>
    <row r="2467" spans="1:10" ht="17" customHeight="1">
      <c r="A2467" s="532"/>
      <c r="B2467" s="530" t="str">
        <f>'statement of marks'!$CR$5</f>
        <v>LokLF; ,oe~ 'kkjhfjd f'k{kk</v>
      </c>
      <c r="C2467" s="543"/>
      <c r="D2467" s="543"/>
      <c r="E2467" s="543" t="str">
        <f>'statement of marks'!BS86</f>
        <v/>
      </c>
      <c r="F2467" s="561"/>
      <c r="G2467" s="543"/>
      <c r="H2467" s="543" t="str">
        <f>'statement of marks'!BT86</f>
        <v/>
      </c>
      <c r="I2467" s="547" t="str">
        <f>IF('statement of marks'!CS86="","",'statement of marks'!CS86)</f>
        <v/>
      </c>
      <c r="J2467" s="548" t="str">
        <f>IF('statement of marks'!CT86="","",'statement of marks'!CT86)</f>
        <v/>
      </c>
    </row>
    <row r="2468" spans="1:10" ht="17" customHeight="1">
      <c r="A2468" s="533"/>
      <c r="B2468" s="538" t="s">
        <v>55</v>
      </c>
      <c r="C2468" s="541"/>
      <c r="D2468" s="541"/>
      <c r="E2468" s="541">
        <f>'statement of marks'!BE$6</f>
        <v>25</v>
      </c>
      <c r="F2468" s="546"/>
      <c r="G2468" s="541"/>
      <c r="H2468" s="541">
        <f>'statement of marks'!BF$6</f>
        <v>25</v>
      </c>
      <c r="I2468" s="549"/>
      <c r="J2468" s="550"/>
    </row>
    <row r="2469" spans="1:10" ht="17" customHeight="1">
      <c r="A2469" s="532"/>
      <c r="B2469" s="530" t="str">
        <f>'statement of marks'!$CL$5</f>
        <v>dk;kZuqHko</v>
      </c>
      <c r="C2469" s="543"/>
      <c r="D2469" s="543"/>
      <c r="E2469" s="543" t="str">
        <f>'statement of marks'!BE86</f>
        <v/>
      </c>
      <c r="F2469" s="561"/>
      <c r="G2469" s="543"/>
      <c r="H2469" s="543" t="str">
        <f>'statement of marks'!BF86</f>
        <v/>
      </c>
      <c r="I2469" s="544" t="str">
        <f>IF('statement of marks'!CM86="","",'statement of marks'!CM86)</f>
        <v/>
      </c>
      <c r="J2469" s="545" t="str">
        <f>IF('statement of marks'!CN86="","",'statement of marks'!CN86)</f>
        <v/>
      </c>
    </row>
    <row r="2470" spans="1:10" ht="17" customHeight="1">
      <c r="A2470" s="532"/>
      <c r="B2470" s="530" t="str">
        <f>'statement of marks'!$CO$5</f>
        <v>dyk f'k{kk</v>
      </c>
      <c r="C2470" s="543"/>
      <c r="D2470" s="543"/>
      <c r="E2470" s="543" t="str">
        <f>'statement of marks'!BL86</f>
        <v/>
      </c>
      <c r="F2470" s="561"/>
      <c r="G2470" s="543"/>
      <c r="H2470" s="543" t="str">
        <f>'statement of marks'!BM86</f>
        <v/>
      </c>
      <c r="I2470" s="547" t="str">
        <f>IF('statement of marks'!CP86="","",'statement of marks'!CP86)</f>
        <v/>
      </c>
      <c r="J2470" s="551" t="str">
        <f>IF('statement of marks'!CQ86="","",'statement of marks'!CQ86)</f>
        <v/>
      </c>
    </row>
    <row r="2471" spans="1:10" ht="17" customHeight="1">
      <c r="A2471" s="960"/>
      <c r="B2471" s="959" t="s">
        <v>659</v>
      </c>
      <c r="C2471" s="920" t="s">
        <v>8</v>
      </c>
      <c r="D2471" s="920"/>
      <c r="E2471" s="961" t="str">
        <f>'statement of marks'!CY$5</f>
        <v>dqy iw.kkZd</v>
      </c>
      <c r="F2471" s="961"/>
      <c r="G2471" s="961" t="str">
        <f>'statement of marks'!CZ$5</f>
        <v>dqy izkIrkad</v>
      </c>
      <c r="H2471" s="961"/>
      <c r="I2471" s="562" t="str">
        <f>'statement of marks'!DA$5</f>
        <v>izfr'kr</v>
      </c>
      <c r="J2471" s="536" t="s">
        <v>663</v>
      </c>
    </row>
    <row r="2472" spans="1:10" ht="17" customHeight="1">
      <c r="A2472" s="960"/>
      <c r="B2472" s="959"/>
      <c r="C2472" s="920" t="str">
        <f>IF('statement of marks'!CX86="","",'statement of marks'!CX86)</f>
        <v/>
      </c>
      <c r="D2472" s="920"/>
      <c r="E2472" s="951" t="str">
        <f>IF('statement of marks'!CY86="","",'statement of marks'!CY86)</f>
        <v/>
      </c>
      <c r="F2472" s="951"/>
      <c r="G2472" s="951" t="str">
        <f>IF('statement of marks'!CZ86="","",'statement of marks'!CZ86)</f>
        <v/>
      </c>
      <c r="H2472" s="951"/>
      <c r="I2472" s="543" t="str">
        <f>IF('statement of marks'!DA86="","",'statement of marks'!DA86)</f>
        <v/>
      </c>
      <c r="J2472" s="566" t="str">
        <f>IF('statement of marks'!DB86="","",'statement of marks'!DB86)</f>
        <v/>
      </c>
    </row>
    <row r="2473" spans="1:10" ht="17" customHeight="1">
      <c r="A2473" s="532"/>
      <c r="B2473" s="539" t="str">
        <f>'statement of marks'!$CU$5</f>
        <v>dqy ehfVax</v>
      </c>
      <c r="C2473" s="932" t="str">
        <f>details!$CB$3</f>
        <v>;ksx fnlEcj rd</v>
      </c>
      <c r="D2473" s="933"/>
      <c r="E2473" s="934"/>
      <c r="F2473" s="552" t="str">
        <f>details!CB86</f>
        <v/>
      </c>
      <c r="G2473" s="932" t="s">
        <v>664</v>
      </c>
      <c r="H2473" s="933"/>
      <c r="I2473" s="934"/>
      <c r="J2473" s="554" t="str">
        <f>details!CJ86</f>
        <v/>
      </c>
    </row>
    <row r="2474" spans="1:10" ht="17" customHeight="1">
      <c r="A2474" s="532"/>
      <c r="B2474" s="530" t="str">
        <f>'statement of marks'!$CV$5</f>
        <v>Nk= mifLFkfr</v>
      </c>
      <c r="C2474" s="935"/>
      <c r="D2474" s="936"/>
      <c r="E2474" s="937"/>
      <c r="F2474" s="553" t="str">
        <f>details!CC86</f>
        <v/>
      </c>
      <c r="G2474" s="935"/>
      <c r="H2474" s="936"/>
      <c r="I2474" s="937"/>
      <c r="J2474" s="555" t="str">
        <f>details!CK86</f>
        <v/>
      </c>
    </row>
    <row r="2475" spans="1:10" ht="17" customHeight="1">
      <c r="A2475" s="532"/>
      <c r="B2475" s="530" t="s">
        <v>569</v>
      </c>
      <c r="C2475" s="952" t="str">
        <f>IF('statement of marks'!DE86="","",'statement of marks'!DE86)</f>
        <v/>
      </c>
      <c r="D2475" s="953"/>
      <c r="E2475" s="953"/>
      <c r="F2475" s="954"/>
      <c r="G2475" s="955" t="str">
        <f>'statement of marks'!DD$5</f>
        <v>d{kk esa LFkku</v>
      </c>
      <c r="H2475" s="956"/>
      <c r="I2475" s="957"/>
      <c r="J2475" s="545" t="str">
        <f>'statement of marks'!DD86</f>
        <v/>
      </c>
    </row>
    <row r="2476" spans="1:10" ht="17" customHeight="1">
      <c r="A2476" s="532"/>
      <c r="B2476" s="530" t="s">
        <v>65</v>
      </c>
      <c r="C2476" s="920"/>
      <c r="D2476" s="920"/>
      <c r="E2476" s="920"/>
      <c r="F2476" s="920"/>
      <c r="G2476" s="920"/>
      <c r="H2476" s="920"/>
      <c r="I2476" s="920"/>
      <c r="J2476" s="924"/>
    </row>
    <row r="2477" spans="1:10" ht="17" customHeight="1">
      <c r="A2477" s="532"/>
      <c r="B2477" s="556" t="s">
        <v>86</v>
      </c>
      <c r="C2477" s="920"/>
      <c r="D2477" s="920"/>
      <c r="E2477" s="920"/>
      <c r="F2477" s="920"/>
      <c r="G2477" s="920"/>
      <c r="H2477" s="920"/>
      <c r="I2477" s="920"/>
      <c r="J2477" s="924"/>
    </row>
    <row r="2478" spans="1:10" ht="17" customHeight="1">
      <c r="A2478" s="532"/>
      <c r="B2478" s="557" t="s">
        <v>16</v>
      </c>
      <c r="C2478" s="920"/>
      <c r="D2478" s="920"/>
      <c r="E2478" s="920"/>
      <c r="F2478" s="920"/>
      <c r="G2478" s="920"/>
      <c r="H2478" s="920"/>
      <c r="I2478" s="920"/>
      <c r="J2478" s="924"/>
    </row>
    <row r="2479" spans="1:10" ht="17" customHeight="1">
      <c r="A2479" s="534"/>
      <c r="B2479" s="558" t="s">
        <v>4</v>
      </c>
      <c r="C2479" s="920"/>
      <c r="D2479" s="920"/>
      <c r="E2479" s="920"/>
      <c r="F2479" s="920"/>
      <c r="G2479" s="920"/>
      <c r="H2479" s="920"/>
      <c r="I2479" s="920"/>
      <c r="J2479" s="924"/>
    </row>
    <row r="2480" spans="1:10" ht="17" customHeight="1" thickBot="1">
      <c r="A2480" s="535"/>
      <c r="B2480" s="559" t="str">
        <f>'statement of marks'!$H$3</f>
        <v xml:space="preserve">fo|ky; dk Mkbl dksM+ </v>
      </c>
      <c r="C2480" s="925" t="str">
        <f>'statement of marks'!$I$3</f>
        <v>00001</v>
      </c>
      <c r="D2480" s="925"/>
      <c r="E2480" s="926" t="s">
        <v>63</v>
      </c>
      <c r="F2480" s="926"/>
      <c r="G2480" s="926"/>
      <c r="H2480" s="927">
        <f>'statement of marks'!$DD$107</f>
        <v>42460</v>
      </c>
      <c r="I2480" s="928"/>
      <c r="J2480" s="540" t="s">
        <v>662</v>
      </c>
    </row>
    <row r="2481" spans="1:10" ht="17" customHeight="1">
      <c r="A2481" s="929" t="s">
        <v>39</v>
      </c>
      <c r="B2481" s="930"/>
      <c r="C2481" s="930"/>
      <c r="D2481" s="930"/>
      <c r="E2481" s="930"/>
      <c r="F2481" s="930"/>
      <c r="G2481" s="930"/>
      <c r="H2481" s="930"/>
      <c r="I2481" s="930"/>
      <c r="J2481" s="931"/>
    </row>
    <row r="2482" spans="1:10" ht="17" customHeight="1">
      <c r="A2482" s="938" t="str">
        <f>'statement of marks'!$A$1</f>
        <v>jk- ck- ek/;fed fo|ky; uohu] fuEckgsM+k</v>
      </c>
      <c r="B2482" s="939"/>
      <c r="C2482" s="939"/>
      <c r="D2482" s="939"/>
      <c r="E2482" s="939"/>
      <c r="F2482" s="939"/>
      <c r="G2482" s="939"/>
      <c r="H2482" s="939"/>
      <c r="I2482" s="939"/>
      <c r="J2482" s="940"/>
    </row>
    <row r="2483" spans="1:10" ht="17" customHeight="1">
      <c r="A2483" s="941"/>
      <c r="B2483" s="942"/>
      <c r="C2483" s="942"/>
      <c r="D2483" s="942"/>
      <c r="E2483" s="942"/>
      <c r="F2483" s="942"/>
      <c r="G2483" s="942"/>
      <c r="H2483" s="942"/>
      <c r="I2483" s="942"/>
      <c r="J2483" s="943"/>
    </row>
    <row r="2484" spans="1:10" ht="17" customHeight="1">
      <c r="A2484" s="531"/>
      <c r="B2484" s="537" t="s">
        <v>559</v>
      </c>
      <c r="C2484" s="944" t="str">
        <f>'statement of marks'!$F$3</f>
        <v>2015-16</v>
      </c>
      <c r="D2484" s="944"/>
      <c r="E2484" s="944"/>
      <c r="F2484" s="944"/>
      <c r="G2484" s="944"/>
      <c r="H2484" s="944"/>
      <c r="I2484" s="944"/>
      <c r="J2484" s="945"/>
    </row>
    <row r="2485" spans="1:10" ht="17" customHeight="1">
      <c r="A2485" s="532"/>
      <c r="B2485" s="530" t="s">
        <v>560</v>
      </c>
      <c r="C2485" s="912" t="str">
        <f>IF('statement of marks'!H87="","",'statement of marks'!H87)</f>
        <v>v 081</v>
      </c>
      <c r="D2485" s="912"/>
      <c r="E2485" s="912"/>
      <c r="F2485" s="912"/>
      <c r="G2485" s="912"/>
      <c r="H2485" s="912"/>
      <c r="I2485" s="912"/>
      <c r="J2485" s="958"/>
    </row>
    <row r="2486" spans="1:10" ht="17" customHeight="1">
      <c r="A2486" s="532"/>
      <c r="B2486" s="530" t="s">
        <v>561</v>
      </c>
      <c r="C2486" s="912" t="str">
        <f>IF('statement of marks'!I87="","",'statement of marks'!I87)</f>
        <v>c 081</v>
      </c>
      <c r="D2486" s="912"/>
      <c r="E2486" s="912"/>
      <c r="F2486" s="912"/>
      <c r="G2486" s="912"/>
      <c r="H2486" s="912"/>
      <c r="I2486" s="912"/>
      <c r="J2486" s="958"/>
    </row>
    <row r="2487" spans="1:10" ht="17" customHeight="1">
      <c r="A2487" s="532"/>
      <c r="B2487" s="530" t="s">
        <v>562</v>
      </c>
      <c r="C2487" s="912" t="str">
        <f>IF('statement of marks'!J87="","",'statement of marks'!J87)</f>
        <v>l 081</v>
      </c>
      <c r="D2487" s="912"/>
      <c r="E2487" s="912"/>
      <c r="F2487" s="912"/>
      <c r="G2487" s="912"/>
      <c r="H2487" s="912"/>
      <c r="I2487" s="912"/>
      <c r="J2487" s="958"/>
    </row>
    <row r="2488" spans="1:10" ht="17" customHeight="1">
      <c r="A2488" s="532"/>
      <c r="B2488" s="530" t="s">
        <v>563</v>
      </c>
      <c r="C2488" s="946" t="str">
        <f>'statement of marks'!$D$3</f>
        <v>2 A</v>
      </c>
      <c r="D2488" s="946"/>
      <c r="E2488" s="946"/>
      <c r="F2488" s="912" t="s">
        <v>566</v>
      </c>
      <c r="G2488" s="912"/>
      <c r="H2488" s="912"/>
      <c r="I2488" s="949" t="str">
        <f>IF('statement of marks'!B87="","",'statement of marks'!B87)</f>
        <v/>
      </c>
      <c r="J2488" s="950"/>
    </row>
    <row r="2489" spans="1:10" ht="17" customHeight="1">
      <c r="A2489" s="532"/>
      <c r="B2489" s="530" t="s">
        <v>6</v>
      </c>
      <c r="C2489" s="946" t="str">
        <f>IF('statement of marks'!D87="","",'statement of marks'!D87)</f>
        <v/>
      </c>
      <c r="D2489" s="946"/>
      <c r="E2489" s="946"/>
      <c r="F2489" s="912" t="s">
        <v>564</v>
      </c>
      <c r="G2489" s="912"/>
      <c r="H2489" s="912"/>
      <c r="I2489" s="949" t="str">
        <f>IF('statement of marks'!E87="","",'statement of marks'!E87)</f>
        <v/>
      </c>
      <c r="J2489" s="950"/>
    </row>
    <row r="2490" spans="1:10" ht="17" customHeight="1">
      <c r="A2490" s="532"/>
      <c r="B2490" s="530" t="s">
        <v>661</v>
      </c>
      <c r="C2490" s="947" t="str">
        <f>IF('statement of marks'!F87="","",'statement of marks'!F87)</f>
        <v/>
      </c>
      <c r="D2490" s="947"/>
      <c r="E2490" s="947"/>
      <c r="F2490" s="918" t="str">
        <f>IF('statement of marks'!G87="","",'statement of marks'!G87)</f>
        <v/>
      </c>
      <c r="G2490" s="918"/>
      <c r="H2490" s="918"/>
      <c r="I2490" s="918"/>
      <c r="J2490" s="948"/>
    </row>
    <row r="2491" spans="1:10" ht="17" customHeight="1">
      <c r="A2491" s="534"/>
      <c r="B2491" s="529" t="s">
        <v>565</v>
      </c>
      <c r="C2491" s="498" t="str">
        <f>'statement of marks'!K$5</f>
        <v>ekSf[kd</v>
      </c>
      <c r="D2491" s="498" t="str">
        <f>'statement of marks'!L$5</f>
        <v>fyf[kr</v>
      </c>
      <c r="E2491" s="498" t="str">
        <f>'statement of marks'!M$5</f>
        <v>;ksx</v>
      </c>
      <c r="F2491" s="498" t="str">
        <f>'statement of marks'!N$5</f>
        <v>ekSf[kd</v>
      </c>
      <c r="G2491" s="498" t="str">
        <f>'statement of marks'!O$5</f>
        <v>fyf[kr</v>
      </c>
      <c r="H2491" s="498" t="str">
        <f>'statement of marks'!P$5</f>
        <v>;ksx</v>
      </c>
      <c r="I2491" s="564" t="s">
        <v>79</v>
      </c>
      <c r="J2491" s="565" t="s">
        <v>571</v>
      </c>
    </row>
    <row r="2492" spans="1:10" ht="17" customHeight="1">
      <c r="A2492" s="533"/>
      <c r="B2492" s="538" t="s">
        <v>55</v>
      </c>
      <c r="C2492" s="541">
        <f>'statement of marks'!K$6</f>
        <v>70</v>
      </c>
      <c r="D2492" s="541">
        <f>'statement of marks'!L$6</f>
        <v>30</v>
      </c>
      <c r="E2492" s="541">
        <f>'statement of marks'!M$6</f>
        <v>100</v>
      </c>
      <c r="F2492" s="541">
        <f>'statement of marks'!N$6</f>
        <v>70</v>
      </c>
      <c r="G2492" s="541">
        <f>'statement of marks'!O$6</f>
        <v>30</v>
      </c>
      <c r="H2492" s="541">
        <f>'statement of marks'!P$6</f>
        <v>100</v>
      </c>
      <c r="I2492" s="541"/>
      <c r="J2492" s="542"/>
    </row>
    <row r="2493" spans="1:10" ht="17" customHeight="1">
      <c r="A2493" s="532"/>
      <c r="B2493" s="530" t="str">
        <f>'statement of marks'!$BZ$5</f>
        <v>fgUnh</v>
      </c>
      <c r="C2493" s="543" t="str">
        <f>'statement of marks'!K87</f>
        <v/>
      </c>
      <c r="D2493" s="543" t="str">
        <f>'statement of marks'!L87</f>
        <v/>
      </c>
      <c r="E2493" s="543" t="str">
        <f>'statement of marks'!M87</f>
        <v/>
      </c>
      <c r="F2493" s="543" t="str">
        <f>'statement of marks'!N87</f>
        <v/>
      </c>
      <c r="G2493" s="543" t="str">
        <f>'statement of marks'!O87</f>
        <v/>
      </c>
      <c r="H2493" s="543" t="str">
        <f>'statement of marks'!P87</f>
        <v/>
      </c>
      <c r="I2493" s="544" t="str">
        <f>IF('statement of marks'!CA87="","",'statement of marks'!CA87)</f>
        <v/>
      </c>
      <c r="J2493" s="545" t="str">
        <f>IF('statement of marks'!CB87="","",'statement of marks'!CB87)</f>
        <v/>
      </c>
    </row>
    <row r="2494" spans="1:10" ht="17" customHeight="1">
      <c r="A2494" s="532"/>
      <c r="B2494" s="530" t="str">
        <f>'statement of marks'!$CC$5</f>
        <v>vaxszth</v>
      </c>
      <c r="C2494" s="543" t="str">
        <f>'statement of marks'!X87</f>
        <v/>
      </c>
      <c r="D2494" s="543" t="str">
        <f>'statement of marks'!Y87</f>
        <v/>
      </c>
      <c r="E2494" s="543" t="str">
        <f>'statement of marks'!Z87</f>
        <v/>
      </c>
      <c r="F2494" s="543" t="str">
        <f>'statement of marks'!AA87</f>
        <v/>
      </c>
      <c r="G2494" s="543" t="str">
        <f>'statement of marks'!AB87</f>
        <v/>
      </c>
      <c r="H2494" s="543" t="str">
        <f>'statement of marks'!AC87</f>
        <v/>
      </c>
      <c r="I2494" s="544" t="str">
        <f>IF('statement of marks'!CD87="","",'statement of marks'!CD87)</f>
        <v/>
      </c>
      <c r="J2494" s="545" t="str">
        <f>IF('statement of marks'!CE87="","",'statement of marks'!CE87)</f>
        <v/>
      </c>
    </row>
    <row r="2495" spans="1:10" ht="17" customHeight="1">
      <c r="A2495" s="532"/>
      <c r="B2495" s="530" t="str">
        <f>'statement of marks'!$CF$5</f>
        <v>xf.kr</v>
      </c>
      <c r="C2495" s="543" t="str">
        <f>'statement of marks'!AK87</f>
        <v/>
      </c>
      <c r="D2495" s="543" t="str">
        <f>'statement of marks'!AL87</f>
        <v/>
      </c>
      <c r="E2495" s="543" t="str">
        <f>'statement of marks'!AM87</f>
        <v/>
      </c>
      <c r="F2495" s="543" t="str">
        <f>'statement of marks'!AN87</f>
        <v/>
      </c>
      <c r="G2495" s="543" t="str">
        <f>'statement of marks'!AO87</f>
        <v/>
      </c>
      <c r="H2495" s="543" t="str">
        <f>'statement of marks'!AP87</f>
        <v/>
      </c>
      <c r="I2495" s="544" t="str">
        <f>IF('statement of marks'!CG87="","",'statement of marks'!CG87)</f>
        <v/>
      </c>
      <c r="J2495" s="545" t="str">
        <f>IF('statement of marks'!CH87="","",'statement of marks'!CH87)</f>
        <v/>
      </c>
    </row>
    <row r="2496" spans="1:10" ht="17" customHeight="1">
      <c r="A2496" s="533"/>
      <c r="B2496" s="538" t="s">
        <v>55</v>
      </c>
      <c r="C2496" s="541"/>
      <c r="D2496" s="541"/>
      <c r="E2496" s="541">
        <f>'statement of marks'!AX$6</f>
        <v>50</v>
      </c>
      <c r="F2496" s="541"/>
      <c r="G2496" s="541"/>
      <c r="H2496" s="541">
        <f>'statement of marks'!AY$6</f>
        <v>50</v>
      </c>
      <c r="I2496" s="546"/>
      <c r="J2496" s="542"/>
    </row>
    <row r="2497" spans="1:10" ht="17" customHeight="1">
      <c r="A2497" s="532"/>
      <c r="B2497" s="530" t="str">
        <f>'statement of marks'!$CI$5</f>
        <v>Ik;kZoj.k v/;;u</v>
      </c>
      <c r="C2497" s="561"/>
      <c r="D2497" s="561"/>
      <c r="E2497" s="543" t="str">
        <f>'statement of marks'!AX87</f>
        <v/>
      </c>
      <c r="F2497" s="561"/>
      <c r="G2497" s="561"/>
      <c r="H2497" s="543" t="str">
        <f>'statement of marks'!AY87</f>
        <v/>
      </c>
      <c r="I2497" s="544" t="str">
        <f>IF('statement of marks'!CJ87="","",'statement of marks'!CJ87)</f>
        <v/>
      </c>
      <c r="J2497" s="545" t="str">
        <f>IF('statement of marks'!CK87="","",'statement of marks'!CK87)</f>
        <v/>
      </c>
    </row>
    <row r="2498" spans="1:10" ht="17" customHeight="1">
      <c r="A2498" s="532"/>
      <c r="B2498" s="530" t="str">
        <f>'statement of marks'!$CR$5</f>
        <v>LokLF; ,oe~ 'kkjhfjd f'k{kk</v>
      </c>
      <c r="C2498" s="543"/>
      <c r="D2498" s="543"/>
      <c r="E2498" s="543" t="str">
        <f>'statement of marks'!BS87</f>
        <v/>
      </c>
      <c r="F2498" s="561"/>
      <c r="G2498" s="543"/>
      <c r="H2498" s="543" t="str">
        <f>'statement of marks'!BT87</f>
        <v/>
      </c>
      <c r="I2498" s="547" t="str">
        <f>IF('statement of marks'!CS87="","",'statement of marks'!CS87)</f>
        <v/>
      </c>
      <c r="J2498" s="548" t="str">
        <f>IF('statement of marks'!CT87="","",'statement of marks'!CT87)</f>
        <v/>
      </c>
    </row>
    <row r="2499" spans="1:10" ht="17" customHeight="1">
      <c r="A2499" s="533"/>
      <c r="B2499" s="538" t="s">
        <v>55</v>
      </c>
      <c r="C2499" s="541"/>
      <c r="D2499" s="541"/>
      <c r="E2499" s="541">
        <f>'statement of marks'!BE$6</f>
        <v>25</v>
      </c>
      <c r="F2499" s="546"/>
      <c r="G2499" s="541"/>
      <c r="H2499" s="541">
        <f>'statement of marks'!BF$6</f>
        <v>25</v>
      </c>
      <c r="I2499" s="549"/>
      <c r="J2499" s="550"/>
    </row>
    <row r="2500" spans="1:10" ht="17" customHeight="1">
      <c r="A2500" s="532"/>
      <c r="B2500" s="530" t="str">
        <f>'statement of marks'!$CL$5</f>
        <v>dk;kZuqHko</v>
      </c>
      <c r="C2500" s="543"/>
      <c r="D2500" s="543"/>
      <c r="E2500" s="543" t="str">
        <f>'statement of marks'!BE87</f>
        <v/>
      </c>
      <c r="F2500" s="561"/>
      <c r="G2500" s="543"/>
      <c r="H2500" s="543" t="str">
        <f>'statement of marks'!BF87</f>
        <v/>
      </c>
      <c r="I2500" s="544" t="str">
        <f>IF('statement of marks'!CM87="","",'statement of marks'!CM87)</f>
        <v/>
      </c>
      <c r="J2500" s="545" t="str">
        <f>IF('statement of marks'!CN87="","",'statement of marks'!CN87)</f>
        <v/>
      </c>
    </row>
    <row r="2501" spans="1:10" ht="17" customHeight="1">
      <c r="A2501" s="532"/>
      <c r="B2501" s="530" t="str">
        <f>'statement of marks'!$CO$5</f>
        <v>dyk f'k{kk</v>
      </c>
      <c r="C2501" s="543"/>
      <c r="D2501" s="543"/>
      <c r="E2501" s="543" t="str">
        <f>'statement of marks'!BL87</f>
        <v/>
      </c>
      <c r="F2501" s="561"/>
      <c r="G2501" s="543"/>
      <c r="H2501" s="543" t="str">
        <f>'statement of marks'!BM87</f>
        <v/>
      </c>
      <c r="I2501" s="547" t="str">
        <f>IF('statement of marks'!CP87="","",'statement of marks'!CP87)</f>
        <v/>
      </c>
      <c r="J2501" s="551" t="str">
        <f>IF('statement of marks'!CQ87="","",'statement of marks'!CQ87)</f>
        <v/>
      </c>
    </row>
    <row r="2502" spans="1:10" ht="17" customHeight="1">
      <c r="A2502" s="960"/>
      <c r="B2502" s="959" t="s">
        <v>659</v>
      </c>
      <c r="C2502" s="920" t="s">
        <v>8</v>
      </c>
      <c r="D2502" s="920"/>
      <c r="E2502" s="961" t="str">
        <f>'statement of marks'!CY$5</f>
        <v>dqy iw.kkZd</v>
      </c>
      <c r="F2502" s="961"/>
      <c r="G2502" s="961" t="str">
        <f>'statement of marks'!CZ$5</f>
        <v>dqy izkIrkad</v>
      </c>
      <c r="H2502" s="961"/>
      <c r="I2502" s="562" t="str">
        <f>'statement of marks'!DA$5</f>
        <v>izfr'kr</v>
      </c>
      <c r="J2502" s="536" t="s">
        <v>663</v>
      </c>
    </row>
    <row r="2503" spans="1:10" ht="17" customHeight="1">
      <c r="A2503" s="960"/>
      <c r="B2503" s="959"/>
      <c r="C2503" s="920" t="str">
        <f>IF('statement of marks'!CX87="","",'statement of marks'!CX87)</f>
        <v/>
      </c>
      <c r="D2503" s="920"/>
      <c r="E2503" s="951" t="str">
        <f>IF('statement of marks'!CY87="","",'statement of marks'!CY87)</f>
        <v/>
      </c>
      <c r="F2503" s="951"/>
      <c r="G2503" s="951" t="str">
        <f>IF('statement of marks'!CZ87="","",'statement of marks'!CZ87)</f>
        <v/>
      </c>
      <c r="H2503" s="951"/>
      <c r="I2503" s="543" t="str">
        <f>IF('statement of marks'!DA87="","",'statement of marks'!DA87)</f>
        <v/>
      </c>
      <c r="J2503" s="566" t="str">
        <f>IF('statement of marks'!DB87="","",'statement of marks'!DB87)</f>
        <v/>
      </c>
    </row>
    <row r="2504" spans="1:10" ht="17" customHeight="1">
      <c r="A2504" s="532"/>
      <c r="B2504" s="539" t="str">
        <f>'statement of marks'!$CU$5</f>
        <v>dqy ehfVax</v>
      </c>
      <c r="C2504" s="932" t="str">
        <f>details!$CB$3</f>
        <v>;ksx fnlEcj rd</v>
      </c>
      <c r="D2504" s="933"/>
      <c r="E2504" s="934"/>
      <c r="F2504" s="552" t="str">
        <f>details!CB87</f>
        <v/>
      </c>
      <c r="G2504" s="932" t="s">
        <v>664</v>
      </c>
      <c r="H2504" s="933"/>
      <c r="I2504" s="934"/>
      <c r="J2504" s="554" t="str">
        <f>details!CJ87</f>
        <v/>
      </c>
    </row>
    <row r="2505" spans="1:10" ht="17" customHeight="1">
      <c r="A2505" s="532"/>
      <c r="B2505" s="530" t="str">
        <f>'statement of marks'!$CV$5</f>
        <v>Nk= mifLFkfr</v>
      </c>
      <c r="C2505" s="935"/>
      <c r="D2505" s="936"/>
      <c r="E2505" s="937"/>
      <c r="F2505" s="553" t="str">
        <f>details!CC87</f>
        <v/>
      </c>
      <c r="G2505" s="935"/>
      <c r="H2505" s="936"/>
      <c r="I2505" s="937"/>
      <c r="J2505" s="555" t="str">
        <f>details!CK87</f>
        <v/>
      </c>
    </row>
    <row r="2506" spans="1:10" ht="17" customHeight="1">
      <c r="A2506" s="532"/>
      <c r="B2506" s="530" t="s">
        <v>569</v>
      </c>
      <c r="C2506" s="952" t="str">
        <f>IF('statement of marks'!DE87="","",'statement of marks'!DE87)</f>
        <v/>
      </c>
      <c r="D2506" s="953"/>
      <c r="E2506" s="953"/>
      <c r="F2506" s="954"/>
      <c r="G2506" s="955" t="str">
        <f>'statement of marks'!DD$5</f>
        <v>d{kk esa LFkku</v>
      </c>
      <c r="H2506" s="956"/>
      <c r="I2506" s="957"/>
      <c r="J2506" s="545" t="str">
        <f>'statement of marks'!DD87</f>
        <v/>
      </c>
    </row>
    <row r="2507" spans="1:10" ht="17" customHeight="1">
      <c r="A2507" s="532"/>
      <c r="B2507" s="530" t="s">
        <v>65</v>
      </c>
      <c r="C2507" s="920"/>
      <c r="D2507" s="920"/>
      <c r="E2507" s="920"/>
      <c r="F2507" s="920"/>
      <c r="G2507" s="920"/>
      <c r="H2507" s="920"/>
      <c r="I2507" s="920"/>
      <c r="J2507" s="924"/>
    </row>
    <row r="2508" spans="1:10" ht="17" customHeight="1">
      <c r="A2508" s="532"/>
      <c r="B2508" s="556" t="s">
        <v>86</v>
      </c>
      <c r="C2508" s="920"/>
      <c r="D2508" s="920"/>
      <c r="E2508" s="920"/>
      <c r="F2508" s="920"/>
      <c r="G2508" s="920"/>
      <c r="H2508" s="920"/>
      <c r="I2508" s="920"/>
      <c r="J2508" s="924"/>
    </row>
    <row r="2509" spans="1:10" ht="17" customHeight="1">
      <c r="A2509" s="532"/>
      <c r="B2509" s="557" t="s">
        <v>16</v>
      </c>
      <c r="C2509" s="920"/>
      <c r="D2509" s="920"/>
      <c r="E2509" s="920"/>
      <c r="F2509" s="920"/>
      <c r="G2509" s="920"/>
      <c r="H2509" s="920"/>
      <c r="I2509" s="920"/>
      <c r="J2509" s="924"/>
    </row>
    <row r="2510" spans="1:10" ht="17" customHeight="1">
      <c r="A2510" s="534"/>
      <c r="B2510" s="558" t="s">
        <v>4</v>
      </c>
      <c r="C2510" s="920"/>
      <c r="D2510" s="920"/>
      <c r="E2510" s="920"/>
      <c r="F2510" s="920"/>
      <c r="G2510" s="920"/>
      <c r="H2510" s="920"/>
      <c r="I2510" s="920"/>
      <c r="J2510" s="924"/>
    </row>
    <row r="2511" spans="1:10" ht="17" customHeight="1" thickBot="1">
      <c r="A2511" s="535"/>
      <c r="B2511" s="559" t="str">
        <f>'statement of marks'!$H$3</f>
        <v xml:space="preserve">fo|ky; dk Mkbl dksM+ </v>
      </c>
      <c r="C2511" s="925" t="str">
        <f>'statement of marks'!$I$3</f>
        <v>00001</v>
      </c>
      <c r="D2511" s="925"/>
      <c r="E2511" s="926" t="s">
        <v>63</v>
      </c>
      <c r="F2511" s="926"/>
      <c r="G2511" s="926"/>
      <c r="H2511" s="927">
        <f>'statement of marks'!$DD$107</f>
        <v>42460</v>
      </c>
      <c r="I2511" s="928"/>
      <c r="J2511" s="540" t="s">
        <v>662</v>
      </c>
    </row>
    <row r="2512" spans="1:10" ht="17" customHeight="1">
      <c r="A2512" s="929" t="s">
        <v>39</v>
      </c>
      <c r="B2512" s="930"/>
      <c r="C2512" s="930"/>
      <c r="D2512" s="930"/>
      <c r="E2512" s="930"/>
      <c r="F2512" s="930"/>
      <c r="G2512" s="930"/>
      <c r="H2512" s="930"/>
      <c r="I2512" s="930"/>
      <c r="J2512" s="931"/>
    </row>
    <row r="2513" spans="1:10" ht="17" customHeight="1">
      <c r="A2513" s="938" t="str">
        <f>'statement of marks'!$A$1</f>
        <v>jk- ck- ek/;fed fo|ky; uohu] fuEckgsM+k</v>
      </c>
      <c r="B2513" s="939"/>
      <c r="C2513" s="939"/>
      <c r="D2513" s="939"/>
      <c r="E2513" s="939"/>
      <c r="F2513" s="939"/>
      <c r="G2513" s="939"/>
      <c r="H2513" s="939"/>
      <c r="I2513" s="939"/>
      <c r="J2513" s="940"/>
    </row>
    <row r="2514" spans="1:10" ht="17" customHeight="1">
      <c r="A2514" s="941"/>
      <c r="B2514" s="942"/>
      <c r="C2514" s="942"/>
      <c r="D2514" s="942"/>
      <c r="E2514" s="942"/>
      <c r="F2514" s="942"/>
      <c r="G2514" s="942"/>
      <c r="H2514" s="942"/>
      <c r="I2514" s="942"/>
      <c r="J2514" s="943"/>
    </row>
    <row r="2515" spans="1:10" ht="17" customHeight="1">
      <c r="A2515" s="531"/>
      <c r="B2515" s="537" t="s">
        <v>559</v>
      </c>
      <c r="C2515" s="944" t="str">
        <f>'statement of marks'!$F$3</f>
        <v>2015-16</v>
      </c>
      <c r="D2515" s="944"/>
      <c r="E2515" s="944"/>
      <c r="F2515" s="944"/>
      <c r="G2515" s="944"/>
      <c r="H2515" s="944"/>
      <c r="I2515" s="944"/>
      <c r="J2515" s="945"/>
    </row>
    <row r="2516" spans="1:10" ht="17" customHeight="1">
      <c r="A2516" s="532"/>
      <c r="B2516" s="530" t="s">
        <v>560</v>
      </c>
      <c r="C2516" s="912" t="str">
        <f>IF('statement of marks'!H88="","",'statement of marks'!H88)</f>
        <v>v 082</v>
      </c>
      <c r="D2516" s="912"/>
      <c r="E2516" s="912"/>
      <c r="F2516" s="912"/>
      <c r="G2516" s="912"/>
      <c r="H2516" s="912"/>
      <c r="I2516" s="912"/>
      <c r="J2516" s="958"/>
    </row>
    <row r="2517" spans="1:10" ht="17" customHeight="1">
      <c r="A2517" s="532"/>
      <c r="B2517" s="530" t="s">
        <v>561</v>
      </c>
      <c r="C2517" s="912" t="str">
        <f>IF('statement of marks'!I88="","",'statement of marks'!I88)</f>
        <v>c 082</v>
      </c>
      <c r="D2517" s="912"/>
      <c r="E2517" s="912"/>
      <c r="F2517" s="912"/>
      <c r="G2517" s="912"/>
      <c r="H2517" s="912"/>
      <c r="I2517" s="912"/>
      <c r="J2517" s="958"/>
    </row>
    <row r="2518" spans="1:10" ht="17" customHeight="1">
      <c r="A2518" s="532"/>
      <c r="B2518" s="530" t="s">
        <v>562</v>
      </c>
      <c r="C2518" s="912" t="str">
        <f>IF('statement of marks'!J88="","",'statement of marks'!J88)</f>
        <v>l 082</v>
      </c>
      <c r="D2518" s="912"/>
      <c r="E2518" s="912"/>
      <c r="F2518" s="912"/>
      <c r="G2518" s="912"/>
      <c r="H2518" s="912"/>
      <c r="I2518" s="912"/>
      <c r="J2518" s="958"/>
    </row>
    <row r="2519" spans="1:10" ht="17" customHeight="1">
      <c r="A2519" s="532"/>
      <c r="B2519" s="530" t="s">
        <v>563</v>
      </c>
      <c r="C2519" s="946" t="str">
        <f>'statement of marks'!$D$3</f>
        <v>2 A</v>
      </c>
      <c r="D2519" s="946"/>
      <c r="E2519" s="946"/>
      <c r="F2519" s="912" t="s">
        <v>566</v>
      </c>
      <c r="G2519" s="912"/>
      <c r="H2519" s="912"/>
      <c r="I2519" s="949" t="str">
        <f>IF('statement of marks'!B88="","",'statement of marks'!B88)</f>
        <v/>
      </c>
      <c r="J2519" s="950"/>
    </row>
    <row r="2520" spans="1:10" ht="17" customHeight="1">
      <c r="A2520" s="532"/>
      <c r="B2520" s="530" t="s">
        <v>6</v>
      </c>
      <c r="C2520" s="946" t="str">
        <f>IF('statement of marks'!D88="","",'statement of marks'!D88)</f>
        <v/>
      </c>
      <c r="D2520" s="946"/>
      <c r="E2520" s="946"/>
      <c r="F2520" s="912" t="s">
        <v>564</v>
      </c>
      <c r="G2520" s="912"/>
      <c r="H2520" s="912"/>
      <c r="I2520" s="949" t="str">
        <f>IF('statement of marks'!E88="","",'statement of marks'!E88)</f>
        <v/>
      </c>
      <c r="J2520" s="950"/>
    </row>
    <row r="2521" spans="1:10" ht="17" customHeight="1">
      <c r="A2521" s="532"/>
      <c r="B2521" s="530" t="s">
        <v>661</v>
      </c>
      <c r="C2521" s="947" t="str">
        <f>IF('statement of marks'!F88="","",'statement of marks'!F88)</f>
        <v/>
      </c>
      <c r="D2521" s="947"/>
      <c r="E2521" s="947"/>
      <c r="F2521" s="918" t="str">
        <f>IF('statement of marks'!G88="","",'statement of marks'!G88)</f>
        <v/>
      </c>
      <c r="G2521" s="918"/>
      <c r="H2521" s="918"/>
      <c r="I2521" s="918"/>
      <c r="J2521" s="948"/>
    </row>
    <row r="2522" spans="1:10" ht="17" customHeight="1">
      <c r="A2522" s="534"/>
      <c r="B2522" s="529" t="s">
        <v>565</v>
      </c>
      <c r="C2522" s="498" t="str">
        <f>'statement of marks'!K$5</f>
        <v>ekSf[kd</v>
      </c>
      <c r="D2522" s="498" t="str">
        <f>'statement of marks'!L$5</f>
        <v>fyf[kr</v>
      </c>
      <c r="E2522" s="498" t="str">
        <f>'statement of marks'!M$5</f>
        <v>;ksx</v>
      </c>
      <c r="F2522" s="498" t="str">
        <f>'statement of marks'!N$5</f>
        <v>ekSf[kd</v>
      </c>
      <c r="G2522" s="498" t="str">
        <f>'statement of marks'!O$5</f>
        <v>fyf[kr</v>
      </c>
      <c r="H2522" s="498" t="str">
        <f>'statement of marks'!P$5</f>
        <v>;ksx</v>
      </c>
      <c r="I2522" s="564" t="s">
        <v>79</v>
      </c>
      <c r="J2522" s="565" t="s">
        <v>571</v>
      </c>
    </row>
    <row r="2523" spans="1:10" ht="17" customHeight="1">
      <c r="A2523" s="533"/>
      <c r="B2523" s="538" t="s">
        <v>55</v>
      </c>
      <c r="C2523" s="541">
        <f>'statement of marks'!K$6</f>
        <v>70</v>
      </c>
      <c r="D2523" s="541">
        <f>'statement of marks'!L$6</f>
        <v>30</v>
      </c>
      <c r="E2523" s="541">
        <f>'statement of marks'!M$6</f>
        <v>100</v>
      </c>
      <c r="F2523" s="541">
        <f>'statement of marks'!N$6</f>
        <v>70</v>
      </c>
      <c r="G2523" s="541">
        <f>'statement of marks'!O$6</f>
        <v>30</v>
      </c>
      <c r="H2523" s="541">
        <f>'statement of marks'!P$6</f>
        <v>100</v>
      </c>
      <c r="I2523" s="541"/>
      <c r="J2523" s="542"/>
    </row>
    <row r="2524" spans="1:10" ht="17" customHeight="1">
      <c r="A2524" s="532"/>
      <c r="B2524" s="530" t="str">
        <f>'statement of marks'!$BZ$5</f>
        <v>fgUnh</v>
      </c>
      <c r="C2524" s="543" t="str">
        <f>'statement of marks'!K88</f>
        <v/>
      </c>
      <c r="D2524" s="543" t="str">
        <f>'statement of marks'!L88</f>
        <v/>
      </c>
      <c r="E2524" s="543" t="str">
        <f>'statement of marks'!M88</f>
        <v/>
      </c>
      <c r="F2524" s="543" t="str">
        <f>'statement of marks'!N88</f>
        <v/>
      </c>
      <c r="G2524" s="543" t="str">
        <f>'statement of marks'!O88</f>
        <v/>
      </c>
      <c r="H2524" s="543" t="str">
        <f>'statement of marks'!P88</f>
        <v/>
      </c>
      <c r="I2524" s="544" t="str">
        <f>IF('statement of marks'!CA88="","",'statement of marks'!CA88)</f>
        <v/>
      </c>
      <c r="J2524" s="545" t="str">
        <f>IF('statement of marks'!CB88="","",'statement of marks'!CB88)</f>
        <v/>
      </c>
    </row>
    <row r="2525" spans="1:10" ht="17" customHeight="1">
      <c r="A2525" s="532"/>
      <c r="B2525" s="530" t="str">
        <f>'statement of marks'!$CC$5</f>
        <v>vaxszth</v>
      </c>
      <c r="C2525" s="543" t="str">
        <f>'statement of marks'!X88</f>
        <v/>
      </c>
      <c r="D2525" s="543" t="str">
        <f>'statement of marks'!Y88</f>
        <v/>
      </c>
      <c r="E2525" s="543" t="str">
        <f>'statement of marks'!Z88</f>
        <v/>
      </c>
      <c r="F2525" s="543" t="str">
        <f>'statement of marks'!AA88</f>
        <v/>
      </c>
      <c r="G2525" s="543" t="str">
        <f>'statement of marks'!AB88</f>
        <v/>
      </c>
      <c r="H2525" s="543" t="str">
        <f>'statement of marks'!AC88</f>
        <v/>
      </c>
      <c r="I2525" s="544" t="str">
        <f>IF('statement of marks'!CD88="","",'statement of marks'!CD88)</f>
        <v/>
      </c>
      <c r="J2525" s="545" t="str">
        <f>IF('statement of marks'!CE88="","",'statement of marks'!CE88)</f>
        <v/>
      </c>
    </row>
    <row r="2526" spans="1:10" ht="17" customHeight="1">
      <c r="A2526" s="532"/>
      <c r="B2526" s="530" t="str">
        <f>'statement of marks'!$CF$5</f>
        <v>xf.kr</v>
      </c>
      <c r="C2526" s="543" t="str">
        <f>'statement of marks'!AK88</f>
        <v/>
      </c>
      <c r="D2526" s="543" t="str">
        <f>'statement of marks'!AL88</f>
        <v/>
      </c>
      <c r="E2526" s="543" t="str">
        <f>'statement of marks'!AM88</f>
        <v/>
      </c>
      <c r="F2526" s="543" t="str">
        <f>'statement of marks'!AN88</f>
        <v/>
      </c>
      <c r="G2526" s="543" t="str">
        <f>'statement of marks'!AO88</f>
        <v/>
      </c>
      <c r="H2526" s="543" t="str">
        <f>'statement of marks'!AP88</f>
        <v/>
      </c>
      <c r="I2526" s="544" t="str">
        <f>IF('statement of marks'!CG88="","",'statement of marks'!CG88)</f>
        <v/>
      </c>
      <c r="J2526" s="545" t="str">
        <f>IF('statement of marks'!CH88="","",'statement of marks'!CH88)</f>
        <v/>
      </c>
    </row>
    <row r="2527" spans="1:10" ht="17" customHeight="1">
      <c r="A2527" s="533"/>
      <c r="B2527" s="538" t="s">
        <v>55</v>
      </c>
      <c r="C2527" s="541"/>
      <c r="D2527" s="541"/>
      <c r="E2527" s="541">
        <f>'statement of marks'!AX$6</f>
        <v>50</v>
      </c>
      <c r="F2527" s="541"/>
      <c r="G2527" s="541"/>
      <c r="H2527" s="541">
        <f>'statement of marks'!AY$6</f>
        <v>50</v>
      </c>
      <c r="I2527" s="546"/>
      <c r="J2527" s="542"/>
    </row>
    <row r="2528" spans="1:10" ht="17" customHeight="1">
      <c r="A2528" s="532"/>
      <c r="B2528" s="530" t="str">
        <f>'statement of marks'!$CI$5</f>
        <v>Ik;kZoj.k v/;;u</v>
      </c>
      <c r="C2528" s="561"/>
      <c r="D2528" s="561"/>
      <c r="E2528" s="543" t="str">
        <f>'statement of marks'!AX88</f>
        <v/>
      </c>
      <c r="F2528" s="561"/>
      <c r="G2528" s="561"/>
      <c r="H2528" s="543" t="str">
        <f>'statement of marks'!AY88</f>
        <v/>
      </c>
      <c r="I2528" s="544" t="str">
        <f>IF('statement of marks'!CJ88="","",'statement of marks'!CJ88)</f>
        <v/>
      </c>
      <c r="J2528" s="545" t="str">
        <f>IF('statement of marks'!CK88="","",'statement of marks'!CK88)</f>
        <v/>
      </c>
    </row>
    <row r="2529" spans="1:10" ht="17" customHeight="1">
      <c r="A2529" s="532"/>
      <c r="B2529" s="530" t="str">
        <f>'statement of marks'!$CR$5</f>
        <v>LokLF; ,oe~ 'kkjhfjd f'k{kk</v>
      </c>
      <c r="C2529" s="543"/>
      <c r="D2529" s="543"/>
      <c r="E2529" s="543" t="str">
        <f>'statement of marks'!BS88</f>
        <v/>
      </c>
      <c r="F2529" s="561"/>
      <c r="G2529" s="543"/>
      <c r="H2529" s="543" t="str">
        <f>'statement of marks'!BT88</f>
        <v/>
      </c>
      <c r="I2529" s="547" t="str">
        <f>IF('statement of marks'!CS88="","",'statement of marks'!CS88)</f>
        <v/>
      </c>
      <c r="J2529" s="548" t="str">
        <f>IF('statement of marks'!CT88="","",'statement of marks'!CT88)</f>
        <v/>
      </c>
    </row>
    <row r="2530" spans="1:10" ht="17" customHeight="1">
      <c r="A2530" s="533"/>
      <c r="B2530" s="538" t="s">
        <v>55</v>
      </c>
      <c r="C2530" s="541"/>
      <c r="D2530" s="541"/>
      <c r="E2530" s="541">
        <f>'statement of marks'!BE$6</f>
        <v>25</v>
      </c>
      <c r="F2530" s="546"/>
      <c r="G2530" s="541"/>
      <c r="H2530" s="541">
        <f>'statement of marks'!BF$6</f>
        <v>25</v>
      </c>
      <c r="I2530" s="549"/>
      <c r="J2530" s="550"/>
    </row>
    <row r="2531" spans="1:10" ht="17" customHeight="1">
      <c r="A2531" s="532"/>
      <c r="B2531" s="530" t="str">
        <f>'statement of marks'!$CL$5</f>
        <v>dk;kZuqHko</v>
      </c>
      <c r="C2531" s="543"/>
      <c r="D2531" s="543"/>
      <c r="E2531" s="543" t="str">
        <f>'statement of marks'!BE88</f>
        <v/>
      </c>
      <c r="F2531" s="561"/>
      <c r="G2531" s="543"/>
      <c r="H2531" s="543" t="str">
        <f>'statement of marks'!BF88</f>
        <v/>
      </c>
      <c r="I2531" s="544" t="str">
        <f>IF('statement of marks'!CM88="","",'statement of marks'!CM88)</f>
        <v/>
      </c>
      <c r="J2531" s="545" t="str">
        <f>IF('statement of marks'!CN88="","",'statement of marks'!CN88)</f>
        <v/>
      </c>
    </row>
    <row r="2532" spans="1:10" ht="17" customHeight="1">
      <c r="A2532" s="532"/>
      <c r="B2532" s="530" t="str">
        <f>'statement of marks'!$CO$5</f>
        <v>dyk f'k{kk</v>
      </c>
      <c r="C2532" s="543"/>
      <c r="D2532" s="543"/>
      <c r="E2532" s="543" t="str">
        <f>'statement of marks'!BL88</f>
        <v/>
      </c>
      <c r="F2532" s="561"/>
      <c r="G2532" s="543"/>
      <c r="H2532" s="543" t="str">
        <f>'statement of marks'!BM88</f>
        <v/>
      </c>
      <c r="I2532" s="547" t="str">
        <f>IF('statement of marks'!CP88="","",'statement of marks'!CP88)</f>
        <v/>
      </c>
      <c r="J2532" s="551" t="str">
        <f>IF('statement of marks'!CQ88="","",'statement of marks'!CQ88)</f>
        <v/>
      </c>
    </row>
    <row r="2533" spans="1:10" ht="17" customHeight="1">
      <c r="A2533" s="960"/>
      <c r="B2533" s="959" t="s">
        <v>659</v>
      </c>
      <c r="C2533" s="920" t="s">
        <v>8</v>
      </c>
      <c r="D2533" s="920"/>
      <c r="E2533" s="961" t="str">
        <f>'statement of marks'!CY$5</f>
        <v>dqy iw.kkZd</v>
      </c>
      <c r="F2533" s="961"/>
      <c r="G2533" s="961" t="str">
        <f>'statement of marks'!CZ$5</f>
        <v>dqy izkIrkad</v>
      </c>
      <c r="H2533" s="961"/>
      <c r="I2533" s="562" t="str">
        <f>'statement of marks'!DA$5</f>
        <v>izfr'kr</v>
      </c>
      <c r="J2533" s="536" t="s">
        <v>663</v>
      </c>
    </row>
    <row r="2534" spans="1:10" ht="17" customHeight="1">
      <c r="A2534" s="960"/>
      <c r="B2534" s="959"/>
      <c r="C2534" s="920" t="str">
        <f>IF('statement of marks'!CX88="","",'statement of marks'!CX88)</f>
        <v/>
      </c>
      <c r="D2534" s="920"/>
      <c r="E2534" s="951" t="str">
        <f>IF('statement of marks'!CY88="","",'statement of marks'!CY88)</f>
        <v/>
      </c>
      <c r="F2534" s="951"/>
      <c r="G2534" s="951" t="str">
        <f>IF('statement of marks'!CZ88="","",'statement of marks'!CZ88)</f>
        <v/>
      </c>
      <c r="H2534" s="951"/>
      <c r="I2534" s="543" t="str">
        <f>IF('statement of marks'!DA88="","",'statement of marks'!DA88)</f>
        <v/>
      </c>
      <c r="J2534" s="566" t="str">
        <f>IF('statement of marks'!DB88="","",'statement of marks'!DB88)</f>
        <v/>
      </c>
    </row>
    <row r="2535" spans="1:10" ht="17" customHeight="1">
      <c r="A2535" s="532"/>
      <c r="B2535" s="539" t="str">
        <f>'statement of marks'!$CU$5</f>
        <v>dqy ehfVax</v>
      </c>
      <c r="C2535" s="932" t="str">
        <f>details!$CB$3</f>
        <v>;ksx fnlEcj rd</v>
      </c>
      <c r="D2535" s="933"/>
      <c r="E2535" s="934"/>
      <c r="F2535" s="552" t="str">
        <f>details!CB88</f>
        <v/>
      </c>
      <c r="G2535" s="932" t="s">
        <v>664</v>
      </c>
      <c r="H2535" s="933"/>
      <c r="I2535" s="934"/>
      <c r="J2535" s="554" t="str">
        <f>details!CJ88</f>
        <v/>
      </c>
    </row>
    <row r="2536" spans="1:10" ht="17" customHeight="1">
      <c r="A2536" s="532"/>
      <c r="B2536" s="530" t="str">
        <f>'statement of marks'!$CV$5</f>
        <v>Nk= mifLFkfr</v>
      </c>
      <c r="C2536" s="935"/>
      <c r="D2536" s="936"/>
      <c r="E2536" s="937"/>
      <c r="F2536" s="553" t="str">
        <f>details!CC88</f>
        <v/>
      </c>
      <c r="G2536" s="935"/>
      <c r="H2536" s="936"/>
      <c r="I2536" s="937"/>
      <c r="J2536" s="555" t="str">
        <f>details!CK88</f>
        <v/>
      </c>
    </row>
    <row r="2537" spans="1:10" ht="17" customHeight="1">
      <c r="A2537" s="532"/>
      <c r="B2537" s="530" t="s">
        <v>569</v>
      </c>
      <c r="C2537" s="952" t="str">
        <f>IF('statement of marks'!DE88="","",'statement of marks'!DE88)</f>
        <v/>
      </c>
      <c r="D2537" s="953"/>
      <c r="E2537" s="953"/>
      <c r="F2537" s="954"/>
      <c r="G2537" s="955" t="str">
        <f>'statement of marks'!DD$5</f>
        <v>d{kk esa LFkku</v>
      </c>
      <c r="H2537" s="956"/>
      <c r="I2537" s="957"/>
      <c r="J2537" s="545" t="str">
        <f>'statement of marks'!DD88</f>
        <v/>
      </c>
    </row>
    <row r="2538" spans="1:10" ht="17" customHeight="1">
      <c r="A2538" s="532"/>
      <c r="B2538" s="530" t="s">
        <v>65</v>
      </c>
      <c r="C2538" s="920"/>
      <c r="D2538" s="920"/>
      <c r="E2538" s="920"/>
      <c r="F2538" s="920"/>
      <c r="G2538" s="920"/>
      <c r="H2538" s="920"/>
      <c r="I2538" s="920"/>
      <c r="J2538" s="924"/>
    </row>
    <row r="2539" spans="1:10" ht="17" customHeight="1">
      <c r="A2539" s="532"/>
      <c r="B2539" s="556" t="s">
        <v>86</v>
      </c>
      <c r="C2539" s="920"/>
      <c r="D2539" s="920"/>
      <c r="E2539" s="920"/>
      <c r="F2539" s="920"/>
      <c r="G2539" s="920"/>
      <c r="H2539" s="920"/>
      <c r="I2539" s="920"/>
      <c r="J2539" s="924"/>
    </row>
    <row r="2540" spans="1:10" ht="17" customHeight="1">
      <c r="A2540" s="532"/>
      <c r="B2540" s="557" t="s">
        <v>16</v>
      </c>
      <c r="C2540" s="920"/>
      <c r="D2540" s="920"/>
      <c r="E2540" s="920"/>
      <c r="F2540" s="920"/>
      <c r="G2540" s="920"/>
      <c r="H2540" s="920"/>
      <c r="I2540" s="920"/>
      <c r="J2540" s="924"/>
    </row>
    <row r="2541" spans="1:10" ht="17" customHeight="1">
      <c r="A2541" s="534"/>
      <c r="B2541" s="558" t="s">
        <v>4</v>
      </c>
      <c r="C2541" s="920"/>
      <c r="D2541" s="920"/>
      <c r="E2541" s="920"/>
      <c r="F2541" s="920"/>
      <c r="G2541" s="920"/>
      <c r="H2541" s="920"/>
      <c r="I2541" s="920"/>
      <c r="J2541" s="924"/>
    </row>
    <row r="2542" spans="1:10" ht="17" customHeight="1" thickBot="1">
      <c r="A2542" s="535"/>
      <c r="B2542" s="559" t="str">
        <f>'statement of marks'!$H$3</f>
        <v xml:space="preserve">fo|ky; dk Mkbl dksM+ </v>
      </c>
      <c r="C2542" s="925" t="str">
        <f>'statement of marks'!$I$3</f>
        <v>00001</v>
      </c>
      <c r="D2542" s="925"/>
      <c r="E2542" s="926" t="s">
        <v>63</v>
      </c>
      <c r="F2542" s="926"/>
      <c r="G2542" s="926"/>
      <c r="H2542" s="927">
        <f>'statement of marks'!$DD$107</f>
        <v>42460</v>
      </c>
      <c r="I2542" s="928"/>
      <c r="J2542" s="540" t="s">
        <v>662</v>
      </c>
    </row>
    <row r="2543" spans="1:10" ht="17" customHeight="1">
      <c r="A2543" s="929" t="s">
        <v>39</v>
      </c>
      <c r="B2543" s="930"/>
      <c r="C2543" s="930"/>
      <c r="D2543" s="930"/>
      <c r="E2543" s="930"/>
      <c r="F2543" s="930"/>
      <c r="G2543" s="930"/>
      <c r="H2543" s="930"/>
      <c r="I2543" s="930"/>
      <c r="J2543" s="931"/>
    </row>
    <row r="2544" spans="1:10" ht="17" customHeight="1">
      <c r="A2544" s="938" t="str">
        <f>'statement of marks'!$A$1</f>
        <v>jk- ck- ek/;fed fo|ky; uohu] fuEckgsM+k</v>
      </c>
      <c r="B2544" s="939"/>
      <c r="C2544" s="939"/>
      <c r="D2544" s="939"/>
      <c r="E2544" s="939"/>
      <c r="F2544" s="939"/>
      <c r="G2544" s="939"/>
      <c r="H2544" s="939"/>
      <c r="I2544" s="939"/>
      <c r="J2544" s="940"/>
    </row>
    <row r="2545" spans="1:10" ht="17" customHeight="1">
      <c r="A2545" s="941"/>
      <c r="B2545" s="942"/>
      <c r="C2545" s="942"/>
      <c r="D2545" s="942"/>
      <c r="E2545" s="942"/>
      <c r="F2545" s="942"/>
      <c r="G2545" s="942"/>
      <c r="H2545" s="942"/>
      <c r="I2545" s="942"/>
      <c r="J2545" s="943"/>
    </row>
    <row r="2546" spans="1:10" ht="17" customHeight="1">
      <c r="A2546" s="531"/>
      <c r="B2546" s="537" t="s">
        <v>559</v>
      </c>
      <c r="C2546" s="944" t="str">
        <f>'statement of marks'!$F$3</f>
        <v>2015-16</v>
      </c>
      <c r="D2546" s="944"/>
      <c r="E2546" s="944"/>
      <c r="F2546" s="944"/>
      <c r="G2546" s="944"/>
      <c r="H2546" s="944"/>
      <c r="I2546" s="944"/>
      <c r="J2546" s="945"/>
    </row>
    <row r="2547" spans="1:10" ht="17" customHeight="1">
      <c r="A2547" s="532"/>
      <c r="B2547" s="530" t="s">
        <v>560</v>
      </c>
      <c r="C2547" s="912" t="str">
        <f>IF('statement of marks'!H89="","",'statement of marks'!H89)</f>
        <v>v 083</v>
      </c>
      <c r="D2547" s="912"/>
      <c r="E2547" s="912"/>
      <c r="F2547" s="912"/>
      <c r="G2547" s="912"/>
      <c r="H2547" s="912"/>
      <c r="I2547" s="912"/>
      <c r="J2547" s="958"/>
    </row>
    <row r="2548" spans="1:10" ht="17" customHeight="1">
      <c r="A2548" s="532"/>
      <c r="B2548" s="530" t="s">
        <v>561</v>
      </c>
      <c r="C2548" s="912" t="str">
        <f>IF('statement of marks'!I89="","",'statement of marks'!I89)</f>
        <v>c 083</v>
      </c>
      <c r="D2548" s="912"/>
      <c r="E2548" s="912"/>
      <c r="F2548" s="912"/>
      <c r="G2548" s="912"/>
      <c r="H2548" s="912"/>
      <c r="I2548" s="912"/>
      <c r="J2548" s="958"/>
    </row>
    <row r="2549" spans="1:10" ht="17" customHeight="1">
      <c r="A2549" s="532"/>
      <c r="B2549" s="530" t="s">
        <v>562</v>
      </c>
      <c r="C2549" s="912" t="str">
        <f>IF('statement of marks'!J89="","",'statement of marks'!J89)</f>
        <v>l 083</v>
      </c>
      <c r="D2549" s="912"/>
      <c r="E2549" s="912"/>
      <c r="F2549" s="912"/>
      <c r="G2549" s="912"/>
      <c r="H2549" s="912"/>
      <c r="I2549" s="912"/>
      <c r="J2549" s="958"/>
    </row>
    <row r="2550" spans="1:10" ht="17" customHeight="1">
      <c r="A2550" s="532"/>
      <c r="B2550" s="530" t="s">
        <v>563</v>
      </c>
      <c r="C2550" s="946" t="str">
        <f>'statement of marks'!$D$3</f>
        <v>2 A</v>
      </c>
      <c r="D2550" s="946"/>
      <c r="E2550" s="946"/>
      <c r="F2550" s="912" t="s">
        <v>566</v>
      </c>
      <c r="G2550" s="912"/>
      <c r="H2550" s="912"/>
      <c r="I2550" s="949" t="str">
        <f>IF('statement of marks'!B89="","",'statement of marks'!B89)</f>
        <v/>
      </c>
      <c r="J2550" s="950"/>
    </row>
    <row r="2551" spans="1:10" ht="17" customHeight="1">
      <c r="A2551" s="532"/>
      <c r="B2551" s="530" t="s">
        <v>6</v>
      </c>
      <c r="C2551" s="946" t="str">
        <f>IF('statement of marks'!D89="","",'statement of marks'!D89)</f>
        <v/>
      </c>
      <c r="D2551" s="946"/>
      <c r="E2551" s="946"/>
      <c r="F2551" s="912" t="s">
        <v>564</v>
      </c>
      <c r="G2551" s="912"/>
      <c r="H2551" s="912"/>
      <c r="I2551" s="949" t="str">
        <f>IF('statement of marks'!E89="","",'statement of marks'!E89)</f>
        <v/>
      </c>
      <c r="J2551" s="950"/>
    </row>
    <row r="2552" spans="1:10" ht="17" customHeight="1">
      <c r="A2552" s="532"/>
      <c r="B2552" s="530" t="s">
        <v>661</v>
      </c>
      <c r="C2552" s="947" t="str">
        <f>IF('statement of marks'!F89="","",'statement of marks'!F89)</f>
        <v/>
      </c>
      <c r="D2552" s="947"/>
      <c r="E2552" s="947"/>
      <c r="F2552" s="918" t="str">
        <f>IF('statement of marks'!G89="","",'statement of marks'!G89)</f>
        <v/>
      </c>
      <c r="G2552" s="918"/>
      <c r="H2552" s="918"/>
      <c r="I2552" s="918"/>
      <c r="J2552" s="948"/>
    </row>
    <row r="2553" spans="1:10" ht="17" customHeight="1">
      <c r="A2553" s="534"/>
      <c r="B2553" s="529" t="s">
        <v>565</v>
      </c>
      <c r="C2553" s="498" t="str">
        <f>'statement of marks'!K$5</f>
        <v>ekSf[kd</v>
      </c>
      <c r="D2553" s="498" t="str">
        <f>'statement of marks'!L$5</f>
        <v>fyf[kr</v>
      </c>
      <c r="E2553" s="498" t="str">
        <f>'statement of marks'!M$5</f>
        <v>;ksx</v>
      </c>
      <c r="F2553" s="498" t="str">
        <f>'statement of marks'!N$5</f>
        <v>ekSf[kd</v>
      </c>
      <c r="G2553" s="498" t="str">
        <f>'statement of marks'!O$5</f>
        <v>fyf[kr</v>
      </c>
      <c r="H2553" s="498" t="str">
        <f>'statement of marks'!P$5</f>
        <v>;ksx</v>
      </c>
      <c r="I2553" s="564" t="s">
        <v>79</v>
      </c>
      <c r="J2553" s="565" t="s">
        <v>571</v>
      </c>
    </row>
    <row r="2554" spans="1:10" ht="17" customHeight="1">
      <c r="A2554" s="533"/>
      <c r="B2554" s="538" t="s">
        <v>55</v>
      </c>
      <c r="C2554" s="541">
        <f>'statement of marks'!K$6</f>
        <v>70</v>
      </c>
      <c r="D2554" s="541">
        <f>'statement of marks'!L$6</f>
        <v>30</v>
      </c>
      <c r="E2554" s="541">
        <f>'statement of marks'!M$6</f>
        <v>100</v>
      </c>
      <c r="F2554" s="541">
        <f>'statement of marks'!N$6</f>
        <v>70</v>
      </c>
      <c r="G2554" s="541">
        <f>'statement of marks'!O$6</f>
        <v>30</v>
      </c>
      <c r="H2554" s="541">
        <f>'statement of marks'!P$6</f>
        <v>100</v>
      </c>
      <c r="I2554" s="541"/>
      <c r="J2554" s="542"/>
    </row>
    <row r="2555" spans="1:10" ht="17" customHeight="1">
      <c r="A2555" s="532"/>
      <c r="B2555" s="530" t="str">
        <f>'statement of marks'!$BZ$5</f>
        <v>fgUnh</v>
      </c>
      <c r="C2555" s="543" t="str">
        <f>'statement of marks'!K89</f>
        <v/>
      </c>
      <c r="D2555" s="543" t="str">
        <f>'statement of marks'!L89</f>
        <v/>
      </c>
      <c r="E2555" s="543" t="str">
        <f>'statement of marks'!M89</f>
        <v/>
      </c>
      <c r="F2555" s="543" t="str">
        <f>'statement of marks'!N89</f>
        <v/>
      </c>
      <c r="G2555" s="543" t="str">
        <f>'statement of marks'!O89</f>
        <v/>
      </c>
      <c r="H2555" s="543" t="str">
        <f>'statement of marks'!P89</f>
        <v/>
      </c>
      <c r="I2555" s="544" t="str">
        <f>IF('statement of marks'!CA89="","",'statement of marks'!CA89)</f>
        <v/>
      </c>
      <c r="J2555" s="545" t="str">
        <f>IF('statement of marks'!CB89="","",'statement of marks'!CB89)</f>
        <v/>
      </c>
    </row>
    <row r="2556" spans="1:10" ht="17" customHeight="1">
      <c r="A2556" s="532"/>
      <c r="B2556" s="530" t="str">
        <f>'statement of marks'!$CC$5</f>
        <v>vaxszth</v>
      </c>
      <c r="C2556" s="543" t="str">
        <f>'statement of marks'!X89</f>
        <v/>
      </c>
      <c r="D2556" s="543" t="str">
        <f>'statement of marks'!Y89</f>
        <v/>
      </c>
      <c r="E2556" s="543" t="str">
        <f>'statement of marks'!Z89</f>
        <v/>
      </c>
      <c r="F2556" s="543" t="str">
        <f>'statement of marks'!AA89</f>
        <v/>
      </c>
      <c r="G2556" s="543" t="str">
        <f>'statement of marks'!AB89</f>
        <v/>
      </c>
      <c r="H2556" s="543" t="str">
        <f>'statement of marks'!AC89</f>
        <v/>
      </c>
      <c r="I2556" s="544" t="str">
        <f>IF('statement of marks'!CD89="","",'statement of marks'!CD89)</f>
        <v/>
      </c>
      <c r="J2556" s="545" t="str">
        <f>IF('statement of marks'!CE89="","",'statement of marks'!CE89)</f>
        <v/>
      </c>
    </row>
    <row r="2557" spans="1:10" ht="17" customHeight="1">
      <c r="A2557" s="532"/>
      <c r="B2557" s="530" t="str">
        <f>'statement of marks'!$CF$5</f>
        <v>xf.kr</v>
      </c>
      <c r="C2557" s="543" t="str">
        <f>'statement of marks'!AK89</f>
        <v/>
      </c>
      <c r="D2557" s="543" t="str">
        <f>'statement of marks'!AL89</f>
        <v/>
      </c>
      <c r="E2557" s="543" t="str">
        <f>'statement of marks'!AM89</f>
        <v/>
      </c>
      <c r="F2557" s="543" t="str">
        <f>'statement of marks'!AN89</f>
        <v/>
      </c>
      <c r="G2557" s="543" t="str">
        <f>'statement of marks'!AO89</f>
        <v/>
      </c>
      <c r="H2557" s="543" t="str">
        <f>'statement of marks'!AP89</f>
        <v/>
      </c>
      <c r="I2557" s="544" t="str">
        <f>IF('statement of marks'!CG89="","",'statement of marks'!CG89)</f>
        <v/>
      </c>
      <c r="J2557" s="545" t="str">
        <f>IF('statement of marks'!CH89="","",'statement of marks'!CH89)</f>
        <v/>
      </c>
    </row>
    <row r="2558" spans="1:10" ht="17" customHeight="1">
      <c r="A2558" s="533"/>
      <c r="B2558" s="538" t="s">
        <v>55</v>
      </c>
      <c r="C2558" s="541"/>
      <c r="D2558" s="541"/>
      <c r="E2558" s="541">
        <f>'statement of marks'!AX$6</f>
        <v>50</v>
      </c>
      <c r="F2558" s="541"/>
      <c r="G2558" s="541"/>
      <c r="H2558" s="541">
        <f>'statement of marks'!AY$6</f>
        <v>50</v>
      </c>
      <c r="I2558" s="546"/>
      <c r="J2558" s="542"/>
    </row>
    <row r="2559" spans="1:10" ht="17" customHeight="1">
      <c r="A2559" s="532"/>
      <c r="B2559" s="530" t="str">
        <f>'statement of marks'!$CI$5</f>
        <v>Ik;kZoj.k v/;;u</v>
      </c>
      <c r="C2559" s="561"/>
      <c r="D2559" s="561"/>
      <c r="E2559" s="543" t="str">
        <f>'statement of marks'!AX89</f>
        <v/>
      </c>
      <c r="F2559" s="561"/>
      <c r="G2559" s="561"/>
      <c r="H2559" s="543" t="str">
        <f>'statement of marks'!AY89</f>
        <v/>
      </c>
      <c r="I2559" s="544" t="str">
        <f>IF('statement of marks'!CJ89="","",'statement of marks'!CJ89)</f>
        <v/>
      </c>
      <c r="J2559" s="545" t="str">
        <f>IF('statement of marks'!CK89="","",'statement of marks'!CK89)</f>
        <v/>
      </c>
    </row>
    <row r="2560" spans="1:10" ht="17" customHeight="1">
      <c r="A2560" s="532"/>
      <c r="B2560" s="530" t="str">
        <f>'statement of marks'!$CR$5</f>
        <v>LokLF; ,oe~ 'kkjhfjd f'k{kk</v>
      </c>
      <c r="C2560" s="543"/>
      <c r="D2560" s="543"/>
      <c r="E2560" s="543" t="str">
        <f>'statement of marks'!BS89</f>
        <v/>
      </c>
      <c r="F2560" s="561"/>
      <c r="G2560" s="543"/>
      <c r="H2560" s="543" t="str">
        <f>'statement of marks'!BT89</f>
        <v/>
      </c>
      <c r="I2560" s="547" t="str">
        <f>IF('statement of marks'!CS89="","",'statement of marks'!CS89)</f>
        <v/>
      </c>
      <c r="J2560" s="548" t="str">
        <f>IF('statement of marks'!CT89="","",'statement of marks'!CT89)</f>
        <v/>
      </c>
    </row>
    <row r="2561" spans="1:10" ht="17" customHeight="1">
      <c r="A2561" s="533"/>
      <c r="B2561" s="538" t="s">
        <v>55</v>
      </c>
      <c r="C2561" s="541"/>
      <c r="D2561" s="541"/>
      <c r="E2561" s="541">
        <f>'statement of marks'!BE$6</f>
        <v>25</v>
      </c>
      <c r="F2561" s="546"/>
      <c r="G2561" s="541"/>
      <c r="H2561" s="541">
        <f>'statement of marks'!BF$6</f>
        <v>25</v>
      </c>
      <c r="I2561" s="549"/>
      <c r="J2561" s="550"/>
    </row>
    <row r="2562" spans="1:10" ht="17" customHeight="1">
      <c r="A2562" s="532"/>
      <c r="B2562" s="530" t="str">
        <f>'statement of marks'!$CL$5</f>
        <v>dk;kZuqHko</v>
      </c>
      <c r="C2562" s="543"/>
      <c r="D2562" s="543"/>
      <c r="E2562" s="543" t="str">
        <f>'statement of marks'!BE89</f>
        <v/>
      </c>
      <c r="F2562" s="561"/>
      <c r="G2562" s="543"/>
      <c r="H2562" s="543" t="str">
        <f>'statement of marks'!BF89</f>
        <v/>
      </c>
      <c r="I2562" s="544" t="str">
        <f>IF('statement of marks'!CM89="","",'statement of marks'!CM89)</f>
        <v/>
      </c>
      <c r="J2562" s="545" t="str">
        <f>IF('statement of marks'!CN89="","",'statement of marks'!CN89)</f>
        <v/>
      </c>
    </row>
    <row r="2563" spans="1:10" ht="17" customHeight="1">
      <c r="A2563" s="532"/>
      <c r="B2563" s="530" t="str">
        <f>'statement of marks'!$CO$5</f>
        <v>dyk f'k{kk</v>
      </c>
      <c r="C2563" s="543"/>
      <c r="D2563" s="543"/>
      <c r="E2563" s="543" t="str">
        <f>'statement of marks'!BL89</f>
        <v/>
      </c>
      <c r="F2563" s="561"/>
      <c r="G2563" s="543"/>
      <c r="H2563" s="543" t="str">
        <f>'statement of marks'!BM89</f>
        <v/>
      </c>
      <c r="I2563" s="547" t="str">
        <f>IF('statement of marks'!CP89="","",'statement of marks'!CP89)</f>
        <v/>
      </c>
      <c r="J2563" s="551" t="str">
        <f>IF('statement of marks'!CQ89="","",'statement of marks'!CQ89)</f>
        <v/>
      </c>
    </row>
    <row r="2564" spans="1:10" ht="17" customHeight="1">
      <c r="A2564" s="960"/>
      <c r="B2564" s="959" t="s">
        <v>659</v>
      </c>
      <c r="C2564" s="920" t="s">
        <v>8</v>
      </c>
      <c r="D2564" s="920"/>
      <c r="E2564" s="961" t="str">
        <f>'statement of marks'!CY$5</f>
        <v>dqy iw.kkZd</v>
      </c>
      <c r="F2564" s="961"/>
      <c r="G2564" s="961" t="str">
        <f>'statement of marks'!CZ$5</f>
        <v>dqy izkIrkad</v>
      </c>
      <c r="H2564" s="961"/>
      <c r="I2564" s="562" t="str">
        <f>'statement of marks'!DA$5</f>
        <v>izfr'kr</v>
      </c>
      <c r="J2564" s="536" t="s">
        <v>663</v>
      </c>
    </row>
    <row r="2565" spans="1:10" ht="17" customHeight="1">
      <c r="A2565" s="960"/>
      <c r="B2565" s="959"/>
      <c r="C2565" s="920" t="str">
        <f>IF('statement of marks'!CX89="","",'statement of marks'!CX89)</f>
        <v/>
      </c>
      <c r="D2565" s="920"/>
      <c r="E2565" s="951" t="str">
        <f>IF('statement of marks'!CY89="","",'statement of marks'!CY89)</f>
        <v/>
      </c>
      <c r="F2565" s="951"/>
      <c r="G2565" s="951" t="str">
        <f>IF('statement of marks'!CZ89="","",'statement of marks'!CZ89)</f>
        <v/>
      </c>
      <c r="H2565" s="951"/>
      <c r="I2565" s="543" t="str">
        <f>IF('statement of marks'!DA89="","",'statement of marks'!DA89)</f>
        <v/>
      </c>
      <c r="J2565" s="566" t="str">
        <f>IF('statement of marks'!DB89="","",'statement of marks'!DB89)</f>
        <v/>
      </c>
    </row>
    <row r="2566" spans="1:10" ht="17" customHeight="1">
      <c r="A2566" s="532"/>
      <c r="B2566" s="539" t="str">
        <f>'statement of marks'!$CU$5</f>
        <v>dqy ehfVax</v>
      </c>
      <c r="C2566" s="932" t="str">
        <f>details!$CB$3</f>
        <v>;ksx fnlEcj rd</v>
      </c>
      <c r="D2566" s="933"/>
      <c r="E2566" s="934"/>
      <c r="F2566" s="552" t="str">
        <f>details!CB89</f>
        <v/>
      </c>
      <c r="G2566" s="932" t="s">
        <v>664</v>
      </c>
      <c r="H2566" s="933"/>
      <c r="I2566" s="934"/>
      <c r="J2566" s="554" t="str">
        <f>details!CJ89</f>
        <v/>
      </c>
    </row>
    <row r="2567" spans="1:10" ht="17" customHeight="1">
      <c r="A2567" s="532"/>
      <c r="B2567" s="530" t="str">
        <f>'statement of marks'!$CV$5</f>
        <v>Nk= mifLFkfr</v>
      </c>
      <c r="C2567" s="935"/>
      <c r="D2567" s="936"/>
      <c r="E2567" s="937"/>
      <c r="F2567" s="553" t="str">
        <f>details!CC89</f>
        <v/>
      </c>
      <c r="G2567" s="935"/>
      <c r="H2567" s="936"/>
      <c r="I2567" s="937"/>
      <c r="J2567" s="555" t="str">
        <f>details!CK89</f>
        <v/>
      </c>
    </row>
    <row r="2568" spans="1:10" ht="17" customHeight="1">
      <c r="A2568" s="532"/>
      <c r="B2568" s="530" t="s">
        <v>569</v>
      </c>
      <c r="C2568" s="952" t="str">
        <f>IF('statement of marks'!DE89="","",'statement of marks'!DE89)</f>
        <v/>
      </c>
      <c r="D2568" s="953"/>
      <c r="E2568" s="953"/>
      <c r="F2568" s="954"/>
      <c r="G2568" s="955" t="str">
        <f>'statement of marks'!DD$5</f>
        <v>d{kk esa LFkku</v>
      </c>
      <c r="H2568" s="956"/>
      <c r="I2568" s="957"/>
      <c r="J2568" s="545" t="str">
        <f>'statement of marks'!DD89</f>
        <v/>
      </c>
    </row>
    <row r="2569" spans="1:10" ht="17" customHeight="1">
      <c r="A2569" s="532"/>
      <c r="B2569" s="530" t="s">
        <v>65</v>
      </c>
      <c r="C2569" s="920"/>
      <c r="D2569" s="920"/>
      <c r="E2569" s="920"/>
      <c r="F2569" s="920"/>
      <c r="G2569" s="920"/>
      <c r="H2569" s="920"/>
      <c r="I2569" s="920"/>
      <c r="J2569" s="924"/>
    </row>
    <row r="2570" spans="1:10" ht="17" customHeight="1">
      <c r="A2570" s="532"/>
      <c r="B2570" s="556" t="s">
        <v>86</v>
      </c>
      <c r="C2570" s="920"/>
      <c r="D2570" s="920"/>
      <c r="E2570" s="920"/>
      <c r="F2570" s="920"/>
      <c r="G2570" s="920"/>
      <c r="H2570" s="920"/>
      <c r="I2570" s="920"/>
      <c r="J2570" s="924"/>
    </row>
    <row r="2571" spans="1:10" ht="17" customHeight="1">
      <c r="A2571" s="532"/>
      <c r="B2571" s="557" t="s">
        <v>16</v>
      </c>
      <c r="C2571" s="920"/>
      <c r="D2571" s="920"/>
      <c r="E2571" s="920"/>
      <c r="F2571" s="920"/>
      <c r="G2571" s="920"/>
      <c r="H2571" s="920"/>
      <c r="I2571" s="920"/>
      <c r="J2571" s="924"/>
    </row>
    <row r="2572" spans="1:10" ht="17" customHeight="1">
      <c r="A2572" s="534"/>
      <c r="B2572" s="558" t="s">
        <v>4</v>
      </c>
      <c r="C2572" s="920"/>
      <c r="D2572" s="920"/>
      <c r="E2572" s="920"/>
      <c r="F2572" s="920"/>
      <c r="G2572" s="920"/>
      <c r="H2572" s="920"/>
      <c r="I2572" s="920"/>
      <c r="J2572" s="924"/>
    </row>
    <row r="2573" spans="1:10" ht="17" customHeight="1" thickBot="1">
      <c r="A2573" s="535"/>
      <c r="B2573" s="559" t="str">
        <f>'statement of marks'!$H$3</f>
        <v xml:space="preserve">fo|ky; dk Mkbl dksM+ </v>
      </c>
      <c r="C2573" s="925" t="str">
        <f>'statement of marks'!$I$3</f>
        <v>00001</v>
      </c>
      <c r="D2573" s="925"/>
      <c r="E2573" s="926" t="s">
        <v>63</v>
      </c>
      <c r="F2573" s="926"/>
      <c r="G2573" s="926"/>
      <c r="H2573" s="927">
        <f>'statement of marks'!$DD$107</f>
        <v>42460</v>
      </c>
      <c r="I2573" s="928"/>
      <c r="J2573" s="540" t="s">
        <v>662</v>
      </c>
    </row>
    <row r="2574" spans="1:10" ht="17" customHeight="1">
      <c r="A2574" s="929" t="s">
        <v>39</v>
      </c>
      <c r="B2574" s="930"/>
      <c r="C2574" s="930"/>
      <c r="D2574" s="930"/>
      <c r="E2574" s="930"/>
      <c r="F2574" s="930"/>
      <c r="G2574" s="930"/>
      <c r="H2574" s="930"/>
      <c r="I2574" s="930"/>
      <c r="J2574" s="931"/>
    </row>
    <row r="2575" spans="1:10" ht="17" customHeight="1">
      <c r="A2575" s="938" t="str">
        <f>'statement of marks'!$A$1</f>
        <v>jk- ck- ek/;fed fo|ky; uohu] fuEckgsM+k</v>
      </c>
      <c r="B2575" s="939"/>
      <c r="C2575" s="939"/>
      <c r="D2575" s="939"/>
      <c r="E2575" s="939"/>
      <c r="F2575" s="939"/>
      <c r="G2575" s="939"/>
      <c r="H2575" s="939"/>
      <c r="I2575" s="939"/>
      <c r="J2575" s="940"/>
    </row>
    <row r="2576" spans="1:10" ht="17" customHeight="1">
      <c r="A2576" s="941"/>
      <c r="B2576" s="942"/>
      <c r="C2576" s="942"/>
      <c r="D2576" s="942"/>
      <c r="E2576" s="942"/>
      <c r="F2576" s="942"/>
      <c r="G2576" s="942"/>
      <c r="H2576" s="942"/>
      <c r="I2576" s="942"/>
      <c r="J2576" s="943"/>
    </row>
    <row r="2577" spans="1:10" ht="17" customHeight="1">
      <c r="A2577" s="531"/>
      <c r="B2577" s="537" t="s">
        <v>559</v>
      </c>
      <c r="C2577" s="944" t="str">
        <f>'statement of marks'!$F$3</f>
        <v>2015-16</v>
      </c>
      <c r="D2577" s="944"/>
      <c r="E2577" s="944"/>
      <c r="F2577" s="944"/>
      <c r="G2577" s="944"/>
      <c r="H2577" s="944"/>
      <c r="I2577" s="944"/>
      <c r="J2577" s="945"/>
    </row>
    <row r="2578" spans="1:10" ht="17" customHeight="1">
      <c r="A2578" s="532"/>
      <c r="B2578" s="530" t="s">
        <v>560</v>
      </c>
      <c r="C2578" s="912" t="str">
        <f>IF('statement of marks'!H90="","",'statement of marks'!H90)</f>
        <v>v 084</v>
      </c>
      <c r="D2578" s="912"/>
      <c r="E2578" s="912"/>
      <c r="F2578" s="912"/>
      <c r="G2578" s="912"/>
      <c r="H2578" s="912"/>
      <c r="I2578" s="912"/>
      <c r="J2578" s="958"/>
    </row>
    <row r="2579" spans="1:10" ht="17" customHeight="1">
      <c r="A2579" s="532"/>
      <c r="B2579" s="530" t="s">
        <v>561</v>
      </c>
      <c r="C2579" s="912" t="str">
        <f>IF('statement of marks'!I90="","",'statement of marks'!I90)</f>
        <v>c 084</v>
      </c>
      <c r="D2579" s="912"/>
      <c r="E2579" s="912"/>
      <c r="F2579" s="912"/>
      <c r="G2579" s="912"/>
      <c r="H2579" s="912"/>
      <c r="I2579" s="912"/>
      <c r="J2579" s="958"/>
    </row>
    <row r="2580" spans="1:10" ht="17" customHeight="1">
      <c r="A2580" s="532"/>
      <c r="B2580" s="530" t="s">
        <v>562</v>
      </c>
      <c r="C2580" s="912" t="str">
        <f>IF('statement of marks'!J90="","",'statement of marks'!J90)</f>
        <v>l 084</v>
      </c>
      <c r="D2580" s="912"/>
      <c r="E2580" s="912"/>
      <c r="F2580" s="912"/>
      <c r="G2580" s="912"/>
      <c r="H2580" s="912"/>
      <c r="I2580" s="912"/>
      <c r="J2580" s="958"/>
    </row>
    <row r="2581" spans="1:10" ht="17" customHeight="1">
      <c r="A2581" s="532"/>
      <c r="B2581" s="530" t="s">
        <v>563</v>
      </c>
      <c r="C2581" s="946" t="str">
        <f>'statement of marks'!$D$3</f>
        <v>2 A</v>
      </c>
      <c r="D2581" s="946"/>
      <c r="E2581" s="946"/>
      <c r="F2581" s="912" t="s">
        <v>566</v>
      </c>
      <c r="G2581" s="912"/>
      <c r="H2581" s="912"/>
      <c r="I2581" s="949" t="str">
        <f>IF('statement of marks'!B90="","",'statement of marks'!B90)</f>
        <v/>
      </c>
      <c r="J2581" s="950"/>
    </row>
    <row r="2582" spans="1:10" ht="17" customHeight="1">
      <c r="A2582" s="532"/>
      <c r="B2582" s="530" t="s">
        <v>6</v>
      </c>
      <c r="C2582" s="946" t="str">
        <f>IF('statement of marks'!D90="","",'statement of marks'!D90)</f>
        <v/>
      </c>
      <c r="D2582" s="946"/>
      <c r="E2582" s="946"/>
      <c r="F2582" s="912" t="s">
        <v>564</v>
      </c>
      <c r="G2582" s="912"/>
      <c r="H2582" s="912"/>
      <c r="I2582" s="949" t="str">
        <f>IF('statement of marks'!E90="","",'statement of marks'!E90)</f>
        <v/>
      </c>
      <c r="J2582" s="950"/>
    </row>
    <row r="2583" spans="1:10" ht="17" customHeight="1">
      <c r="A2583" s="532"/>
      <c r="B2583" s="530" t="s">
        <v>661</v>
      </c>
      <c r="C2583" s="947" t="str">
        <f>IF('statement of marks'!F90="","",'statement of marks'!F90)</f>
        <v/>
      </c>
      <c r="D2583" s="947"/>
      <c r="E2583" s="947"/>
      <c r="F2583" s="918" t="str">
        <f>IF('statement of marks'!G90="","",'statement of marks'!G90)</f>
        <v/>
      </c>
      <c r="G2583" s="918"/>
      <c r="H2583" s="918"/>
      <c r="I2583" s="918"/>
      <c r="J2583" s="948"/>
    </row>
    <row r="2584" spans="1:10" ht="17" customHeight="1">
      <c r="A2584" s="534"/>
      <c r="B2584" s="529" t="s">
        <v>565</v>
      </c>
      <c r="C2584" s="498" t="str">
        <f>'statement of marks'!K$5</f>
        <v>ekSf[kd</v>
      </c>
      <c r="D2584" s="498" t="str">
        <f>'statement of marks'!L$5</f>
        <v>fyf[kr</v>
      </c>
      <c r="E2584" s="498" t="str">
        <f>'statement of marks'!M$5</f>
        <v>;ksx</v>
      </c>
      <c r="F2584" s="498" t="str">
        <f>'statement of marks'!N$5</f>
        <v>ekSf[kd</v>
      </c>
      <c r="G2584" s="498" t="str">
        <f>'statement of marks'!O$5</f>
        <v>fyf[kr</v>
      </c>
      <c r="H2584" s="498" t="str">
        <f>'statement of marks'!P$5</f>
        <v>;ksx</v>
      </c>
      <c r="I2584" s="564" t="s">
        <v>79</v>
      </c>
      <c r="J2584" s="565" t="s">
        <v>571</v>
      </c>
    </row>
    <row r="2585" spans="1:10" ht="17" customHeight="1">
      <c r="A2585" s="533"/>
      <c r="B2585" s="538" t="s">
        <v>55</v>
      </c>
      <c r="C2585" s="541">
        <f>'statement of marks'!K$6</f>
        <v>70</v>
      </c>
      <c r="D2585" s="541">
        <f>'statement of marks'!L$6</f>
        <v>30</v>
      </c>
      <c r="E2585" s="541">
        <f>'statement of marks'!M$6</f>
        <v>100</v>
      </c>
      <c r="F2585" s="541">
        <f>'statement of marks'!N$6</f>
        <v>70</v>
      </c>
      <c r="G2585" s="541">
        <f>'statement of marks'!O$6</f>
        <v>30</v>
      </c>
      <c r="H2585" s="541">
        <f>'statement of marks'!P$6</f>
        <v>100</v>
      </c>
      <c r="I2585" s="541"/>
      <c r="J2585" s="542"/>
    </row>
    <row r="2586" spans="1:10" ht="17" customHeight="1">
      <c r="A2586" s="532"/>
      <c r="B2586" s="530" t="str">
        <f>'statement of marks'!$BZ$5</f>
        <v>fgUnh</v>
      </c>
      <c r="C2586" s="543" t="str">
        <f>'statement of marks'!K90</f>
        <v/>
      </c>
      <c r="D2586" s="543" t="str">
        <f>'statement of marks'!L90</f>
        <v/>
      </c>
      <c r="E2586" s="543" t="str">
        <f>'statement of marks'!M90</f>
        <v/>
      </c>
      <c r="F2586" s="543" t="str">
        <f>'statement of marks'!N90</f>
        <v/>
      </c>
      <c r="G2586" s="543" t="str">
        <f>'statement of marks'!O90</f>
        <v/>
      </c>
      <c r="H2586" s="543" t="str">
        <f>'statement of marks'!P90</f>
        <v/>
      </c>
      <c r="I2586" s="544" t="str">
        <f>IF('statement of marks'!CA90="","",'statement of marks'!CA90)</f>
        <v/>
      </c>
      <c r="J2586" s="545" t="str">
        <f>IF('statement of marks'!CB90="","",'statement of marks'!CB90)</f>
        <v/>
      </c>
    </row>
    <row r="2587" spans="1:10" ht="17" customHeight="1">
      <c r="A2587" s="532"/>
      <c r="B2587" s="530" t="str">
        <f>'statement of marks'!$CC$5</f>
        <v>vaxszth</v>
      </c>
      <c r="C2587" s="543" t="str">
        <f>'statement of marks'!X90</f>
        <v/>
      </c>
      <c r="D2587" s="543" t="str">
        <f>'statement of marks'!Y90</f>
        <v/>
      </c>
      <c r="E2587" s="543" t="str">
        <f>'statement of marks'!Z90</f>
        <v/>
      </c>
      <c r="F2587" s="543" t="str">
        <f>'statement of marks'!AA90</f>
        <v/>
      </c>
      <c r="G2587" s="543" t="str">
        <f>'statement of marks'!AB90</f>
        <v/>
      </c>
      <c r="H2587" s="543" t="str">
        <f>'statement of marks'!AC90</f>
        <v/>
      </c>
      <c r="I2587" s="544" t="str">
        <f>IF('statement of marks'!CD90="","",'statement of marks'!CD90)</f>
        <v/>
      </c>
      <c r="J2587" s="545" t="str">
        <f>IF('statement of marks'!CE90="","",'statement of marks'!CE90)</f>
        <v/>
      </c>
    </row>
    <row r="2588" spans="1:10" ht="17" customHeight="1">
      <c r="A2588" s="532"/>
      <c r="B2588" s="530" t="str">
        <f>'statement of marks'!$CF$5</f>
        <v>xf.kr</v>
      </c>
      <c r="C2588" s="543" t="str">
        <f>'statement of marks'!AK90</f>
        <v/>
      </c>
      <c r="D2588" s="543" t="str">
        <f>'statement of marks'!AL90</f>
        <v/>
      </c>
      <c r="E2588" s="543" t="str">
        <f>'statement of marks'!AM90</f>
        <v/>
      </c>
      <c r="F2588" s="543" t="str">
        <f>'statement of marks'!AN90</f>
        <v/>
      </c>
      <c r="G2588" s="543" t="str">
        <f>'statement of marks'!AO90</f>
        <v/>
      </c>
      <c r="H2588" s="543" t="str">
        <f>'statement of marks'!AP90</f>
        <v/>
      </c>
      <c r="I2588" s="544" t="str">
        <f>IF('statement of marks'!CG90="","",'statement of marks'!CG90)</f>
        <v/>
      </c>
      <c r="J2588" s="545" t="str">
        <f>IF('statement of marks'!CH90="","",'statement of marks'!CH90)</f>
        <v/>
      </c>
    </row>
    <row r="2589" spans="1:10" ht="17" customHeight="1">
      <c r="A2589" s="533"/>
      <c r="B2589" s="538" t="s">
        <v>55</v>
      </c>
      <c r="C2589" s="541"/>
      <c r="D2589" s="541"/>
      <c r="E2589" s="541">
        <f>'statement of marks'!AX$6</f>
        <v>50</v>
      </c>
      <c r="F2589" s="541"/>
      <c r="G2589" s="541"/>
      <c r="H2589" s="541">
        <f>'statement of marks'!AY$6</f>
        <v>50</v>
      </c>
      <c r="I2589" s="546"/>
      <c r="J2589" s="542"/>
    </row>
    <row r="2590" spans="1:10" ht="17" customHeight="1">
      <c r="A2590" s="532"/>
      <c r="B2590" s="530" t="str">
        <f>'statement of marks'!$CI$5</f>
        <v>Ik;kZoj.k v/;;u</v>
      </c>
      <c r="C2590" s="561"/>
      <c r="D2590" s="561"/>
      <c r="E2590" s="543" t="str">
        <f>'statement of marks'!AX90</f>
        <v/>
      </c>
      <c r="F2590" s="561"/>
      <c r="G2590" s="561"/>
      <c r="H2590" s="543" t="str">
        <f>'statement of marks'!AY90</f>
        <v/>
      </c>
      <c r="I2590" s="544" t="str">
        <f>IF('statement of marks'!CJ90="","",'statement of marks'!CJ90)</f>
        <v/>
      </c>
      <c r="J2590" s="545" t="str">
        <f>IF('statement of marks'!CK90="","",'statement of marks'!CK90)</f>
        <v/>
      </c>
    </row>
    <row r="2591" spans="1:10" ht="17" customHeight="1">
      <c r="A2591" s="532"/>
      <c r="B2591" s="530" t="str">
        <f>'statement of marks'!$CR$5</f>
        <v>LokLF; ,oe~ 'kkjhfjd f'k{kk</v>
      </c>
      <c r="C2591" s="543"/>
      <c r="D2591" s="543"/>
      <c r="E2591" s="543" t="str">
        <f>'statement of marks'!BS90</f>
        <v/>
      </c>
      <c r="F2591" s="561"/>
      <c r="G2591" s="543"/>
      <c r="H2591" s="543" t="str">
        <f>'statement of marks'!BT90</f>
        <v/>
      </c>
      <c r="I2591" s="547" t="str">
        <f>IF('statement of marks'!CS90="","",'statement of marks'!CS90)</f>
        <v/>
      </c>
      <c r="J2591" s="548" t="str">
        <f>IF('statement of marks'!CT90="","",'statement of marks'!CT90)</f>
        <v/>
      </c>
    </row>
    <row r="2592" spans="1:10" ht="17" customHeight="1">
      <c r="A2592" s="533"/>
      <c r="B2592" s="538" t="s">
        <v>55</v>
      </c>
      <c r="C2592" s="541"/>
      <c r="D2592" s="541"/>
      <c r="E2592" s="541">
        <f>'statement of marks'!BE$6</f>
        <v>25</v>
      </c>
      <c r="F2592" s="546"/>
      <c r="G2592" s="541"/>
      <c r="H2592" s="541">
        <f>'statement of marks'!BF$6</f>
        <v>25</v>
      </c>
      <c r="I2592" s="549"/>
      <c r="J2592" s="550"/>
    </row>
    <row r="2593" spans="1:10" ht="17" customHeight="1">
      <c r="A2593" s="532"/>
      <c r="B2593" s="530" t="str">
        <f>'statement of marks'!$CL$5</f>
        <v>dk;kZuqHko</v>
      </c>
      <c r="C2593" s="543"/>
      <c r="D2593" s="543"/>
      <c r="E2593" s="543" t="str">
        <f>'statement of marks'!BE90</f>
        <v/>
      </c>
      <c r="F2593" s="561"/>
      <c r="G2593" s="543"/>
      <c r="H2593" s="543" t="str">
        <f>'statement of marks'!BF90</f>
        <v/>
      </c>
      <c r="I2593" s="544" t="str">
        <f>IF('statement of marks'!CM90="","",'statement of marks'!CM90)</f>
        <v/>
      </c>
      <c r="J2593" s="545" t="str">
        <f>IF('statement of marks'!CN90="","",'statement of marks'!CN90)</f>
        <v/>
      </c>
    </row>
    <row r="2594" spans="1:10" ht="17" customHeight="1">
      <c r="A2594" s="532"/>
      <c r="B2594" s="530" t="str">
        <f>'statement of marks'!$CO$5</f>
        <v>dyk f'k{kk</v>
      </c>
      <c r="C2594" s="543"/>
      <c r="D2594" s="543"/>
      <c r="E2594" s="543" t="str">
        <f>'statement of marks'!BL90</f>
        <v/>
      </c>
      <c r="F2594" s="561"/>
      <c r="G2594" s="543"/>
      <c r="H2594" s="543" t="str">
        <f>'statement of marks'!BM90</f>
        <v/>
      </c>
      <c r="I2594" s="547" t="str">
        <f>IF('statement of marks'!CP90="","",'statement of marks'!CP90)</f>
        <v/>
      </c>
      <c r="J2594" s="551" t="str">
        <f>IF('statement of marks'!CQ90="","",'statement of marks'!CQ90)</f>
        <v/>
      </c>
    </row>
    <row r="2595" spans="1:10" ht="17" customHeight="1">
      <c r="A2595" s="960"/>
      <c r="B2595" s="959" t="s">
        <v>659</v>
      </c>
      <c r="C2595" s="920" t="s">
        <v>8</v>
      </c>
      <c r="D2595" s="920"/>
      <c r="E2595" s="961" t="str">
        <f>'statement of marks'!CY$5</f>
        <v>dqy iw.kkZd</v>
      </c>
      <c r="F2595" s="961"/>
      <c r="G2595" s="961" t="str">
        <f>'statement of marks'!CZ$5</f>
        <v>dqy izkIrkad</v>
      </c>
      <c r="H2595" s="961"/>
      <c r="I2595" s="562" t="str">
        <f>'statement of marks'!DA$5</f>
        <v>izfr'kr</v>
      </c>
      <c r="J2595" s="536" t="s">
        <v>663</v>
      </c>
    </row>
    <row r="2596" spans="1:10" ht="17" customHeight="1">
      <c r="A2596" s="960"/>
      <c r="B2596" s="959"/>
      <c r="C2596" s="920" t="str">
        <f>IF('statement of marks'!CX90="","",'statement of marks'!CX90)</f>
        <v/>
      </c>
      <c r="D2596" s="920"/>
      <c r="E2596" s="951" t="str">
        <f>IF('statement of marks'!CY90="","",'statement of marks'!CY90)</f>
        <v/>
      </c>
      <c r="F2596" s="951"/>
      <c r="G2596" s="951" t="str">
        <f>IF('statement of marks'!CZ90="","",'statement of marks'!CZ90)</f>
        <v/>
      </c>
      <c r="H2596" s="951"/>
      <c r="I2596" s="543" t="str">
        <f>IF('statement of marks'!DA90="","",'statement of marks'!DA90)</f>
        <v/>
      </c>
      <c r="J2596" s="566" t="str">
        <f>IF('statement of marks'!DB90="","",'statement of marks'!DB90)</f>
        <v/>
      </c>
    </row>
    <row r="2597" spans="1:10" ht="17" customHeight="1">
      <c r="A2597" s="532"/>
      <c r="B2597" s="539" t="str">
        <f>'statement of marks'!$CU$5</f>
        <v>dqy ehfVax</v>
      </c>
      <c r="C2597" s="932" t="str">
        <f>details!$CB$3</f>
        <v>;ksx fnlEcj rd</v>
      </c>
      <c r="D2597" s="933"/>
      <c r="E2597" s="934"/>
      <c r="F2597" s="552" t="str">
        <f>details!CB90</f>
        <v/>
      </c>
      <c r="G2597" s="932" t="s">
        <v>664</v>
      </c>
      <c r="H2597" s="933"/>
      <c r="I2597" s="934"/>
      <c r="J2597" s="554" t="str">
        <f>details!CJ90</f>
        <v/>
      </c>
    </row>
    <row r="2598" spans="1:10" ht="17" customHeight="1">
      <c r="A2598" s="532"/>
      <c r="B2598" s="530" t="str">
        <f>'statement of marks'!$CV$5</f>
        <v>Nk= mifLFkfr</v>
      </c>
      <c r="C2598" s="935"/>
      <c r="D2598" s="936"/>
      <c r="E2598" s="937"/>
      <c r="F2598" s="553" t="str">
        <f>details!CC90</f>
        <v/>
      </c>
      <c r="G2598" s="935"/>
      <c r="H2598" s="936"/>
      <c r="I2598" s="937"/>
      <c r="J2598" s="555" t="str">
        <f>details!CK90</f>
        <v/>
      </c>
    </row>
    <row r="2599" spans="1:10" ht="17" customHeight="1">
      <c r="A2599" s="532"/>
      <c r="B2599" s="530" t="s">
        <v>569</v>
      </c>
      <c r="C2599" s="952" t="str">
        <f>IF('statement of marks'!DE90="","",'statement of marks'!DE90)</f>
        <v/>
      </c>
      <c r="D2599" s="953"/>
      <c r="E2599" s="953"/>
      <c r="F2599" s="954"/>
      <c r="G2599" s="955" t="str">
        <f>'statement of marks'!DD$5</f>
        <v>d{kk esa LFkku</v>
      </c>
      <c r="H2599" s="956"/>
      <c r="I2599" s="957"/>
      <c r="J2599" s="545" t="str">
        <f>'statement of marks'!DD90</f>
        <v/>
      </c>
    </row>
    <row r="2600" spans="1:10" ht="17" customHeight="1">
      <c r="A2600" s="532"/>
      <c r="B2600" s="530" t="s">
        <v>65</v>
      </c>
      <c r="C2600" s="920"/>
      <c r="D2600" s="920"/>
      <c r="E2600" s="920"/>
      <c r="F2600" s="920"/>
      <c r="G2600" s="920"/>
      <c r="H2600" s="920"/>
      <c r="I2600" s="920"/>
      <c r="J2600" s="924"/>
    </row>
    <row r="2601" spans="1:10" ht="17" customHeight="1">
      <c r="A2601" s="532"/>
      <c r="B2601" s="556" t="s">
        <v>86</v>
      </c>
      <c r="C2601" s="920"/>
      <c r="D2601" s="920"/>
      <c r="E2601" s="920"/>
      <c r="F2601" s="920"/>
      <c r="G2601" s="920"/>
      <c r="H2601" s="920"/>
      <c r="I2601" s="920"/>
      <c r="J2601" s="924"/>
    </row>
    <row r="2602" spans="1:10" ht="17" customHeight="1">
      <c r="A2602" s="532"/>
      <c r="B2602" s="557" t="s">
        <v>16</v>
      </c>
      <c r="C2602" s="920"/>
      <c r="D2602" s="920"/>
      <c r="E2602" s="920"/>
      <c r="F2602" s="920"/>
      <c r="G2602" s="920"/>
      <c r="H2602" s="920"/>
      <c r="I2602" s="920"/>
      <c r="J2602" s="924"/>
    </row>
    <row r="2603" spans="1:10" ht="17" customHeight="1">
      <c r="A2603" s="534"/>
      <c r="B2603" s="558" t="s">
        <v>4</v>
      </c>
      <c r="C2603" s="920"/>
      <c r="D2603" s="920"/>
      <c r="E2603" s="920"/>
      <c r="F2603" s="920"/>
      <c r="G2603" s="920"/>
      <c r="H2603" s="920"/>
      <c r="I2603" s="920"/>
      <c r="J2603" s="924"/>
    </row>
    <row r="2604" spans="1:10" ht="17" customHeight="1" thickBot="1">
      <c r="A2604" s="535"/>
      <c r="B2604" s="559" t="str">
        <f>'statement of marks'!$H$3</f>
        <v xml:space="preserve">fo|ky; dk Mkbl dksM+ </v>
      </c>
      <c r="C2604" s="925" t="str">
        <f>'statement of marks'!$I$3</f>
        <v>00001</v>
      </c>
      <c r="D2604" s="925"/>
      <c r="E2604" s="926" t="s">
        <v>63</v>
      </c>
      <c r="F2604" s="926"/>
      <c r="G2604" s="926"/>
      <c r="H2604" s="927">
        <f>'statement of marks'!$DD$107</f>
        <v>42460</v>
      </c>
      <c r="I2604" s="928"/>
      <c r="J2604" s="540" t="s">
        <v>662</v>
      </c>
    </row>
    <row r="2605" spans="1:10" ht="17" customHeight="1">
      <c r="A2605" s="929" t="s">
        <v>39</v>
      </c>
      <c r="B2605" s="930"/>
      <c r="C2605" s="930"/>
      <c r="D2605" s="930"/>
      <c r="E2605" s="930"/>
      <c r="F2605" s="930"/>
      <c r="G2605" s="930"/>
      <c r="H2605" s="930"/>
      <c r="I2605" s="930"/>
      <c r="J2605" s="931"/>
    </row>
    <row r="2606" spans="1:10" ht="17" customHeight="1">
      <c r="A2606" s="938" t="str">
        <f>'statement of marks'!$A$1</f>
        <v>jk- ck- ek/;fed fo|ky; uohu] fuEckgsM+k</v>
      </c>
      <c r="B2606" s="939"/>
      <c r="C2606" s="939"/>
      <c r="D2606" s="939"/>
      <c r="E2606" s="939"/>
      <c r="F2606" s="939"/>
      <c r="G2606" s="939"/>
      <c r="H2606" s="939"/>
      <c r="I2606" s="939"/>
      <c r="J2606" s="940"/>
    </row>
    <row r="2607" spans="1:10" ht="17" customHeight="1">
      <c r="A2607" s="941"/>
      <c r="B2607" s="942"/>
      <c r="C2607" s="942"/>
      <c r="D2607" s="942"/>
      <c r="E2607" s="942"/>
      <c r="F2607" s="942"/>
      <c r="G2607" s="942"/>
      <c r="H2607" s="942"/>
      <c r="I2607" s="942"/>
      <c r="J2607" s="943"/>
    </row>
    <row r="2608" spans="1:10" ht="17" customHeight="1">
      <c r="A2608" s="531"/>
      <c r="B2608" s="537" t="s">
        <v>559</v>
      </c>
      <c r="C2608" s="944" t="str">
        <f>'statement of marks'!$F$3</f>
        <v>2015-16</v>
      </c>
      <c r="D2608" s="944"/>
      <c r="E2608" s="944"/>
      <c r="F2608" s="944"/>
      <c r="G2608" s="944"/>
      <c r="H2608" s="944"/>
      <c r="I2608" s="944"/>
      <c r="J2608" s="945"/>
    </row>
    <row r="2609" spans="1:10" ht="17" customHeight="1">
      <c r="A2609" s="532"/>
      <c r="B2609" s="530" t="s">
        <v>560</v>
      </c>
      <c r="C2609" s="912" t="str">
        <f>IF('statement of marks'!H91="","",'statement of marks'!H91)</f>
        <v>v 085</v>
      </c>
      <c r="D2609" s="912"/>
      <c r="E2609" s="912"/>
      <c r="F2609" s="912"/>
      <c r="G2609" s="912"/>
      <c r="H2609" s="912"/>
      <c r="I2609" s="912"/>
      <c r="J2609" s="958"/>
    </row>
    <row r="2610" spans="1:10" ht="17" customHeight="1">
      <c r="A2610" s="532"/>
      <c r="B2610" s="530" t="s">
        <v>561</v>
      </c>
      <c r="C2610" s="912" t="str">
        <f>IF('statement of marks'!I91="","",'statement of marks'!I91)</f>
        <v>c 085</v>
      </c>
      <c r="D2610" s="912"/>
      <c r="E2610" s="912"/>
      <c r="F2610" s="912"/>
      <c r="G2610" s="912"/>
      <c r="H2610" s="912"/>
      <c r="I2610" s="912"/>
      <c r="J2610" s="958"/>
    </row>
    <row r="2611" spans="1:10" ht="17" customHeight="1">
      <c r="A2611" s="532"/>
      <c r="B2611" s="530" t="s">
        <v>562</v>
      </c>
      <c r="C2611" s="912" t="str">
        <f>IF('statement of marks'!J91="","",'statement of marks'!J91)</f>
        <v>l 085</v>
      </c>
      <c r="D2611" s="912"/>
      <c r="E2611" s="912"/>
      <c r="F2611" s="912"/>
      <c r="G2611" s="912"/>
      <c r="H2611" s="912"/>
      <c r="I2611" s="912"/>
      <c r="J2611" s="958"/>
    </row>
    <row r="2612" spans="1:10" ht="17" customHeight="1">
      <c r="A2612" s="532"/>
      <c r="B2612" s="530" t="s">
        <v>563</v>
      </c>
      <c r="C2612" s="946" t="str">
        <f>'statement of marks'!$D$3</f>
        <v>2 A</v>
      </c>
      <c r="D2612" s="946"/>
      <c r="E2612" s="946"/>
      <c r="F2612" s="912" t="s">
        <v>566</v>
      </c>
      <c r="G2612" s="912"/>
      <c r="H2612" s="912"/>
      <c r="I2612" s="949" t="str">
        <f>IF('statement of marks'!B91="","",'statement of marks'!B91)</f>
        <v/>
      </c>
      <c r="J2612" s="950"/>
    </row>
    <row r="2613" spans="1:10" ht="17" customHeight="1">
      <c r="A2613" s="532"/>
      <c r="B2613" s="530" t="s">
        <v>6</v>
      </c>
      <c r="C2613" s="946" t="str">
        <f>IF('statement of marks'!D91="","",'statement of marks'!D91)</f>
        <v/>
      </c>
      <c r="D2613" s="946"/>
      <c r="E2613" s="946"/>
      <c r="F2613" s="912" t="s">
        <v>564</v>
      </c>
      <c r="G2613" s="912"/>
      <c r="H2613" s="912"/>
      <c r="I2613" s="949" t="str">
        <f>IF('statement of marks'!E91="","",'statement of marks'!E91)</f>
        <v/>
      </c>
      <c r="J2613" s="950"/>
    </row>
    <row r="2614" spans="1:10" ht="17" customHeight="1">
      <c r="A2614" s="532"/>
      <c r="B2614" s="530" t="s">
        <v>661</v>
      </c>
      <c r="C2614" s="947" t="str">
        <f>IF('statement of marks'!F91="","",'statement of marks'!F91)</f>
        <v/>
      </c>
      <c r="D2614" s="947"/>
      <c r="E2614" s="947"/>
      <c r="F2614" s="918" t="str">
        <f>IF('statement of marks'!G91="","",'statement of marks'!G91)</f>
        <v/>
      </c>
      <c r="G2614" s="918"/>
      <c r="H2614" s="918"/>
      <c r="I2614" s="918"/>
      <c r="J2614" s="948"/>
    </row>
    <row r="2615" spans="1:10" ht="17" customHeight="1">
      <c r="A2615" s="534"/>
      <c r="B2615" s="529" t="s">
        <v>565</v>
      </c>
      <c r="C2615" s="498" t="str">
        <f>'statement of marks'!K$5</f>
        <v>ekSf[kd</v>
      </c>
      <c r="D2615" s="498" t="str">
        <f>'statement of marks'!L$5</f>
        <v>fyf[kr</v>
      </c>
      <c r="E2615" s="498" t="str">
        <f>'statement of marks'!M$5</f>
        <v>;ksx</v>
      </c>
      <c r="F2615" s="498" t="str">
        <f>'statement of marks'!N$5</f>
        <v>ekSf[kd</v>
      </c>
      <c r="G2615" s="498" t="str">
        <f>'statement of marks'!O$5</f>
        <v>fyf[kr</v>
      </c>
      <c r="H2615" s="498" t="str">
        <f>'statement of marks'!P$5</f>
        <v>;ksx</v>
      </c>
      <c r="I2615" s="564" t="s">
        <v>79</v>
      </c>
      <c r="J2615" s="565" t="s">
        <v>571</v>
      </c>
    </row>
    <row r="2616" spans="1:10" ht="17" customHeight="1">
      <c r="A2616" s="533"/>
      <c r="B2616" s="538" t="s">
        <v>55</v>
      </c>
      <c r="C2616" s="541">
        <f>'statement of marks'!K$6</f>
        <v>70</v>
      </c>
      <c r="D2616" s="541">
        <f>'statement of marks'!L$6</f>
        <v>30</v>
      </c>
      <c r="E2616" s="541">
        <f>'statement of marks'!M$6</f>
        <v>100</v>
      </c>
      <c r="F2616" s="541">
        <f>'statement of marks'!N$6</f>
        <v>70</v>
      </c>
      <c r="G2616" s="541">
        <f>'statement of marks'!O$6</f>
        <v>30</v>
      </c>
      <c r="H2616" s="541">
        <f>'statement of marks'!P$6</f>
        <v>100</v>
      </c>
      <c r="I2616" s="541"/>
      <c r="J2616" s="542"/>
    </row>
    <row r="2617" spans="1:10" ht="17" customHeight="1">
      <c r="A2617" s="532"/>
      <c r="B2617" s="530" t="str">
        <f>'statement of marks'!$BZ$5</f>
        <v>fgUnh</v>
      </c>
      <c r="C2617" s="543" t="str">
        <f>'statement of marks'!K91</f>
        <v/>
      </c>
      <c r="D2617" s="543" t="str">
        <f>'statement of marks'!L91</f>
        <v/>
      </c>
      <c r="E2617" s="543" t="str">
        <f>'statement of marks'!M91</f>
        <v/>
      </c>
      <c r="F2617" s="543" t="str">
        <f>'statement of marks'!N91</f>
        <v/>
      </c>
      <c r="G2617" s="543" t="str">
        <f>'statement of marks'!O91</f>
        <v/>
      </c>
      <c r="H2617" s="543" t="str">
        <f>'statement of marks'!P91</f>
        <v/>
      </c>
      <c r="I2617" s="544" t="str">
        <f>IF('statement of marks'!CA91="","",'statement of marks'!CA91)</f>
        <v/>
      </c>
      <c r="J2617" s="545" t="str">
        <f>IF('statement of marks'!CB91="","",'statement of marks'!CB91)</f>
        <v/>
      </c>
    </row>
    <row r="2618" spans="1:10" ht="17" customHeight="1">
      <c r="A2618" s="532"/>
      <c r="B2618" s="530" t="str">
        <f>'statement of marks'!$CC$5</f>
        <v>vaxszth</v>
      </c>
      <c r="C2618" s="543" t="str">
        <f>'statement of marks'!X91</f>
        <v/>
      </c>
      <c r="D2618" s="543" t="str">
        <f>'statement of marks'!Y91</f>
        <v/>
      </c>
      <c r="E2618" s="543" t="str">
        <f>'statement of marks'!Z91</f>
        <v/>
      </c>
      <c r="F2618" s="543" t="str">
        <f>'statement of marks'!AA91</f>
        <v/>
      </c>
      <c r="G2618" s="543" t="str">
        <f>'statement of marks'!AB91</f>
        <v/>
      </c>
      <c r="H2618" s="543" t="str">
        <f>'statement of marks'!AC91</f>
        <v/>
      </c>
      <c r="I2618" s="544" t="str">
        <f>IF('statement of marks'!CD91="","",'statement of marks'!CD91)</f>
        <v/>
      </c>
      <c r="J2618" s="545" t="str">
        <f>IF('statement of marks'!CE91="","",'statement of marks'!CE91)</f>
        <v/>
      </c>
    </row>
    <row r="2619" spans="1:10" ht="17" customHeight="1">
      <c r="A2619" s="532"/>
      <c r="B2619" s="530" t="str">
        <f>'statement of marks'!$CF$5</f>
        <v>xf.kr</v>
      </c>
      <c r="C2619" s="543" t="str">
        <f>'statement of marks'!AK91</f>
        <v/>
      </c>
      <c r="D2619" s="543" t="str">
        <f>'statement of marks'!AL91</f>
        <v/>
      </c>
      <c r="E2619" s="543" t="str">
        <f>'statement of marks'!AM91</f>
        <v/>
      </c>
      <c r="F2619" s="543" t="str">
        <f>'statement of marks'!AN91</f>
        <v/>
      </c>
      <c r="G2619" s="543" t="str">
        <f>'statement of marks'!AO91</f>
        <v/>
      </c>
      <c r="H2619" s="543" t="str">
        <f>'statement of marks'!AP91</f>
        <v/>
      </c>
      <c r="I2619" s="544" t="str">
        <f>IF('statement of marks'!CG91="","",'statement of marks'!CG91)</f>
        <v/>
      </c>
      <c r="J2619" s="545" t="str">
        <f>IF('statement of marks'!CH91="","",'statement of marks'!CH91)</f>
        <v/>
      </c>
    </row>
    <row r="2620" spans="1:10" ht="17" customHeight="1">
      <c r="A2620" s="533"/>
      <c r="B2620" s="538" t="s">
        <v>55</v>
      </c>
      <c r="C2620" s="541"/>
      <c r="D2620" s="541"/>
      <c r="E2620" s="541">
        <f>'statement of marks'!AX$6</f>
        <v>50</v>
      </c>
      <c r="F2620" s="541"/>
      <c r="G2620" s="541"/>
      <c r="H2620" s="541">
        <f>'statement of marks'!AY$6</f>
        <v>50</v>
      </c>
      <c r="I2620" s="546"/>
      <c r="J2620" s="542"/>
    </row>
    <row r="2621" spans="1:10" ht="17" customHeight="1">
      <c r="A2621" s="532"/>
      <c r="B2621" s="530" t="str">
        <f>'statement of marks'!$CI$5</f>
        <v>Ik;kZoj.k v/;;u</v>
      </c>
      <c r="C2621" s="561"/>
      <c r="D2621" s="561"/>
      <c r="E2621" s="543" t="str">
        <f>'statement of marks'!AX91</f>
        <v/>
      </c>
      <c r="F2621" s="561"/>
      <c r="G2621" s="561"/>
      <c r="H2621" s="543" t="str">
        <f>'statement of marks'!AY91</f>
        <v/>
      </c>
      <c r="I2621" s="544" t="str">
        <f>IF('statement of marks'!CJ91="","",'statement of marks'!CJ91)</f>
        <v/>
      </c>
      <c r="J2621" s="545" t="str">
        <f>IF('statement of marks'!CK91="","",'statement of marks'!CK91)</f>
        <v/>
      </c>
    </row>
    <row r="2622" spans="1:10" ht="17" customHeight="1">
      <c r="A2622" s="532"/>
      <c r="B2622" s="530" t="str">
        <f>'statement of marks'!$CR$5</f>
        <v>LokLF; ,oe~ 'kkjhfjd f'k{kk</v>
      </c>
      <c r="C2622" s="543"/>
      <c r="D2622" s="543"/>
      <c r="E2622" s="543" t="str">
        <f>'statement of marks'!BS91</f>
        <v/>
      </c>
      <c r="F2622" s="561"/>
      <c r="G2622" s="543"/>
      <c r="H2622" s="543" t="str">
        <f>'statement of marks'!BT91</f>
        <v/>
      </c>
      <c r="I2622" s="547" t="str">
        <f>IF('statement of marks'!CS91="","",'statement of marks'!CS91)</f>
        <v/>
      </c>
      <c r="J2622" s="548" t="str">
        <f>IF('statement of marks'!CT91="","",'statement of marks'!CT91)</f>
        <v/>
      </c>
    </row>
    <row r="2623" spans="1:10" ht="17" customHeight="1">
      <c r="A2623" s="533"/>
      <c r="B2623" s="538" t="s">
        <v>55</v>
      </c>
      <c r="C2623" s="541"/>
      <c r="D2623" s="541"/>
      <c r="E2623" s="541">
        <f>'statement of marks'!BE$6</f>
        <v>25</v>
      </c>
      <c r="F2623" s="546"/>
      <c r="G2623" s="541"/>
      <c r="H2623" s="541">
        <f>'statement of marks'!BF$6</f>
        <v>25</v>
      </c>
      <c r="I2623" s="549"/>
      <c r="J2623" s="550"/>
    </row>
    <row r="2624" spans="1:10" ht="17" customHeight="1">
      <c r="A2624" s="532"/>
      <c r="B2624" s="530" t="str">
        <f>'statement of marks'!$CL$5</f>
        <v>dk;kZuqHko</v>
      </c>
      <c r="C2624" s="543"/>
      <c r="D2624" s="543"/>
      <c r="E2624" s="543" t="str">
        <f>'statement of marks'!BE91</f>
        <v/>
      </c>
      <c r="F2624" s="561"/>
      <c r="G2624" s="543"/>
      <c r="H2624" s="543" t="str">
        <f>'statement of marks'!BF91</f>
        <v/>
      </c>
      <c r="I2624" s="544" t="str">
        <f>IF('statement of marks'!CM91="","",'statement of marks'!CM91)</f>
        <v/>
      </c>
      <c r="J2624" s="545" t="str">
        <f>IF('statement of marks'!CN91="","",'statement of marks'!CN91)</f>
        <v/>
      </c>
    </row>
    <row r="2625" spans="1:10" ht="17" customHeight="1">
      <c r="A2625" s="532"/>
      <c r="B2625" s="530" t="str">
        <f>'statement of marks'!$CO$5</f>
        <v>dyk f'k{kk</v>
      </c>
      <c r="C2625" s="543"/>
      <c r="D2625" s="543"/>
      <c r="E2625" s="543" t="str">
        <f>'statement of marks'!BL91</f>
        <v/>
      </c>
      <c r="F2625" s="561"/>
      <c r="G2625" s="543"/>
      <c r="H2625" s="543" t="str">
        <f>'statement of marks'!BM91</f>
        <v/>
      </c>
      <c r="I2625" s="547" t="str">
        <f>IF('statement of marks'!CP91="","",'statement of marks'!CP91)</f>
        <v/>
      </c>
      <c r="J2625" s="551" t="str">
        <f>IF('statement of marks'!CQ91="","",'statement of marks'!CQ91)</f>
        <v/>
      </c>
    </row>
    <row r="2626" spans="1:10" ht="17" customHeight="1">
      <c r="A2626" s="960"/>
      <c r="B2626" s="959" t="s">
        <v>659</v>
      </c>
      <c r="C2626" s="920" t="s">
        <v>8</v>
      </c>
      <c r="D2626" s="920"/>
      <c r="E2626" s="961" t="str">
        <f>'statement of marks'!CY$5</f>
        <v>dqy iw.kkZd</v>
      </c>
      <c r="F2626" s="961"/>
      <c r="G2626" s="961" t="str">
        <f>'statement of marks'!CZ$5</f>
        <v>dqy izkIrkad</v>
      </c>
      <c r="H2626" s="961"/>
      <c r="I2626" s="562" t="str">
        <f>'statement of marks'!DA$5</f>
        <v>izfr'kr</v>
      </c>
      <c r="J2626" s="536" t="s">
        <v>663</v>
      </c>
    </row>
    <row r="2627" spans="1:10" ht="17" customHeight="1">
      <c r="A2627" s="960"/>
      <c r="B2627" s="959"/>
      <c r="C2627" s="920" t="str">
        <f>IF('statement of marks'!CX91="","",'statement of marks'!CX91)</f>
        <v/>
      </c>
      <c r="D2627" s="920"/>
      <c r="E2627" s="951" t="str">
        <f>IF('statement of marks'!CY91="","",'statement of marks'!CY91)</f>
        <v/>
      </c>
      <c r="F2627" s="951"/>
      <c r="G2627" s="951" t="str">
        <f>IF('statement of marks'!CZ91="","",'statement of marks'!CZ91)</f>
        <v/>
      </c>
      <c r="H2627" s="951"/>
      <c r="I2627" s="543" t="str">
        <f>IF('statement of marks'!DA91="","",'statement of marks'!DA91)</f>
        <v/>
      </c>
      <c r="J2627" s="566" t="str">
        <f>IF('statement of marks'!DB91="","",'statement of marks'!DB91)</f>
        <v/>
      </c>
    </row>
    <row r="2628" spans="1:10" ht="17" customHeight="1">
      <c r="A2628" s="532"/>
      <c r="B2628" s="539" t="str">
        <f>'statement of marks'!$CU$5</f>
        <v>dqy ehfVax</v>
      </c>
      <c r="C2628" s="932" t="str">
        <f>details!$CB$3</f>
        <v>;ksx fnlEcj rd</v>
      </c>
      <c r="D2628" s="933"/>
      <c r="E2628" s="934"/>
      <c r="F2628" s="552" t="str">
        <f>details!CB91</f>
        <v/>
      </c>
      <c r="G2628" s="932" t="s">
        <v>664</v>
      </c>
      <c r="H2628" s="933"/>
      <c r="I2628" s="934"/>
      <c r="J2628" s="554" t="str">
        <f>details!CJ91</f>
        <v/>
      </c>
    </row>
    <row r="2629" spans="1:10" ht="17" customHeight="1">
      <c r="A2629" s="532"/>
      <c r="B2629" s="530" t="str">
        <f>'statement of marks'!$CV$5</f>
        <v>Nk= mifLFkfr</v>
      </c>
      <c r="C2629" s="935"/>
      <c r="D2629" s="936"/>
      <c r="E2629" s="937"/>
      <c r="F2629" s="553" t="str">
        <f>details!CC91</f>
        <v/>
      </c>
      <c r="G2629" s="935"/>
      <c r="H2629" s="936"/>
      <c r="I2629" s="937"/>
      <c r="J2629" s="555" t="str">
        <f>details!CK91</f>
        <v/>
      </c>
    </row>
    <row r="2630" spans="1:10" ht="17" customHeight="1">
      <c r="A2630" s="532"/>
      <c r="B2630" s="530" t="s">
        <v>569</v>
      </c>
      <c r="C2630" s="952" t="str">
        <f>IF('statement of marks'!DE91="","",'statement of marks'!DE91)</f>
        <v/>
      </c>
      <c r="D2630" s="953"/>
      <c r="E2630" s="953"/>
      <c r="F2630" s="954"/>
      <c r="G2630" s="955" t="str">
        <f>'statement of marks'!DD$5</f>
        <v>d{kk esa LFkku</v>
      </c>
      <c r="H2630" s="956"/>
      <c r="I2630" s="957"/>
      <c r="J2630" s="545" t="str">
        <f>'statement of marks'!DD91</f>
        <v/>
      </c>
    </row>
    <row r="2631" spans="1:10" ht="17" customHeight="1">
      <c r="A2631" s="532"/>
      <c r="B2631" s="530" t="s">
        <v>65</v>
      </c>
      <c r="C2631" s="920"/>
      <c r="D2631" s="920"/>
      <c r="E2631" s="920"/>
      <c r="F2631" s="920"/>
      <c r="G2631" s="920"/>
      <c r="H2631" s="920"/>
      <c r="I2631" s="920"/>
      <c r="J2631" s="924"/>
    </row>
    <row r="2632" spans="1:10" ht="17" customHeight="1">
      <c r="A2632" s="532"/>
      <c r="B2632" s="556" t="s">
        <v>86</v>
      </c>
      <c r="C2632" s="920"/>
      <c r="D2632" s="920"/>
      <c r="E2632" s="920"/>
      <c r="F2632" s="920"/>
      <c r="G2632" s="920"/>
      <c r="H2632" s="920"/>
      <c r="I2632" s="920"/>
      <c r="J2632" s="924"/>
    </row>
    <row r="2633" spans="1:10" ht="17" customHeight="1">
      <c r="A2633" s="532"/>
      <c r="B2633" s="557" t="s">
        <v>16</v>
      </c>
      <c r="C2633" s="920"/>
      <c r="D2633" s="920"/>
      <c r="E2633" s="920"/>
      <c r="F2633" s="920"/>
      <c r="G2633" s="920"/>
      <c r="H2633" s="920"/>
      <c r="I2633" s="920"/>
      <c r="J2633" s="924"/>
    </row>
    <row r="2634" spans="1:10" ht="17" customHeight="1">
      <c r="A2634" s="534"/>
      <c r="B2634" s="558" t="s">
        <v>4</v>
      </c>
      <c r="C2634" s="920"/>
      <c r="D2634" s="920"/>
      <c r="E2634" s="920"/>
      <c r="F2634" s="920"/>
      <c r="G2634" s="920"/>
      <c r="H2634" s="920"/>
      <c r="I2634" s="920"/>
      <c r="J2634" s="924"/>
    </row>
    <row r="2635" spans="1:10" ht="17" customHeight="1" thickBot="1">
      <c r="A2635" s="535"/>
      <c r="B2635" s="559" t="str">
        <f>'statement of marks'!$H$3</f>
        <v xml:space="preserve">fo|ky; dk Mkbl dksM+ </v>
      </c>
      <c r="C2635" s="925" t="str">
        <f>'statement of marks'!$I$3</f>
        <v>00001</v>
      </c>
      <c r="D2635" s="925"/>
      <c r="E2635" s="926" t="s">
        <v>63</v>
      </c>
      <c r="F2635" s="926"/>
      <c r="G2635" s="926"/>
      <c r="H2635" s="927">
        <f>'statement of marks'!$DD$107</f>
        <v>42460</v>
      </c>
      <c r="I2635" s="928"/>
      <c r="J2635" s="540" t="s">
        <v>662</v>
      </c>
    </row>
    <row r="2636" spans="1:10" ht="17" customHeight="1">
      <c r="A2636" s="929" t="s">
        <v>39</v>
      </c>
      <c r="B2636" s="930"/>
      <c r="C2636" s="930"/>
      <c r="D2636" s="930"/>
      <c r="E2636" s="930"/>
      <c r="F2636" s="930"/>
      <c r="G2636" s="930"/>
      <c r="H2636" s="930"/>
      <c r="I2636" s="930"/>
      <c r="J2636" s="931"/>
    </row>
    <row r="2637" spans="1:10" ht="17" customHeight="1">
      <c r="A2637" s="938" t="str">
        <f>'statement of marks'!$A$1</f>
        <v>jk- ck- ek/;fed fo|ky; uohu] fuEckgsM+k</v>
      </c>
      <c r="B2637" s="939"/>
      <c r="C2637" s="939"/>
      <c r="D2637" s="939"/>
      <c r="E2637" s="939"/>
      <c r="F2637" s="939"/>
      <c r="G2637" s="939"/>
      <c r="H2637" s="939"/>
      <c r="I2637" s="939"/>
      <c r="J2637" s="940"/>
    </row>
    <row r="2638" spans="1:10" ht="17" customHeight="1">
      <c r="A2638" s="941"/>
      <c r="B2638" s="942"/>
      <c r="C2638" s="942"/>
      <c r="D2638" s="942"/>
      <c r="E2638" s="942"/>
      <c r="F2638" s="942"/>
      <c r="G2638" s="942"/>
      <c r="H2638" s="942"/>
      <c r="I2638" s="942"/>
      <c r="J2638" s="943"/>
    </row>
    <row r="2639" spans="1:10" ht="17" customHeight="1">
      <c r="A2639" s="531"/>
      <c r="B2639" s="537" t="s">
        <v>559</v>
      </c>
      <c r="C2639" s="944" t="str">
        <f>'statement of marks'!$F$3</f>
        <v>2015-16</v>
      </c>
      <c r="D2639" s="944"/>
      <c r="E2639" s="944"/>
      <c r="F2639" s="944"/>
      <c r="G2639" s="944"/>
      <c r="H2639" s="944"/>
      <c r="I2639" s="944"/>
      <c r="J2639" s="945"/>
    </row>
    <row r="2640" spans="1:10" ht="17" customHeight="1">
      <c r="A2640" s="532"/>
      <c r="B2640" s="530" t="s">
        <v>560</v>
      </c>
      <c r="C2640" s="912" t="str">
        <f>IF('statement of marks'!H92="","",'statement of marks'!H92)</f>
        <v>v 086</v>
      </c>
      <c r="D2640" s="912"/>
      <c r="E2640" s="912"/>
      <c r="F2640" s="912"/>
      <c r="G2640" s="912"/>
      <c r="H2640" s="912"/>
      <c r="I2640" s="912"/>
      <c r="J2640" s="958"/>
    </row>
    <row r="2641" spans="1:10" ht="17" customHeight="1">
      <c r="A2641" s="532"/>
      <c r="B2641" s="530" t="s">
        <v>561</v>
      </c>
      <c r="C2641" s="912" t="str">
        <f>IF('statement of marks'!I92="","",'statement of marks'!I92)</f>
        <v>c 086</v>
      </c>
      <c r="D2641" s="912"/>
      <c r="E2641" s="912"/>
      <c r="F2641" s="912"/>
      <c r="G2641" s="912"/>
      <c r="H2641" s="912"/>
      <c r="I2641" s="912"/>
      <c r="J2641" s="958"/>
    </row>
    <row r="2642" spans="1:10" ht="17" customHeight="1">
      <c r="A2642" s="532"/>
      <c r="B2642" s="530" t="s">
        <v>562</v>
      </c>
      <c r="C2642" s="912" t="str">
        <f>IF('statement of marks'!J92="","",'statement of marks'!J92)</f>
        <v>l 086</v>
      </c>
      <c r="D2642" s="912"/>
      <c r="E2642" s="912"/>
      <c r="F2642" s="912"/>
      <c r="G2642" s="912"/>
      <c r="H2642" s="912"/>
      <c r="I2642" s="912"/>
      <c r="J2642" s="958"/>
    </row>
    <row r="2643" spans="1:10" ht="17" customHeight="1">
      <c r="A2643" s="532"/>
      <c r="B2643" s="530" t="s">
        <v>563</v>
      </c>
      <c r="C2643" s="946" t="str">
        <f>'statement of marks'!$D$3</f>
        <v>2 A</v>
      </c>
      <c r="D2643" s="946"/>
      <c r="E2643" s="946"/>
      <c r="F2643" s="912" t="s">
        <v>566</v>
      </c>
      <c r="G2643" s="912"/>
      <c r="H2643" s="912"/>
      <c r="I2643" s="949" t="str">
        <f>IF('statement of marks'!B92="","",'statement of marks'!B92)</f>
        <v/>
      </c>
      <c r="J2643" s="950"/>
    </row>
    <row r="2644" spans="1:10" ht="17" customHeight="1">
      <c r="A2644" s="532"/>
      <c r="B2644" s="530" t="s">
        <v>6</v>
      </c>
      <c r="C2644" s="946" t="str">
        <f>IF('statement of marks'!D92="","",'statement of marks'!D92)</f>
        <v/>
      </c>
      <c r="D2644" s="946"/>
      <c r="E2644" s="946"/>
      <c r="F2644" s="912" t="s">
        <v>564</v>
      </c>
      <c r="G2644" s="912"/>
      <c r="H2644" s="912"/>
      <c r="I2644" s="949" t="str">
        <f>IF('statement of marks'!E92="","",'statement of marks'!E92)</f>
        <v/>
      </c>
      <c r="J2644" s="950"/>
    </row>
    <row r="2645" spans="1:10" ht="17" customHeight="1">
      <c r="A2645" s="532"/>
      <c r="B2645" s="530" t="s">
        <v>661</v>
      </c>
      <c r="C2645" s="947" t="str">
        <f>IF('statement of marks'!F92="","",'statement of marks'!F92)</f>
        <v/>
      </c>
      <c r="D2645" s="947"/>
      <c r="E2645" s="947"/>
      <c r="F2645" s="918" t="str">
        <f>IF('statement of marks'!G92="","",'statement of marks'!G92)</f>
        <v/>
      </c>
      <c r="G2645" s="918"/>
      <c r="H2645" s="918"/>
      <c r="I2645" s="918"/>
      <c r="J2645" s="948"/>
    </row>
    <row r="2646" spans="1:10" ht="17" customHeight="1">
      <c r="A2646" s="534"/>
      <c r="B2646" s="529" t="s">
        <v>565</v>
      </c>
      <c r="C2646" s="498" t="str">
        <f>'statement of marks'!K$5</f>
        <v>ekSf[kd</v>
      </c>
      <c r="D2646" s="498" t="str">
        <f>'statement of marks'!L$5</f>
        <v>fyf[kr</v>
      </c>
      <c r="E2646" s="498" t="str">
        <f>'statement of marks'!M$5</f>
        <v>;ksx</v>
      </c>
      <c r="F2646" s="498" t="str">
        <f>'statement of marks'!N$5</f>
        <v>ekSf[kd</v>
      </c>
      <c r="G2646" s="498" t="str">
        <f>'statement of marks'!O$5</f>
        <v>fyf[kr</v>
      </c>
      <c r="H2646" s="498" t="str">
        <f>'statement of marks'!P$5</f>
        <v>;ksx</v>
      </c>
      <c r="I2646" s="564" t="s">
        <v>79</v>
      </c>
      <c r="J2646" s="565" t="s">
        <v>571</v>
      </c>
    </row>
    <row r="2647" spans="1:10" ht="17" customHeight="1">
      <c r="A2647" s="533"/>
      <c r="B2647" s="538" t="s">
        <v>55</v>
      </c>
      <c r="C2647" s="541">
        <f>'statement of marks'!K$6</f>
        <v>70</v>
      </c>
      <c r="D2647" s="541">
        <f>'statement of marks'!L$6</f>
        <v>30</v>
      </c>
      <c r="E2647" s="541">
        <f>'statement of marks'!M$6</f>
        <v>100</v>
      </c>
      <c r="F2647" s="541">
        <f>'statement of marks'!N$6</f>
        <v>70</v>
      </c>
      <c r="G2647" s="541">
        <f>'statement of marks'!O$6</f>
        <v>30</v>
      </c>
      <c r="H2647" s="541">
        <f>'statement of marks'!P$6</f>
        <v>100</v>
      </c>
      <c r="I2647" s="541"/>
      <c r="J2647" s="542"/>
    </row>
    <row r="2648" spans="1:10" ht="17" customHeight="1">
      <c r="A2648" s="532"/>
      <c r="B2648" s="530" t="str">
        <f>'statement of marks'!$BZ$5</f>
        <v>fgUnh</v>
      </c>
      <c r="C2648" s="543" t="str">
        <f>'statement of marks'!K92</f>
        <v/>
      </c>
      <c r="D2648" s="543" t="str">
        <f>'statement of marks'!L92</f>
        <v/>
      </c>
      <c r="E2648" s="543" t="str">
        <f>'statement of marks'!M92</f>
        <v/>
      </c>
      <c r="F2648" s="543" t="str">
        <f>'statement of marks'!N92</f>
        <v/>
      </c>
      <c r="G2648" s="543" t="str">
        <f>'statement of marks'!O92</f>
        <v/>
      </c>
      <c r="H2648" s="543" t="str">
        <f>'statement of marks'!P92</f>
        <v/>
      </c>
      <c r="I2648" s="544" t="str">
        <f>IF('statement of marks'!CA92="","",'statement of marks'!CA92)</f>
        <v/>
      </c>
      <c r="J2648" s="545" t="str">
        <f>IF('statement of marks'!CB92="","",'statement of marks'!CB92)</f>
        <v/>
      </c>
    </row>
    <row r="2649" spans="1:10" ht="17" customHeight="1">
      <c r="A2649" s="532"/>
      <c r="B2649" s="530" t="str">
        <f>'statement of marks'!$CC$5</f>
        <v>vaxszth</v>
      </c>
      <c r="C2649" s="543" t="str">
        <f>'statement of marks'!X92</f>
        <v/>
      </c>
      <c r="D2649" s="543" t="str">
        <f>'statement of marks'!Y92</f>
        <v/>
      </c>
      <c r="E2649" s="543" t="str">
        <f>'statement of marks'!Z92</f>
        <v/>
      </c>
      <c r="F2649" s="543" t="str">
        <f>'statement of marks'!AA92</f>
        <v/>
      </c>
      <c r="G2649" s="543" t="str">
        <f>'statement of marks'!AB92</f>
        <v/>
      </c>
      <c r="H2649" s="543" t="str">
        <f>'statement of marks'!AC92</f>
        <v/>
      </c>
      <c r="I2649" s="544" t="str">
        <f>IF('statement of marks'!CD92="","",'statement of marks'!CD92)</f>
        <v/>
      </c>
      <c r="J2649" s="545" t="str">
        <f>IF('statement of marks'!CE92="","",'statement of marks'!CE92)</f>
        <v/>
      </c>
    </row>
    <row r="2650" spans="1:10" ht="17" customHeight="1">
      <c r="A2650" s="532"/>
      <c r="B2650" s="530" t="str">
        <f>'statement of marks'!$CF$5</f>
        <v>xf.kr</v>
      </c>
      <c r="C2650" s="543" t="str">
        <f>'statement of marks'!AK92</f>
        <v/>
      </c>
      <c r="D2650" s="543" t="str">
        <f>'statement of marks'!AL92</f>
        <v/>
      </c>
      <c r="E2650" s="543" t="str">
        <f>'statement of marks'!AM92</f>
        <v/>
      </c>
      <c r="F2650" s="543" t="str">
        <f>'statement of marks'!AN92</f>
        <v/>
      </c>
      <c r="G2650" s="543" t="str">
        <f>'statement of marks'!AO92</f>
        <v/>
      </c>
      <c r="H2650" s="543" t="str">
        <f>'statement of marks'!AP92</f>
        <v/>
      </c>
      <c r="I2650" s="544" t="str">
        <f>IF('statement of marks'!CG92="","",'statement of marks'!CG92)</f>
        <v/>
      </c>
      <c r="J2650" s="545" t="str">
        <f>IF('statement of marks'!CH92="","",'statement of marks'!CH92)</f>
        <v/>
      </c>
    </row>
    <row r="2651" spans="1:10" ht="17" customHeight="1">
      <c r="A2651" s="533"/>
      <c r="B2651" s="538" t="s">
        <v>55</v>
      </c>
      <c r="C2651" s="541"/>
      <c r="D2651" s="541"/>
      <c r="E2651" s="541">
        <f>'statement of marks'!AX$6</f>
        <v>50</v>
      </c>
      <c r="F2651" s="541"/>
      <c r="G2651" s="541"/>
      <c r="H2651" s="541">
        <f>'statement of marks'!AY$6</f>
        <v>50</v>
      </c>
      <c r="I2651" s="546"/>
      <c r="J2651" s="542"/>
    </row>
    <row r="2652" spans="1:10" ht="17" customHeight="1">
      <c r="A2652" s="532"/>
      <c r="B2652" s="530" t="str">
        <f>'statement of marks'!$CI$5</f>
        <v>Ik;kZoj.k v/;;u</v>
      </c>
      <c r="C2652" s="561"/>
      <c r="D2652" s="561"/>
      <c r="E2652" s="543" t="str">
        <f>'statement of marks'!AX92</f>
        <v/>
      </c>
      <c r="F2652" s="561"/>
      <c r="G2652" s="561"/>
      <c r="H2652" s="543" t="str">
        <f>'statement of marks'!AY92</f>
        <v/>
      </c>
      <c r="I2652" s="544" t="str">
        <f>IF('statement of marks'!CJ92="","",'statement of marks'!CJ92)</f>
        <v/>
      </c>
      <c r="J2652" s="545" t="str">
        <f>IF('statement of marks'!CK92="","",'statement of marks'!CK92)</f>
        <v/>
      </c>
    </row>
    <row r="2653" spans="1:10" ht="17" customHeight="1">
      <c r="A2653" s="532"/>
      <c r="B2653" s="530" t="str">
        <f>'statement of marks'!$CR$5</f>
        <v>LokLF; ,oe~ 'kkjhfjd f'k{kk</v>
      </c>
      <c r="C2653" s="543"/>
      <c r="D2653" s="543"/>
      <c r="E2653" s="543" t="str">
        <f>'statement of marks'!BS92</f>
        <v/>
      </c>
      <c r="F2653" s="561"/>
      <c r="G2653" s="543"/>
      <c r="H2653" s="543" t="str">
        <f>'statement of marks'!BT92</f>
        <v/>
      </c>
      <c r="I2653" s="547" t="str">
        <f>IF('statement of marks'!CS92="","",'statement of marks'!CS92)</f>
        <v/>
      </c>
      <c r="J2653" s="548" t="str">
        <f>IF('statement of marks'!CT92="","",'statement of marks'!CT92)</f>
        <v/>
      </c>
    </row>
    <row r="2654" spans="1:10" ht="17" customHeight="1">
      <c r="A2654" s="533"/>
      <c r="B2654" s="538" t="s">
        <v>55</v>
      </c>
      <c r="C2654" s="541"/>
      <c r="D2654" s="541"/>
      <c r="E2654" s="541">
        <f>'statement of marks'!BE$6</f>
        <v>25</v>
      </c>
      <c r="F2654" s="546"/>
      <c r="G2654" s="541"/>
      <c r="H2654" s="541">
        <f>'statement of marks'!BF$6</f>
        <v>25</v>
      </c>
      <c r="I2654" s="549"/>
      <c r="J2654" s="550"/>
    </row>
    <row r="2655" spans="1:10" ht="17" customHeight="1">
      <c r="A2655" s="532"/>
      <c r="B2655" s="530" t="str">
        <f>'statement of marks'!$CL$5</f>
        <v>dk;kZuqHko</v>
      </c>
      <c r="C2655" s="543"/>
      <c r="D2655" s="543"/>
      <c r="E2655" s="543" t="str">
        <f>'statement of marks'!BE92</f>
        <v/>
      </c>
      <c r="F2655" s="561"/>
      <c r="G2655" s="543"/>
      <c r="H2655" s="543" t="str">
        <f>'statement of marks'!BF92</f>
        <v/>
      </c>
      <c r="I2655" s="544" t="str">
        <f>IF('statement of marks'!CM92="","",'statement of marks'!CM92)</f>
        <v/>
      </c>
      <c r="J2655" s="545" t="str">
        <f>IF('statement of marks'!CN92="","",'statement of marks'!CN92)</f>
        <v/>
      </c>
    </row>
    <row r="2656" spans="1:10" ht="17" customHeight="1">
      <c r="A2656" s="532"/>
      <c r="B2656" s="530" t="str">
        <f>'statement of marks'!$CO$5</f>
        <v>dyk f'k{kk</v>
      </c>
      <c r="C2656" s="543"/>
      <c r="D2656" s="543"/>
      <c r="E2656" s="543" t="str">
        <f>'statement of marks'!BL92</f>
        <v/>
      </c>
      <c r="F2656" s="561"/>
      <c r="G2656" s="543"/>
      <c r="H2656" s="543" t="str">
        <f>'statement of marks'!BM92</f>
        <v/>
      </c>
      <c r="I2656" s="547" t="str">
        <f>IF('statement of marks'!CP92="","",'statement of marks'!CP92)</f>
        <v/>
      </c>
      <c r="J2656" s="551" t="str">
        <f>IF('statement of marks'!CQ92="","",'statement of marks'!CQ92)</f>
        <v/>
      </c>
    </row>
    <row r="2657" spans="1:10" ht="17" customHeight="1">
      <c r="A2657" s="960"/>
      <c r="B2657" s="959" t="s">
        <v>659</v>
      </c>
      <c r="C2657" s="920" t="s">
        <v>8</v>
      </c>
      <c r="D2657" s="920"/>
      <c r="E2657" s="961" t="str">
        <f>'statement of marks'!CY$5</f>
        <v>dqy iw.kkZd</v>
      </c>
      <c r="F2657" s="961"/>
      <c r="G2657" s="961" t="str">
        <f>'statement of marks'!CZ$5</f>
        <v>dqy izkIrkad</v>
      </c>
      <c r="H2657" s="961"/>
      <c r="I2657" s="562" t="str">
        <f>'statement of marks'!DA$5</f>
        <v>izfr'kr</v>
      </c>
      <c r="J2657" s="536" t="s">
        <v>663</v>
      </c>
    </row>
    <row r="2658" spans="1:10" ht="17" customHeight="1">
      <c r="A2658" s="960"/>
      <c r="B2658" s="959"/>
      <c r="C2658" s="920" t="str">
        <f>IF('statement of marks'!CX92="","",'statement of marks'!CX92)</f>
        <v/>
      </c>
      <c r="D2658" s="920"/>
      <c r="E2658" s="951" t="str">
        <f>IF('statement of marks'!CY92="","",'statement of marks'!CY92)</f>
        <v/>
      </c>
      <c r="F2658" s="951"/>
      <c r="G2658" s="951" t="str">
        <f>IF('statement of marks'!CZ92="","",'statement of marks'!CZ92)</f>
        <v/>
      </c>
      <c r="H2658" s="951"/>
      <c r="I2658" s="543" t="str">
        <f>IF('statement of marks'!DA92="","",'statement of marks'!DA92)</f>
        <v/>
      </c>
      <c r="J2658" s="566" t="str">
        <f>IF('statement of marks'!DB92="","",'statement of marks'!DB92)</f>
        <v/>
      </c>
    </row>
    <row r="2659" spans="1:10" ht="17" customHeight="1">
      <c r="A2659" s="532"/>
      <c r="B2659" s="539" t="str">
        <f>'statement of marks'!$CU$5</f>
        <v>dqy ehfVax</v>
      </c>
      <c r="C2659" s="932" t="str">
        <f>details!$CB$3</f>
        <v>;ksx fnlEcj rd</v>
      </c>
      <c r="D2659" s="933"/>
      <c r="E2659" s="934"/>
      <c r="F2659" s="552" t="str">
        <f>details!CB92</f>
        <v/>
      </c>
      <c r="G2659" s="932" t="s">
        <v>664</v>
      </c>
      <c r="H2659" s="933"/>
      <c r="I2659" s="934"/>
      <c r="J2659" s="554" t="str">
        <f>details!CJ92</f>
        <v/>
      </c>
    </row>
    <row r="2660" spans="1:10" ht="17" customHeight="1">
      <c r="A2660" s="532"/>
      <c r="B2660" s="530" t="str">
        <f>'statement of marks'!$CV$5</f>
        <v>Nk= mifLFkfr</v>
      </c>
      <c r="C2660" s="935"/>
      <c r="D2660" s="936"/>
      <c r="E2660" s="937"/>
      <c r="F2660" s="553" t="str">
        <f>details!CC92</f>
        <v/>
      </c>
      <c r="G2660" s="935"/>
      <c r="H2660" s="936"/>
      <c r="I2660" s="937"/>
      <c r="J2660" s="555" t="str">
        <f>details!CK92</f>
        <v/>
      </c>
    </row>
    <row r="2661" spans="1:10" ht="17" customHeight="1">
      <c r="A2661" s="532"/>
      <c r="B2661" s="530" t="s">
        <v>569</v>
      </c>
      <c r="C2661" s="952" t="str">
        <f>IF('statement of marks'!DE92="","",'statement of marks'!DE92)</f>
        <v/>
      </c>
      <c r="D2661" s="953"/>
      <c r="E2661" s="953"/>
      <c r="F2661" s="954"/>
      <c r="G2661" s="955" t="str">
        <f>'statement of marks'!DD$5</f>
        <v>d{kk esa LFkku</v>
      </c>
      <c r="H2661" s="956"/>
      <c r="I2661" s="957"/>
      <c r="J2661" s="545" t="str">
        <f>'statement of marks'!DD92</f>
        <v/>
      </c>
    </row>
    <row r="2662" spans="1:10" ht="17" customHeight="1">
      <c r="A2662" s="532"/>
      <c r="B2662" s="530" t="s">
        <v>65</v>
      </c>
      <c r="C2662" s="920"/>
      <c r="D2662" s="920"/>
      <c r="E2662" s="920"/>
      <c r="F2662" s="920"/>
      <c r="G2662" s="920"/>
      <c r="H2662" s="920"/>
      <c r="I2662" s="920"/>
      <c r="J2662" s="924"/>
    </row>
    <row r="2663" spans="1:10" ht="17" customHeight="1">
      <c r="A2663" s="532"/>
      <c r="B2663" s="556" t="s">
        <v>86</v>
      </c>
      <c r="C2663" s="920"/>
      <c r="D2663" s="920"/>
      <c r="E2663" s="920"/>
      <c r="F2663" s="920"/>
      <c r="G2663" s="920"/>
      <c r="H2663" s="920"/>
      <c r="I2663" s="920"/>
      <c r="J2663" s="924"/>
    </row>
    <row r="2664" spans="1:10" ht="17" customHeight="1">
      <c r="A2664" s="532"/>
      <c r="B2664" s="557" t="s">
        <v>16</v>
      </c>
      <c r="C2664" s="920"/>
      <c r="D2664" s="920"/>
      <c r="E2664" s="920"/>
      <c r="F2664" s="920"/>
      <c r="G2664" s="920"/>
      <c r="H2664" s="920"/>
      <c r="I2664" s="920"/>
      <c r="J2664" s="924"/>
    </row>
    <row r="2665" spans="1:10" ht="17" customHeight="1">
      <c r="A2665" s="534"/>
      <c r="B2665" s="558" t="s">
        <v>4</v>
      </c>
      <c r="C2665" s="920"/>
      <c r="D2665" s="920"/>
      <c r="E2665" s="920"/>
      <c r="F2665" s="920"/>
      <c r="G2665" s="920"/>
      <c r="H2665" s="920"/>
      <c r="I2665" s="920"/>
      <c r="J2665" s="924"/>
    </row>
    <row r="2666" spans="1:10" ht="17" customHeight="1" thickBot="1">
      <c r="A2666" s="535"/>
      <c r="B2666" s="559" t="str">
        <f>'statement of marks'!$H$3</f>
        <v xml:space="preserve">fo|ky; dk Mkbl dksM+ </v>
      </c>
      <c r="C2666" s="925" t="str">
        <f>'statement of marks'!$I$3</f>
        <v>00001</v>
      </c>
      <c r="D2666" s="925"/>
      <c r="E2666" s="926" t="s">
        <v>63</v>
      </c>
      <c r="F2666" s="926"/>
      <c r="G2666" s="926"/>
      <c r="H2666" s="927">
        <f>'statement of marks'!$DD$107</f>
        <v>42460</v>
      </c>
      <c r="I2666" s="928"/>
      <c r="J2666" s="540" t="s">
        <v>662</v>
      </c>
    </row>
    <row r="2667" spans="1:10" ht="17" customHeight="1">
      <c r="A2667" s="929" t="s">
        <v>39</v>
      </c>
      <c r="B2667" s="930"/>
      <c r="C2667" s="930"/>
      <c r="D2667" s="930"/>
      <c r="E2667" s="930"/>
      <c r="F2667" s="930"/>
      <c r="G2667" s="930"/>
      <c r="H2667" s="930"/>
      <c r="I2667" s="930"/>
      <c r="J2667" s="931"/>
    </row>
    <row r="2668" spans="1:10" ht="17" customHeight="1">
      <c r="A2668" s="938" t="str">
        <f>'statement of marks'!$A$1</f>
        <v>jk- ck- ek/;fed fo|ky; uohu] fuEckgsM+k</v>
      </c>
      <c r="B2668" s="939"/>
      <c r="C2668" s="939"/>
      <c r="D2668" s="939"/>
      <c r="E2668" s="939"/>
      <c r="F2668" s="939"/>
      <c r="G2668" s="939"/>
      <c r="H2668" s="939"/>
      <c r="I2668" s="939"/>
      <c r="J2668" s="940"/>
    </row>
    <row r="2669" spans="1:10" ht="17" customHeight="1">
      <c r="A2669" s="941"/>
      <c r="B2669" s="942"/>
      <c r="C2669" s="942"/>
      <c r="D2669" s="942"/>
      <c r="E2669" s="942"/>
      <c r="F2669" s="942"/>
      <c r="G2669" s="942"/>
      <c r="H2669" s="942"/>
      <c r="I2669" s="942"/>
      <c r="J2669" s="943"/>
    </row>
    <row r="2670" spans="1:10" ht="17" customHeight="1">
      <c r="A2670" s="531"/>
      <c r="B2670" s="537" t="s">
        <v>559</v>
      </c>
      <c r="C2670" s="944" t="str">
        <f>'statement of marks'!$F$3</f>
        <v>2015-16</v>
      </c>
      <c r="D2670" s="944"/>
      <c r="E2670" s="944"/>
      <c r="F2670" s="944"/>
      <c r="G2670" s="944"/>
      <c r="H2670" s="944"/>
      <c r="I2670" s="944"/>
      <c r="J2670" s="945"/>
    </row>
    <row r="2671" spans="1:10" ht="17" customHeight="1">
      <c r="A2671" s="532"/>
      <c r="B2671" s="530" t="s">
        <v>560</v>
      </c>
      <c r="C2671" s="912" t="str">
        <f>IF('statement of marks'!H93="","",'statement of marks'!H93)</f>
        <v>v 087</v>
      </c>
      <c r="D2671" s="912"/>
      <c r="E2671" s="912"/>
      <c r="F2671" s="912"/>
      <c r="G2671" s="912"/>
      <c r="H2671" s="912"/>
      <c r="I2671" s="912"/>
      <c r="J2671" s="958"/>
    </row>
    <row r="2672" spans="1:10" ht="17" customHeight="1">
      <c r="A2672" s="532"/>
      <c r="B2672" s="530" t="s">
        <v>561</v>
      </c>
      <c r="C2672" s="912" t="str">
        <f>IF('statement of marks'!I93="","",'statement of marks'!I93)</f>
        <v>c 087</v>
      </c>
      <c r="D2672" s="912"/>
      <c r="E2672" s="912"/>
      <c r="F2672" s="912"/>
      <c r="G2672" s="912"/>
      <c r="H2672" s="912"/>
      <c r="I2672" s="912"/>
      <c r="J2672" s="958"/>
    </row>
    <row r="2673" spans="1:10" ht="17" customHeight="1">
      <c r="A2673" s="532"/>
      <c r="B2673" s="530" t="s">
        <v>562</v>
      </c>
      <c r="C2673" s="912" t="str">
        <f>IF('statement of marks'!J93="","",'statement of marks'!J93)</f>
        <v>l 087</v>
      </c>
      <c r="D2673" s="912"/>
      <c r="E2673" s="912"/>
      <c r="F2673" s="912"/>
      <c r="G2673" s="912"/>
      <c r="H2673" s="912"/>
      <c r="I2673" s="912"/>
      <c r="J2673" s="958"/>
    </row>
    <row r="2674" spans="1:10" ht="17" customHeight="1">
      <c r="A2674" s="532"/>
      <c r="B2674" s="530" t="s">
        <v>563</v>
      </c>
      <c r="C2674" s="946" t="str">
        <f>'statement of marks'!$D$3</f>
        <v>2 A</v>
      </c>
      <c r="D2674" s="946"/>
      <c r="E2674" s="946"/>
      <c r="F2674" s="912" t="s">
        <v>566</v>
      </c>
      <c r="G2674" s="912"/>
      <c r="H2674" s="912"/>
      <c r="I2674" s="949" t="str">
        <f>IF('statement of marks'!B93="","",'statement of marks'!B93)</f>
        <v/>
      </c>
      <c r="J2674" s="950"/>
    </row>
    <row r="2675" spans="1:10" ht="17" customHeight="1">
      <c r="A2675" s="532"/>
      <c r="B2675" s="530" t="s">
        <v>6</v>
      </c>
      <c r="C2675" s="946" t="str">
        <f>IF('statement of marks'!D93="","",'statement of marks'!D93)</f>
        <v/>
      </c>
      <c r="D2675" s="946"/>
      <c r="E2675" s="946"/>
      <c r="F2675" s="912" t="s">
        <v>564</v>
      </c>
      <c r="G2675" s="912"/>
      <c r="H2675" s="912"/>
      <c r="I2675" s="949" t="str">
        <f>IF('statement of marks'!E93="","",'statement of marks'!E93)</f>
        <v/>
      </c>
      <c r="J2675" s="950"/>
    </row>
    <row r="2676" spans="1:10" ht="17" customHeight="1">
      <c r="A2676" s="532"/>
      <c r="B2676" s="530" t="s">
        <v>661</v>
      </c>
      <c r="C2676" s="947" t="str">
        <f>IF('statement of marks'!F93="","",'statement of marks'!F93)</f>
        <v/>
      </c>
      <c r="D2676" s="947"/>
      <c r="E2676" s="947"/>
      <c r="F2676" s="918" t="str">
        <f>IF('statement of marks'!G93="","",'statement of marks'!G93)</f>
        <v/>
      </c>
      <c r="G2676" s="918"/>
      <c r="H2676" s="918"/>
      <c r="I2676" s="918"/>
      <c r="J2676" s="948"/>
    </row>
    <row r="2677" spans="1:10" ht="17" customHeight="1">
      <c r="A2677" s="534"/>
      <c r="B2677" s="529" t="s">
        <v>565</v>
      </c>
      <c r="C2677" s="498" t="str">
        <f>'statement of marks'!K$5</f>
        <v>ekSf[kd</v>
      </c>
      <c r="D2677" s="498" t="str">
        <f>'statement of marks'!L$5</f>
        <v>fyf[kr</v>
      </c>
      <c r="E2677" s="498" t="str">
        <f>'statement of marks'!M$5</f>
        <v>;ksx</v>
      </c>
      <c r="F2677" s="498" t="str">
        <f>'statement of marks'!N$5</f>
        <v>ekSf[kd</v>
      </c>
      <c r="G2677" s="498" t="str">
        <f>'statement of marks'!O$5</f>
        <v>fyf[kr</v>
      </c>
      <c r="H2677" s="498" t="str">
        <f>'statement of marks'!P$5</f>
        <v>;ksx</v>
      </c>
      <c r="I2677" s="564" t="s">
        <v>79</v>
      </c>
      <c r="J2677" s="565" t="s">
        <v>571</v>
      </c>
    </row>
    <row r="2678" spans="1:10" ht="17" customHeight="1">
      <c r="A2678" s="533"/>
      <c r="B2678" s="538" t="s">
        <v>55</v>
      </c>
      <c r="C2678" s="541">
        <f>'statement of marks'!K$6</f>
        <v>70</v>
      </c>
      <c r="D2678" s="541">
        <f>'statement of marks'!L$6</f>
        <v>30</v>
      </c>
      <c r="E2678" s="541">
        <f>'statement of marks'!M$6</f>
        <v>100</v>
      </c>
      <c r="F2678" s="541">
        <f>'statement of marks'!N$6</f>
        <v>70</v>
      </c>
      <c r="G2678" s="541">
        <f>'statement of marks'!O$6</f>
        <v>30</v>
      </c>
      <c r="H2678" s="541">
        <f>'statement of marks'!P$6</f>
        <v>100</v>
      </c>
      <c r="I2678" s="541"/>
      <c r="J2678" s="542"/>
    </row>
    <row r="2679" spans="1:10" ht="17" customHeight="1">
      <c r="A2679" s="532"/>
      <c r="B2679" s="530" t="str">
        <f>'statement of marks'!$BZ$5</f>
        <v>fgUnh</v>
      </c>
      <c r="C2679" s="543" t="str">
        <f>'statement of marks'!K93</f>
        <v/>
      </c>
      <c r="D2679" s="543" t="str">
        <f>'statement of marks'!L93</f>
        <v/>
      </c>
      <c r="E2679" s="543" t="str">
        <f>'statement of marks'!M93</f>
        <v/>
      </c>
      <c r="F2679" s="543" t="str">
        <f>'statement of marks'!N93</f>
        <v/>
      </c>
      <c r="G2679" s="543" t="str">
        <f>'statement of marks'!O93</f>
        <v/>
      </c>
      <c r="H2679" s="543" t="str">
        <f>'statement of marks'!P93</f>
        <v/>
      </c>
      <c r="I2679" s="544" t="str">
        <f>IF('statement of marks'!CA93="","",'statement of marks'!CA93)</f>
        <v/>
      </c>
      <c r="J2679" s="545" t="str">
        <f>IF('statement of marks'!CB93="","",'statement of marks'!CB93)</f>
        <v/>
      </c>
    </row>
    <row r="2680" spans="1:10" ht="17" customHeight="1">
      <c r="A2680" s="532"/>
      <c r="B2680" s="530" t="str">
        <f>'statement of marks'!$CC$5</f>
        <v>vaxszth</v>
      </c>
      <c r="C2680" s="543" t="str">
        <f>'statement of marks'!X93</f>
        <v/>
      </c>
      <c r="D2680" s="543" t="str">
        <f>'statement of marks'!Y93</f>
        <v/>
      </c>
      <c r="E2680" s="543" t="str">
        <f>'statement of marks'!Z93</f>
        <v/>
      </c>
      <c r="F2680" s="543" t="str">
        <f>'statement of marks'!AA93</f>
        <v/>
      </c>
      <c r="G2680" s="543" t="str">
        <f>'statement of marks'!AB93</f>
        <v/>
      </c>
      <c r="H2680" s="543" t="str">
        <f>'statement of marks'!AC93</f>
        <v/>
      </c>
      <c r="I2680" s="544" t="str">
        <f>IF('statement of marks'!CD93="","",'statement of marks'!CD93)</f>
        <v/>
      </c>
      <c r="J2680" s="545" t="str">
        <f>IF('statement of marks'!CE93="","",'statement of marks'!CE93)</f>
        <v/>
      </c>
    </row>
    <row r="2681" spans="1:10" ht="17" customHeight="1">
      <c r="A2681" s="532"/>
      <c r="B2681" s="530" t="str">
        <f>'statement of marks'!$CF$5</f>
        <v>xf.kr</v>
      </c>
      <c r="C2681" s="543" t="str">
        <f>'statement of marks'!AK93</f>
        <v/>
      </c>
      <c r="D2681" s="543" t="str">
        <f>'statement of marks'!AL93</f>
        <v/>
      </c>
      <c r="E2681" s="543" t="str">
        <f>'statement of marks'!AM93</f>
        <v/>
      </c>
      <c r="F2681" s="543" t="str">
        <f>'statement of marks'!AN93</f>
        <v/>
      </c>
      <c r="G2681" s="543" t="str">
        <f>'statement of marks'!AO93</f>
        <v/>
      </c>
      <c r="H2681" s="543" t="str">
        <f>'statement of marks'!AP93</f>
        <v/>
      </c>
      <c r="I2681" s="544" t="str">
        <f>IF('statement of marks'!CG93="","",'statement of marks'!CG93)</f>
        <v/>
      </c>
      <c r="J2681" s="545" t="str">
        <f>IF('statement of marks'!CH93="","",'statement of marks'!CH93)</f>
        <v/>
      </c>
    </row>
    <row r="2682" spans="1:10" ht="17" customHeight="1">
      <c r="A2682" s="533"/>
      <c r="B2682" s="538" t="s">
        <v>55</v>
      </c>
      <c r="C2682" s="541"/>
      <c r="D2682" s="541"/>
      <c r="E2682" s="541">
        <f>'statement of marks'!AX$6</f>
        <v>50</v>
      </c>
      <c r="F2682" s="541"/>
      <c r="G2682" s="541"/>
      <c r="H2682" s="541">
        <f>'statement of marks'!AY$6</f>
        <v>50</v>
      </c>
      <c r="I2682" s="546"/>
      <c r="J2682" s="542"/>
    </row>
    <row r="2683" spans="1:10" ht="17" customHeight="1">
      <c r="A2683" s="532"/>
      <c r="B2683" s="530" t="str">
        <f>'statement of marks'!$CI$5</f>
        <v>Ik;kZoj.k v/;;u</v>
      </c>
      <c r="C2683" s="561"/>
      <c r="D2683" s="561"/>
      <c r="E2683" s="543" t="str">
        <f>'statement of marks'!AX93</f>
        <v/>
      </c>
      <c r="F2683" s="561"/>
      <c r="G2683" s="561"/>
      <c r="H2683" s="543" t="str">
        <f>'statement of marks'!AY93</f>
        <v/>
      </c>
      <c r="I2683" s="544" t="str">
        <f>IF('statement of marks'!CJ93="","",'statement of marks'!CJ93)</f>
        <v/>
      </c>
      <c r="J2683" s="545" t="str">
        <f>IF('statement of marks'!CK93="","",'statement of marks'!CK93)</f>
        <v/>
      </c>
    </row>
    <row r="2684" spans="1:10" ht="17" customHeight="1">
      <c r="A2684" s="532"/>
      <c r="B2684" s="530" t="str">
        <f>'statement of marks'!$CR$5</f>
        <v>LokLF; ,oe~ 'kkjhfjd f'k{kk</v>
      </c>
      <c r="C2684" s="543"/>
      <c r="D2684" s="543"/>
      <c r="E2684" s="543" t="str">
        <f>'statement of marks'!BS93</f>
        <v/>
      </c>
      <c r="F2684" s="561"/>
      <c r="G2684" s="543"/>
      <c r="H2684" s="543" t="str">
        <f>'statement of marks'!BT93</f>
        <v/>
      </c>
      <c r="I2684" s="547" t="str">
        <f>IF('statement of marks'!CS93="","",'statement of marks'!CS93)</f>
        <v/>
      </c>
      <c r="J2684" s="548" t="str">
        <f>IF('statement of marks'!CT93="","",'statement of marks'!CT93)</f>
        <v/>
      </c>
    </row>
    <row r="2685" spans="1:10" ht="17" customHeight="1">
      <c r="A2685" s="533"/>
      <c r="B2685" s="538" t="s">
        <v>55</v>
      </c>
      <c r="C2685" s="541"/>
      <c r="D2685" s="541"/>
      <c r="E2685" s="541">
        <f>'statement of marks'!BE$6</f>
        <v>25</v>
      </c>
      <c r="F2685" s="546"/>
      <c r="G2685" s="541"/>
      <c r="H2685" s="541">
        <f>'statement of marks'!BF$6</f>
        <v>25</v>
      </c>
      <c r="I2685" s="549"/>
      <c r="J2685" s="550"/>
    </row>
    <row r="2686" spans="1:10" ht="17" customHeight="1">
      <c r="A2686" s="532"/>
      <c r="B2686" s="530" t="str">
        <f>'statement of marks'!$CL$5</f>
        <v>dk;kZuqHko</v>
      </c>
      <c r="C2686" s="543"/>
      <c r="D2686" s="543"/>
      <c r="E2686" s="543" t="str">
        <f>'statement of marks'!BE93</f>
        <v/>
      </c>
      <c r="F2686" s="561"/>
      <c r="G2686" s="543"/>
      <c r="H2686" s="543" t="str">
        <f>'statement of marks'!BF93</f>
        <v/>
      </c>
      <c r="I2686" s="544" t="str">
        <f>IF('statement of marks'!CM93="","",'statement of marks'!CM93)</f>
        <v/>
      </c>
      <c r="J2686" s="545" t="str">
        <f>IF('statement of marks'!CN93="","",'statement of marks'!CN93)</f>
        <v/>
      </c>
    </row>
    <row r="2687" spans="1:10" ht="17" customHeight="1">
      <c r="A2687" s="532"/>
      <c r="B2687" s="530" t="str">
        <f>'statement of marks'!$CO$5</f>
        <v>dyk f'k{kk</v>
      </c>
      <c r="C2687" s="543"/>
      <c r="D2687" s="543"/>
      <c r="E2687" s="543" t="str">
        <f>'statement of marks'!BL93</f>
        <v/>
      </c>
      <c r="F2687" s="561"/>
      <c r="G2687" s="543"/>
      <c r="H2687" s="543" t="str">
        <f>'statement of marks'!BM93</f>
        <v/>
      </c>
      <c r="I2687" s="547" t="str">
        <f>IF('statement of marks'!CP93="","",'statement of marks'!CP93)</f>
        <v/>
      </c>
      <c r="J2687" s="551" t="str">
        <f>IF('statement of marks'!CQ93="","",'statement of marks'!CQ93)</f>
        <v/>
      </c>
    </row>
    <row r="2688" spans="1:10" ht="17" customHeight="1">
      <c r="A2688" s="960"/>
      <c r="B2688" s="959" t="s">
        <v>659</v>
      </c>
      <c r="C2688" s="920" t="s">
        <v>8</v>
      </c>
      <c r="D2688" s="920"/>
      <c r="E2688" s="961" t="str">
        <f>'statement of marks'!CY$5</f>
        <v>dqy iw.kkZd</v>
      </c>
      <c r="F2688" s="961"/>
      <c r="G2688" s="961" t="str">
        <f>'statement of marks'!CZ$5</f>
        <v>dqy izkIrkad</v>
      </c>
      <c r="H2688" s="961"/>
      <c r="I2688" s="562" t="str">
        <f>'statement of marks'!DA$5</f>
        <v>izfr'kr</v>
      </c>
      <c r="J2688" s="536" t="s">
        <v>663</v>
      </c>
    </row>
    <row r="2689" spans="1:10" ht="17" customHeight="1">
      <c r="A2689" s="960"/>
      <c r="B2689" s="959"/>
      <c r="C2689" s="920" t="str">
        <f>IF('statement of marks'!CX93="","",'statement of marks'!CX93)</f>
        <v/>
      </c>
      <c r="D2689" s="920"/>
      <c r="E2689" s="951" t="str">
        <f>IF('statement of marks'!CY93="","",'statement of marks'!CY93)</f>
        <v/>
      </c>
      <c r="F2689" s="951"/>
      <c r="G2689" s="951" t="str">
        <f>IF('statement of marks'!CZ93="","",'statement of marks'!CZ93)</f>
        <v/>
      </c>
      <c r="H2689" s="951"/>
      <c r="I2689" s="543" t="str">
        <f>IF('statement of marks'!DA93="","",'statement of marks'!DA93)</f>
        <v/>
      </c>
      <c r="J2689" s="566" t="str">
        <f>IF('statement of marks'!DB93="","",'statement of marks'!DB93)</f>
        <v/>
      </c>
    </row>
    <row r="2690" spans="1:10" ht="17" customHeight="1">
      <c r="A2690" s="532"/>
      <c r="B2690" s="539" t="str">
        <f>'statement of marks'!$CU$5</f>
        <v>dqy ehfVax</v>
      </c>
      <c r="C2690" s="932" t="str">
        <f>details!$CB$3</f>
        <v>;ksx fnlEcj rd</v>
      </c>
      <c r="D2690" s="933"/>
      <c r="E2690" s="934"/>
      <c r="F2690" s="552" t="str">
        <f>details!CB93</f>
        <v/>
      </c>
      <c r="G2690" s="932" t="s">
        <v>664</v>
      </c>
      <c r="H2690" s="933"/>
      <c r="I2690" s="934"/>
      <c r="J2690" s="554" t="str">
        <f>details!CJ93</f>
        <v/>
      </c>
    </row>
    <row r="2691" spans="1:10" ht="17" customHeight="1">
      <c r="A2691" s="532"/>
      <c r="B2691" s="530" t="str">
        <f>'statement of marks'!$CV$5</f>
        <v>Nk= mifLFkfr</v>
      </c>
      <c r="C2691" s="935"/>
      <c r="D2691" s="936"/>
      <c r="E2691" s="937"/>
      <c r="F2691" s="553" t="str">
        <f>details!CC93</f>
        <v/>
      </c>
      <c r="G2691" s="935"/>
      <c r="H2691" s="936"/>
      <c r="I2691" s="937"/>
      <c r="J2691" s="555" t="str">
        <f>details!CK93</f>
        <v/>
      </c>
    </row>
    <row r="2692" spans="1:10" ht="17" customHeight="1">
      <c r="A2692" s="532"/>
      <c r="B2692" s="530" t="s">
        <v>569</v>
      </c>
      <c r="C2692" s="952" t="str">
        <f>IF('statement of marks'!DE93="","",'statement of marks'!DE93)</f>
        <v/>
      </c>
      <c r="D2692" s="953"/>
      <c r="E2692" s="953"/>
      <c r="F2692" s="954"/>
      <c r="G2692" s="955" t="str">
        <f>'statement of marks'!DD$5</f>
        <v>d{kk esa LFkku</v>
      </c>
      <c r="H2692" s="956"/>
      <c r="I2692" s="957"/>
      <c r="J2692" s="545" t="str">
        <f>'statement of marks'!DD93</f>
        <v/>
      </c>
    </row>
    <row r="2693" spans="1:10" ht="17" customHeight="1">
      <c r="A2693" s="532"/>
      <c r="B2693" s="530" t="s">
        <v>65</v>
      </c>
      <c r="C2693" s="920"/>
      <c r="D2693" s="920"/>
      <c r="E2693" s="920"/>
      <c r="F2693" s="920"/>
      <c r="G2693" s="920"/>
      <c r="H2693" s="920"/>
      <c r="I2693" s="920"/>
      <c r="J2693" s="924"/>
    </row>
    <row r="2694" spans="1:10" ht="17" customHeight="1">
      <c r="A2694" s="532"/>
      <c r="B2694" s="556" t="s">
        <v>86</v>
      </c>
      <c r="C2694" s="920"/>
      <c r="D2694" s="920"/>
      <c r="E2694" s="920"/>
      <c r="F2694" s="920"/>
      <c r="G2694" s="920"/>
      <c r="H2694" s="920"/>
      <c r="I2694" s="920"/>
      <c r="J2694" s="924"/>
    </row>
    <row r="2695" spans="1:10" ht="17" customHeight="1">
      <c r="A2695" s="532"/>
      <c r="B2695" s="557" t="s">
        <v>16</v>
      </c>
      <c r="C2695" s="920"/>
      <c r="D2695" s="920"/>
      <c r="E2695" s="920"/>
      <c r="F2695" s="920"/>
      <c r="G2695" s="920"/>
      <c r="H2695" s="920"/>
      <c r="I2695" s="920"/>
      <c r="J2695" s="924"/>
    </row>
    <row r="2696" spans="1:10" ht="17" customHeight="1">
      <c r="A2696" s="534"/>
      <c r="B2696" s="558" t="s">
        <v>4</v>
      </c>
      <c r="C2696" s="920"/>
      <c r="D2696" s="920"/>
      <c r="E2696" s="920"/>
      <c r="F2696" s="920"/>
      <c r="G2696" s="920"/>
      <c r="H2696" s="920"/>
      <c r="I2696" s="920"/>
      <c r="J2696" s="924"/>
    </row>
    <row r="2697" spans="1:10" ht="17" customHeight="1" thickBot="1">
      <c r="A2697" s="535"/>
      <c r="B2697" s="559" t="str">
        <f>'statement of marks'!$H$3</f>
        <v xml:space="preserve">fo|ky; dk Mkbl dksM+ </v>
      </c>
      <c r="C2697" s="925" t="str">
        <f>'statement of marks'!$I$3</f>
        <v>00001</v>
      </c>
      <c r="D2697" s="925"/>
      <c r="E2697" s="926" t="s">
        <v>63</v>
      </c>
      <c r="F2697" s="926"/>
      <c r="G2697" s="926"/>
      <c r="H2697" s="927">
        <f>'statement of marks'!$DD$107</f>
        <v>42460</v>
      </c>
      <c r="I2697" s="928"/>
      <c r="J2697" s="540" t="s">
        <v>662</v>
      </c>
    </row>
    <row r="2698" spans="1:10" ht="17" customHeight="1">
      <c r="A2698" s="929" t="s">
        <v>39</v>
      </c>
      <c r="B2698" s="930"/>
      <c r="C2698" s="930"/>
      <c r="D2698" s="930"/>
      <c r="E2698" s="930"/>
      <c r="F2698" s="930"/>
      <c r="G2698" s="930"/>
      <c r="H2698" s="930"/>
      <c r="I2698" s="930"/>
      <c r="J2698" s="931"/>
    </row>
    <row r="2699" spans="1:10" ht="17" customHeight="1">
      <c r="A2699" s="938" t="str">
        <f>'statement of marks'!$A$1</f>
        <v>jk- ck- ek/;fed fo|ky; uohu] fuEckgsM+k</v>
      </c>
      <c r="B2699" s="939"/>
      <c r="C2699" s="939"/>
      <c r="D2699" s="939"/>
      <c r="E2699" s="939"/>
      <c r="F2699" s="939"/>
      <c r="G2699" s="939"/>
      <c r="H2699" s="939"/>
      <c r="I2699" s="939"/>
      <c r="J2699" s="940"/>
    </row>
    <row r="2700" spans="1:10" ht="17" customHeight="1">
      <c r="A2700" s="941"/>
      <c r="B2700" s="942"/>
      <c r="C2700" s="942"/>
      <c r="D2700" s="942"/>
      <c r="E2700" s="942"/>
      <c r="F2700" s="942"/>
      <c r="G2700" s="942"/>
      <c r="H2700" s="942"/>
      <c r="I2700" s="942"/>
      <c r="J2700" s="943"/>
    </row>
    <row r="2701" spans="1:10" ht="17" customHeight="1">
      <c r="A2701" s="531"/>
      <c r="B2701" s="537" t="s">
        <v>559</v>
      </c>
      <c r="C2701" s="944" t="str">
        <f>'statement of marks'!$F$3</f>
        <v>2015-16</v>
      </c>
      <c r="D2701" s="944"/>
      <c r="E2701" s="944"/>
      <c r="F2701" s="944"/>
      <c r="G2701" s="944"/>
      <c r="H2701" s="944"/>
      <c r="I2701" s="944"/>
      <c r="J2701" s="945"/>
    </row>
    <row r="2702" spans="1:10" ht="17" customHeight="1">
      <c r="A2702" s="532"/>
      <c r="B2702" s="530" t="s">
        <v>560</v>
      </c>
      <c r="C2702" s="912" t="str">
        <f>IF('statement of marks'!H94="","",'statement of marks'!H94)</f>
        <v>v 088</v>
      </c>
      <c r="D2702" s="912"/>
      <c r="E2702" s="912"/>
      <c r="F2702" s="912"/>
      <c r="G2702" s="912"/>
      <c r="H2702" s="912"/>
      <c r="I2702" s="912"/>
      <c r="J2702" s="958"/>
    </row>
    <row r="2703" spans="1:10" ht="17" customHeight="1">
      <c r="A2703" s="532"/>
      <c r="B2703" s="530" t="s">
        <v>561</v>
      </c>
      <c r="C2703" s="912" t="str">
        <f>IF('statement of marks'!I94="","",'statement of marks'!I94)</f>
        <v>c 088</v>
      </c>
      <c r="D2703" s="912"/>
      <c r="E2703" s="912"/>
      <c r="F2703" s="912"/>
      <c r="G2703" s="912"/>
      <c r="H2703" s="912"/>
      <c r="I2703" s="912"/>
      <c r="J2703" s="958"/>
    </row>
    <row r="2704" spans="1:10" ht="17" customHeight="1">
      <c r="A2704" s="532"/>
      <c r="B2704" s="530" t="s">
        <v>562</v>
      </c>
      <c r="C2704" s="912" t="str">
        <f>IF('statement of marks'!J94="","",'statement of marks'!J94)</f>
        <v>l 088</v>
      </c>
      <c r="D2704" s="912"/>
      <c r="E2704" s="912"/>
      <c r="F2704" s="912"/>
      <c r="G2704" s="912"/>
      <c r="H2704" s="912"/>
      <c r="I2704" s="912"/>
      <c r="J2704" s="958"/>
    </row>
    <row r="2705" spans="1:10" ht="17" customHeight="1">
      <c r="A2705" s="532"/>
      <c r="B2705" s="530" t="s">
        <v>563</v>
      </c>
      <c r="C2705" s="946" t="str">
        <f>'statement of marks'!$D$3</f>
        <v>2 A</v>
      </c>
      <c r="D2705" s="946"/>
      <c r="E2705" s="946"/>
      <c r="F2705" s="912" t="s">
        <v>566</v>
      </c>
      <c r="G2705" s="912"/>
      <c r="H2705" s="912"/>
      <c r="I2705" s="949" t="str">
        <f>IF('statement of marks'!B94="","",'statement of marks'!B94)</f>
        <v/>
      </c>
      <c r="J2705" s="950"/>
    </row>
    <row r="2706" spans="1:10" ht="17" customHeight="1">
      <c r="A2706" s="532"/>
      <c r="B2706" s="530" t="s">
        <v>6</v>
      </c>
      <c r="C2706" s="946" t="str">
        <f>IF('statement of marks'!D94="","",'statement of marks'!D94)</f>
        <v/>
      </c>
      <c r="D2706" s="946"/>
      <c r="E2706" s="946"/>
      <c r="F2706" s="912" t="s">
        <v>564</v>
      </c>
      <c r="G2706" s="912"/>
      <c r="H2706" s="912"/>
      <c r="I2706" s="949" t="str">
        <f>IF('statement of marks'!E94="","",'statement of marks'!E94)</f>
        <v/>
      </c>
      <c r="J2706" s="950"/>
    </row>
    <row r="2707" spans="1:10" ht="17" customHeight="1">
      <c r="A2707" s="532"/>
      <c r="B2707" s="530" t="s">
        <v>661</v>
      </c>
      <c r="C2707" s="947" t="str">
        <f>IF('statement of marks'!F94="","",'statement of marks'!F94)</f>
        <v/>
      </c>
      <c r="D2707" s="947"/>
      <c r="E2707" s="947"/>
      <c r="F2707" s="918" t="str">
        <f>IF('statement of marks'!G94="","",'statement of marks'!G94)</f>
        <v/>
      </c>
      <c r="G2707" s="918"/>
      <c r="H2707" s="918"/>
      <c r="I2707" s="918"/>
      <c r="J2707" s="948"/>
    </row>
    <row r="2708" spans="1:10" ht="17" customHeight="1">
      <c r="A2708" s="534"/>
      <c r="B2708" s="529" t="s">
        <v>565</v>
      </c>
      <c r="C2708" s="498" t="str">
        <f>'statement of marks'!K$5</f>
        <v>ekSf[kd</v>
      </c>
      <c r="D2708" s="498" t="str">
        <f>'statement of marks'!L$5</f>
        <v>fyf[kr</v>
      </c>
      <c r="E2708" s="498" t="str">
        <f>'statement of marks'!M$5</f>
        <v>;ksx</v>
      </c>
      <c r="F2708" s="498" t="str">
        <f>'statement of marks'!N$5</f>
        <v>ekSf[kd</v>
      </c>
      <c r="G2708" s="498" t="str">
        <f>'statement of marks'!O$5</f>
        <v>fyf[kr</v>
      </c>
      <c r="H2708" s="498" t="str">
        <f>'statement of marks'!P$5</f>
        <v>;ksx</v>
      </c>
      <c r="I2708" s="564" t="s">
        <v>79</v>
      </c>
      <c r="J2708" s="565" t="s">
        <v>571</v>
      </c>
    </row>
    <row r="2709" spans="1:10" ht="17" customHeight="1">
      <c r="A2709" s="533"/>
      <c r="B2709" s="538" t="s">
        <v>55</v>
      </c>
      <c r="C2709" s="541">
        <f>'statement of marks'!K$6</f>
        <v>70</v>
      </c>
      <c r="D2709" s="541">
        <f>'statement of marks'!L$6</f>
        <v>30</v>
      </c>
      <c r="E2709" s="541">
        <f>'statement of marks'!M$6</f>
        <v>100</v>
      </c>
      <c r="F2709" s="541">
        <f>'statement of marks'!N$6</f>
        <v>70</v>
      </c>
      <c r="G2709" s="541">
        <f>'statement of marks'!O$6</f>
        <v>30</v>
      </c>
      <c r="H2709" s="541">
        <f>'statement of marks'!P$6</f>
        <v>100</v>
      </c>
      <c r="I2709" s="541"/>
      <c r="J2709" s="542"/>
    </row>
    <row r="2710" spans="1:10" ht="17" customHeight="1">
      <c r="A2710" s="532"/>
      <c r="B2710" s="530" t="str">
        <f>'statement of marks'!$BZ$5</f>
        <v>fgUnh</v>
      </c>
      <c r="C2710" s="543" t="str">
        <f>'statement of marks'!K94</f>
        <v/>
      </c>
      <c r="D2710" s="543" t="str">
        <f>'statement of marks'!L94</f>
        <v/>
      </c>
      <c r="E2710" s="543" t="str">
        <f>'statement of marks'!M94</f>
        <v/>
      </c>
      <c r="F2710" s="543" t="str">
        <f>'statement of marks'!N94</f>
        <v/>
      </c>
      <c r="G2710" s="543" t="str">
        <f>'statement of marks'!O94</f>
        <v/>
      </c>
      <c r="H2710" s="543" t="str">
        <f>'statement of marks'!P94</f>
        <v/>
      </c>
      <c r="I2710" s="544" t="str">
        <f>IF('statement of marks'!CA94="","",'statement of marks'!CA94)</f>
        <v/>
      </c>
      <c r="J2710" s="545" t="str">
        <f>IF('statement of marks'!CB94="","",'statement of marks'!CB94)</f>
        <v/>
      </c>
    </row>
    <row r="2711" spans="1:10" ht="17" customHeight="1">
      <c r="A2711" s="532"/>
      <c r="B2711" s="530" t="str">
        <f>'statement of marks'!$CC$5</f>
        <v>vaxszth</v>
      </c>
      <c r="C2711" s="543" t="str">
        <f>'statement of marks'!X94</f>
        <v/>
      </c>
      <c r="D2711" s="543" t="str">
        <f>'statement of marks'!Y94</f>
        <v/>
      </c>
      <c r="E2711" s="543" t="str">
        <f>'statement of marks'!Z94</f>
        <v/>
      </c>
      <c r="F2711" s="543" t="str">
        <f>'statement of marks'!AA94</f>
        <v/>
      </c>
      <c r="G2711" s="543" t="str">
        <f>'statement of marks'!AB94</f>
        <v/>
      </c>
      <c r="H2711" s="543" t="str">
        <f>'statement of marks'!AC94</f>
        <v/>
      </c>
      <c r="I2711" s="544" t="str">
        <f>IF('statement of marks'!CD94="","",'statement of marks'!CD94)</f>
        <v/>
      </c>
      <c r="J2711" s="545" t="str">
        <f>IF('statement of marks'!CE94="","",'statement of marks'!CE94)</f>
        <v/>
      </c>
    </row>
    <row r="2712" spans="1:10" ht="17" customHeight="1">
      <c r="A2712" s="532"/>
      <c r="B2712" s="530" t="str">
        <f>'statement of marks'!$CF$5</f>
        <v>xf.kr</v>
      </c>
      <c r="C2712" s="543" t="str">
        <f>'statement of marks'!AK94</f>
        <v/>
      </c>
      <c r="D2712" s="543" t="str">
        <f>'statement of marks'!AL94</f>
        <v/>
      </c>
      <c r="E2712" s="543" t="str">
        <f>'statement of marks'!AM94</f>
        <v/>
      </c>
      <c r="F2712" s="543" t="str">
        <f>'statement of marks'!AN94</f>
        <v/>
      </c>
      <c r="G2712" s="543" t="str">
        <f>'statement of marks'!AO94</f>
        <v/>
      </c>
      <c r="H2712" s="543" t="str">
        <f>'statement of marks'!AP94</f>
        <v/>
      </c>
      <c r="I2712" s="544" t="str">
        <f>IF('statement of marks'!CG94="","",'statement of marks'!CG94)</f>
        <v/>
      </c>
      <c r="J2712" s="545" t="str">
        <f>IF('statement of marks'!CH94="","",'statement of marks'!CH94)</f>
        <v/>
      </c>
    </row>
    <row r="2713" spans="1:10" ht="17" customHeight="1">
      <c r="A2713" s="533"/>
      <c r="B2713" s="538" t="s">
        <v>55</v>
      </c>
      <c r="C2713" s="541"/>
      <c r="D2713" s="541"/>
      <c r="E2713" s="541">
        <f>'statement of marks'!AX$6</f>
        <v>50</v>
      </c>
      <c r="F2713" s="541"/>
      <c r="G2713" s="541"/>
      <c r="H2713" s="541">
        <f>'statement of marks'!AY$6</f>
        <v>50</v>
      </c>
      <c r="I2713" s="546"/>
      <c r="J2713" s="542"/>
    </row>
    <row r="2714" spans="1:10" ht="17" customHeight="1">
      <c r="A2714" s="532"/>
      <c r="B2714" s="530" t="str">
        <f>'statement of marks'!$CI$5</f>
        <v>Ik;kZoj.k v/;;u</v>
      </c>
      <c r="C2714" s="561"/>
      <c r="D2714" s="561"/>
      <c r="E2714" s="543" t="str">
        <f>'statement of marks'!AX94</f>
        <v/>
      </c>
      <c r="F2714" s="561"/>
      <c r="G2714" s="561"/>
      <c r="H2714" s="543" t="str">
        <f>'statement of marks'!AY94</f>
        <v/>
      </c>
      <c r="I2714" s="544" t="str">
        <f>IF('statement of marks'!CJ94="","",'statement of marks'!CJ94)</f>
        <v/>
      </c>
      <c r="J2714" s="545" t="str">
        <f>IF('statement of marks'!CK94="","",'statement of marks'!CK94)</f>
        <v/>
      </c>
    </row>
    <row r="2715" spans="1:10" ht="17" customHeight="1">
      <c r="A2715" s="532"/>
      <c r="B2715" s="530" t="str">
        <f>'statement of marks'!$CR$5</f>
        <v>LokLF; ,oe~ 'kkjhfjd f'k{kk</v>
      </c>
      <c r="C2715" s="543"/>
      <c r="D2715" s="543"/>
      <c r="E2715" s="543" t="str">
        <f>'statement of marks'!BS94</f>
        <v/>
      </c>
      <c r="F2715" s="561"/>
      <c r="G2715" s="543"/>
      <c r="H2715" s="543" t="str">
        <f>'statement of marks'!BT94</f>
        <v/>
      </c>
      <c r="I2715" s="547" t="str">
        <f>IF('statement of marks'!CS94="","",'statement of marks'!CS94)</f>
        <v/>
      </c>
      <c r="J2715" s="548" t="str">
        <f>IF('statement of marks'!CT94="","",'statement of marks'!CT94)</f>
        <v/>
      </c>
    </row>
    <row r="2716" spans="1:10" ht="17" customHeight="1">
      <c r="A2716" s="533"/>
      <c r="B2716" s="538" t="s">
        <v>55</v>
      </c>
      <c r="C2716" s="541"/>
      <c r="D2716" s="541"/>
      <c r="E2716" s="541">
        <f>'statement of marks'!BE$6</f>
        <v>25</v>
      </c>
      <c r="F2716" s="546"/>
      <c r="G2716" s="541"/>
      <c r="H2716" s="541">
        <f>'statement of marks'!BF$6</f>
        <v>25</v>
      </c>
      <c r="I2716" s="549"/>
      <c r="J2716" s="550"/>
    </row>
    <row r="2717" spans="1:10" ht="17" customHeight="1">
      <c r="A2717" s="532"/>
      <c r="B2717" s="530" t="str">
        <f>'statement of marks'!$CL$5</f>
        <v>dk;kZuqHko</v>
      </c>
      <c r="C2717" s="543"/>
      <c r="D2717" s="543"/>
      <c r="E2717" s="543" t="str">
        <f>'statement of marks'!BE94</f>
        <v/>
      </c>
      <c r="F2717" s="561"/>
      <c r="G2717" s="543"/>
      <c r="H2717" s="543" t="str">
        <f>'statement of marks'!BF94</f>
        <v/>
      </c>
      <c r="I2717" s="544" t="str">
        <f>IF('statement of marks'!CM94="","",'statement of marks'!CM94)</f>
        <v/>
      </c>
      <c r="J2717" s="545" t="str">
        <f>IF('statement of marks'!CN94="","",'statement of marks'!CN94)</f>
        <v/>
      </c>
    </row>
    <row r="2718" spans="1:10" ht="17" customHeight="1">
      <c r="A2718" s="532"/>
      <c r="B2718" s="530" t="str">
        <f>'statement of marks'!$CO$5</f>
        <v>dyk f'k{kk</v>
      </c>
      <c r="C2718" s="543"/>
      <c r="D2718" s="543"/>
      <c r="E2718" s="543" t="str">
        <f>'statement of marks'!BL94</f>
        <v/>
      </c>
      <c r="F2718" s="561"/>
      <c r="G2718" s="543"/>
      <c r="H2718" s="543" t="str">
        <f>'statement of marks'!BM94</f>
        <v/>
      </c>
      <c r="I2718" s="547" t="str">
        <f>IF('statement of marks'!CP94="","",'statement of marks'!CP94)</f>
        <v/>
      </c>
      <c r="J2718" s="551" t="str">
        <f>IF('statement of marks'!CQ94="","",'statement of marks'!CQ94)</f>
        <v/>
      </c>
    </row>
    <row r="2719" spans="1:10" ht="17" customHeight="1">
      <c r="A2719" s="960"/>
      <c r="B2719" s="959" t="s">
        <v>659</v>
      </c>
      <c r="C2719" s="920" t="s">
        <v>8</v>
      </c>
      <c r="D2719" s="920"/>
      <c r="E2719" s="961" t="str">
        <f>'statement of marks'!CY$5</f>
        <v>dqy iw.kkZd</v>
      </c>
      <c r="F2719" s="961"/>
      <c r="G2719" s="961" t="str">
        <f>'statement of marks'!CZ$5</f>
        <v>dqy izkIrkad</v>
      </c>
      <c r="H2719" s="961"/>
      <c r="I2719" s="562" t="str">
        <f>'statement of marks'!DA$5</f>
        <v>izfr'kr</v>
      </c>
      <c r="J2719" s="536" t="s">
        <v>663</v>
      </c>
    </row>
    <row r="2720" spans="1:10" ht="17" customHeight="1">
      <c r="A2720" s="960"/>
      <c r="B2720" s="959"/>
      <c r="C2720" s="920" t="str">
        <f>IF('statement of marks'!CX94="","",'statement of marks'!CX94)</f>
        <v/>
      </c>
      <c r="D2720" s="920"/>
      <c r="E2720" s="951" t="str">
        <f>IF('statement of marks'!CY94="","",'statement of marks'!CY94)</f>
        <v/>
      </c>
      <c r="F2720" s="951"/>
      <c r="G2720" s="951" t="str">
        <f>IF('statement of marks'!CZ94="","",'statement of marks'!CZ94)</f>
        <v/>
      </c>
      <c r="H2720" s="951"/>
      <c r="I2720" s="543" t="str">
        <f>IF('statement of marks'!DA94="","",'statement of marks'!DA94)</f>
        <v/>
      </c>
      <c r="J2720" s="566" t="str">
        <f>IF('statement of marks'!DB94="","",'statement of marks'!DB94)</f>
        <v/>
      </c>
    </row>
    <row r="2721" spans="1:10" ht="17" customHeight="1">
      <c r="A2721" s="532"/>
      <c r="B2721" s="539" t="str">
        <f>'statement of marks'!$CU$5</f>
        <v>dqy ehfVax</v>
      </c>
      <c r="C2721" s="932" t="str">
        <f>details!$CB$3</f>
        <v>;ksx fnlEcj rd</v>
      </c>
      <c r="D2721" s="933"/>
      <c r="E2721" s="934"/>
      <c r="F2721" s="552" t="str">
        <f>details!CB94</f>
        <v/>
      </c>
      <c r="G2721" s="932" t="s">
        <v>664</v>
      </c>
      <c r="H2721" s="933"/>
      <c r="I2721" s="934"/>
      <c r="J2721" s="554" t="str">
        <f>details!CJ94</f>
        <v/>
      </c>
    </row>
    <row r="2722" spans="1:10" ht="17" customHeight="1">
      <c r="A2722" s="532"/>
      <c r="B2722" s="530" t="str">
        <f>'statement of marks'!$CV$5</f>
        <v>Nk= mifLFkfr</v>
      </c>
      <c r="C2722" s="935"/>
      <c r="D2722" s="936"/>
      <c r="E2722" s="937"/>
      <c r="F2722" s="553" t="str">
        <f>details!CC94</f>
        <v/>
      </c>
      <c r="G2722" s="935"/>
      <c r="H2722" s="936"/>
      <c r="I2722" s="937"/>
      <c r="J2722" s="555" t="str">
        <f>details!CK94</f>
        <v/>
      </c>
    </row>
    <row r="2723" spans="1:10" ht="17" customHeight="1">
      <c r="A2723" s="532"/>
      <c r="B2723" s="530" t="s">
        <v>569</v>
      </c>
      <c r="C2723" s="952" t="str">
        <f>IF('statement of marks'!DE94="","",'statement of marks'!DE94)</f>
        <v/>
      </c>
      <c r="D2723" s="953"/>
      <c r="E2723" s="953"/>
      <c r="F2723" s="954"/>
      <c r="G2723" s="955" t="str">
        <f>'statement of marks'!DD$5</f>
        <v>d{kk esa LFkku</v>
      </c>
      <c r="H2723" s="956"/>
      <c r="I2723" s="957"/>
      <c r="J2723" s="545" t="str">
        <f>'statement of marks'!DD94</f>
        <v/>
      </c>
    </row>
    <row r="2724" spans="1:10" ht="17" customHeight="1">
      <c r="A2724" s="532"/>
      <c r="B2724" s="530" t="s">
        <v>65</v>
      </c>
      <c r="C2724" s="920"/>
      <c r="D2724" s="920"/>
      <c r="E2724" s="920"/>
      <c r="F2724" s="920"/>
      <c r="G2724" s="920"/>
      <c r="H2724" s="920"/>
      <c r="I2724" s="920"/>
      <c r="J2724" s="924"/>
    </row>
    <row r="2725" spans="1:10" ht="17" customHeight="1">
      <c r="A2725" s="532"/>
      <c r="B2725" s="556" t="s">
        <v>86</v>
      </c>
      <c r="C2725" s="920"/>
      <c r="D2725" s="920"/>
      <c r="E2725" s="920"/>
      <c r="F2725" s="920"/>
      <c r="G2725" s="920"/>
      <c r="H2725" s="920"/>
      <c r="I2725" s="920"/>
      <c r="J2725" s="924"/>
    </row>
    <row r="2726" spans="1:10" ht="17" customHeight="1">
      <c r="A2726" s="532"/>
      <c r="B2726" s="557" t="s">
        <v>16</v>
      </c>
      <c r="C2726" s="920"/>
      <c r="D2726" s="920"/>
      <c r="E2726" s="920"/>
      <c r="F2726" s="920"/>
      <c r="G2726" s="920"/>
      <c r="H2726" s="920"/>
      <c r="I2726" s="920"/>
      <c r="J2726" s="924"/>
    </row>
    <row r="2727" spans="1:10" ht="17" customHeight="1">
      <c r="A2727" s="534"/>
      <c r="B2727" s="558" t="s">
        <v>4</v>
      </c>
      <c r="C2727" s="920"/>
      <c r="D2727" s="920"/>
      <c r="E2727" s="920"/>
      <c r="F2727" s="920"/>
      <c r="G2727" s="920"/>
      <c r="H2727" s="920"/>
      <c r="I2727" s="920"/>
      <c r="J2727" s="924"/>
    </row>
    <row r="2728" spans="1:10" ht="17" customHeight="1" thickBot="1">
      <c r="A2728" s="535"/>
      <c r="B2728" s="559" t="str">
        <f>'statement of marks'!$H$3</f>
        <v xml:space="preserve">fo|ky; dk Mkbl dksM+ </v>
      </c>
      <c r="C2728" s="925" t="str">
        <f>'statement of marks'!$I$3</f>
        <v>00001</v>
      </c>
      <c r="D2728" s="925"/>
      <c r="E2728" s="926" t="s">
        <v>63</v>
      </c>
      <c r="F2728" s="926"/>
      <c r="G2728" s="926"/>
      <c r="H2728" s="927">
        <f>'statement of marks'!$DD$107</f>
        <v>42460</v>
      </c>
      <c r="I2728" s="928"/>
      <c r="J2728" s="540" t="s">
        <v>662</v>
      </c>
    </row>
    <row r="2729" spans="1:10" ht="17" customHeight="1">
      <c r="A2729" s="929" t="s">
        <v>39</v>
      </c>
      <c r="B2729" s="930"/>
      <c r="C2729" s="930"/>
      <c r="D2729" s="930"/>
      <c r="E2729" s="930"/>
      <c r="F2729" s="930"/>
      <c r="G2729" s="930"/>
      <c r="H2729" s="930"/>
      <c r="I2729" s="930"/>
      <c r="J2729" s="931"/>
    </row>
    <row r="2730" spans="1:10" ht="17" customHeight="1">
      <c r="A2730" s="938" t="str">
        <f>'statement of marks'!$A$1</f>
        <v>jk- ck- ek/;fed fo|ky; uohu] fuEckgsM+k</v>
      </c>
      <c r="B2730" s="939"/>
      <c r="C2730" s="939"/>
      <c r="D2730" s="939"/>
      <c r="E2730" s="939"/>
      <c r="F2730" s="939"/>
      <c r="G2730" s="939"/>
      <c r="H2730" s="939"/>
      <c r="I2730" s="939"/>
      <c r="J2730" s="940"/>
    </row>
    <row r="2731" spans="1:10" ht="17" customHeight="1">
      <c r="A2731" s="941"/>
      <c r="B2731" s="942"/>
      <c r="C2731" s="942"/>
      <c r="D2731" s="942"/>
      <c r="E2731" s="942"/>
      <c r="F2731" s="942"/>
      <c r="G2731" s="942"/>
      <c r="H2731" s="942"/>
      <c r="I2731" s="942"/>
      <c r="J2731" s="943"/>
    </row>
    <row r="2732" spans="1:10" ht="17" customHeight="1">
      <c r="A2732" s="531"/>
      <c r="B2732" s="537" t="s">
        <v>559</v>
      </c>
      <c r="C2732" s="944" t="str">
        <f>'statement of marks'!$F$3</f>
        <v>2015-16</v>
      </c>
      <c r="D2732" s="944"/>
      <c r="E2732" s="944"/>
      <c r="F2732" s="944"/>
      <c r="G2732" s="944"/>
      <c r="H2732" s="944"/>
      <c r="I2732" s="944"/>
      <c r="J2732" s="945"/>
    </row>
    <row r="2733" spans="1:10" ht="17" customHeight="1">
      <c r="A2733" s="532"/>
      <c r="B2733" s="530" t="s">
        <v>560</v>
      </c>
      <c r="C2733" s="912" t="str">
        <f>IF('statement of marks'!H95="","",'statement of marks'!H95)</f>
        <v>v 089</v>
      </c>
      <c r="D2733" s="912"/>
      <c r="E2733" s="912"/>
      <c r="F2733" s="912"/>
      <c r="G2733" s="912"/>
      <c r="H2733" s="912"/>
      <c r="I2733" s="912"/>
      <c r="J2733" s="958"/>
    </row>
    <row r="2734" spans="1:10" ht="17" customHeight="1">
      <c r="A2734" s="532"/>
      <c r="B2734" s="530" t="s">
        <v>561</v>
      </c>
      <c r="C2734" s="912" t="str">
        <f>IF('statement of marks'!I95="","",'statement of marks'!I95)</f>
        <v>c 089</v>
      </c>
      <c r="D2734" s="912"/>
      <c r="E2734" s="912"/>
      <c r="F2734" s="912"/>
      <c r="G2734" s="912"/>
      <c r="H2734" s="912"/>
      <c r="I2734" s="912"/>
      <c r="J2734" s="958"/>
    </row>
    <row r="2735" spans="1:10" ht="17" customHeight="1">
      <c r="A2735" s="532"/>
      <c r="B2735" s="530" t="s">
        <v>562</v>
      </c>
      <c r="C2735" s="912" t="str">
        <f>IF('statement of marks'!J95="","",'statement of marks'!J95)</f>
        <v>l 089</v>
      </c>
      <c r="D2735" s="912"/>
      <c r="E2735" s="912"/>
      <c r="F2735" s="912"/>
      <c r="G2735" s="912"/>
      <c r="H2735" s="912"/>
      <c r="I2735" s="912"/>
      <c r="J2735" s="958"/>
    </row>
    <row r="2736" spans="1:10" ht="17" customHeight="1">
      <c r="A2736" s="532"/>
      <c r="B2736" s="530" t="s">
        <v>563</v>
      </c>
      <c r="C2736" s="946" t="str">
        <f>'statement of marks'!$D$3</f>
        <v>2 A</v>
      </c>
      <c r="D2736" s="946"/>
      <c r="E2736" s="946"/>
      <c r="F2736" s="912" t="s">
        <v>566</v>
      </c>
      <c r="G2736" s="912"/>
      <c r="H2736" s="912"/>
      <c r="I2736" s="949" t="str">
        <f>IF('statement of marks'!B95="","",'statement of marks'!B95)</f>
        <v/>
      </c>
      <c r="J2736" s="950"/>
    </row>
    <row r="2737" spans="1:10" ht="17" customHeight="1">
      <c r="A2737" s="532"/>
      <c r="B2737" s="530" t="s">
        <v>6</v>
      </c>
      <c r="C2737" s="946" t="str">
        <f>IF('statement of marks'!D95="","",'statement of marks'!D95)</f>
        <v/>
      </c>
      <c r="D2737" s="946"/>
      <c r="E2737" s="946"/>
      <c r="F2737" s="912" t="s">
        <v>564</v>
      </c>
      <c r="G2737" s="912"/>
      <c r="H2737" s="912"/>
      <c r="I2737" s="949" t="str">
        <f>IF('statement of marks'!E95="","",'statement of marks'!E95)</f>
        <v/>
      </c>
      <c r="J2737" s="950"/>
    </row>
    <row r="2738" spans="1:10" ht="17" customHeight="1">
      <c r="A2738" s="532"/>
      <c r="B2738" s="530" t="s">
        <v>661</v>
      </c>
      <c r="C2738" s="947" t="str">
        <f>IF('statement of marks'!F95="","",'statement of marks'!F95)</f>
        <v/>
      </c>
      <c r="D2738" s="947"/>
      <c r="E2738" s="947"/>
      <c r="F2738" s="918" t="str">
        <f>IF('statement of marks'!G95="","",'statement of marks'!G95)</f>
        <v/>
      </c>
      <c r="G2738" s="918"/>
      <c r="H2738" s="918"/>
      <c r="I2738" s="918"/>
      <c r="J2738" s="948"/>
    </row>
    <row r="2739" spans="1:10" ht="17" customHeight="1">
      <c r="A2739" s="534"/>
      <c r="B2739" s="529" t="s">
        <v>565</v>
      </c>
      <c r="C2739" s="498" t="str">
        <f>'statement of marks'!K$5</f>
        <v>ekSf[kd</v>
      </c>
      <c r="D2739" s="498" t="str">
        <f>'statement of marks'!L$5</f>
        <v>fyf[kr</v>
      </c>
      <c r="E2739" s="498" t="str">
        <f>'statement of marks'!M$5</f>
        <v>;ksx</v>
      </c>
      <c r="F2739" s="498" t="str">
        <f>'statement of marks'!N$5</f>
        <v>ekSf[kd</v>
      </c>
      <c r="G2739" s="498" t="str">
        <f>'statement of marks'!O$5</f>
        <v>fyf[kr</v>
      </c>
      <c r="H2739" s="498" t="str">
        <f>'statement of marks'!P$5</f>
        <v>;ksx</v>
      </c>
      <c r="I2739" s="564" t="s">
        <v>79</v>
      </c>
      <c r="J2739" s="565" t="s">
        <v>571</v>
      </c>
    </row>
    <row r="2740" spans="1:10" ht="17" customHeight="1">
      <c r="A2740" s="533"/>
      <c r="B2740" s="538" t="s">
        <v>55</v>
      </c>
      <c r="C2740" s="541">
        <f>'statement of marks'!K$6</f>
        <v>70</v>
      </c>
      <c r="D2740" s="541">
        <f>'statement of marks'!L$6</f>
        <v>30</v>
      </c>
      <c r="E2740" s="541">
        <f>'statement of marks'!M$6</f>
        <v>100</v>
      </c>
      <c r="F2740" s="541">
        <f>'statement of marks'!N$6</f>
        <v>70</v>
      </c>
      <c r="G2740" s="541">
        <f>'statement of marks'!O$6</f>
        <v>30</v>
      </c>
      <c r="H2740" s="541">
        <f>'statement of marks'!P$6</f>
        <v>100</v>
      </c>
      <c r="I2740" s="541"/>
      <c r="J2740" s="542"/>
    </row>
    <row r="2741" spans="1:10" ht="17" customHeight="1">
      <c r="A2741" s="532"/>
      <c r="B2741" s="530" t="str">
        <f>'statement of marks'!$BZ$5</f>
        <v>fgUnh</v>
      </c>
      <c r="C2741" s="543" t="str">
        <f>'statement of marks'!K95</f>
        <v/>
      </c>
      <c r="D2741" s="543" t="str">
        <f>'statement of marks'!L95</f>
        <v/>
      </c>
      <c r="E2741" s="543" t="str">
        <f>'statement of marks'!M95</f>
        <v/>
      </c>
      <c r="F2741" s="543" t="str">
        <f>'statement of marks'!N95</f>
        <v/>
      </c>
      <c r="G2741" s="543" t="str">
        <f>'statement of marks'!O95</f>
        <v/>
      </c>
      <c r="H2741" s="543" t="str">
        <f>'statement of marks'!P95</f>
        <v/>
      </c>
      <c r="I2741" s="544" t="str">
        <f>IF('statement of marks'!CA95="","",'statement of marks'!CA95)</f>
        <v/>
      </c>
      <c r="J2741" s="545" t="str">
        <f>IF('statement of marks'!CB95="","",'statement of marks'!CB95)</f>
        <v/>
      </c>
    </row>
    <row r="2742" spans="1:10" ht="17" customHeight="1">
      <c r="A2742" s="532"/>
      <c r="B2742" s="530" t="str">
        <f>'statement of marks'!$CC$5</f>
        <v>vaxszth</v>
      </c>
      <c r="C2742" s="543" t="str">
        <f>'statement of marks'!X95</f>
        <v/>
      </c>
      <c r="D2742" s="543" t="str">
        <f>'statement of marks'!Y95</f>
        <v/>
      </c>
      <c r="E2742" s="543" t="str">
        <f>'statement of marks'!Z95</f>
        <v/>
      </c>
      <c r="F2742" s="543" t="str">
        <f>'statement of marks'!AA95</f>
        <v/>
      </c>
      <c r="G2742" s="543" t="str">
        <f>'statement of marks'!AB95</f>
        <v/>
      </c>
      <c r="H2742" s="543" t="str">
        <f>'statement of marks'!AC95</f>
        <v/>
      </c>
      <c r="I2742" s="544" t="str">
        <f>IF('statement of marks'!CD95="","",'statement of marks'!CD95)</f>
        <v/>
      </c>
      <c r="J2742" s="545" t="str">
        <f>IF('statement of marks'!CE95="","",'statement of marks'!CE95)</f>
        <v/>
      </c>
    </row>
    <row r="2743" spans="1:10" ht="17" customHeight="1">
      <c r="A2743" s="532"/>
      <c r="B2743" s="530" t="str">
        <f>'statement of marks'!$CF$5</f>
        <v>xf.kr</v>
      </c>
      <c r="C2743" s="543" t="str">
        <f>'statement of marks'!AK95</f>
        <v/>
      </c>
      <c r="D2743" s="543" t="str">
        <f>'statement of marks'!AL95</f>
        <v/>
      </c>
      <c r="E2743" s="543" t="str">
        <f>'statement of marks'!AM95</f>
        <v/>
      </c>
      <c r="F2743" s="543" t="str">
        <f>'statement of marks'!AN95</f>
        <v/>
      </c>
      <c r="G2743" s="543" t="str">
        <f>'statement of marks'!AO95</f>
        <v/>
      </c>
      <c r="H2743" s="543" t="str">
        <f>'statement of marks'!AP95</f>
        <v/>
      </c>
      <c r="I2743" s="544" t="str">
        <f>IF('statement of marks'!CG95="","",'statement of marks'!CG95)</f>
        <v/>
      </c>
      <c r="J2743" s="545" t="str">
        <f>IF('statement of marks'!CH95="","",'statement of marks'!CH95)</f>
        <v/>
      </c>
    </row>
    <row r="2744" spans="1:10" ht="17" customHeight="1">
      <c r="A2744" s="533"/>
      <c r="B2744" s="538" t="s">
        <v>55</v>
      </c>
      <c r="C2744" s="541"/>
      <c r="D2744" s="541"/>
      <c r="E2744" s="541">
        <f>'statement of marks'!AX$6</f>
        <v>50</v>
      </c>
      <c r="F2744" s="541"/>
      <c r="G2744" s="541"/>
      <c r="H2744" s="541">
        <f>'statement of marks'!AY$6</f>
        <v>50</v>
      </c>
      <c r="I2744" s="546"/>
      <c r="J2744" s="542"/>
    </row>
    <row r="2745" spans="1:10" ht="17" customHeight="1">
      <c r="A2745" s="532"/>
      <c r="B2745" s="530" t="str">
        <f>'statement of marks'!$CI$5</f>
        <v>Ik;kZoj.k v/;;u</v>
      </c>
      <c r="C2745" s="561"/>
      <c r="D2745" s="561"/>
      <c r="E2745" s="543" t="str">
        <f>'statement of marks'!AX95</f>
        <v/>
      </c>
      <c r="F2745" s="561"/>
      <c r="G2745" s="561"/>
      <c r="H2745" s="543" t="str">
        <f>'statement of marks'!AY95</f>
        <v/>
      </c>
      <c r="I2745" s="544" t="str">
        <f>IF('statement of marks'!CJ95="","",'statement of marks'!CJ95)</f>
        <v/>
      </c>
      <c r="J2745" s="545" t="str">
        <f>IF('statement of marks'!CK95="","",'statement of marks'!CK95)</f>
        <v/>
      </c>
    </row>
    <row r="2746" spans="1:10" ht="17" customHeight="1">
      <c r="A2746" s="532"/>
      <c r="B2746" s="530" t="str">
        <f>'statement of marks'!$CR$5</f>
        <v>LokLF; ,oe~ 'kkjhfjd f'k{kk</v>
      </c>
      <c r="C2746" s="543"/>
      <c r="D2746" s="543"/>
      <c r="E2746" s="543" t="str">
        <f>'statement of marks'!BS95</f>
        <v/>
      </c>
      <c r="F2746" s="561"/>
      <c r="G2746" s="543"/>
      <c r="H2746" s="543" t="str">
        <f>'statement of marks'!BT95</f>
        <v/>
      </c>
      <c r="I2746" s="547" t="str">
        <f>IF('statement of marks'!CS95="","",'statement of marks'!CS95)</f>
        <v/>
      </c>
      <c r="J2746" s="548" t="str">
        <f>IF('statement of marks'!CT95="","",'statement of marks'!CT95)</f>
        <v/>
      </c>
    </row>
    <row r="2747" spans="1:10" ht="17" customHeight="1">
      <c r="A2747" s="533"/>
      <c r="B2747" s="538" t="s">
        <v>55</v>
      </c>
      <c r="C2747" s="541"/>
      <c r="D2747" s="541"/>
      <c r="E2747" s="541">
        <f>'statement of marks'!BE$6</f>
        <v>25</v>
      </c>
      <c r="F2747" s="546"/>
      <c r="G2747" s="541"/>
      <c r="H2747" s="541">
        <f>'statement of marks'!BF$6</f>
        <v>25</v>
      </c>
      <c r="I2747" s="549"/>
      <c r="J2747" s="550"/>
    </row>
    <row r="2748" spans="1:10" ht="17" customHeight="1">
      <c r="A2748" s="532"/>
      <c r="B2748" s="530" t="str">
        <f>'statement of marks'!$CL$5</f>
        <v>dk;kZuqHko</v>
      </c>
      <c r="C2748" s="543"/>
      <c r="D2748" s="543"/>
      <c r="E2748" s="543" t="str">
        <f>'statement of marks'!BE95</f>
        <v/>
      </c>
      <c r="F2748" s="561"/>
      <c r="G2748" s="543"/>
      <c r="H2748" s="543" t="str">
        <f>'statement of marks'!BF95</f>
        <v/>
      </c>
      <c r="I2748" s="544" t="str">
        <f>IF('statement of marks'!CM95="","",'statement of marks'!CM95)</f>
        <v/>
      </c>
      <c r="J2748" s="545" t="str">
        <f>IF('statement of marks'!CN95="","",'statement of marks'!CN95)</f>
        <v/>
      </c>
    </row>
    <row r="2749" spans="1:10" ht="17" customHeight="1">
      <c r="A2749" s="532"/>
      <c r="B2749" s="530" t="str">
        <f>'statement of marks'!$CO$5</f>
        <v>dyk f'k{kk</v>
      </c>
      <c r="C2749" s="543"/>
      <c r="D2749" s="543"/>
      <c r="E2749" s="543" t="str">
        <f>'statement of marks'!BL95</f>
        <v/>
      </c>
      <c r="F2749" s="561"/>
      <c r="G2749" s="543"/>
      <c r="H2749" s="543" t="str">
        <f>'statement of marks'!BM95</f>
        <v/>
      </c>
      <c r="I2749" s="547" t="str">
        <f>IF('statement of marks'!CP95="","",'statement of marks'!CP95)</f>
        <v/>
      </c>
      <c r="J2749" s="551" t="str">
        <f>IF('statement of marks'!CQ95="","",'statement of marks'!CQ95)</f>
        <v/>
      </c>
    </row>
    <row r="2750" spans="1:10" ht="17" customHeight="1">
      <c r="A2750" s="960"/>
      <c r="B2750" s="959" t="s">
        <v>659</v>
      </c>
      <c r="C2750" s="920" t="s">
        <v>8</v>
      </c>
      <c r="D2750" s="920"/>
      <c r="E2750" s="961" t="str">
        <f>'statement of marks'!CY$5</f>
        <v>dqy iw.kkZd</v>
      </c>
      <c r="F2750" s="961"/>
      <c r="G2750" s="961" t="str">
        <f>'statement of marks'!CZ$5</f>
        <v>dqy izkIrkad</v>
      </c>
      <c r="H2750" s="961"/>
      <c r="I2750" s="562" t="str">
        <f>'statement of marks'!DA$5</f>
        <v>izfr'kr</v>
      </c>
      <c r="J2750" s="536" t="s">
        <v>663</v>
      </c>
    </row>
    <row r="2751" spans="1:10" ht="17" customHeight="1">
      <c r="A2751" s="960"/>
      <c r="B2751" s="959"/>
      <c r="C2751" s="920" t="str">
        <f>IF('statement of marks'!CX95="","",'statement of marks'!CX95)</f>
        <v/>
      </c>
      <c r="D2751" s="920"/>
      <c r="E2751" s="951" t="str">
        <f>IF('statement of marks'!CY95="","",'statement of marks'!CY95)</f>
        <v/>
      </c>
      <c r="F2751" s="951"/>
      <c r="G2751" s="951" t="str">
        <f>IF('statement of marks'!CZ95="","",'statement of marks'!CZ95)</f>
        <v/>
      </c>
      <c r="H2751" s="951"/>
      <c r="I2751" s="543" t="str">
        <f>IF('statement of marks'!DA95="","",'statement of marks'!DA95)</f>
        <v/>
      </c>
      <c r="J2751" s="566" t="str">
        <f>IF('statement of marks'!DB95="","",'statement of marks'!DB95)</f>
        <v/>
      </c>
    </row>
    <row r="2752" spans="1:10" ht="17" customHeight="1">
      <c r="A2752" s="532"/>
      <c r="B2752" s="539" t="str">
        <f>'statement of marks'!$CU$5</f>
        <v>dqy ehfVax</v>
      </c>
      <c r="C2752" s="932" t="str">
        <f>details!$CB$3</f>
        <v>;ksx fnlEcj rd</v>
      </c>
      <c r="D2752" s="933"/>
      <c r="E2752" s="934"/>
      <c r="F2752" s="552" t="str">
        <f>details!CB95</f>
        <v/>
      </c>
      <c r="G2752" s="932" t="s">
        <v>664</v>
      </c>
      <c r="H2752" s="933"/>
      <c r="I2752" s="934"/>
      <c r="J2752" s="554" t="str">
        <f>details!CJ95</f>
        <v/>
      </c>
    </row>
    <row r="2753" spans="1:10" ht="17" customHeight="1">
      <c r="A2753" s="532"/>
      <c r="B2753" s="530" t="str">
        <f>'statement of marks'!$CV$5</f>
        <v>Nk= mifLFkfr</v>
      </c>
      <c r="C2753" s="935"/>
      <c r="D2753" s="936"/>
      <c r="E2753" s="937"/>
      <c r="F2753" s="553" t="str">
        <f>details!CC95</f>
        <v/>
      </c>
      <c r="G2753" s="935"/>
      <c r="H2753" s="936"/>
      <c r="I2753" s="937"/>
      <c r="J2753" s="555" t="str">
        <f>details!CK95</f>
        <v/>
      </c>
    </row>
    <row r="2754" spans="1:10" ht="17" customHeight="1">
      <c r="A2754" s="532"/>
      <c r="B2754" s="530" t="s">
        <v>569</v>
      </c>
      <c r="C2754" s="952" t="str">
        <f>IF('statement of marks'!DE95="","",'statement of marks'!DE95)</f>
        <v/>
      </c>
      <c r="D2754" s="953"/>
      <c r="E2754" s="953"/>
      <c r="F2754" s="954"/>
      <c r="G2754" s="955" t="str">
        <f>'statement of marks'!DD$5</f>
        <v>d{kk esa LFkku</v>
      </c>
      <c r="H2754" s="956"/>
      <c r="I2754" s="957"/>
      <c r="J2754" s="545" t="str">
        <f>'statement of marks'!DD95</f>
        <v/>
      </c>
    </row>
    <row r="2755" spans="1:10" ht="17" customHeight="1">
      <c r="A2755" s="532"/>
      <c r="B2755" s="530" t="s">
        <v>65</v>
      </c>
      <c r="C2755" s="920"/>
      <c r="D2755" s="920"/>
      <c r="E2755" s="920"/>
      <c r="F2755" s="920"/>
      <c r="G2755" s="920"/>
      <c r="H2755" s="920"/>
      <c r="I2755" s="920"/>
      <c r="J2755" s="924"/>
    </row>
    <row r="2756" spans="1:10" ht="17" customHeight="1">
      <c r="A2756" s="532"/>
      <c r="B2756" s="556" t="s">
        <v>86</v>
      </c>
      <c r="C2756" s="920"/>
      <c r="D2756" s="920"/>
      <c r="E2756" s="920"/>
      <c r="F2756" s="920"/>
      <c r="G2756" s="920"/>
      <c r="H2756" s="920"/>
      <c r="I2756" s="920"/>
      <c r="J2756" s="924"/>
    </row>
    <row r="2757" spans="1:10" ht="17" customHeight="1">
      <c r="A2757" s="532"/>
      <c r="B2757" s="557" t="s">
        <v>16</v>
      </c>
      <c r="C2757" s="920"/>
      <c r="D2757" s="920"/>
      <c r="E2757" s="920"/>
      <c r="F2757" s="920"/>
      <c r="G2757" s="920"/>
      <c r="H2757" s="920"/>
      <c r="I2757" s="920"/>
      <c r="J2757" s="924"/>
    </row>
    <row r="2758" spans="1:10" ht="17" customHeight="1">
      <c r="A2758" s="534"/>
      <c r="B2758" s="558" t="s">
        <v>4</v>
      </c>
      <c r="C2758" s="920"/>
      <c r="D2758" s="920"/>
      <c r="E2758" s="920"/>
      <c r="F2758" s="920"/>
      <c r="G2758" s="920"/>
      <c r="H2758" s="920"/>
      <c r="I2758" s="920"/>
      <c r="J2758" s="924"/>
    </row>
    <row r="2759" spans="1:10" ht="17" customHeight="1" thickBot="1">
      <c r="A2759" s="535"/>
      <c r="B2759" s="559" t="str">
        <f>'statement of marks'!$H$3</f>
        <v xml:space="preserve">fo|ky; dk Mkbl dksM+ </v>
      </c>
      <c r="C2759" s="925" t="str">
        <f>'statement of marks'!$I$3</f>
        <v>00001</v>
      </c>
      <c r="D2759" s="925"/>
      <c r="E2759" s="926" t="s">
        <v>63</v>
      </c>
      <c r="F2759" s="926"/>
      <c r="G2759" s="926"/>
      <c r="H2759" s="927">
        <f>'statement of marks'!$DD$107</f>
        <v>42460</v>
      </c>
      <c r="I2759" s="928"/>
      <c r="J2759" s="540" t="s">
        <v>662</v>
      </c>
    </row>
    <row r="2760" spans="1:10" ht="17" customHeight="1">
      <c r="A2760" s="929" t="s">
        <v>39</v>
      </c>
      <c r="B2760" s="930"/>
      <c r="C2760" s="930"/>
      <c r="D2760" s="930"/>
      <c r="E2760" s="930"/>
      <c r="F2760" s="930"/>
      <c r="G2760" s="930"/>
      <c r="H2760" s="930"/>
      <c r="I2760" s="930"/>
      <c r="J2760" s="931"/>
    </row>
    <row r="2761" spans="1:10" ht="17" customHeight="1">
      <c r="A2761" s="938" t="str">
        <f>'statement of marks'!$A$1</f>
        <v>jk- ck- ek/;fed fo|ky; uohu] fuEckgsM+k</v>
      </c>
      <c r="B2761" s="939"/>
      <c r="C2761" s="939"/>
      <c r="D2761" s="939"/>
      <c r="E2761" s="939"/>
      <c r="F2761" s="939"/>
      <c r="G2761" s="939"/>
      <c r="H2761" s="939"/>
      <c r="I2761" s="939"/>
      <c r="J2761" s="940"/>
    </row>
    <row r="2762" spans="1:10" ht="17" customHeight="1">
      <c r="A2762" s="941"/>
      <c r="B2762" s="942"/>
      <c r="C2762" s="942"/>
      <c r="D2762" s="942"/>
      <c r="E2762" s="942"/>
      <c r="F2762" s="942"/>
      <c r="G2762" s="942"/>
      <c r="H2762" s="942"/>
      <c r="I2762" s="942"/>
      <c r="J2762" s="943"/>
    </row>
    <row r="2763" spans="1:10" ht="17" customHeight="1">
      <c r="A2763" s="531"/>
      <c r="B2763" s="537" t="s">
        <v>559</v>
      </c>
      <c r="C2763" s="944" t="str">
        <f>'statement of marks'!$F$3</f>
        <v>2015-16</v>
      </c>
      <c r="D2763" s="944"/>
      <c r="E2763" s="944"/>
      <c r="F2763" s="944"/>
      <c r="G2763" s="944"/>
      <c r="H2763" s="944"/>
      <c r="I2763" s="944"/>
      <c r="J2763" s="945"/>
    </row>
    <row r="2764" spans="1:10" ht="17" customHeight="1">
      <c r="A2764" s="532"/>
      <c r="B2764" s="530" t="s">
        <v>560</v>
      </c>
      <c r="C2764" s="912" t="str">
        <f>IF('statement of marks'!H96="","",'statement of marks'!H96)</f>
        <v>v 090</v>
      </c>
      <c r="D2764" s="912"/>
      <c r="E2764" s="912"/>
      <c r="F2764" s="912"/>
      <c r="G2764" s="912"/>
      <c r="H2764" s="912"/>
      <c r="I2764" s="912"/>
      <c r="J2764" s="958"/>
    </row>
    <row r="2765" spans="1:10" ht="17" customHeight="1">
      <c r="A2765" s="532"/>
      <c r="B2765" s="530" t="s">
        <v>561</v>
      </c>
      <c r="C2765" s="912" t="str">
        <f>IF('statement of marks'!I96="","",'statement of marks'!I96)</f>
        <v>c 090</v>
      </c>
      <c r="D2765" s="912"/>
      <c r="E2765" s="912"/>
      <c r="F2765" s="912"/>
      <c r="G2765" s="912"/>
      <c r="H2765" s="912"/>
      <c r="I2765" s="912"/>
      <c r="J2765" s="958"/>
    </row>
    <row r="2766" spans="1:10" ht="17" customHeight="1">
      <c r="A2766" s="532"/>
      <c r="B2766" s="530" t="s">
        <v>562</v>
      </c>
      <c r="C2766" s="912" t="str">
        <f>IF('statement of marks'!J96="","",'statement of marks'!J96)</f>
        <v>l 090</v>
      </c>
      <c r="D2766" s="912"/>
      <c r="E2766" s="912"/>
      <c r="F2766" s="912"/>
      <c r="G2766" s="912"/>
      <c r="H2766" s="912"/>
      <c r="I2766" s="912"/>
      <c r="J2766" s="958"/>
    </row>
    <row r="2767" spans="1:10" ht="17" customHeight="1">
      <c r="A2767" s="532"/>
      <c r="B2767" s="530" t="s">
        <v>563</v>
      </c>
      <c r="C2767" s="946" t="str">
        <f>'statement of marks'!$D$3</f>
        <v>2 A</v>
      </c>
      <c r="D2767" s="946"/>
      <c r="E2767" s="946"/>
      <c r="F2767" s="912" t="s">
        <v>566</v>
      </c>
      <c r="G2767" s="912"/>
      <c r="H2767" s="912"/>
      <c r="I2767" s="949" t="str">
        <f>IF('statement of marks'!B96="","",'statement of marks'!B96)</f>
        <v/>
      </c>
      <c r="J2767" s="950"/>
    </row>
    <row r="2768" spans="1:10" ht="17" customHeight="1">
      <c r="A2768" s="532"/>
      <c r="B2768" s="530" t="s">
        <v>6</v>
      </c>
      <c r="C2768" s="946" t="str">
        <f>IF('statement of marks'!D96="","",'statement of marks'!D96)</f>
        <v/>
      </c>
      <c r="D2768" s="946"/>
      <c r="E2768" s="946"/>
      <c r="F2768" s="912" t="s">
        <v>564</v>
      </c>
      <c r="G2768" s="912"/>
      <c r="H2768" s="912"/>
      <c r="I2768" s="949" t="str">
        <f>IF('statement of marks'!E96="","",'statement of marks'!E96)</f>
        <v/>
      </c>
      <c r="J2768" s="950"/>
    </row>
    <row r="2769" spans="1:10" ht="17" customHeight="1">
      <c r="A2769" s="532"/>
      <c r="B2769" s="530" t="s">
        <v>661</v>
      </c>
      <c r="C2769" s="947" t="str">
        <f>IF('statement of marks'!F96="","",'statement of marks'!F96)</f>
        <v/>
      </c>
      <c r="D2769" s="947"/>
      <c r="E2769" s="947"/>
      <c r="F2769" s="918" t="str">
        <f>IF('statement of marks'!G96="","",'statement of marks'!G96)</f>
        <v/>
      </c>
      <c r="G2769" s="918"/>
      <c r="H2769" s="918"/>
      <c r="I2769" s="918"/>
      <c r="J2769" s="948"/>
    </row>
    <row r="2770" spans="1:10" ht="17" customHeight="1">
      <c r="A2770" s="534"/>
      <c r="B2770" s="529" t="s">
        <v>565</v>
      </c>
      <c r="C2770" s="498" t="str">
        <f>'statement of marks'!K$5</f>
        <v>ekSf[kd</v>
      </c>
      <c r="D2770" s="498" t="str">
        <f>'statement of marks'!L$5</f>
        <v>fyf[kr</v>
      </c>
      <c r="E2770" s="498" t="str">
        <f>'statement of marks'!M$5</f>
        <v>;ksx</v>
      </c>
      <c r="F2770" s="498" t="str">
        <f>'statement of marks'!N$5</f>
        <v>ekSf[kd</v>
      </c>
      <c r="G2770" s="498" t="str">
        <f>'statement of marks'!O$5</f>
        <v>fyf[kr</v>
      </c>
      <c r="H2770" s="498" t="str">
        <f>'statement of marks'!P$5</f>
        <v>;ksx</v>
      </c>
      <c r="I2770" s="564" t="s">
        <v>79</v>
      </c>
      <c r="J2770" s="565" t="s">
        <v>571</v>
      </c>
    </row>
    <row r="2771" spans="1:10" ht="17" customHeight="1">
      <c r="A2771" s="533"/>
      <c r="B2771" s="538" t="s">
        <v>55</v>
      </c>
      <c r="C2771" s="541">
        <f>'statement of marks'!K$6</f>
        <v>70</v>
      </c>
      <c r="D2771" s="541">
        <f>'statement of marks'!L$6</f>
        <v>30</v>
      </c>
      <c r="E2771" s="541">
        <f>'statement of marks'!M$6</f>
        <v>100</v>
      </c>
      <c r="F2771" s="541">
        <f>'statement of marks'!N$6</f>
        <v>70</v>
      </c>
      <c r="G2771" s="541">
        <f>'statement of marks'!O$6</f>
        <v>30</v>
      </c>
      <c r="H2771" s="541">
        <f>'statement of marks'!P$6</f>
        <v>100</v>
      </c>
      <c r="I2771" s="541"/>
      <c r="J2771" s="542"/>
    </row>
    <row r="2772" spans="1:10" ht="17" customHeight="1">
      <c r="A2772" s="532"/>
      <c r="B2772" s="530" t="str">
        <f>'statement of marks'!$BZ$5</f>
        <v>fgUnh</v>
      </c>
      <c r="C2772" s="543" t="str">
        <f>'statement of marks'!K96</f>
        <v/>
      </c>
      <c r="D2772" s="543" t="str">
        <f>'statement of marks'!L96</f>
        <v/>
      </c>
      <c r="E2772" s="543" t="str">
        <f>'statement of marks'!M96</f>
        <v/>
      </c>
      <c r="F2772" s="543" t="str">
        <f>'statement of marks'!N96</f>
        <v/>
      </c>
      <c r="G2772" s="543" t="str">
        <f>'statement of marks'!O96</f>
        <v/>
      </c>
      <c r="H2772" s="543" t="str">
        <f>'statement of marks'!P96</f>
        <v/>
      </c>
      <c r="I2772" s="544" t="str">
        <f>IF('statement of marks'!CA96="","",'statement of marks'!CA96)</f>
        <v/>
      </c>
      <c r="J2772" s="545" t="str">
        <f>IF('statement of marks'!CB96="","",'statement of marks'!CB96)</f>
        <v/>
      </c>
    </row>
    <row r="2773" spans="1:10" ht="17" customHeight="1">
      <c r="A2773" s="532"/>
      <c r="B2773" s="530" t="str">
        <f>'statement of marks'!$CC$5</f>
        <v>vaxszth</v>
      </c>
      <c r="C2773" s="543" t="str">
        <f>'statement of marks'!X96</f>
        <v/>
      </c>
      <c r="D2773" s="543" t="str">
        <f>'statement of marks'!Y96</f>
        <v/>
      </c>
      <c r="E2773" s="543" t="str">
        <f>'statement of marks'!Z96</f>
        <v/>
      </c>
      <c r="F2773" s="543" t="str">
        <f>'statement of marks'!AA96</f>
        <v/>
      </c>
      <c r="G2773" s="543" t="str">
        <f>'statement of marks'!AB96</f>
        <v/>
      </c>
      <c r="H2773" s="543" t="str">
        <f>'statement of marks'!AC96</f>
        <v/>
      </c>
      <c r="I2773" s="544" t="str">
        <f>IF('statement of marks'!CD96="","",'statement of marks'!CD96)</f>
        <v/>
      </c>
      <c r="J2773" s="545" t="str">
        <f>IF('statement of marks'!CE96="","",'statement of marks'!CE96)</f>
        <v/>
      </c>
    </row>
    <row r="2774" spans="1:10" ht="17" customHeight="1">
      <c r="A2774" s="532"/>
      <c r="B2774" s="530" t="str">
        <f>'statement of marks'!$CF$5</f>
        <v>xf.kr</v>
      </c>
      <c r="C2774" s="543" t="str">
        <f>'statement of marks'!AK96</f>
        <v/>
      </c>
      <c r="D2774" s="543" t="str">
        <f>'statement of marks'!AL96</f>
        <v/>
      </c>
      <c r="E2774" s="543" t="str">
        <f>'statement of marks'!AM96</f>
        <v/>
      </c>
      <c r="F2774" s="543" t="str">
        <f>'statement of marks'!AN96</f>
        <v/>
      </c>
      <c r="G2774" s="543" t="str">
        <f>'statement of marks'!AO96</f>
        <v/>
      </c>
      <c r="H2774" s="543" t="str">
        <f>'statement of marks'!AP96</f>
        <v/>
      </c>
      <c r="I2774" s="544" t="str">
        <f>IF('statement of marks'!CG96="","",'statement of marks'!CG96)</f>
        <v/>
      </c>
      <c r="J2774" s="545" t="str">
        <f>IF('statement of marks'!CH96="","",'statement of marks'!CH96)</f>
        <v/>
      </c>
    </row>
    <row r="2775" spans="1:10" ht="17" customHeight="1">
      <c r="A2775" s="533"/>
      <c r="B2775" s="538" t="s">
        <v>55</v>
      </c>
      <c r="C2775" s="541"/>
      <c r="D2775" s="541"/>
      <c r="E2775" s="541">
        <f>'statement of marks'!AX$6</f>
        <v>50</v>
      </c>
      <c r="F2775" s="541"/>
      <c r="G2775" s="541"/>
      <c r="H2775" s="541">
        <f>'statement of marks'!AY$6</f>
        <v>50</v>
      </c>
      <c r="I2775" s="546"/>
      <c r="J2775" s="542"/>
    </row>
    <row r="2776" spans="1:10" ht="17" customHeight="1">
      <c r="A2776" s="532"/>
      <c r="B2776" s="530" t="str">
        <f>'statement of marks'!$CI$5</f>
        <v>Ik;kZoj.k v/;;u</v>
      </c>
      <c r="C2776" s="561"/>
      <c r="D2776" s="561"/>
      <c r="E2776" s="543" t="str">
        <f>'statement of marks'!AX96</f>
        <v/>
      </c>
      <c r="F2776" s="561"/>
      <c r="G2776" s="561"/>
      <c r="H2776" s="543" t="str">
        <f>'statement of marks'!AY96</f>
        <v/>
      </c>
      <c r="I2776" s="544" t="str">
        <f>IF('statement of marks'!CJ96="","",'statement of marks'!CJ96)</f>
        <v/>
      </c>
      <c r="J2776" s="545" t="str">
        <f>IF('statement of marks'!CK96="","",'statement of marks'!CK96)</f>
        <v/>
      </c>
    </row>
    <row r="2777" spans="1:10" ht="17" customHeight="1">
      <c r="A2777" s="532"/>
      <c r="B2777" s="530" t="str">
        <f>'statement of marks'!$CR$5</f>
        <v>LokLF; ,oe~ 'kkjhfjd f'k{kk</v>
      </c>
      <c r="C2777" s="543"/>
      <c r="D2777" s="543"/>
      <c r="E2777" s="543" t="str">
        <f>'statement of marks'!BS96</f>
        <v/>
      </c>
      <c r="F2777" s="561"/>
      <c r="G2777" s="543"/>
      <c r="H2777" s="543" t="str">
        <f>'statement of marks'!BT96</f>
        <v/>
      </c>
      <c r="I2777" s="547" t="str">
        <f>IF('statement of marks'!CS96="","",'statement of marks'!CS96)</f>
        <v/>
      </c>
      <c r="J2777" s="548" t="str">
        <f>IF('statement of marks'!CT96="","",'statement of marks'!CT96)</f>
        <v/>
      </c>
    </row>
    <row r="2778" spans="1:10" ht="17" customHeight="1">
      <c r="A2778" s="533"/>
      <c r="B2778" s="538" t="s">
        <v>55</v>
      </c>
      <c r="C2778" s="541"/>
      <c r="D2778" s="541"/>
      <c r="E2778" s="541">
        <f>'statement of marks'!BE$6</f>
        <v>25</v>
      </c>
      <c r="F2778" s="546"/>
      <c r="G2778" s="541"/>
      <c r="H2778" s="541">
        <f>'statement of marks'!BF$6</f>
        <v>25</v>
      </c>
      <c r="I2778" s="549"/>
      <c r="J2778" s="550"/>
    </row>
    <row r="2779" spans="1:10" ht="17" customHeight="1">
      <c r="A2779" s="532"/>
      <c r="B2779" s="530" t="str">
        <f>'statement of marks'!$CL$5</f>
        <v>dk;kZuqHko</v>
      </c>
      <c r="C2779" s="543"/>
      <c r="D2779" s="543"/>
      <c r="E2779" s="543" t="str">
        <f>'statement of marks'!BE96</f>
        <v/>
      </c>
      <c r="F2779" s="561"/>
      <c r="G2779" s="543"/>
      <c r="H2779" s="543" t="str">
        <f>'statement of marks'!BF96</f>
        <v/>
      </c>
      <c r="I2779" s="544" t="str">
        <f>IF('statement of marks'!CM96="","",'statement of marks'!CM96)</f>
        <v/>
      </c>
      <c r="J2779" s="545" t="str">
        <f>IF('statement of marks'!CN96="","",'statement of marks'!CN96)</f>
        <v/>
      </c>
    </row>
    <row r="2780" spans="1:10" ht="17" customHeight="1">
      <c r="A2780" s="532"/>
      <c r="B2780" s="530" t="str">
        <f>'statement of marks'!$CO$5</f>
        <v>dyk f'k{kk</v>
      </c>
      <c r="C2780" s="543"/>
      <c r="D2780" s="543"/>
      <c r="E2780" s="543" t="str">
        <f>'statement of marks'!BL96</f>
        <v/>
      </c>
      <c r="F2780" s="561"/>
      <c r="G2780" s="543"/>
      <c r="H2780" s="543" t="str">
        <f>'statement of marks'!BM96</f>
        <v/>
      </c>
      <c r="I2780" s="547" t="str">
        <f>IF('statement of marks'!CP96="","",'statement of marks'!CP96)</f>
        <v/>
      </c>
      <c r="J2780" s="551" t="str">
        <f>IF('statement of marks'!CQ96="","",'statement of marks'!CQ96)</f>
        <v/>
      </c>
    </row>
    <row r="2781" spans="1:10" ht="17" customHeight="1">
      <c r="A2781" s="960"/>
      <c r="B2781" s="959" t="s">
        <v>659</v>
      </c>
      <c r="C2781" s="920" t="s">
        <v>8</v>
      </c>
      <c r="D2781" s="920"/>
      <c r="E2781" s="961" t="str">
        <f>'statement of marks'!CY$5</f>
        <v>dqy iw.kkZd</v>
      </c>
      <c r="F2781" s="961"/>
      <c r="G2781" s="961" t="str">
        <f>'statement of marks'!CZ$5</f>
        <v>dqy izkIrkad</v>
      </c>
      <c r="H2781" s="961"/>
      <c r="I2781" s="562" t="str">
        <f>'statement of marks'!DA$5</f>
        <v>izfr'kr</v>
      </c>
      <c r="J2781" s="536" t="s">
        <v>663</v>
      </c>
    </row>
    <row r="2782" spans="1:10" ht="17" customHeight="1">
      <c r="A2782" s="960"/>
      <c r="B2782" s="959"/>
      <c r="C2782" s="920" t="str">
        <f>IF('statement of marks'!CX96="","",'statement of marks'!CX96)</f>
        <v/>
      </c>
      <c r="D2782" s="920"/>
      <c r="E2782" s="951" t="str">
        <f>IF('statement of marks'!CY96="","",'statement of marks'!CY96)</f>
        <v/>
      </c>
      <c r="F2782" s="951"/>
      <c r="G2782" s="951" t="str">
        <f>IF('statement of marks'!CZ96="","",'statement of marks'!CZ96)</f>
        <v/>
      </c>
      <c r="H2782" s="951"/>
      <c r="I2782" s="543" t="str">
        <f>IF('statement of marks'!DA96="","",'statement of marks'!DA96)</f>
        <v/>
      </c>
      <c r="J2782" s="566" t="str">
        <f>IF('statement of marks'!DB96="","",'statement of marks'!DB96)</f>
        <v/>
      </c>
    </row>
    <row r="2783" spans="1:10" ht="17" customHeight="1">
      <c r="A2783" s="532"/>
      <c r="B2783" s="539" t="str">
        <f>'statement of marks'!$CU$5</f>
        <v>dqy ehfVax</v>
      </c>
      <c r="C2783" s="932" t="str">
        <f>details!$CB$3</f>
        <v>;ksx fnlEcj rd</v>
      </c>
      <c r="D2783" s="933"/>
      <c r="E2783" s="934"/>
      <c r="F2783" s="552" t="str">
        <f>details!CB96</f>
        <v/>
      </c>
      <c r="G2783" s="932" t="s">
        <v>664</v>
      </c>
      <c r="H2783" s="933"/>
      <c r="I2783" s="934"/>
      <c r="J2783" s="554" t="str">
        <f>details!CJ96</f>
        <v/>
      </c>
    </row>
    <row r="2784" spans="1:10" ht="17" customHeight="1">
      <c r="A2784" s="532"/>
      <c r="B2784" s="530" t="str">
        <f>'statement of marks'!$CV$5</f>
        <v>Nk= mifLFkfr</v>
      </c>
      <c r="C2784" s="935"/>
      <c r="D2784" s="936"/>
      <c r="E2784" s="937"/>
      <c r="F2784" s="553" t="str">
        <f>details!CC96</f>
        <v/>
      </c>
      <c r="G2784" s="935"/>
      <c r="H2784" s="936"/>
      <c r="I2784" s="937"/>
      <c r="J2784" s="555" t="str">
        <f>details!CK96</f>
        <v/>
      </c>
    </row>
    <row r="2785" spans="1:10" ht="17" customHeight="1">
      <c r="A2785" s="532"/>
      <c r="B2785" s="530" t="s">
        <v>569</v>
      </c>
      <c r="C2785" s="952" t="str">
        <f>IF('statement of marks'!DE96="","",'statement of marks'!DE96)</f>
        <v/>
      </c>
      <c r="D2785" s="953"/>
      <c r="E2785" s="953"/>
      <c r="F2785" s="954"/>
      <c r="G2785" s="955" t="str">
        <f>'statement of marks'!DD$5</f>
        <v>d{kk esa LFkku</v>
      </c>
      <c r="H2785" s="956"/>
      <c r="I2785" s="957"/>
      <c r="J2785" s="545" t="str">
        <f>'statement of marks'!DD96</f>
        <v/>
      </c>
    </row>
    <row r="2786" spans="1:10" ht="17" customHeight="1">
      <c r="A2786" s="532"/>
      <c r="B2786" s="530" t="s">
        <v>65</v>
      </c>
      <c r="C2786" s="920"/>
      <c r="D2786" s="920"/>
      <c r="E2786" s="920"/>
      <c r="F2786" s="920"/>
      <c r="G2786" s="920"/>
      <c r="H2786" s="920"/>
      <c r="I2786" s="920"/>
      <c r="J2786" s="924"/>
    </row>
    <row r="2787" spans="1:10" ht="17" customHeight="1">
      <c r="A2787" s="532"/>
      <c r="B2787" s="556" t="s">
        <v>86</v>
      </c>
      <c r="C2787" s="920"/>
      <c r="D2787" s="920"/>
      <c r="E2787" s="920"/>
      <c r="F2787" s="920"/>
      <c r="G2787" s="920"/>
      <c r="H2787" s="920"/>
      <c r="I2787" s="920"/>
      <c r="J2787" s="924"/>
    </row>
    <row r="2788" spans="1:10" ht="17" customHeight="1">
      <c r="A2788" s="532"/>
      <c r="B2788" s="557" t="s">
        <v>16</v>
      </c>
      <c r="C2788" s="920"/>
      <c r="D2788" s="920"/>
      <c r="E2788" s="920"/>
      <c r="F2788" s="920"/>
      <c r="G2788" s="920"/>
      <c r="H2788" s="920"/>
      <c r="I2788" s="920"/>
      <c r="J2788" s="924"/>
    </row>
    <row r="2789" spans="1:10" ht="17" customHeight="1">
      <c r="A2789" s="534"/>
      <c r="B2789" s="558" t="s">
        <v>4</v>
      </c>
      <c r="C2789" s="920"/>
      <c r="D2789" s="920"/>
      <c r="E2789" s="920"/>
      <c r="F2789" s="920"/>
      <c r="G2789" s="920"/>
      <c r="H2789" s="920"/>
      <c r="I2789" s="920"/>
      <c r="J2789" s="924"/>
    </row>
    <row r="2790" spans="1:10" ht="17" customHeight="1" thickBot="1">
      <c r="A2790" s="535"/>
      <c r="B2790" s="559" t="str">
        <f>'statement of marks'!$H$3</f>
        <v xml:space="preserve">fo|ky; dk Mkbl dksM+ </v>
      </c>
      <c r="C2790" s="925" t="str">
        <f>'statement of marks'!$I$3</f>
        <v>00001</v>
      </c>
      <c r="D2790" s="925"/>
      <c r="E2790" s="926" t="s">
        <v>63</v>
      </c>
      <c r="F2790" s="926"/>
      <c r="G2790" s="926"/>
      <c r="H2790" s="927">
        <f>'statement of marks'!$DD$107</f>
        <v>42460</v>
      </c>
      <c r="I2790" s="928"/>
      <c r="J2790" s="540" t="s">
        <v>662</v>
      </c>
    </row>
    <row r="2791" spans="1:10" ht="17" customHeight="1">
      <c r="A2791" s="929" t="s">
        <v>39</v>
      </c>
      <c r="B2791" s="930"/>
      <c r="C2791" s="930"/>
      <c r="D2791" s="930"/>
      <c r="E2791" s="930"/>
      <c r="F2791" s="930"/>
      <c r="G2791" s="930"/>
      <c r="H2791" s="930"/>
      <c r="I2791" s="930"/>
      <c r="J2791" s="931"/>
    </row>
    <row r="2792" spans="1:10" ht="17" customHeight="1">
      <c r="A2792" s="938" t="str">
        <f>'statement of marks'!$A$1</f>
        <v>jk- ck- ek/;fed fo|ky; uohu] fuEckgsM+k</v>
      </c>
      <c r="B2792" s="939"/>
      <c r="C2792" s="939"/>
      <c r="D2792" s="939"/>
      <c r="E2792" s="939"/>
      <c r="F2792" s="939"/>
      <c r="G2792" s="939"/>
      <c r="H2792" s="939"/>
      <c r="I2792" s="939"/>
      <c r="J2792" s="940"/>
    </row>
    <row r="2793" spans="1:10" ht="17" customHeight="1">
      <c r="A2793" s="941"/>
      <c r="B2793" s="942"/>
      <c r="C2793" s="942"/>
      <c r="D2793" s="942"/>
      <c r="E2793" s="942"/>
      <c r="F2793" s="942"/>
      <c r="G2793" s="942"/>
      <c r="H2793" s="942"/>
      <c r="I2793" s="942"/>
      <c r="J2793" s="943"/>
    </row>
    <row r="2794" spans="1:10" ht="17" customHeight="1">
      <c r="A2794" s="531"/>
      <c r="B2794" s="537" t="s">
        <v>559</v>
      </c>
      <c r="C2794" s="944" t="str">
        <f>'statement of marks'!$F$3</f>
        <v>2015-16</v>
      </c>
      <c r="D2794" s="944"/>
      <c r="E2794" s="944"/>
      <c r="F2794" s="944"/>
      <c r="G2794" s="944"/>
      <c r="H2794" s="944"/>
      <c r="I2794" s="944"/>
      <c r="J2794" s="945"/>
    </row>
    <row r="2795" spans="1:10" ht="17" customHeight="1">
      <c r="A2795" s="532"/>
      <c r="B2795" s="530" t="s">
        <v>560</v>
      </c>
      <c r="C2795" s="912" t="str">
        <f>IF('statement of marks'!H97="","",'statement of marks'!H97)</f>
        <v>v 091</v>
      </c>
      <c r="D2795" s="912"/>
      <c r="E2795" s="912"/>
      <c r="F2795" s="912"/>
      <c r="G2795" s="912"/>
      <c r="H2795" s="912"/>
      <c r="I2795" s="912"/>
      <c r="J2795" s="958"/>
    </row>
    <row r="2796" spans="1:10" ht="17" customHeight="1">
      <c r="A2796" s="532"/>
      <c r="B2796" s="530" t="s">
        <v>561</v>
      </c>
      <c r="C2796" s="912" t="str">
        <f>IF('statement of marks'!I97="","",'statement of marks'!I97)</f>
        <v>c 091</v>
      </c>
      <c r="D2796" s="912"/>
      <c r="E2796" s="912"/>
      <c r="F2796" s="912"/>
      <c r="G2796" s="912"/>
      <c r="H2796" s="912"/>
      <c r="I2796" s="912"/>
      <c r="J2796" s="958"/>
    </row>
    <row r="2797" spans="1:10" ht="17" customHeight="1">
      <c r="A2797" s="532"/>
      <c r="B2797" s="530" t="s">
        <v>562</v>
      </c>
      <c r="C2797" s="912" t="str">
        <f>IF('statement of marks'!J97="","",'statement of marks'!J97)</f>
        <v>l 091</v>
      </c>
      <c r="D2797" s="912"/>
      <c r="E2797" s="912"/>
      <c r="F2797" s="912"/>
      <c r="G2797" s="912"/>
      <c r="H2797" s="912"/>
      <c r="I2797" s="912"/>
      <c r="J2797" s="958"/>
    </row>
    <row r="2798" spans="1:10" ht="17" customHeight="1">
      <c r="A2798" s="532"/>
      <c r="B2798" s="530" t="s">
        <v>563</v>
      </c>
      <c r="C2798" s="946" t="str">
        <f>'statement of marks'!$D$3</f>
        <v>2 A</v>
      </c>
      <c r="D2798" s="946"/>
      <c r="E2798" s="946"/>
      <c r="F2798" s="912" t="s">
        <v>566</v>
      </c>
      <c r="G2798" s="912"/>
      <c r="H2798" s="912"/>
      <c r="I2798" s="949" t="str">
        <f>IF('statement of marks'!B97="","",'statement of marks'!B97)</f>
        <v/>
      </c>
      <c r="J2798" s="950"/>
    </row>
    <row r="2799" spans="1:10" ht="17" customHeight="1">
      <c r="A2799" s="532"/>
      <c r="B2799" s="530" t="s">
        <v>6</v>
      </c>
      <c r="C2799" s="946" t="str">
        <f>IF('statement of marks'!D97="","",'statement of marks'!D97)</f>
        <v/>
      </c>
      <c r="D2799" s="946"/>
      <c r="E2799" s="946"/>
      <c r="F2799" s="912" t="s">
        <v>564</v>
      </c>
      <c r="G2799" s="912"/>
      <c r="H2799" s="912"/>
      <c r="I2799" s="949" t="str">
        <f>IF('statement of marks'!E97="","",'statement of marks'!E97)</f>
        <v/>
      </c>
      <c r="J2799" s="950"/>
    </row>
    <row r="2800" spans="1:10" ht="17" customHeight="1">
      <c r="A2800" s="532"/>
      <c r="B2800" s="530" t="s">
        <v>661</v>
      </c>
      <c r="C2800" s="947" t="str">
        <f>IF('statement of marks'!F97="","",'statement of marks'!F97)</f>
        <v/>
      </c>
      <c r="D2800" s="947"/>
      <c r="E2800" s="947"/>
      <c r="F2800" s="918" t="str">
        <f>IF('statement of marks'!G97="","",'statement of marks'!G97)</f>
        <v/>
      </c>
      <c r="G2800" s="918"/>
      <c r="H2800" s="918"/>
      <c r="I2800" s="918"/>
      <c r="J2800" s="948"/>
    </row>
    <row r="2801" spans="1:10" ht="17" customHeight="1">
      <c r="A2801" s="534"/>
      <c r="B2801" s="529" t="s">
        <v>565</v>
      </c>
      <c r="C2801" s="498" t="str">
        <f>'statement of marks'!K$5</f>
        <v>ekSf[kd</v>
      </c>
      <c r="D2801" s="498" t="str">
        <f>'statement of marks'!L$5</f>
        <v>fyf[kr</v>
      </c>
      <c r="E2801" s="498" t="str">
        <f>'statement of marks'!M$5</f>
        <v>;ksx</v>
      </c>
      <c r="F2801" s="498" t="str">
        <f>'statement of marks'!N$5</f>
        <v>ekSf[kd</v>
      </c>
      <c r="G2801" s="498" t="str">
        <f>'statement of marks'!O$5</f>
        <v>fyf[kr</v>
      </c>
      <c r="H2801" s="498" t="str">
        <f>'statement of marks'!P$5</f>
        <v>;ksx</v>
      </c>
      <c r="I2801" s="564" t="s">
        <v>79</v>
      </c>
      <c r="J2801" s="565" t="s">
        <v>571</v>
      </c>
    </row>
    <row r="2802" spans="1:10" ht="17" customHeight="1">
      <c r="A2802" s="533"/>
      <c r="B2802" s="538" t="s">
        <v>55</v>
      </c>
      <c r="C2802" s="541">
        <f>'statement of marks'!K$6</f>
        <v>70</v>
      </c>
      <c r="D2802" s="541">
        <f>'statement of marks'!L$6</f>
        <v>30</v>
      </c>
      <c r="E2802" s="541">
        <f>'statement of marks'!M$6</f>
        <v>100</v>
      </c>
      <c r="F2802" s="541">
        <f>'statement of marks'!N$6</f>
        <v>70</v>
      </c>
      <c r="G2802" s="541">
        <f>'statement of marks'!O$6</f>
        <v>30</v>
      </c>
      <c r="H2802" s="541">
        <f>'statement of marks'!P$6</f>
        <v>100</v>
      </c>
      <c r="I2802" s="541"/>
      <c r="J2802" s="542"/>
    </row>
    <row r="2803" spans="1:10" ht="17" customHeight="1">
      <c r="A2803" s="532"/>
      <c r="B2803" s="530" t="str">
        <f>'statement of marks'!$BZ$5</f>
        <v>fgUnh</v>
      </c>
      <c r="C2803" s="543" t="str">
        <f>'statement of marks'!K97</f>
        <v/>
      </c>
      <c r="D2803" s="543" t="str">
        <f>'statement of marks'!L97</f>
        <v/>
      </c>
      <c r="E2803" s="543" t="str">
        <f>'statement of marks'!M97</f>
        <v/>
      </c>
      <c r="F2803" s="543" t="str">
        <f>'statement of marks'!N97</f>
        <v/>
      </c>
      <c r="G2803" s="543" t="str">
        <f>'statement of marks'!O97</f>
        <v/>
      </c>
      <c r="H2803" s="543" t="str">
        <f>'statement of marks'!P97</f>
        <v/>
      </c>
      <c r="I2803" s="544" t="str">
        <f>IF('statement of marks'!CA97="","",'statement of marks'!CA97)</f>
        <v/>
      </c>
      <c r="J2803" s="545" t="str">
        <f>IF('statement of marks'!CB97="","",'statement of marks'!CB97)</f>
        <v/>
      </c>
    </row>
    <row r="2804" spans="1:10" ht="17" customHeight="1">
      <c r="A2804" s="532"/>
      <c r="B2804" s="530" t="str">
        <f>'statement of marks'!$CC$5</f>
        <v>vaxszth</v>
      </c>
      <c r="C2804" s="543" t="str">
        <f>'statement of marks'!X97</f>
        <v/>
      </c>
      <c r="D2804" s="543" t="str">
        <f>'statement of marks'!Y97</f>
        <v/>
      </c>
      <c r="E2804" s="543" t="str">
        <f>'statement of marks'!Z97</f>
        <v/>
      </c>
      <c r="F2804" s="543" t="str">
        <f>'statement of marks'!AA97</f>
        <v/>
      </c>
      <c r="G2804" s="543" t="str">
        <f>'statement of marks'!AB97</f>
        <v/>
      </c>
      <c r="H2804" s="543" t="str">
        <f>'statement of marks'!AC97</f>
        <v/>
      </c>
      <c r="I2804" s="544" t="str">
        <f>IF('statement of marks'!CD97="","",'statement of marks'!CD97)</f>
        <v/>
      </c>
      <c r="J2804" s="545" t="str">
        <f>IF('statement of marks'!CE97="","",'statement of marks'!CE97)</f>
        <v/>
      </c>
    </row>
    <row r="2805" spans="1:10" ht="17" customHeight="1">
      <c r="A2805" s="532"/>
      <c r="B2805" s="530" t="str">
        <f>'statement of marks'!$CF$5</f>
        <v>xf.kr</v>
      </c>
      <c r="C2805" s="543" t="str">
        <f>'statement of marks'!AK97</f>
        <v/>
      </c>
      <c r="D2805" s="543" t="str">
        <f>'statement of marks'!AL97</f>
        <v/>
      </c>
      <c r="E2805" s="543" t="str">
        <f>'statement of marks'!AM97</f>
        <v/>
      </c>
      <c r="F2805" s="543" t="str">
        <f>'statement of marks'!AN97</f>
        <v/>
      </c>
      <c r="G2805" s="543" t="str">
        <f>'statement of marks'!AO97</f>
        <v/>
      </c>
      <c r="H2805" s="543" t="str">
        <f>'statement of marks'!AP97</f>
        <v/>
      </c>
      <c r="I2805" s="544" t="str">
        <f>IF('statement of marks'!CG97="","",'statement of marks'!CG97)</f>
        <v/>
      </c>
      <c r="J2805" s="545" t="str">
        <f>IF('statement of marks'!CH97="","",'statement of marks'!CH97)</f>
        <v/>
      </c>
    </row>
    <row r="2806" spans="1:10" ht="17" customHeight="1">
      <c r="A2806" s="533"/>
      <c r="B2806" s="538" t="s">
        <v>55</v>
      </c>
      <c r="C2806" s="541"/>
      <c r="D2806" s="541"/>
      <c r="E2806" s="541">
        <f>'statement of marks'!AX$6</f>
        <v>50</v>
      </c>
      <c r="F2806" s="541"/>
      <c r="G2806" s="541"/>
      <c r="H2806" s="541">
        <f>'statement of marks'!AY$6</f>
        <v>50</v>
      </c>
      <c r="I2806" s="546"/>
      <c r="J2806" s="542"/>
    </row>
    <row r="2807" spans="1:10" ht="17" customHeight="1">
      <c r="A2807" s="532"/>
      <c r="B2807" s="530" t="str">
        <f>'statement of marks'!$CI$5</f>
        <v>Ik;kZoj.k v/;;u</v>
      </c>
      <c r="C2807" s="561"/>
      <c r="D2807" s="561"/>
      <c r="E2807" s="543" t="str">
        <f>'statement of marks'!AX97</f>
        <v/>
      </c>
      <c r="F2807" s="561"/>
      <c r="G2807" s="561"/>
      <c r="H2807" s="543" t="str">
        <f>'statement of marks'!AY97</f>
        <v/>
      </c>
      <c r="I2807" s="544" t="str">
        <f>IF('statement of marks'!CJ97="","",'statement of marks'!CJ97)</f>
        <v/>
      </c>
      <c r="J2807" s="545" t="str">
        <f>IF('statement of marks'!CK97="","",'statement of marks'!CK97)</f>
        <v/>
      </c>
    </row>
    <row r="2808" spans="1:10" ht="17" customHeight="1">
      <c r="A2808" s="532"/>
      <c r="B2808" s="530" t="str">
        <f>'statement of marks'!$CR$5</f>
        <v>LokLF; ,oe~ 'kkjhfjd f'k{kk</v>
      </c>
      <c r="C2808" s="543"/>
      <c r="D2808" s="543"/>
      <c r="E2808" s="543" t="str">
        <f>'statement of marks'!BS97</f>
        <v/>
      </c>
      <c r="F2808" s="561"/>
      <c r="G2808" s="543"/>
      <c r="H2808" s="543" t="str">
        <f>'statement of marks'!BT97</f>
        <v/>
      </c>
      <c r="I2808" s="547" t="str">
        <f>IF('statement of marks'!CS97="","",'statement of marks'!CS97)</f>
        <v/>
      </c>
      <c r="J2808" s="548" t="str">
        <f>IF('statement of marks'!CT97="","",'statement of marks'!CT97)</f>
        <v/>
      </c>
    </row>
    <row r="2809" spans="1:10" ht="17" customHeight="1">
      <c r="A2809" s="533"/>
      <c r="B2809" s="538" t="s">
        <v>55</v>
      </c>
      <c r="C2809" s="541"/>
      <c r="D2809" s="541"/>
      <c r="E2809" s="541">
        <f>'statement of marks'!BE$6</f>
        <v>25</v>
      </c>
      <c r="F2809" s="546"/>
      <c r="G2809" s="541"/>
      <c r="H2809" s="541">
        <f>'statement of marks'!BF$6</f>
        <v>25</v>
      </c>
      <c r="I2809" s="549"/>
      <c r="J2809" s="550"/>
    </row>
    <row r="2810" spans="1:10" ht="17" customHeight="1">
      <c r="A2810" s="532"/>
      <c r="B2810" s="530" t="str">
        <f>'statement of marks'!$CL$5</f>
        <v>dk;kZuqHko</v>
      </c>
      <c r="C2810" s="543"/>
      <c r="D2810" s="543"/>
      <c r="E2810" s="543" t="str">
        <f>'statement of marks'!BE97</f>
        <v/>
      </c>
      <c r="F2810" s="561"/>
      <c r="G2810" s="543"/>
      <c r="H2810" s="543" t="str">
        <f>'statement of marks'!BF97</f>
        <v/>
      </c>
      <c r="I2810" s="544" t="str">
        <f>IF('statement of marks'!CM97="","",'statement of marks'!CM97)</f>
        <v/>
      </c>
      <c r="J2810" s="545" t="str">
        <f>IF('statement of marks'!CN97="","",'statement of marks'!CN97)</f>
        <v/>
      </c>
    </row>
    <row r="2811" spans="1:10" ht="17" customHeight="1">
      <c r="A2811" s="532"/>
      <c r="B2811" s="530" t="str">
        <f>'statement of marks'!$CO$5</f>
        <v>dyk f'k{kk</v>
      </c>
      <c r="C2811" s="543"/>
      <c r="D2811" s="543"/>
      <c r="E2811" s="543" t="str">
        <f>'statement of marks'!BL97</f>
        <v/>
      </c>
      <c r="F2811" s="561"/>
      <c r="G2811" s="543"/>
      <c r="H2811" s="543" t="str">
        <f>'statement of marks'!BM97</f>
        <v/>
      </c>
      <c r="I2811" s="547" t="str">
        <f>IF('statement of marks'!CP97="","",'statement of marks'!CP97)</f>
        <v/>
      </c>
      <c r="J2811" s="551" t="str">
        <f>IF('statement of marks'!CQ97="","",'statement of marks'!CQ97)</f>
        <v/>
      </c>
    </row>
    <row r="2812" spans="1:10" ht="17" customHeight="1">
      <c r="A2812" s="960"/>
      <c r="B2812" s="959" t="s">
        <v>659</v>
      </c>
      <c r="C2812" s="920" t="s">
        <v>8</v>
      </c>
      <c r="D2812" s="920"/>
      <c r="E2812" s="961" t="str">
        <f>'statement of marks'!CY$5</f>
        <v>dqy iw.kkZd</v>
      </c>
      <c r="F2812" s="961"/>
      <c r="G2812" s="961" t="str">
        <f>'statement of marks'!CZ$5</f>
        <v>dqy izkIrkad</v>
      </c>
      <c r="H2812" s="961"/>
      <c r="I2812" s="562" t="str">
        <f>'statement of marks'!DA$5</f>
        <v>izfr'kr</v>
      </c>
      <c r="J2812" s="536" t="s">
        <v>663</v>
      </c>
    </row>
    <row r="2813" spans="1:10" ht="17" customHeight="1">
      <c r="A2813" s="960"/>
      <c r="B2813" s="959"/>
      <c r="C2813" s="920" t="str">
        <f>IF('statement of marks'!CX97="","",'statement of marks'!CX97)</f>
        <v/>
      </c>
      <c r="D2813" s="920"/>
      <c r="E2813" s="951" t="str">
        <f>IF('statement of marks'!CY97="","",'statement of marks'!CY97)</f>
        <v/>
      </c>
      <c r="F2813" s="951"/>
      <c r="G2813" s="951" t="str">
        <f>IF('statement of marks'!CZ97="","",'statement of marks'!CZ97)</f>
        <v/>
      </c>
      <c r="H2813" s="951"/>
      <c r="I2813" s="543" t="str">
        <f>IF('statement of marks'!DA97="","",'statement of marks'!DA97)</f>
        <v/>
      </c>
      <c r="J2813" s="566" t="str">
        <f>IF('statement of marks'!DB97="","",'statement of marks'!DB97)</f>
        <v/>
      </c>
    </row>
    <row r="2814" spans="1:10" ht="17" customHeight="1">
      <c r="A2814" s="532"/>
      <c r="B2814" s="539" t="str">
        <f>'statement of marks'!$CU$5</f>
        <v>dqy ehfVax</v>
      </c>
      <c r="C2814" s="932" t="str">
        <f>details!$CB$3</f>
        <v>;ksx fnlEcj rd</v>
      </c>
      <c r="D2814" s="933"/>
      <c r="E2814" s="934"/>
      <c r="F2814" s="552" t="str">
        <f>details!CB97</f>
        <v/>
      </c>
      <c r="G2814" s="932" t="s">
        <v>664</v>
      </c>
      <c r="H2814" s="933"/>
      <c r="I2814" s="934"/>
      <c r="J2814" s="554" t="str">
        <f>details!CJ97</f>
        <v/>
      </c>
    </row>
    <row r="2815" spans="1:10" ht="17" customHeight="1">
      <c r="A2815" s="532"/>
      <c r="B2815" s="530" t="str">
        <f>'statement of marks'!$CV$5</f>
        <v>Nk= mifLFkfr</v>
      </c>
      <c r="C2815" s="935"/>
      <c r="D2815" s="936"/>
      <c r="E2815" s="937"/>
      <c r="F2815" s="553" t="str">
        <f>details!CC97</f>
        <v/>
      </c>
      <c r="G2815" s="935"/>
      <c r="H2815" s="936"/>
      <c r="I2815" s="937"/>
      <c r="J2815" s="555" t="str">
        <f>details!CK97</f>
        <v/>
      </c>
    </row>
    <row r="2816" spans="1:10" ht="17" customHeight="1">
      <c r="A2816" s="532"/>
      <c r="B2816" s="530" t="s">
        <v>569</v>
      </c>
      <c r="C2816" s="952" t="str">
        <f>IF('statement of marks'!DE97="","",'statement of marks'!DE97)</f>
        <v/>
      </c>
      <c r="D2816" s="953"/>
      <c r="E2816" s="953"/>
      <c r="F2816" s="954"/>
      <c r="G2816" s="955" t="str">
        <f>'statement of marks'!DD$5</f>
        <v>d{kk esa LFkku</v>
      </c>
      <c r="H2816" s="956"/>
      <c r="I2816" s="957"/>
      <c r="J2816" s="545" t="str">
        <f>'statement of marks'!DD97</f>
        <v/>
      </c>
    </row>
    <row r="2817" spans="1:10" ht="17" customHeight="1">
      <c r="A2817" s="532"/>
      <c r="B2817" s="530" t="s">
        <v>65</v>
      </c>
      <c r="C2817" s="920"/>
      <c r="D2817" s="920"/>
      <c r="E2817" s="920"/>
      <c r="F2817" s="920"/>
      <c r="G2817" s="920"/>
      <c r="H2817" s="920"/>
      <c r="I2817" s="920"/>
      <c r="J2817" s="924"/>
    </row>
    <row r="2818" spans="1:10" ht="17" customHeight="1">
      <c r="A2818" s="532"/>
      <c r="B2818" s="556" t="s">
        <v>86</v>
      </c>
      <c r="C2818" s="920"/>
      <c r="D2818" s="920"/>
      <c r="E2818" s="920"/>
      <c r="F2818" s="920"/>
      <c r="G2818" s="920"/>
      <c r="H2818" s="920"/>
      <c r="I2818" s="920"/>
      <c r="J2818" s="924"/>
    </row>
    <row r="2819" spans="1:10" ht="17" customHeight="1">
      <c r="A2819" s="532"/>
      <c r="B2819" s="557" t="s">
        <v>16</v>
      </c>
      <c r="C2819" s="920"/>
      <c r="D2819" s="920"/>
      <c r="E2819" s="920"/>
      <c r="F2819" s="920"/>
      <c r="G2819" s="920"/>
      <c r="H2819" s="920"/>
      <c r="I2819" s="920"/>
      <c r="J2819" s="924"/>
    </row>
    <row r="2820" spans="1:10" ht="17" customHeight="1">
      <c r="A2820" s="534"/>
      <c r="B2820" s="558" t="s">
        <v>4</v>
      </c>
      <c r="C2820" s="920"/>
      <c r="D2820" s="920"/>
      <c r="E2820" s="920"/>
      <c r="F2820" s="920"/>
      <c r="G2820" s="920"/>
      <c r="H2820" s="920"/>
      <c r="I2820" s="920"/>
      <c r="J2820" s="924"/>
    </row>
    <row r="2821" spans="1:10" ht="17" customHeight="1" thickBot="1">
      <c r="A2821" s="535"/>
      <c r="B2821" s="559" t="str">
        <f>'statement of marks'!$H$3</f>
        <v xml:space="preserve">fo|ky; dk Mkbl dksM+ </v>
      </c>
      <c r="C2821" s="925" t="str">
        <f>'statement of marks'!$I$3</f>
        <v>00001</v>
      </c>
      <c r="D2821" s="925"/>
      <c r="E2821" s="926" t="s">
        <v>63</v>
      </c>
      <c r="F2821" s="926"/>
      <c r="G2821" s="926"/>
      <c r="H2821" s="927">
        <f>'statement of marks'!$DD$107</f>
        <v>42460</v>
      </c>
      <c r="I2821" s="928"/>
      <c r="J2821" s="540" t="s">
        <v>662</v>
      </c>
    </row>
    <row r="2822" spans="1:10" ht="17" customHeight="1">
      <c r="A2822" s="929" t="s">
        <v>39</v>
      </c>
      <c r="B2822" s="930"/>
      <c r="C2822" s="930"/>
      <c r="D2822" s="930"/>
      <c r="E2822" s="930"/>
      <c r="F2822" s="930"/>
      <c r="G2822" s="930"/>
      <c r="H2822" s="930"/>
      <c r="I2822" s="930"/>
      <c r="J2822" s="931"/>
    </row>
    <row r="2823" spans="1:10" ht="17" customHeight="1">
      <c r="A2823" s="938" t="str">
        <f>'statement of marks'!$A$1</f>
        <v>jk- ck- ek/;fed fo|ky; uohu] fuEckgsM+k</v>
      </c>
      <c r="B2823" s="939"/>
      <c r="C2823" s="939"/>
      <c r="D2823" s="939"/>
      <c r="E2823" s="939"/>
      <c r="F2823" s="939"/>
      <c r="G2823" s="939"/>
      <c r="H2823" s="939"/>
      <c r="I2823" s="939"/>
      <c r="J2823" s="940"/>
    </row>
    <row r="2824" spans="1:10" ht="17" customHeight="1">
      <c r="A2824" s="941"/>
      <c r="B2824" s="942"/>
      <c r="C2824" s="942"/>
      <c r="D2824" s="942"/>
      <c r="E2824" s="942"/>
      <c r="F2824" s="942"/>
      <c r="G2824" s="942"/>
      <c r="H2824" s="942"/>
      <c r="I2824" s="942"/>
      <c r="J2824" s="943"/>
    </row>
    <row r="2825" spans="1:10" ht="17" customHeight="1">
      <c r="A2825" s="531"/>
      <c r="B2825" s="537" t="s">
        <v>559</v>
      </c>
      <c r="C2825" s="944" t="str">
        <f>'statement of marks'!$F$3</f>
        <v>2015-16</v>
      </c>
      <c r="D2825" s="944"/>
      <c r="E2825" s="944"/>
      <c r="F2825" s="944"/>
      <c r="G2825" s="944"/>
      <c r="H2825" s="944"/>
      <c r="I2825" s="944"/>
      <c r="J2825" s="945"/>
    </row>
    <row r="2826" spans="1:10" ht="17" customHeight="1">
      <c r="A2826" s="532"/>
      <c r="B2826" s="530" t="s">
        <v>560</v>
      </c>
      <c r="C2826" s="912" t="str">
        <f>IF('statement of marks'!H98="","",'statement of marks'!H98)</f>
        <v>v 092</v>
      </c>
      <c r="D2826" s="912"/>
      <c r="E2826" s="912"/>
      <c r="F2826" s="912"/>
      <c r="G2826" s="912"/>
      <c r="H2826" s="912"/>
      <c r="I2826" s="912"/>
      <c r="J2826" s="958"/>
    </row>
    <row r="2827" spans="1:10" ht="17" customHeight="1">
      <c r="A2827" s="532"/>
      <c r="B2827" s="530" t="s">
        <v>561</v>
      </c>
      <c r="C2827" s="912" t="str">
        <f>IF('statement of marks'!I98="","",'statement of marks'!I98)</f>
        <v>c 092</v>
      </c>
      <c r="D2827" s="912"/>
      <c r="E2827" s="912"/>
      <c r="F2827" s="912"/>
      <c r="G2827" s="912"/>
      <c r="H2827" s="912"/>
      <c r="I2827" s="912"/>
      <c r="J2827" s="958"/>
    </row>
    <row r="2828" spans="1:10" ht="17" customHeight="1">
      <c r="A2828" s="532"/>
      <c r="B2828" s="530" t="s">
        <v>562</v>
      </c>
      <c r="C2828" s="912" t="str">
        <f>IF('statement of marks'!J98="","",'statement of marks'!J98)</f>
        <v>l 092</v>
      </c>
      <c r="D2828" s="912"/>
      <c r="E2828" s="912"/>
      <c r="F2828" s="912"/>
      <c r="G2828" s="912"/>
      <c r="H2828" s="912"/>
      <c r="I2828" s="912"/>
      <c r="J2828" s="958"/>
    </row>
    <row r="2829" spans="1:10" ht="17" customHeight="1">
      <c r="A2829" s="532"/>
      <c r="B2829" s="530" t="s">
        <v>563</v>
      </c>
      <c r="C2829" s="946" t="str">
        <f>'statement of marks'!$D$3</f>
        <v>2 A</v>
      </c>
      <c r="D2829" s="946"/>
      <c r="E2829" s="946"/>
      <c r="F2829" s="912" t="s">
        <v>566</v>
      </c>
      <c r="G2829" s="912"/>
      <c r="H2829" s="912"/>
      <c r="I2829" s="949" t="str">
        <f>IF('statement of marks'!B98="","",'statement of marks'!B98)</f>
        <v/>
      </c>
      <c r="J2829" s="950"/>
    </row>
    <row r="2830" spans="1:10" ht="17" customHeight="1">
      <c r="A2830" s="532"/>
      <c r="B2830" s="530" t="s">
        <v>6</v>
      </c>
      <c r="C2830" s="946" t="str">
        <f>IF('statement of marks'!D98="","",'statement of marks'!D98)</f>
        <v/>
      </c>
      <c r="D2830" s="946"/>
      <c r="E2830" s="946"/>
      <c r="F2830" s="912" t="s">
        <v>564</v>
      </c>
      <c r="G2830" s="912"/>
      <c r="H2830" s="912"/>
      <c r="I2830" s="949" t="str">
        <f>IF('statement of marks'!E98="","",'statement of marks'!E98)</f>
        <v/>
      </c>
      <c r="J2830" s="950"/>
    </row>
    <row r="2831" spans="1:10" ht="17" customHeight="1">
      <c r="A2831" s="532"/>
      <c r="B2831" s="530" t="s">
        <v>661</v>
      </c>
      <c r="C2831" s="947" t="str">
        <f>IF('statement of marks'!F98="","",'statement of marks'!F98)</f>
        <v/>
      </c>
      <c r="D2831" s="947"/>
      <c r="E2831" s="947"/>
      <c r="F2831" s="918" t="str">
        <f>IF('statement of marks'!G98="","",'statement of marks'!G98)</f>
        <v/>
      </c>
      <c r="G2831" s="918"/>
      <c r="H2831" s="918"/>
      <c r="I2831" s="918"/>
      <c r="J2831" s="948"/>
    </row>
    <row r="2832" spans="1:10" ht="17" customHeight="1">
      <c r="A2832" s="534"/>
      <c r="B2832" s="529" t="s">
        <v>565</v>
      </c>
      <c r="C2832" s="498" t="str">
        <f>'statement of marks'!K$5</f>
        <v>ekSf[kd</v>
      </c>
      <c r="D2832" s="498" t="str">
        <f>'statement of marks'!L$5</f>
        <v>fyf[kr</v>
      </c>
      <c r="E2832" s="498" t="str">
        <f>'statement of marks'!M$5</f>
        <v>;ksx</v>
      </c>
      <c r="F2832" s="498" t="str">
        <f>'statement of marks'!N$5</f>
        <v>ekSf[kd</v>
      </c>
      <c r="G2832" s="498" t="str">
        <f>'statement of marks'!O$5</f>
        <v>fyf[kr</v>
      </c>
      <c r="H2832" s="498" t="str">
        <f>'statement of marks'!P$5</f>
        <v>;ksx</v>
      </c>
      <c r="I2832" s="564" t="s">
        <v>79</v>
      </c>
      <c r="J2832" s="565" t="s">
        <v>571</v>
      </c>
    </row>
    <row r="2833" spans="1:10" ht="17" customHeight="1">
      <c r="A2833" s="533"/>
      <c r="B2833" s="538" t="s">
        <v>55</v>
      </c>
      <c r="C2833" s="541">
        <f>'statement of marks'!K$6</f>
        <v>70</v>
      </c>
      <c r="D2833" s="541">
        <f>'statement of marks'!L$6</f>
        <v>30</v>
      </c>
      <c r="E2833" s="541">
        <f>'statement of marks'!M$6</f>
        <v>100</v>
      </c>
      <c r="F2833" s="541">
        <f>'statement of marks'!N$6</f>
        <v>70</v>
      </c>
      <c r="G2833" s="541">
        <f>'statement of marks'!O$6</f>
        <v>30</v>
      </c>
      <c r="H2833" s="541">
        <f>'statement of marks'!P$6</f>
        <v>100</v>
      </c>
      <c r="I2833" s="541"/>
      <c r="J2833" s="542"/>
    </row>
    <row r="2834" spans="1:10" ht="17" customHeight="1">
      <c r="A2834" s="532"/>
      <c r="B2834" s="530" t="str">
        <f>'statement of marks'!$BZ$5</f>
        <v>fgUnh</v>
      </c>
      <c r="C2834" s="543" t="str">
        <f>'statement of marks'!K98</f>
        <v/>
      </c>
      <c r="D2834" s="543" t="str">
        <f>'statement of marks'!L98</f>
        <v/>
      </c>
      <c r="E2834" s="543" t="str">
        <f>'statement of marks'!M98</f>
        <v/>
      </c>
      <c r="F2834" s="543" t="str">
        <f>'statement of marks'!N98</f>
        <v/>
      </c>
      <c r="G2834" s="543" t="str">
        <f>'statement of marks'!O98</f>
        <v/>
      </c>
      <c r="H2834" s="543" t="str">
        <f>'statement of marks'!P98</f>
        <v/>
      </c>
      <c r="I2834" s="544" t="str">
        <f>IF('statement of marks'!CA98="","",'statement of marks'!CA98)</f>
        <v/>
      </c>
      <c r="J2834" s="545" t="str">
        <f>IF('statement of marks'!CB98="","",'statement of marks'!CB98)</f>
        <v/>
      </c>
    </row>
    <row r="2835" spans="1:10" ht="17" customHeight="1">
      <c r="A2835" s="532"/>
      <c r="B2835" s="530" t="str">
        <f>'statement of marks'!$CC$5</f>
        <v>vaxszth</v>
      </c>
      <c r="C2835" s="543" t="str">
        <f>'statement of marks'!X98</f>
        <v/>
      </c>
      <c r="D2835" s="543" t="str">
        <f>'statement of marks'!Y98</f>
        <v/>
      </c>
      <c r="E2835" s="543" t="str">
        <f>'statement of marks'!Z98</f>
        <v/>
      </c>
      <c r="F2835" s="543" t="str">
        <f>'statement of marks'!AA98</f>
        <v/>
      </c>
      <c r="G2835" s="543" t="str">
        <f>'statement of marks'!AB98</f>
        <v/>
      </c>
      <c r="H2835" s="543" t="str">
        <f>'statement of marks'!AC98</f>
        <v/>
      </c>
      <c r="I2835" s="544" t="str">
        <f>IF('statement of marks'!CD98="","",'statement of marks'!CD98)</f>
        <v/>
      </c>
      <c r="J2835" s="545" t="str">
        <f>IF('statement of marks'!CE98="","",'statement of marks'!CE98)</f>
        <v/>
      </c>
    </row>
    <row r="2836" spans="1:10" ht="17" customHeight="1">
      <c r="A2836" s="532"/>
      <c r="B2836" s="530" t="str">
        <f>'statement of marks'!$CF$5</f>
        <v>xf.kr</v>
      </c>
      <c r="C2836" s="543" t="str">
        <f>'statement of marks'!AK98</f>
        <v/>
      </c>
      <c r="D2836" s="543" t="str">
        <f>'statement of marks'!AL98</f>
        <v/>
      </c>
      <c r="E2836" s="543" t="str">
        <f>'statement of marks'!AM98</f>
        <v/>
      </c>
      <c r="F2836" s="543" t="str">
        <f>'statement of marks'!AN98</f>
        <v/>
      </c>
      <c r="G2836" s="543" t="str">
        <f>'statement of marks'!AO98</f>
        <v/>
      </c>
      <c r="H2836" s="543" t="str">
        <f>'statement of marks'!AP98</f>
        <v/>
      </c>
      <c r="I2836" s="544" t="str">
        <f>IF('statement of marks'!CG98="","",'statement of marks'!CG98)</f>
        <v/>
      </c>
      <c r="J2836" s="545" t="str">
        <f>IF('statement of marks'!CH98="","",'statement of marks'!CH98)</f>
        <v/>
      </c>
    </row>
    <row r="2837" spans="1:10" ht="17" customHeight="1">
      <c r="A2837" s="533"/>
      <c r="B2837" s="538" t="s">
        <v>55</v>
      </c>
      <c r="C2837" s="541"/>
      <c r="D2837" s="541"/>
      <c r="E2837" s="541">
        <f>'statement of marks'!AX$6</f>
        <v>50</v>
      </c>
      <c r="F2837" s="541"/>
      <c r="G2837" s="541"/>
      <c r="H2837" s="541">
        <f>'statement of marks'!AY$6</f>
        <v>50</v>
      </c>
      <c r="I2837" s="546"/>
      <c r="J2837" s="542"/>
    </row>
    <row r="2838" spans="1:10" ht="17" customHeight="1">
      <c r="A2838" s="532"/>
      <c r="B2838" s="530" t="str">
        <f>'statement of marks'!$CI$5</f>
        <v>Ik;kZoj.k v/;;u</v>
      </c>
      <c r="C2838" s="561"/>
      <c r="D2838" s="561"/>
      <c r="E2838" s="543" t="str">
        <f>'statement of marks'!AX98</f>
        <v/>
      </c>
      <c r="F2838" s="561"/>
      <c r="G2838" s="561"/>
      <c r="H2838" s="543" t="str">
        <f>'statement of marks'!AY98</f>
        <v/>
      </c>
      <c r="I2838" s="544" t="str">
        <f>IF('statement of marks'!CJ98="","",'statement of marks'!CJ98)</f>
        <v/>
      </c>
      <c r="J2838" s="545" t="str">
        <f>IF('statement of marks'!CK98="","",'statement of marks'!CK98)</f>
        <v/>
      </c>
    </row>
    <row r="2839" spans="1:10" ht="17" customHeight="1">
      <c r="A2839" s="532"/>
      <c r="B2839" s="530" t="str">
        <f>'statement of marks'!$CR$5</f>
        <v>LokLF; ,oe~ 'kkjhfjd f'k{kk</v>
      </c>
      <c r="C2839" s="543"/>
      <c r="D2839" s="543"/>
      <c r="E2839" s="543" t="str">
        <f>'statement of marks'!BS98</f>
        <v/>
      </c>
      <c r="F2839" s="561"/>
      <c r="G2839" s="543"/>
      <c r="H2839" s="543" t="str">
        <f>'statement of marks'!BT98</f>
        <v/>
      </c>
      <c r="I2839" s="547" t="str">
        <f>IF('statement of marks'!CS98="","",'statement of marks'!CS98)</f>
        <v/>
      </c>
      <c r="J2839" s="548" t="str">
        <f>IF('statement of marks'!CT98="","",'statement of marks'!CT98)</f>
        <v/>
      </c>
    </row>
    <row r="2840" spans="1:10" ht="17" customHeight="1">
      <c r="A2840" s="533"/>
      <c r="B2840" s="538" t="s">
        <v>55</v>
      </c>
      <c r="C2840" s="541"/>
      <c r="D2840" s="541"/>
      <c r="E2840" s="541">
        <f>'statement of marks'!BE$6</f>
        <v>25</v>
      </c>
      <c r="F2840" s="546"/>
      <c r="G2840" s="541"/>
      <c r="H2840" s="541">
        <f>'statement of marks'!BF$6</f>
        <v>25</v>
      </c>
      <c r="I2840" s="549"/>
      <c r="J2840" s="550"/>
    </row>
    <row r="2841" spans="1:10" ht="17" customHeight="1">
      <c r="A2841" s="532"/>
      <c r="B2841" s="530" t="str">
        <f>'statement of marks'!$CL$5</f>
        <v>dk;kZuqHko</v>
      </c>
      <c r="C2841" s="543"/>
      <c r="D2841" s="543"/>
      <c r="E2841" s="543" t="str">
        <f>'statement of marks'!BE98</f>
        <v/>
      </c>
      <c r="F2841" s="561"/>
      <c r="G2841" s="543"/>
      <c r="H2841" s="543" t="str">
        <f>'statement of marks'!BF98</f>
        <v/>
      </c>
      <c r="I2841" s="544" t="str">
        <f>IF('statement of marks'!CM98="","",'statement of marks'!CM98)</f>
        <v/>
      </c>
      <c r="J2841" s="545" t="str">
        <f>IF('statement of marks'!CN98="","",'statement of marks'!CN98)</f>
        <v/>
      </c>
    </row>
    <row r="2842" spans="1:10" ht="17" customHeight="1">
      <c r="A2842" s="532"/>
      <c r="B2842" s="530" t="str">
        <f>'statement of marks'!$CO$5</f>
        <v>dyk f'k{kk</v>
      </c>
      <c r="C2842" s="543"/>
      <c r="D2842" s="543"/>
      <c r="E2842" s="543" t="str">
        <f>'statement of marks'!BL98</f>
        <v/>
      </c>
      <c r="F2842" s="561"/>
      <c r="G2842" s="543"/>
      <c r="H2842" s="543" t="str">
        <f>'statement of marks'!BM98</f>
        <v/>
      </c>
      <c r="I2842" s="547" t="str">
        <f>IF('statement of marks'!CP98="","",'statement of marks'!CP98)</f>
        <v/>
      </c>
      <c r="J2842" s="551" t="str">
        <f>IF('statement of marks'!CQ98="","",'statement of marks'!CQ98)</f>
        <v/>
      </c>
    </row>
    <row r="2843" spans="1:10" ht="17" customHeight="1">
      <c r="A2843" s="960"/>
      <c r="B2843" s="959" t="s">
        <v>659</v>
      </c>
      <c r="C2843" s="920" t="s">
        <v>8</v>
      </c>
      <c r="D2843" s="920"/>
      <c r="E2843" s="961" t="str">
        <f>'statement of marks'!CY$5</f>
        <v>dqy iw.kkZd</v>
      </c>
      <c r="F2843" s="961"/>
      <c r="G2843" s="961" t="str">
        <f>'statement of marks'!CZ$5</f>
        <v>dqy izkIrkad</v>
      </c>
      <c r="H2843" s="961"/>
      <c r="I2843" s="562" t="str">
        <f>'statement of marks'!DA$5</f>
        <v>izfr'kr</v>
      </c>
      <c r="J2843" s="536" t="s">
        <v>663</v>
      </c>
    </row>
    <row r="2844" spans="1:10" ht="17" customHeight="1">
      <c r="A2844" s="960"/>
      <c r="B2844" s="959"/>
      <c r="C2844" s="920" t="str">
        <f>IF('statement of marks'!CX98="","",'statement of marks'!CX98)</f>
        <v/>
      </c>
      <c r="D2844" s="920"/>
      <c r="E2844" s="951" t="str">
        <f>IF('statement of marks'!CY98="","",'statement of marks'!CY98)</f>
        <v/>
      </c>
      <c r="F2844" s="951"/>
      <c r="G2844" s="951" t="str">
        <f>IF('statement of marks'!CZ98="","",'statement of marks'!CZ98)</f>
        <v/>
      </c>
      <c r="H2844" s="951"/>
      <c r="I2844" s="543" t="str">
        <f>IF('statement of marks'!DA98="","",'statement of marks'!DA98)</f>
        <v/>
      </c>
      <c r="J2844" s="566" t="str">
        <f>IF('statement of marks'!DB98="","",'statement of marks'!DB98)</f>
        <v/>
      </c>
    </row>
    <row r="2845" spans="1:10" ht="17" customHeight="1">
      <c r="A2845" s="532"/>
      <c r="B2845" s="539" t="str">
        <f>'statement of marks'!$CU$5</f>
        <v>dqy ehfVax</v>
      </c>
      <c r="C2845" s="932" t="str">
        <f>details!$CB$3</f>
        <v>;ksx fnlEcj rd</v>
      </c>
      <c r="D2845" s="933"/>
      <c r="E2845" s="934"/>
      <c r="F2845" s="552" t="str">
        <f>details!CB98</f>
        <v/>
      </c>
      <c r="G2845" s="932" t="s">
        <v>664</v>
      </c>
      <c r="H2845" s="933"/>
      <c r="I2845" s="934"/>
      <c r="J2845" s="554" t="str">
        <f>details!CJ98</f>
        <v/>
      </c>
    </row>
    <row r="2846" spans="1:10" ht="17" customHeight="1">
      <c r="A2846" s="532"/>
      <c r="B2846" s="530" t="str">
        <f>'statement of marks'!$CV$5</f>
        <v>Nk= mifLFkfr</v>
      </c>
      <c r="C2846" s="935"/>
      <c r="D2846" s="936"/>
      <c r="E2846" s="937"/>
      <c r="F2846" s="553" t="str">
        <f>details!CC98</f>
        <v/>
      </c>
      <c r="G2846" s="935"/>
      <c r="H2846" s="936"/>
      <c r="I2846" s="937"/>
      <c r="J2846" s="555" t="str">
        <f>details!CK98</f>
        <v/>
      </c>
    </row>
    <row r="2847" spans="1:10" ht="17" customHeight="1">
      <c r="A2847" s="532"/>
      <c r="B2847" s="530" t="s">
        <v>569</v>
      </c>
      <c r="C2847" s="952" t="str">
        <f>IF('statement of marks'!DE98="","",'statement of marks'!DE98)</f>
        <v/>
      </c>
      <c r="D2847" s="953"/>
      <c r="E2847" s="953"/>
      <c r="F2847" s="954"/>
      <c r="G2847" s="955" t="str">
        <f>'statement of marks'!DD$5</f>
        <v>d{kk esa LFkku</v>
      </c>
      <c r="H2847" s="956"/>
      <c r="I2847" s="957"/>
      <c r="J2847" s="545" t="str">
        <f>'statement of marks'!DD98</f>
        <v/>
      </c>
    </row>
    <row r="2848" spans="1:10" ht="17" customHeight="1">
      <c r="A2848" s="532"/>
      <c r="B2848" s="530" t="s">
        <v>65</v>
      </c>
      <c r="C2848" s="920"/>
      <c r="D2848" s="920"/>
      <c r="E2848" s="920"/>
      <c r="F2848" s="920"/>
      <c r="G2848" s="920"/>
      <c r="H2848" s="920"/>
      <c r="I2848" s="920"/>
      <c r="J2848" s="924"/>
    </row>
    <row r="2849" spans="1:10" ht="17" customHeight="1">
      <c r="A2849" s="532"/>
      <c r="B2849" s="556" t="s">
        <v>86</v>
      </c>
      <c r="C2849" s="920"/>
      <c r="D2849" s="920"/>
      <c r="E2849" s="920"/>
      <c r="F2849" s="920"/>
      <c r="G2849" s="920"/>
      <c r="H2849" s="920"/>
      <c r="I2849" s="920"/>
      <c r="J2849" s="924"/>
    </row>
    <row r="2850" spans="1:10" ht="17" customHeight="1">
      <c r="A2850" s="532"/>
      <c r="B2850" s="557" t="s">
        <v>16</v>
      </c>
      <c r="C2850" s="920"/>
      <c r="D2850" s="920"/>
      <c r="E2850" s="920"/>
      <c r="F2850" s="920"/>
      <c r="G2850" s="920"/>
      <c r="H2850" s="920"/>
      <c r="I2850" s="920"/>
      <c r="J2850" s="924"/>
    </row>
    <row r="2851" spans="1:10" ht="17" customHeight="1">
      <c r="A2851" s="534"/>
      <c r="B2851" s="558" t="s">
        <v>4</v>
      </c>
      <c r="C2851" s="920"/>
      <c r="D2851" s="920"/>
      <c r="E2851" s="920"/>
      <c r="F2851" s="920"/>
      <c r="G2851" s="920"/>
      <c r="H2851" s="920"/>
      <c r="I2851" s="920"/>
      <c r="J2851" s="924"/>
    </row>
    <row r="2852" spans="1:10" ht="17" customHeight="1" thickBot="1">
      <c r="A2852" s="535"/>
      <c r="B2852" s="559" t="str">
        <f>'statement of marks'!$H$3</f>
        <v xml:space="preserve">fo|ky; dk Mkbl dksM+ </v>
      </c>
      <c r="C2852" s="925" t="str">
        <f>'statement of marks'!$I$3</f>
        <v>00001</v>
      </c>
      <c r="D2852" s="925"/>
      <c r="E2852" s="926" t="s">
        <v>63</v>
      </c>
      <c r="F2852" s="926"/>
      <c r="G2852" s="926"/>
      <c r="H2852" s="927">
        <f>'statement of marks'!$DD$107</f>
        <v>42460</v>
      </c>
      <c r="I2852" s="928"/>
      <c r="J2852" s="540" t="s">
        <v>662</v>
      </c>
    </row>
    <row r="2853" spans="1:10" ht="17" customHeight="1">
      <c r="A2853" s="929" t="s">
        <v>39</v>
      </c>
      <c r="B2853" s="930"/>
      <c r="C2853" s="930"/>
      <c r="D2853" s="930"/>
      <c r="E2853" s="930"/>
      <c r="F2853" s="930"/>
      <c r="G2853" s="930"/>
      <c r="H2853" s="930"/>
      <c r="I2853" s="930"/>
      <c r="J2853" s="931"/>
    </row>
    <row r="2854" spans="1:10" ht="17" customHeight="1">
      <c r="A2854" s="938" t="str">
        <f>'statement of marks'!$A$1</f>
        <v>jk- ck- ek/;fed fo|ky; uohu] fuEckgsM+k</v>
      </c>
      <c r="B2854" s="939"/>
      <c r="C2854" s="939"/>
      <c r="D2854" s="939"/>
      <c r="E2854" s="939"/>
      <c r="F2854" s="939"/>
      <c r="G2854" s="939"/>
      <c r="H2854" s="939"/>
      <c r="I2854" s="939"/>
      <c r="J2854" s="940"/>
    </row>
    <row r="2855" spans="1:10" ht="17" customHeight="1">
      <c r="A2855" s="941"/>
      <c r="B2855" s="942"/>
      <c r="C2855" s="942"/>
      <c r="D2855" s="942"/>
      <c r="E2855" s="942"/>
      <c r="F2855" s="942"/>
      <c r="G2855" s="942"/>
      <c r="H2855" s="942"/>
      <c r="I2855" s="942"/>
      <c r="J2855" s="943"/>
    </row>
    <row r="2856" spans="1:10" ht="17" customHeight="1">
      <c r="A2856" s="531"/>
      <c r="B2856" s="537" t="s">
        <v>559</v>
      </c>
      <c r="C2856" s="944" t="str">
        <f>'statement of marks'!$F$3</f>
        <v>2015-16</v>
      </c>
      <c r="D2856" s="944"/>
      <c r="E2856" s="944"/>
      <c r="F2856" s="944"/>
      <c r="G2856" s="944"/>
      <c r="H2856" s="944"/>
      <c r="I2856" s="944"/>
      <c r="J2856" s="945"/>
    </row>
    <row r="2857" spans="1:10" ht="17" customHeight="1">
      <c r="A2857" s="532"/>
      <c r="B2857" s="530" t="s">
        <v>560</v>
      </c>
      <c r="C2857" s="912" t="str">
        <f>IF('statement of marks'!H99="","",'statement of marks'!H99)</f>
        <v>v 093</v>
      </c>
      <c r="D2857" s="912"/>
      <c r="E2857" s="912"/>
      <c r="F2857" s="912"/>
      <c r="G2857" s="912"/>
      <c r="H2857" s="912"/>
      <c r="I2857" s="912"/>
      <c r="J2857" s="958"/>
    </row>
    <row r="2858" spans="1:10" ht="17" customHeight="1">
      <c r="A2858" s="532"/>
      <c r="B2858" s="530" t="s">
        <v>561</v>
      </c>
      <c r="C2858" s="912" t="str">
        <f>IF('statement of marks'!I99="","",'statement of marks'!I99)</f>
        <v>c 093</v>
      </c>
      <c r="D2858" s="912"/>
      <c r="E2858" s="912"/>
      <c r="F2858" s="912"/>
      <c r="G2858" s="912"/>
      <c r="H2858" s="912"/>
      <c r="I2858" s="912"/>
      <c r="J2858" s="958"/>
    </row>
    <row r="2859" spans="1:10" ht="17" customHeight="1">
      <c r="A2859" s="532"/>
      <c r="B2859" s="530" t="s">
        <v>562</v>
      </c>
      <c r="C2859" s="912" t="str">
        <f>IF('statement of marks'!J99="","",'statement of marks'!J99)</f>
        <v>l 093</v>
      </c>
      <c r="D2859" s="912"/>
      <c r="E2859" s="912"/>
      <c r="F2859" s="912"/>
      <c r="G2859" s="912"/>
      <c r="H2859" s="912"/>
      <c r="I2859" s="912"/>
      <c r="J2859" s="958"/>
    </row>
    <row r="2860" spans="1:10" ht="17" customHeight="1">
      <c r="A2860" s="532"/>
      <c r="B2860" s="530" t="s">
        <v>563</v>
      </c>
      <c r="C2860" s="946" t="str">
        <f>'statement of marks'!$D$3</f>
        <v>2 A</v>
      </c>
      <c r="D2860" s="946"/>
      <c r="E2860" s="946"/>
      <c r="F2860" s="912" t="s">
        <v>566</v>
      </c>
      <c r="G2860" s="912"/>
      <c r="H2860" s="912"/>
      <c r="I2860" s="949" t="str">
        <f>IF('statement of marks'!B99="","",'statement of marks'!B99)</f>
        <v/>
      </c>
      <c r="J2860" s="950"/>
    </row>
    <row r="2861" spans="1:10" ht="17" customHeight="1">
      <c r="A2861" s="532"/>
      <c r="B2861" s="530" t="s">
        <v>6</v>
      </c>
      <c r="C2861" s="946" t="str">
        <f>IF('statement of marks'!D99="","",'statement of marks'!D99)</f>
        <v/>
      </c>
      <c r="D2861" s="946"/>
      <c r="E2861" s="946"/>
      <c r="F2861" s="912" t="s">
        <v>564</v>
      </c>
      <c r="G2861" s="912"/>
      <c r="H2861" s="912"/>
      <c r="I2861" s="949" t="str">
        <f>IF('statement of marks'!E99="","",'statement of marks'!E99)</f>
        <v/>
      </c>
      <c r="J2861" s="950"/>
    </row>
    <row r="2862" spans="1:10" ht="17" customHeight="1">
      <c r="A2862" s="532"/>
      <c r="B2862" s="530" t="s">
        <v>661</v>
      </c>
      <c r="C2862" s="947" t="str">
        <f>IF('statement of marks'!F99="","",'statement of marks'!F99)</f>
        <v/>
      </c>
      <c r="D2862" s="947"/>
      <c r="E2862" s="947"/>
      <c r="F2862" s="918" t="str">
        <f>IF('statement of marks'!G99="","",'statement of marks'!G99)</f>
        <v/>
      </c>
      <c r="G2862" s="918"/>
      <c r="H2862" s="918"/>
      <c r="I2862" s="918"/>
      <c r="J2862" s="948"/>
    </row>
    <row r="2863" spans="1:10" ht="17" customHeight="1">
      <c r="A2863" s="534"/>
      <c r="B2863" s="529" t="s">
        <v>565</v>
      </c>
      <c r="C2863" s="498" t="str">
        <f>'statement of marks'!K$5</f>
        <v>ekSf[kd</v>
      </c>
      <c r="D2863" s="498" t="str">
        <f>'statement of marks'!L$5</f>
        <v>fyf[kr</v>
      </c>
      <c r="E2863" s="498" t="str">
        <f>'statement of marks'!M$5</f>
        <v>;ksx</v>
      </c>
      <c r="F2863" s="498" t="str">
        <f>'statement of marks'!N$5</f>
        <v>ekSf[kd</v>
      </c>
      <c r="G2863" s="498" t="str">
        <f>'statement of marks'!O$5</f>
        <v>fyf[kr</v>
      </c>
      <c r="H2863" s="498" t="str">
        <f>'statement of marks'!P$5</f>
        <v>;ksx</v>
      </c>
      <c r="I2863" s="564" t="s">
        <v>79</v>
      </c>
      <c r="J2863" s="565" t="s">
        <v>571</v>
      </c>
    </row>
    <row r="2864" spans="1:10" ht="17" customHeight="1">
      <c r="A2864" s="533"/>
      <c r="B2864" s="538" t="s">
        <v>55</v>
      </c>
      <c r="C2864" s="541">
        <f>'statement of marks'!K$6</f>
        <v>70</v>
      </c>
      <c r="D2864" s="541">
        <f>'statement of marks'!L$6</f>
        <v>30</v>
      </c>
      <c r="E2864" s="541">
        <f>'statement of marks'!M$6</f>
        <v>100</v>
      </c>
      <c r="F2864" s="541">
        <f>'statement of marks'!N$6</f>
        <v>70</v>
      </c>
      <c r="G2864" s="541">
        <f>'statement of marks'!O$6</f>
        <v>30</v>
      </c>
      <c r="H2864" s="541">
        <f>'statement of marks'!P$6</f>
        <v>100</v>
      </c>
      <c r="I2864" s="541"/>
      <c r="J2864" s="542"/>
    </row>
    <row r="2865" spans="1:10" ht="17" customHeight="1">
      <c r="A2865" s="532"/>
      <c r="B2865" s="530" t="str">
        <f>'statement of marks'!$BZ$5</f>
        <v>fgUnh</v>
      </c>
      <c r="C2865" s="543" t="str">
        <f>'statement of marks'!K99</f>
        <v/>
      </c>
      <c r="D2865" s="543" t="str">
        <f>'statement of marks'!L99</f>
        <v/>
      </c>
      <c r="E2865" s="543" t="str">
        <f>'statement of marks'!M99</f>
        <v/>
      </c>
      <c r="F2865" s="543" t="str">
        <f>'statement of marks'!N99</f>
        <v/>
      </c>
      <c r="G2865" s="543" t="str">
        <f>'statement of marks'!O99</f>
        <v/>
      </c>
      <c r="H2865" s="543" t="str">
        <f>'statement of marks'!P99</f>
        <v/>
      </c>
      <c r="I2865" s="544" t="str">
        <f>IF('statement of marks'!CA99="","",'statement of marks'!CA99)</f>
        <v/>
      </c>
      <c r="J2865" s="545" t="str">
        <f>IF('statement of marks'!CB99="","",'statement of marks'!CB99)</f>
        <v/>
      </c>
    </row>
    <row r="2866" spans="1:10" ht="17" customHeight="1">
      <c r="A2866" s="532"/>
      <c r="B2866" s="530" t="str">
        <f>'statement of marks'!$CC$5</f>
        <v>vaxszth</v>
      </c>
      <c r="C2866" s="543" t="str">
        <f>'statement of marks'!X99</f>
        <v/>
      </c>
      <c r="D2866" s="543" t="str">
        <f>'statement of marks'!Y99</f>
        <v/>
      </c>
      <c r="E2866" s="543" t="str">
        <f>'statement of marks'!Z99</f>
        <v/>
      </c>
      <c r="F2866" s="543" t="str">
        <f>'statement of marks'!AA99</f>
        <v/>
      </c>
      <c r="G2866" s="543" t="str">
        <f>'statement of marks'!AB99</f>
        <v/>
      </c>
      <c r="H2866" s="543" t="str">
        <f>'statement of marks'!AC99</f>
        <v/>
      </c>
      <c r="I2866" s="544" t="str">
        <f>IF('statement of marks'!CD99="","",'statement of marks'!CD99)</f>
        <v/>
      </c>
      <c r="J2866" s="545" t="str">
        <f>IF('statement of marks'!CE99="","",'statement of marks'!CE99)</f>
        <v/>
      </c>
    </row>
    <row r="2867" spans="1:10" ht="17" customHeight="1">
      <c r="A2867" s="532"/>
      <c r="B2867" s="530" t="str">
        <f>'statement of marks'!$CF$5</f>
        <v>xf.kr</v>
      </c>
      <c r="C2867" s="543" t="str">
        <f>'statement of marks'!AK99</f>
        <v/>
      </c>
      <c r="D2867" s="543" t="str">
        <f>'statement of marks'!AL99</f>
        <v/>
      </c>
      <c r="E2867" s="543" t="str">
        <f>'statement of marks'!AM99</f>
        <v/>
      </c>
      <c r="F2867" s="543" t="str">
        <f>'statement of marks'!AN99</f>
        <v/>
      </c>
      <c r="G2867" s="543" t="str">
        <f>'statement of marks'!AO99</f>
        <v/>
      </c>
      <c r="H2867" s="543" t="str">
        <f>'statement of marks'!AP99</f>
        <v/>
      </c>
      <c r="I2867" s="544" t="str">
        <f>IF('statement of marks'!CG99="","",'statement of marks'!CG99)</f>
        <v/>
      </c>
      <c r="J2867" s="545" t="str">
        <f>IF('statement of marks'!CH99="","",'statement of marks'!CH99)</f>
        <v/>
      </c>
    </row>
    <row r="2868" spans="1:10" ht="17" customHeight="1">
      <c r="A2868" s="533"/>
      <c r="B2868" s="538" t="s">
        <v>55</v>
      </c>
      <c r="C2868" s="541"/>
      <c r="D2868" s="541"/>
      <c r="E2868" s="541">
        <f>'statement of marks'!AX$6</f>
        <v>50</v>
      </c>
      <c r="F2868" s="541"/>
      <c r="G2868" s="541"/>
      <c r="H2868" s="541">
        <f>'statement of marks'!AY$6</f>
        <v>50</v>
      </c>
      <c r="I2868" s="546"/>
      <c r="J2868" s="542"/>
    </row>
    <row r="2869" spans="1:10" ht="17" customHeight="1">
      <c r="A2869" s="532"/>
      <c r="B2869" s="530" t="str">
        <f>'statement of marks'!$CI$5</f>
        <v>Ik;kZoj.k v/;;u</v>
      </c>
      <c r="C2869" s="561"/>
      <c r="D2869" s="561"/>
      <c r="E2869" s="543" t="str">
        <f>'statement of marks'!AX99</f>
        <v/>
      </c>
      <c r="F2869" s="561"/>
      <c r="G2869" s="561"/>
      <c r="H2869" s="543" t="str">
        <f>'statement of marks'!AY99</f>
        <v/>
      </c>
      <c r="I2869" s="544" t="str">
        <f>IF('statement of marks'!CJ99="","",'statement of marks'!CJ99)</f>
        <v/>
      </c>
      <c r="J2869" s="545" t="str">
        <f>IF('statement of marks'!CK99="","",'statement of marks'!CK99)</f>
        <v/>
      </c>
    </row>
    <row r="2870" spans="1:10" ht="17" customHeight="1">
      <c r="A2870" s="532"/>
      <c r="B2870" s="530" t="str">
        <f>'statement of marks'!$CR$5</f>
        <v>LokLF; ,oe~ 'kkjhfjd f'k{kk</v>
      </c>
      <c r="C2870" s="543"/>
      <c r="D2870" s="543"/>
      <c r="E2870" s="543" t="str">
        <f>'statement of marks'!BS99</f>
        <v/>
      </c>
      <c r="F2870" s="561"/>
      <c r="G2870" s="543"/>
      <c r="H2870" s="543" t="str">
        <f>'statement of marks'!BT99</f>
        <v/>
      </c>
      <c r="I2870" s="547" t="str">
        <f>IF('statement of marks'!CS99="","",'statement of marks'!CS99)</f>
        <v/>
      </c>
      <c r="J2870" s="548" t="str">
        <f>IF('statement of marks'!CT99="","",'statement of marks'!CT99)</f>
        <v/>
      </c>
    </row>
    <row r="2871" spans="1:10" ht="17" customHeight="1">
      <c r="A2871" s="533"/>
      <c r="B2871" s="538" t="s">
        <v>55</v>
      </c>
      <c r="C2871" s="541"/>
      <c r="D2871" s="541"/>
      <c r="E2871" s="541">
        <f>'statement of marks'!BE$6</f>
        <v>25</v>
      </c>
      <c r="F2871" s="546"/>
      <c r="G2871" s="541"/>
      <c r="H2871" s="541">
        <f>'statement of marks'!BF$6</f>
        <v>25</v>
      </c>
      <c r="I2871" s="549"/>
      <c r="J2871" s="550"/>
    </row>
    <row r="2872" spans="1:10" ht="17" customHeight="1">
      <c r="A2872" s="532"/>
      <c r="B2872" s="530" t="str">
        <f>'statement of marks'!$CL$5</f>
        <v>dk;kZuqHko</v>
      </c>
      <c r="C2872" s="543"/>
      <c r="D2872" s="543"/>
      <c r="E2872" s="543" t="str">
        <f>'statement of marks'!BE99</f>
        <v/>
      </c>
      <c r="F2872" s="561"/>
      <c r="G2872" s="543"/>
      <c r="H2872" s="543" t="str">
        <f>'statement of marks'!BF99</f>
        <v/>
      </c>
      <c r="I2872" s="544" t="str">
        <f>IF('statement of marks'!CM99="","",'statement of marks'!CM99)</f>
        <v/>
      </c>
      <c r="J2872" s="545" t="str">
        <f>IF('statement of marks'!CN99="","",'statement of marks'!CN99)</f>
        <v/>
      </c>
    </row>
    <row r="2873" spans="1:10" ht="17" customHeight="1">
      <c r="A2873" s="532"/>
      <c r="B2873" s="530" t="str">
        <f>'statement of marks'!$CO$5</f>
        <v>dyk f'k{kk</v>
      </c>
      <c r="C2873" s="543"/>
      <c r="D2873" s="543"/>
      <c r="E2873" s="543" t="str">
        <f>'statement of marks'!BL99</f>
        <v/>
      </c>
      <c r="F2873" s="561"/>
      <c r="G2873" s="543"/>
      <c r="H2873" s="543" t="str">
        <f>'statement of marks'!BM99</f>
        <v/>
      </c>
      <c r="I2873" s="547" t="str">
        <f>IF('statement of marks'!CP99="","",'statement of marks'!CP99)</f>
        <v/>
      </c>
      <c r="J2873" s="551" t="str">
        <f>IF('statement of marks'!CQ99="","",'statement of marks'!CQ99)</f>
        <v/>
      </c>
    </row>
    <row r="2874" spans="1:10" ht="17" customHeight="1">
      <c r="A2874" s="960"/>
      <c r="B2874" s="959" t="s">
        <v>659</v>
      </c>
      <c r="C2874" s="920" t="s">
        <v>8</v>
      </c>
      <c r="D2874" s="920"/>
      <c r="E2874" s="961" t="str">
        <f>'statement of marks'!CY$5</f>
        <v>dqy iw.kkZd</v>
      </c>
      <c r="F2874" s="961"/>
      <c r="G2874" s="961" t="str">
        <f>'statement of marks'!CZ$5</f>
        <v>dqy izkIrkad</v>
      </c>
      <c r="H2874" s="961"/>
      <c r="I2874" s="562" t="str">
        <f>'statement of marks'!DA$5</f>
        <v>izfr'kr</v>
      </c>
      <c r="J2874" s="536" t="s">
        <v>663</v>
      </c>
    </row>
    <row r="2875" spans="1:10" ht="17" customHeight="1">
      <c r="A2875" s="960"/>
      <c r="B2875" s="959"/>
      <c r="C2875" s="920" t="str">
        <f>IF('statement of marks'!CX99="","",'statement of marks'!CX99)</f>
        <v/>
      </c>
      <c r="D2875" s="920"/>
      <c r="E2875" s="951" t="str">
        <f>IF('statement of marks'!CY99="","",'statement of marks'!CY99)</f>
        <v/>
      </c>
      <c r="F2875" s="951"/>
      <c r="G2875" s="951" t="str">
        <f>IF('statement of marks'!CZ99="","",'statement of marks'!CZ99)</f>
        <v/>
      </c>
      <c r="H2875" s="951"/>
      <c r="I2875" s="543" t="str">
        <f>IF('statement of marks'!DA99="","",'statement of marks'!DA99)</f>
        <v/>
      </c>
      <c r="J2875" s="566" t="str">
        <f>IF('statement of marks'!DB99="","",'statement of marks'!DB99)</f>
        <v/>
      </c>
    </row>
    <row r="2876" spans="1:10" ht="17" customHeight="1">
      <c r="A2876" s="532"/>
      <c r="B2876" s="539" t="str">
        <f>'statement of marks'!$CU$5</f>
        <v>dqy ehfVax</v>
      </c>
      <c r="C2876" s="932" t="str">
        <f>details!$CB$3</f>
        <v>;ksx fnlEcj rd</v>
      </c>
      <c r="D2876" s="933"/>
      <c r="E2876" s="934"/>
      <c r="F2876" s="552" t="str">
        <f>details!CB99</f>
        <v/>
      </c>
      <c r="G2876" s="932" t="s">
        <v>664</v>
      </c>
      <c r="H2876" s="933"/>
      <c r="I2876" s="934"/>
      <c r="J2876" s="554" t="str">
        <f>details!CJ99</f>
        <v/>
      </c>
    </row>
    <row r="2877" spans="1:10" ht="17" customHeight="1">
      <c r="A2877" s="532"/>
      <c r="B2877" s="530" t="str">
        <f>'statement of marks'!$CV$5</f>
        <v>Nk= mifLFkfr</v>
      </c>
      <c r="C2877" s="935"/>
      <c r="D2877" s="936"/>
      <c r="E2877" s="937"/>
      <c r="F2877" s="553" t="str">
        <f>details!CC99</f>
        <v/>
      </c>
      <c r="G2877" s="935"/>
      <c r="H2877" s="936"/>
      <c r="I2877" s="937"/>
      <c r="J2877" s="555" t="str">
        <f>details!CK99</f>
        <v/>
      </c>
    </row>
    <row r="2878" spans="1:10" ht="17" customHeight="1">
      <c r="A2878" s="532"/>
      <c r="B2878" s="530" t="s">
        <v>569</v>
      </c>
      <c r="C2878" s="952" t="str">
        <f>IF('statement of marks'!DE99="","",'statement of marks'!DE99)</f>
        <v/>
      </c>
      <c r="D2878" s="953"/>
      <c r="E2878" s="953"/>
      <c r="F2878" s="954"/>
      <c r="G2878" s="955" t="str">
        <f>'statement of marks'!DD$5</f>
        <v>d{kk esa LFkku</v>
      </c>
      <c r="H2878" s="956"/>
      <c r="I2878" s="957"/>
      <c r="J2878" s="545" t="str">
        <f>'statement of marks'!DD99</f>
        <v/>
      </c>
    </row>
    <row r="2879" spans="1:10" ht="17" customHeight="1">
      <c r="A2879" s="532"/>
      <c r="B2879" s="530" t="s">
        <v>65</v>
      </c>
      <c r="C2879" s="920"/>
      <c r="D2879" s="920"/>
      <c r="E2879" s="920"/>
      <c r="F2879" s="920"/>
      <c r="G2879" s="920"/>
      <c r="H2879" s="920"/>
      <c r="I2879" s="920"/>
      <c r="J2879" s="924"/>
    </row>
    <row r="2880" spans="1:10" ht="17" customHeight="1">
      <c r="A2880" s="532"/>
      <c r="B2880" s="556" t="s">
        <v>86</v>
      </c>
      <c r="C2880" s="920"/>
      <c r="D2880" s="920"/>
      <c r="E2880" s="920"/>
      <c r="F2880" s="920"/>
      <c r="G2880" s="920"/>
      <c r="H2880" s="920"/>
      <c r="I2880" s="920"/>
      <c r="J2880" s="924"/>
    </row>
    <row r="2881" spans="1:10" ht="17" customHeight="1">
      <c r="A2881" s="532"/>
      <c r="B2881" s="557" t="s">
        <v>16</v>
      </c>
      <c r="C2881" s="920"/>
      <c r="D2881" s="920"/>
      <c r="E2881" s="920"/>
      <c r="F2881" s="920"/>
      <c r="G2881" s="920"/>
      <c r="H2881" s="920"/>
      <c r="I2881" s="920"/>
      <c r="J2881" s="924"/>
    </row>
    <row r="2882" spans="1:10" ht="17" customHeight="1">
      <c r="A2882" s="534"/>
      <c r="B2882" s="558" t="s">
        <v>4</v>
      </c>
      <c r="C2882" s="920"/>
      <c r="D2882" s="920"/>
      <c r="E2882" s="920"/>
      <c r="F2882" s="920"/>
      <c r="G2882" s="920"/>
      <c r="H2882" s="920"/>
      <c r="I2882" s="920"/>
      <c r="J2882" s="924"/>
    </row>
    <row r="2883" spans="1:10" ht="17" customHeight="1" thickBot="1">
      <c r="A2883" s="535"/>
      <c r="B2883" s="559" t="str">
        <f>'statement of marks'!$H$3</f>
        <v xml:space="preserve">fo|ky; dk Mkbl dksM+ </v>
      </c>
      <c r="C2883" s="925" t="str">
        <f>'statement of marks'!$I$3</f>
        <v>00001</v>
      </c>
      <c r="D2883" s="925"/>
      <c r="E2883" s="926" t="s">
        <v>63</v>
      </c>
      <c r="F2883" s="926"/>
      <c r="G2883" s="926"/>
      <c r="H2883" s="927">
        <f>'statement of marks'!$DD$107</f>
        <v>42460</v>
      </c>
      <c r="I2883" s="928"/>
      <c r="J2883" s="540" t="s">
        <v>662</v>
      </c>
    </row>
    <row r="2884" spans="1:10" ht="17" customHeight="1">
      <c r="A2884" s="929" t="s">
        <v>39</v>
      </c>
      <c r="B2884" s="930"/>
      <c r="C2884" s="930"/>
      <c r="D2884" s="930"/>
      <c r="E2884" s="930"/>
      <c r="F2884" s="930"/>
      <c r="G2884" s="930"/>
      <c r="H2884" s="930"/>
      <c r="I2884" s="930"/>
      <c r="J2884" s="931"/>
    </row>
    <row r="2885" spans="1:10" ht="17" customHeight="1">
      <c r="A2885" s="938" t="str">
        <f>'statement of marks'!$A$1</f>
        <v>jk- ck- ek/;fed fo|ky; uohu] fuEckgsM+k</v>
      </c>
      <c r="B2885" s="939"/>
      <c r="C2885" s="939"/>
      <c r="D2885" s="939"/>
      <c r="E2885" s="939"/>
      <c r="F2885" s="939"/>
      <c r="G2885" s="939"/>
      <c r="H2885" s="939"/>
      <c r="I2885" s="939"/>
      <c r="J2885" s="940"/>
    </row>
    <row r="2886" spans="1:10" ht="17" customHeight="1">
      <c r="A2886" s="941"/>
      <c r="B2886" s="942"/>
      <c r="C2886" s="942"/>
      <c r="D2886" s="942"/>
      <c r="E2886" s="942"/>
      <c r="F2886" s="942"/>
      <c r="G2886" s="942"/>
      <c r="H2886" s="942"/>
      <c r="I2886" s="942"/>
      <c r="J2886" s="943"/>
    </row>
    <row r="2887" spans="1:10" ht="17" customHeight="1">
      <c r="A2887" s="531"/>
      <c r="B2887" s="537" t="s">
        <v>559</v>
      </c>
      <c r="C2887" s="944" t="str">
        <f>'statement of marks'!$F$3</f>
        <v>2015-16</v>
      </c>
      <c r="D2887" s="944"/>
      <c r="E2887" s="944"/>
      <c r="F2887" s="944"/>
      <c r="G2887" s="944"/>
      <c r="H2887" s="944"/>
      <c r="I2887" s="944"/>
      <c r="J2887" s="945"/>
    </row>
    <row r="2888" spans="1:10" ht="17" customHeight="1">
      <c r="A2888" s="532"/>
      <c r="B2888" s="530" t="s">
        <v>560</v>
      </c>
      <c r="C2888" s="912" t="str">
        <f>IF('statement of marks'!H100="","",'statement of marks'!H100)</f>
        <v>v 094</v>
      </c>
      <c r="D2888" s="912"/>
      <c r="E2888" s="912"/>
      <c r="F2888" s="912"/>
      <c r="G2888" s="912"/>
      <c r="H2888" s="912"/>
      <c r="I2888" s="912"/>
      <c r="J2888" s="958"/>
    </row>
    <row r="2889" spans="1:10" ht="17" customHeight="1">
      <c r="A2889" s="532"/>
      <c r="B2889" s="530" t="s">
        <v>561</v>
      </c>
      <c r="C2889" s="912" t="str">
        <f>IF('statement of marks'!I100="","",'statement of marks'!I100)</f>
        <v>c 094</v>
      </c>
      <c r="D2889" s="912"/>
      <c r="E2889" s="912"/>
      <c r="F2889" s="912"/>
      <c r="G2889" s="912"/>
      <c r="H2889" s="912"/>
      <c r="I2889" s="912"/>
      <c r="J2889" s="958"/>
    </row>
    <row r="2890" spans="1:10" ht="17" customHeight="1">
      <c r="A2890" s="532"/>
      <c r="B2890" s="530" t="s">
        <v>562</v>
      </c>
      <c r="C2890" s="912" t="str">
        <f>IF('statement of marks'!J100="","",'statement of marks'!J100)</f>
        <v>l 094</v>
      </c>
      <c r="D2890" s="912"/>
      <c r="E2890" s="912"/>
      <c r="F2890" s="912"/>
      <c r="G2890" s="912"/>
      <c r="H2890" s="912"/>
      <c r="I2890" s="912"/>
      <c r="J2890" s="958"/>
    </row>
    <row r="2891" spans="1:10" ht="17" customHeight="1">
      <c r="A2891" s="532"/>
      <c r="B2891" s="530" t="s">
        <v>563</v>
      </c>
      <c r="C2891" s="946" t="str">
        <f>'statement of marks'!$D$3</f>
        <v>2 A</v>
      </c>
      <c r="D2891" s="946"/>
      <c r="E2891" s="946"/>
      <c r="F2891" s="912" t="s">
        <v>566</v>
      </c>
      <c r="G2891" s="912"/>
      <c r="H2891" s="912"/>
      <c r="I2891" s="949" t="str">
        <f>IF('statement of marks'!B100="","",'statement of marks'!B100)</f>
        <v/>
      </c>
      <c r="J2891" s="950"/>
    </row>
    <row r="2892" spans="1:10" ht="17" customHeight="1">
      <c r="A2892" s="532"/>
      <c r="B2892" s="530" t="s">
        <v>6</v>
      </c>
      <c r="C2892" s="946" t="str">
        <f>IF('statement of marks'!D100="","",'statement of marks'!D100)</f>
        <v/>
      </c>
      <c r="D2892" s="946"/>
      <c r="E2892" s="946"/>
      <c r="F2892" s="912" t="s">
        <v>564</v>
      </c>
      <c r="G2892" s="912"/>
      <c r="H2892" s="912"/>
      <c r="I2892" s="949" t="str">
        <f>IF('statement of marks'!E100="","",'statement of marks'!E100)</f>
        <v/>
      </c>
      <c r="J2892" s="950"/>
    </row>
    <row r="2893" spans="1:10" ht="17" customHeight="1">
      <c r="A2893" s="532"/>
      <c r="B2893" s="530" t="s">
        <v>661</v>
      </c>
      <c r="C2893" s="947" t="str">
        <f>IF('statement of marks'!F100="","",'statement of marks'!F100)</f>
        <v/>
      </c>
      <c r="D2893" s="947"/>
      <c r="E2893" s="947"/>
      <c r="F2893" s="918" t="str">
        <f>IF('statement of marks'!G100="","",'statement of marks'!G100)</f>
        <v/>
      </c>
      <c r="G2893" s="918"/>
      <c r="H2893" s="918"/>
      <c r="I2893" s="918"/>
      <c r="J2893" s="948"/>
    </row>
    <row r="2894" spans="1:10" ht="17" customHeight="1">
      <c r="A2894" s="534"/>
      <c r="B2894" s="529" t="s">
        <v>565</v>
      </c>
      <c r="C2894" s="498" t="str">
        <f>'statement of marks'!K$5</f>
        <v>ekSf[kd</v>
      </c>
      <c r="D2894" s="498" t="str">
        <f>'statement of marks'!L$5</f>
        <v>fyf[kr</v>
      </c>
      <c r="E2894" s="498" t="str">
        <f>'statement of marks'!M$5</f>
        <v>;ksx</v>
      </c>
      <c r="F2894" s="498" t="str">
        <f>'statement of marks'!N$5</f>
        <v>ekSf[kd</v>
      </c>
      <c r="G2894" s="498" t="str">
        <f>'statement of marks'!O$5</f>
        <v>fyf[kr</v>
      </c>
      <c r="H2894" s="498" t="str">
        <f>'statement of marks'!P$5</f>
        <v>;ksx</v>
      </c>
      <c r="I2894" s="564" t="s">
        <v>79</v>
      </c>
      <c r="J2894" s="565" t="s">
        <v>571</v>
      </c>
    </row>
    <row r="2895" spans="1:10" ht="17" customHeight="1">
      <c r="A2895" s="533"/>
      <c r="B2895" s="538" t="s">
        <v>55</v>
      </c>
      <c r="C2895" s="541">
        <f>'statement of marks'!K$6</f>
        <v>70</v>
      </c>
      <c r="D2895" s="541">
        <f>'statement of marks'!L$6</f>
        <v>30</v>
      </c>
      <c r="E2895" s="541">
        <f>'statement of marks'!M$6</f>
        <v>100</v>
      </c>
      <c r="F2895" s="541">
        <f>'statement of marks'!N$6</f>
        <v>70</v>
      </c>
      <c r="G2895" s="541">
        <f>'statement of marks'!O$6</f>
        <v>30</v>
      </c>
      <c r="H2895" s="541">
        <f>'statement of marks'!P$6</f>
        <v>100</v>
      </c>
      <c r="I2895" s="541"/>
      <c r="J2895" s="542"/>
    </row>
    <row r="2896" spans="1:10" ht="17" customHeight="1">
      <c r="A2896" s="532"/>
      <c r="B2896" s="530" t="str">
        <f>'statement of marks'!$BZ$5</f>
        <v>fgUnh</v>
      </c>
      <c r="C2896" s="543" t="str">
        <f>'statement of marks'!K100</f>
        <v/>
      </c>
      <c r="D2896" s="543" t="str">
        <f>'statement of marks'!L100</f>
        <v/>
      </c>
      <c r="E2896" s="543" t="str">
        <f>'statement of marks'!M100</f>
        <v/>
      </c>
      <c r="F2896" s="543" t="str">
        <f>'statement of marks'!N100</f>
        <v/>
      </c>
      <c r="G2896" s="543" t="str">
        <f>'statement of marks'!O100</f>
        <v/>
      </c>
      <c r="H2896" s="543" t="str">
        <f>'statement of marks'!P100</f>
        <v/>
      </c>
      <c r="I2896" s="544" t="str">
        <f>IF('statement of marks'!CA100="","",'statement of marks'!CA100)</f>
        <v/>
      </c>
      <c r="J2896" s="545" t="str">
        <f>IF('statement of marks'!CB100="","",'statement of marks'!CB100)</f>
        <v/>
      </c>
    </row>
    <row r="2897" spans="1:10" ht="17" customHeight="1">
      <c r="A2897" s="532"/>
      <c r="B2897" s="530" t="str">
        <f>'statement of marks'!$CC$5</f>
        <v>vaxszth</v>
      </c>
      <c r="C2897" s="543" t="str">
        <f>'statement of marks'!X100</f>
        <v/>
      </c>
      <c r="D2897" s="543" t="str">
        <f>'statement of marks'!Y100</f>
        <v/>
      </c>
      <c r="E2897" s="543" t="str">
        <f>'statement of marks'!Z100</f>
        <v/>
      </c>
      <c r="F2897" s="543" t="str">
        <f>'statement of marks'!AA100</f>
        <v/>
      </c>
      <c r="G2897" s="543" t="str">
        <f>'statement of marks'!AB100</f>
        <v/>
      </c>
      <c r="H2897" s="543" t="str">
        <f>'statement of marks'!AC100</f>
        <v/>
      </c>
      <c r="I2897" s="544" t="str">
        <f>IF('statement of marks'!CD100="","",'statement of marks'!CD100)</f>
        <v/>
      </c>
      <c r="J2897" s="545" t="str">
        <f>IF('statement of marks'!CE100="","",'statement of marks'!CE100)</f>
        <v/>
      </c>
    </row>
    <row r="2898" spans="1:10" ht="17" customHeight="1">
      <c r="A2898" s="532"/>
      <c r="B2898" s="530" t="str">
        <f>'statement of marks'!$CF$5</f>
        <v>xf.kr</v>
      </c>
      <c r="C2898" s="543" t="str">
        <f>'statement of marks'!AK100</f>
        <v/>
      </c>
      <c r="D2898" s="543" t="str">
        <f>'statement of marks'!AL100</f>
        <v/>
      </c>
      <c r="E2898" s="543" t="str">
        <f>'statement of marks'!AM100</f>
        <v/>
      </c>
      <c r="F2898" s="543" t="str">
        <f>'statement of marks'!AN100</f>
        <v/>
      </c>
      <c r="G2898" s="543" t="str">
        <f>'statement of marks'!AO100</f>
        <v/>
      </c>
      <c r="H2898" s="543" t="str">
        <f>'statement of marks'!AP100</f>
        <v/>
      </c>
      <c r="I2898" s="544" t="str">
        <f>IF('statement of marks'!CG100="","",'statement of marks'!CG100)</f>
        <v/>
      </c>
      <c r="J2898" s="545" t="str">
        <f>IF('statement of marks'!CH100="","",'statement of marks'!CH100)</f>
        <v/>
      </c>
    </row>
    <row r="2899" spans="1:10" ht="17" customHeight="1">
      <c r="A2899" s="533"/>
      <c r="B2899" s="538" t="s">
        <v>55</v>
      </c>
      <c r="C2899" s="541"/>
      <c r="D2899" s="541"/>
      <c r="E2899" s="541">
        <f>'statement of marks'!AX$6</f>
        <v>50</v>
      </c>
      <c r="F2899" s="541"/>
      <c r="G2899" s="541"/>
      <c r="H2899" s="541">
        <f>'statement of marks'!AY$6</f>
        <v>50</v>
      </c>
      <c r="I2899" s="546"/>
      <c r="J2899" s="542"/>
    </row>
    <row r="2900" spans="1:10" ht="17" customHeight="1">
      <c r="A2900" s="532"/>
      <c r="B2900" s="530" t="str">
        <f>'statement of marks'!$CI$5</f>
        <v>Ik;kZoj.k v/;;u</v>
      </c>
      <c r="C2900" s="561"/>
      <c r="D2900" s="561"/>
      <c r="E2900" s="543" t="str">
        <f>'statement of marks'!AX100</f>
        <v/>
      </c>
      <c r="F2900" s="561"/>
      <c r="G2900" s="561"/>
      <c r="H2900" s="543" t="str">
        <f>'statement of marks'!AY100</f>
        <v/>
      </c>
      <c r="I2900" s="544" t="str">
        <f>IF('statement of marks'!CJ100="","",'statement of marks'!CJ100)</f>
        <v/>
      </c>
      <c r="J2900" s="545" t="str">
        <f>IF('statement of marks'!CK100="","",'statement of marks'!CK100)</f>
        <v/>
      </c>
    </row>
    <row r="2901" spans="1:10" ht="17" customHeight="1">
      <c r="A2901" s="532"/>
      <c r="B2901" s="530" t="str">
        <f>'statement of marks'!$CR$5</f>
        <v>LokLF; ,oe~ 'kkjhfjd f'k{kk</v>
      </c>
      <c r="C2901" s="543"/>
      <c r="D2901" s="543"/>
      <c r="E2901" s="543" t="str">
        <f>'statement of marks'!BS100</f>
        <v/>
      </c>
      <c r="F2901" s="561"/>
      <c r="G2901" s="543"/>
      <c r="H2901" s="543" t="str">
        <f>'statement of marks'!BT100</f>
        <v/>
      </c>
      <c r="I2901" s="547" t="str">
        <f>IF('statement of marks'!CS100="","",'statement of marks'!CS100)</f>
        <v/>
      </c>
      <c r="J2901" s="548" t="str">
        <f>IF('statement of marks'!CT100="","",'statement of marks'!CT100)</f>
        <v/>
      </c>
    </row>
    <row r="2902" spans="1:10" ht="17" customHeight="1">
      <c r="A2902" s="533"/>
      <c r="B2902" s="538" t="s">
        <v>55</v>
      </c>
      <c r="C2902" s="541"/>
      <c r="D2902" s="541"/>
      <c r="E2902" s="541">
        <f>'statement of marks'!BE$6</f>
        <v>25</v>
      </c>
      <c r="F2902" s="546"/>
      <c r="G2902" s="541"/>
      <c r="H2902" s="541">
        <f>'statement of marks'!BF$6</f>
        <v>25</v>
      </c>
      <c r="I2902" s="549"/>
      <c r="J2902" s="550"/>
    </row>
    <row r="2903" spans="1:10" ht="17" customHeight="1">
      <c r="A2903" s="532"/>
      <c r="B2903" s="530" t="str">
        <f>'statement of marks'!$CL$5</f>
        <v>dk;kZuqHko</v>
      </c>
      <c r="C2903" s="543"/>
      <c r="D2903" s="543"/>
      <c r="E2903" s="543" t="str">
        <f>'statement of marks'!BE100</f>
        <v/>
      </c>
      <c r="F2903" s="561"/>
      <c r="G2903" s="543"/>
      <c r="H2903" s="543" t="str">
        <f>'statement of marks'!BF100</f>
        <v/>
      </c>
      <c r="I2903" s="544" t="str">
        <f>IF('statement of marks'!CM100="","",'statement of marks'!CM100)</f>
        <v/>
      </c>
      <c r="J2903" s="545" t="str">
        <f>IF('statement of marks'!CN100="","",'statement of marks'!CN100)</f>
        <v/>
      </c>
    </row>
    <row r="2904" spans="1:10" ht="17" customHeight="1">
      <c r="A2904" s="532"/>
      <c r="B2904" s="530" t="str">
        <f>'statement of marks'!$CO$5</f>
        <v>dyk f'k{kk</v>
      </c>
      <c r="C2904" s="543"/>
      <c r="D2904" s="543"/>
      <c r="E2904" s="543" t="str">
        <f>'statement of marks'!BL100</f>
        <v/>
      </c>
      <c r="F2904" s="561"/>
      <c r="G2904" s="543"/>
      <c r="H2904" s="543" t="str">
        <f>'statement of marks'!BM100</f>
        <v/>
      </c>
      <c r="I2904" s="547" t="str">
        <f>IF('statement of marks'!CP100="","",'statement of marks'!CP100)</f>
        <v/>
      </c>
      <c r="J2904" s="551" t="str">
        <f>IF('statement of marks'!CQ100="","",'statement of marks'!CQ100)</f>
        <v/>
      </c>
    </row>
    <row r="2905" spans="1:10" ht="17" customHeight="1">
      <c r="A2905" s="960"/>
      <c r="B2905" s="959" t="s">
        <v>659</v>
      </c>
      <c r="C2905" s="920" t="s">
        <v>8</v>
      </c>
      <c r="D2905" s="920"/>
      <c r="E2905" s="961" t="str">
        <f>'statement of marks'!CY$5</f>
        <v>dqy iw.kkZd</v>
      </c>
      <c r="F2905" s="961"/>
      <c r="G2905" s="961" t="str">
        <f>'statement of marks'!CZ$5</f>
        <v>dqy izkIrkad</v>
      </c>
      <c r="H2905" s="961"/>
      <c r="I2905" s="562" t="str">
        <f>'statement of marks'!DA$5</f>
        <v>izfr'kr</v>
      </c>
      <c r="J2905" s="536" t="s">
        <v>663</v>
      </c>
    </row>
    <row r="2906" spans="1:10" ht="17" customHeight="1">
      <c r="A2906" s="960"/>
      <c r="B2906" s="959"/>
      <c r="C2906" s="920" t="str">
        <f>IF('statement of marks'!CX100="","",'statement of marks'!CX100)</f>
        <v/>
      </c>
      <c r="D2906" s="920"/>
      <c r="E2906" s="951" t="str">
        <f>IF('statement of marks'!CY100="","",'statement of marks'!CY100)</f>
        <v/>
      </c>
      <c r="F2906" s="951"/>
      <c r="G2906" s="951" t="str">
        <f>IF('statement of marks'!CZ100="","",'statement of marks'!CZ100)</f>
        <v/>
      </c>
      <c r="H2906" s="951"/>
      <c r="I2906" s="543" t="str">
        <f>IF('statement of marks'!DA100="","",'statement of marks'!DA100)</f>
        <v/>
      </c>
      <c r="J2906" s="566" t="str">
        <f>IF('statement of marks'!DB100="","",'statement of marks'!DB100)</f>
        <v/>
      </c>
    </row>
    <row r="2907" spans="1:10" ht="17" customHeight="1">
      <c r="A2907" s="532"/>
      <c r="B2907" s="539" t="str">
        <f>'statement of marks'!$CU$5</f>
        <v>dqy ehfVax</v>
      </c>
      <c r="C2907" s="932" t="str">
        <f>details!$CB$3</f>
        <v>;ksx fnlEcj rd</v>
      </c>
      <c r="D2907" s="933"/>
      <c r="E2907" s="934"/>
      <c r="F2907" s="552" t="str">
        <f>details!CB100</f>
        <v/>
      </c>
      <c r="G2907" s="932" t="s">
        <v>664</v>
      </c>
      <c r="H2907" s="933"/>
      <c r="I2907" s="934"/>
      <c r="J2907" s="554" t="str">
        <f>details!CJ100</f>
        <v/>
      </c>
    </row>
    <row r="2908" spans="1:10" ht="17" customHeight="1">
      <c r="A2908" s="532"/>
      <c r="B2908" s="530" t="str">
        <f>'statement of marks'!$CV$5</f>
        <v>Nk= mifLFkfr</v>
      </c>
      <c r="C2908" s="935"/>
      <c r="D2908" s="936"/>
      <c r="E2908" s="937"/>
      <c r="F2908" s="553" t="str">
        <f>details!CC100</f>
        <v/>
      </c>
      <c r="G2908" s="935"/>
      <c r="H2908" s="936"/>
      <c r="I2908" s="937"/>
      <c r="J2908" s="555" t="str">
        <f>details!CK100</f>
        <v/>
      </c>
    </row>
    <row r="2909" spans="1:10" ht="17" customHeight="1">
      <c r="A2909" s="532"/>
      <c r="B2909" s="530" t="s">
        <v>569</v>
      </c>
      <c r="C2909" s="952" t="str">
        <f>IF('statement of marks'!DE100="","",'statement of marks'!DE100)</f>
        <v/>
      </c>
      <c r="D2909" s="953"/>
      <c r="E2909" s="953"/>
      <c r="F2909" s="954"/>
      <c r="G2909" s="955" t="str">
        <f>'statement of marks'!DD$5</f>
        <v>d{kk esa LFkku</v>
      </c>
      <c r="H2909" s="956"/>
      <c r="I2909" s="957"/>
      <c r="J2909" s="545" t="str">
        <f>'statement of marks'!DD100</f>
        <v/>
      </c>
    </row>
    <row r="2910" spans="1:10" ht="17" customHeight="1">
      <c r="A2910" s="532"/>
      <c r="B2910" s="530" t="s">
        <v>65</v>
      </c>
      <c r="C2910" s="920"/>
      <c r="D2910" s="920"/>
      <c r="E2910" s="920"/>
      <c r="F2910" s="920"/>
      <c r="G2910" s="920"/>
      <c r="H2910" s="920"/>
      <c r="I2910" s="920"/>
      <c r="J2910" s="924"/>
    </row>
    <row r="2911" spans="1:10" ht="17" customHeight="1">
      <c r="A2911" s="532"/>
      <c r="B2911" s="556" t="s">
        <v>86</v>
      </c>
      <c r="C2911" s="920"/>
      <c r="D2911" s="920"/>
      <c r="E2911" s="920"/>
      <c r="F2911" s="920"/>
      <c r="G2911" s="920"/>
      <c r="H2911" s="920"/>
      <c r="I2911" s="920"/>
      <c r="J2911" s="924"/>
    </row>
    <row r="2912" spans="1:10" ht="17" customHeight="1">
      <c r="A2912" s="532"/>
      <c r="B2912" s="557" t="s">
        <v>16</v>
      </c>
      <c r="C2912" s="920"/>
      <c r="D2912" s="920"/>
      <c r="E2912" s="920"/>
      <c r="F2912" s="920"/>
      <c r="G2912" s="920"/>
      <c r="H2912" s="920"/>
      <c r="I2912" s="920"/>
      <c r="J2912" s="924"/>
    </row>
    <row r="2913" spans="1:10" ht="17" customHeight="1">
      <c r="A2913" s="534"/>
      <c r="B2913" s="558" t="s">
        <v>4</v>
      </c>
      <c r="C2913" s="920"/>
      <c r="D2913" s="920"/>
      <c r="E2913" s="920"/>
      <c r="F2913" s="920"/>
      <c r="G2913" s="920"/>
      <c r="H2913" s="920"/>
      <c r="I2913" s="920"/>
      <c r="J2913" s="924"/>
    </row>
    <row r="2914" spans="1:10" ht="17" customHeight="1" thickBot="1">
      <c r="A2914" s="535"/>
      <c r="B2914" s="559" t="str">
        <f>'statement of marks'!$H$3</f>
        <v xml:space="preserve">fo|ky; dk Mkbl dksM+ </v>
      </c>
      <c r="C2914" s="925" t="str">
        <f>'statement of marks'!$I$3</f>
        <v>00001</v>
      </c>
      <c r="D2914" s="925"/>
      <c r="E2914" s="926" t="s">
        <v>63</v>
      </c>
      <c r="F2914" s="926"/>
      <c r="G2914" s="926"/>
      <c r="H2914" s="927">
        <f>'statement of marks'!$DD$107</f>
        <v>42460</v>
      </c>
      <c r="I2914" s="928"/>
      <c r="J2914" s="540" t="s">
        <v>662</v>
      </c>
    </row>
    <row r="2915" spans="1:10" ht="17" customHeight="1">
      <c r="A2915" s="929" t="s">
        <v>39</v>
      </c>
      <c r="B2915" s="930"/>
      <c r="C2915" s="930"/>
      <c r="D2915" s="930"/>
      <c r="E2915" s="930"/>
      <c r="F2915" s="930"/>
      <c r="G2915" s="930"/>
      <c r="H2915" s="930"/>
      <c r="I2915" s="930"/>
      <c r="J2915" s="931"/>
    </row>
    <row r="2916" spans="1:10" ht="17" customHeight="1">
      <c r="A2916" s="938" t="str">
        <f>'statement of marks'!$A$1</f>
        <v>jk- ck- ek/;fed fo|ky; uohu] fuEckgsM+k</v>
      </c>
      <c r="B2916" s="939"/>
      <c r="C2916" s="939"/>
      <c r="D2916" s="939"/>
      <c r="E2916" s="939"/>
      <c r="F2916" s="939"/>
      <c r="G2916" s="939"/>
      <c r="H2916" s="939"/>
      <c r="I2916" s="939"/>
      <c r="J2916" s="940"/>
    </row>
    <row r="2917" spans="1:10" ht="17" customHeight="1">
      <c r="A2917" s="941"/>
      <c r="B2917" s="942"/>
      <c r="C2917" s="942"/>
      <c r="D2917" s="942"/>
      <c r="E2917" s="942"/>
      <c r="F2917" s="942"/>
      <c r="G2917" s="942"/>
      <c r="H2917" s="942"/>
      <c r="I2917" s="942"/>
      <c r="J2917" s="943"/>
    </row>
    <row r="2918" spans="1:10" ht="17" customHeight="1">
      <c r="A2918" s="531"/>
      <c r="B2918" s="537" t="s">
        <v>559</v>
      </c>
      <c r="C2918" s="944" t="str">
        <f>'statement of marks'!$F$3</f>
        <v>2015-16</v>
      </c>
      <c r="D2918" s="944"/>
      <c r="E2918" s="944"/>
      <c r="F2918" s="944"/>
      <c r="G2918" s="944"/>
      <c r="H2918" s="944"/>
      <c r="I2918" s="944"/>
      <c r="J2918" s="945"/>
    </row>
    <row r="2919" spans="1:10" ht="17" customHeight="1">
      <c r="A2919" s="532"/>
      <c r="B2919" s="530" t="s">
        <v>560</v>
      </c>
      <c r="C2919" s="912" t="str">
        <f>IF('statement of marks'!H101="","",'statement of marks'!H101)</f>
        <v>v 095</v>
      </c>
      <c r="D2919" s="912"/>
      <c r="E2919" s="912"/>
      <c r="F2919" s="912"/>
      <c r="G2919" s="912"/>
      <c r="H2919" s="912"/>
      <c r="I2919" s="912"/>
      <c r="J2919" s="958"/>
    </row>
    <row r="2920" spans="1:10" ht="17" customHeight="1">
      <c r="A2920" s="532"/>
      <c r="B2920" s="530" t="s">
        <v>561</v>
      </c>
      <c r="C2920" s="912" t="str">
        <f>IF('statement of marks'!I101="","",'statement of marks'!I101)</f>
        <v>c 095</v>
      </c>
      <c r="D2920" s="912"/>
      <c r="E2920" s="912"/>
      <c r="F2920" s="912"/>
      <c r="G2920" s="912"/>
      <c r="H2920" s="912"/>
      <c r="I2920" s="912"/>
      <c r="J2920" s="958"/>
    </row>
    <row r="2921" spans="1:10" ht="17" customHeight="1">
      <c r="A2921" s="532"/>
      <c r="B2921" s="530" t="s">
        <v>562</v>
      </c>
      <c r="C2921" s="912" t="str">
        <f>IF('statement of marks'!J101="","",'statement of marks'!J101)</f>
        <v>l 095</v>
      </c>
      <c r="D2921" s="912"/>
      <c r="E2921" s="912"/>
      <c r="F2921" s="912"/>
      <c r="G2921" s="912"/>
      <c r="H2921" s="912"/>
      <c r="I2921" s="912"/>
      <c r="J2921" s="958"/>
    </row>
    <row r="2922" spans="1:10" ht="17" customHeight="1">
      <c r="A2922" s="532"/>
      <c r="B2922" s="530" t="s">
        <v>563</v>
      </c>
      <c r="C2922" s="946" t="str">
        <f>'statement of marks'!$D$3</f>
        <v>2 A</v>
      </c>
      <c r="D2922" s="946"/>
      <c r="E2922" s="946"/>
      <c r="F2922" s="912" t="s">
        <v>566</v>
      </c>
      <c r="G2922" s="912"/>
      <c r="H2922" s="912"/>
      <c r="I2922" s="949" t="str">
        <f>IF('statement of marks'!B101="","",'statement of marks'!B101)</f>
        <v/>
      </c>
      <c r="J2922" s="950"/>
    </row>
    <row r="2923" spans="1:10" ht="17" customHeight="1">
      <c r="A2923" s="532"/>
      <c r="B2923" s="530" t="s">
        <v>6</v>
      </c>
      <c r="C2923" s="946" t="str">
        <f>IF('statement of marks'!D101="","",'statement of marks'!D101)</f>
        <v/>
      </c>
      <c r="D2923" s="946"/>
      <c r="E2923" s="946"/>
      <c r="F2923" s="912" t="s">
        <v>564</v>
      </c>
      <c r="G2923" s="912"/>
      <c r="H2923" s="912"/>
      <c r="I2923" s="949" t="str">
        <f>IF('statement of marks'!E101="","",'statement of marks'!E101)</f>
        <v/>
      </c>
      <c r="J2923" s="950"/>
    </row>
    <row r="2924" spans="1:10" ht="17" customHeight="1">
      <c r="A2924" s="532"/>
      <c r="B2924" s="530" t="s">
        <v>661</v>
      </c>
      <c r="C2924" s="947" t="str">
        <f>IF('statement of marks'!F101="","",'statement of marks'!F101)</f>
        <v/>
      </c>
      <c r="D2924" s="947"/>
      <c r="E2924" s="947"/>
      <c r="F2924" s="918" t="str">
        <f>IF('statement of marks'!G101="","",'statement of marks'!G101)</f>
        <v/>
      </c>
      <c r="G2924" s="918"/>
      <c r="H2924" s="918"/>
      <c r="I2924" s="918"/>
      <c r="J2924" s="948"/>
    </row>
    <row r="2925" spans="1:10" ht="17" customHeight="1">
      <c r="A2925" s="534"/>
      <c r="B2925" s="529" t="s">
        <v>565</v>
      </c>
      <c r="C2925" s="498" t="str">
        <f>'statement of marks'!K$5</f>
        <v>ekSf[kd</v>
      </c>
      <c r="D2925" s="498" t="str">
        <f>'statement of marks'!L$5</f>
        <v>fyf[kr</v>
      </c>
      <c r="E2925" s="498" t="str">
        <f>'statement of marks'!M$5</f>
        <v>;ksx</v>
      </c>
      <c r="F2925" s="498" t="str">
        <f>'statement of marks'!N$5</f>
        <v>ekSf[kd</v>
      </c>
      <c r="G2925" s="498" t="str">
        <f>'statement of marks'!O$5</f>
        <v>fyf[kr</v>
      </c>
      <c r="H2925" s="498" t="str">
        <f>'statement of marks'!P$5</f>
        <v>;ksx</v>
      </c>
      <c r="I2925" s="564" t="s">
        <v>79</v>
      </c>
      <c r="J2925" s="565" t="s">
        <v>571</v>
      </c>
    </row>
    <row r="2926" spans="1:10" ht="17" customHeight="1">
      <c r="A2926" s="533"/>
      <c r="B2926" s="538" t="s">
        <v>55</v>
      </c>
      <c r="C2926" s="541">
        <f>'statement of marks'!K$6</f>
        <v>70</v>
      </c>
      <c r="D2926" s="541">
        <f>'statement of marks'!L$6</f>
        <v>30</v>
      </c>
      <c r="E2926" s="541">
        <f>'statement of marks'!M$6</f>
        <v>100</v>
      </c>
      <c r="F2926" s="541">
        <f>'statement of marks'!N$6</f>
        <v>70</v>
      </c>
      <c r="G2926" s="541">
        <f>'statement of marks'!O$6</f>
        <v>30</v>
      </c>
      <c r="H2926" s="541">
        <f>'statement of marks'!P$6</f>
        <v>100</v>
      </c>
      <c r="I2926" s="541"/>
      <c r="J2926" s="542"/>
    </row>
    <row r="2927" spans="1:10" ht="17" customHeight="1">
      <c r="A2927" s="532"/>
      <c r="B2927" s="530" t="str">
        <f>'statement of marks'!$BZ$5</f>
        <v>fgUnh</v>
      </c>
      <c r="C2927" s="543" t="str">
        <f>'statement of marks'!K101</f>
        <v/>
      </c>
      <c r="D2927" s="543" t="str">
        <f>'statement of marks'!L101</f>
        <v/>
      </c>
      <c r="E2927" s="543" t="str">
        <f>'statement of marks'!M101</f>
        <v/>
      </c>
      <c r="F2927" s="543" t="str">
        <f>'statement of marks'!N101</f>
        <v/>
      </c>
      <c r="G2927" s="543" t="str">
        <f>'statement of marks'!O101</f>
        <v/>
      </c>
      <c r="H2927" s="543" t="str">
        <f>'statement of marks'!P101</f>
        <v/>
      </c>
      <c r="I2927" s="544" t="str">
        <f>IF('statement of marks'!CA101="","",'statement of marks'!CA101)</f>
        <v/>
      </c>
      <c r="J2927" s="545" t="str">
        <f>IF('statement of marks'!CB101="","",'statement of marks'!CB101)</f>
        <v/>
      </c>
    </row>
    <row r="2928" spans="1:10" ht="17" customHeight="1">
      <c r="A2928" s="532"/>
      <c r="B2928" s="530" t="str">
        <f>'statement of marks'!$CC$5</f>
        <v>vaxszth</v>
      </c>
      <c r="C2928" s="543" t="str">
        <f>'statement of marks'!X101</f>
        <v/>
      </c>
      <c r="D2928" s="543" t="str">
        <f>'statement of marks'!Y101</f>
        <v/>
      </c>
      <c r="E2928" s="543" t="str">
        <f>'statement of marks'!Z101</f>
        <v/>
      </c>
      <c r="F2928" s="543" t="str">
        <f>'statement of marks'!AA101</f>
        <v/>
      </c>
      <c r="G2928" s="543" t="str">
        <f>'statement of marks'!AB101</f>
        <v/>
      </c>
      <c r="H2928" s="543" t="str">
        <f>'statement of marks'!AC101</f>
        <v/>
      </c>
      <c r="I2928" s="544" t="str">
        <f>IF('statement of marks'!CD101="","",'statement of marks'!CD101)</f>
        <v/>
      </c>
      <c r="J2928" s="545" t="str">
        <f>IF('statement of marks'!CE101="","",'statement of marks'!CE101)</f>
        <v/>
      </c>
    </row>
    <row r="2929" spans="1:10" ht="17" customHeight="1">
      <c r="A2929" s="532"/>
      <c r="B2929" s="530" t="str">
        <f>'statement of marks'!$CF$5</f>
        <v>xf.kr</v>
      </c>
      <c r="C2929" s="543" t="str">
        <f>'statement of marks'!AK101</f>
        <v/>
      </c>
      <c r="D2929" s="543" t="str">
        <f>'statement of marks'!AL101</f>
        <v/>
      </c>
      <c r="E2929" s="543" t="str">
        <f>'statement of marks'!AM101</f>
        <v/>
      </c>
      <c r="F2929" s="543" t="str">
        <f>'statement of marks'!AN101</f>
        <v/>
      </c>
      <c r="G2929" s="543" t="str">
        <f>'statement of marks'!AO101</f>
        <v/>
      </c>
      <c r="H2929" s="543" t="str">
        <f>'statement of marks'!AP101</f>
        <v/>
      </c>
      <c r="I2929" s="544" t="str">
        <f>IF('statement of marks'!CG101="","",'statement of marks'!CG101)</f>
        <v/>
      </c>
      <c r="J2929" s="545" t="str">
        <f>IF('statement of marks'!CH101="","",'statement of marks'!CH101)</f>
        <v/>
      </c>
    </row>
    <row r="2930" spans="1:10" ht="17" customHeight="1">
      <c r="A2930" s="533"/>
      <c r="B2930" s="538" t="s">
        <v>55</v>
      </c>
      <c r="C2930" s="541"/>
      <c r="D2930" s="541"/>
      <c r="E2930" s="541">
        <f>'statement of marks'!AX$6</f>
        <v>50</v>
      </c>
      <c r="F2930" s="541"/>
      <c r="G2930" s="541"/>
      <c r="H2930" s="541">
        <f>'statement of marks'!AY$6</f>
        <v>50</v>
      </c>
      <c r="I2930" s="546"/>
      <c r="J2930" s="542"/>
    </row>
    <row r="2931" spans="1:10" ht="17" customHeight="1">
      <c r="A2931" s="532"/>
      <c r="B2931" s="530" t="str">
        <f>'statement of marks'!$CI$5</f>
        <v>Ik;kZoj.k v/;;u</v>
      </c>
      <c r="C2931" s="561"/>
      <c r="D2931" s="561"/>
      <c r="E2931" s="543" t="str">
        <f>'statement of marks'!AX101</f>
        <v/>
      </c>
      <c r="F2931" s="561"/>
      <c r="G2931" s="561"/>
      <c r="H2931" s="543" t="str">
        <f>'statement of marks'!AY101</f>
        <v/>
      </c>
      <c r="I2931" s="544" t="str">
        <f>IF('statement of marks'!CJ101="","",'statement of marks'!CJ101)</f>
        <v/>
      </c>
      <c r="J2931" s="545" t="str">
        <f>IF('statement of marks'!CK101="","",'statement of marks'!CK101)</f>
        <v/>
      </c>
    </row>
    <row r="2932" spans="1:10" ht="17" customHeight="1">
      <c r="A2932" s="532"/>
      <c r="B2932" s="530" t="str">
        <f>'statement of marks'!$CR$5</f>
        <v>LokLF; ,oe~ 'kkjhfjd f'k{kk</v>
      </c>
      <c r="C2932" s="543"/>
      <c r="D2932" s="543"/>
      <c r="E2932" s="543" t="str">
        <f>'statement of marks'!BS101</f>
        <v/>
      </c>
      <c r="F2932" s="561"/>
      <c r="G2932" s="543"/>
      <c r="H2932" s="543" t="str">
        <f>'statement of marks'!BT101</f>
        <v/>
      </c>
      <c r="I2932" s="547" t="str">
        <f>IF('statement of marks'!CS101="","",'statement of marks'!CS101)</f>
        <v/>
      </c>
      <c r="J2932" s="548" t="str">
        <f>IF('statement of marks'!CT101="","",'statement of marks'!CT101)</f>
        <v/>
      </c>
    </row>
    <row r="2933" spans="1:10" ht="17" customHeight="1">
      <c r="A2933" s="533"/>
      <c r="B2933" s="538" t="s">
        <v>55</v>
      </c>
      <c r="C2933" s="541"/>
      <c r="D2933" s="541"/>
      <c r="E2933" s="541">
        <f>'statement of marks'!BE$6</f>
        <v>25</v>
      </c>
      <c r="F2933" s="546"/>
      <c r="G2933" s="541"/>
      <c r="H2933" s="541">
        <f>'statement of marks'!BF$6</f>
        <v>25</v>
      </c>
      <c r="I2933" s="549"/>
      <c r="J2933" s="550"/>
    </row>
    <row r="2934" spans="1:10" ht="17" customHeight="1">
      <c r="A2934" s="532"/>
      <c r="B2934" s="530" t="str">
        <f>'statement of marks'!$CL$5</f>
        <v>dk;kZuqHko</v>
      </c>
      <c r="C2934" s="543"/>
      <c r="D2934" s="543"/>
      <c r="E2934" s="543" t="str">
        <f>'statement of marks'!BE101</f>
        <v/>
      </c>
      <c r="F2934" s="561"/>
      <c r="G2934" s="543"/>
      <c r="H2934" s="543" t="str">
        <f>'statement of marks'!BF101</f>
        <v/>
      </c>
      <c r="I2934" s="544" t="str">
        <f>IF('statement of marks'!CM101="","",'statement of marks'!CM101)</f>
        <v/>
      </c>
      <c r="J2934" s="545" t="str">
        <f>IF('statement of marks'!CN101="","",'statement of marks'!CN101)</f>
        <v/>
      </c>
    </row>
    <row r="2935" spans="1:10" ht="17" customHeight="1">
      <c r="A2935" s="532"/>
      <c r="B2935" s="530" t="str">
        <f>'statement of marks'!$CO$5</f>
        <v>dyk f'k{kk</v>
      </c>
      <c r="C2935" s="543"/>
      <c r="D2935" s="543"/>
      <c r="E2935" s="543" t="str">
        <f>'statement of marks'!BL101</f>
        <v/>
      </c>
      <c r="F2935" s="561"/>
      <c r="G2935" s="543"/>
      <c r="H2935" s="543" t="str">
        <f>'statement of marks'!BM101</f>
        <v/>
      </c>
      <c r="I2935" s="547" t="str">
        <f>IF('statement of marks'!CP101="","",'statement of marks'!CP101)</f>
        <v/>
      </c>
      <c r="J2935" s="551" t="str">
        <f>IF('statement of marks'!CQ101="","",'statement of marks'!CQ101)</f>
        <v/>
      </c>
    </row>
    <row r="2936" spans="1:10" ht="17" customHeight="1">
      <c r="A2936" s="960"/>
      <c r="B2936" s="959" t="s">
        <v>659</v>
      </c>
      <c r="C2936" s="920" t="s">
        <v>8</v>
      </c>
      <c r="D2936" s="920"/>
      <c r="E2936" s="961" t="str">
        <f>'statement of marks'!CY$5</f>
        <v>dqy iw.kkZd</v>
      </c>
      <c r="F2936" s="961"/>
      <c r="G2936" s="961" t="str">
        <f>'statement of marks'!CZ$5</f>
        <v>dqy izkIrkad</v>
      </c>
      <c r="H2936" s="961"/>
      <c r="I2936" s="562" t="str">
        <f>'statement of marks'!DA$5</f>
        <v>izfr'kr</v>
      </c>
      <c r="J2936" s="536" t="s">
        <v>663</v>
      </c>
    </row>
    <row r="2937" spans="1:10" ht="17" customHeight="1">
      <c r="A2937" s="960"/>
      <c r="B2937" s="959"/>
      <c r="C2937" s="920" t="str">
        <f>IF('statement of marks'!CX101="","",'statement of marks'!CX101)</f>
        <v/>
      </c>
      <c r="D2937" s="920"/>
      <c r="E2937" s="951" t="str">
        <f>IF('statement of marks'!CY101="","",'statement of marks'!CY101)</f>
        <v/>
      </c>
      <c r="F2937" s="951"/>
      <c r="G2937" s="951" t="str">
        <f>IF('statement of marks'!CZ101="","",'statement of marks'!CZ101)</f>
        <v/>
      </c>
      <c r="H2937" s="951"/>
      <c r="I2937" s="543" t="str">
        <f>IF('statement of marks'!DA101="","",'statement of marks'!DA101)</f>
        <v/>
      </c>
      <c r="J2937" s="566" t="str">
        <f>IF('statement of marks'!DB101="","",'statement of marks'!DB101)</f>
        <v/>
      </c>
    </row>
    <row r="2938" spans="1:10" ht="17" customHeight="1">
      <c r="A2938" s="532"/>
      <c r="B2938" s="539" t="str">
        <f>'statement of marks'!$CU$5</f>
        <v>dqy ehfVax</v>
      </c>
      <c r="C2938" s="932" t="str">
        <f>details!$CB$3</f>
        <v>;ksx fnlEcj rd</v>
      </c>
      <c r="D2938" s="933"/>
      <c r="E2938" s="934"/>
      <c r="F2938" s="552" t="str">
        <f>details!CB101</f>
        <v/>
      </c>
      <c r="G2938" s="932" t="s">
        <v>664</v>
      </c>
      <c r="H2938" s="933"/>
      <c r="I2938" s="934"/>
      <c r="J2938" s="554" t="str">
        <f>details!CJ101</f>
        <v/>
      </c>
    </row>
    <row r="2939" spans="1:10" ht="17" customHeight="1">
      <c r="A2939" s="532"/>
      <c r="B2939" s="530" t="str">
        <f>'statement of marks'!$CV$5</f>
        <v>Nk= mifLFkfr</v>
      </c>
      <c r="C2939" s="935"/>
      <c r="D2939" s="936"/>
      <c r="E2939" s="937"/>
      <c r="F2939" s="553" t="str">
        <f>details!CC101</f>
        <v/>
      </c>
      <c r="G2939" s="935"/>
      <c r="H2939" s="936"/>
      <c r="I2939" s="937"/>
      <c r="J2939" s="555" t="str">
        <f>details!CK101</f>
        <v/>
      </c>
    </row>
    <row r="2940" spans="1:10" ht="17" customHeight="1">
      <c r="A2940" s="532"/>
      <c r="B2940" s="530" t="s">
        <v>569</v>
      </c>
      <c r="C2940" s="952" t="str">
        <f>IF('statement of marks'!DE101="","",'statement of marks'!DE101)</f>
        <v/>
      </c>
      <c r="D2940" s="953"/>
      <c r="E2940" s="953"/>
      <c r="F2940" s="954"/>
      <c r="G2940" s="955" t="str">
        <f>'statement of marks'!DD$5</f>
        <v>d{kk esa LFkku</v>
      </c>
      <c r="H2940" s="956"/>
      <c r="I2940" s="957"/>
      <c r="J2940" s="545" t="str">
        <f>'statement of marks'!DD101</f>
        <v/>
      </c>
    </row>
    <row r="2941" spans="1:10" ht="17" customHeight="1">
      <c r="A2941" s="532"/>
      <c r="B2941" s="530" t="s">
        <v>65</v>
      </c>
      <c r="C2941" s="920"/>
      <c r="D2941" s="920"/>
      <c r="E2941" s="920"/>
      <c r="F2941" s="920"/>
      <c r="G2941" s="920"/>
      <c r="H2941" s="920"/>
      <c r="I2941" s="920"/>
      <c r="J2941" s="924"/>
    </row>
    <row r="2942" spans="1:10" ht="17" customHeight="1">
      <c r="A2942" s="532"/>
      <c r="B2942" s="556" t="s">
        <v>86</v>
      </c>
      <c r="C2942" s="920"/>
      <c r="D2942" s="920"/>
      <c r="E2942" s="920"/>
      <c r="F2942" s="920"/>
      <c r="G2942" s="920"/>
      <c r="H2942" s="920"/>
      <c r="I2942" s="920"/>
      <c r="J2942" s="924"/>
    </row>
    <row r="2943" spans="1:10" ht="17" customHeight="1">
      <c r="A2943" s="532"/>
      <c r="B2943" s="557" t="s">
        <v>16</v>
      </c>
      <c r="C2943" s="920"/>
      <c r="D2943" s="920"/>
      <c r="E2943" s="920"/>
      <c r="F2943" s="920"/>
      <c r="G2943" s="920"/>
      <c r="H2943" s="920"/>
      <c r="I2943" s="920"/>
      <c r="J2943" s="924"/>
    </row>
    <row r="2944" spans="1:10" ht="17" customHeight="1">
      <c r="A2944" s="534"/>
      <c r="B2944" s="558" t="s">
        <v>4</v>
      </c>
      <c r="C2944" s="920"/>
      <c r="D2944" s="920"/>
      <c r="E2944" s="920"/>
      <c r="F2944" s="920"/>
      <c r="G2944" s="920"/>
      <c r="H2944" s="920"/>
      <c r="I2944" s="920"/>
      <c r="J2944" s="924"/>
    </row>
    <row r="2945" spans="1:10" ht="17" customHeight="1" thickBot="1">
      <c r="A2945" s="535"/>
      <c r="B2945" s="559" t="str">
        <f>'statement of marks'!$H$3</f>
        <v xml:space="preserve">fo|ky; dk Mkbl dksM+ </v>
      </c>
      <c r="C2945" s="925" t="str">
        <f>'statement of marks'!$I$3</f>
        <v>00001</v>
      </c>
      <c r="D2945" s="925"/>
      <c r="E2945" s="926" t="s">
        <v>63</v>
      </c>
      <c r="F2945" s="926"/>
      <c r="G2945" s="926"/>
      <c r="H2945" s="927">
        <f>'statement of marks'!$DD$107</f>
        <v>42460</v>
      </c>
      <c r="I2945" s="928"/>
      <c r="J2945" s="540" t="s">
        <v>662</v>
      </c>
    </row>
    <row r="2946" spans="1:10" ht="17" customHeight="1">
      <c r="A2946" s="929" t="s">
        <v>39</v>
      </c>
      <c r="B2946" s="930"/>
      <c r="C2946" s="930"/>
      <c r="D2946" s="930"/>
      <c r="E2946" s="930"/>
      <c r="F2946" s="930"/>
      <c r="G2946" s="930"/>
      <c r="H2946" s="930"/>
      <c r="I2946" s="930"/>
      <c r="J2946" s="931"/>
    </row>
    <row r="2947" spans="1:10" ht="17" customHeight="1">
      <c r="A2947" s="938" t="str">
        <f>'statement of marks'!$A$1</f>
        <v>jk- ck- ek/;fed fo|ky; uohu] fuEckgsM+k</v>
      </c>
      <c r="B2947" s="939"/>
      <c r="C2947" s="939"/>
      <c r="D2947" s="939"/>
      <c r="E2947" s="939"/>
      <c r="F2947" s="939"/>
      <c r="G2947" s="939"/>
      <c r="H2947" s="939"/>
      <c r="I2947" s="939"/>
      <c r="J2947" s="940"/>
    </row>
    <row r="2948" spans="1:10" ht="17" customHeight="1">
      <c r="A2948" s="941"/>
      <c r="B2948" s="942"/>
      <c r="C2948" s="942"/>
      <c r="D2948" s="942"/>
      <c r="E2948" s="942"/>
      <c r="F2948" s="942"/>
      <c r="G2948" s="942"/>
      <c r="H2948" s="942"/>
      <c r="I2948" s="942"/>
      <c r="J2948" s="943"/>
    </row>
    <row r="2949" spans="1:10" ht="17" customHeight="1">
      <c r="A2949" s="531"/>
      <c r="B2949" s="537" t="s">
        <v>559</v>
      </c>
      <c r="C2949" s="944" t="str">
        <f>'statement of marks'!$F$3</f>
        <v>2015-16</v>
      </c>
      <c r="D2949" s="944"/>
      <c r="E2949" s="944"/>
      <c r="F2949" s="944"/>
      <c r="G2949" s="944"/>
      <c r="H2949" s="944"/>
      <c r="I2949" s="944"/>
      <c r="J2949" s="945"/>
    </row>
    <row r="2950" spans="1:10" ht="17" customHeight="1">
      <c r="A2950" s="532"/>
      <c r="B2950" s="530" t="s">
        <v>560</v>
      </c>
      <c r="C2950" s="912" t="str">
        <f>IF('statement of marks'!H102="","",'statement of marks'!H102)</f>
        <v>v 096</v>
      </c>
      <c r="D2950" s="912"/>
      <c r="E2950" s="912"/>
      <c r="F2950" s="912"/>
      <c r="G2950" s="912"/>
      <c r="H2950" s="912"/>
      <c r="I2950" s="912"/>
      <c r="J2950" s="958"/>
    </row>
    <row r="2951" spans="1:10" ht="17" customHeight="1">
      <c r="A2951" s="532"/>
      <c r="B2951" s="530" t="s">
        <v>561</v>
      </c>
      <c r="C2951" s="912" t="str">
        <f>IF('statement of marks'!I102="","",'statement of marks'!I102)</f>
        <v>c 096</v>
      </c>
      <c r="D2951" s="912"/>
      <c r="E2951" s="912"/>
      <c r="F2951" s="912"/>
      <c r="G2951" s="912"/>
      <c r="H2951" s="912"/>
      <c r="I2951" s="912"/>
      <c r="J2951" s="958"/>
    </row>
    <row r="2952" spans="1:10" ht="17" customHeight="1">
      <c r="A2952" s="532"/>
      <c r="B2952" s="530" t="s">
        <v>562</v>
      </c>
      <c r="C2952" s="912" t="str">
        <f>IF('statement of marks'!J102="","",'statement of marks'!J102)</f>
        <v>l 096</v>
      </c>
      <c r="D2952" s="912"/>
      <c r="E2952" s="912"/>
      <c r="F2952" s="912"/>
      <c r="G2952" s="912"/>
      <c r="H2952" s="912"/>
      <c r="I2952" s="912"/>
      <c r="J2952" s="958"/>
    </row>
    <row r="2953" spans="1:10" ht="17" customHeight="1">
      <c r="A2953" s="532"/>
      <c r="B2953" s="530" t="s">
        <v>563</v>
      </c>
      <c r="C2953" s="946" t="str">
        <f>'statement of marks'!$D$3</f>
        <v>2 A</v>
      </c>
      <c r="D2953" s="946"/>
      <c r="E2953" s="946"/>
      <c r="F2953" s="912" t="s">
        <v>566</v>
      </c>
      <c r="G2953" s="912"/>
      <c r="H2953" s="912"/>
      <c r="I2953" s="949" t="str">
        <f>IF('statement of marks'!B102="","",'statement of marks'!B102)</f>
        <v/>
      </c>
      <c r="J2953" s="950"/>
    </row>
    <row r="2954" spans="1:10" ht="17" customHeight="1">
      <c r="A2954" s="532"/>
      <c r="B2954" s="530" t="s">
        <v>6</v>
      </c>
      <c r="C2954" s="946" t="str">
        <f>IF('statement of marks'!D102="","",'statement of marks'!D102)</f>
        <v/>
      </c>
      <c r="D2954" s="946"/>
      <c r="E2954" s="946"/>
      <c r="F2954" s="912" t="s">
        <v>564</v>
      </c>
      <c r="G2954" s="912"/>
      <c r="H2954" s="912"/>
      <c r="I2954" s="949" t="str">
        <f>IF('statement of marks'!E102="","",'statement of marks'!E102)</f>
        <v/>
      </c>
      <c r="J2954" s="950"/>
    </row>
    <row r="2955" spans="1:10" ht="17" customHeight="1">
      <c r="A2955" s="532"/>
      <c r="B2955" s="530" t="s">
        <v>661</v>
      </c>
      <c r="C2955" s="947" t="str">
        <f>IF('statement of marks'!F102="","",'statement of marks'!F102)</f>
        <v/>
      </c>
      <c r="D2955" s="947"/>
      <c r="E2955" s="947"/>
      <c r="F2955" s="918" t="str">
        <f>IF('statement of marks'!G102="","",'statement of marks'!G102)</f>
        <v/>
      </c>
      <c r="G2955" s="918"/>
      <c r="H2955" s="918"/>
      <c r="I2955" s="918"/>
      <c r="J2955" s="948"/>
    </row>
    <row r="2956" spans="1:10" ht="17" customHeight="1">
      <c r="A2956" s="534"/>
      <c r="B2956" s="529" t="s">
        <v>565</v>
      </c>
      <c r="C2956" s="498" t="str">
        <f>'statement of marks'!K$5</f>
        <v>ekSf[kd</v>
      </c>
      <c r="D2956" s="498" t="str">
        <f>'statement of marks'!L$5</f>
        <v>fyf[kr</v>
      </c>
      <c r="E2956" s="498" t="str">
        <f>'statement of marks'!M$5</f>
        <v>;ksx</v>
      </c>
      <c r="F2956" s="498" t="str">
        <f>'statement of marks'!N$5</f>
        <v>ekSf[kd</v>
      </c>
      <c r="G2956" s="498" t="str">
        <f>'statement of marks'!O$5</f>
        <v>fyf[kr</v>
      </c>
      <c r="H2956" s="498" t="str">
        <f>'statement of marks'!P$5</f>
        <v>;ksx</v>
      </c>
      <c r="I2956" s="564" t="s">
        <v>79</v>
      </c>
      <c r="J2956" s="565" t="s">
        <v>571</v>
      </c>
    </row>
    <row r="2957" spans="1:10" ht="17" customHeight="1">
      <c r="A2957" s="533"/>
      <c r="B2957" s="538" t="s">
        <v>55</v>
      </c>
      <c r="C2957" s="541">
        <f>'statement of marks'!K$6</f>
        <v>70</v>
      </c>
      <c r="D2957" s="541">
        <f>'statement of marks'!L$6</f>
        <v>30</v>
      </c>
      <c r="E2957" s="541">
        <f>'statement of marks'!M$6</f>
        <v>100</v>
      </c>
      <c r="F2957" s="541">
        <f>'statement of marks'!N$6</f>
        <v>70</v>
      </c>
      <c r="G2957" s="541">
        <f>'statement of marks'!O$6</f>
        <v>30</v>
      </c>
      <c r="H2957" s="541">
        <f>'statement of marks'!P$6</f>
        <v>100</v>
      </c>
      <c r="I2957" s="541"/>
      <c r="J2957" s="542"/>
    </row>
    <row r="2958" spans="1:10" ht="17" customHeight="1">
      <c r="A2958" s="532"/>
      <c r="B2958" s="530" t="str">
        <f>'statement of marks'!$BZ$5</f>
        <v>fgUnh</v>
      </c>
      <c r="C2958" s="543" t="str">
        <f>'statement of marks'!K102</f>
        <v/>
      </c>
      <c r="D2958" s="543" t="str">
        <f>'statement of marks'!L102</f>
        <v/>
      </c>
      <c r="E2958" s="543" t="str">
        <f>'statement of marks'!M102</f>
        <v/>
      </c>
      <c r="F2958" s="543" t="str">
        <f>'statement of marks'!N102</f>
        <v/>
      </c>
      <c r="G2958" s="543" t="str">
        <f>'statement of marks'!O102</f>
        <v/>
      </c>
      <c r="H2958" s="543" t="str">
        <f>'statement of marks'!P102</f>
        <v/>
      </c>
      <c r="I2958" s="544" t="str">
        <f>IF('statement of marks'!CA102="","",'statement of marks'!CA102)</f>
        <v/>
      </c>
      <c r="J2958" s="545" t="str">
        <f>IF('statement of marks'!CB102="","",'statement of marks'!CB102)</f>
        <v/>
      </c>
    </row>
    <row r="2959" spans="1:10" ht="17" customHeight="1">
      <c r="A2959" s="532"/>
      <c r="B2959" s="530" t="str">
        <f>'statement of marks'!$CC$5</f>
        <v>vaxszth</v>
      </c>
      <c r="C2959" s="543" t="str">
        <f>'statement of marks'!X102</f>
        <v/>
      </c>
      <c r="D2959" s="543" t="str">
        <f>'statement of marks'!Y102</f>
        <v/>
      </c>
      <c r="E2959" s="543" t="str">
        <f>'statement of marks'!Z102</f>
        <v/>
      </c>
      <c r="F2959" s="543" t="str">
        <f>'statement of marks'!AA102</f>
        <v/>
      </c>
      <c r="G2959" s="543" t="str">
        <f>'statement of marks'!AB102</f>
        <v/>
      </c>
      <c r="H2959" s="543" t="str">
        <f>'statement of marks'!AC102</f>
        <v/>
      </c>
      <c r="I2959" s="544" t="str">
        <f>IF('statement of marks'!CD102="","",'statement of marks'!CD102)</f>
        <v/>
      </c>
      <c r="J2959" s="545" t="str">
        <f>IF('statement of marks'!CE102="","",'statement of marks'!CE102)</f>
        <v/>
      </c>
    </row>
    <row r="2960" spans="1:10" ht="17" customHeight="1">
      <c r="A2960" s="532"/>
      <c r="B2960" s="530" t="str">
        <f>'statement of marks'!$CF$5</f>
        <v>xf.kr</v>
      </c>
      <c r="C2960" s="543" t="str">
        <f>'statement of marks'!AK102</f>
        <v/>
      </c>
      <c r="D2960" s="543" t="str">
        <f>'statement of marks'!AL102</f>
        <v/>
      </c>
      <c r="E2960" s="543" t="str">
        <f>'statement of marks'!AM102</f>
        <v/>
      </c>
      <c r="F2960" s="543" t="str">
        <f>'statement of marks'!AN102</f>
        <v/>
      </c>
      <c r="G2960" s="543" t="str">
        <f>'statement of marks'!AO102</f>
        <v/>
      </c>
      <c r="H2960" s="543" t="str">
        <f>'statement of marks'!AP102</f>
        <v/>
      </c>
      <c r="I2960" s="544" t="str">
        <f>IF('statement of marks'!CG102="","",'statement of marks'!CG102)</f>
        <v/>
      </c>
      <c r="J2960" s="545" t="str">
        <f>IF('statement of marks'!CH102="","",'statement of marks'!CH102)</f>
        <v/>
      </c>
    </row>
    <row r="2961" spans="1:10" ht="17" customHeight="1">
      <c r="A2961" s="533"/>
      <c r="B2961" s="538" t="s">
        <v>55</v>
      </c>
      <c r="C2961" s="541"/>
      <c r="D2961" s="541"/>
      <c r="E2961" s="541">
        <f>'statement of marks'!AX$6</f>
        <v>50</v>
      </c>
      <c r="F2961" s="541"/>
      <c r="G2961" s="541"/>
      <c r="H2961" s="541">
        <f>'statement of marks'!AY$6</f>
        <v>50</v>
      </c>
      <c r="I2961" s="546"/>
      <c r="J2961" s="542"/>
    </row>
    <row r="2962" spans="1:10" ht="17" customHeight="1">
      <c r="A2962" s="532"/>
      <c r="B2962" s="530" t="str">
        <f>'statement of marks'!$CI$5</f>
        <v>Ik;kZoj.k v/;;u</v>
      </c>
      <c r="C2962" s="561"/>
      <c r="D2962" s="561"/>
      <c r="E2962" s="543" t="str">
        <f>'statement of marks'!AX102</f>
        <v/>
      </c>
      <c r="F2962" s="561"/>
      <c r="G2962" s="561"/>
      <c r="H2962" s="543" t="str">
        <f>'statement of marks'!AY102</f>
        <v/>
      </c>
      <c r="I2962" s="544" t="str">
        <f>IF('statement of marks'!CJ102="","",'statement of marks'!CJ102)</f>
        <v/>
      </c>
      <c r="J2962" s="545" t="str">
        <f>IF('statement of marks'!CK102="","",'statement of marks'!CK102)</f>
        <v/>
      </c>
    </row>
    <row r="2963" spans="1:10" ht="17" customHeight="1">
      <c r="A2963" s="532"/>
      <c r="B2963" s="530" t="str">
        <f>'statement of marks'!$CR$5</f>
        <v>LokLF; ,oe~ 'kkjhfjd f'k{kk</v>
      </c>
      <c r="C2963" s="543"/>
      <c r="D2963" s="543"/>
      <c r="E2963" s="543" t="str">
        <f>'statement of marks'!BS102</f>
        <v/>
      </c>
      <c r="F2963" s="561"/>
      <c r="G2963" s="543"/>
      <c r="H2963" s="543" t="str">
        <f>'statement of marks'!BT102</f>
        <v/>
      </c>
      <c r="I2963" s="547" t="str">
        <f>IF('statement of marks'!CS102="","",'statement of marks'!CS102)</f>
        <v/>
      </c>
      <c r="J2963" s="548" t="str">
        <f>IF('statement of marks'!CT102="","",'statement of marks'!CT102)</f>
        <v/>
      </c>
    </row>
    <row r="2964" spans="1:10" ht="17" customHeight="1">
      <c r="A2964" s="533"/>
      <c r="B2964" s="538" t="s">
        <v>55</v>
      </c>
      <c r="C2964" s="541"/>
      <c r="D2964" s="541"/>
      <c r="E2964" s="541">
        <f>'statement of marks'!BE$6</f>
        <v>25</v>
      </c>
      <c r="F2964" s="546"/>
      <c r="G2964" s="541"/>
      <c r="H2964" s="541">
        <f>'statement of marks'!BF$6</f>
        <v>25</v>
      </c>
      <c r="I2964" s="549"/>
      <c r="J2964" s="550"/>
    </row>
    <row r="2965" spans="1:10" ht="17" customHeight="1">
      <c r="A2965" s="532"/>
      <c r="B2965" s="530" t="str">
        <f>'statement of marks'!$CL$5</f>
        <v>dk;kZuqHko</v>
      </c>
      <c r="C2965" s="543"/>
      <c r="D2965" s="543"/>
      <c r="E2965" s="543" t="str">
        <f>'statement of marks'!BE102</f>
        <v/>
      </c>
      <c r="F2965" s="561"/>
      <c r="G2965" s="543"/>
      <c r="H2965" s="543" t="str">
        <f>'statement of marks'!BF102</f>
        <v/>
      </c>
      <c r="I2965" s="544" t="str">
        <f>IF('statement of marks'!CM102="","",'statement of marks'!CM102)</f>
        <v/>
      </c>
      <c r="J2965" s="545" t="str">
        <f>IF('statement of marks'!CN102="","",'statement of marks'!CN102)</f>
        <v/>
      </c>
    </row>
    <row r="2966" spans="1:10" ht="17" customHeight="1">
      <c r="A2966" s="532"/>
      <c r="B2966" s="530" t="str">
        <f>'statement of marks'!$CO$5</f>
        <v>dyk f'k{kk</v>
      </c>
      <c r="C2966" s="543"/>
      <c r="D2966" s="543"/>
      <c r="E2966" s="543" t="str">
        <f>'statement of marks'!BL102</f>
        <v/>
      </c>
      <c r="F2966" s="561"/>
      <c r="G2966" s="543"/>
      <c r="H2966" s="543" t="str">
        <f>'statement of marks'!BM102</f>
        <v/>
      </c>
      <c r="I2966" s="547" t="str">
        <f>IF('statement of marks'!CP102="","",'statement of marks'!CP102)</f>
        <v/>
      </c>
      <c r="J2966" s="551" t="str">
        <f>IF('statement of marks'!CQ102="","",'statement of marks'!CQ102)</f>
        <v/>
      </c>
    </row>
    <row r="2967" spans="1:10" ht="17" customHeight="1">
      <c r="A2967" s="960"/>
      <c r="B2967" s="959" t="s">
        <v>659</v>
      </c>
      <c r="C2967" s="920" t="s">
        <v>8</v>
      </c>
      <c r="D2967" s="920"/>
      <c r="E2967" s="961" t="str">
        <f>'statement of marks'!CY$5</f>
        <v>dqy iw.kkZd</v>
      </c>
      <c r="F2967" s="961"/>
      <c r="G2967" s="961" t="str">
        <f>'statement of marks'!CZ$5</f>
        <v>dqy izkIrkad</v>
      </c>
      <c r="H2967" s="961"/>
      <c r="I2967" s="562" t="str">
        <f>'statement of marks'!DA$5</f>
        <v>izfr'kr</v>
      </c>
      <c r="J2967" s="536" t="s">
        <v>663</v>
      </c>
    </row>
    <row r="2968" spans="1:10" ht="17" customHeight="1">
      <c r="A2968" s="960"/>
      <c r="B2968" s="959"/>
      <c r="C2968" s="920" t="str">
        <f>IF('statement of marks'!CX102="","",'statement of marks'!CX102)</f>
        <v/>
      </c>
      <c r="D2968" s="920"/>
      <c r="E2968" s="951" t="str">
        <f>IF('statement of marks'!CY102="","",'statement of marks'!CY102)</f>
        <v/>
      </c>
      <c r="F2968" s="951"/>
      <c r="G2968" s="951" t="str">
        <f>IF('statement of marks'!CZ102="","",'statement of marks'!CZ102)</f>
        <v/>
      </c>
      <c r="H2968" s="951"/>
      <c r="I2968" s="543" t="str">
        <f>IF('statement of marks'!DA102="","",'statement of marks'!DA102)</f>
        <v/>
      </c>
      <c r="J2968" s="566" t="str">
        <f>IF('statement of marks'!DB102="","",'statement of marks'!DB102)</f>
        <v/>
      </c>
    </row>
    <row r="2969" spans="1:10" ht="17" customHeight="1">
      <c r="A2969" s="532"/>
      <c r="B2969" s="539" t="str">
        <f>'statement of marks'!$CU$5</f>
        <v>dqy ehfVax</v>
      </c>
      <c r="C2969" s="932" t="str">
        <f>details!$CB$3</f>
        <v>;ksx fnlEcj rd</v>
      </c>
      <c r="D2969" s="933"/>
      <c r="E2969" s="934"/>
      <c r="F2969" s="552" t="str">
        <f>details!CB102</f>
        <v/>
      </c>
      <c r="G2969" s="932" t="s">
        <v>664</v>
      </c>
      <c r="H2969" s="933"/>
      <c r="I2969" s="934"/>
      <c r="J2969" s="554" t="str">
        <f>details!CJ102</f>
        <v/>
      </c>
    </row>
    <row r="2970" spans="1:10" ht="17" customHeight="1">
      <c r="A2970" s="532"/>
      <c r="B2970" s="530" t="str">
        <f>'statement of marks'!$CV$5</f>
        <v>Nk= mifLFkfr</v>
      </c>
      <c r="C2970" s="935"/>
      <c r="D2970" s="936"/>
      <c r="E2970" s="937"/>
      <c r="F2970" s="553" t="str">
        <f>details!CC102</f>
        <v/>
      </c>
      <c r="G2970" s="935"/>
      <c r="H2970" s="936"/>
      <c r="I2970" s="937"/>
      <c r="J2970" s="555" t="str">
        <f>details!CK102</f>
        <v/>
      </c>
    </row>
    <row r="2971" spans="1:10" ht="17" customHeight="1">
      <c r="A2971" s="532"/>
      <c r="B2971" s="530" t="s">
        <v>569</v>
      </c>
      <c r="C2971" s="952" t="str">
        <f>IF('statement of marks'!DE102="","",'statement of marks'!DE102)</f>
        <v/>
      </c>
      <c r="D2971" s="953"/>
      <c r="E2971" s="953"/>
      <c r="F2971" s="954"/>
      <c r="G2971" s="955" t="str">
        <f>'statement of marks'!DD$5</f>
        <v>d{kk esa LFkku</v>
      </c>
      <c r="H2971" s="956"/>
      <c r="I2971" s="957"/>
      <c r="J2971" s="545" t="str">
        <f>'statement of marks'!DD102</f>
        <v/>
      </c>
    </row>
    <row r="2972" spans="1:10" ht="17" customHeight="1">
      <c r="A2972" s="532"/>
      <c r="B2972" s="530" t="s">
        <v>65</v>
      </c>
      <c r="C2972" s="920"/>
      <c r="D2972" s="920"/>
      <c r="E2972" s="920"/>
      <c r="F2972" s="920"/>
      <c r="G2972" s="920"/>
      <c r="H2972" s="920"/>
      <c r="I2972" s="920"/>
      <c r="J2972" s="924"/>
    </row>
    <row r="2973" spans="1:10" ht="17" customHeight="1">
      <c r="A2973" s="532"/>
      <c r="B2973" s="556" t="s">
        <v>86</v>
      </c>
      <c r="C2973" s="920"/>
      <c r="D2973" s="920"/>
      <c r="E2973" s="920"/>
      <c r="F2973" s="920"/>
      <c r="G2973" s="920"/>
      <c r="H2973" s="920"/>
      <c r="I2973" s="920"/>
      <c r="J2973" s="924"/>
    </row>
    <row r="2974" spans="1:10" ht="17" customHeight="1">
      <c r="A2974" s="532"/>
      <c r="B2974" s="557" t="s">
        <v>16</v>
      </c>
      <c r="C2974" s="920"/>
      <c r="D2974" s="920"/>
      <c r="E2974" s="920"/>
      <c r="F2974" s="920"/>
      <c r="G2974" s="920"/>
      <c r="H2974" s="920"/>
      <c r="I2974" s="920"/>
      <c r="J2974" s="924"/>
    </row>
    <row r="2975" spans="1:10" ht="17" customHeight="1">
      <c r="A2975" s="534"/>
      <c r="B2975" s="558" t="s">
        <v>4</v>
      </c>
      <c r="C2975" s="920"/>
      <c r="D2975" s="920"/>
      <c r="E2975" s="920"/>
      <c r="F2975" s="920"/>
      <c r="G2975" s="920"/>
      <c r="H2975" s="920"/>
      <c r="I2975" s="920"/>
      <c r="J2975" s="924"/>
    </row>
    <row r="2976" spans="1:10" ht="17" customHeight="1" thickBot="1">
      <c r="A2976" s="535"/>
      <c r="B2976" s="559" t="str">
        <f>'statement of marks'!$H$3</f>
        <v xml:space="preserve">fo|ky; dk Mkbl dksM+ </v>
      </c>
      <c r="C2976" s="925" t="str">
        <f>'statement of marks'!$I$3</f>
        <v>00001</v>
      </c>
      <c r="D2976" s="925"/>
      <c r="E2976" s="926" t="s">
        <v>63</v>
      </c>
      <c r="F2976" s="926"/>
      <c r="G2976" s="926"/>
      <c r="H2976" s="927">
        <f>'statement of marks'!$DD$107</f>
        <v>42460</v>
      </c>
      <c r="I2976" s="928"/>
      <c r="J2976" s="540" t="s">
        <v>662</v>
      </c>
    </row>
    <row r="2977" spans="1:10" ht="17" customHeight="1">
      <c r="A2977" s="929" t="s">
        <v>39</v>
      </c>
      <c r="B2977" s="930"/>
      <c r="C2977" s="930"/>
      <c r="D2977" s="930"/>
      <c r="E2977" s="930"/>
      <c r="F2977" s="930"/>
      <c r="G2977" s="930"/>
      <c r="H2977" s="930"/>
      <c r="I2977" s="930"/>
      <c r="J2977" s="931"/>
    </row>
    <row r="2978" spans="1:10" ht="17" customHeight="1">
      <c r="A2978" s="938" t="str">
        <f>'statement of marks'!$A$1</f>
        <v>jk- ck- ek/;fed fo|ky; uohu] fuEckgsM+k</v>
      </c>
      <c r="B2978" s="939"/>
      <c r="C2978" s="939"/>
      <c r="D2978" s="939"/>
      <c r="E2978" s="939"/>
      <c r="F2978" s="939"/>
      <c r="G2978" s="939"/>
      <c r="H2978" s="939"/>
      <c r="I2978" s="939"/>
      <c r="J2978" s="940"/>
    </row>
    <row r="2979" spans="1:10" ht="17" customHeight="1">
      <c r="A2979" s="941"/>
      <c r="B2979" s="942"/>
      <c r="C2979" s="942"/>
      <c r="D2979" s="942"/>
      <c r="E2979" s="942"/>
      <c r="F2979" s="942"/>
      <c r="G2979" s="942"/>
      <c r="H2979" s="942"/>
      <c r="I2979" s="942"/>
      <c r="J2979" s="943"/>
    </row>
    <row r="2980" spans="1:10" ht="17" customHeight="1">
      <c r="A2980" s="531"/>
      <c r="B2980" s="537" t="s">
        <v>559</v>
      </c>
      <c r="C2980" s="944" t="str">
        <f>'statement of marks'!$F$3</f>
        <v>2015-16</v>
      </c>
      <c r="D2980" s="944"/>
      <c r="E2980" s="944"/>
      <c r="F2980" s="944"/>
      <c r="G2980" s="944"/>
      <c r="H2980" s="944"/>
      <c r="I2980" s="944"/>
      <c r="J2980" s="945"/>
    </row>
    <row r="2981" spans="1:10" ht="17" customHeight="1">
      <c r="A2981" s="532"/>
      <c r="B2981" s="530" t="s">
        <v>560</v>
      </c>
      <c r="C2981" s="912" t="str">
        <f>IF('statement of marks'!H103="","",'statement of marks'!H103)</f>
        <v>v 097</v>
      </c>
      <c r="D2981" s="912"/>
      <c r="E2981" s="912"/>
      <c r="F2981" s="912"/>
      <c r="G2981" s="912"/>
      <c r="H2981" s="912"/>
      <c r="I2981" s="912"/>
      <c r="J2981" s="958"/>
    </row>
    <row r="2982" spans="1:10" ht="17" customHeight="1">
      <c r="A2982" s="532"/>
      <c r="B2982" s="530" t="s">
        <v>561</v>
      </c>
      <c r="C2982" s="912" t="str">
        <f>IF('statement of marks'!I103="","",'statement of marks'!I103)</f>
        <v>c 097</v>
      </c>
      <c r="D2982" s="912"/>
      <c r="E2982" s="912"/>
      <c r="F2982" s="912"/>
      <c r="G2982" s="912"/>
      <c r="H2982" s="912"/>
      <c r="I2982" s="912"/>
      <c r="J2982" s="958"/>
    </row>
    <row r="2983" spans="1:10" ht="17" customHeight="1">
      <c r="A2983" s="532"/>
      <c r="B2983" s="530" t="s">
        <v>562</v>
      </c>
      <c r="C2983" s="912" t="str">
        <f>IF('statement of marks'!J103="","",'statement of marks'!J103)</f>
        <v>l 097</v>
      </c>
      <c r="D2983" s="912"/>
      <c r="E2983" s="912"/>
      <c r="F2983" s="912"/>
      <c r="G2983" s="912"/>
      <c r="H2983" s="912"/>
      <c r="I2983" s="912"/>
      <c r="J2983" s="958"/>
    </row>
    <row r="2984" spans="1:10" ht="17" customHeight="1">
      <c r="A2984" s="532"/>
      <c r="B2984" s="530" t="s">
        <v>563</v>
      </c>
      <c r="C2984" s="946" t="str">
        <f>'statement of marks'!$D$3</f>
        <v>2 A</v>
      </c>
      <c r="D2984" s="946"/>
      <c r="E2984" s="946"/>
      <c r="F2984" s="912" t="s">
        <v>566</v>
      </c>
      <c r="G2984" s="912"/>
      <c r="H2984" s="912"/>
      <c r="I2984" s="949" t="str">
        <f>IF('statement of marks'!B103="","",'statement of marks'!B103)</f>
        <v/>
      </c>
      <c r="J2984" s="950"/>
    </row>
    <row r="2985" spans="1:10" ht="17" customHeight="1">
      <c r="A2985" s="532"/>
      <c r="B2985" s="530" t="s">
        <v>6</v>
      </c>
      <c r="C2985" s="946" t="str">
        <f>IF('statement of marks'!D103="","",'statement of marks'!D103)</f>
        <v/>
      </c>
      <c r="D2985" s="946"/>
      <c r="E2985" s="946"/>
      <c r="F2985" s="912" t="s">
        <v>564</v>
      </c>
      <c r="G2985" s="912"/>
      <c r="H2985" s="912"/>
      <c r="I2985" s="949" t="str">
        <f>IF('statement of marks'!E103="","",'statement of marks'!E103)</f>
        <v/>
      </c>
      <c r="J2985" s="950"/>
    </row>
    <row r="2986" spans="1:10" ht="17" customHeight="1">
      <c r="A2986" s="532"/>
      <c r="B2986" s="530" t="s">
        <v>661</v>
      </c>
      <c r="C2986" s="947" t="str">
        <f>IF('statement of marks'!F103="","",'statement of marks'!F103)</f>
        <v/>
      </c>
      <c r="D2986" s="947"/>
      <c r="E2986" s="947"/>
      <c r="F2986" s="918" t="str">
        <f>IF('statement of marks'!G103="","",'statement of marks'!G103)</f>
        <v/>
      </c>
      <c r="G2986" s="918"/>
      <c r="H2986" s="918"/>
      <c r="I2986" s="918"/>
      <c r="J2986" s="948"/>
    </row>
    <row r="2987" spans="1:10" ht="17" customHeight="1">
      <c r="A2987" s="534"/>
      <c r="B2987" s="529" t="s">
        <v>565</v>
      </c>
      <c r="C2987" s="498" t="str">
        <f>'statement of marks'!K$5</f>
        <v>ekSf[kd</v>
      </c>
      <c r="D2987" s="498" t="str">
        <f>'statement of marks'!L$5</f>
        <v>fyf[kr</v>
      </c>
      <c r="E2987" s="498" t="str">
        <f>'statement of marks'!M$5</f>
        <v>;ksx</v>
      </c>
      <c r="F2987" s="498" t="str">
        <f>'statement of marks'!N$5</f>
        <v>ekSf[kd</v>
      </c>
      <c r="G2987" s="498" t="str">
        <f>'statement of marks'!O$5</f>
        <v>fyf[kr</v>
      </c>
      <c r="H2987" s="498" t="str">
        <f>'statement of marks'!P$5</f>
        <v>;ksx</v>
      </c>
      <c r="I2987" s="564" t="s">
        <v>79</v>
      </c>
      <c r="J2987" s="565" t="s">
        <v>571</v>
      </c>
    </row>
    <row r="2988" spans="1:10" ht="17" customHeight="1">
      <c r="A2988" s="533"/>
      <c r="B2988" s="538" t="s">
        <v>55</v>
      </c>
      <c r="C2988" s="541">
        <f>'statement of marks'!K$6</f>
        <v>70</v>
      </c>
      <c r="D2988" s="541">
        <f>'statement of marks'!L$6</f>
        <v>30</v>
      </c>
      <c r="E2988" s="541">
        <f>'statement of marks'!M$6</f>
        <v>100</v>
      </c>
      <c r="F2988" s="541">
        <f>'statement of marks'!N$6</f>
        <v>70</v>
      </c>
      <c r="G2988" s="541">
        <f>'statement of marks'!O$6</f>
        <v>30</v>
      </c>
      <c r="H2988" s="541">
        <f>'statement of marks'!P$6</f>
        <v>100</v>
      </c>
      <c r="I2988" s="541"/>
      <c r="J2988" s="542"/>
    </row>
    <row r="2989" spans="1:10" ht="17" customHeight="1">
      <c r="A2989" s="532"/>
      <c r="B2989" s="530" t="str">
        <f>'statement of marks'!$BZ$5</f>
        <v>fgUnh</v>
      </c>
      <c r="C2989" s="543" t="str">
        <f>'statement of marks'!K103</f>
        <v/>
      </c>
      <c r="D2989" s="543" t="str">
        <f>'statement of marks'!L103</f>
        <v/>
      </c>
      <c r="E2989" s="543" t="str">
        <f>'statement of marks'!M103</f>
        <v/>
      </c>
      <c r="F2989" s="543" t="str">
        <f>'statement of marks'!N103</f>
        <v/>
      </c>
      <c r="G2989" s="543" t="str">
        <f>'statement of marks'!O103</f>
        <v/>
      </c>
      <c r="H2989" s="543" t="str">
        <f>'statement of marks'!P103</f>
        <v/>
      </c>
      <c r="I2989" s="544" t="str">
        <f>IF('statement of marks'!CA103="","",'statement of marks'!CA103)</f>
        <v/>
      </c>
      <c r="J2989" s="545" t="str">
        <f>IF('statement of marks'!CB103="","",'statement of marks'!CB103)</f>
        <v/>
      </c>
    </row>
    <row r="2990" spans="1:10" ht="17" customHeight="1">
      <c r="A2990" s="532"/>
      <c r="B2990" s="530" t="str">
        <f>'statement of marks'!$CC$5</f>
        <v>vaxszth</v>
      </c>
      <c r="C2990" s="543" t="str">
        <f>'statement of marks'!X103</f>
        <v/>
      </c>
      <c r="D2990" s="543" t="str">
        <f>'statement of marks'!Y103</f>
        <v/>
      </c>
      <c r="E2990" s="543" t="str">
        <f>'statement of marks'!Z103</f>
        <v/>
      </c>
      <c r="F2990" s="543" t="str">
        <f>'statement of marks'!AA103</f>
        <v/>
      </c>
      <c r="G2990" s="543" t="str">
        <f>'statement of marks'!AB103</f>
        <v/>
      </c>
      <c r="H2990" s="543" t="str">
        <f>'statement of marks'!AC103</f>
        <v/>
      </c>
      <c r="I2990" s="544" t="str">
        <f>IF('statement of marks'!CD103="","",'statement of marks'!CD103)</f>
        <v/>
      </c>
      <c r="J2990" s="545" t="str">
        <f>IF('statement of marks'!CE103="","",'statement of marks'!CE103)</f>
        <v/>
      </c>
    </row>
    <row r="2991" spans="1:10" ht="17" customHeight="1">
      <c r="A2991" s="532"/>
      <c r="B2991" s="530" t="str">
        <f>'statement of marks'!$CF$5</f>
        <v>xf.kr</v>
      </c>
      <c r="C2991" s="543" t="str">
        <f>'statement of marks'!AK103</f>
        <v/>
      </c>
      <c r="D2991" s="543" t="str">
        <f>'statement of marks'!AL103</f>
        <v/>
      </c>
      <c r="E2991" s="543" t="str">
        <f>'statement of marks'!AM103</f>
        <v/>
      </c>
      <c r="F2991" s="543" t="str">
        <f>'statement of marks'!AN103</f>
        <v/>
      </c>
      <c r="G2991" s="543" t="str">
        <f>'statement of marks'!AO103</f>
        <v/>
      </c>
      <c r="H2991" s="543" t="str">
        <f>'statement of marks'!AP103</f>
        <v/>
      </c>
      <c r="I2991" s="544" t="str">
        <f>IF('statement of marks'!CG103="","",'statement of marks'!CG103)</f>
        <v/>
      </c>
      <c r="J2991" s="545" t="str">
        <f>IF('statement of marks'!CH103="","",'statement of marks'!CH103)</f>
        <v/>
      </c>
    </row>
    <row r="2992" spans="1:10" ht="17" customHeight="1">
      <c r="A2992" s="533"/>
      <c r="B2992" s="538" t="s">
        <v>55</v>
      </c>
      <c r="C2992" s="541"/>
      <c r="D2992" s="541"/>
      <c r="E2992" s="541">
        <f>'statement of marks'!AX$6</f>
        <v>50</v>
      </c>
      <c r="F2992" s="541"/>
      <c r="G2992" s="541"/>
      <c r="H2992" s="541">
        <f>'statement of marks'!AY$6</f>
        <v>50</v>
      </c>
      <c r="I2992" s="546"/>
      <c r="J2992" s="542"/>
    </row>
    <row r="2993" spans="1:10" ht="17" customHeight="1">
      <c r="A2993" s="532"/>
      <c r="B2993" s="530" t="str">
        <f>'statement of marks'!$CI$5</f>
        <v>Ik;kZoj.k v/;;u</v>
      </c>
      <c r="C2993" s="561"/>
      <c r="D2993" s="561"/>
      <c r="E2993" s="543" t="str">
        <f>'statement of marks'!AX103</f>
        <v/>
      </c>
      <c r="F2993" s="561"/>
      <c r="G2993" s="561"/>
      <c r="H2993" s="543" t="str">
        <f>'statement of marks'!AY103</f>
        <v/>
      </c>
      <c r="I2993" s="544" t="str">
        <f>IF('statement of marks'!CJ103="","",'statement of marks'!CJ103)</f>
        <v/>
      </c>
      <c r="J2993" s="545" t="str">
        <f>IF('statement of marks'!CK103="","",'statement of marks'!CK103)</f>
        <v/>
      </c>
    </row>
    <row r="2994" spans="1:10" ht="17" customHeight="1">
      <c r="A2994" s="532"/>
      <c r="B2994" s="530" t="str">
        <f>'statement of marks'!$CR$5</f>
        <v>LokLF; ,oe~ 'kkjhfjd f'k{kk</v>
      </c>
      <c r="C2994" s="543"/>
      <c r="D2994" s="543"/>
      <c r="E2994" s="543" t="str">
        <f>'statement of marks'!BS103</f>
        <v/>
      </c>
      <c r="F2994" s="561"/>
      <c r="G2994" s="543"/>
      <c r="H2994" s="543" t="str">
        <f>'statement of marks'!BT103</f>
        <v/>
      </c>
      <c r="I2994" s="547" t="str">
        <f>IF('statement of marks'!CS103="","",'statement of marks'!CS103)</f>
        <v/>
      </c>
      <c r="J2994" s="548" t="str">
        <f>IF('statement of marks'!CT103="","",'statement of marks'!CT103)</f>
        <v/>
      </c>
    </row>
    <row r="2995" spans="1:10" ht="17" customHeight="1">
      <c r="A2995" s="533"/>
      <c r="B2995" s="538" t="s">
        <v>55</v>
      </c>
      <c r="C2995" s="541"/>
      <c r="D2995" s="541"/>
      <c r="E2995" s="541">
        <f>'statement of marks'!BE$6</f>
        <v>25</v>
      </c>
      <c r="F2995" s="546"/>
      <c r="G2995" s="541"/>
      <c r="H2995" s="541">
        <f>'statement of marks'!BF$6</f>
        <v>25</v>
      </c>
      <c r="I2995" s="549"/>
      <c r="J2995" s="550"/>
    </row>
    <row r="2996" spans="1:10" ht="17" customHeight="1">
      <c r="A2996" s="532"/>
      <c r="B2996" s="530" t="str">
        <f>'statement of marks'!$CL$5</f>
        <v>dk;kZuqHko</v>
      </c>
      <c r="C2996" s="543"/>
      <c r="D2996" s="543"/>
      <c r="E2996" s="543" t="str">
        <f>'statement of marks'!BE103</f>
        <v/>
      </c>
      <c r="F2996" s="561"/>
      <c r="G2996" s="543"/>
      <c r="H2996" s="543" t="str">
        <f>'statement of marks'!BF103</f>
        <v/>
      </c>
      <c r="I2996" s="544" t="str">
        <f>IF('statement of marks'!CM103="","",'statement of marks'!CM103)</f>
        <v/>
      </c>
      <c r="J2996" s="545" t="str">
        <f>IF('statement of marks'!CN103="","",'statement of marks'!CN103)</f>
        <v/>
      </c>
    </row>
    <row r="2997" spans="1:10" ht="17" customHeight="1">
      <c r="A2997" s="532"/>
      <c r="B2997" s="530" t="str">
        <f>'statement of marks'!$CO$5</f>
        <v>dyk f'k{kk</v>
      </c>
      <c r="C2997" s="543"/>
      <c r="D2997" s="543"/>
      <c r="E2997" s="543" t="str">
        <f>'statement of marks'!BL103</f>
        <v/>
      </c>
      <c r="F2997" s="561"/>
      <c r="G2997" s="543"/>
      <c r="H2997" s="543" t="str">
        <f>'statement of marks'!BM103</f>
        <v/>
      </c>
      <c r="I2997" s="547" t="str">
        <f>IF('statement of marks'!CP103="","",'statement of marks'!CP103)</f>
        <v/>
      </c>
      <c r="J2997" s="551" t="str">
        <f>IF('statement of marks'!CQ103="","",'statement of marks'!CQ103)</f>
        <v/>
      </c>
    </row>
    <row r="2998" spans="1:10" ht="17" customHeight="1">
      <c r="A2998" s="960"/>
      <c r="B2998" s="959" t="s">
        <v>659</v>
      </c>
      <c r="C2998" s="920" t="s">
        <v>8</v>
      </c>
      <c r="D2998" s="920"/>
      <c r="E2998" s="961" t="str">
        <f>'statement of marks'!CY$5</f>
        <v>dqy iw.kkZd</v>
      </c>
      <c r="F2998" s="961"/>
      <c r="G2998" s="961" t="str">
        <f>'statement of marks'!CZ$5</f>
        <v>dqy izkIrkad</v>
      </c>
      <c r="H2998" s="961"/>
      <c r="I2998" s="562" t="str">
        <f>'statement of marks'!DA$5</f>
        <v>izfr'kr</v>
      </c>
      <c r="J2998" s="536" t="s">
        <v>663</v>
      </c>
    </row>
    <row r="2999" spans="1:10" ht="17" customHeight="1">
      <c r="A2999" s="960"/>
      <c r="B2999" s="959"/>
      <c r="C2999" s="920" t="str">
        <f>IF('statement of marks'!CX103="","",'statement of marks'!CX103)</f>
        <v/>
      </c>
      <c r="D2999" s="920"/>
      <c r="E2999" s="951" t="str">
        <f>IF('statement of marks'!CY103="","",'statement of marks'!CY103)</f>
        <v/>
      </c>
      <c r="F2999" s="951"/>
      <c r="G2999" s="951" t="str">
        <f>IF('statement of marks'!CZ103="","",'statement of marks'!CZ103)</f>
        <v/>
      </c>
      <c r="H2999" s="951"/>
      <c r="I2999" s="543" t="str">
        <f>IF('statement of marks'!DA103="","",'statement of marks'!DA103)</f>
        <v/>
      </c>
      <c r="J2999" s="566" t="str">
        <f>IF('statement of marks'!DB103="","",'statement of marks'!DB103)</f>
        <v/>
      </c>
    </row>
    <row r="3000" spans="1:10" ht="17" customHeight="1">
      <c r="A3000" s="532"/>
      <c r="B3000" s="539" t="str">
        <f>'statement of marks'!$CU$5</f>
        <v>dqy ehfVax</v>
      </c>
      <c r="C3000" s="932" t="str">
        <f>details!$CB$3</f>
        <v>;ksx fnlEcj rd</v>
      </c>
      <c r="D3000" s="933"/>
      <c r="E3000" s="934"/>
      <c r="F3000" s="552" t="str">
        <f>details!CB103</f>
        <v/>
      </c>
      <c r="G3000" s="932" t="s">
        <v>664</v>
      </c>
      <c r="H3000" s="933"/>
      <c r="I3000" s="934"/>
      <c r="J3000" s="554" t="str">
        <f>details!CJ103</f>
        <v/>
      </c>
    </row>
    <row r="3001" spans="1:10" ht="17" customHeight="1">
      <c r="A3001" s="532"/>
      <c r="B3001" s="530" t="str">
        <f>'statement of marks'!$CV$5</f>
        <v>Nk= mifLFkfr</v>
      </c>
      <c r="C3001" s="935"/>
      <c r="D3001" s="936"/>
      <c r="E3001" s="937"/>
      <c r="F3001" s="553" t="str">
        <f>details!CC103</f>
        <v/>
      </c>
      <c r="G3001" s="935"/>
      <c r="H3001" s="936"/>
      <c r="I3001" s="937"/>
      <c r="J3001" s="555" t="str">
        <f>details!CK103</f>
        <v/>
      </c>
    </row>
    <row r="3002" spans="1:10" ht="17" customHeight="1">
      <c r="A3002" s="532"/>
      <c r="B3002" s="530" t="s">
        <v>569</v>
      </c>
      <c r="C3002" s="952" t="str">
        <f>IF('statement of marks'!DE103="","",'statement of marks'!DE103)</f>
        <v/>
      </c>
      <c r="D3002" s="953"/>
      <c r="E3002" s="953"/>
      <c r="F3002" s="954"/>
      <c r="G3002" s="955" t="str">
        <f>'statement of marks'!DD$5</f>
        <v>d{kk esa LFkku</v>
      </c>
      <c r="H3002" s="956"/>
      <c r="I3002" s="957"/>
      <c r="J3002" s="545" t="str">
        <f>'statement of marks'!DD103</f>
        <v/>
      </c>
    </row>
    <row r="3003" spans="1:10" ht="17" customHeight="1">
      <c r="A3003" s="532"/>
      <c r="B3003" s="530" t="s">
        <v>65</v>
      </c>
      <c r="C3003" s="920"/>
      <c r="D3003" s="920"/>
      <c r="E3003" s="920"/>
      <c r="F3003" s="920"/>
      <c r="G3003" s="920"/>
      <c r="H3003" s="920"/>
      <c r="I3003" s="920"/>
      <c r="J3003" s="924"/>
    </row>
    <row r="3004" spans="1:10" ht="17" customHeight="1">
      <c r="A3004" s="532"/>
      <c r="B3004" s="556" t="s">
        <v>86</v>
      </c>
      <c r="C3004" s="920"/>
      <c r="D3004" s="920"/>
      <c r="E3004" s="920"/>
      <c r="F3004" s="920"/>
      <c r="G3004" s="920"/>
      <c r="H3004" s="920"/>
      <c r="I3004" s="920"/>
      <c r="J3004" s="924"/>
    </row>
    <row r="3005" spans="1:10" ht="17" customHeight="1">
      <c r="A3005" s="532"/>
      <c r="B3005" s="557" t="s">
        <v>16</v>
      </c>
      <c r="C3005" s="920"/>
      <c r="D3005" s="920"/>
      <c r="E3005" s="920"/>
      <c r="F3005" s="920"/>
      <c r="G3005" s="920"/>
      <c r="H3005" s="920"/>
      <c r="I3005" s="920"/>
      <c r="J3005" s="924"/>
    </row>
    <row r="3006" spans="1:10" ht="17" customHeight="1">
      <c r="A3006" s="534"/>
      <c r="B3006" s="558" t="s">
        <v>4</v>
      </c>
      <c r="C3006" s="920"/>
      <c r="D3006" s="920"/>
      <c r="E3006" s="920"/>
      <c r="F3006" s="920"/>
      <c r="G3006" s="920"/>
      <c r="H3006" s="920"/>
      <c r="I3006" s="920"/>
      <c r="J3006" s="924"/>
    </row>
    <row r="3007" spans="1:10" ht="17" customHeight="1" thickBot="1">
      <c r="A3007" s="535"/>
      <c r="B3007" s="559" t="str">
        <f>'statement of marks'!$H$3</f>
        <v xml:space="preserve">fo|ky; dk Mkbl dksM+ </v>
      </c>
      <c r="C3007" s="925" t="str">
        <f>'statement of marks'!$I$3</f>
        <v>00001</v>
      </c>
      <c r="D3007" s="925"/>
      <c r="E3007" s="926" t="s">
        <v>63</v>
      </c>
      <c r="F3007" s="926"/>
      <c r="G3007" s="926"/>
      <c r="H3007" s="927">
        <f>'statement of marks'!$DD$107</f>
        <v>42460</v>
      </c>
      <c r="I3007" s="928"/>
      <c r="J3007" s="540" t="s">
        <v>662</v>
      </c>
    </row>
    <row r="3008" spans="1:10" ht="17" customHeight="1">
      <c r="A3008" s="929" t="s">
        <v>39</v>
      </c>
      <c r="B3008" s="930"/>
      <c r="C3008" s="930"/>
      <c r="D3008" s="930"/>
      <c r="E3008" s="930"/>
      <c r="F3008" s="930"/>
      <c r="G3008" s="930"/>
      <c r="H3008" s="930"/>
      <c r="I3008" s="930"/>
      <c r="J3008" s="931"/>
    </row>
    <row r="3009" spans="1:10" ht="17" customHeight="1">
      <c r="A3009" s="938" t="str">
        <f>'statement of marks'!$A$1</f>
        <v>jk- ck- ek/;fed fo|ky; uohu] fuEckgsM+k</v>
      </c>
      <c r="B3009" s="939"/>
      <c r="C3009" s="939"/>
      <c r="D3009" s="939"/>
      <c r="E3009" s="939"/>
      <c r="F3009" s="939"/>
      <c r="G3009" s="939"/>
      <c r="H3009" s="939"/>
      <c r="I3009" s="939"/>
      <c r="J3009" s="940"/>
    </row>
    <row r="3010" spans="1:10" ht="17" customHeight="1">
      <c r="A3010" s="941"/>
      <c r="B3010" s="942"/>
      <c r="C3010" s="942"/>
      <c r="D3010" s="942"/>
      <c r="E3010" s="942"/>
      <c r="F3010" s="942"/>
      <c r="G3010" s="942"/>
      <c r="H3010" s="942"/>
      <c r="I3010" s="942"/>
      <c r="J3010" s="943"/>
    </row>
    <row r="3011" spans="1:10" ht="17" customHeight="1">
      <c r="A3011" s="531"/>
      <c r="B3011" s="537" t="s">
        <v>559</v>
      </c>
      <c r="C3011" s="944" t="str">
        <f>'statement of marks'!$F$3</f>
        <v>2015-16</v>
      </c>
      <c r="D3011" s="944"/>
      <c r="E3011" s="944"/>
      <c r="F3011" s="944"/>
      <c r="G3011" s="944"/>
      <c r="H3011" s="944"/>
      <c r="I3011" s="944"/>
      <c r="J3011" s="945"/>
    </row>
    <row r="3012" spans="1:10" ht="17" customHeight="1">
      <c r="A3012" s="532"/>
      <c r="B3012" s="530" t="s">
        <v>560</v>
      </c>
      <c r="C3012" s="912" t="str">
        <f>IF('statement of marks'!H104="","",'statement of marks'!H104)</f>
        <v>v 098</v>
      </c>
      <c r="D3012" s="912"/>
      <c r="E3012" s="912"/>
      <c r="F3012" s="912"/>
      <c r="G3012" s="912"/>
      <c r="H3012" s="912"/>
      <c r="I3012" s="912"/>
      <c r="J3012" s="958"/>
    </row>
    <row r="3013" spans="1:10" ht="17" customHeight="1">
      <c r="A3013" s="532"/>
      <c r="B3013" s="530" t="s">
        <v>561</v>
      </c>
      <c r="C3013" s="912" t="str">
        <f>IF('statement of marks'!I104="","",'statement of marks'!I104)</f>
        <v>c 098</v>
      </c>
      <c r="D3013" s="912"/>
      <c r="E3013" s="912"/>
      <c r="F3013" s="912"/>
      <c r="G3013" s="912"/>
      <c r="H3013" s="912"/>
      <c r="I3013" s="912"/>
      <c r="J3013" s="958"/>
    </row>
    <row r="3014" spans="1:10" ht="17" customHeight="1">
      <c r="A3014" s="532"/>
      <c r="B3014" s="530" t="s">
        <v>562</v>
      </c>
      <c r="C3014" s="912" t="str">
        <f>IF('statement of marks'!J104="","",'statement of marks'!J104)</f>
        <v>l 098</v>
      </c>
      <c r="D3014" s="912"/>
      <c r="E3014" s="912"/>
      <c r="F3014" s="912"/>
      <c r="G3014" s="912"/>
      <c r="H3014" s="912"/>
      <c r="I3014" s="912"/>
      <c r="J3014" s="958"/>
    </row>
    <row r="3015" spans="1:10" ht="17" customHeight="1">
      <c r="A3015" s="532"/>
      <c r="B3015" s="530" t="s">
        <v>563</v>
      </c>
      <c r="C3015" s="946" t="str">
        <f>'statement of marks'!$D$3</f>
        <v>2 A</v>
      </c>
      <c r="D3015" s="946"/>
      <c r="E3015" s="946"/>
      <c r="F3015" s="912" t="s">
        <v>566</v>
      </c>
      <c r="G3015" s="912"/>
      <c r="H3015" s="912"/>
      <c r="I3015" s="949" t="str">
        <f>IF('statement of marks'!B104="","",'statement of marks'!B104)</f>
        <v/>
      </c>
      <c r="J3015" s="950"/>
    </row>
    <row r="3016" spans="1:10" ht="17" customHeight="1">
      <c r="A3016" s="532"/>
      <c r="B3016" s="530" t="s">
        <v>6</v>
      </c>
      <c r="C3016" s="946" t="str">
        <f>IF('statement of marks'!D104="","",'statement of marks'!D104)</f>
        <v/>
      </c>
      <c r="D3016" s="946"/>
      <c r="E3016" s="946"/>
      <c r="F3016" s="912" t="s">
        <v>564</v>
      </c>
      <c r="G3016" s="912"/>
      <c r="H3016" s="912"/>
      <c r="I3016" s="949" t="str">
        <f>IF('statement of marks'!E104="","",'statement of marks'!E104)</f>
        <v/>
      </c>
      <c r="J3016" s="950"/>
    </row>
    <row r="3017" spans="1:10" ht="17" customHeight="1">
      <c r="A3017" s="532"/>
      <c r="B3017" s="530" t="s">
        <v>661</v>
      </c>
      <c r="C3017" s="947" t="str">
        <f>IF('statement of marks'!F104="","",'statement of marks'!F104)</f>
        <v/>
      </c>
      <c r="D3017" s="947"/>
      <c r="E3017" s="947"/>
      <c r="F3017" s="918" t="str">
        <f>IF('statement of marks'!G104="","",'statement of marks'!G104)</f>
        <v/>
      </c>
      <c r="G3017" s="918"/>
      <c r="H3017" s="918"/>
      <c r="I3017" s="918"/>
      <c r="J3017" s="948"/>
    </row>
    <row r="3018" spans="1:10" ht="17" customHeight="1">
      <c r="A3018" s="534"/>
      <c r="B3018" s="529" t="s">
        <v>565</v>
      </c>
      <c r="C3018" s="498" t="str">
        <f>'statement of marks'!K$5</f>
        <v>ekSf[kd</v>
      </c>
      <c r="D3018" s="498" t="str">
        <f>'statement of marks'!L$5</f>
        <v>fyf[kr</v>
      </c>
      <c r="E3018" s="498" t="str">
        <f>'statement of marks'!M$5</f>
        <v>;ksx</v>
      </c>
      <c r="F3018" s="498" t="str">
        <f>'statement of marks'!N$5</f>
        <v>ekSf[kd</v>
      </c>
      <c r="G3018" s="498" t="str">
        <f>'statement of marks'!O$5</f>
        <v>fyf[kr</v>
      </c>
      <c r="H3018" s="498" t="str">
        <f>'statement of marks'!P$5</f>
        <v>;ksx</v>
      </c>
      <c r="I3018" s="564" t="s">
        <v>79</v>
      </c>
      <c r="J3018" s="565" t="s">
        <v>571</v>
      </c>
    </row>
    <row r="3019" spans="1:10" ht="17" customHeight="1">
      <c r="A3019" s="533"/>
      <c r="B3019" s="538" t="s">
        <v>55</v>
      </c>
      <c r="C3019" s="541">
        <f>'statement of marks'!K$6</f>
        <v>70</v>
      </c>
      <c r="D3019" s="541">
        <f>'statement of marks'!L$6</f>
        <v>30</v>
      </c>
      <c r="E3019" s="541">
        <f>'statement of marks'!M$6</f>
        <v>100</v>
      </c>
      <c r="F3019" s="541">
        <f>'statement of marks'!N$6</f>
        <v>70</v>
      </c>
      <c r="G3019" s="541">
        <f>'statement of marks'!O$6</f>
        <v>30</v>
      </c>
      <c r="H3019" s="541">
        <f>'statement of marks'!P$6</f>
        <v>100</v>
      </c>
      <c r="I3019" s="541"/>
      <c r="J3019" s="542"/>
    </row>
    <row r="3020" spans="1:10" ht="17" customHeight="1">
      <c r="A3020" s="532"/>
      <c r="B3020" s="530" t="str">
        <f>'statement of marks'!$BZ$5</f>
        <v>fgUnh</v>
      </c>
      <c r="C3020" s="543" t="str">
        <f>'statement of marks'!K104</f>
        <v/>
      </c>
      <c r="D3020" s="543" t="str">
        <f>'statement of marks'!L104</f>
        <v/>
      </c>
      <c r="E3020" s="543" t="str">
        <f>'statement of marks'!M104</f>
        <v/>
      </c>
      <c r="F3020" s="543" t="str">
        <f>'statement of marks'!N104</f>
        <v/>
      </c>
      <c r="G3020" s="543" t="str">
        <f>'statement of marks'!O104</f>
        <v/>
      </c>
      <c r="H3020" s="543" t="str">
        <f>'statement of marks'!P104</f>
        <v/>
      </c>
      <c r="I3020" s="544" t="str">
        <f>IF('statement of marks'!CA104="","",'statement of marks'!CA104)</f>
        <v/>
      </c>
      <c r="J3020" s="545" t="str">
        <f>IF('statement of marks'!CB104="","",'statement of marks'!CB104)</f>
        <v/>
      </c>
    </row>
    <row r="3021" spans="1:10" ht="17" customHeight="1">
      <c r="A3021" s="532"/>
      <c r="B3021" s="530" t="str">
        <f>'statement of marks'!$CC$5</f>
        <v>vaxszth</v>
      </c>
      <c r="C3021" s="543" t="str">
        <f>'statement of marks'!X104</f>
        <v/>
      </c>
      <c r="D3021" s="543" t="str">
        <f>'statement of marks'!Y104</f>
        <v/>
      </c>
      <c r="E3021" s="543" t="str">
        <f>'statement of marks'!Z104</f>
        <v/>
      </c>
      <c r="F3021" s="543" t="str">
        <f>'statement of marks'!AA104</f>
        <v/>
      </c>
      <c r="G3021" s="543" t="str">
        <f>'statement of marks'!AB104</f>
        <v/>
      </c>
      <c r="H3021" s="543" t="str">
        <f>'statement of marks'!AC104</f>
        <v/>
      </c>
      <c r="I3021" s="544" t="str">
        <f>IF('statement of marks'!CD104="","",'statement of marks'!CD104)</f>
        <v/>
      </c>
      <c r="J3021" s="545" t="str">
        <f>IF('statement of marks'!CE104="","",'statement of marks'!CE104)</f>
        <v/>
      </c>
    </row>
    <row r="3022" spans="1:10" ht="17" customHeight="1">
      <c r="A3022" s="532"/>
      <c r="B3022" s="530" t="str">
        <f>'statement of marks'!$CF$5</f>
        <v>xf.kr</v>
      </c>
      <c r="C3022" s="543" t="str">
        <f>'statement of marks'!AK104</f>
        <v/>
      </c>
      <c r="D3022" s="543" t="str">
        <f>'statement of marks'!AL104</f>
        <v/>
      </c>
      <c r="E3022" s="543" t="str">
        <f>'statement of marks'!AM104</f>
        <v/>
      </c>
      <c r="F3022" s="543" t="str">
        <f>'statement of marks'!AN104</f>
        <v/>
      </c>
      <c r="G3022" s="543" t="str">
        <f>'statement of marks'!AO104</f>
        <v/>
      </c>
      <c r="H3022" s="543" t="str">
        <f>'statement of marks'!AP104</f>
        <v/>
      </c>
      <c r="I3022" s="544" t="str">
        <f>IF('statement of marks'!CG104="","",'statement of marks'!CG104)</f>
        <v/>
      </c>
      <c r="J3022" s="545" t="str">
        <f>IF('statement of marks'!CH104="","",'statement of marks'!CH104)</f>
        <v/>
      </c>
    </row>
    <row r="3023" spans="1:10" ht="17" customHeight="1">
      <c r="A3023" s="533"/>
      <c r="B3023" s="538" t="s">
        <v>55</v>
      </c>
      <c r="C3023" s="541"/>
      <c r="D3023" s="541"/>
      <c r="E3023" s="541">
        <f>'statement of marks'!AX$6</f>
        <v>50</v>
      </c>
      <c r="F3023" s="541"/>
      <c r="G3023" s="541"/>
      <c r="H3023" s="541">
        <f>'statement of marks'!AY$6</f>
        <v>50</v>
      </c>
      <c r="I3023" s="546"/>
      <c r="J3023" s="542"/>
    </row>
    <row r="3024" spans="1:10" ht="17" customHeight="1">
      <c r="A3024" s="532"/>
      <c r="B3024" s="530" t="str">
        <f>'statement of marks'!$CI$5</f>
        <v>Ik;kZoj.k v/;;u</v>
      </c>
      <c r="C3024" s="561"/>
      <c r="D3024" s="561"/>
      <c r="E3024" s="543" t="str">
        <f>'statement of marks'!AX104</f>
        <v/>
      </c>
      <c r="F3024" s="561"/>
      <c r="G3024" s="561"/>
      <c r="H3024" s="543" t="str">
        <f>'statement of marks'!AY104</f>
        <v/>
      </c>
      <c r="I3024" s="544" t="str">
        <f>IF('statement of marks'!CJ104="","",'statement of marks'!CJ104)</f>
        <v/>
      </c>
      <c r="J3024" s="545" t="str">
        <f>IF('statement of marks'!CK104="","",'statement of marks'!CK104)</f>
        <v/>
      </c>
    </row>
    <row r="3025" spans="1:10" ht="17" customHeight="1">
      <c r="A3025" s="532"/>
      <c r="B3025" s="530" t="str">
        <f>'statement of marks'!$CR$5</f>
        <v>LokLF; ,oe~ 'kkjhfjd f'k{kk</v>
      </c>
      <c r="C3025" s="543"/>
      <c r="D3025" s="543"/>
      <c r="E3025" s="543" t="str">
        <f>'statement of marks'!BS104</f>
        <v/>
      </c>
      <c r="F3025" s="561"/>
      <c r="G3025" s="543"/>
      <c r="H3025" s="543" t="str">
        <f>'statement of marks'!BT104</f>
        <v/>
      </c>
      <c r="I3025" s="547" t="str">
        <f>IF('statement of marks'!CS104="","",'statement of marks'!CS104)</f>
        <v/>
      </c>
      <c r="J3025" s="548" t="str">
        <f>IF('statement of marks'!CT104="","",'statement of marks'!CT104)</f>
        <v/>
      </c>
    </row>
    <row r="3026" spans="1:10" ht="17" customHeight="1">
      <c r="A3026" s="533"/>
      <c r="B3026" s="538" t="s">
        <v>55</v>
      </c>
      <c r="C3026" s="541"/>
      <c r="D3026" s="541"/>
      <c r="E3026" s="541">
        <f>'statement of marks'!BE$6</f>
        <v>25</v>
      </c>
      <c r="F3026" s="546"/>
      <c r="G3026" s="541"/>
      <c r="H3026" s="541">
        <f>'statement of marks'!BF$6</f>
        <v>25</v>
      </c>
      <c r="I3026" s="549"/>
      <c r="J3026" s="550"/>
    </row>
    <row r="3027" spans="1:10" ht="17" customHeight="1">
      <c r="A3027" s="532"/>
      <c r="B3027" s="530" t="str">
        <f>'statement of marks'!$CL$5</f>
        <v>dk;kZuqHko</v>
      </c>
      <c r="C3027" s="543"/>
      <c r="D3027" s="543"/>
      <c r="E3027" s="543" t="str">
        <f>'statement of marks'!BE104</f>
        <v/>
      </c>
      <c r="F3027" s="561"/>
      <c r="G3027" s="543"/>
      <c r="H3027" s="543" t="str">
        <f>'statement of marks'!BF104</f>
        <v/>
      </c>
      <c r="I3027" s="544" t="str">
        <f>IF('statement of marks'!CM104="","",'statement of marks'!CM104)</f>
        <v/>
      </c>
      <c r="J3027" s="545" t="str">
        <f>IF('statement of marks'!CN104="","",'statement of marks'!CN104)</f>
        <v/>
      </c>
    </row>
    <row r="3028" spans="1:10" ht="17" customHeight="1">
      <c r="A3028" s="532"/>
      <c r="B3028" s="530" t="str">
        <f>'statement of marks'!$CO$5</f>
        <v>dyk f'k{kk</v>
      </c>
      <c r="C3028" s="543"/>
      <c r="D3028" s="543"/>
      <c r="E3028" s="543" t="str">
        <f>'statement of marks'!BL104</f>
        <v/>
      </c>
      <c r="F3028" s="561"/>
      <c r="G3028" s="543"/>
      <c r="H3028" s="543" t="str">
        <f>'statement of marks'!BM104</f>
        <v/>
      </c>
      <c r="I3028" s="547" t="str">
        <f>IF('statement of marks'!CP104="","",'statement of marks'!CP104)</f>
        <v/>
      </c>
      <c r="J3028" s="551" t="str">
        <f>IF('statement of marks'!CQ104="","",'statement of marks'!CQ104)</f>
        <v/>
      </c>
    </row>
    <row r="3029" spans="1:10" ht="17" customHeight="1">
      <c r="A3029" s="960"/>
      <c r="B3029" s="959" t="s">
        <v>659</v>
      </c>
      <c r="C3029" s="920" t="s">
        <v>8</v>
      </c>
      <c r="D3029" s="920"/>
      <c r="E3029" s="961" t="str">
        <f>'statement of marks'!CY$5</f>
        <v>dqy iw.kkZd</v>
      </c>
      <c r="F3029" s="961"/>
      <c r="G3029" s="961" t="str">
        <f>'statement of marks'!CZ$5</f>
        <v>dqy izkIrkad</v>
      </c>
      <c r="H3029" s="961"/>
      <c r="I3029" s="562" t="str">
        <f>'statement of marks'!DA$5</f>
        <v>izfr'kr</v>
      </c>
      <c r="J3029" s="536" t="s">
        <v>663</v>
      </c>
    </row>
    <row r="3030" spans="1:10" ht="17" customHeight="1">
      <c r="A3030" s="960"/>
      <c r="B3030" s="959"/>
      <c r="C3030" s="920" t="str">
        <f>IF('statement of marks'!CX104="","",'statement of marks'!CX104)</f>
        <v/>
      </c>
      <c r="D3030" s="920"/>
      <c r="E3030" s="951" t="str">
        <f>IF('statement of marks'!CY104="","",'statement of marks'!CY104)</f>
        <v/>
      </c>
      <c r="F3030" s="951"/>
      <c r="G3030" s="951" t="str">
        <f>IF('statement of marks'!CZ104="","",'statement of marks'!CZ104)</f>
        <v/>
      </c>
      <c r="H3030" s="951"/>
      <c r="I3030" s="543" t="str">
        <f>IF('statement of marks'!DA104="","",'statement of marks'!DA104)</f>
        <v/>
      </c>
      <c r="J3030" s="566" t="str">
        <f>IF('statement of marks'!DB104="","",'statement of marks'!DB104)</f>
        <v/>
      </c>
    </row>
    <row r="3031" spans="1:10" ht="17" customHeight="1">
      <c r="A3031" s="532"/>
      <c r="B3031" s="539" t="str">
        <f>'statement of marks'!$CU$5</f>
        <v>dqy ehfVax</v>
      </c>
      <c r="C3031" s="932" t="str">
        <f>details!$CB$3</f>
        <v>;ksx fnlEcj rd</v>
      </c>
      <c r="D3031" s="933"/>
      <c r="E3031" s="934"/>
      <c r="F3031" s="552" t="str">
        <f>details!CB104</f>
        <v/>
      </c>
      <c r="G3031" s="932" t="s">
        <v>664</v>
      </c>
      <c r="H3031" s="933"/>
      <c r="I3031" s="934"/>
      <c r="J3031" s="554" t="str">
        <f>details!CJ104</f>
        <v/>
      </c>
    </row>
    <row r="3032" spans="1:10" ht="17" customHeight="1">
      <c r="A3032" s="532"/>
      <c r="B3032" s="530" t="str">
        <f>'statement of marks'!$CV$5</f>
        <v>Nk= mifLFkfr</v>
      </c>
      <c r="C3032" s="935"/>
      <c r="D3032" s="936"/>
      <c r="E3032" s="937"/>
      <c r="F3032" s="553" t="str">
        <f>details!CC104</f>
        <v/>
      </c>
      <c r="G3032" s="935"/>
      <c r="H3032" s="936"/>
      <c r="I3032" s="937"/>
      <c r="J3032" s="555" t="str">
        <f>details!CK104</f>
        <v/>
      </c>
    </row>
    <row r="3033" spans="1:10" ht="17" customHeight="1">
      <c r="A3033" s="532"/>
      <c r="B3033" s="530" t="s">
        <v>569</v>
      </c>
      <c r="C3033" s="952" t="str">
        <f>IF('statement of marks'!DE104="","",'statement of marks'!DE104)</f>
        <v/>
      </c>
      <c r="D3033" s="953"/>
      <c r="E3033" s="953"/>
      <c r="F3033" s="954"/>
      <c r="G3033" s="955" t="str">
        <f>'statement of marks'!DD$5</f>
        <v>d{kk esa LFkku</v>
      </c>
      <c r="H3033" s="956"/>
      <c r="I3033" s="957"/>
      <c r="J3033" s="545" t="str">
        <f>'statement of marks'!DD104</f>
        <v/>
      </c>
    </row>
    <row r="3034" spans="1:10" ht="17" customHeight="1">
      <c r="A3034" s="532"/>
      <c r="B3034" s="530" t="s">
        <v>65</v>
      </c>
      <c r="C3034" s="920"/>
      <c r="D3034" s="920"/>
      <c r="E3034" s="920"/>
      <c r="F3034" s="920"/>
      <c r="G3034" s="920"/>
      <c r="H3034" s="920"/>
      <c r="I3034" s="920"/>
      <c r="J3034" s="924"/>
    </row>
    <row r="3035" spans="1:10" ht="17" customHeight="1">
      <c r="A3035" s="532"/>
      <c r="B3035" s="556" t="s">
        <v>86</v>
      </c>
      <c r="C3035" s="920"/>
      <c r="D3035" s="920"/>
      <c r="E3035" s="920"/>
      <c r="F3035" s="920"/>
      <c r="G3035" s="920"/>
      <c r="H3035" s="920"/>
      <c r="I3035" s="920"/>
      <c r="J3035" s="924"/>
    </row>
    <row r="3036" spans="1:10" ht="17" customHeight="1">
      <c r="A3036" s="532"/>
      <c r="B3036" s="557" t="s">
        <v>16</v>
      </c>
      <c r="C3036" s="920"/>
      <c r="D3036" s="920"/>
      <c r="E3036" s="920"/>
      <c r="F3036" s="920"/>
      <c r="G3036" s="920"/>
      <c r="H3036" s="920"/>
      <c r="I3036" s="920"/>
      <c r="J3036" s="924"/>
    </row>
    <row r="3037" spans="1:10" ht="17" customHeight="1">
      <c r="A3037" s="534"/>
      <c r="B3037" s="558" t="s">
        <v>4</v>
      </c>
      <c r="C3037" s="920"/>
      <c r="D3037" s="920"/>
      <c r="E3037" s="920"/>
      <c r="F3037" s="920"/>
      <c r="G3037" s="920"/>
      <c r="H3037" s="920"/>
      <c r="I3037" s="920"/>
      <c r="J3037" s="924"/>
    </row>
    <row r="3038" spans="1:10" ht="17" customHeight="1" thickBot="1">
      <c r="A3038" s="535"/>
      <c r="B3038" s="559" t="str">
        <f>'statement of marks'!$H$3</f>
        <v xml:space="preserve">fo|ky; dk Mkbl dksM+ </v>
      </c>
      <c r="C3038" s="925" t="str">
        <f>'statement of marks'!$I$3</f>
        <v>00001</v>
      </c>
      <c r="D3038" s="925"/>
      <c r="E3038" s="926" t="s">
        <v>63</v>
      </c>
      <c r="F3038" s="926"/>
      <c r="G3038" s="926"/>
      <c r="H3038" s="927">
        <f>'statement of marks'!$DD$107</f>
        <v>42460</v>
      </c>
      <c r="I3038" s="928"/>
      <c r="J3038" s="540" t="s">
        <v>662</v>
      </c>
    </row>
    <row r="3039" spans="1:10" ht="17" customHeight="1">
      <c r="A3039" s="929" t="s">
        <v>39</v>
      </c>
      <c r="B3039" s="930"/>
      <c r="C3039" s="930"/>
      <c r="D3039" s="930"/>
      <c r="E3039" s="930"/>
      <c r="F3039" s="930"/>
      <c r="G3039" s="930"/>
      <c r="H3039" s="930"/>
      <c r="I3039" s="930"/>
      <c r="J3039" s="931"/>
    </row>
    <row r="3040" spans="1:10" ht="17" customHeight="1">
      <c r="A3040" s="938" t="str">
        <f>'statement of marks'!$A$1</f>
        <v>jk- ck- ek/;fed fo|ky; uohu] fuEckgsM+k</v>
      </c>
      <c r="B3040" s="939"/>
      <c r="C3040" s="939"/>
      <c r="D3040" s="939"/>
      <c r="E3040" s="939"/>
      <c r="F3040" s="939"/>
      <c r="G3040" s="939"/>
      <c r="H3040" s="939"/>
      <c r="I3040" s="939"/>
      <c r="J3040" s="940"/>
    </row>
    <row r="3041" spans="1:10" ht="17" customHeight="1">
      <c r="A3041" s="941"/>
      <c r="B3041" s="942"/>
      <c r="C3041" s="942"/>
      <c r="D3041" s="942"/>
      <c r="E3041" s="942"/>
      <c r="F3041" s="942"/>
      <c r="G3041" s="942"/>
      <c r="H3041" s="942"/>
      <c r="I3041" s="942"/>
      <c r="J3041" s="943"/>
    </row>
    <row r="3042" spans="1:10" ht="17" customHeight="1">
      <c r="A3042" s="531"/>
      <c r="B3042" s="537" t="s">
        <v>559</v>
      </c>
      <c r="C3042" s="944" t="str">
        <f>'statement of marks'!$F$3</f>
        <v>2015-16</v>
      </c>
      <c r="D3042" s="944"/>
      <c r="E3042" s="944"/>
      <c r="F3042" s="944"/>
      <c r="G3042" s="944"/>
      <c r="H3042" s="944"/>
      <c r="I3042" s="944"/>
      <c r="J3042" s="945"/>
    </row>
    <row r="3043" spans="1:10" ht="17" customHeight="1">
      <c r="A3043" s="532"/>
      <c r="B3043" s="530" t="s">
        <v>560</v>
      </c>
      <c r="C3043" s="912" t="str">
        <f>IF('statement of marks'!H105="","",'statement of marks'!H105)</f>
        <v>v 099</v>
      </c>
      <c r="D3043" s="912"/>
      <c r="E3043" s="912"/>
      <c r="F3043" s="912"/>
      <c r="G3043" s="912"/>
      <c r="H3043" s="912"/>
      <c r="I3043" s="912"/>
      <c r="J3043" s="958"/>
    </row>
    <row r="3044" spans="1:10" ht="17" customHeight="1">
      <c r="A3044" s="532"/>
      <c r="B3044" s="530" t="s">
        <v>561</v>
      </c>
      <c r="C3044" s="912" t="str">
        <f>IF('statement of marks'!I105="","",'statement of marks'!I105)</f>
        <v>c 099</v>
      </c>
      <c r="D3044" s="912"/>
      <c r="E3044" s="912"/>
      <c r="F3044" s="912"/>
      <c r="G3044" s="912"/>
      <c r="H3044" s="912"/>
      <c r="I3044" s="912"/>
      <c r="J3044" s="958"/>
    </row>
    <row r="3045" spans="1:10" ht="17" customHeight="1">
      <c r="A3045" s="532"/>
      <c r="B3045" s="530" t="s">
        <v>562</v>
      </c>
      <c r="C3045" s="912" t="str">
        <f>IF('statement of marks'!J105="","",'statement of marks'!J105)</f>
        <v>l 099</v>
      </c>
      <c r="D3045" s="912"/>
      <c r="E3045" s="912"/>
      <c r="F3045" s="912"/>
      <c r="G3045" s="912"/>
      <c r="H3045" s="912"/>
      <c r="I3045" s="912"/>
      <c r="J3045" s="958"/>
    </row>
    <row r="3046" spans="1:10" ht="17" customHeight="1">
      <c r="A3046" s="532"/>
      <c r="B3046" s="530" t="s">
        <v>563</v>
      </c>
      <c r="C3046" s="946" t="str">
        <f>'statement of marks'!$D$3</f>
        <v>2 A</v>
      </c>
      <c r="D3046" s="946"/>
      <c r="E3046" s="946"/>
      <c r="F3046" s="912" t="s">
        <v>566</v>
      </c>
      <c r="G3046" s="912"/>
      <c r="H3046" s="912"/>
      <c r="I3046" s="949" t="str">
        <f>IF('statement of marks'!B105="","",'statement of marks'!B105)</f>
        <v/>
      </c>
      <c r="J3046" s="950"/>
    </row>
    <row r="3047" spans="1:10" ht="17" customHeight="1">
      <c r="A3047" s="532"/>
      <c r="B3047" s="530" t="s">
        <v>6</v>
      </c>
      <c r="C3047" s="946" t="str">
        <f>IF('statement of marks'!D105="","",'statement of marks'!D105)</f>
        <v/>
      </c>
      <c r="D3047" s="946"/>
      <c r="E3047" s="946"/>
      <c r="F3047" s="912" t="s">
        <v>564</v>
      </c>
      <c r="G3047" s="912"/>
      <c r="H3047" s="912"/>
      <c r="I3047" s="949" t="str">
        <f>IF('statement of marks'!E105="","",'statement of marks'!E105)</f>
        <v/>
      </c>
      <c r="J3047" s="950"/>
    </row>
    <row r="3048" spans="1:10" ht="17" customHeight="1">
      <c r="A3048" s="532"/>
      <c r="B3048" s="530" t="s">
        <v>661</v>
      </c>
      <c r="C3048" s="947" t="str">
        <f>IF('statement of marks'!F105="","",'statement of marks'!F105)</f>
        <v/>
      </c>
      <c r="D3048" s="947"/>
      <c r="E3048" s="947"/>
      <c r="F3048" s="918" t="str">
        <f>IF('statement of marks'!G105="","",'statement of marks'!G105)</f>
        <v/>
      </c>
      <c r="G3048" s="918"/>
      <c r="H3048" s="918"/>
      <c r="I3048" s="918"/>
      <c r="J3048" s="948"/>
    </row>
    <row r="3049" spans="1:10" ht="17" customHeight="1">
      <c r="A3049" s="534"/>
      <c r="B3049" s="529" t="s">
        <v>565</v>
      </c>
      <c r="C3049" s="498" t="str">
        <f>'statement of marks'!K$5</f>
        <v>ekSf[kd</v>
      </c>
      <c r="D3049" s="498" t="str">
        <f>'statement of marks'!L$5</f>
        <v>fyf[kr</v>
      </c>
      <c r="E3049" s="498" t="str">
        <f>'statement of marks'!M$5</f>
        <v>;ksx</v>
      </c>
      <c r="F3049" s="498" t="str">
        <f>'statement of marks'!N$5</f>
        <v>ekSf[kd</v>
      </c>
      <c r="G3049" s="498" t="str">
        <f>'statement of marks'!O$5</f>
        <v>fyf[kr</v>
      </c>
      <c r="H3049" s="498" t="str">
        <f>'statement of marks'!P$5</f>
        <v>;ksx</v>
      </c>
      <c r="I3049" s="564" t="s">
        <v>79</v>
      </c>
      <c r="J3049" s="565" t="s">
        <v>571</v>
      </c>
    </row>
    <row r="3050" spans="1:10" ht="17" customHeight="1">
      <c r="A3050" s="533"/>
      <c r="B3050" s="538" t="s">
        <v>55</v>
      </c>
      <c r="C3050" s="541">
        <f>'statement of marks'!K$6</f>
        <v>70</v>
      </c>
      <c r="D3050" s="541">
        <f>'statement of marks'!L$6</f>
        <v>30</v>
      </c>
      <c r="E3050" s="541">
        <f>'statement of marks'!M$6</f>
        <v>100</v>
      </c>
      <c r="F3050" s="541">
        <f>'statement of marks'!N$6</f>
        <v>70</v>
      </c>
      <c r="G3050" s="541">
        <f>'statement of marks'!O$6</f>
        <v>30</v>
      </c>
      <c r="H3050" s="541">
        <f>'statement of marks'!P$6</f>
        <v>100</v>
      </c>
      <c r="I3050" s="541"/>
      <c r="J3050" s="542"/>
    </row>
    <row r="3051" spans="1:10" ht="17" customHeight="1">
      <c r="A3051" s="532"/>
      <c r="B3051" s="530" t="str">
        <f>'statement of marks'!$BZ$5</f>
        <v>fgUnh</v>
      </c>
      <c r="C3051" s="543" t="str">
        <f>'statement of marks'!K105</f>
        <v/>
      </c>
      <c r="D3051" s="543" t="str">
        <f>'statement of marks'!L105</f>
        <v/>
      </c>
      <c r="E3051" s="543" t="str">
        <f>'statement of marks'!M105</f>
        <v/>
      </c>
      <c r="F3051" s="543" t="str">
        <f>'statement of marks'!N105</f>
        <v/>
      </c>
      <c r="G3051" s="543" t="str">
        <f>'statement of marks'!O105</f>
        <v/>
      </c>
      <c r="H3051" s="543" t="str">
        <f>'statement of marks'!P105</f>
        <v/>
      </c>
      <c r="I3051" s="544" t="str">
        <f>IF('statement of marks'!CA105="","",'statement of marks'!CA105)</f>
        <v/>
      </c>
      <c r="J3051" s="545" t="str">
        <f>IF('statement of marks'!CB105="","",'statement of marks'!CB105)</f>
        <v/>
      </c>
    </row>
    <row r="3052" spans="1:10" ht="17" customHeight="1">
      <c r="A3052" s="532"/>
      <c r="B3052" s="530" t="str">
        <f>'statement of marks'!$CC$5</f>
        <v>vaxszth</v>
      </c>
      <c r="C3052" s="543" t="str">
        <f>'statement of marks'!X105</f>
        <v/>
      </c>
      <c r="D3052" s="543" t="str">
        <f>'statement of marks'!Y105</f>
        <v/>
      </c>
      <c r="E3052" s="543" t="str">
        <f>'statement of marks'!Z105</f>
        <v/>
      </c>
      <c r="F3052" s="543" t="str">
        <f>'statement of marks'!AA105</f>
        <v/>
      </c>
      <c r="G3052" s="543" t="str">
        <f>'statement of marks'!AB105</f>
        <v/>
      </c>
      <c r="H3052" s="543" t="str">
        <f>'statement of marks'!AC105</f>
        <v/>
      </c>
      <c r="I3052" s="544" t="str">
        <f>IF('statement of marks'!CD105="","",'statement of marks'!CD105)</f>
        <v/>
      </c>
      <c r="J3052" s="545" t="str">
        <f>IF('statement of marks'!CE105="","",'statement of marks'!CE105)</f>
        <v/>
      </c>
    </row>
    <row r="3053" spans="1:10" ht="17" customHeight="1">
      <c r="A3053" s="532"/>
      <c r="B3053" s="530" t="str">
        <f>'statement of marks'!$CF$5</f>
        <v>xf.kr</v>
      </c>
      <c r="C3053" s="543" t="str">
        <f>'statement of marks'!AK105</f>
        <v/>
      </c>
      <c r="D3053" s="543" t="str">
        <f>'statement of marks'!AL105</f>
        <v/>
      </c>
      <c r="E3053" s="543" t="str">
        <f>'statement of marks'!AM105</f>
        <v/>
      </c>
      <c r="F3053" s="543" t="str">
        <f>'statement of marks'!AN105</f>
        <v/>
      </c>
      <c r="G3053" s="543" t="str">
        <f>'statement of marks'!AO105</f>
        <v/>
      </c>
      <c r="H3053" s="543" t="str">
        <f>'statement of marks'!AP105</f>
        <v/>
      </c>
      <c r="I3053" s="544" t="str">
        <f>IF('statement of marks'!CG105="","",'statement of marks'!CG105)</f>
        <v/>
      </c>
      <c r="J3053" s="545" t="str">
        <f>IF('statement of marks'!CH105="","",'statement of marks'!CH105)</f>
        <v/>
      </c>
    </row>
    <row r="3054" spans="1:10" ht="17" customHeight="1">
      <c r="A3054" s="533"/>
      <c r="B3054" s="538" t="s">
        <v>55</v>
      </c>
      <c r="C3054" s="541"/>
      <c r="D3054" s="541"/>
      <c r="E3054" s="541">
        <f>'statement of marks'!AX$6</f>
        <v>50</v>
      </c>
      <c r="F3054" s="541"/>
      <c r="G3054" s="541"/>
      <c r="H3054" s="541">
        <f>'statement of marks'!AY$6</f>
        <v>50</v>
      </c>
      <c r="I3054" s="546"/>
      <c r="J3054" s="542"/>
    </row>
    <row r="3055" spans="1:10" ht="17" customHeight="1">
      <c r="A3055" s="532"/>
      <c r="B3055" s="530" t="str">
        <f>'statement of marks'!$CI$5</f>
        <v>Ik;kZoj.k v/;;u</v>
      </c>
      <c r="C3055" s="561"/>
      <c r="D3055" s="561"/>
      <c r="E3055" s="543" t="str">
        <f>'statement of marks'!AX105</f>
        <v/>
      </c>
      <c r="F3055" s="561"/>
      <c r="G3055" s="561"/>
      <c r="H3055" s="543" t="str">
        <f>'statement of marks'!AY105</f>
        <v/>
      </c>
      <c r="I3055" s="544" t="str">
        <f>IF('statement of marks'!CJ105="","",'statement of marks'!CJ105)</f>
        <v/>
      </c>
      <c r="J3055" s="545" t="str">
        <f>IF('statement of marks'!CK105="","",'statement of marks'!CK105)</f>
        <v/>
      </c>
    </row>
    <row r="3056" spans="1:10" ht="17" customHeight="1">
      <c r="A3056" s="532"/>
      <c r="B3056" s="530" t="str">
        <f>'statement of marks'!$CR$5</f>
        <v>LokLF; ,oe~ 'kkjhfjd f'k{kk</v>
      </c>
      <c r="C3056" s="543"/>
      <c r="D3056" s="543"/>
      <c r="E3056" s="543" t="str">
        <f>'statement of marks'!BS105</f>
        <v/>
      </c>
      <c r="F3056" s="561"/>
      <c r="G3056" s="543"/>
      <c r="H3056" s="543" t="str">
        <f>'statement of marks'!BT105</f>
        <v/>
      </c>
      <c r="I3056" s="547" t="str">
        <f>IF('statement of marks'!CS105="","",'statement of marks'!CS105)</f>
        <v/>
      </c>
      <c r="J3056" s="548" t="str">
        <f>IF('statement of marks'!CT105="","",'statement of marks'!CT105)</f>
        <v/>
      </c>
    </row>
    <row r="3057" spans="1:10" ht="17" customHeight="1">
      <c r="A3057" s="533"/>
      <c r="B3057" s="538" t="s">
        <v>55</v>
      </c>
      <c r="C3057" s="541"/>
      <c r="D3057" s="541"/>
      <c r="E3057" s="541">
        <f>'statement of marks'!BE$6</f>
        <v>25</v>
      </c>
      <c r="F3057" s="546"/>
      <c r="G3057" s="541"/>
      <c r="H3057" s="541">
        <f>'statement of marks'!BF$6</f>
        <v>25</v>
      </c>
      <c r="I3057" s="549"/>
      <c r="J3057" s="550"/>
    </row>
    <row r="3058" spans="1:10" ht="17" customHeight="1">
      <c r="A3058" s="532"/>
      <c r="B3058" s="530" t="str">
        <f>'statement of marks'!$CL$5</f>
        <v>dk;kZuqHko</v>
      </c>
      <c r="C3058" s="543"/>
      <c r="D3058" s="543"/>
      <c r="E3058" s="543" t="str">
        <f>'statement of marks'!BE105</f>
        <v/>
      </c>
      <c r="F3058" s="561"/>
      <c r="G3058" s="543"/>
      <c r="H3058" s="543" t="str">
        <f>'statement of marks'!BF105</f>
        <v/>
      </c>
      <c r="I3058" s="544" t="str">
        <f>IF('statement of marks'!CM105="","",'statement of marks'!CM105)</f>
        <v/>
      </c>
      <c r="J3058" s="545" t="str">
        <f>IF('statement of marks'!CN105="","",'statement of marks'!CN105)</f>
        <v/>
      </c>
    </row>
    <row r="3059" spans="1:10" ht="17" customHeight="1">
      <c r="A3059" s="532"/>
      <c r="B3059" s="530" t="str">
        <f>'statement of marks'!$CO$5</f>
        <v>dyk f'k{kk</v>
      </c>
      <c r="C3059" s="543"/>
      <c r="D3059" s="543"/>
      <c r="E3059" s="543" t="str">
        <f>'statement of marks'!BL105</f>
        <v/>
      </c>
      <c r="F3059" s="561"/>
      <c r="G3059" s="543"/>
      <c r="H3059" s="543" t="str">
        <f>'statement of marks'!BM105</f>
        <v/>
      </c>
      <c r="I3059" s="547" t="str">
        <f>IF('statement of marks'!CP105="","",'statement of marks'!CP105)</f>
        <v/>
      </c>
      <c r="J3059" s="551" t="str">
        <f>IF('statement of marks'!CQ105="","",'statement of marks'!CQ105)</f>
        <v/>
      </c>
    </row>
    <row r="3060" spans="1:10" ht="17" customHeight="1">
      <c r="A3060" s="960"/>
      <c r="B3060" s="959" t="s">
        <v>659</v>
      </c>
      <c r="C3060" s="920" t="s">
        <v>8</v>
      </c>
      <c r="D3060" s="920"/>
      <c r="E3060" s="961" t="str">
        <f>'statement of marks'!CY$5</f>
        <v>dqy iw.kkZd</v>
      </c>
      <c r="F3060" s="961"/>
      <c r="G3060" s="961" t="str">
        <f>'statement of marks'!CZ$5</f>
        <v>dqy izkIrkad</v>
      </c>
      <c r="H3060" s="961"/>
      <c r="I3060" s="562" t="str">
        <f>'statement of marks'!DA$5</f>
        <v>izfr'kr</v>
      </c>
      <c r="J3060" s="536" t="s">
        <v>663</v>
      </c>
    </row>
    <row r="3061" spans="1:10" ht="17" customHeight="1">
      <c r="A3061" s="960"/>
      <c r="B3061" s="959"/>
      <c r="C3061" s="920" t="str">
        <f>IF('statement of marks'!CX105="","",'statement of marks'!CX105)</f>
        <v/>
      </c>
      <c r="D3061" s="920"/>
      <c r="E3061" s="951" t="str">
        <f>IF('statement of marks'!CY105="","",'statement of marks'!CY105)</f>
        <v/>
      </c>
      <c r="F3061" s="951"/>
      <c r="G3061" s="951" t="str">
        <f>IF('statement of marks'!CZ105="","",'statement of marks'!CZ105)</f>
        <v/>
      </c>
      <c r="H3061" s="951"/>
      <c r="I3061" s="543" t="str">
        <f>IF('statement of marks'!DA105="","",'statement of marks'!DA105)</f>
        <v/>
      </c>
      <c r="J3061" s="566" t="str">
        <f>IF('statement of marks'!DB105="","",'statement of marks'!DB105)</f>
        <v/>
      </c>
    </row>
    <row r="3062" spans="1:10" ht="17" customHeight="1">
      <c r="A3062" s="532"/>
      <c r="B3062" s="539" t="str">
        <f>'statement of marks'!$CU$5</f>
        <v>dqy ehfVax</v>
      </c>
      <c r="C3062" s="932" t="str">
        <f>details!$CB$3</f>
        <v>;ksx fnlEcj rd</v>
      </c>
      <c r="D3062" s="933"/>
      <c r="E3062" s="934"/>
      <c r="F3062" s="552" t="str">
        <f>details!CB105</f>
        <v/>
      </c>
      <c r="G3062" s="932" t="s">
        <v>664</v>
      </c>
      <c r="H3062" s="933"/>
      <c r="I3062" s="934"/>
      <c r="J3062" s="554" t="str">
        <f>details!CJ105</f>
        <v/>
      </c>
    </row>
    <row r="3063" spans="1:10" ht="17" customHeight="1">
      <c r="A3063" s="532"/>
      <c r="B3063" s="530" t="str">
        <f>'statement of marks'!$CV$5</f>
        <v>Nk= mifLFkfr</v>
      </c>
      <c r="C3063" s="935"/>
      <c r="D3063" s="936"/>
      <c r="E3063" s="937"/>
      <c r="F3063" s="553" t="str">
        <f>details!CC105</f>
        <v/>
      </c>
      <c r="G3063" s="935"/>
      <c r="H3063" s="936"/>
      <c r="I3063" s="937"/>
      <c r="J3063" s="555" t="str">
        <f>details!CK105</f>
        <v/>
      </c>
    </row>
    <row r="3064" spans="1:10" ht="17" customHeight="1">
      <c r="A3064" s="532"/>
      <c r="B3064" s="530" t="s">
        <v>569</v>
      </c>
      <c r="C3064" s="952" t="str">
        <f>IF('statement of marks'!DE105="","",'statement of marks'!DE105)</f>
        <v/>
      </c>
      <c r="D3064" s="953"/>
      <c r="E3064" s="953"/>
      <c r="F3064" s="954"/>
      <c r="G3064" s="955" t="str">
        <f>'statement of marks'!DD$5</f>
        <v>d{kk esa LFkku</v>
      </c>
      <c r="H3064" s="956"/>
      <c r="I3064" s="957"/>
      <c r="J3064" s="545" t="str">
        <f>'statement of marks'!DD105</f>
        <v/>
      </c>
    </row>
    <row r="3065" spans="1:10" ht="17" customHeight="1">
      <c r="A3065" s="532"/>
      <c r="B3065" s="530" t="s">
        <v>65</v>
      </c>
      <c r="C3065" s="920"/>
      <c r="D3065" s="920"/>
      <c r="E3065" s="920"/>
      <c r="F3065" s="920"/>
      <c r="G3065" s="920"/>
      <c r="H3065" s="920"/>
      <c r="I3065" s="920"/>
      <c r="J3065" s="924"/>
    </row>
    <row r="3066" spans="1:10" ht="17" customHeight="1">
      <c r="A3066" s="532"/>
      <c r="B3066" s="556" t="s">
        <v>86</v>
      </c>
      <c r="C3066" s="920"/>
      <c r="D3066" s="920"/>
      <c r="E3066" s="920"/>
      <c r="F3066" s="920"/>
      <c r="G3066" s="920"/>
      <c r="H3066" s="920"/>
      <c r="I3066" s="920"/>
      <c r="J3066" s="924"/>
    </row>
    <row r="3067" spans="1:10" ht="17" customHeight="1">
      <c r="A3067" s="532"/>
      <c r="B3067" s="557" t="s">
        <v>16</v>
      </c>
      <c r="C3067" s="920"/>
      <c r="D3067" s="920"/>
      <c r="E3067" s="920"/>
      <c r="F3067" s="920"/>
      <c r="G3067" s="920"/>
      <c r="H3067" s="920"/>
      <c r="I3067" s="920"/>
      <c r="J3067" s="924"/>
    </row>
    <row r="3068" spans="1:10" ht="17" customHeight="1">
      <c r="A3068" s="534"/>
      <c r="B3068" s="558" t="s">
        <v>4</v>
      </c>
      <c r="C3068" s="920"/>
      <c r="D3068" s="920"/>
      <c r="E3068" s="920"/>
      <c r="F3068" s="920"/>
      <c r="G3068" s="920"/>
      <c r="H3068" s="920"/>
      <c r="I3068" s="920"/>
      <c r="J3068" s="924"/>
    </row>
    <row r="3069" spans="1:10" ht="17" customHeight="1" thickBot="1">
      <c r="A3069" s="535"/>
      <c r="B3069" s="559" t="str">
        <f>'statement of marks'!$H$3</f>
        <v xml:space="preserve">fo|ky; dk Mkbl dksM+ </v>
      </c>
      <c r="C3069" s="925" t="str">
        <f>'statement of marks'!$I$3</f>
        <v>00001</v>
      </c>
      <c r="D3069" s="925"/>
      <c r="E3069" s="926" t="s">
        <v>63</v>
      </c>
      <c r="F3069" s="926"/>
      <c r="G3069" s="926"/>
      <c r="H3069" s="927">
        <f>'statement of marks'!$DD$107</f>
        <v>42460</v>
      </c>
      <c r="I3069" s="928"/>
      <c r="J3069" s="540" t="s">
        <v>662</v>
      </c>
    </row>
    <row r="3070" spans="1:10" ht="17" customHeight="1">
      <c r="A3070" s="929" t="s">
        <v>39</v>
      </c>
      <c r="B3070" s="930"/>
      <c r="C3070" s="930"/>
      <c r="D3070" s="930"/>
      <c r="E3070" s="930"/>
      <c r="F3070" s="930"/>
      <c r="G3070" s="930"/>
      <c r="H3070" s="930"/>
      <c r="I3070" s="930"/>
      <c r="J3070" s="931"/>
    </row>
    <row r="3071" spans="1:10" ht="17" customHeight="1">
      <c r="A3071" s="938" t="str">
        <f>'statement of marks'!$A$1</f>
        <v>jk- ck- ek/;fed fo|ky; uohu] fuEckgsM+k</v>
      </c>
      <c r="B3071" s="939"/>
      <c r="C3071" s="939"/>
      <c r="D3071" s="939"/>
      <c r="E3071" s="939"/>
      <c r="F3071" s="939"/>
      <c r="G3071" s="939"/>
      <c r="H3071" s="939"/>
      <c r="I3071" s="939"/>
      <c r="J3071" s="940"/>
    </row>
    <row r="3072" spans="1:10" ht="17" customHeight="1">
      <c r="A3072" s="941"/>
      <c r="B3072" s="942"/>
      <c r="C3072" s="942"/>
      <c r="D3072" s="942"/>
      <c r="E3072" s="942"/>
      <c r="F3072" s="942"/>
      <c r="G3072" s="942"/>
      <c r="H3072" s="942"/>
      <c r="I3072" s="942"/>
      <c r="J3072" s="943"/>
    </row>
    <row r="3073" spans="1:10" ht="17" customHeight="1">
      <c r="A3073" s="531"/>
      <c r="B3073" s="537" t="s">
        <v>559</v>
      </c>
      <c r="C3073" s="944" t="str">
        <f>'statement of marks'!$F$3</f>
        <v>2015-16</v>
      </c>
      <c r="D3073" s="944"/>
      <c r="E3073" s="944"/>
      <c r="F3073" s="944"/>
      <c r="G3073" s="944"/>
      <c r="H3073" s="944"/>
      <c r="I3073" s="944"/>
      <c r="J3073" s="945"/>
    </row>
    <row r="3074" spans="1:10" ht="17" customHeight="1">
      <c r="A3074" s="532"/>
      <c r="B3074" s="530" t="s">
        <v>560</v>
      </c>
      <c r="C3074" s="912" t="str">
        <f>IF('statement of marks'!H106="","",'statement of marks'!H106)</f>
        <v>v 100</v>
      </c>
      <c r="D3074" s="912"/>
      <c r="E3074" s="912"/>
      <c r="F3074" s="912"/>
      <c r="G3074" s="912"/>
      <c r="H3074" s="912"/>
      <c r="I3074" s="912"/>
      <c r="J3074" s="958"/>
    </row>
    <row r="3075" spans="1:10" ht="17" customHeight="1">
      <c r="A3075" s="532"/>
      <c r="B3075" s="530" t="s">
        <v>561</v>
      </c>
      <c r="C3075" s="912" t="str">
        <f>IF('statement of marks'!I106="","",'statement of marks'!I106)</f>
        <v/>
      </c>
      <c r="D3075" s="912"/>
      <c r="E3075" s="912"/>
      <c r="F3075" s="912"/>
      <c r="G3075" s="912"/>
      <c r="H3075" s="912"/>
      <c r="I3075" s="912"/>
      <c r="J3075" s="958"/>
    </row>
    <row r="3076" spans="1:10" ht="17" customHeight="1">
      <c r="A3076" s="532"/>
      <c r="B3076" s="530" t="s">
        <v>562</v>
      </c>
      <c r="C3076" s="912" t="str">
        <f>IF('statement of marks'!J106="","",'statement of marks'!J106)</f>
        <v/>
      </c>
      <c r="D3076" s="912"/>
      <c r="E3076" s="912"/>
      <c r="F3076" s="912"/>
      <c r="G3076" s="912"/>
      <c r="H3076" s="912"/>
      <c r="I3076" s="912"/>
      <c r="J3076" s="958"/>
    </row>
    <row r="3077" spans="1:10" ht="17" customHeight="1">
      <c r="A3077" s="532"/>
      <c r="B3077" s="530" t="s">
        <v>563</v>
      </c>
      <c r="C3077" s="946" t="str">
        <f>'statement of marks'!$D$3</f>
        <v>2 A</v>
      </c>
      <c r="D3077" s="946"/>
      <c r="E3077" s="946"/>
      <c r="F3077" s="912" t="s">
        <v>566</v>
      </c>
      <c r="G3077" s="912"/>
      <c r="H3077" s="912"/>
      <c r="I3077" s="949" t="str">
        <f>IF('statement of marks'!B106="","",'statement of marks'!B106)</f>
        <v/>
      </c>
      <c r="J3077" s="950"/>
    </row>
    <row r="3078" spans="1:10" ht="17" customHeight="1">
      <c r="A3078" s="532"/>
      <c r="B3078" s="530" t="s">
        <v>6</v>
      </c>
      <c r="C3078" s="946" t="str">
        <f>IF('statement of marks'!D106="","",'statement of marks'!D106)</f>
        <v/>
      </c>
      <c r="D3078" s="946"/>
      <c r="E3078" s="946"/>
      <c r="F3078" s="912" t="s">
        <v>564</v>
      </c>
      <c r="G3078" s="912"/>
      <c r="H3078" s="912"/>
      <c r="I3078" s="949" t="str">
        <f>IF('statement of marks'!E106="","",'statement of marks'!E106)</f>
        <v/>
      </c>
      <c r="J3078" s="950"/>
    </row>
    <row r="3079" spans="1:10" ht="17" customHeight="1">
      <c r="A3079" s="532"/>
      <c r="B3079" s="530" t="s">
        <v>661</v>
      </c>
      <c r="C3079" s="947">
        <f>IF('statement of marks'!F106="","",'statement of marks'!F106)</f>
        <v>36952</v>
      </c>
      <c r="D3079" s="947"/>
      <c r="E3079" s="947"/>
      <c r="F3079" s="918" t="str">
        <f>IF('statement of marks'!G106="","",'statement of marks'!G106)</f>
        <v>nks ekpZ] nks gtkj ,d</v>
      </c>
      <c r="G3079" s="918"/>
      <c r="H3079" s="918"/>
      <c r="I3079" s="918"/>
      <c r="J3079" s="948"/>
    </row>
    <row r="3080" spans="1:10" ht="17" customHeight="1">
      <c r="A3080" s="534"/>
      <c r="B3080" s="529" t="s">
        <v>565</v>
      </c>
      <c r="C3080" s="498" t="str">
        <f>'statement of marks'!K$5</f>
        <v>ekSf[kd</v>
      </c>
      <c r="D3080" s="498" t="str">
        <f>'statement of marks'!L$5</f>
        <v>fyf[kr</v>
      </c>
      <c r="E3080" s="498" t="str">
        <f>'statement of marks'!M$5</f>
        <v>;ksx</v>
      </c>
      <c r="F3080" s="498" t="str">
        <f>'statement of marks'!N$5</f>
        <v>ekSf[kd</v>
      </c>
      <c r="G3080" s="498" t="str">
        <f>'statement of marks'!O$5</f>
        <v>fyf[kr</v>
      </c>
      <c r="H3080" s="498" t="str">
        <f>'statement of marks'!P$5</f>
        <v>;ksx</v>
      </c>
      <c r="I3080" s="564" t="s">
        <v>79</v>
      </c>
      <c r="J3080" s="565" t="s">
        <v>571</v>
      </c>
    </row>
    <row r="3081" spans="1:10" ht="17" customHeight="1">
      <c r="A3081" s="533"/>
      <c r="B3081" s="538" t="s">
        <v>55</v>
      </c>
      <c r="C3081" s="541">
        <f>'statement of marks'!K$6</f>
        <v>70</v>
      </c>
      <c r="D3081" s="541">
        <f>'statement of marks'!L$6</f>
        <v>30</v>
      </c>
      <c r="E3081" s="541">
        <f>'statement of marks'!M$6</f>
        <v>100</v>
      </c>
      <c r="F3081" s="541">
        <f>'statement of marks'!N$6</f>
        <v>70</v>
      </c>
      <c r="G3081" s="541">
        <f>'statement of marks'!O$6</f>
        <v>30</v>
      </c>
      <c r="H3081" s="541">
        <f>'statement of marks'!P$6</f>
        <v>100</v>
      </c>
      <c r="I3081" s="541"/>
      <c r="J3081" s="542"/>
    </row>
    <row r="3082" spans="1:10" ht="17" customHeight="1">
      <c r="A3082" s="532"/>
      <c r="B3082" s="530" t="str">
        <f>'statement of marks'!$BZ$5</f>
        <v>fgUnh</v>
      </c>
      <c r="C3082" s="543" t="str">
        <f>'statement of marks'!K106</f>
        <v/>
      </c>
      <c r="D3082" s="543" t="str">
        <f>'statement of marks'!L106</f>
        <v/>
      </c>
      <c r="E3082" s="543" t="str">
        <f>'statement of marks'!M106</f>
        <v/>
      </c>
      <c r="F3082" s="543" t="str">
        <f>'statement of marks'!N106</f>
        <v/>
      </c>
      <c r="G3082" s="543" t="str">
        <f>'statement of marks'!O106</f>
        <v/>
      </c>
      <c r="H3082" s="543" t="str">
        <f>'statement of marks'!P106</f>
        <v/>
      </c>
      <c r="I3082" s="544" t="str">
        <f>IF('statement of marks'!CA106="","",'statement of marks'!CA106)</f>
        <v/>
      </c>
      <c r="J3082" s="545" t="str">
        <f>IF('statement of marks'!CB106="","",'statement of marks'!CB106)</f>
        <v/>
      </c>
    </row>
    <row r="3083" spans="1:10" ht="17" customHeight="1">
      <c r="A3083" s="532"/>
      <c r="B3083" s="530" t="str">
        <f>'statement of marks'!$CC$5</f>
        <v>vaxszth</v>
      </c>
      <c r="C3083" s="543" t="str">
        <f>'statement of marks'!X106</f>
        <v/>
      </c>
      <c r="D3083" s="543" t="str">
        <f>'statement of marks'!Y106</f>
        <v/>
      </c>
      <c r="E3083" s="543" t="str">
        <f>'statement of marks'!Z106</f>
        <v/>
      </c>
      <c r="F3083" s="543" t="str">
        <f>'statement of marks'!AA106</f>
        <v/>
      </c>
      <c r="G3083" s="543" t="str">
        <f>'statement of marks'!AB106</f>
        <v/>
      </c>
      <c r="H3083" s="543" t="str">
        <f>'statement of marks'!AC106</f>
        <v/>
      </c>
      <c r="I3083" s="544" t="str">
        <f>IF('statement of marks'!CD106="","",'statement of marks'!CD106)</f>
        <v/>
      </c>
      <c r="J3083" s="545" t="str">
        <f>IF('statement of marks'!CE106="","",'statement of marks'!CE106)</f>
        <v/>
      </c>
    </row>
    <row r="3084" spans="1:10" ht="17" customHeight="1">
      <c r="A3084" s="532"/>
      <c r="B3084" s="530" t="str">
        <f>'statement of marks'!$CF$5</f>
        <v>xf.kr</v>
      </c>
      <c r="C3084" s="543" t="str">
        <f>'statement of marks'!AK106</f>
        <v/>
      </c>
      <c r="D3084" s="543" t="str">
        <f>'statement of marks'!AL106</f>
        <v/>
      </c>
      <c r="E3084" s="543" t="str">
        <f>'statement of marks'!AM106</f>
        <v/>
      </c>
      <c r="F3084" s="543" t="str">
        <f>'statement of marks'!AN106</f>
        <v/>
      </c>
      <c r="G3084" s="543" t="str">
        <f>'statement of marks'!AO106</f>
        <v/>
      </c>
      <c r="H3084" s="543" t="str">
        <f>'statement of marks'!AP106</f>
        <v/>
      </c>
      <c r="I3084" s="544" t="str">
        <f>IF('statement of marks'!CG106="","",'statement of marks'!CG106)</f>
        <v/>
      </c>
      <c r="J3084" s="545" t="str">
        <f>IF('statement of marks'!CH106="","",'statement of marks'!CH106)</f>
        <v/>
      </c>
    </row>
    <row r="3085" spans="1:10" ht="17" customHeight="1">
      <c r="A3085" s="533"/>
      <c r="B3085" s="538" t="s">
        <v>55</v>
      </c>
      <c r="C3085" s="541"/>
      <c r="D3085" s="541"/>
      <c r="E3085" s="541">
        <f>'statement of marks'!AX$6</f>
        <v>50</v>
      </c>
      <c r="F3085" s="541"/>
      <c r="G3085" s="541"/>
      <c r="H3085" s="541">
        <f>'statement of marks'!AY$6</f>
        <v>50</v>
      </c>
      <c r="I3085" s="546"/>
      <c r="J3085" s="542"/>
    </row>
    <row r="3086" spans="1:10" ht="17" customHeight="1">
      <c r="A3086" s="532"/>
      <c r="B3086" s="530" t="str">
        <f>'statement of marks'!$CI$5</f>
        <v>Ik;kZoj.k v/;;u</v>
      </c>
      <c r="C3086" s="561"/>
      <c r="D3086" s="561"/>
      <c r="E3086" s="543" t="str">
        <f>'statement of marks'!AX106</f>
        <v/>
      </c>
      <c r="F3086" s="561"/>
      <c r="G3086" s="561"/>
      <c r="H3086" s="543" t="str">
        <f>'statement of marks'!AY106</f>
        <v/>
      </c>
      <c r="I3086" s="544" t="str">
        <f>IF('statement of marks'!CJ106="","",'statement of marks'!CJ106)</f>
        <v/>
      </c>
      <c r="J3086" s="545" t="str">
        <f>IF('statement of marks'!CK106="","",'statement of marks'!CK106)</f>
        <v/>
      </c>
    </row>
    <row r="3087" spans="1:10" ht="17" customHeight="1">
      <c r="A3087" s="532"/>
      <c r="B3087" s="530" t="str">
        <f>'statement of marks'!$CR$5</f>
        <v>LokLF; ,oe~ 'kkjhfjd f'k{kk</v>
      </c>
      <c r="C3087" s="543"/>
      <c r="D3087" s="543"/>
      <c r="E3087" s="543" t="str">
        <f>'statement of marks'!BS106</f>
        <v/>
      </c>
      <c r="F3087" s="561"/>
      <c r="G3087" s="543"/>
      <c r="H3087" s="543" t="str">
        <f>'statement of marks'!BT106</f>
        <v/>
      </c>
      <c r="I3087" s="547" t="str">
        <f>IF('statement of marks'!CS106="","",'statement of marks'!CS106)</f>
        <v/>
      </c>
      <c r="J3087" s="548" t="str">
        <f>IF('statement of marks'!CT106="","",'statement of marks'!CT106)</f>
        <v/>
      </c>
    </row>
    <row r="3088" spans="1:10" ht="17" customHeight="1">
      <c r="A3088" s="533"/>
      <c r="B3088" s="538" t="s">
        <v>55</v>
      </c>
      <c r="C3088" s="541"/>
      <c r="D3088" s="541"/>
      <c r="E3088" s="541">
        <f>'statement of marks'!BE$6</f>
        <v>25</v>
      </c>
      <c r="F3088" s="546"/>
      <c r="G3088" s="541"/>
      <c r="H3088" s="541">
        <f>'statement of marks'!BF$6</f>
        <v>25</v>
      </c>
      <c r="I3088" s="549"/>
      <c r="J3088" s="550"/>
    </row>
    <row r="3089" spans="1:10" ht="17" customHeight="1">
      <c r="A3089" s="532"/>
      <c r="B3089" s="530" t="str">
        <f>'statement of marks'!$CL$5</f>
        <v>dk;kZuqHko</v>
      </c>
      <c r="C3089" s="543"/>
      <c r="D3089" s="543"/>
      <c r="E3089" s="543" t="str">
        <f>'statement of marks'!BE106</f>
        <v/>
      </c>
      <c r="F3089" s="561"/>
      <c r="G3089" s="543"/>
      <c r="H3089" s="543" t="str">
        <f>'statement of marks'!BF106</f>
        <v/>
      </c>
      <c r="I3089" s="544" t="str">
        <f>IF('statement of marks'!CM106="","",'statement of marks'!CM106)</f>
        <v/>
      </c>
      <c r="J3089" s="545" t="str">
        <f>IF('statement of marks'!CN106="","",'statement of marks'!CN106)</f>
        <v/>
      </c>
    </row>
    <row r="3090" spans="1:10" ht="17" customHeight="1">
      <c r="A3090" s="532"/>
      <c r="B3090" s="530" t="str">
        <f>'statement of marks'!$CO$5</f>
        <v>dyk f'k{kk</v>
      </c>
      <c r="C3090" s="543"/>
      <c r="D3090" s="543"/>
      <c r="E3090" s="543" t="str">
        <f>'statement of marks'!BL106</f>
        <v/>
      </c>
      <c r="F3090" s="561"/>
      <c r="G3090" s="543"/>
      <c r="H3090" s="543" t="str">
        <f>'statement of marks'!BM106</f>
        <v/>
      </c>
      <c r="I3090" s="547" t="str">
        <f>IF('statement of marks'!CP106="","",'statement of marks'!CP106)</f>
        <v/>
      </c>
      <c r="J3090" s="551" t="str">
        <f>IF('statement of marks'!CQ106="","",'statement of marks'!CQ106)</f>
        <v/>
      </c>
    </row>
    <row r="3091" spans="1:10" ht="17" customHeight="1">
      <c r="A3091" s="960"/>
      <c r="B3091" s="959" t="s">
        <v>659</v>
      </c>
      <c r="C3091" s="920" t="s">
        <v>8</v>
      </c>
      <c r="D3091" s="920"/>
      <c r="E3091" s="961" t="str">
        <f>'statement of marks'!CY$5</f>
        <v>dqy iw.kkZd</v>
      </c>
      <c r="F3091" s="961"/>
      <c r="G3091" s="961" t="str">
        <f>'statement of marks'!CZ$5</f>
        <v>dqy izkIrkad</v>
      </c>
      <c r="H3091" s="961"/>
      <c r="I3091" s="562" t="str">
        <f>'statement of marks'!DA$5</f>
        <v>izfr'kr</v>
      </c>
      <c r="J3091" s="536" t="s">
        <v>663</v>
      </c>
    </row>
    <row r="3092" spans="1:10" ht="17" customHeight="1">
      <c r="A3092" s="960"/>
      <c r="B3092" s="959"/>
      <c r="C3092" s="920" t="str">
        <f>IF('statement of marks'!CX106="","",'statement of marks'!CX106)</f>
        <v/>
      </c>
      <c r="D3092" s="920"/>
      <c r="E3092" s="951" t="str">
        <f>IF('statement of marks'!CY106="","",'statement of marks'!CY106)</f>
        <v/>
      </c>
      <c r="F3092" s="951"/>
      <c r="G3092" s="951" t="str">
        <f>IF('statement of marks'!CZ106="","",'statement of marks'!CZ106)</f>
        <v/>
      </c>
      <c r="H3092" s="951"/>
      <c r="I3092" s="543" t="str">
        <f>IF('statement of marks'!DA106="","",'statement of marks'!DA106)</f>
        <v/>
      </c>
      <c r="J3092" s="566" t="str">
        <f>IF('statement of marks'!DB106="","",'statement of marks'!DB106)</f>
        <v/>
      </c>
    </row>
    <row r="3093" spans="1:10" ht="17" customHeight="1">
      <c r="A3093" s="532"/>
      <c r="B3093" s="539" t="str">
        <f>'statement of marks'!$CU$5</f>
        <v>dqy ehfVax</v>
      </c>
      <c r="C3093" s="932" t="str">
        <f>details!$CB$3</f>
        <v>;ksx fnlEcj rd</v>
      </c>
      <c r="D3093" s="933"/>
      <c r="E3093" s="934"/>
      <c r="F3093" s="552" t="str">
        <f>details!CB106</f>
        <v/>
      </c>
      <c r="G3093" s="932" t="s">
        <v>664</v>
      </c>
      <c r="H3093" s="933"/>
      <c r="I3093" s="934"/>
      <c r="J3093" s="554" t="str">
        <f>details!CJ106</f>
        <v/>
      </c>
    </row>
    <row r="3094" spans="1:10" ht="17" customHeight="1">
      <c r="A3094" s="532"/>
      <c r="B3094" s="530" t="str">
        <f>'statement of marks'!$CV$5</f>
        <v>Nk= mifLFkfr</v>
      </c>
      <c r="C3094" s="935"/>
      <c r="D3094" s="936"/>
      <c r="E3094" s="937"/>
      <c r="F3094" s="553" t="str">
        <f>details!CC106</f>
        <v/>
      </c>
      <c r="G3094" s="935"/>
      <c r="H3094" s="936"/>
      <c r="I3094" s="937"/>
      <c r="J3094" s="555" t="str">
        <f>details!CK106</f>
        <v/>
      </c>
    </row>
    <row r="3095" spans="1:10" ht="17" customHeight="1">
      <c r="A3095" s="532"/>
      <c r="B3095" s="530" t="s">
        <v>569</v>
      </c>
      <c r="C3095" s="952" t="str">
        <f>IF('statement of marks'!DE106="","",'statement of marks'!DE106)</f>
        <v/>
      </c>
      <c r="D3095" s="953"/>
      <c r="E3095" s="953"/>
      <c r="F3095" s="954"/>
      <c r="G3095" s="955" t="str">
        <f>'statement of marks'!DD$5</f>
        <v>d{kk esa LFkku</v>
      </c>
      <c r="H3095" s="956"/>
      <c r="I3095" s="957"/>
      <c r="J3095" s="545" t="str">
        <f>'statement of marks'!DD106</f>
        <v/>
      </c>
    </row>
    <row r="3096" spans="1:10" ht="17" customHeight="1">
      <c r="A3096" s="532"/>
      <c r="B3096" s="530" t="s">
        <v>65</v>
      </c>
      <c r="C3096" s="920"/>
      <c r="D3096" s="920"/>
      <c r="E3096" s="920"/>
      <c r="F3096" s="920"/>
      <c r="G3096" s="920"/>
      <c r="H3096" s="920"/>
      <c r="I3096" s="920"/>
      <c r="J3096" s="924"/>
    </row>
    <row r="3097" spans="1:10" ht="17" customHeight="1">
      <c r="A3097" s="532"/>
      <c r="B3097" s="556" t="s">
        <v>86</v>
      </c>
      <c r="C3097" s="920"/>
      <c r="D3097" s="920"/>
      <c r="E3097" s="920"/>
      <c r="F3097" s="920"/>
      <c r="G3097" s="920"/>
      <c r="H3097" s="920"/>
      <c r="I3097" s="920"/>
      <c r="J3097" s="924"/>
    </row>
    <row r="3098" spans="1:10" ht="17" customHeight="1">
      <c r="A3098" s="532"/>
      <c r="B3098" s="557" t="s">
        <v>16</v>
      </c>
      <c r="C3098" s="920"/>
      <c r="D3098" s="920"/>
      <c r="E3098" s="920"/>
      <c r="F3098" s="920"/>
      <c r="G3098" s="920"/>
      <c r="H3098" s="920"/>
      <c r="I3098" s="920"/>
      <c r="J3098" s="924"/>
    </row>
    <row r="3099" spans="1:10" ht="17" customHeight="1">
      <c r="A3099" s="534"/>
      <c r="B3099" s="558" t="s">
        <v>4</v>
      </c>
      <c r="C3099" s="920"/>
      <c r="D3099" s="920"/>
      <c r="E3099" s="920"/>
      <c r="F3099" s="920"/>
      <c r="G3099" s="920"/>
      <c r="H3099" s="920"/>
      <c r="I3099" s="920"/>
      <c r="J3099" s="924"/>
    </row>
    <row r="3100" spans="1:10" ht="17" customHeight="1" thickBot="1">
      <c r="A3100" s="535"/>
      <c r="B3100" s="559" t="str">
        <f>'statement of marks'!$H$3</f>
        <v xml:space="preserve">fo|ky; dk Mkbl dksM+ </v>
      </c>
      <c r="C3100" s="925" t="str">
        <f>'statement of marks'!$I$3</f>
        <v>00001</v>
      </c>
      <c r="D3100" s="925"/>
      <c r="E3100" s="926" t="s">
        <v>63</v>
      </c>
      <c r="F3100" s="926"/>
      <c r="G3100" s="926"/>
      <c r="H3100" s="927">
        <f>'statement of marks'!$DD$107</f>
        <v>42460</v>
      </c>
      <c r="I3100" s="928"/>
      <c r="J3100" s="540" t="s">
        <v>662</v>
      </c>
    </row>
  </sheetData>
  <sheetProtection password="CC1C" sheet="1" objects="1" scenarios="1"/>
  <mergeCells count="3700">
    <mergeCell ref="C3099:F3099"/>
    <mergeCell ref="G3099:J3099"/>
    <mergeCell ref="C3100:D3100"/>
    <mergeCell ref="E3100:G3100"/>
    <mergeCell ref="H3100:I3100"/>
    <mergeCell ref="C3096:F3096"/>
    <mergeCell ref="G3096:J3096"/>
    <mergeCell ref="C3097:F3097"/>
    <mergeCell ref="G3097:J3097"/>
    <mergeCell ref="C3098:F3098"/>
    <mergeCell ref="G3098:J3098"/>
    <mergeCell ref="C3092:D3092"/>
    <mergeCell ref="E3092:F3092"/>
    <mergeCell ref="G3092:H3092"/>
    <mergeCell ref="C3093:E3094"/>
    <mergeCell ref="G3093:I3094"/>
    <mergeCell ref="C3095:F3095"/>
    <mergeCell ref="G3095:I3095"/>
    <mergeCell ref="C3078:E3078"/>
    <mergeCell ref="F3078:H3078"/>
    <mergeCell ref="I3078:J3078"/>
    <mergeCell ref="C3079:E3079"/>
    <mergeCell ref="F3079:J3079"/>
    <mergeCell ref="A3091:A3092"/>
    <mergeCell ref="B3091:B3092"/>
    <mergeCell ref="C3091:D3091"/>
    <mergeCell ref="E3091:F3091"/>
    <mergeCell ref="G3091:H3091"/>
    <mergeCell ref="A3071:J3072"/>
    <mergeCell ref="C3073:J3073"/>
    <mergeCell ref="C3074:J3074"/>
    <mergeCell ref="C3075:J3075"/>
    <mergeCell ref="C3076:J3076"/>
    <mergeCell ref="C3077:E3077"/>
    <mergeCell ref="F3077:H3077"/>
    <mergeCell ref="I3077:J3077"/>
    <mergeCell ref="C3068:F3068"/>
    <mergeCell ref="G3068:J3068"/>
    <mergeCell ref="C3069:D3069"/>
    <mergeCell ref="E3069:G3069"/>
    <mergeCell ref="H3069:I3069"/>
    <mergeCell ref="A3070:J3070"/>
    <mergeCell ref="C3065:F3065"/>
    <mergeCell ref="G3065:J3065"/>
    <mergeCell ref="C3066:F3066"/>
    <mergeCell ref="G3066:J3066"/>
    <mergeCell ref="C3067:F3067"/>
    <mergeCell ref="G3067:J3067"/>
    <mergeCell ref="C3061:D3061"/>
    <mergeCell ref="E3061:F3061"/>
    <mergeCell ref="G3061:H3061"/>
    <mergeCell ref="C3062:E3063"/>
    <mergeCell ref="G3062:I3063"/>
    <mergeCell ref="C3064:F3064"/>
    <mergeCell ref="G3064:I3064"/>
    <mergeCell ref="C3047:E3047"/>
    <mergeCell ref="F3047:H3047"/>
    <mergeCell ref="I3047:J3047"/>
    <mergeCell ref="C3048:E3048"/>
    <mergeCell ref="F3048:J3048"/>
    <mergeCell ref="A3060:A3061"/>
    <mergeCell ref="B3060:B3061"/>
    <mergeCell ref="C3060:D3060"/>
    <mergeCell ref="E3060:F3060"/>
    <mergeCell ref="G3060:H3060"/>
    <mergeCell ref="A3040:J3041"/>
    <mergeCell ref="C3042:J3042"/>
    <mergeCell ref="C3043:J3043"/>
    <mergeCell ref="C3044:J3044"/>
    <mergeCell ref="C3045:J3045"/>
    <mergeCell ref="C3046:E3046"/>
    <mergeCell ref="F3046:H3046"/>
    <mergeCell ref="I3046:J3046"/>
    <mergeCell ref="C3037:F3037"/>
    <mergeCell ref="G3037:J3037"/>
    <mergeCell ref="C3038:D3038"/>
    <mergeCell ref="E3038:G3038"/>
    <mergeCell ref="H3038:I3038"/>
    <mergeCell ref="A3039:J3039"/>
    <mergeCell ref="C3034:F3034"/>
    <mergeCell ref="G3034:J3034"/>
    <mergeCell ref="C3035:F3035"/>
    <mergeCell ref="G3035:J3035"/>
    <mergeCell ref="C3036:F3036"/>
    <mergeCell ref="G3036:J3036"/>
    <mergeCell ref="C3030:D3030"/>
    <mergeCell ref="E3030:F3030"/>
    <mergeCell ref="G3030:H3030"/>
    <mergeCell ref="C3031:E3032"/>
    <mergeCell ref="G3031:I3032"/>
    <mergeCell ref="C3033:F3033"/>
    <mergeCell ref="G3033:I3033"/>
    <mergeCell ref="C3016:E3016"/>
    <mergeCell ref="F3016:H3016"/>
    <mergeCell ref="I3016:J3016"/>
    <mergeCell ref="C3017:E3017"/>
    <mergeCell ref="F3017:J3017"/>
    <mergeCell ref="A3029:A3030"/>
    <mergeCell ref="B3029:B3030"/>
    <mergeCell ref="C3029:D3029"/>
    <mergeCell ref="E3029:F3029"/>
    <mergeCell ref="G3029:H3029"/>
    <mergeCell ref="A3009:J3010"/>
    <mergeCell ref="C3011:J3011"/>
    <mergeCell ref="C3012:J3012"/>
    <mergeCell ref="C3013:J3013"/>
    <mergeCell ref="C3014:J3014"/>
    <mergeCell ref="C3015:E3015"/>
    <mergeCell ref="F3015:H3015"/>
    <mergeCell ref="I3015:J3015"/>
    <mergeCell ref="C3006:F3006"/>
    <mergeCell ref="G3006:J3006"/>
    <mergeCell ref="C3007:D3007"/>
    <mergeCell ref="E3007:G3007"/>
    <mergeCell ref="H3007:I3007"/>
    <mergeCell ref="A3008:J3008"/>
    <mergeCell ref="C3003:F3003"/>
    <mergeCell ref="G3003:J3003"/>
    <mergeCell ref="C3004:F3004"/>
    <mergeCell ref="G3004:J3004"/>
    <mergeCell ref="C3005:F3005"/>
    <mergeCell ref="G3005:J3005"/>
    <mergeCell ref="C2999:D2999"/>
    <mergeCell ref="E2999:F2999"/>
    <mergeCell ref="G2999:H2999"/>
    <mergeCell ref="C3000:E3001"/>
    <mergeCell ref="G3000:I3001"/>
    <mergeCell ref="C3002:F3002"/>
    <mergeCell ref="G3002:I3002"/>
    <mergeCell ref="C2985:E2985"/>
    <mergeCell ref="F2985:H2985"/>
    <mergeCell ref="I2985:J2985"/>
    <mergeCell ref="C2986:E2986"/>
    <mergeCell ref="F2986:J2986"/>
    <mergeCell ref="A2998:A2999"/>
    <mergeCell ref="B2998:B2999"/>
    <mergeCell ref="C2998:D2998"/>
    <mergeCell ref="E2998:F2998"/>
    <mergeCell ref="G2998:H2998"/>
    <mergeCell ref="A2978:J2979"/>
    <mergeCell ref="C2980:J2980"/>
    <mergeCell ref="C2981:J2981"/>
    <mergeCell ref="C2982:J2982"/>
    <mergeCell ref="C2983:J2983"/>
    <mergeCell ref="C2984:E2984"/>
    <mergeCell ref="F2984:H2984"/>
    <mergeCell ref="I2984:J2984"/>
    <mergeCell ref="C2975:F2975"/>
    <mergeCell ref="G2975:J2975"/>
    <mergeCell ref="C2976:D2976"/>
    <mergeCell ref="E2976:G2976"/>
    <mergeCell ref="H2976:I2976"/>
    <mergeCell ref="A2977:J2977"/>
    <mergeCell ref="C2972:F2972"/>
    <mergeCell ref="G2972:J2972"/>
    <mergeCell ref="C2973:F2973"/>
    <mergeCell ref="G2973:J2973"/>
    <mergeCell ref="C2974:F2974"/>
    <mergeCell ref="G2974:J2974"/>
    <mergeCell ref="C2968:D2968"/>
    <mergeCell ref="E2968:F2968"/>
    <mergeCell ref="G2968:H2968"/>
    <mergeCell ref="C2969:E2970"/>
    <mergeCell ref="G2969:I2970"/>
    <mergeCell ref="C2971:F2971"/>
    <mergeCell ref="G2971:I2971"/>
    <mergeCell ref="C2954:E2954"/>
    <mergeCell ref="F2954:H2954"/>
    <mergeCell ref="I2954:J2954"/>
    <mergeCell ref="C2955:E2955"/>
    <mergeCell ref="F2955:J2955"/>
    <mergeCell ref="A2967:A2968"/>
    <mergeCell ref="B2967:B2968"/>
    <mergeCell ref="C2967:D2967"/>
    <mergeCell ref="E2967:F2967"/>
    <mergeCell ref="G2967:H2967"/>
    <mergeCell ref="A2947:J2948"/>
    <mergeCell ref="C2949:J2949"/>
    <mergeCell ref="C2950:J2950"/>
    <mergeCell ref="C2951:J2951"/>
    <mergeCell ref="C2952:J2952"/>
    <mergeCell ref="C2953:E2953"/>
    <mergeCell ref="F2953:H2953"/>
    <mergeCell ref="I2953:J2953"/>
    <mergeCell ref="C2944:F2944"/>
    <mergeCell ref="G2944:J2944"/>
    <mergeCell ref="C2945:D2945"/>
    <mergeCell ref="E2945:G2945"/>
    <mergeCell ref="H2945:I2945"/>
    <mergeCell ref="A2946:J2946"/>
    <mergeCell ref="C2941:F2941"/>
    <mergeCell ref="G2941:J2941"/>
    <mergeCell ref="C2942:F2942"/>
    <mergeCell ref="G2942:J2942"/>
    <mergeCell ref="C2943:F2943"/>
    <mergeCell ref="G2943:J2943"/>
    <mergeCell ref="C2937:D2937"/>
    <mergeCell ref="E2937:F2937"/>
    <mergeCell ref="G2937:H2937"/>
    <mergeCell ref="C2938:E2939"/>
    <mergeCell ref="G2938:I2939"/>
    <mergeCell ref="C2940:F2940"/>
    <mergeCell ref="G2940:I2940"/>
    <mergeCell ref="C2923:E2923"/>
    <mergeCell ref="F2923:H2923"/>
    <mergeCell ref="I2923:J2923"/>
    <mergeCell ref="C2924:E2924"/>
    <mergeCell ref="F2924:J2924"/>
    <mergeCell ref="A2936:A2937"/>
    <mergeCell ref="B2936:B2937"/>
    <mergeCell ref="C2936:D2936"/>
    <mergeCell ref="E2936:F2936"/>
    <mergeCell ref="G2936:H2936"/>
    <mergeCell ref="A2916:J2917"/>
    <mergeCell ref="C2918:J2918"/>
    <mergeCell ref="C2919:J2919"/>
    <mergeCell ref="C2920:J2920"/>
    <mergeCell ref="C2921:J2921"/>
    <mergeCell ref="C2922:E2922"/>
    <mergeCell ref="F2922:H2922"/>
    <mergeCell ref="I2922:J2922"/>
    <mergeCell ref="C2913:F2913"/>
    <mergeCell ref="G2913:J2913"/>
    <mergeCell ref="C2914:D2914"/>
    <mergeCell ref="E2914:G2914"/>
    <mergeCell ref="H2914:I2914"/>
    <mergeCell ref="A2915:J2915"/>
    <mergeCell ref="C2910:F2910"/>
    <mergeCell ref="G2910:J2910"/>
    <mergeCell ref="C2911:F2911"/>
    <mergeCell ref="G2911:J2911"/>
    <mergeCell ref="C2912:F2912"/>
    <mergeCell ref="G2912:J2912"/>
    <mergeCell ref="C2906:D2906"/>
    <mergeCell ref="E2906:F2906"/>
    <mergeCell ref="G2906:H2906"/>
    <mergeCell ref="C2907:E2908"/>
    <mergeCell ref="G2907:I2908"/>
    <mergeCell ref="C2909:F2909"/>
    <mergeCell ref="G2909:I2909"/>
    <mergeCell ref="C2892:E2892"/>
    <mergeCell ref="F2892:H2892"/>
    <mergeCell ref="I2892:J2892"/>
    <mergeCell ref="C2893:E2893"/>
    <mergeCell ref="F2893:J2893"/>
    <mergeCell ref="A2905:A2906"/>
    <mergeCell ref="B2905:B2906"/>
    <mergeCell ref="C2905:D2905"/>
    <mergeCell ref="E2905:F2905"/>
    <mergeCell ref="G2905:H2905"/>
    <mergeCell ref="A2885:J2886"/>
    <mergeCell ref="C2887:J2887"/>
    <mergeCell ref="C2888:J2888"/>
    <mergeCell ref="C2889:J2889"/>
    <mergeCell ref="C2890:J2890"/>
    <mergeCell ref="C2891:E2891"/>
    <mergeCell ref="F2891:H2891"/>
    <mergeCell ref="I2891:J2891"/>
    <mergeCell ref="C2882:F2882"/>
    <mergeCell ref="G2882:J2882"/>
    <mergeCell ref="C2883:D2883"/>
    <mergeCell ref="E2883:G2883"/>
    <mergeCell ref="H2883:I2883"/>
    <mergeCell ref="A2884:J2884"/>
    <mergeCell ref="C2879:F2879"/>
    <mergeCell ref="G2879:J2879"/>
    <mergeCell ref="C2880:F2880"/>
    <mergeCell ref="G2880:J2880"/>
    <mergeCell ref="C2881:F2881"/>
    <mergeCell ref="G2881:J2881"/>
    <mergeCell ref="C2875:D2875"/>
    <mergeCell ref="E2875:F2875"/>
    <mergeCell ref="G2875:H2875"/>
    <mergeCell ref="C2876:E2877"/>
    <mergeCell ref="G2876:I2877"/>
    <mergeCell ref="C2878:F2878"/>
    <mergeCell ref="G2878:I2878"/>
    <mergeCell ref="C2861:E2861"/>
    <mergeCell ref="F2861:H2861"/>
    <mergeCell ref="I2861:J2861"/>
    <mergeCell ref="C2862:E2862"/>
    <mergeCell ref="F2862:J2862"/>
    <mergeCell ref="A2874:A2875"/>
    <mergeCell ref="B2874:B2875"/>
    <mergeCell ref="C2874:D2874"/>
    <mergeCell ref="E2874:F2874"/>
    <mergeCell ref="G2874:H2874"/>
    <mergeCell ref="A2854:J2855"/>
    <mergeCell ref="C2856:J2856"/>
    <mergeCell ref="C2857:J2857"/>
    <mergeCell ref="C2858:J2858"/>
    <mergeCell ref="C2859:J2859"/>
    <mergeCell ref="C2860:E2860"/>
    <mergeCell ref="F2860:H2860"/>
    <mergeCell ref="I2860:J2860"/>
    <mergeCell ref="C2851:F2851"/>
    <mergeCell ref="G2851:J2851"/>
    <mergeCell ref="C2852:D2852"/>
    <mergeCell ref="E2852:G2852"/>
    <mergeCell ref="H2852:I2852"/>
    <mergeCell ref="A2853:J2853"/>
    <mergeCell ref="C2848:F2848"/>
    <mergeCell ref="G2848:J2848"/>
    <mergeCell ref="C2849:F2849"/>
    <mergeCell ref="G2849:J2849"/>
    <mergeCell ref="C2850:F2850"/>
    <mergeCell ref="G2850:J2850"/>
    <mergeCell ref="C2844:D2844"/>
    <mergeCell ref="E2844:F2844"/>
    <mergeCell ref="G2844:H2844"/>
    <mergeCell ref="C2845:E2846"/>
    <mergeCell ref="G2845:I2846"/>
    <mergeCell ref="C2847:F2847"/>
    <mergeCell ref="G2847:I2847"/>
    <mergeCell ref="C2830:E2830"/>
    <mergeCell ref="F2830:H2830"/>
    <mergeCell ref="I2830:J2830"/>
    <mergeCell ref="C2831:E2831"/>
    <mergeCell ref="F2831:J2831"/>
    <mergeCell ref="A2843:A2844"/>
    <mergeCell ref="B2843:B2844"/>
    <mergeCell ref="C2843:D2843"/>
    <mergeCell ref="E2843:F2843"/>
    <mergeCell ref="G2843:H2843"/>
    <mergeCell ref="A2823:J2824"/>
    <mergeCell ref="C2825:J2825"/>
    <mergeCell ref="C2826:J2826"/>
    <mergeCell ref="C2827:J2827"/>
    <mergeCell ref="C2828:J2828"/>
    <mergeCell ref="C2829:E2829"/>
    <mergeCell ref="F2829:H2829"/>
    <mergeCell ref="I2829:J2829"/>
    <mergeCell ref="C2820:F2820"/>
    <mergeCell ref="G2820:J2820"/>
    <mergeCell ref="C2821:D2821"/>
    <mergeCell ref="E2821:G2821"/>
    <mergeCell ref="H2821:I2821"/>
    <mergeCell ref="A2822:J2822"/>
    <mergeCell ref="C2817:F2817"/>
    <mergeCell ref="G2817:J2817"/>
    <mergeCell ref="C2818:F2818"/>
    <mergeCell ref="G2818:J2818"/>
    <mergeCell ref="C2819:F2819"/>
    <mergeCell ref="G2819:J2819"/>
    <mergeCell ref="C2813:D2813"/>
    <mergeCell ref="E2813:F2813"/>
    <mergeCell ref="G2813:H2813"/>
    <mergeCell ref="C2814:E2815"/>
    <mergeCell ref="G2814:I2815"/>
    <mergeCell ref="C2816:F2816"/>
    <mergeCell ref="G2816:I2816"/>
    <mergeCell ref="C2799:E2799"/>
    <mergeCell ref="F2799:H2799"/>
    <mergeCell ref="I2799:J2799"/>
    <mergeCell ref="C2800:E2800"/>
    <mergeCell ref="F2800:J2800"/>
    <mergeCell ref="A2812:A2813"/>
    <mergeCell ref="B2812:B2813"/>
    <mergeCell ref="C2812:D2812"/>
    <mergeCell ref="E2812:F2812"/>
    <mergeCell ref="G2812:H2812"/>
    <mergeCell ref="A2792:J2793"/>
    <mergeCell ref="C2794:J2794"/>
    <mergeCell ref="C2795:J2795"/>
    <mergeCell ref="C2796:J2796"/>
    <mergeCell ref="C2797:J2797"/>
    <mergeCell ref="C2798:E2798"/>
    <mergeCell ref="F2798:H2798"/>
    <mergeCell ref="I2798:J2798"/>
    <mergeCell ref="C2789:F2789"/>
    <mergeCell ref="G2789:J2789"/>
    <mergeCell ref="C2790:D2790"/>
    <mergeCell ref="E2790:G2790"/>
    <mergeCell ref="H2790:I2790"/>
    <mergeCell ref="A2791:J2791"/>
    <mergeCell ref="C2786:F2786"/>
    <mergeCell ref="G2786:J2786"/>
    <mergeCell ref="C2787:F2787"/>
    <mergeCell ref="G2787:J2787"/>
    <mergeCell ref="C2788:F2788"/>
    <mergeCell ref="G2788:J2788"/>
    <mergeCell ref="C2782:D2782"/>
    <mergeCell ref="E2782:F2782"/>
    <mergeCell ref="G2782:H2782"/>
    <mergeCell ref="C2783:E2784"/>
    <mergeCell ref="G2783:I2784"/>
    <mergeCell ref="C2785:F2785"/>
    <mergeCell ref="G2785:I2785"/>
    <mergeCell ref="C2768:E2768"/>
    <mergeCell ref="F2768:H2768"/>
    <mergeCell ref="I2768:J2768"/>
    <mergeCell ref="C2769:E2769"/>
    <mergeCell ref="F2769:J2769"/>
    <mergeCell ref="A2781:A2782"/>
    <mergeCell ref="B2781:B2782"/>
    <mergeCell ref="C2781:D2781"/>
    <mergeCell ref="E2781:F2781"/>
    <mergeCell ref="G2781:H2781"/>
    <mergeCell ref="A2761:J2762"/>
    <mergeCell ref="C2763:J2763"/>
    <mergeCell ref="C2764:J2764"/>
    <mergeCell ref="C2765:J2765"/>
    <mergeCell ref="C2766:J2766"/>
    <mergeCell ref="C2767:E2767"/>
    <mergeCell ref="F2767:H2767"/>
    <mergeCell ref="I2767:J2767"/>
    <mergeCell ref="C2758:F2758"/>
    <mergeCell ref="G2758:J2758"/>
    <mergeCell ref="C2759:D2759"/>
    <mergeCell ref="E2759:G2759"/>
    <mergeCell ref="H2759:I2759"/>
    <mergeCell ref="A2760:J2760"/>
    <mergeCell ref="C2755:F2755"/>
    <mergeCell ref="G2755:J2755"/>
    <mergeCell ref="C2756:F2756"/>
    <mergeCell ref="G2756:J2756"/>
    <mergeCell ref="C2757:F2757"/>
    <mergeCell ref="G2757:J2757"/>
    <mergeCell ref="C2751:D2751"/>
    <mergeCell ref="E2751:F2751"/>
    <mergeCell ref="G2751:H2751"/>
    <mergeCell ref="C2752:E2753"/>
    <mergeCell ref="G2752:I2753"/>
    <mergeCell ref="C2754:F2754"/>
    <mergeCell ref="G2754:I2754"/>
    <mergeCell ref="C2737:E2737"/>
    <mergeCell ref="F2737:H2737"/>
    <mergeCell ref="I2737:J2737"/>
    <mergeCell ref="C2738:E2738"/>
    <mergeCell ref="F2738:J2738"/>
    <mergeCell ref="A2750:A2751"/>
    <mergeCell ref="B2750:B2751"/>
    <mergeCell ref="C2750:D2750"/>
    <mergeCell ref="E2750:F2750"/>
    <mergeCell ref="G2750:H2750"/>
    <mergeCell ref="A2730:J2731"/>
    <mergeCell ref="C2732:J2732"/>
    <mergeCell ref="C2733:J2733"/>
    <mergeCell ref="C2734:J2734"/>
    <mergeCell ref="C2735:J2735"/>
    <mergeCell ref="C2736:E2736"/>
    <mergeCell ref="F2736:H2736"/>
    <mergeCell ref="I2736:J2736"/>
    <mergeCell ref="C2727:F2727"/>
    <mergeCell ref="G2727:J2727"/>
    <mergeCell ref="C2728:D2728"/>
    <mergeCell ref="E2728:G2728"/>
    <mergeCell ref="H2728:I2728"/>
    <mergeCell ref="A2729:J2729"/>
    <mergeCell ref="C2724:F2724"/>
    <mergeCell ref="G2724:J2724"/>
    <mergeCell ref="C2725:F2725"/>
    <mergeCell ref="G2725:J2725"/>
    <mergeCell ref="C2726:F2726"/>
    <mergeCell ref="G2726:J2726"/>
    <mergeCell ref="C2720:D2720"/>
    <mergeCell ref="E2720:F2720"/>
    <mergeCell ref="G2720:H2720"/>
    <mergeCell ref="C2721:E2722"/>
    <mergeCell ref="G2721:I2722"/>
    <mergeCell ref="C2723:F2723"/>
    <mergeCell ref="G2723:I2723"/>
    <mergeCell ref="C2706:E2706"/>
    <mergeCell ref="F2706:H2706"/>
    <mergeCell ref="I2706:J2706"/>
    <mergeCell ref="C2707:E2707"/>
    <mergeCell ref="F2707:J2707"/>
    <mergeCell ref="A2719:A2720"/>
    <mergeCell ref="B2719:B2720"/>
    <mergeCell ref="C2719:D2719"/>
    <mergeCell ref="E2719:F2719"/>
    <mergeCell ref="G2719:H2719"/>
    <mergeCell ref="A2699:J2700"/>
    <mergeCell ref="C2701:J2701"/>
    <mergeCell ref="C2702:J2702"/>
    <mergeCell ref="C2703:J2703"/>
    <mergeCell ref="C2704:J2704"/>
    <mergeCell ref="C2705:E2705"/>
    <mergeCell ref="F2705:H2705"/>
    <mergeCell ref="I2705:J2705"/>
    <mergeCell ref="C2696:F2696"/>
    <mergeCell ref="G2696:J2696"/>
    <mergeCell ref="C2697:D2697"/>
    <mergeCell ref="E2697:G2697"/>
    <mergeCell ref="H2697:I2697"/>
    <mergeCell ref="A2698:J2698"/>
    <mergeCell ref="C2693:F2693"/>
    <mergeCell ref="G2693:J2693"/>
    <mergeCell ref="C2694:F2694"/>
    <mergeCell ref="G2694:J2694"/>
    <mergeCell ref="C2695:F2695"/>
    <mergeCell ref="G2695:J2695"/>
    <mergeCell ref="C2689:D2689"/>
    <mergeCell ref="E2689:F2689"/>
    <mergeCell ref="G2689:H2689"/>
    <mergeCell ref="C2690:E2691"/>
    <mergeCell ref="G2690:I2691"/>
    <mergeCell ref="C2692:F2692"/>
    <mergeCell ref="G2692:I2692"/>
    <mergeCell ref="C2675:E2675"/>
    <mergeCell ref="F2675:H2675"/>
    <mergeCell ref="I2675:J2675"/>
    <mergeCell ref="C2676:E2676"/>
    <mergeCell ref="F2676:J2676"/>
    <mergeCell ref="A2688:A2689"/>
    <mergeCell ref="B2688:B2689"/>
    <mergeCell ref="C2688:D2688"/>
    <mergeCell ref="E2688:F2688"/>
    <mergeCell ref="G2688:H2688"/>
    <mergeCell ref="A2668:J2669"/>
    <mergeCell ref="C2670:J2670"/>
    <mergeCell ref="C2671:J2671"/>
    <mergeCell ref="C2672:J2672"/>
    <mergeCell ref="C2673:J2673"/>
    <mergeCell ref="C2674:E2674"/>
    <mergeCell ref="F2674:H2674"/>
    <mergeCell ref="I2674:J2674"/>
    <mergeCell ref="C2665:F2665"/>
    <mergeCell ref="G2665:J2665"/>
    <mergeCell ref="C2666:D2666"/>
    <mergeCell ref="E2666:G2666"/>
    <mergeCell ref="H2666:I2666"/>
    <mergeCell ref="A2667:J2667"/>
    <mergeCell ref="C2662:F2662"/>
    <mergeCell ref="G2662:J2662"/>
    <mergeCell ref="C2663:F2663"/>
    <mergeCell ref="G2663:J2663"/>
    <mergeCell ref="C2664:F2664"/>
    <mergeCell ref="G2664:J2664"/>
    <mergeCell ref="C2658:D2658"/>
    <mergeCell ref="E2658:F2658"/>
    <mergeCell ref="G2658:H2658"/>
    <mergeCell ref="C2659:E2660"/>
    <mergeCell ref="G2659:I2660"/>
    <mergeCell ref="C2661:F2661"/>
    <mergeCell ref="G2661:I2661"/>
    <mergeCell ref="C2644:E2644"/>
    <mergeCell ref="F2644:H2644"/>
    <mergeCell ref="I2644:J2644"/>
    <mergeCell ref="C2645:E2645"/>
    <mergeCell ref="F2645:J2645"/>
    <mergeCell ref="A2657:A2658"/>
    <mergeCell ref="B2657:B2658"/>
    <mergeCell ref="C2657:D2657"/>
    <mergeCell ref="E2657:F2657"/>
    <mergeCell ref="G2657:H2657"/>
    <mergeCell ref="A2637:J2638"/>
    <mergeCell ref="C2639:J2639"/>
    <mergeCell ref="C2640:J2640"/>
    <mergeCell ref="C2641:J2641"/>
    <mergeCell ref="C2642:J2642"/>
    <mergeCell ref="C2643:E2643"/>
    <mergeCell ref="F2643:H2643"/>
    <mergeCell ref="I2643:J2643"/>
    <mergeCell ref="C2634:F2634"/>
    <mergeCell ref="G2634:J2634"/>
    <mergeCell ref="C2635:D2635"/>
    <mergeCell ref="E2635:G2635"/>
    <mergeCell ref="H2635:I2635"/>
    <mergeCell ref="A2636:J2636"/>
    <mergeCell ref="C2631:F2631"/>
    <mergeCell ref="G2631:J2631"/>
    <mergeCell ref="C2632:F2632"/>
    <mergeCell ref="G2632:J2632"/>
    <mergeCell ref="C2633:F2633"/>
    <mergeCell ref="G2633:J2633"/>
    <mergeCell ref="C2627:D2627"/>
    <mergeCell ref="E2627:F2627"/>
    <mergeCell ref="G2627:H2627"/>
    <mergeCell ref="C2628:E2629"/>
    <mergeCell ref="G2628:I2629"/>
    <mergeCell ref="C2630:F2630"/>
    <mergeCell ref="G2630:I2630"/>
    <mergeCell ref="C2613:E2613"/>
    <mergeCell ref="F2613:H2613"/>
    <mergeCell ref="I2613:J2613"/>
    <mergeCell ref="C2614:E2614"/>
    <mergeCell ref="F2614:J2614"/>
    <mergeCell ref="A2626:A2627"/>
    <mergeCell ref="B2626:B2627"/>
    <mergeCell ref="C2626:D2626"/>
    <mergeCell ref="E2626:F2626"/>
    <mergeCell ref="G2626:H2626"/>
    <mergeCell ref="A2606:J2607"/>
    <mergeCell ref="C2608:J2608"/>
    <mergeCell ref="C2609:J2609"/>
    <mergeCell ref="C2610:J2610"/>
    <mergeCell ref="C2611:J2611"/>
    <mergeCell ref="C2612:E2612"/>
    <mergeCell ref="F2612:H2612"/>
    <mergeCell ref="I2612:J2612"/>
    <mergeCell ref="C2603:F2603"/>
    <mergeCell ref="G2603:J2603"/>
    <mergeCell ref="C2604:D2604"/>
    <mergeCell ref="E2604:G2604"/>
    <mergeCell ref="H2604:I2604"/>
    <mergeCell ref="A2605:J2605"/>
    <mergeCell ref="C2600:F2600"/>
    <mergeCell ref="G2600:J2600"/>
    <mergeCell ref="C2601:F2601"/>
    <mergeCell ref="G2601:J2601"/>
    <mergeCell ref="C2602:F2602"/>
    <mergeCell ref="G2602:J2602"/>
    <mergeCell ref="C2596:D2596"/>
    <mergeCell ref="E2596:F2596"/>
    <mergeCell ref="G2596:H2596"/>
    <mergeCell ref="C2597:E2598"/>
    <mergeCell ref="G2597:I2598"/>
    <mergeCell ref="C2599:F2599"/>
    <mergeCell ref="G2599:I2599"/>
    <mergeCell ref="C2582:E2582"/>
    <mergeCell ref="F2582:H2582"/>
    <mergeCell ref="I2582:J2582"/>
    <mergeCell ref="C2583:E2583"/>
    <mergeCell ref="F2583:J2583"/>
    <mergeCell ref="A2595:A2596"/>
    <mergeCell ref="B2595:B2596"/>
    <mergeCell ref="C2595:D2595"/>
    <mergeCell ref="E2595:F2595"/>
    <mergeCell ref="G2595:H2595"/>
    <mergeCell ref="A2575:J2576"/>
    <mergeCell ref="C2577:J2577"/>
    <mergeCell ref="C2578:J2578"/>
    <mergeCell ref="C2579:J2579"/>
    <mergeCell ref="C2580:J2580"/>
    <mergeCell ref="C2581:E2581"/>
    <mergeCell ref="F2581:H2581"/>
    <mergeCell ref="I2581:J2581"/>
    <mergeCell ref="C2572:F2572"/>
    <mergeCell ref="G2572:J2572"/>
    <mergeCell ref="C2573:D2573"/>
    <mergeCell ref="E2573:G2573"/>
    <mergeCell ref="H2573:I2573"/>
    <mergeCell ref="A2574:J2574"/>
    <mergeCell ref="C2569:F2569"/>
    <mergeCell ref="G2569:J2569"/>
    <mergeCell ref="C2570:F2570"/>
    <mergeCell ref="G2570:J2570"/>
    <mergeCell ref="C2571:F2571"/>
    <mergeCell ref="G2571:J2571"/>
    <mergeCell ref="C2565:D2565"/>
    <mergeCell ref="E2565:F2565"/>
    <mergeCell ref="G2565:H2565"/>
    <mergeCell ref="C2566:E2567"/>
    <mergeCell ref="G2566:I2567"/>
    <mergeCell ref="C2568:F2568"/>
    <mergeCell ref="G2568:I2568"/>
    <mergeCell ref="C2551:E2551"/>
    <mergeCell ref="F2551:H2551"/>
    <mergeCell ref="I2551:J2551"/>
    <mergeCell ref="C2552:E2552"/>
    <mergeCell ref="F2552:J2552"/>
    <mergeCell ref="A2564:A2565"/>
    <mergeCell ref="B2564:B2565"/>
    <mergeCell ref="C2564:D2564"/>
    <mergeCell ref="E2564:F2564"/>
    <mergeCell ref="G2564:H2564"/>
    <mergeCell ref="A2544:J2545"/>
    <mergeCell ref="C2546:J2546"/>
    <mergeCell ref="C2547:J2547"/>
    <mergeCell ref="C2548:J2548"/>
    <mergeCell ref="C2549:J2549"/>
    <mergeCell ref="C2550:E2550"/>
    <mergeCell ref="F2550:H2550"/>
    <mergeCell ref="I2550:J2550"/>
    <mergeCell ref="C2541:F2541"/>
    <mergeCell ref="G2541:J2541"/>
    <mergeCell ref="C2542:D2542"/>
    <mergeCell ref="E2542:G2542"/>
    <mergeCell ref="H2542:I2542"/>
    <mergeCell ref="A2543:J2543"/>
    <mergeCell ref="C2538:F2538"/>
    <mergeCell ref="G2538:J2538"/>
    <mergeCell ref="C2539:F2539"/>
    <mergeCell ref="G2539:J2539"/>
    <mergeCell ref="C2540:F2540"/>
    <mergeCell ref="G2540:J2540"/>
    <mergeCell ref="C2534:D2534"/>
    <mergeCell ref="E2534:F2534"/>
    <mergeCell ref="G2534:H2534"/>
    <mergeCell ref="C2535:E2536"/>
    <mergeCell ref="G2535:I2536"/>
    <mergeCell ref="C2537:F2537"/>
    <mergeCell ref="G2537:I2537"/>
    <mergeCell ref="C2520:E2520"/>
    <mergeCell ref="F2520:H2520"/>
    <mergeCell ref="I2520:J2520"/>
    <mergeCell ref="C2521:E2521"/>
    <mergeCell ref="F2521:J2521"/>
    <mergeCell ref="A2533:A2534"/>
    <mergeCell ref="B2533:B2534"/>
    <mergeCell ref="C2533:D2533"/>
    <mergeCell ref="E2533:F2533"/>
    <mergeCell ref="G2533:H2533"/>
    <mergeCell ref="A2513:J2514"/>
    <mergeCell ref="C2515:J2515"/>
    <mergeCell ref="C2516:J2516"/>
    <mergeCell ref="C2517:J2517"/>
    <mergeCell ref="C2518:J2518"/>
    <mergeCell ref="C2519:E2519"/>
    <mergeCell ref="F2519:H2519"/>
    <mergeCell ref="I2519:J2519"/>
    <mergeCell ref="C2510:F2510"/>
    <mergeCell ref="G2510:J2510"/>
    <mergeCell ref="C2511:D2511"/>
    <mergeCell ref="E2511:G2511"/>
    <mergeCell ref="H2511:I2511"/>
    <mergeCell ref="A2512:J2512"/>
    <mergeCell ref="C2507:F2507"/>
    <mergeCell ref="G2507:J2507"/>
    <mergeCell ref="C2508:F2508"/>
    <mergeCell ref="G2508:J2508"/>
    <mergeCell ref="C2509:F2509"/>
    <mergeCell ref="G2509:J2509"/>
    <mergeCell ref="C2503:D2503"/>
    <mergeCell ref="E2503:F2503"/>
    <mergeCell ref="G2503:H2503"/>
    <mergeCell ref="C2504:E2505"/>
    <mergeCell ref="G2504:I2505"/>
    <mergeCell ref="C2506:F2506"/>
    <mergeCell ref="G2506:I2506"/>
    <mergeCell ref="C2489:E2489"/>
    <mergeCell ref="F2489:H2489"/>
    <mergeCell ref="I2489:J2489"/>
    <mergeCell ref="C2490:E2490"/>
    <mergeCell ref="F2490:J2490"/>
    <mergeCell ref="A2502:A2503"/>
    <mergeCell ref="B2502:B2503"/>
    <mergeCell ref="C2502:D2502"/>
    <mergeCell ref="E2502:F2502"/>
    <mergeCell ref="G2502:H2502"/>
    <mergeCell ref="A2482:J2483"/>
    <mergeCell ref="C2484:J2484"/>
    <mergeCell ref="C2485:J2485"/>
    <mergeCell ref="C2486:J2486"/>
    <mergeCell ref="C2487:J2487"/>
    <mergeCell ref="C2488:E2488"/>
    <mergeCell ref="F2488:H2488"/>
    <mergeCell ref="I2488:J2488"/>
    <mergeCell ref="C2479:F2479"/>
    <mergeCell ref="G2479:J2479"/>
    <mergeCell ref="C2480:D2480"/>
    <mergeCell ref="E2480:G2480"/>
    <mergeCell ref="H2480:I2480"/>
    <mergeCell ref="A2481:J2481"/>
    <mergeCell ref="C2476:F2476"/>
    <mergeCell ref="G2476:J2476"/>
    <mergeCell ref="C2477:F2477"/>
    <mergeCell ref="G2477:J2477"/>
    <mergeCell ref="C2478:F2478"/>
    <mergeCell ref="G2478:J2478"/>
    <mergeCell ref="C2472:D2472"/>
    <mergeCell ref="E2472:F2472"/>
    <mergeCell ref="G2472:H2472"/>
    <mergeCell ref="C2473:E2474"/>
    <mergeCell ref="G2473:I2474"/>
    <mergeCell ref="C2475:F2475"/>
    <mergeCell ref="G2475:I2475"/>
    <mergeCell ref="C2458:E2458"/>
    <mergeCell ref="F2458:H2458"/>
    <mergeCell ref="I2458:J2458"/>
    <mergeCell ref="C2459:E2459"/>
    <mergeCell ref="F2459:J2459"/>
    <mergeCell ref="A2471:A2472"/>
    <mergeCell ref="B2471:B2472"/>
    <mergeCell ref="C2471:D2471"/>
    <mergeCell ref="E2471:F2471"/>
    <mergeCell ref="G2471:H2471"/>
    <mergeCell ref="A2451:J2452"/>
    <mergeCell ref="C2453:J2453"/>
    <mergeCell ref="C2454:J2454"/>
    <mergeCell ref="C2455:J2455"/>
    <mergeCell ref="C2456:J2456"/>
    <mergeCell ref="C2457:E2457"/>
    <mergeCell ref="F2457:H2457"/>
    <mergeCell ref="I2457:J2457"/>
    <mergeCell ref="C2448:F2448"/>
    <mergeCell ref="G2448:J2448"/>
    <mergeCell ref="C2449:D2449"/>
    <mergeCell ref="E2449:G2449"/>
    <mergeCell ref="H2449:I2449"/>
    <mergeCell ref="A2450:J2450"/>
    <mergeCell ref="C2445:F2445"/>
    <mergeCell ref="G2445:J2445"/>
    <mergeCell ref="C2446:F2446"/>
    <mergeCell ref="G2446:J2446"/>
    <mergeCell ref="C2447:F2447"/>
    <mergeCell ref="G2447:J2447"/>
    <mergeCell ref="C2441:D2441"/>
    <mergeCell ref="E2441:F2441"/>
    <mergeCell ref="G2441:H2441"/>
    <mergeCell ref="C2442:E2443"/>
    <mergeCell ref="G2442:I2443"/>
    <mergeCell ref="C2444:F2444"/>
    <mergeCell ref="G2444:I2444"/>
    <mergeCell ref="C2427:E2427"/>
    <mergeCell ref="F2427:H2427"/>
    <mergeCell ref="I2427:J2427"/>
    <mergeCell ref="C2428:E2428"/>
    <mergeCell ref="F2428:J2428"/>
    <mergeCell ref="A2440:A2441"/>
    <mergeCell ref="B2440:B2441"/>
    <mergeCell ref="C2440:D2440"/>
    <mergeCell ref="E2440:F2440"/>
    <mergeCell ref="G2440:H2440"/>
    <mergeCell ref="A2420:J2421"/>
    <mergeCell ref="C2422:J2422"/>
    <mergeCell ref="C2423:J2423"/>
    <mergeCell ref="C2424:J2424"/>
    <mergeCell ref="C2425:J2425"/>
    <mergeCell ref="C2426:E2426"/>
    <mergeCell ref="F2426:H2426"/>
    <mergeCell ref="I2426:J2426"/>
    <mergeCell ref="C2417:F2417"/>
    <mergeCell ref="G2417:J2417"/>
    <mergeCell ref="C2418:D2418"/>
    <mergeCell ref="E2418:G2418"/>
    <mergeCell ref="H2418:I2418"/>
    <mergeCell ref="A2419:J2419"/>
    <mergeCell ref="C2414:F2414"/>
    <mergeCell ref="G2414:J2414"/>
    <mergeCell ref="C2415:F2415"/>
    <mergeCell ref="G2415:J2415"/>
    <mergeCell ref="C2416:F2416"/>
    <mergeCell ref="G2416:J2416"/>
    <mergeCell ref="C2410:D2410"/>
    <mergeCell ref="E2410:F2410"/>
    <mergeCell ref="G2410:H2410"/>
    <mergeCell ref="C2411:E2412"/>
    <mergeCell ref="G2411:I2412"/>
    <mergeCell ref="C2413:F2413"/>
    <mergeCell ref="G2413:I2413"/>
    <mergeCell ref="C2396:E2396"/>
    <mergeCell ref="F2396:H2396"/>
    <mergeCell ref="I2396:J2396"/>
    <mergeCell ref="C2397:E2397"/>
    <mergeCell ref="F2397:J2397"/>
    <mergeCell ref="A2409:A2410"/>
    <mergeCell ref="B2409:B2410"/>
    <mergeCell ref="C2409:D2409"/>
    <mergeCell ref="E2409:F2409"/>
    <mergeCell ref="G2409:H2409"/>
    <mergeCell ref="A2389:J2390"/>
    <mergeCell ref="C2391:J2391"/>
    <mergeCell ref="C2392:J2392"/>
    <mergeCell ref="C2393:J2393"/>
    <mergeCell ref="C2394:J2394"/>
    <mergeCell ref="C2395:E2395"/>
    <mergeCell ref="F2395:H2395"/>
    <mergeCell ref="I2395:J2395"/>
    <mergeCell ref="C2386:F2386"/>
    <mergeCell ref="G2386:J2386"/>
    <mergeCell ref="C2387:D2387"/>
    <mergeCell ref="E2387:G2387"/>
    <mergeCell ref="H2387:I2387"/>
    <mergeCell ref="A2388:J2388"/>
    <mergeCell ref="C2383:F2383"/>
    <mergeCell ref="G2383:J2383"/>
    <mergeCell ref="C2384:F2384"/>
    <mergeCell ref="G2384:J2384"/>
    <mergeCell ref="C2385:F2385"/>
    <mergeCell ref="G2385:J2385"/>
    <mergeCell ref="C2379:D2379"/>
    <mergeCell ref="E2379:F2379"/>
    <mergeCell ref="G2379:H2379"/>
    <mergeCell ref="C2380:E2381"/>
    <mergeCell ref="G2380:I2381"/>
    <mergeCell ref="C2382:F2382"/>
    <mergeCell ref="G2382:I2382"/>
    <mergeCell ref="C2365:E2365"/>
    <mergeCell ref="F2365:H2365"/>
    <mergeCell ref="I2365:J2365"/>
    <mergeCell ref="C2366:E2366"/>
    <mergeCell ref="F2366:J2366"/>
    <mergeCell ref="A2378:A2379"/>
    <mergeCell ref="B2378:B2379"/>
    <mergeCell ref="C2378:D2378"/>
    <mergeCell ref="E2378:F2378"/>
    <mergeCell ref="G2378:H2378"/>
    <mergeCell ref="A2358:J2359"/>
    <mergeCell ref="C2360:J2360"/>
    <mergeCell ref="C2361:J2361"/>
    <mergeCell ref="C2362:J2362"/>
    <mergeCell ref="C2363:J2363"/>
    <mergeCell ref="C2364:E2364"/>
    <mergeCell ref="F2364:H2364"/>
    <mergeCell ref="I2364:J2364"/>
    <mergeCell ref="C2355:F2355"/>
    <mergeCell ref="G2355:J2355"/>
    <mergeCell ref="C2356:D2356"/>
    <mergeCell ref="E2356:G2356"/>
    <mergeCell ref="H2356:I2356"/>
    <mergeCell ref="A2357:J2357"/>
    <mergeCell ref="C2352:F2352"/>
    <mergeCell ref="G2352:J2352"/>
    <mergeCell ref="C2353:F2353"/>
    <mergeCell ref="G2353:J2353"/>
    <mergeCell ref="C2354:F2354"/>
    <mergeCell ref="G2354:J2354"/>
    <mergeCell ref="C2348:D2348"/>
    <mergeCell ref="E2348:F2348"/>
    <mergeCell ref="G2348:H2348"/>
    <mergeCell ref="C2349:E2350"/>
    <mergeCell ref="G2349:I2350"/>
    <mergeCell ref="C2351:F2351"/>
    <mergeCell ref="G2351:I2351"/>
    <mergeCell ref="C2334:E2334"/>
    <mergeCell ref="F2334:H2334"/>
    <mergeCell ref="I2334:J2334"/>
    <mergeCell ref="C2335:E2335"/>
    <mergeCell ref="F2335:J2335"/>
    <mergeCell ref="A2347:A2348"/>
    <mergeCell ref="B2347:B2348"/>
    <mergeCell ref="C2347:D2347"/>
    <mergeCell ref="E2347:F2347"/>
    <mergeCell ref="G2347:H2347"/>
    <mergeCell ref="A2327:J2328"/>
    <mergeCell ref="C2329:J2329"/>
    <mergeCell ref="C2330:J2330"/>
    <mergeCell ref="C2331:J2331"/>
    <mergeCell ref="C2332:J2332"/>
    <mergeCell ref="C2333:E2333"/>
    <mergeCell ref="F2333:H2333"/>
    <mergeCell ref="I2333:J2333"/>
    <mergeCell ref="C2324:F2324"/>
    <mergeCell ref="G2324:J2324"/>
    <mergeCell ref="C2325:D2325"/>
    <mergeCell ref="E2325:G2325"/>
    <mergeCell ref="H2325:I2325"/>
    <mergeCell ref="A2326:J2326"/>
    <mergeCell ref="C2321:F2321"/>
    <mergeCell ref="G2321:J2321"/>
    <mergeCell ref="C2322:F2322"/>
    <mergeCell ref="G2322:J2322"/>
    <mergeCell ref="C2323:F2323"/>
    <mergeCell ref="G2323:J2323"/>
    <mergeCell ref="C2317:D2317"/>
    <mergeCell ref="E2317:F2317"/>
    <mergeCell ref="G2317:H2317"/>
    <mergeCell ref="C2318:E2319"/>
    <mergeCell ref="G2318:I2319"/>
    <mergeCell ref="C2320:F2320"/>
    <mergeCell ref="G2320:I2320"/>
    <mergeCell ref="C2303:E2303"/>
    <mergeCell ref="F2303:H2303"/>
    <mergeCell ref="I2303:J2303"/>
    <mergeCell ref="C2304:E2304"/>
    <mergeCell ref="F2304:J2304"/>
    <mergeCell ref="A2316:A2317"/>
    <mergeCell ref="B2316:B2317"/>
    <mergeCell ref="C2316:D2316"/>
    <mergeCell ref="E2316:F2316"/>
    <mergeCell ref="G2316:H2316"/>
    <mergeCell ref="A2296:J2297"/>
    <mergeCell ref="C2298:J2298"/>
    <mergeCell ref="C2299:J2299"/>
    <mergeCell ref="C2300:J2300"/>
    <mergeCell ref="C2301:J2301"/>
    <mergeCell ref="C2302:E2302"/>
    <mergeCell ref="F2302:H2302"/>
    <mergeCell ref="I2302:J2302"/>
    <mergeCell ref="C2293:F2293"/>
    <mergeCell ref="G2293:J2293"/>
    <mergeCell ref="C2294:D2294"/>
    <mergeCell ref="E2294:G2294"/>
    <mergeCell ref="H2294:I2294"/>
    <mergeCell ref="A2295:J2295"/>
    <mergeCell ref="C2290:F2290"/>
    <mergeCell ref="G2290:J2290"/>
    <mergeCell ref="C2291:F2291"/>
    <mergeCell ref="G2291:J2291"/>
    <mergeCell ref="C2292:F2292"/>
    <mergeCell ref="G2292:J2292"/>
    <mergeCell ref="C2286:D2286"/>
    <mergeCell ref="E2286:F2286"/>
    <mergeCell ref="G2286:H2286"/>
    <mergeCell ref="C2287:E2288"/>
    <mergeCell ref="G2287:I2288"/>
    <mergeCell ref="C2289:F2289"/>
    <mergeCell ref="G2289:I2289"/>
    <mergeCell ref="C2272:E2272"/>
    <mergeCell ref="F2272:H2272"/>
    <mergeCell ref="I2272:J2272"/>
    <mergeCell ref="C2273:E2273"/>
    <mergeCell ref="F2273:J2273"/>
    <mergeCell ref="A2285:A2286"/>
    <mergeCell ref="B2285:B2286"/>
    <mergeCell ref="C2285:D2285"/>
    <mergeCell ref="E2285:F2285"/>
    <mergeCell ref="G2285:H2285"/>
    <mergeCell ref="A2265:J2266"/>
    <mergeCell ref="C2267:J2267"/>
    <mergeCell ref="C2268:J2268"/>
    <mergeCell ref="C2269:J2269"/>
    <mergeCell ref="C2270:J2270"/>
    <mergeCell ref="C2271:E2271"/>
    <mergeCell ref="F2271:H2271"/>
    <mergeCell ref="I2271:J2271"/>
    <mergeCell ref="C2262:F2262"/>
    <mergeCell ref="G2262:J2262"/>
    <mergeCell ref="C2263:D2263"/>
    <mergeCell ref="E2263:G2263"/>
    <mergeCell ref="H2263:I2263"/>
    <mergeCell ref="A2264:J2264"/>
    <mergeCell ref="C2259:F2259"/>
    <mergeCell ref="G2259:J2259"/>
    <mergeCell ref="C2260:F2260"/>
    <mergeCell ref="G2260:J2260"/>
    <mergeCell ref="C2261:F2261"/>
    <mergeCell ref="G2261:J2261"/>
    <mergeCell ref="C2255:D2255"/>
    <mergeCell ref="E2255:F2255"/>
    <mergeCell ref="G2255:H2255"/>
    <mergeCell ref="C2256:E2257"/>
    <mergeCell ref="G2256:I2257"/>
    <mergeCell ref="C2258:F2258"/>
    <mergeCell ref="G2258:I2258"/>
    <mergeCell ref="C2241:E2241"/>
    <mergeCell ref="F2241:H2241"/>
    <mergeCell ref="I2241:J2241"/>
    <mergeCell ref="C2242:E2242"/>
    <mergeCell ref="F2242:J2242"/>
    <mergeCell ref="A2254:A2255"/>
    <mergeCell ref="B2254:B2255"/>
    <mergeCell ref="C2254:D2254"/>
    <mergeCell ref="E2254:F2254"/>
    <mergeCell ref="G2254:H2254"/>
    <mergeCell ref="A2234:J2235"/>
    <mergeCell ref="C2236:J2236"/>
    <mergeCell ref="C2237:J2237"/>
    <mergeCell ref="C2238:J2238"/>
    <mergeCell ref="C2239:J2239"/>
    <mergeCell ref="C2240:E2240"/>
    <mergeCell ref="F2240:H2240"/>
    <mergeCell ref="I2240:J2240"/>
    <mergeCell ref="C2231:F2231"/>
    <mergeCell ref="G2231:J2231"/>
    <mergeCell ref="C2232:D2232"/>
    <mergeCell ref="E2232:G2232"/>
    <mergeCell ref="H2232:I2232"/>
    <mergeCell ref="A2233:J2233"/>
    <mergeCell ref="C2228:F2228"/>
    <mergeCell ref="G2228:J2228"/>
    <mergeCell ref="C2229:F2229"/>
    <mergeCell ref="G2229:J2229"/>
    <mergeCell ref="C2230:F2230"/>
    <mergeCell ref="G2230:J2230"/>
    <mergeCell ref="C2224:D2224"/>
    <mergeCell ref="E2224:F2224"/>
    <mergeCell ref="G2224:H2224"/>
    <mergeCell ref="C2225:E2226"/>
    <mergeCell ref="G2225:I2226"/>
    <mergeCell ref="C2227:F2227"/>
    <mergeCell ref="G2227:I2227"/>
    <mergeCell ref="C2210:E2210"/>
    <mergeCell ref="F2210:H2210"/>
    <mergeCell ref="I2210:J2210"/>
    <mergeCell ref="C2211:E2211"/>
    <mergeCell ref="F2211:J2211"/>
    <mergeCell ref="A2223:A2224"/>
    <mergeCell ref="B2223:B2224"/>
    <mergeCell ref="C2223:D2223"/>
    <mergeCell ref="E2223:F2223"/>
    <mergeCell ref="G2223:H2223"/>
    <mergeCell ref="A2203:J2204"/>
    <mergeCell ref="C2205:J2205"/>
    <mergeCell ref="C2206:J2206"/>
    <mergeCell ref="C2207:J2207"/>
    <mergeCell ref="C2208:J2208"/>
    <mergeCell ref="C2209:E2209"/>
    <mergeCell ref="F2209:H2209"/>
    <mergeCell ref="I2209:J2209"/>
    <mergeCell ref="C2200:F2200"/>
    <mergeCell ref="G2200:J2200"/>
    <mergeCell ref="C2201:D2201"/>
    <mergeCell ref="E2201:G2201"/>
    <mergeCell ref="H2201:I2201"/>
    <mergeCell ref="A2202:J2202"/>
    <mergeCell ref="C2197:F2197"/>
    <mergeCell ref="G2197:J2197"/>
    <mergeCell ref="C2198:F2198"/>
    <mergeCell ref="G2198:J2198"/>
    <mergeCell ref="C2199:F2199"/>
    <mergeCell ref="G2199:J2199"/>
    <mergeCell ref="C2193:D2193"/>
    <mergeCell ref="E2193:F2193"/>
    <mergeCell ref="G2193:H2193"/>
    <mergeCell ref="C2194:E2195"/>
    <mergeCell ref="G2194:I2195"/>
    <mergeCell ref="C2196:F2196"/>
    <mergeCell ref="G2196:I2196"/>
    <mergeCell ref="C2179:E2179"/>
    <mergeCell ref="F2179:H2179"/>
    <mergeCell ref="I2179:J2179"/>
    <mergeCell ref="C2180:E2180"/>
    <mergeCell ref="F2180:J2180"/>
    <mergeCell ref="A2192:A2193"/>
    <mergeCell ref="B2192:B2193"/>
    <mergeCell ref="C2192:D2192"/>
    <mergeCell ref="E2192:F2192"/>
    <mergeCell ref="G2192:H2192"/>
    <mergeCell ref="A2172:J2173"/>
    <mergeCell ref="C2174:J2174"/>
    <mergeCell ref="C2175:J2175"/>
    <mergeCell ref="C2176:J2176"/>
    <mergeCell ref="C2177:J2177"/>
    <mergeCell ref="C2178:E2178"/>
    <mergeCell ref="F2178:H2178"/>
    <mergeCell ref="I2178:J2178"/>
    <mergeCell ref="C2169:F2169"/>
    <mergeCell ref="G2169:J2169"/>
    <mergeCell ref="C2170:D2170"/>
    <mergeCell ref="E2170:G2170"/>
    <mergeCell ref="H2170:I2170"/>
    <mergeCell ref="A2171:J2171"/>
    <mergeCell ref="C2166:F2166"/>
    <mergeCell ref="G2166:J2166"/>
    <mergeCell ref="C2167:F2167"/>
    <mergeCell ref="G2167:J2167"/>
    <mergeCell ref="C2168:F2168"/>
    <mergeCell ref="G2168:J2168"/>
    <mergeCell ref="C2162:D2162"/>
    <mergeCell ref="E2162:F2162"/>
    <mergeCell ref="G2162:H2162"/>
    <mergeCell ref="C2163:E2164"/>
    <mergeCell ref="G2163:I2164"/>
    <mergeCell ref="C2165:F2165"/>
    <mergeCell ref="G2165:I2165"/>
    <mergeCell ref="C2148:E2148"/>
    <mergeCell ref="F2148:H2148"/>
    <mergeCell ref="I2148:J2148"/>
    <mergeCell ref="C2149:E2149"/>
    <mergeCell ref="F2149:J2149"/>
    <mergeCell ref="A2161:A2162"/>
    <mergeCell ref="B2161:B2162"/>
    <mergeCell ref="C2161:D2161"/>
    <mergeCell ref="E2161:F2161"/>
    <mergeCell ref="G2161:H2161"/>
    <mergeCell ref="A2141:J2142"/>
    <mergeCell ref="C2143:J2143"/>
    <mergeCell ref="C2144:J2144"/>
    <mergeCell ref="C2145:J2145"/>
    <mergeCell ref="C2146:J2146"/>
    <mergeCell ref="C2147:E2147"/>
    <mergeCell ref="F2147:H2147"/>
    <mergeCell ref="I2147:J2147"/>
    <mergeCell ref="C2138:F2138"/>
    <mergeCell ref="G2138:J2138"/>
    <mergeCell ref="C2139:D2139"/>
    <mergeCell ref="E2139:G2139"/>
    <mergeCell ref="H2139:I2139"/>
    <mergeCell ref="A2140:J2140"/>
    <mergeCell ref="C2135:F2135"/>
    <mergeCell ref="G2135:J2135"/>
    <mergeCell ref="C2136:F2136"/>
    <mergeCell ref="G2136:J2136"/>
    <mergeCell ref="C2137:F2137"/>
    <mergeCell ref="G2137:J2137"/>
    <mergeCell ref="C2131:D2131"/>
    <mergeCell ref="E2131:F2131"/>
    <mergeCell ref="G2131:H2131"/>
    <mergeCell ref="C2132:E2133"/>
    <mergeCell ref="G2132:I2133"/>
    <mergeCell ref="C2134:F2134"/>
    <mergeCell ref="G2134:I2134"/>
    <mergeCell ref="C2117:E2117"/>
    <mergeCell ref="F2117:H2117"/>
    <mergeCell ref="I2117:J2117"/>
    <mergeCell ref="C2118:E2118"/>
    <mergeCell ref="F2118:J2118"/>
    <mergeCell ref="A2130:A2131"/>
    <mergeCell ref="B2130:B2131"/>
    <mergeCell ref="C2130:D2130"/>
    <mergeCell ref="E2130:F2130"/>
    <mergeCell ref="G2130:H2130"/>
    <mergeCell ref="A2110:J2111"/>
    <mergeCell ref="C2112:J2112"/>
    <mergeCell ref="C2113:J2113"/>
    <mergeCell ref="C2114:J2114"/>
    <mergeCell ref="C2115:J2115"/>
    <mergeCell ref="C2116:E2116"/>
    <mergeCell ref="F2116:H2116"/>
    <mergeCell ref="I2116:J2116"/>
    <mergeCell ref="C2107:F2107"/>
    <mergeCell ref="G2107:J2107"/>
    <mergeCell ref="C2108:D2108"/>
    <mergeCell ref="E2108:G2108"/>
    <mergeCell ref="H2108:I2108"/>
    <mergeCell ref="A2109:J2109"/>
    <mergeCell ref="C2104:F2104"/>
    <mergeCell ref="G2104:J2104"/>
    <mergeCell ref="C2105:F2105"/>
    <mergeCell ref="G2105:J2105"/>
    <mergeCell ref="C2106:F2106"/>
    <mergeCell ref="G2106:J2106"/>
    <mergeCell ref="C2100:D2100"/>
    <mergeCell ref="E2100:F2100"/>
    <mergeCell ref="G2100:H2100"/>
    <mergeCell ref="C2101:E2102"/>
    <mergeCell ref="G2101:I2102"/>
    <mergeCell ref="C2103:F2103"/>
    <mergeCell ref="G2103:I2103"/>
    <mergeCell ref="C2086:E2086"/>
    <mergeCell ref="F2086:H2086"/>
    <mergeCell ref="I2086:J2086"/>
    <mergeCell ref="C2087:E2087"/>
    <mergeCell ref="F2087:J2087"/>
    <mergeCell ref="A2099:A2100"/>
    <mergeCell ref="B2099:B2100"/>
    <mergeCell ref="C2099:D2099"/>
    <mergeCell ref="E2099:F2099"/>
    <mergeCell ref="G2099:H2099"/>
    <mergeCell ref="A2079:J2080"/>
    <mergeCell ref="C2081:J2081"/>
    <mergeCell ref="C2082:J2082"/>
    <mergeCell ref="C2083:J2083"/>
    <mergeCell ref="C2084:J2084"/>
    <mergeCell ref="C2085:E2085"/>
    <mergeCell ref="F2085:H2085"/>
    <mergeCell ref="I2085:J2085"/>
    <mergeCell ref="C2076:F2076"/>
    <mergeCell ref="G2076:J2076"/>
    <mergeCell ref="C2077:D2077"/>
    <mergeCell ref="E2077:G2077"/>
    <mergeCell ref="H2077:I2077"/>
    <mergeCell ref="A2078:J2078"/>
    <mergeCell ref="C2073:F2073"/>
    <mergeCell ref="G2073:J2073"/>
    <mergeCell ref="C2074:F2074"/>
    <mergeCell ref="G2074:J2074"/>
    <mergeCell ref="C2075:F2075"/>
    <mergeCell ref="G2075:J2075"/>
    <mergeCell ref="C2069:D2069"/>
    <mergeCell ref="E2069:F2069"/>
    <mergeCell ref="G2069:H2069"/>
    <mergeCell ref="C2070:E2071"/>
    <mergeCell ref="G2070:I2071"/>
    <mergeCell ref="C2072:F2072"/>
    <mergeCell ref="G2072:I2072"/>
    <mergeCell ref="C2055:E2055"/>
    <mergeCell ref="F2055:H2055"/>
    <mergeCell ref="I2055:J2055"/>
    <mergeCell ref="C2056:E2056"/>
    <mergeCell ref="F2056:J2056"/>
    <mergeCell ref="A2068:A2069"/>
    <mergeCell ref="B2068:B2069"/>
    <mergeCell ref="C2068:D2068"/>
    <mergeCell ref="E2068:F2068"/>
    <mergeCell ref="G2068:H2068"/>
    <mergeCell ref="A2048:J2049"/>
    <mergeCell ref="C2050:J2050"/>
    <mergeCell ref="C2051:J2051"/>
    <mergeCell ref="C2052:J2052"/>
    <mergeCell ref="C2053:J2053"/>
    <mergeCell ref="C2054:E2054"/>
    <mergeCell ref="F2054:H2054"/>
    <mergeCell ref="I2054:J2054"/>
    <mergeCell ref="C2045:F2045"/>
    <mergeCell ref="G2045:J2045"/>
    <mergeCell ref="C2046:D2046"/>
    <mergeCell ref="E2046:G2046"/>
    <mergeCell ref="H2046:I2046"/>
    <mergeCell ref="A2047:J2047"/>
    <mergeCell ref="C2042:F2042"/>
    <mergeCell ref="G2042:J2042"/>
    <mergeCell ref="C2043:F2043"/>
    <mergeCell ref="G2043:J2043"/>
    <mergeCell ref="C2044:F2044"/>
    <mergeCell ref="G2044:J2044"/>
    <mergeCell ref="C2038:D2038"/>
    <mergeCell ref="E2038:F2038"/>
    <mergeCell ref="G2038:H2038"/>
    <mergeCell ref="C2039:E2040"/>
    <mergeCell ref="G2039:I2040"/>
    <mergeCell ref="C2041:F2041"/>
    <mergeCell ref="G2041:I2041"/>
    <mergeCell ref="C2024:E2024"/>
    <mergeCell ref="F2024:H2024"/>
    <mergeCell ref="I2024:J2024"/>
    <mergeCell ref="C2025:E2025"/>
    <mergeCell ref="F2025:J2025"/>
    <mergeCell ref="A2037:A2038"/>
    <mergeCell ref="B2037:B2038"/>
    <mergeCell ref="C2037:D2037"/>
    <mergeCell ref="E2037:F2037"/>
    <mergeCell ref="G2037:H2037"/>
    <mergeCell ref="A2017:J2018"/>
    <mergeCell ref="C2019:J2019"/>
    <mergeCell ref="C2020:J2020"/>
    <mergeCell ref="C2021:J2021"/>
    <mergeCell ref="C2022:J2022"/>
    <mergeCell ref="C2023:E2023"/>
    <mergeCell ref="F2023:H2023"/>
    <mergeCell ref="I2023:J2023"/>
    <mergeCell ref="C2014:F2014"/>
    <mergeCell ref="G2014:J2014"/>
    <mergeCell ref="C2015:D2015"/>
    <mergeCell ref="E2015:G2015"/>
    <mergeCell ref="H2015:I2015"/>
    <mergeCell ref="A2016:J2016"/>
    <mergeCell ref="C2011:F2011"/>
    <mergeCell ref="G2011:J2011"/>
    <mergeCell ref="C2012:F2012"/>
    <mergeCell ref="G2012:J2012"/>
    <mergeCell ref="C2013:F2013"/>
    <mergeCell ref="G2013:J2013"/>
    <mergeCell ref="C2007:D2007"/>
    <mergeCell ref="E2007:F2007"/>
    <mergeCell ref="G2007:H2007"/>
    <mergeCell ref="C2008:E2009"/>
    <mergeCell ref="G2008:I2009"/>
    <mergeCell ref="C2010:F2010"/>
    <mergeCell ref="G2010:I2010"/>
    <mergeCell ref="C1993:E1993"/>
    <mergeCell ref="F1993:H1993"/>
    <mergeCell ref="I1993:J1993"/>
    <mergeCell ref="C1994:E1994"/>
    <mergeCell ref="F1994:J1994"/>
    <mergeCell ref="A2006:A2007"/>
    <mergeCell ref="B2006:B2007"/>
    <mergeCell ref="C2006:D2006"/>
    <mergeCell ref="E2006:F2006"/>
    <mergeCell ref="G2006:H2006"/>
    <mergeCell ref="A1986:J1987"/>
    <mergeCell ref="C1988:J1988"/>
    <mergeCell ref="C1989:J1989"/>
    <mergeCell ref="C1990:J1990"/>
    <mergeCell ref="C1991:J1991"/>
    <mergeCell ref="C1992:E1992"/>
    <mergeCell ref="F1992:H1992"/>
    <mergeCell ref="I1992:J1992"/>
    <mergeCell ref="C1983:F1983"/>
    <mergeCell ref="G1983:J1983"/>
    <mergeCell ref="C1984:D1984"/>
    <mergeCell ref="E1984:G1984"/>
    <mergeCell ref="H1984:I1984"/>
    <mergeCell ref="A1985:J1985"/>
    <mergeCell ref="C1980:F1980"/>
    <mergeCell ref="G1980:J1980"/>
    <mergeCell ref="C1981:F1981"/>
    <mergeCell ref="G1981:J1981"/>
    <mergeCell ref="C1982:F1982"/>
    <mergeCell ref="G1982:J1982"/>
    <mergeCell ref="C1976:D1976"/>
    <mergeCell ref="E1976:F1976"/>
    <mergeCell ref="G1976:H1976"/>
    <mergeCell ref="C1977:E1978"/>
    <mergeCell ref="G1977:I1978"/>
    <mergeCell ref="C1979:F1979"/>
    <mergeCell ref="G1979:I1979"/>
    <mergeCell ref="C1962:E1962"/>
    <mergeCell ref="F1962:H1962"/>
    <mergeCell ref="I1962:J1962"/>
    <mergeCell ref="C1963:E1963"/>
    <mergeCell ref="F1963:J1963"/>
    <mergeCell ref="A1975:A1976"/>
    <mergeCell ref="B1975:B1976"/>
    <mergeCell ref="C1975:D1975"/>
    <mergeCell ref="E1975:F1975"/>
    <mergeCell ref="G1975:H1975"/>
    <mergeCell ref="A1955:J1956"/>
    <mergeCell ref="C1957:J1957"/>
    <mergeCell ref="C1958:J1958"/>
    <mergeCell ref="C1959:J1959"/>
    <mergeCell ref="C1960:J1960"/>
    <mergeCell ref="C1961:E1961"/>
    <mergeCell ref="F1961:H1961"/>
    <mergeCell ref="I1961:J1961"/>
    <mergeCell ref="C1952:F1952"/>
    <mergeCell ref="G1952:J1952"/>
    <mergeCell ref="C1953:D1953"/>
    <mergeCell ref="E1953:G1953"/>
    <mergeCell ref="H1953:I1953"/>
    <mergeCell ref="A1954:J1954"/>
    <mergeCell ref="C1949:F1949"/>
    <mergeCell ref="G1949:J1949"/>
    <mergeCell ref="C1950:F1950"/>
    <mergeCell ref="G1950:J1950"/>
    <mergeCell ref="C1951:F1951"/>
    <mergeCell ref="G1951:J1951"/>
    <mergeCell ref="C1945:D1945"/>
    <mergeCell ref="E1945:F1945"/>
    <mergeCell ref="G1945:H1945"/>
    <mergeCell ref="C1946:E1947"/>
    <mergeCell ref="G1946:I1947"/>
    <mergeCell ref="C1948:F1948"/>
    <mergeCell ref="G1948:I1948"/>
    <mergeCell ref="C1931:E1931"/>
    <mergeCell ref="F1931:H1931"/>
    <mergeCell ref="I1931:J1931"/>
    <mergeCell ref="C1932:E1932"/>
    <mergeCell ref="F1932:J1932"/>
    <mergeCell ref="A1944:A1945"/>
    <mergeCell ref="B1944:B1945"/>
    <mergeCell ref="C1944:D1944"/>
    <mergeCell ref="E1944:F1944"/>
    <mergeCell ref="G1944:H1944"/>
    <mergeCell ref="A1924:J1925"/>
    <mergeCell ref="C1926:J1926"/>
    <mergeCell ref="C1927:J1927"/>
    <mergeCell ref="C1928:J1928"/>
    <mergeCell ref="C1929:J1929"/>
    <mergeCell ref="C1930:E1930"/>
    <mergeCell ref="F1930:H1930"/>
    <mergeCell ref="I1930:J1930"/>
    <mergeCell ref="C1921:F1921"/>
    <mergeCell ref="G1921:J1921"/>
    <mergeCell ref="C1922:D1922"/>
    <mergeCell ref="E1922:G1922"/>
    <mergeCell ref="H1922:I1922"/>
    <mergeCell ref="A1923:J1923"/>
    <mergeCell ref="C1918:F1918"/>
    <mergeCell ref="G1918:J1918"/>
    <mergeCell ref="C1919:F1919"/>
    <mergeCell ref="G1919:J1919"/>
    <mergeCell ref="C1920:F1920"/>
    <mergeCell ref="G1920:J1920"/>
    <mergeCell ref="C1914:D1914"/>
    <mergeCell ref="E1914:F1914"/>
    <mergeCell ref="G1914:H1914"/>
    <mergeCell ref="C1915:E1916"/>
    <mergeCell ref="G1915:I1916"/>
    <mergeCell ref="C1917:F1917"/>
    <mergeCell ref="G1917:I1917"/>
    <mergeCell ref="C1900:E1900"/>
    <mergeCell ref="F1900:H1900"/>
    <mergeCell ref="I1900:J1900"/>
    <mergeCell ref="C1901:E1901"/>
    <mergeCell ref="F1901:J1901"/>
    <mergeCell ref="A1913:A1914"/>
    <mergeCell ref="B1913:B1914"/>
    <mergeCell ref="C1913:D1913"/>
    <mergeCell ref="E1913:F1913"/>
    <mergeCell ref="G1913:H1913"/>
    <mergeCell ref="A1893:J1894"/>
    <mergeCell ref="C1895:J1895"/>
    <mergeCell ref="C1896:J1896"/>
    <mergeCell ref="C1897:J1897"/>
    <mergeCell ref="C1898:J1898"/>
    <mergeCell ref="C1899:E1899"/>
    <mergeCell ref="F1899:H1899"/>
    <mergeCell ref="I1899:J1899"/>
    <mergeCell ref="C1890:F1890"/>
    <mergeCell ref="G1890:J1890"/>
    <mergeCell ref="C1891:D1891"/>
    <mergeCell ref="E1891:G1891"/>
    <mergeCell ref="H1891:I1891"/>
    <mergeCell ref="A1892:J1892"/>
    <mergeCell ref="C1887:F1887"/>
    <mergeCell ref="G1887:J1887"/>
    <mergeCell ref="C1888:F1888"/>
    <mergeCell ref="G1888:J1888"/>
    <mergeCell ref="C1889:F1889"/>
    <mergeCell ref="G1889:J1889"/>
    <mergeCell ref="C1883:D1883"/>
    <mergeCell ref="E1883:F1883"/>
    <mergeCell ref="G1883:H1883"/>
    <mergeCell ref="C1884:E1885"/>
    <mergeCell ref="G1884:I1885"/>
    <mergeCell ref="C1886:F1886"/>
    <mergeCell ref="G1886:I1886"/>
    <mergeCell ref="C1869:E1869"/>
    <mergeCell ref="F1869:H1869"/>
    <mergeCell ref="I1869:J1869"/>
    <mergeCell ref="C1870:E1870"/>
    <mergeCell ref="F1870:J1870"/>
    <mergeCell ref="A1882:A1883"/>
    <mergeCell ref="B1882:B1883"/>
    <mergeCell ref="C1882:D1882"/>
    <mergeCell ref="E1882:F1882"/>
    <mergeCell ref="G1882:H1882"/>
    <mergeCell ref="A1862:J1863"/>
    <mergeCell ref="C1864:J1864"/>
    <mergeCell ref="C1865:J1865"/>
    <mergeCell ref="C1866:J1866"/>
    <mergeCell ref="C1867:J1867"/>
    <mergeCell ref="C1868:E1868"/>
    <mergeCell ref="F1868:H1868"/>
    <mergeCell ref="I1868:J1868"/>
    <mergeCell ref="C1859:F1859"/>
    <mergeCell ref="G1859:J1859"/>
    <mergeCell ref="C1860:D1860"/>
    <mergeCell ref="E1860:G1860"/>
    <mergeCell ref="H1860:I1860"/>
    <mergeCell ref="A1861:J1861"/>
    <mergeCell ref="C1856:F1856"/>
    <mergeCell ref="G1856:J1856"/>
    <mergeCell ref="C1857:F1857"/>
    <mergeCell ref="G1857:J1857"/>
    <mergeCell ref="C1858:F1858"/>
    <mergeCell ref="G1858:J1858"/>
    <mergeCell ref="C1852:D1852"/>
    <mergeCell ref="E1852:F1852"/>
    <mergeCell ref="G1852:H1852"/>
    <mergeCell ref="C1853:E1854"/>
    <mergeCell ref="G1853:I1854"/>
    <mergeCell ref="C1855:F1855"/>
    <mergeCell ref="G1855:I1855"/>
    <mergeCell ref="C1838:E1838"/>
    <mergeCell ref="F1838:H1838"/>
    <mergeCell ref="I1838:J1838"/>
    <mergeCell ref="C1839:E1839"/>
    <mergeCell ref="F1839:J1839"/>
    <mergeCell ref="A1851:A1852"/>
    <mergeCell ref="B1851:B1852"/>
    <mergeCell ref="C1851:D1851"/>
    <mergeCell ref="E1851:F1851"/>
    <mergeCell ref="G1851:H1851"/>
    <mergeCell ref="A1831:J1832"/>
    <mergeCell ref="C1833:J1833"/>
    <mergeCell ref="C1834:J1834"/>
    <mergeCell ref="C1835:J1835"/>
    <mergeCell ref="C1836:J1836"/>
    <mergeCell ref="C1837:E1837"/>
    <mergeCell ref="F1837:H1837"/>
    <mergeCell ref="I1837:J1837"/>
    <mergeCell ref="C1828:F1828"/>
    <mergeCell ref="G1828:J1828"/>
    <mergeCell ref="C1829:D1829"/>
    <mergeCell ref="E1829:G1829"/>
    <mergeCell ref="H1829:I1829"/>
    <mergeCell ref="A1830:J1830"/>
    <mergeCell ref="C1825:F1825"/>
    <mergeCell ref="G1825:J1825"/>
    <mergeCell ref="C1826:F1826"/>
    <mergeCell ref="G1826:J1826"/>
    <mergeCell ref="C1827:F1827"/>
    <mergeCell ref="G1827:J1827"/>
    <mergeCell ref="C1821:D1821"/>
    <mergeCell ref="E1821:F1821"/>
    <mergeCell ref="G1821:H1821"/>
    <mergeCell ref="C1822:E1823"/>
    <mergeCell ref="G1822:I1823"/>
    <mergeCell ref="C1824:F1824"/>
    <mergeCell ref="G1824:I1824"/>
    <mergeCell ref="C1807:E1807"/>
    <mergeCell ref="F1807:H1807"/>
    <mergeCell ref="I1807:J1807"/>
    <mergeCell ref="C1808:E1808"/>
    <mergeCell ref="F1808:J1808"/>
    <mergeCell ref="A1820:A1821"/>
    <mergeCell ref="B1820:B1821"/>
    <mergeCell ref="C1820:D1820"/>
    <mergeCell ref="E1820:F1820"/>
    <mergeCell ref="G1820:H1820"/>
    <mergeCell ref="A1800:J1801"/>
    <mergeCell ref="C1802:J1802"/>
    <mergeCell ref="C1803:J1803"/>
    <mergeCell ref="C1804:J1804"/>
    <mergeCell ref="C1805:J1805"/>
    <mergeCell ref="C1806:E1806"/>
    <mergeCell ref="F1806:H1806"/>
    <mergeCell ref="I1806:J1806"/>
    <mergeCell ref="C1797:F1797"/>
    <mergeCell ref="G1797:J1797"/>
    <mergeCell ref="C1798:D1798"/>
    <mergeCell ref="E1798:G1798"/>
    <mergeCell ref="H1798:I1798"/>
    <mergeCell ref="A1799:J1799"/>
    <mergeCell ref="C1794:F1794"/>
    <mergeCell ref="G1794:J1794"/>
    <mergeCell ref="C1795:F1795"/>
    <mergeCell ref="G1795:J1795"/>
    <mergeCell ref="C1796:F1796"/>
    <mergeCell ref="G1796:J1796"/>
    <mergeCell ref="C1790:D1790"/>
    <mergeCell ref="E1790:F1790"/>
    <mergeCell ref="G1790:H1790"/>
    <mergeCell ref="C1791:E1792"/>
    <mergeCell ref="G1791:I1792"/>
    <mergeCell ref="C1793:F1793"/>
    <mergeCell ref="G1793:I1793"/>
    <mergeCell ref="C1776:E1776"/>
    <mergeCell ref="F1776:H1776"/>
    <mergeCell ref="I1776:J1776"/>
    <mergeCell ref="C1777:E1777"/>
    <mergeCell ref="F1777:J1777"/>
    <mergeCell ref="A1789:A1790"/>
    <mergeCell ref="B1789:B1790"/>
    <mergeCell ref="C1789:D1789"/>
    <mergeCell ref="E1789:F1789"/>
    <mergeCell ref="G1789:H1789"/>
    <mergeCell ref="A1769:J1770"/>
    <mergeCell ref="C1771:J1771"/>
    <mergeCell ref="C1772:J1772"/>
    <mergeCell ref="C1773:J1773"/>
    <mergeCell ref="C1774:J1774"/>
    <mergeCell ref="C1775:E1775"/>
    <mergeCell ref="F1775:H1775"/>
    <mergeCell ref="I1775:J1775"/>
    <mergeCell ref="C1766:F1766"/>
    <mergeCell ref="G1766:J1766"/>
    <mergeCell ref="C1767:D1767"/>
    <mergeCell ref="E1767:G1767"/>
    <mergeCell ref="H1767:I1767"/>
    <mergeCell ref="A1768:J1768"/>
    <mergeCell ref="C1763:F1763"/>
    <mergeCell ref="G1763:J1763"/>
    <mergeCell ref="C1764:F1764"/>
    <mergeCell ref="G1764:J1764"/>
    <mergeCell ref="C1765:F1765"/>
    <mergeCell ref="G1765:J1765"/>
    <mergeCell ref="C1759:D1759"/>
    <mergeCell ref="E1759:F1759"/>
    <mergeCell ref="G1759:H1759"/>
    <mergeCell ref="C1760:E1761"/>
    <mergeCell ref="G1760:I1761"/>
    <mergeCell ref="C1762:F1762"/>
    <mergeCell ref="G1762:I1762"/>
    <mergeCell ref="C1745:E1745"/>
    <mergeCell ref="F1745:H1745"/>
    <mergeCell ref="I1745:J1745"/>
    <mergeCell ref="C1746:E1746"/>
    <mergeCell ref="F1746:J1746"/>
    <mergeCell ref="A1758:A1759"/>
    <mergeCell ref="B1758:B1759"/>
    <mergeCell ref="C1758:D1758"/>
    <mergeCell ref="E1758:F1758"/>
    <mergeCell ref="G1758:H1758"/>
    <mergeCell ref="A1738:J1739"/>
    <mergeCell ref="C1740:J1740"/>
    <mergeCell ref="C1741:J1741"/>
    <mergeCell ref="C1742:J1742"/>
    <mergeCell ref="C1743:J1743"/>
    <mergeCell ref="C1744:E1744"/>
    <mergeCell ref="F1744:H1744"/>
    <mergeCell ref="I1744:J1744"/>
    <mergeCell ref="C1735:F1735"/>
    <mergeCell ref="G1735:J1735"/>
    <mergeCell ref="C1736:D1736"/>
    <mergeCell ref="E1736:G1736"/>
    <mergeCell ref="H1736:I1736"/>
    <mergeCell ref="A1737:J1737"/>
    <mergeCell ref="C1732:F1732"/>
    <mergeCell ref="G1732:J1732"/>
    <mergeCell ref="C1733:F1733"/>
    <mergeCell ref="G1733:J1733"/>
    <mergeCell ref="C1734:F1734"/>
    <mergeCell ref="G1734:J1734"/>
    <mergeCell ref="C1728:D1728"/>
    <mergeCell ref="E1728:F1728"/>
    <mergeCell ref="G1728:H1728"/>
    <mergeCell ref="C1729:E1730"/>
    <mergeCell ref="G1729:I1730"/>
    <mergeCell ref="C1731:F1731"/>
    <mergeCell ref="G1731:I1731"/>
    <mergeCell ref="C1714:E1714"/>
    <mergeCell ref="F1714:H1714"/>
    <mergeCell ref="I1714:J1714"/>
    <mergeCell ref="C1715:E1715"/>
    <mergeCell ref="F1715:J1715"/>
    <mergeCell ref="A1727:A1728"/>
    <mergeCell ref="B1727:B1728"/>
    <mergeCell ref="C1727:D1727"/>
    <mergeCell ref="E1727:F1727"/>
    <mergeCell ref="G1727:H1727"/>
    <mergeCell ref="A1707:J1708"/>
    <mergeCell ref="C1709:J1709"/>
    <mergeCell ref="C1710:J1710"/>
    <mergeCell ref="C1711:J1711"/>
    <mergeCell ref="C1712:J1712"/>
    <mergeCell ref="C1713:E1713"/>
    <mergeCell ref="F1713:H1713"/>
    <mergeCell ref="I1713:J1713"/>
    <mergeCell ref="C1704:F1704"/>
    <mergeCell ref="G1704:J1704"/>
    <mergeCell ref="C1705:D1705"/>
    <mergeCell ref="E1705:G1705"/>
    <mergeCell ref="H1705:I1705"/>
    <mergeCell ref="A1706:J1706"/>
    <mergeCell ref="C1701:F1701"/>
    <mergeCell ref="G1701:J1701"/>
    <mergeCell ref="C1702:F1702"/>
    <mergeCell ref="G1702:J1702"/>
    <mergeCell ref="C1703:F1703"/>
    <mergeCell ref="G1703:J1703"/>
    <mergeCell ref="C1697:D1697"/>
    <mergeCell ref="E1697:F1697"/>
    <mergeCell ref="G1697:H1697"/>
    <mergeCell ref="C1698:E1699"/>
    <mergeCell ref="G1698:I1699"/>
    <mergeCell ref="C1700:F1700"/>
    <mergeCell ref="G1700:I1700"/>
    <mergeCell ref="C1683:E1683"/>
    <mergeCell ref="F1683:H1683"/>
    <mergeCell ref="I1683:J1683"/>
    <mergeCell ref="C1684:E1684"/>
    <mergeCell ref="F1684:J1684"/>
    <mergeCell ref="A1696:A1697"/>
    <mergeCell ref="B1696:B1697"/>
    <mergeCell ref="C1696:D1696"/>
    <mergeCell ref="E1696:F1696"/>
    <mergeCell ref="G1696:H1696"/>
    <mergeCell ref="A1676:J1677"/>
    <mergeCell ref="C1678:J1678"/>
    <mergeCell ref="C1679:J1679"/>
    <mergeCell ref="C1680:J1680"/>
    <mergeCell ref="C1681:J1681"/>
    <mergeCell ref="C1682:E1682"/>
    <mergeCell ref="F1682:H1682"/>
    <mergeCell ref="I1682:J1682"/>
    <mergeCell ref="C1673:F1673"/>
    <mergeCell ref="G1673:J1673"/>
    <mergeCell ref="C1674:D1674"/>
    <mergeCell ref="E1674:G1674"/>
    <mergeCell ref="H1674:I1674"/>
    <mergeCell ref="A1675:J1675"/>
    <mergeCell ref="C1670:F1670"/>
    <mergeCell ref="G1670:J1670"/>
    <mergeCell ref="C1671:F1671"/>
    <mergeCell ref="G1671:J1671"/>
    <mergeCell ref="C1672:F1672"/>
    <mergeCell ref="G1672:J1672"/>
    <mergeCell ref="C1666:D1666"/>
    <mergeCell ref="E1666:F1666"/>
    <mergeCell ref="G1666:H1666"/>
    <mergeCell ref="C1667:E1668"/>
    <mergeCell ref="G1667:I1668"/>
    <mergeCell ref="C1669:F1669"/>
    <mergeCell ref="G1669:I1669"/>
    <mergeCell ref="C1652:E1652"/>
    <mergeCell ref="F1652:H1652"/>
    <mergeCell ref="I1652:J1652"/>
    <mergeCell ref="C1653:E1653"/>
    <mergeCell ref="F1653:J1653"/>
    <mergeCell ref="A1665:A1666"/>
    <mergeCell ref="B1665:B1666"/>
    <mergeCell ref="C1665:D1665"/>
    <mergeCell ref="E1665:F1665"/>
    <mergeCell ref="G1665:H1665"/>
    <mergeCell ref="A1645:J1646"/>
    <mergeCell ref="C1647:J1647"/>
    <mergeCell ref="C1648:J1648"/>
    <mergeCell ref="C1649:J1649"/>
    <mergeCell ref="C1650:J1650"/>
    <mergeCell ref="C1651:E1651"/>
    <mergeCell ref="F1651:H1651"/>
    <mergeCell ref="I1651:J1651"/>
    <mergeCell ref="C1642:F1642"/>
    <mergeCell ref="G1642:J1642"/>
    <mergeCell ref="C1643:D1643"/>
    <mergeCell ref="E1643:G1643"/>
    <mergeCell ref="H1643:I1643"/>
    <mergeCell ref="A1644:J1644"/>
    <mergeCell ref="C1639:F1639"/>
    <mergeCell ref="G1639:J1639"/>
    <mergeCell ref="C1640:F1640"/>
    <mergeCell ref="G1640:J1640"/>
    <mergeCell ref="C1641:F1641"/>
    <mergeCell ref="G1641:J1641"/>
    <mergeCell ref="C1635:D1635"/>
    <mergeCell ref="E1635:F1635"/>
    <mergeCell ref="G1635:H1635"/>
    <mergeCell ref="C1636:E1637"/>
    <mergeCell ref="G1636:I1637"/>
    <mergeCell ref="C1638:F1638"/>
    <mergeCell ref="G1638:I1638"/>
    <mergeCell ref="C1621:E1621"/>
    <mergeCell ref="F1621:H1621"/>
    <mergeCell ref="I1621:J1621"/>
    <mergeCell ref="C1622:E1622"/>
    <mergeCell ref="F1622:J1622"/>
    <mergeCell ref="A1634:A1635"/>
    <mergeCell ref="B1634:B1635"/>
    <mergeCell ref="C1634:D1634"/>
    <mergeCell ref="E1634:F1634"/>
    <mergeCell ref="G1634:H1634"/>
    <mergeCell ref="A1614:J1615"/>
    <mergeCell ref="C1616:J1616"/>
    <mergeCell ref="C1617:J1617"/>
    <mergeCell ref="C1618:J1618"/>
    <mergeCell ref="C1619:J1619"/>
    <mergeCell ref="C1620:E1620"/>
    <mergeCell ref="F1620:H1620"/>
    <mergeCell ref="I1620:J1620"/>
    <mergeCell ref="C1611:F1611"/>
    <mergeCell ref="G1611:J1611"/>
    <mergeCell ref="C1612:D1612"/>
    <mergeCell ref="E1612:G1612"/>
    <mergeCell ref="H1612:I1612"/>
    <mergeCell ref="A1613:J1613"/>
    <mergeCell ref="C1608:F1608"/>
    <mergeCell ref="G1608:J1608"/>
    <mergeCell ref="C1609:F1609"/>
    <mergeCell ref="G1609:J1609"/>
    <mergeCell ref="C1610:F1610"/>
    <mergeCell ref="G1610:J1610"/>
    <mergeCell ref="C1604:D1604"/>
    <mergeCell ref="E1604:F1604"/>
    <mergeCell ref="G1604:H1604"/>
    <mergeCell ref="C1605:E1606"/>
    <mergeCell ref="G1605:I1606"/>
    <mergeCell ref="C1607:F1607"/>
    <mergeCell ref="G1607:I1607"/>
    <mergeCell ref="C1590:E1590"/>
    <mergeCell ref="F1590:H1590"/>
    <mergeCell ref="I1590:J1590"/>
    <mergeCell ref="C1591:E1591"/>
    <mergeCell ref="F1591:J1591"/>
    <mergeCell ref="A1603:A1604"/>
    <mergeCell ref="B1603:B1604"/>
    <mergeCell ref="C1603:D1603"/>
    <mergeCell ref="E1603:F1603"/>
    <mergeCell ref="G1603:H1603"/>
    <mergeCell ref="A1583:J1584"/>
    <mergeCell ref="C1585:J1585"/>
    <mergeCell ref="C1586:J1586"/>
    <mergeCell ref="C1587:J1587"/>
    <mergeCell ref="C1588:J1588"/>
    <mergeCell ref="C1589:E1589"/>
    <mergeCell ref="F1589:H1589"/>
    <mergeCell ref="I1589:J1589"/>
    <mergeCell ref="C1580:F1580"/>
    <mergeCell ref="G1580:J1580"/>
    <mergeCell ref="C1581:D1581"/>
    <mergeCell ref="E1581:G1581"/>
    <mergeCell ref="H1581:I1581"/>
    <mergeCell ref="A1582:J1582"/>
    <mergeCell ref="C1577:F1577"/>
    <mergeCell ref="G1577:J1577"/>
    <mergeCell ref="C1578:F1578"/>
    <mergeCell ref="G1578:J1578"/>
    <mergeCell ref="C1579:F1579"/>
    <mergeCell ref="G1579:J1579"/>
    <mergeCell ref="C1573:D1573"/>
    <mergeCell ref="E1573:F1573"/>
    <mergeCell ref="G1573:H1573"/>
    <mergeCell ref="C1574:E1575"/>
    <mergeCell ref="G1574:I1575"/>
    <mergeCell ref="C1576:F1576"/>
    <mergeCell ref="G1576:I1576"/>
    <mergeCell ref="C1559:E1559"/>
    <mergeCell ref="F1559:H1559"/>
    <mergeCell ref="I1559:J1559"/>
    <mergeCell ref="C1560:E1560"/>
    <mergeCell ref="F1560:J1560"/>
    <mergeCell ref="A1572:A1573"/>
    <mergeCell ref="B1572:B1573"/>
    <mergeCell ref="C1572:D1572"/>
    <mergeCell ref="E1572:F1572"/>
    <mergeCell ref="G1572:H1572"/>
    <mergeCell ref="A1552:J1553"/>
    <mergeCell ref="C1554:J1554"/>
    <mergeCell ref="C1555:J1555"/>
    <mergeCell ref="C1556:J1556"/>
    <mergeCell ref="C1557:J1557"/>
    <mergeCell ref="C1558:E1558"/>
    <mergeCell ref="F1558:H1558"/>
    <mergeCell ref="I1558:J1558"/>
    <mergeCell ref="C1549:F1549"/>
    <mergeCell ref="G1549:J1549"/>
    <mergeCell ref="C1550:D1550"/>
    <mergeCell ref="E1550:G1550"/>
    <mergeCell ref="H1550:I1550"/>
    <mergeCell ref="A1551:J1551"/>
    <mergeCell ref="C1546:F1546"/>
    <mergeCell ref="G1546:J1546"/>
    <mergeCell ref="C1547:F1547"/>
    <mergeCell ref="G1547:J1547"/>
    <mergeCell ref="C1548:F1548"/>
    <mergeCell ref="G1548:J1548"/>
    <mergeCell ref="C1542:D1542"/>
    <mergeCell ref="E1542:F1542"/>
    <mergeCell ref="G1542:H1542"/>
    <mergeCell ref="C1543:E1544"/>
    <mergeCell ref="G1543:I1544"/>
    <mergeCell ref="C1545:F1545"/>
    <mergeCell ref="G1545:I1545"/>
    <mergeCell ref="C1528:E1528"/>
    <mergeCell ref="F1528:H1528"/>
    <mergeCell ref="I1528:J1528"/>
    <mergeCell ref="C1529:E1529"/>
    <mergeCell ref="F1529:J1529"/>
    <mergeCell ref="A1541:A1542"/>
    <mergeCell ref="B1541:B1542"/>
    <mergeCell ref="C1541:D1541"/>
    <mergeCell ref="E1541:F1541"/>
    <mergeCell ref="G1541:H1541"/>
    <mergeCell ref="A1521:J1522"/>
    <mergeCell ref="C1523:J1523"/>
    <mergeCell ref="C1524:J1524"/>
    <mergeCell ref="C1525:J1525"/>
    <mergeCell ref="C1526:J1526"/>
    <mergeCell ref="C1527:E1527"/>
    <mergeCell ref="F1527:H1527"/>
    <mergeCell ref="I1527:J1527"/>
    <mergeCell ref="C1518:F1518"/>
    <mergeCell ref="G1518:J1518"/>
    <mergeCell ref="C1519:D1519"/>
    <mergeCell ref="E1519:G1519"/>
    <mergeCell ref="H1519:I1519"/>
    <mergeCell ref="A1520:J1520"/>
    <mergeCell ref="C1515:F1515"/>
    <mergeCell ref="G1515:J1515"/>
    <mergeCell ref="C1516:F1516"/>
    <mergeCell ref="G1516:J1516"/>
    <mergeCell ref="C1517:F1517"/>
    <mergeCell ref="G1517:J1517"/>
    <mergeCell ref="C1511:D1511"/>
    <mergeCell ref="E1511:F1511"/>
    <mergeCell ref="G1511:H1511"/>
    <mergeCell ref="C1512:E1513"/>
    <mergeCell ref="G1512:I1513"/>
    <mergeCell ref="C1514:F1514"/>
    <mergeCell ref="G1514:I1514"/>
    <mergeCell ref="C1497:E1497"/>
    <mergeCell ref="F1497:H1497"/>
    <mergeCell ref="I1497:J1497"/>
    <mergeCell ref="C1498:E1498"/>
    <mergeCell ref="F1498:J1498"/>
    <mergeCell ref="A1510:A1511"/>
    <mergeCell ref="B1510:B1511"/>
    <mergeCell ref="C1510:D1510"/>
    <mergeCell ref="E1510:F1510"/>
    <mergeCell ref="G1510:H1510"/>
    <mergeCell ref="A1490:J1491"/>
    <mergeCell ref="C1492:J1492"/>
    <mergeCell ref="C1493:J1493"/>
    <mergeCell ref="C1494:J1494"/>
    <mergeCell ref="C1495:J1495"/>
    <mergeCell ref="C1496:E1496"/>
    <mergeCell ref="F1496:H1496"/>
    <mergeCell ref="I1496:J1496"/>
    <mergeCell ref="C1487:F1487"/>
    <mergeCell ref="G1487:J1487"/>
    <mergeCell ref="C1488:D1488"/>
    <mergeCell ref="E1488:G1488"/>
    <mergeCell ref="H1488:I1488"/>
    <mergeCell ref="A1489:J1489"/>
    <mergeCell ref="C1484:F1484"/>
    <mergeCell ref="G1484:J1484"/>
    <mergeCell ref="C1485:F1485"/>
    <mergeCell ref="G1485:J1485"/>
    <mergeCell ref="C1486:F1486"/>
    <mergeCell ref="G1486:J1486"/>
    <mergeCell ref="C1480:D1480"/>
    <mergeCell ref="E1480:F1480"/>
    <mergeCell ref="G1480:H1480"/>
    <mergeCell ref="C1481:E1482"/>
    <mergeCell ref="G1481:I1482"/>
    <mergeCell ref="C1483:F1483"/>
    <mergeCell ref="G1483:I1483"/>
    <mergeCell ref="C1466:E1466"/>
    <mergeCell ref="F1466:H1466"/>
    <mergeCell ref="I1466:J1466"/>
    <mergeCell ref="C1467:E1467"/>
    <mergeCell ref="F1467:J1467"/>
    <mergeCell ref="A1479:A1480"/>
    <mergeCell ref="B1479:B1480"/>
    <mergeCell ref="C1479:D1479"/>
    <mergeCell ref="E1479:F1479"/>
    <mergeCell ref="G1479:H1479"/>
    <mergeCell ref="A1459:J1460"/>
    <mergeCell ref="C1461:J1461"/>
    <mergeCell ref="C1462:J1462"/>
    <mergeCell ref="C1463:J1463"/>
    <mergeCell ref="C1464:J1464"/>
    <mergeCell ref="C1465:E1465"/>
    <mergeCell ref="F1465:H1465"/>
    <mergeCell ref="I1465:J1465"/>
    <mergeCell ref="C1456:F1456"/>
    <mergeCell ref="G1456:J1456"/>
    <mergeCell ref="C1457:D1457"/>
    <mergeCell ref="E1457:G1457"/>
    <mergeCell ref="H1457:I1457"/>
    <mergeCell ref="A1458:J1458"/>
    <mergeCell ref="C1453:F1453"/>
    <mergeCell ref="G1453:J1453"/>
    <mergeCell ref="C1454:F1454"/>
    <mergeCell ref="G1454:J1454"/>
    <mergeCell ref="C1455:F1455"/>
    <mergeCell ref="G1455:J1455"/>
    <mergeCell ref="C1449:D1449"/>
    <mergeCell ref="E1449:F1449"/>
    <mergeCell ref="G1449:H1449"/>
    <mergeCell ref="C1450:E1451"/>
    <mergeCell ref="G1450:I1451"/>
    <mergeCell ref="C1452:F1452"/>
    <mergeCell ref="G1452:I1452"/>
    <mergeCell ref="C1435:E1435"/>
    <mergeCell ref="F1435:H1435"/>
    <mergeCell ref="I1435:J1435"/>
    <mergeCell ref="C1436:E1436"/>
    <mergeCell ref="F1436:J1436"/>
    <mergeCell ref="A1448:A1449"/>
    <mergeCell ref="B1448:B1449"/>
    <mergeCell ref="C1448:D1448"/>
    <mergeCell ref="E1448:F1448"/>
    <mergeCell ref="G1448:H1448"/>
    <mergeCell ref="A1428:J1429"/>
    <mergeCell ref="C1430:J1430"/>
    <mergeCell ref="C1431:J1431"/>
    <mergeCell ref="C1432:J1432"/>
    <mergeCell ref="C1433:J1433"/>
    <mergeCell ref="C1434:E1434"/>
    <mergeCell ref="F1434:H1434"/>
    <mergeCell ref="I1434:J1434"/>
    <mergeCell ref="C1425:F1425"/>
    <mergeCell ref="G1425:J1425"/>
    <mergeCell ref="C1426:D1426"/>
    <mergeCell ref="E1426:G1426"/>
    <mergeCell ref="H1426:I1426"/>
    <mergeCell ref="A1427:J1427"/>
    <mergeCell ref="C1422:F1422"/>
    <mergeCell ref="G1422:J1422"/>
    <mergeCell ref="C1423:F1423"/>
    <mergeCell ref="G1423:J1423"/>
    <mergeCell ref="C1424:F1424"/>
    <mergeCell ref="G1424:J1424"/>
    <mergeCell ref="C1418:D1418"/>
    <mergeCell ref="E1418:F1418"/>
    <mergeCell ref="G1418:H1418"/>
    <mergeCell ref="C1419:E1420"/>
    <mergeCell ref="G1419:I1420"/>
    <mergeCell ref="C1421:F1421"/>
    <mergeCell ref="G1421:I1421"/>
    <mergeCell ref="C1404:E1404"/>
    <mergeCell ref="F1404:H1404"/>
    <mergeCell ref="I1404:J1404"/>
    <mergeCell ref="C1405:E1405"/>
    <mergeCell ref="F1405:J1405"/>
    <mergeCell ref="A1417:A1418"/>
    <mergeCell ref="B1417:B1418"/>
    <mergeCell ref="C1417:D1417"/>
    <mergeCell ref="E1417:F1417"/>
    <mergeCell ref="G1417:H1417"/>
    <mergeCell ref="A1397:J1398"/>
    <mergeCell ref="C1399:J1399"/>
    <mergeCell ref="C1400:J1400"/>
    <mergeCell ref="C1401:J1401"/>
    <mergeCell ref="C1402:J1402"/>
    <mergeCell ref="C1403:E1403"/>
    <mergeCell ref="F1403:H1403"/>
    <mergeCell ref="I1403:J1403"/>
    <mergeCell ref="C1394:F1394"/>
    <mergeCell ref="G1394:J1394"/>
    <mergeCell ref="C1395:D1395"/>
    <mergeCell ref="E1395:G1395"/>
    <mergeCell ref="H1395:I1395"/>
    <mergeCell ref="A1396:J1396"/>
    <mergeCell ref="C1391:F1391"/>
    <mergeCell ref="G1391:J1391"/>
    <mergeCell ref="C1392:F1392"/>
    <mergeCell ref="G1392:J1392"/>
    <mergeCell ref="C1393:F1393"/>
    <mergeCell ref="G1393:J1393"/>
    <mergeCell ref="C1387:D1387"/>
    <mergeCell ref="E1387:F1387"/>
    <mergeCell ref="G1387:H1387"/>
    <mergeCell ref="C1388:E1389"/>
    <mergeCell ref="G1388:I1389"/>
    <mergeCell ref="C1390:F1390"/>
    <mergeCell ref="G1390:I1390"/>
    <mergeCell ref="C1373:E1373"/>
    <mergeCell ref="F1373:H1373"/>
    <mergeCell ref="I1373:J1373"/>
    <mergeCell ref="C1374:E1374"/>
    <mergeCell ref="F1374:J1374"/>
    <mergeCell ref="A1386:A1387"/>
    <mergeCell ref="B1386:B1387"/>
    <mergeCell ref="C1386:D1386"/>
    <mergeCell ref="E1386:F1386"/>
    <mergeCell ref="G1386:H1386"/>
    <mergeCell ref="A1366:J1367"/>
    <mergeCell ref="C1368:J1368"/>
    <mergeCell ref="C1369:J1369"/>
    <mergeCell ref="C1370:J1370"/>
    <mergeCell ref="C1371:J1371"/>
    <mergeCell ref="C1372:E1372"/>
    <mergeCell ref="F1372:H1372"/>
    <mergeCell ref="I1372:J1372"/>
    <mergeCell ref="C1363:F1363"/>
    <mergeCell ref="G1363:J1363"/>
    <mergeCell ref="C1364:D1364"/>
    <mergeCell ref="E1364:G1364"/>
    <mergeCell ref="H1364:I1364"/>
    <mergeCell ref="A1365:J1365"/>
    <mergeCell ref="C1360:F1360"/>
    <mergeCell ref="G1360:J1360"/>
    <mergeCell ref="C1361:F1361"/>
    <mergeCell ref="G1361:J1361"/>
    <mergeCell ref="C1362:F1362"/>
    <mergeCell ref="G1362:J1362"/>
    <mergeCell ref="C1356:D1356"/>
    <mergeCell ref="E1356:F1356"/>
    <mergeCell ref="G1356:H1356"/>
    <mergeCell ref="C1357:E1358"/>
    <mergeCell ref="G1357:I1358"/>
    <mergeCell ref="C1359:F1359"/>
    <mergeCell ref="G1359:I1359"/>
    <mergeCell ref="C1342:E1342"/>
    <mergeCell ref="F1342:H1342"/>
    <mergeCell ref="I1342:J1342"/>
    <mergeCell ref="C1343:E1343"/>
    <mergeCell ref="F1343:J1343"/>
    <mergeCell ref="A1355:A1356"/>
    <mergeCell ref="B1355:B1356"/>
    <mergeCell ref="C1355:D1355"/>
    <mergeCell ref="E1355:F1355"/>
    <mergeCell ref="G1355:H1355"/>
    <mergeCell ref="A1335:J1336"/>
    <mergeCell ref="C1337:J1337"/>
    <mergeCell ref="C1338:J1338"/>
    <mergeCell ref="C1339:J1339"/>
    <mergeCell ref="C1340:J1340"/>
    <mergeCell ref="C1341:E1341"/>
    <mergeCell ref="F1341:H1341"/>
    <mergeCell ref="I1341:J1341"/>
    <mergeCell ref="C1332:F1332"/>
    <mergeCell ref="G1332:J1332"/>
    <mergeCell ref="C1333:D1333"/>
    <mergeCell ref="E1333:G1333"/>
    <mergeCell ref="H1333:I1333"/>
    <mergeCell ref="A1334:J1334"/>
    <mergeCell ref="C1329:F1329"/>
    <mergeCell ref="G1329:J1329"/>
    <mergeCell ref="C1330:F1330"/>
    <mergeCell ref="G1330:J1330"/>
    <mergeCell ref="C1331:F1331"/>
    <mergeCell ref="G1331:J1331"/>
    <mergeCell ref="C1325:D1325"/>
    <mergeCell ref="E1325:F1325"/>
    <mergeCell ref="G1325:H1325"/>
    <mergeCell ref="C1326:E1327"/>
    <mergeCell ref="G1326:I1327"/>
    <mergeCell ref="C1328:F1328"/>
    <mergeCell ref="G1328:I1328"/>
    <mergeCell ref="C1311:E1311"/>
    <mergeCell ref="F1311:H1311"/>
    <mergeCell ref="I1311:J1311"/>
    <mergeCell ref="C1312:E1312"/>
    <mergeCell ref="F1312:J1312"/>
    <mergeCell ref="A1324:A1325"/>
    <mergeCell ref="B1324:B1325"/>
    <mergeCell ref="C1324:D1324"/>
    <mergeCell ref="E1324:F1324"/>
    <mergeCell ref="G1324:H1324"/>
    <mergeCell ref="A1304:J1305"/>
    <mergeCell ref="C1306:J1306"/>
    <mergeCell ref="C1307:J1307"/>
    <mergeCell ref="C1308:J1308"/>
    <mergeCell ref="C1309:J1309"/>
    <mergeCell ref="C1310:E1310"/>
    <mergeCell ref="F1310:H1310"/>
    <mergeCell ref="I1310:J1310"/>
    <mergeCell ref="C1301:F1301"/>
    <mergeCell ref="G1301:J1301"/>
    <mergeCell ref="C1302:D1302"/>
    <mergeCell ref="E1302:G1302"/>
    <mergeCell ref="H1302:I1302"/>
    <mergeCell ref="A1303:J1303"/>
    <mergeCell ref="C1298:F1298"/>
    <mergeCell ref="G1298:J1298"/>
    <mergeCell ref="C1299:F1299"/>
    <mergeCell ref="G1299:J1299"/>
    <mergeCell ref="C1300:F1300"/>
    <mergeCell ref="G1300:J1300"/>
    <mergeCell ref="C1294:D1294"/>
    <mergeCell ref="E1294:F1294"/>
    <mergeCell ref="G1294:H1294"/>
    <mergeCell ref="C1295:E1296"/>
    <mergeCell ref="G1295:I1296"/>
    <mergeCell ref="C1297:F1297"/>
    <mergeCell ref="G1297:I1297"/>
    <mergeCell ref="C1280:E1280"/>
    <mergeCell ref="F1280:H1280"/>
    <mergeCell ref="I1280:J1280"/>
    <mergeCell ref="C1281:E1281"/>
    <mergeCell ref="F1281:J1281"/>
    <mergeCell ref="A1293:A1294"/>
    <mergeCell ref="B1293:B1294"/>
    <mergeCell ref="C1293:D1293"/>
    <mergeCell ref="E1293:F1293"/>
    <mergeCell ref="G1293:H1293"/>
    <mergeCell ref="A1273:J1274"/>
    <mergeCell ref="C1275:J1275"/>
    <mergeCell ref="C1276:J1276"/>
    <mergeCell ref="C1277:J1277"/>
    <mergeCell ref="C1278:J1278"/>
    <mergeCell ref="C1279:E1279"/>
    <mergeCell ref="F1279:H1279"/>
    <mergeCell ref="I1279:J1279"/>
    <mergeCell ref="C1270:F1270"/>
    <mergeCell ref="G1270:J1270"/>
    <mergeCell ref="C1271:D1271"/>
    <mergeCell ref="E1271:G1271"/>
    <mergeCell ref="H1271:I1271"/>
    <mergeCell ref="A1272:J1272"/>
    <mergeCell ref="C1267:F1267"/>
    <mergeCell ref="G1267:J1267"/>
    <mergeCell ref="C1268:F1268"/>
    <mergeCell ref="G1268:J1268"/>
    <mergeCell ref="C1269:F1269"/>
    <mergeCell ref="G1269:J1269"/>
    <mergeCell ref="C1263:D1263"/>
    <mergeCell ref="E1263:F1263"/>
    <mergeCell ref="G1263:H1263"/>
    <mergeCell ref="C1264:E1265"/>
    <mergeCell ref="G1264:I1265"/>
    <mergeCell ref="C1266:F1266"/>
    <mergeCell ref="G1266:I1266"/>
    <mergeCell ref="C1249:E1249"/>
    <mergeCell ref="F1249:H1249"/>
    <mergeCell ref="I1249:J1249"/>
    <mergeCell ref="C1250:E1250"/>
    <mergeCell ref="F1250:J1250"/>
    <mergeCell ref="A1262:A1263"/>
    <mergeCell ref="B1262:B1263"/>
    <mergeCell ref="C1262:D1262"/>
    <mergeCell ref="E1262:F1262"/>
    <mergeCell ref="G1262:H1262"/>
    <mergeCell ref="A1242:J1243"/>
    <mergeCell ref="C1244:J1244"/>
    <mergeCell ref="C1245:J1245"/>
    <mergeCell ref="C1246:J1246"/>
    <mergeCell ref="C1247:J1247"/>
    <mergeCell ref="C1248:E1248"/>
    <mergeCell ref="F1248:H1248"/>
    <mergeCell ref="I1248:J1248"/>
    <mergeCell ref="C1239:F1239"/>
    <mergeCell ref="G1239:J1239"/>
    <mergeCell ref="C1240:D1240"/>
    <mergeCell ref="E1240:G1240"/>
    <mergeCell ref="H1240:I1240"/>
    <mergeCell ref="A1241:J1241"/>
    <mergeCell ref="C1236:F1236"/>
    <mergeCell ref="G1236:J1236"/>
    <mergeCell ref="C1237:F1237"/>
    <mergeCell ref="G1237:J1237"/>
    <mergeCell ref="C1238:F1238"/>
    <mergeCell ref="G1238:J1238"/>
    <mergeCell ref="C1232:D1232"/>
    <mergeCell ref="E1232:F1232"/>
    <mergeCell ref="G1232:H1232"/>
    <mergeCell ref="C1233:E1234"/>
    <mergeCell ref="G1233:I1234"/>
    <mergeCell ref="C1235:F1235"/>
    <mergeCell ref="G1235:I1235"/>
    <mergeCell ref="C1218:E1218"/>
    <mergeCell ref="F1218:H1218"/>
    <mergeCell ref="I1218:J1218"/>
    <mergeCell ref="C1219:E1219"/>
    <mergeCell ref="F1219:J1219"/>
    <mergeCell ref="A1231:A1232"/>
    <mergeCell ref="B1231:B1232"/>
    <mergeCell ref="C1231:D1231"/>
    <mergeCell ref="E1231:F1231"/>
    <mergeCell ref="G1231:H1231"/>
    <mergeCell ref="A1211:J1212"/>
    <mergeCell ref="C1213:J1213"/>
    <mergeCell ref="C1214:J1214"/>
    <mergeCell ref="C1215:J1215"/>
    <mergeCell ref="C1216:J1216"/>
    <mergeCell ref="C1217:E1217"/>
    <mergeCell ref="F1217:H1217"/>
    <mergeCell ref="I1217:J1217"/>
    <mergeCell ref="C1208:F1208"/>
    <mergeCell ref="G1208:J1208"/>
    <mergeCell ref="C1209:D1209"/>
    <mergeCell ref="E1209:G1209"/>
    <mergeCell ref="H1209:I1209"/>
    <mergeCell ref="A1210:J1210"/>
    <mergeCell ref="C1205:F1205"/>
    <mergeCell ref="G1205:J1205"/>
    <mergeCell ref="C1206:F1206"/>
    <mergeCell ref="G1206:J1206"/>
    <mergeCell ref="C1207:F1207"/>
    <mergeCell ref="G1207:J1207"/>
    <mergeCell ref="C1201:D1201"/>
    <mergeCell ref="E1201:F1201"/>
    <mergeCell ref="G1201:H1201"/>
    <mergeCell ref="C1202:E1203"/>
    <mergeCell ref="G1202:I1203"/>
    <mergeCell ref="C1204:F1204"/>
    <mergeCell ref="G1204:I1204"/>
    <mergeCell ref="C1187:E1187"/>
    <mergeCell ref="F1187:H1187"/>
    <mergeCell ref="I1187:J1187"/>
    <mergeCell ref="C1188:E1188"/>
    <mergeCell ref="F1188:J1188"/>
    <mergeCell ref="A1200:A1201"/>
    <mergeCell ref="B1200:B1201"/>
    <mergeCell ref="C1200:D1200"/>
    <mergeCell ref="E1200:F1200"/>
    <mergeCell ref="G1200:H1200"/>
    <mergeCell ref="A1180:J1181"/>
    <mergeCell ref="C1182:J1182"/>
    <mergeCell ref="C1183:J1183"/>
    <mergeCell ref="C1184:J1184"/>
    <mergeCell ref="C1185:J1185"/>
    <mergeCell ref="C1186:E1186"/>
    <mergeCell ref="F1186:H1186"/>
    <mergeCell ref="I1186:J1186"/>
    <mergeCell ref="C1177:F1177"/>
    <mergeCell ref="G1177:J1177"/>
    <mergeCell ref="C1178:D1178"/>
    <mergeCell ref="E1178:G1178"/>
    <mergeCell ref="H1178:I1178"/>
    <mergeCell ref="A1179:J1179"/>
    <mergeCell ref="C1174:F1174"/>
    <mergeCell ref="G1174:J1174"/>
    <mergeCell ref="C1175:F1175"/>
    <mergeCell ref="G1175:J1175"/>
    <mergeCell ref="C1176:F1176"/>
    <mergeCell ref="G1176:J1176"/>
    <mergeCell ref="C1170:D1170"/>
    <mergeCell ref="E1170:F1170"/>
    <mergeCell ref="G1170:H1170"/>
    <mergeCell ref="C1171:E1172"/>
    <mergeCell ref="G1171:I1172"/>
    <mergeCell ref="C1173:F1173"/>
    <mergeCell ref="G1173:I1173"/>
    <mergeCell ref="C1156:E1156"/>
    <mergeCell ref="F1156:H1156"/>
    <mergeCell ref="I1156:J1156"/>
    <mergeCell ref="C1157:E1157"/>
    <mergeCell ref="F1157:J1157"/>
    <mergeCell ref="A1169:A1170"/>
    <mergeCell ref="B1169:B1170"/>
    <mergeCell ref="C1169:D1169"/>
    <mergeCell ref="E1169:F1169"/>
    <mergeCell ref="G1169:H1169"/>
    <mergeCell ref="A1149:J1150"/>
    <mergeCell ref="C1151:J1151"/>
    <mergeCell ref="C1152:J1152"/>
    <mergeCell ref="C1153:J1153"/>
    <mergeCell ref="C1154:J1154"/>
    <mergeCell ref="C1155:E1155"/>
    <mergeCell ref="F1155:H1155"/>
    <mergeCell ref="I1155:J1155"/>
    <mergeCell ref="C1146:F1146"/>
    <mergeCell ref="G1146:J1146"/>
    <mergeCell ref="C1147:D1147"/>
    <mergeCell ref="E1147:G1147"/>
    <mergeCell ref="H1147:I1147"/>
    <mergeCell ref="A1148:J1148"/>
    <mergeCell ref="C1143:F1143"/>
    <mergeCell ref="G1143:J1143"/>
    <mergeCell ref="C1144:F1144"/>
    <mergeCell ref="G1144:J1144"/>
    <mergeCell ref="C1145:F1145"/>
    <mergeCell ref="G1145:J1145"/>
    <mergeCell ref="C1139:D1139"/>
    <mergeCell ref="E1139:F1139"/>
    <mergeCell ref="G1139:H1139"/>
    <mergeCell ref="C1140:E1141"/>
    <mergeCell ref="G1140:I1141"/>
    <mergeCell ref="C1142:F1142"/>
    <mergeCell ref="G1142:I1142"/>
    <mergeCell ref="C1125:E1125"/>
    <mergeCell ref="F1125:H1125"/>
    <mergeCell ref="I1125:J1125"/>
    <mergeCell ref="C1126:E1126"/>
    <mergeCell ref="F1126:J1126"/>
    <mergeCell ref="A1138:A1139"/>
    <mergeCell ref="B1138:B1139"/>
    <mergeCell ref="C1138:D1138"/>
    <mergeCell ref="E1138:F1138"/>
    <mergeCell ref="G1138:H1138"/>
    <mergeCell ref="A1118:J1119"/>
    <mergeCell ref="C1120:J1120"/>
    <mergeCell ref="C1121:J1121"/>
    <mergeCell ref="C1122:J1122"/>
    <mergeCell ref="C1123:J1123"/>
    <mergeCell ref="C1124:E1124"/>
    <mergeCell ref="F1124:H1124"/>
    <mergeCell ref="I1124:J1124"/>
    <mergeCell ref="C1115:F1115"/>
    <mergeCell ref="G1115:J1115"/>
    <mergeCell ref="C1116:D1116"/>
    <mergeCell ref="E1116:G1116"/>
    <mergeCell ref="H1116:I1116"/>
    <mergeCell ref="A1117:J1117"/>
    <mergeCell ref="C1112:F1112"/>
    <mergeCell ref="G1112:J1112"/>
    <mergeCell ref="C1113:F1113"/>
    <mergeCell ref="G1113:J1113"/>
    <mergeCell ref="C1114:F1114"/>
    <mergeCell ref="G1114:J1114"/>
    <mergeCell ref="C1108:D1108"/>
    <mergeCell ref="E1108:F1108"/>
    <mergeCell ref="G1108:H1108"/>
    <mergeCell ref="C1109:E1110"/>
    <mergeCell ref="G1109:I1110"/>
    <mergeCell ref="C1111:F1111"/>
    <mergeCell ref="G1111:I1111"/>
    <mergeCell ref="C1094:E1094"/>
    <mergeCell ref="F1094:H1094"/>
    <mergeCell ref="I1094:J1094"/>
    <mergeCell ref="C1095:E1095"/>
    <mergeCell ref="F1095:J1095"/>
    <mergeCell ref="A1107:A1108"/>
    <mergeCell ref="B1107:B1108"/>
    <mergeCell ref="C1107:D1107"/>
    <mergeCell ref="E1107:F1107"/>
    <mergeCell ref="G1107:H1107"/>
    <mergeCell ref="A1087:J1088"/>
    <mergeCell ref="C1089:J1089"/>
    <mergeCell ref="C1090:J1090"/>
    <mergeCell ref="C1091:J1091"/>
    <mergeCell ref="C1092:J1092"/>
    <mergeCell ref="C1093:E1093"/>
    <mergeCell ref="F1093:H1093"/>
    <mergeCell ref="I1093:J1093"/>
    <mergeCell ref="C1084:F1084"/>
    <mergeCell ref="G1084:J1084"/>
    <mergeCell ref="C1085:D1085"/>
    <mergeCell ref="E1085:G1085"/>
    <mergeCell ref="H1085:I1085"/>
    <mergeCell ref="A1086:J1086"/>
    <mergeCell ref="C1081:F1081"/>
    <mergeCell ref="G1081:J1081"/>
    <mergeCell ref="C1082:F1082"/>
    <mergeCell ref="G1082:J1082"/>
    <mergeCell ref="C1083:F1083"/>
    <mergeCell ref="G1083:J1083"/>
    <mergeCell ref="C1077:D1077"/>
    <mergeCell ref="E1077:F1077"/>
    <mergeCell ref="G1077:H1077"/>
    <mergeCell ref="C1078:E1079"/>
    <mergeCell ref="G1078:I1079"/>
    <mergeCell ref="C1080:F1080"/>
    <mergeCell ref="G1080:I1080"/>
    <mergeCell ref="C1063:E1063"/>
    <mergeCell ref="F1063:H1063"/>
    <mergeCell ref="I1063:J1063"/>
    <mergeCell ref="C1064:E1064"/>
    <mergeCell ref="F1064:J1064"/>
    <mergeCell ref="A1076:A1077"/>
    <mergeCell ref="B1076:B1077"/>
    <mergeCell ref="C1076:D1076"/>
    <mergeCell ref="E1076:F1076"/>
    <mergeCell ref="G1076:H1076"/>
    <mergeCell ref="A1056:J1057"/>
    <mergeCell ref="C1058:J1058"/>
    <mergeCell ref="C1059:J1059"/>
    <mergeCell ref="C1060:J1060"/>
    <mergeCell ref="C1061:J1061"/>
    <mergeCell ref="C1062:E1062"/>
    <mergeCell ref="F1062:H1062"/>
    <mergeCell ref="I1062:J1062"/>
    <mergeCell ref="C1053:F1053"/>
    <mergeCell ref="G1053:J1053"/>
    <mergeCell ref="C1054:D1054"/>
    <mergeCell ref="E1054:G1054"/>
    <mergeCell ref="H1054:I1054"/>
    <mergeCell ref="A1055:J1055"/>
    <mergeCell ref="C1050:F1050"/>
    <mergeCell ref="G1050:J1050"/>
    <mergeCell ref="C1051:F1051"/>
    <mergeCell ref="G1051:J1051"/>
    <mergeCell ref="C1052:F1052"/>
    <mergeCell ref="G1052:J1052"/>
    <mergeCell ref="C1046:D1046"/>
    <mergeCell ref="E1046:F1046"/>
    <mergeCell ref="G1046:H1046"/>
    <mergeCell ref="C1047:E1048"/>
    <mergeCell ref="G1047:I1048"/>
    <mergeCell ref="C1049:F1049"/>
    <mergeCell ref="G1049:I1049"/>
    <mergeCell ref="C1032:E1032"/>
    <mergeCell ref="F1032:H1032"/>
    <mergeCell ref="I1032:J1032"/>
    <mergeCell ref="C1033:E1033"/>
    <mergeCell ref="F1033:J1033"/>
    <mergeCell ref="A1045:A1046"/>
    <mergeCell ref="B1045:B1046"/>
    <mergeCell ref="C1045:D1045"/>
    <mergeCell ref="E1045:F1045"/>
    <mergeCell ref="G1045:H1045"/>
    <mergeCell ref="A1025:J1026"/>
    <mergeCell ref="C1027:J1027"/>
    <mergeCell ref="C1028:J1028"/>
    <mergeCell ref="C1029:J1029"/>
    <mergeCell ref="C1030:J1030"/>
    <mergeCell ref="C1031:E1031"/>
    <mergeCell ref="F1031:H1031"/>
    <mergeCell ref="I1031:J1031"/>
    <mergeCell ref="C1022:F1022"/>
    <mergeCell ref="G1022:J1022"/>
    <mergeCell ref="C1023:D1023"/>
    <mergeCell ref="E1023:G1023"/>
    <mergeCell ref="H1023:I1023"/>
    <mergeCell ref="A1024:J1024"/>
    <mergeCell ref="C1019:F1019"/>
    <mergeCell ref="G1019:J1019"/>
    <mergeCell ref="C1020:F1020"/>
    <mergeCell ref="G1020:J1020"/>
    <mergeCell ref="C1021:F1021"/>
    <mergeCell ref="G1021:J1021"/>
    <mergeCell ref="C1015:D1015"/>
    <mergeCell ref="E1015:F1015"/>
    <mergeCell ref="G1015:H1015"/>
    <mergeCell ref="C1016:E1017"/>
    <mergeCell ref="G1016:I1017"/>
    <mergeCell ref="C1018:F1018"/>
    <mergeCell ref="G1018:I1018"/>
    <mergeCell ref="C1001:E1001"/>
    <mergeCell ref="F1001:H1001"/>
    <mergeCell ref="I1001:J1001"/>
    <mergeCell ref="C1002:E1002"/>
    <mergeCell ref="F1002:J1002"/>
    <mergeCell ref="A1014:A1015"/>
    <mergeCell ref="B1014:B1015"/>
    <mergeCell ref="C1014:D1014"/>
    <mergeCell ref="E1014:F1014"/>
    <mergeCell ref="G1014:H1014"/>
    <mergeCell ref="A994:J995"/>
    <mergeCell ref="C996:J996"/>
    <mergeCell ref="C997:J997"/>
    <mergeCell ref="C998:J998"/>
    <mergeCell ref="C999:J999"/>
    <mergeCell ref="C1000:E1000"/>
    <mergeCell ref="F1000:H1000"/>
    <mergeCell ref="I1000:J1000"/>
    <mergeCell ref="C991:F991"/>
    <mergeCell ref="G991:J991"/>
    <mergeCell ref="C992:D992"/>
    <mergeCell ref="E992:G992"/>
    <mergeCell ref="H992:I992"/>
    <mergeCell ref="A993:J993"/>
    <mergeCell ref="C988:F988"/>
    <mergeCell ref="G988:J988"/>
    <mergeCell ref="C989:F989"/>
    <mergeCell ref="G989:J989"/>
    <mergeCell ref="C990:F990"/>
    <mergeCell ref="G990:J990"/>
    <mergeCell ref="C984:D984"/>
    <mergeCell ref="E984:F984"/>
    <mergeCell ref="G984:H984"/>
    <mergeCell ref="C985:E986"/>
    <mergeCell ref="G985:I986"/>
    <mergeCell ref="C987:F987"/>
    <mergeCell ref="G987:I987"/>
    <mergeCell ref="C970:E970"/>
    <mergeCell ref="F970:H970"/>
    <mergeCell ref="I970:J970"/>
    <mergeCell ref="C971:E971"/>
    <mergeCell ref="F971:J971"/>
    <mergeCell ref="A983:A984"/>
    <mergeCell ref="B983:B984"/>
    <mergeCell ref="C983:D983"/>
    <mergeCell ref="E983:F983"/>
    <mergeCell ref="G983:H983"/>
    <mergeCell ref="A963:J964"/>
    <mergeCell ref="C965:J965"/>
    <mergeCell ref="C966:J966"/>
    <mergeCell ref="C967:J967"/>
    <mergeCell ref="C968:J968"/>
    <mergeCell ref="C969:E969"/>
    <mergeCell ref="F969:H969"/>
    <mergeCell ref="I969:J969"/>
    <mergeCell ref="C960:F960"/>
    <mergeCell ref="G960:J960"/>
    <mergeCell ref="C961:D961"/>
    <mergeCell ref="E961:G961"/>
    <mergeCell ref="H961:I961"/>
    <mergeCell ref="A962:J962"/>
    <mergeCell ref="C957:F957"/>
    <mergeCell ref="G957:J957"/>
    <mergeCell ref="C958:F958"/>
    <mergeCell ref="G958:J958"/>
    <mergeCell ref="C959:F959"/>
    <mergeCell ref="G959:J959"/>
    <mergeCell ref="C953:D953"/>
    <mergeCell ref="E953:F953"/>
    <mergeCell ref="G953:H953"/>
    <mergeCell ref="C954:E955"/>
    <mergeCell ref="G954:I955"/>
    <mergeCell ref="C956:F956"/>
    <mergeCell ref="G956:I956"/>
    <mergeCell ref="C939:E939"/>
    <mergeCell ref="F939:H939"/>
    <mergeCell ref="I939:J939"/>
    <mergeCell ref="C940:E940"/>
    <mergeCell ref="F940:J940"/>
    <mergeCell ref="A952:A953"/>
    <mergeCell ref="B952:B953"/>
    <mergeCell ref="C952:D952"/>
    <mergeCell ref="E952:F952"/>
    <mergeCell ref="G952:H952"/>
    <mergeCell ref="A932:J933"/>
    <mergeCell ref="C934:J934"/>
    <mergeCell ref="C935:J935"/>
    <mergeCell ref="C936:J936"/>
    <mergeCell ref="C937:J937"/>
    <mergeCell ref="C938:E938"/>
    <mergeCell ref="F938:H938"/>
    <mergeCell ref="I938:J938"/>
    <mergeCell ref="C929:F929"/>
    <mergeCell ref="G929:J929"/>
    <mergeCell ref="C930:D930"/>
    <mergeCell ref="E930:G930"/>
    <mergeCell ref="H930:I930"/>
    <mergeCell ref="A931:J931"/>
    <mergeCell ref="C926:F926"/>
    <mergeCell ref="G926:J926"/>
    <mergeCell ref="C927:F927"/>
    <mergeCell ref="G927:J927"/>
    <mergeCell ref="C928:F928"/>
    <mergeCell ref="G928:J928"/>
    <mergeCell ref="C922:D922"/>
    <mergeCell ref="E922:F922"/>
    <mergeCell ref="G922:H922"/>
    <mergeCell ref="C923:E924"/>
    <mergeCell ref="G923:I924"/>
    <mergeCell ref="C925:F925"/>
    <mergeCell ref="G925:I925"/>
    <mergeCell ref="C908:E908"/>
    <mergeCell ref="F908:H908"/>
    <mergeCell ref="I908:J908"/>
    <mergeCell ref="C909:E909"/>
    <mergeCell ref="F909:J909"/>
    <mergeCell ref="A921:A922"/>
    <mergeCell ref="B921:B922"/>
    <mergeCell ref="C921:D921"/>
    <mergeCell ref="E921:F921"/>
    <mergeCell ref="G921:H921"/>
    <mergeCell ref="A901:J902"/>
    <mergeCell ref="C903:J903"/>
    <mergeCell ref="C904:J904"/>
    <mergeCell ref="C905:J905"/>
    <mergeCell ref="C906:J906"/>
    <mergeCell ref="C907:E907"/>
    <mergeCell ref="F907:H907"/>
    <mergeCell ref="I907:J907"/>
    <mergeCell ref="C898:F898"/>
    <mergeCell ref="G898:J898"/>
    <mergeCell ref="C899:D899"/>
    <mergeCell ref="E899:G899"/>
    <mergeCell ref="H899:I899"/>
    <mergeCell ref="A900:J900"/>
    <mergeCell ref="C895:F895"/>
    <mergeCell ref="G895:J895"/>
    <mergeCell ref="C896:F896"/>
    <mergeCell ref="G896:J896"/>
    <mergeCell ref="C897:F897"/>
    <mergeCell ref="G897:J897"/>
    <mergeCell ref="C891:D891"/>
    <mergeCell ref="E891:F891"/>
    <mergeCell ref="G891:H891"/>
    <mergeCell ref="C892:E893"/>
    <mergeCell ref="G892:I893"/>
    <mergeCell ref="C894:F894"/>
    <mergeCell ref="G894:I894"/>
    <mergeCell ref="C877:E877"/>
    <mergeCell ref="F877:H877"/>
    <mergeCell ref="I877:J877"/>
    <mergeCell ref="C878:E878"/>
    <mergeCell ref="F878:J878"/>
    <mergeCell ref="A890:A891"/>
    <mergeCell ref="B890:B891"/>
    <mergeCell ref="C890:D890"/>
    <mergeCell ref="E890:F890"/>
    <mergeCell ref="G890:H890"/>
    <mergeCell ref="A870:J871"/>
    <mergeCell ref="C872:J872"/>
    <mergeCell ref="C873:J873"/>
    <mergeCell ref="C874:J874"/>
    <mergeCell ref="C875:J875"/>
    <mergeCell ref="C876:E876"/>
    <mergeCell ref="F876:H876"/>
    <mergeCell ref="I876:J876"/>
    <mergeCell ref="C867:F867"/>
    <mergeCell ref="G867:J867"/>
    <mergeCell ref="C868:D868"/>
    <mergeCell ref="E868:G868"/>
    <mergeCell ref="H868:I868"/>
    <mergeCell ref="A869:J869"/>
    <mergeCell ref="C864:F864"/>
    <mergeCell ref="G864:J864"/>
    <mergeCell ref="C865:F865"/>
    <mergeCell ref="G865:J865"/>
    <mergeCell ref="C866:F866"/>
    <mergeCell ref="G866:J866"/>
    <mergeCell ref="C860:D860"/>
    <mergeCell ref="E860:F860"/>
    <mergeCell ref="G860:H860"/>
    <mergeCell ref="C861:E862"/>
    <mergeCell ref="G861:I862"/>
    <mergeCell ref="C863:F863"/>
    <mergeCell ref="G863:I863"/>
    <mergeCell ref="C846:E846"/>
    <mergeCell ref="F846:H846"/>
    <mergeCell ref="I846:J846"/>
    <mergeCell ref="C847:E847"/>
    <mergeCell ref="F847:J847"/>
    <mergeCell ref="A859:A860"/>
    <mergeCell ref="B859:B860"/>
    <mergeCell ref="C859:D859"/>
    <mergeCell ref="E859:F859"/>
    <mergeCell ref="G859:H859"/>
    <mergeCell ref="A839:J840"/>
    <mergeCell ref="C841:J841"/>
    <mergeCell ref="C842:J842"/>
    <mergeCell ref="C843:J843"/>
    <mergeCell ref="C844:J844"/>
    <mergeCell ref="C845:E845"/>
    <mergeCell ref="F845:H845"/>
    <mergeCell ref="I845:J845"/>
    <mergeCell ref="C836:F836"/>
    <mergeCell ref="G836:J836"/>
    <mergeCell ref="C837:D837"/>
    <mergeCell ref="E837:G837"/>
    <mergeCell ref="H837:I837"/>
    <mergeCell ref="A838:J838"/>
    <mergeCell ref="C833:F833"/>
    <mergeCell ref="G833:J833"/>
    <mergeCell ref="C834:F834"/>
    <mergeCell ref="G834:J834"/>
    <mergeCell ref="C835:F835"/>
    <mergeCell ref="G835:J835"/>
    <mergeCell ref="C829:D829"/>
    <mergeCell ref="E829:F829"/>
    <mergeCell ref="G829:H829"/>
    <mergeCell ref="C830:E831"/>
    <mergeCell ref="G830:I831"/>
    <mergeCell ref="C832:F832"/>
    <mergeCell ref="G832:I832"/>
    <mergeCell ref="C815:E815"/>
    <mergeCell ref="F815:H815"/>
    <mergeCell ref="I815:J815"/>
    <mergeCell ref="C816:E816"/>
    <mergeCell ref="F816:J816"/>
    <mergeCell ref="A828:A829"/>
    <mergeCell ref="B828:B829"/>
    <mergeCell ref="C828:D828"/>
    <mergeCell ref="E828:F828"/>
    <mergeCell ref="G828:H828"/>
    <mergeCell ref="A808:J809"/>
    <mergeCell ref="C810:J810"/>
    <mergeCell ref="C811:J811"/>
    <mergeCell ref="C812:J812"/>
    <mergeCell ref="C813:J813"/>
    <mergeCell ref="C814:E814"/>
    <mergeCell ref="F814:H814"/>
    <mergeCell ref="I814:J814"/>
    <mergeCell ref="C805:F805"/>
    <mergeCell ref="G805:J805"/>
    <mergeCell ref="C806:D806"/>
    <mergeCell ref="E806:G806"/>
    <mergeCell ref="H806:I806"/>
    <mergeCell ref="A807:J807"/>
    <mergeCell ref="C802:F802"/>
    <mergeCell ref="G802:J802"/>
    <mergeCell ref="C803:F803"/>
    <mergeCell ref="G803:J803"/>
    <mergeCell ref="C804:F804"/>
    <mergeCell ref="G804:J804"/>
    <mergeCell ref="C798:D798"/>
    <mergeCell ref="E798:F798"/>
    <mergeCell ref="G798:H798"/>
    <mergeCell ref="C799:E800"/>
    <mergeCell ref="G799:I800"/>
    <mergeCell ref="C801:F801"/>
    <mergeCell ref="G801:I801"/>
    <mergeCell ref="C784:E784"/>
    <mergeCell ref="F784:H784"/>
    <mergeCell ref="I784:J784"/>
    <mergeCell ref="C785:E785"/>
    <mergeCell ref="F785:J785"/>
    <mergeCell ref="A797:A798"/>
    <mergeCell ref="B797:B798"/>
    <mergeCell ref="C797:D797"/>
    <mergeCell ref="E797:F797"/>
    <mergeCell ref="G797:H797"/>
    <mergeCell ref="A777:J778"/>
    <mergeCell ref="C779:J779"/>
    <mergeCell ref="C780:J780"/>
    <mergeCell ref="C781:J781"/>
    <mergeCell ref="C782:J782"/>
    <mergeCell ref="C783:E783"/>
    <mergeCell ref="F783:H783"/>
    <mergeCell ref="I783:J783"/>
    <mergeCell ref="C774:F774"/>
    <mergeCell ref="G774:J774"/>
    <mergeCell ref="C775:D775"/>
    <mergeCell ref="E775:G775"/>
    <mergeCell ref="H775:I775"/>
    <mergeCell ref="A776:J776"/>
    <mergeCell ref="C771:F771"/>
    <mergeCell ref="G771:J771"/>
    <mergeCell ref="C772:F772"/>
    <mergeCell ref="G772:J772"/>
    <mergeCell ref="C773:F773"/>
    <mergeCell ref="G773:J773"/>
    <mergeCell ref="C767:D767"/>
    <mergeCell ref="E767:F767"/>
    <mergeCell ref="G767:H767"/>
    <mergeCell ref="C768:E769"/>
    <mergeCell ref="G768:I769"/>
    <mergeCell ref="C770:F770"/>
    <mergeCell ref="G770:I770"/>
    <mergeCell ref="C753:E753"/>
    <mergeCell ref="F753:H753"/>
    <mergeCell ref="I753:J753"/>
    <mergeCell ref="C754:E754"/>
    <mergeCell ref="F754:J754"/>
    <mergeCell ref="A766:A767"/>
    <mergeCell ref="B766:B767"/>
    <mergeCell ref="C766:D766"/>
    <mergeCell ref="E766:F766"/>
    <mergeCell ref="G766:H766"/>
    <mergeCell ref="A746:J747"/>
    <mergeCell ref="C748:J748"/>
    <mergeCell ref="C749:J749"/>
    <mergeCell ref="C750:J750"/>
    <mergeCell ref="C751:J751"/>
    <mergeCell ref="C752:E752"/>
    <mergeCell ref="F752:H752"/>
    <mergeCell ref="I752:J752"/>
    <mergeCell ref="C743:F743"/>
    <mergeCell ref="G743:J743"/>
    <mergeCell ref="C744:D744"/>
    <mergeCell ref="E744:G744"/>
    <mergeCell ref="H744:I744"/>
    <mergeCell ref="A745:J745"/>
    <mergeCell ref="C740:F740"/>
    <mergeCell ref="G740:J740"/>
    <mergeCell ref="C741:F741"/>
    <mergeCell ref="G741:J741"/>
    <mergeCell ref="C742:F742"/>
    <mergeCell ref="G742:J742"/>
    <mergeCell ref="C736:D736"/>
    <mergeCell ref="E736:F736"/>
    <mergeCell ref="G736:H736"/>
    <mergeCell ref="C737:E738"/>
    <mergeCell ref="G737:I738"/>
    <mergeCell ref="C739:F739"/>
    <mergeCell ref="G739:I739"/>
    <mergeCell ref="C722:E722"/>
    <mergeCell ref="F722:H722"/>
    <mergeCell ref="I722:J722"/>
    <mergeCell ref="C723:E723"/>
    <mergeCell ref="F723:J723"/>
    <mergeCell ref="A735:A736"/>
    <mergeCell ref="B735:B736"/>
    <mergeCell ref="C735:D735"/>
    <mergeCell ref="E735:F735"/>
    <mergeCell ref="G735:H735"/>
    <mergeCell ref="A715:J716"/>
    <mergeCell ref="C717:J717"/>
    <mergeCell ref="C718:J718"/>
    <mergeCell ref="C719:J719"/>
    <mergeCell ref="C720:J720"/>
    <mergeCell ref="C721:E721"/>
    <mergeCell ref="F721:H721"/>
    <mergeCell ref="I721:J721"/>
    <mergeCell ref="C712:F712"/>
    <mergeCell ref="G712:J712"/>
    <mergeCell ref="C713:D713"/>
    <mergeCell ref="E713:G713"/>
    <mergeCell ref="H713:I713"/>
    <mergeCell ref="A714:J714"/>
    <mergeCell ref="C709:F709"/>
    <mergeCell ref="G709:J709"/>
    <mergeCell ref="C710:F710"/>
    <mergeCell ref="G710:J710"/>
    <mergeCell ref="C711:F711"/>
    <mergeCell ref="G711:J711"/>
    <mergeCell ref="C705:D705"/>
    <mergeCell ref="E705:F705"/>
    <mergeCell ref="G705:H705"/>
    <mergeCell ref="C706:E707"/>
    <mergeCell ref="G706:I707"/>
    <mergeCell ref="C708:F708"/>
    <mergeCell ref="G708:I708"/>
    <mergeCell ref="C691:E691"/>
    <mergeCell ref="F691:H691"/>
    <mergeCell ref="I691:J691"/>
    <mergeCell ref="C692:E692"/>
    <mergeCell ref="F692:J692"/>
    <mergeCell ref="A704:A705"/>
    <mergeCell ref="B704:B705"/>
    <mergeCell ref="C704:D704"/>
    <mergeCell ref="E704:F704"/>
    <mergeCell ref="G704:H704"/>
    <mergeCell ref="A684:J685"/>
    <mergeCell ref="C686:J686"/>
    <mergeCell ref="C687:J687"/>
    <mergeCell ref="C688:J688"/>
    <mergeCell ref="C689:J689"/>
    <mergeCell ref="C690:E690"/>
    <mergeCell ref="F690:H690"/>
    <mergeCell ref="I690:J690"/>
    <mergeCell ref="C681:F681"/>
    <mergeCell ref="G681:J681"/>
    <mergeCell ref="C682:D682"/>
    <mergeCell ref="E682:G682"/>
    <mergeCell ref="H682:I682"/>
    <mergeCell ref="A683:J683"/>
    <mergeCell ref="C678:F678"/>
    <mergeCell ref="G678:J678"/>
    <mergeCell ref="C679:F679"/>
    <mergeCell ref="G679:J679"/>
    <mergeCell ref="C680:F680"/>
    <mergeCell ref="G680:J680"/>
    <mergeCell ref="C674:D674"/>
    <mergeCell ref="E674:F674"/>
    <mergeCell ref="G674:H674"/>
    <mergeCell ref="C675:E676"/>
    <mergeCell ref="G675:I676"/>
    <mergeCell ref="C677:F677"/>
    <mergeCell ref="G677:I677"/>
    <mergeCell ref="C660:E660"/>
    <mergeCell ref="F660:H660"/>
    <mergeCell ref="I660:J660"/>
    <mergeCell ref="C661:E661"/>
    <mergeCell ref="F661:J661"/>
    <mergeCell ref="A673:A674"/>
    <mergeCell ref="B673:B674"/>
    <mergeCell ref="C673:D673"/>
    <mergeCell ref="E673:F673"/>
    <mergeCell ref="G673:H673"/>
    <mergeCell ref="A653:J654"/>
    <mergeCell ref="C655:J655"/>
    <mergeCell ref="C656:J656"/>
    <mergeCell ref="C657:J657"/>
    <mergeCell ref="C658:J658"/>
    <mergeCell ref="C659:E659"/>
    <mergeCell ref="F659:H659"/>
    <mergeCell ref="I659:J659"/>
    <mergeCell ref="C650:F650"/>
    <mergeCell ref="G650:J650"/>
    <mergeCell ref="C651:D651"/>
    <mergeCell ref="E651:G651"/>
    <mergeCell ref="H651:I651"/>
    <mergeCell ref="A652:J652"/>
    <mergeCell ref="C647:F647"/>
    <mergeCell ref="G647:J647"/>
    <mergeCell ref="C648:F648"/>
    <mergeCell ref="G648:J648"/>
    <mergeCell ref="C649:F649"/>
    <mergeCell ref="G649:J649"/>
    <mergeCell ref="C643:D643"/>
    <mergeCell ref="E643:F643"/>
    <mergeCell ref="G643:H643"/>
    <mergeCell ref="C644:E645"/>
    <mergeCell ref="G644:I645"/>
    <mergeCell ref="C646:F646"/>
    <mergeCell ref="G646:I646"/>
    <mergeCell ref="C629:E629"/>
    <mergeCell ref="F629:H629"/>
    <mergeCell ref="I629:J629"/>
    <mergeCell ref="C630:E630"/>
    <mergeCell ref="F630:J630"/>
    <mergeCell ref="A642:A643"/>
    <mergeCell ref="B642:B643"/>
    <mergeCell ref="C642:D642"/>
    <mergeCell ref="E642:F642"/>
    <mergeCell ref="G642:H642"/>
    <mergeCell ref="A622:J623"/>
    <mergeCell ref="C624:J624"/>
    <mergeCell ref="C625:J625"/>
    <mergeCell ref="C626:J626"/>
    <mergeCell ref="C627:J627"/>
    <mergeCell ref="C628:E628"/>
    <mergeCell ref="F628:H628"/>
    <mergeCell ref="I628:J628"/>
    <mergeCell ref="A311:J311"/>
    <mergeCell ref="A312:J313"/>
    <mergeCell ref="C314:J314"/>
    <mergeCell ref="C315:J315"/>
    <mergeCell ref="C316:J316"/>
    <mergeCell ref="C317:J317"/>
    <mergeCell ref="C318:E318"/>
    <mergeCell ref="F318:H318"/>
    <mergeCell ref="I318:J318"/>
    <mergeCell ref="C319:E319"/>
    <mergeCell ref="F319:H319"/>
    <mergeCell ref="I319:J319"/>
    <mergeCell ref="C320:E320"/>
    <mergeCell ref="F320:J320"/>
    <mergeCell ref="A332:A333"/>
    <mergeCell ref="B332:B333"/>
    <mergeCell ref="C332:D332"/>
    <mergeCell ref="E332:F332"/>
    <mergeCell ref="G332:H332"/>
    <mergeCell ref="C333:D333"/>
    <mergeCell ref="E333:F333"/>
    <mergeCell ref="G333:H333"/>
    <mergeCell ref="C334:E335"/>
    <mergeCell ref="G334:I335"/>
    <mergeCell ref="C336:F336"/>
    <mergeCell ref="G336:I336"/>
    <mergeCell ref="C337:F337"/>
    <mergeCell ref="G337:J337"/>
    <mergeCell ref="C338:F338"/>
    <mergeCell ref="G338:J338"/>
    <mergeCell ref="C339:F339"/>
    <mergeCell ref="G339:J339"/>
    <mergeCell ref="C340:F340"/>
    <mergeCell ref="G340:J340"/>
    <mergeCell ref="C341:D341"/>
    <mergeCell ref="E341:G341"/>
    <mergeCell ref="H341:I341"/>
    <mergeCell ref="A342:J342"/>
    <mergeCell ref="A343:J344"/>
    <mergeCell ref="C345:J345"/>
    <mergeCell ref="C346:J346"/>
    <mergeCell ref="C347:J347"/>
    <mergeCell ref="C348:J348"/>
    <mergeCell ref="C349:E349"/>
    <mergeCell ref="F349:H349"/>
    <mergeCell ref="I349:J349"/>
    <mergeCell ref="C350:E350"/>
    <mergeCell ref="F350:H350"/>
    <mergeCell ref="I350:J350"/>
    <mergeCell ref="C351:E351"/>
    <mergeCell ref="F351:J351"/>
    <mergeCell ref="A363:A364"/>
    <mergeCell ref="B363:B364"/>
    <mergeCell ref="C363:D363"/>
    <mergeCell ref="E363:F363"/>
    <mergeCell ref="G363:H363"/>
    <mergeCell ref="C364:D364"/>
    <mergeCell ref="E364:F364"/>
    <mergeCell ref="G364:H364"/>
    <mergeCell ref="C365:E366"/>
    <mergeCell ref="G365:I366"/>
    <mergeCell ref="C367:F367"/>
    <mergeCell ref="G367:I367"/>
    <mergeCell ref="C368:F368"/>
    <mergeCell ref="G368:J368"/>
    <mergeCell ref="C369:F369"/>
    <mergeCell ref="G369:J369"/>
    <mergeCell ref="C370:F370"/>
    <mergeCell ref="G370:J370"/>
    <mergeCell ref="C371:F371"/>
    <mergeCell ref="G371:J371"/>
    <mergeCell ref="C372:D372"/>
    <mergeCell ref="E372:G372"/>
    <mergeCell ref="H372:I372"/>
    <mergeCell ref="A373:J373"/>
    <mergeCell ref="A374:J375"/>
    <mergeCell ref="C376:J376"/>
    <mergeCell ref="C377:J377"/>
    <mergeCell ref="C378:J378"/>
    <mergeCell ref="C379:J379"/>
    <mergeCell ref="C380:E380"/>
    <mergeCell ref="F380:H380"/>
    <mergeCell ref="I380:J380"/>
    <mergeCell ref="C381:E381"/>
    <mergeCell ref="F381:H381"/>
    <mergeCell ref="I381:J381"/>
    <mergeCell ref="C382:E382"/>
    <mergeCell ref="F382:J382"/>
    <mergeCell ref="A394:A395"/>
    <mergeCell ref="B394:B395"/>
    <mergeCell ref="C394:D394"/>
    <mergeCell ref="E394:F394"/>
    <mergeCell ref="G394:H394"/>
    <mergeCell ref="C395:D395"/>
    <mergeCell ref="E395:F395"/>
    <mergeCell ref="G395:H395"/>
    <mergeCell ref="C396:E397"/>
    <mergeCell ref="G396:I397"/>
    <mergeCell ref="C398:F398"/>
    <mergeCell ref="G398:I398"/>
    <mergeCell ref="C399:F399"/>
    <mergeCell ref="G399:J399"/>
    <mergeCell ref="C400:F400"/>
    <mergeCell ref="G400:J400"/>
    <mergeCell ref="C401:F401"/>
    <mergeCell ref="G401:J401"/>
    <mergeCell ref="C402:F402"/>
    <mergeCell ref="G402:J402"/>
    <mergeCell ref="C403:D403"/>
    <mergeCell ref="E403:G403"/>
    <mergeCell ref="H403:I403"/>
    <mergeCell ref="A404:J404"/>
    <mergeCell ref="A405:J406"/>
    <mergeCell ref="C407:J407"/>
    <mergeCell ref="C408:J408"/>
    <mergeCell ref="C409:J409"/>
    <mergeCell ref="C410:J410"/>
    <mergeCell ref="C411:E411"/>
    <mergeCell ref="F411:H411"/>
    <mergeCell ref="I411:J411"/>
    <mergeCell ref="C412:E412"/>
    <mergeCell ref="F412:H412"/>
    <mergeCell ref="I412:J412"/>
    <mergeCell ref="C413:E413"/>
    <mergeCell ref="F413:J413"/>
    <mergeCell ref="A425:A426"/>
    <mergeCell ref="B425:B426"/>
    <mergeCell ref="C425:D425"/>
    <mergeCell ref="E425:F425"/>
    <mergeCell ref="G425:H425"/>
    <mergeCell ref="C426:D426"/>
    <mergeCell ref="E426:F426"/>
    <mergeCell ref="G426:H426"/>
    <mergeCell ref="C427:E428"/>
    <mergeCell ref="G427:I428"/>
    <mergeCell ref="C429:F429"/>
    <mergeCell ref="G429:I429"/>
    <mergeCell ref="C430:F430"/>
    <mergeCell ref="G430:J430"/>
    <mergeCell ref="C431:F431"/>
    <mergeCell ref="G431:J431"/>
    <mergeCell ref="C432:F432"/>
    <mergeCell ref="G432:J432"/>
    <mergeCell ref="C433:F433"/>
    <mergeCell ref="G433:J433"/>
    <mergeCell ref="C434:D434"/>
    <mergeCell ref="E434:G434"/>
    <mergeCell ref="H434:I434"/>
    <mergeCell ref="A435:J435"/>
    <mergeCell ref="A436:J437"/>
    <mergeCell ref="C438:J438"/>
    <mergeCell ref="C439:J439"/>
    <mergeCell ref="C440:J440"/>
    <mergeCell ref="C441:J441"/>
    <mergeCell ref="C442:E442"/>
    <mergeCell ref="F442:H442"/>
    <mergeCell ref="I442:J442"/>
    <mergeCell ref="C443:E443"/>
    <mergeCell ref="F443:H443"/>
    <mergeCell ref="I443:J443"/>
    <mergeCell ref="C444:E444"/>
    <mergeCell ref="F444:J444"/>
    <mergeCell ref="A456:A457"/>
    <mergeCell ref="B456:B457"/>
    <mergeCell ref="C456:D456"/>
    <mergeCell ref="E456:F456"/>
    <mergeCell ref="G456:H456"/>
    <mergeCell ref="C457:D457"/>
    <mergeCell ref="E457:F457"/>
    <mergeCell ref="G457:H457"/>
    <mergeCell ref="C458:E459"/>
    <mergeCell ref="G458:I459"/>
    <mergeCell ref="C460:F460"/>
    <mergeCell ref="G460:I460"/>
    <mergeCell ref="C461:F461"/>
    <mergeCell ref="G461:J461"/>
    <mergeCell ref="C462:F462"/>
    <mergeCell ref="G462:J462"/>
    <mergeCell ref="C463:F463"/>
    <mergeCell ref="G463:J463"/>
    <mergeCell ref="C464:F464"/>
    <mergeCell ref="G464:J464"/>
    <mergeCell ref="C465:D465"/>
    <mergeCell ref="E465:G465"/>
    <mergeCell ref="H465:I465"/>
    <mergeCell ref="A466:J466"/>
    <mergeCell ref="A467:J468"/>
    <mergeCell ref="C469:J469"/>
    <mergeCell ref="C470:J470"/>
    <mergeCell ref="C471:J471"/>
    <mergeCell ref="C472:J472"/>
    <mergeCell ref="C473:E473"/>
    <mergeCell ref="F473:H473"/>
    <mergeCell ref="I473:J473"/>
    <mergeCell ref="C474:E474"/>
    <mergeCell ref="F474:H474"/>
    <mergeCell ref="I474:J474"/>
    <mergeCell ref="C475:E475"/>
    <mergeCell ref="F475:J475"/>
    <mergeCell ref="A487:A488"/>
    <mergeCell ref="B487:B488"/>
    <mergeCell ref="C487:D487"/>
    <mergeCell ref="E487:F487"/>
    <mergeCell ref="G487:H487"/>
    <mergeCell ref="C488:D488"/>
    <mergeCell ref="E488:F488"/>
    <mergeCell ref="G488:H488"/>
    <mergeCell ref="C489:E490"/>
    <mergeCell ref="G489:I490"/>
    <mergeCell ref="C491:F491"/>
    <mergeCell ref="G491:I491"/>
    <mergeCell ref="C492:F492"/>
    <mergeCell ref="G492:J492"/>
    <mergeCell ref="C493:F493"/>
    <mergeCell ref="G493:J493"/>
    <mergeCell ref="C494:F494"/>
    <mergeCell ref="G494:J494"/>
    <mergeCell ref="C495:F495"/>
    <mergeCell ref="G495:J495"/>
    <mergeCell ref="C496:D496"/>
    <mergeCell ref="E496:G496"/>
    <mergeCell ref="H496:I496"/>
    <mergeCell ref="A497:J497"/>
    <mergeCell ref="A498:J499"/>
    <mergeCell ref="C500:J500"/>
    <mergeCell ref="C501:J501"/>
    <mergeCell ref="C502:J502"/>
    <mergeCell ref="C503:J503"/>
    <mergeCell ref="C504:E504"/>
    <mergeCell ref="F504:H504"/>
    <mergeCell ref="I504:J504"/>
    <mergeCell ref="C505:E505"/>
    <mergeCell ref="F505:H505"/>
    <mergeCell ref="I505:J505"/>
    <mergeCell ref="C506:E506"/>
    <mergeCell ref="F506:J506"/>
    <mergeCell ref="A518:A519"/>
    <mergeCell ref="B518:B519"/>
    <mergeCell ref="C518:D518"/>
    <mergeCell ref="E518:F518"/>
    <mergeCell ref="G518:H518"/>
    <mergeCell ref="C519:D519"/>
    <mergeCell ref="E519:F519"/>
    <mergeCell ref="G519:H519"/>
    <mergeCell ref="C520:E521"/>
    <mergeCell ref="G520:I521"/>
    <mergeCell ref="C522:F522"/>
    <mergeCell ref="G522:I522"/>
    <mergeCell ref="C523:F523"/>
    <mergeCell ref="G523:J523"/>
    <mergeCell ref="C524:F524"/>
    <mergeCell ref="G524:J524"/>
    <mergeCell ref="C525:F525"/>
    <mergeCell ref="G525:J525"/>
    <mergeCell ref="C526:F526"/>
    <mergeCell ref="G526:J526"/>
    <mergeCell ref="C527:D527"/>
    <mergeCell ref="E527:G527"/>
    <mergeCell ref="H527:I527"/>
    <mergeCell ref="A528:J528"/>
    <mergeCell ref="A529:J530"/>
    <mergeCell ref="C531:J531"/>
    <mergeCell ref="C532:J532"/>
    <mergeCell ref="C533:J533"/>
    <mergeCell ref="C534:J534"/>
    <mergeCell ref="C535:E535"/>
    <mergeCell ref="F535:H535"/>
    <mergeCell ref="I535:J535"/>
    <mergeCell ref="C536:E536"/>
    <mergeCell ref="F536:H536"/>
    <mergeCell ref="I536:J536"/>
    <mergeCell ref="C537:E537"/>
    <mergeCell ref="F537:J537"/>
    <mergeCell ref="A549:A550"/>
    <mergeCell ref="B549:B550"/>
    <mergeCell ref="C549:D549"/>
    <mergeCell ref="E549:F549"/>
    <mergeCell ref="G549:H549"/>
    <mergeCell ref="C550:D550"/>
    <mergeCell ref="E550:F550"/>
    <mergeCell ref="G550:H550"/>
    <mergeCell ref="C551:E552"/>
    <mergeCell ref="G551:I552"/>
    <mergeCell ref="C553:F553"/>
    <mergeCell ref="G553:I553"/>
    <mergeCell ref="C554:F554"/>
    <mergeCell ref="G554:J554"/>
    <mergeCell ref="C555:F555"/>
    <mergeCell ref="G555:J555"/>
    <mergeCell ref="C556:F556"/>
    <mergeCell ref="G556:J556"/>
    <mergeCell ref="C557:F557"/>
    <mergeCell ref="G557:J557"/>
    <mergeCell ref="C558:D558"/>
    <mergeCell ref="E558:G558"/>
    <mergeCell ref="H558:I558"/>
    <mergeCell ref="A559:J559"/>
    <mergeCell ref="A560:J561"/>
    <mergeCell ref="C562:J562"/>
    <mergeCell ref="C563:J563"/>
    <mergeCell ref="C564:J564"/>
    <mergeCell ref="C565:J565"/>
    <mergeCell ref="C566:E566"/>
    <mergeCell ref="F566:H566"/>
    <mergeCell ref="I566:J566"/>
    <mergeCell ref="C567:E567"/>
    <mergeCell ref="F567:H567"/>
    <mergeCell ref="I567:J567"/>
    <mergeCell ref="C568:E568"/>
    <mergeCell ref="F568:J568"/>
    <mergeCell ref="A580:A581"/>
    <mergeCell ref="B580:B581"/>
    <mergeCell ref="C580:D580"/>
    <mergeCell ref="E580:F580"/>
    <mergeCell ref="G580:H580"/>
    <mergeCell ref="C581:D581"/>
    <mergeCell ref="E581:F581"/>
    <mergeCell ref="G581:H581"/>
    <mergeCell ref="C582:E583"/>
    <mergeCell ref="G582:I583"/>
    <mergeCell ref="C584:F584"/>
    <mergeCell ref="G584:I584"/>
    <mergeCell ref="C585:F585"/>
    <mergeCell ref="G585:J585"/>
    <mergeCell ref="C586:F586"/>
    <mergeCell ref="G586:J586"/>
    <mergeCell ref="C587:F587"/>
    <mergeCell ref="G587:J587"/>
    <mergeCell ref="C588:F588"/>
    <mergeCell ref="G588:J588"/>
    <mergeCell ref="C589:D589"/>
    <mergeCell ref="E589:G589"/>
    <mergeCell ref="H589:I589"/>
    <mergeCell ref="A590:J590"/>
    <mergeCell ref="A591:J592"/>
    <mergeCell ref="C593:J593"/>
    <mergeCell ref="C594:J594"/>
    <mergeCell ref="C595:J595"/>
    <mergeCell ref="C596:J596"/>
    <mergeCell ref="C597:E597"/>
    <mergeCell ref="F597:H597"/>
    <mergeCell ref="I597:J597"/>
    <mergeCell ref="C598:E598"/>
    <mergeCell ref="F598:H598"/>
    <mergeCell ref="I598:J598"/>
    <mergeCell ref="C599:E599"/>
    <mergeCell ref="F599:J599"/>
    <mergeCell ref="A611:A612"/>
    <mergeCell ref="B611:B612"/>
    <mergeCell ref="C611:D611"/>
    <mergeCell ref="E611:F611"/>
    <mergeCell ref="G611:H611"/>
    <mergeCell ref="C612:D612"/>
    <mergeCell ref="E612:F612"/>
    <mergeCell ref="G612:H612"/>
    <mergeCell ref="C613:E614"/>
    <mergeCell ref="G613:I614"/>
    <mergeCell ref="C615:F615"/>
    <mergeCell ref="G615:I615"/>
    <mergeCell ref="C616:F616"/>
    <mergeCell ref="G616:J616"/>
    <mergeCell ref="C617:F617"/>
    <mergeCell ref="G617:J617"/>
    <mergeCell ref="C618:F618"/>
    <mergeCell ref="G618:J618"/>
    <mergeCell ref="A32:J32"/>
    <mergeCell ref="A33:J34"/>
    <mergeCell ref="C35:J35"/>
    <mergeCell ref="C36:J36"/>
    <mergeCell ref="C37:J37"/>
    <mergeCell ref="C38:J38"/>
    <mergeCell ref="C39:E39"/>
    <mergeCell ref="F39:H39"/>
    <mergeCell ref="I39:J39"/>
    <mergeCell ref="C40:E40"/>
    <mergeCell ref="F40:H40"/>
    <mergeCell ref="I40:J40"/>
    <mergeCell ref="C41:E41"/>
    <mergeCell ref="F41:J41"/>
    <mergeCell ref="A53:A54"/>
    <mergeCell ref="B53:B54"/>
    <mergeCell ref="C53:D53"/>
    <mergeCell ref="E53:F53"/>
    <mergeCell ref="G53:H53"/>
    <mergeCell ref="C54:D54"/>
    <mergeCell ref="E54:F54"/>
    <mergeCell ref="G54:H54"/>
    <mergeCell ref="C55:E56"/>
    <mergeCell ref="G55:I56"/>
    <mergeCell ref="C57:F57"/>
    <mergeCell ref="G57:I57"/>
    <mergeCell ref="C58:F58"/>
    <mergeCell ref="G58:J58"/>
    <mergeCell ref="C59:F59"/>
    <mergeCell ref="G59:J59"/>
    <mergeCell ref="C60:F60"/>
    <mergeCell ref="G60:J60"/>
    <mergeCell ref="C61:F61"/>
    <mergeCell ref="G61:J61"/>
    <mergeCell ref="C62:D62"/>
    <mergeCell ref="E62:G62"/>
    <mergeCell ref="H62:I62"/>
    <mergeCell ref="A63:J63"/>
    <mergeCell ref="A64:J65"/>
    <mergeCell ref="C66:J66"/>
    <mergeCell ref="C67:J67"/>
    <mergeCell ref="C68:J68"/>
    <mergeCell ref="C69:J69"/>
    <mergeCell ref="C70:E70"/>
    <mergeCell ref="F70:H70"/>
    <mergeCell ref="I70:J70"/>
    <mergeCell ref="C71:E71"/>
    <mergeCell ref="F71:H71"/>
    <mergeCell ref="I71:J71"/>
    <mergeCell ref="C72:E72"/>
    <mergeCell ref="F72:J72"/>
    <mergeCell ref="A84:A85"/>
    <mergeCell ref="B84:B85"/>
    <mergeCell ref="C84:D84"/>
    <mergeCell ref="E84:F84"/>
    <mergeCell ref="G84:H84"/>
    <mergeCell ref="C85:D85"/>
    <mergeCell ref="E85:F85"/>
    <mergeCell ref="G85:H85"/>
    <mergeCell ref="C86:E87"/>
    <mergeCell ref="G86:I87"/>
    <mergeCell ref="C88:F88"/>
    <mergeCell ref="G88:I88"/>
    <mergeCell ref="C89:F89"/>
    <mergeCell ref="G89:J89"/>
    <mergeCell ref="C90:F90"/>
    <mergeCell ref="G90:J90"/>
    <mergeCell ref="C91:F91"/>
    <mergeCell ref="G91:J91"/>
    <mergeCell ref="C92:F92"/>
    <mergeCell ref="G92:J92"/>
    <mergeCell ref="C93:D93"/>
    <mergeCell ref="E93:G93"/>
    <mergeCell ref="H93:I93"/>
    <mergeCell ref="A94:J94"/>
    <mergeCell ref="A95:J96"/>
    <mergeCell ref="C97:J97"/>
    <mergeCell ref="C98:J98"/>
    <mergeCell ref="C99:J99"/>
    <mergeCell ref="C100:J100"/>
    <mergeCell ref="C101:E101"/>
    <mergeCell ref="F101:H101"/>
    <mergeCell ref="I101:J101"/>
    <mergeCell ref="C102:E102"/>
    <mergeCell ref="F102:H102"/>
    <mergeCell ref="I102:J102"/>
    <mergeCell ref="C103:E103"/>
    <mergeCell ref="F103:J103"/>
    <mergeCell ref="A115:A116"/>
    <mergeCell ref="B115:B116"/>
    <mergeCell ref="C115:D115"/>
    <mergeCell ref="E115:F115"/>
    <mergeCell ref="G115:H115"/>
    <mergeCell ref="C116:D116"/>
    <mergeCell ref="E116:F116"/>
    <mergeCell ref="G116:H116"/>
    <mergeCell ref="C117:E118"/>
    <mergeCell ref="G117:I118"/>
    <mergeCell ref="C119:F119"/>
    <mergeCell ref="G119:I119"/>
    <mergeCell ref="C120:F120"/>
    <mergeCell ref="G120:J120"/>
    <mergeCell ref="C121:F121"/>
    <mergeCell ref="G121:J121"/>
    <mergeCell ref="C122:F122"/>
    <mergeCell ref="G122:J122"/>
    <mergeCell ref="C123:F123"/>
    <mergeCell ref="G123:J123"/>
    <mergeCell ref="C124:D124"/>
    <mergeCell ref="E124:G124"/>
    <mergeCell ref="H124:I124"/>
    <mergeCell ref="A125:J125"/>
    <mergeCell ref="A126:J127"/>
    <mergeCell ref="C128:J128"/>
    <mergeCell ref="C129:J129"/>
    <mergeCell ref="C130:J130"/>
    <mergeCell ref="C131:J131"/>
    <mergeCell ref="C132:E132"/>
    <mergeCell ref="F132:H132"/>
    <mergeCell ref="I132:J132"/>
    <mergeCell ref="C133:E133"/>
    <mergeCell ref="F133:H133"/>
    <mergeCell ref="I133:J133"/>
    <mergeCell ref="C134:E134"/>
    <mergeCell ref="F134:J134"/>
    <mergeCell ref="A146:A147"/>
    <mergeCell ref="B146:B147"/>
    <mergeCell ref="C146:D146"/>
    <mergeCell ref="E146:F146"/>
    <mergeCell ref="G146:H146"/>
    <mergeCell ref="C147:D147"/>
    <mergeCell ref="E147:F147"/>
    <mergeCell ref="G147:H147"/>
    <mergeCell ref="C148:E149"/>
    <mergeCell ref="G148:I149"/>
    <mergeCell ref="C150:F150"/>
    <mergeCell ref="G150:I150"/>
    <mergeCell ref="C151:F151"/>
    <mergeCell ref="G151:J151"/>
    <mergeCell ref="C152:F152"/>
    <mergeCell ref="G152:J152"/>
    <mergeCell ref="C153:F153"/>
    <mergeCell ref="G153:J153"/>
    <mergeCell ref="C154:F154"/>
    <mergeCell ref="G154:J154"/>
    <mergeCell ref="C155:D155"/>
    <mergeCell ref="E155:G155"/>
    <mergeCell ref="H155:I155"/>
    <mergeCell ref="A156:J156"/>
    <mergeCell ref="A157:J158"/>
    <mergeCell ref="C159:J159"/>
    <mergeCell ref="C160:J160"/>
    <mergeCell ref="C161:J161"/>
    <mergeCell ref="C162:J162"/>
    <mergeCell ref="C163:E163"/>
    <mergeCell ref="F163:H163"/>
    <mergeCell ref="I163:J163"/>
    <mergeCell ref="C164:E164"/>
    <mergeCell ref="F164:H164"/>
    <mergeCell ref="I164:J164"/>
    <mergeCell ref="C165:E165"/>
    <mergeCell ref="F165:J165"/>
    <mergeCell ref="A177:A178"/>
    <mergeCell ref="B177:B178"/>
    <mergeCell ref="C177:D177"/>
    <mergeCell ref="E177:F177"/>
    <mergeCell ref="G177:H177"/>
    <mergeCell ref="C178:D178"/>
    <mergeCell ref="E178:F178"/>
    <mergeCell ref="G178:H178"/>
    <mergeCell ref="C179:E180"/>
    <mergeCell ref="G179:I180"/>
    <mergeCell ref="C181:F181"/>
    <mergeCell ref="G181:I181"/>
    <mergeCell ref="C182:F182"/>
    <mergeCell ref="G182:J182"/>
    <mergeCell ref="C183:F183"/>
    <mergeCell ref="G183:J183"/>
    <mergeCell ref="C184:F184"/>
    <mergeCell ref="G184:J184"/>
    <mergeCell ref="C185:F185"/>
    <mergeCell ref="G185:J185"/>
    <mergeCell ref="C186:D186"/>
    <mergeCell ref="E186:G186"/>
    <mergeCell ref="H186:I186"/>
    <mergeCell ref="A187:J187"/>
    <mergeCell ref="A188:J189"/>
    <mergeCell ref="C190:J190"/>
    <mergeCell ref="C191:J191"/>
    <mergeCell ref="C192:J192"/>
    <mergeCell ref="C193:J193"/>
    <mergeCell ref="C194:E194"/>
    <mergeCell ref="F194:H194"/>
    <mergeCell ref="I194:J194"/>
    <mergeCell ref="C195:E195"/>
    <mergeCell ref="F195:H195"/>
    <mergeCell ref="I195:J195"/>
    <mergeCell ref="C196:E196"/>
    <mergeCell ref="F196:J196"/>
    <mergeCell ref="A208:A209"/>
    <mergeCell ref="B208:B209"/>
    <mergeCell ref="C208:D208"/>
    <mergeCell ref="E208:F208"/>
    <mergeCell ref="G208:H208"/>
    <mergeCell ref="C209:D209"/>
    <mergeCell ref="E209:F209"/>
    <mergeCell ref="G209:H209"/>
    <mergeCell ref="C210:E211"/>
    <mergeCell ref="G210:I211"/>
    <mergeCell ref="C212:F212"/>
    <mergeCell ref="G212:I212"/>
    <mergeCell ref="C213:F213"/>
    <mergeCell ref="G213:J213"/>
    <mergeCell ref="C214:F214"/>
    <mergeCell ref="G214:J214"/>
    <mergeCell ref="C215:F215"/>
    <mergeCell ref="G215:J215"/>
    <mergeCell ref="C216:F216"/>
    <mergeCell ref="G216:J216"/>
    <mergeCell ref="C217:D217"/>
    <mergeCell ref="E217:G217"/>
    <mergeCell ref="H217:I217"/>
    <mergeCell ref="A218:J218"/>
    <mergeCell ref="A219:J220"/>
    <mergeCell ref="C221:J221"/>
    <mergeCell ref="C222:J222"/>
    <mergeCell ref="C223:J223"/>
    <mergeCell ref="C224:J224"/>
    <mergeCell ref="C225:E225"/>
    <mergeCell ref="F225:H225"/>
    <mergeCell ref="I225:J225"/>
    <mergeCell ref="C226:E226"/>
    <mergeCell ref="F226:H226"/>
    <mergeCell ref="I226:J226"/>
    <mergeCell ref="C227:E227"/>
    <mergeCell ref="F227:J227"/>
    <mergeCell ref="A239:A240"/>
    <mergeCell ref="B239:B240"/>
    <mergeCell ref="C239:D239"/>
    <mergeCell ref="E239:F239"/>
    <mergeCell ref="G239:H239"/>
    <mergeCell ref="C240:D240"/>
    <mergeCell ref="E240:F240"/>
    <mergeCell ref="G240:H240"/>
    <mergeCell ref="C241:E242"/>
    <mergeCell ref="G241:I242"/>
    <mergeCell ref="C243:F243"/>
    <mergeCell ref="G243:I243"/>
    <mergeCell ref="C244:F244"/>
    <mergeCell ref="G244:J244"/>
    <mergeCell ref="C245:F245"/>
    <mergeCell ref="G245:J245"/>
    <mergeCell ref="C246:F246"/>
    <mergeCell ref="G246:J246"/>
    <mergeCell ref="C247:F247"/>
    <mergeCell ref="G247:J247"/>
    <mergeCell ref="C248:D248"/>
    <mergeCell ref="E248:G248"/>
    <mergeCell ref="H248:I248"/>
    <mergeCell ref="A249:J249"/>
    <mergeCell ref="A250:J251"/>
    <mergeCell ref="C253:J253"/>
    <mergeCell ref="C254:J254"/>
    <mergeCell ref="C255:J255"/>
    <mergeCell ref="C256:E256"/>
    <mergeCell ref="F256:H256"/>
    <mergeCell ref="I256:J256"/>
    <mergeCell ref="C257:E257"/>
    <mergeCell ref="F257:H257"/>
    <mergeCell ref="I257:J257"/>
    <mergeCell ref="C258:E258"/>
    <mergeCell ref="F258:J258"/>
    <mergeCell ref="A270:A271"/>
    <mergeCell ref="B270:B271"/>
    <mergeCell ref="C270:D270"/>
    <mergeCell ref="E270:F270"/>
    <mergeCell ref="G270:H270"/>
    <mergeCell ref="C271:D271"/>
    <mergeCell ref="E271:F271"/>
    <mergeCell ref="G271:H271"/>
    <mergeCell ref="G22:H22"/>
    <mergeCell ref="E22:F22"/>
    <mergeCell ref="C22:D22"/>
    <mergeCell ref="C283:J283"/>
    <mergeCell ref="C284:J284"/>
    <mergeCell ref="C285:J285"/>
    <mergeCell ref="C286:J286"/>
    <mergeCell ref="C287:E287"/>
    <mergeCell ref="F287:H287"/>
    <mergeCell ref="I287:J287"/>
    <mergeCell ref="C288:E288"/>
    <mergeCell ref="F288:H288"/>
    <mergeCell ref="I288:J288"/>
    <mergeCell ref="C289:E289"/>
    <mergeCell ref="F289:J289"/>
    <mergeCell ref="A301:A302"/>
    <mergeCell ref="B301:B302"/>
    <mergeCell ref="C301:D301"/>
    <mergeCell ref="E301:F301"/>
    <mergeCell ref="G301:H301"/>
    <mergeCell ref="C302:D302"/>
    <mergeCell ref="E302:F302"/>
    <mergeCell ref="G302:H302"/>
    <mergeCell ref="C272:E273"/>
    <mergeCell ref="G272:I273"/>
    <mergeCell ref="C274:F274"/>
    <mergeCell ref="G274:I274"/>
    <mergeCell ref="C275:F275"/>
    <mergeCell ref="G275:J275"/>
    <mergeCell ref="C276:F276"/>
    <mergeCell ref="G276:J276"/>
    <mergeCell ref="C277:F277"/>
    <mergeCell ref="A1:J1"/>
    <mergeCell ref="C9:E9"/>
    <mergeCell ref="C10:E10"/>
    <mergeCell ref="F8:H8"/>
    <mergeCell ref="F9:H9"/>
    <mergeCell ref="F10:J10"/>
    <mergeCell ref="A2:J3"/>
    <mergeCell ref="I8:J8"/>
    <mergeCell ref="I9:J9"/>
    <mergeCell ref="E23:F23"/>
    <mergeCell ref="G23:H23"/>
    <mergeCell ref="C303:E304"/>
    <mergeCell ref="G303:I304"/>
    <mergeCell ref="C305:F305"/>
    <mergeCell ref="G305:I305"/>
    <mergeCell ref="G30:J30"/>
    <mergeCell ref="C31:D31"/>
    <mergeCell ref="E31:G31"/>
    <mergeCell ref="C4:J4"/>
    <mergeCell ref="C5:J5"/>
    <mergeCell ref="C6:J6"/>
    <mergeCell ref="C7:J7"/>
    <mergeCell ref="C8:E8"/>
    <mergeCell ref="H31:I31"/>
    <mergeCell ref="G26:I26"/>
    <mergeCell ref="C23:D23"/>
    <mergeCell ref="B22:B23"/>
    <mergeCell ref="A22:A23"/>
    <mergeCell ref="C27:F27"/>
    <mergeCell ref="G27:J27"/>
    <mergeCell ref="C26:F26"/>
    <mergeCell ref="G24:I25"/>
    <mergeCell ref="C619:F619"/>
    <mergeCell ref="G619:J619"/>
    <mergeCell ref="C620:D620"/>
    <mergeCell ref="E620:G620"/>
    <mergeCell ref="H620:I620"/>
    <mergeCell ref="C28:F28"/>
    <mergeCell ref="G28:J28"/>
    <mergeCell ref="C29:F29"/>
    <mergeCell ref="G29:J29"/>
    <mergeCell ref="C30:F30"/>
    <mergeCell ref="A621:J621"/>
    <mergeCell ref="C306:F306"/>
    <mergeCell ref="G306:J306"/>
    <mergeCell ref="C307:F307"/>
    <mergeCell ref="G307:J307"/>
    <mergeCell ref="C24:E25"/>
    <mergeCell ref="C308:F308"/>
    <mergeCell ref="G308:J308"/>
    <mergeCell ref="C309:F309"/>
    <mergeCell ref="G309:J309"/>
    <mergeCell ref="C310:D310"/>
    <mergeCell ref="E310:G310"/>
    <mergeCell ref="H310:I310"/>
    <mergeCell ref="G277:J277"/>
    <mergeCell ref="C278:F278"/>
    <mergeCell ref="G278:J278"/>
    <mergeCell ref="C279:D279"/>
    <mergeCell ref="E279:G279"/>
    <mergeCell ref="H279:I279"/>
    <mergeCell ref="A280:J280"/>
    <mergeCell ref="A281:J282"/>
    <mergeCell ref="C252:J252"/>
  </mergeCells>
  <phoneticPr fontId="14" type="noConversion"/>
  <conditionalFormatting sqref="B13 C12:H13 B14:H15 C4:C5 B17 E16:E17 H16:H17 B18:E18 G18:H21 C16:H16 B20:E21 C19:E19 B25 C23 E23 G23 E31 B8:C8 B9:B10 I9 I12 D11:J11 J22:J25">
    <cfRule type="cellIs" dxfId="6208" priority="5898" stopIfTrue="1" operator="equal">
      <formula>0</formula>
    </cfRule>
  </conditionalFormatting>
  <conditionalFormatting sqref="B13 C12:H13 B14:H15 C4:C5 B17 E16:E17 H16:H17 B18:E18 G18:H21 C16:H16 B20:E21 C19:E19 B25 C23 E23 G23 E31 B8:C8 B9:B10 I9 I12 D11:J11 J22:J25">
    <cfRule type="containsText" dxfId="6207" priority="5894" stopIfTrue="1" operator="containsText" text="f'k{kk foHkkx jktLFkku">
      <formula>NOT(ISERROR(SEARCH("f'k{kk foHkkx jktLFkku",B4)))</formula>
    </cfRule>
    <cfRule type="containsText" dxfId="6206" priority="5897" stopIfTrue="1" operator="containsText" text="iw.kkZad">
      <formula>NOT(ISERROR(SEARCH("iw.kkZad",B4)))</formula>
    </cfRule>
  </conditionalFormatting>
  <conditionalFormatting sqref="C23 E23 G23 C26 C8 I8:I9 J22:J24">
    <cfRule type="cellIs" dxfId="6205" priority="5895" stopIfTrue="1" operator="equal">
      <formula>1800</formula>
    </cfRule>
    <cfRule type="cellIs" dxfId="6204" priority="5896" stopIfTrue="1" operator="equal">
      <formula>200</formula>
    </cfRule>
  </conditionalFormatting>
  <conditionalFormatting sqref="B13 C12:H13 B14:H15 C4:C5 B17 E16:E17 H16:H17 B18:E18 G18:H21 C16:H16 B20:E21 C19:E19 B25 C23 E23 G23 E31 B8:C8 B9:B10 I9 I12 D11:J11 J22:J25">
    <cfRule type="containsText" dxfId="6203" priority="5893" stopIfTrue="1" operator="containsText" text="dsoy jktdh; fo|ky;ksa esa iz;ksx gsrq fu%'kqYd">
      <formula>NOT(ISERROR(SEARCH("dsoy jktdh; fo|ky;ksa esa iz;ksx gsrq fu%'kqYd",B4)))</formula>
    </cfRule>
  </conditionalFormatting>
  <conditionalFormatting sqref="H31">
    <cfRule type="containsText" dxfId="6202" priority="5883" stopIfTrue="1" operator="containsText" text="dsoy jktdh; fo|ky;ksa esa iz;ksx gsrq fu%'kqYd">
      <formula>NOT(ISERROR(SEARCH("dsoy jktdh; fo|ky;ksa esa iz;ksx gsrq fu%'kqYd",H31)))</formula>
    </cfRule>
  </conditionalFormatting>
  <conditionalFormatting sqref="H31">
    <cfRule type="cellIs" dxfId="6201" priority="5886" stopIfTrue="1" operator="equal">
      <formula>0</formula>
    </cfRule>
  </conditionalFormatting>
  <conditionalFormatting sqref="A1:A2 B4:B7 C26 B22 B11:C11 B24:C24 B12">
    <cfRule type="cellIs" dxfId="6200" priority="5908" stopIfTrue="1" operator="equal">
      <formula>0</formula>
    </cfRule>
  </conditionalFormatting>
  <conditionalFormatting sqref="A1:A2 B4:B7 C26 B22 B11:C11 B24:C24 B12">
    <cfRule type="containsText" dxfId="6199" priority="5904" stopIfTrue="1" operator="containsText" text="f'k{kk foHkkx jktLFkku">
      <formula>NOT(ISERROR(SEARCH("f'k{kk foHkkx jktLFkku",A1)))</formula>
    </cfRule>
    <cfRule type="containsText" dxfId="6198" priority="5907" stopIfTrue="1" operator="containsText" text="iw.kkZad">
      <formula>NOT(ISERROR(SEARCH("iw.kkZad",A1)))</formula>
    </cfRule>
  </conditionalFormatting>
  <conditionalFormatting sqref="C5">
    <cfRule type="cellIs" dxfId="6197" priority="5905" stopIfTrue="1" operator="equal">
      <formula>1800</formula>
    </cfRule>
    <cfRule type="cellIs" dxfId="6196" priority="5906" stopIfTrue="1" operator="equal">
      <formula>200</formula>
    </cfRule>
  </conditionalFormatting>
  <conditionalFormatting sqref="A1:A2 B4:B7 C26 B22 B11:C11 B24:C24 B12">
    <cfRule type="containsText" dxfId="6195" priority="5903" stopIfTrue="1" operator="containsText" text="dsoy jktdh; fo|ky;ksa esa iz;ksx gsrq fu%'kqYd">
      <formula>NOT(ISERROR(SEARCH("dsoy jktdh; fo|ky;ksa esa iz;ksx gsrq fu%'kqYd",A1)))</formula>
    </cfRule>
  </conditionalFormatting>
  <conditionalFormatting sqref="B19 B16">
    <cfRule type="containsText" dxfId="6194" priority="5875" stopIfTrue="1" operator="containsText" text="dsoy jktdh; fo|ky;ksa esa iz;ksx gsrq fu%'kqYd">
      <formula>NOT(ISERROR(SEARCH("dsoy jktdh; fo|ky;ksa esa iz;ksx gsrq fu%'kqYd",B16)))</formula>
    </cfRule>
  </conditionalFormatting>
  <conditionalFormatting sqref="H31">
    <cfRule type="containsText" dxfId="6193" priority="5884" stopIfTrue="1" operator="containsText" text="f'k{kk foHkkx jktLFkku">
      <formula>NOT(ISERROR(SEARCH("f'k{kk foHkkx jktLFkku",H31)))</formula>
    </cfRule>
    <cfRule type="containsText" dxfId="6192" priority="5885" stopIfTrue="1" operator="containsText" text="iw.kkZad">
      <formula>NOT(ISERROR(SEARCH("iw.kkZad",H31)))</formula>
    </cfRule>
  </conditionalFormatting>
  <conditionalFormatting sqref="B19 B16">
    <cfRule type="cellIs" dxfId="6191" priority="5878" stopIfTrue="1" operator="equal">
      <formula>0</formula>
    </cfRule>
  </conditionalFormatting>
  <conditionalFormatting sqref="B19 B16">
    <cfRule type="containsText" dxfId="6190" priority="5876" stopIfTrue="1" operator="containsText" text="f'k{kk foHkkx jktLFkku">
      <formula>NOT(ISERROR(SEARCH("f'k{kk foHkkx jktLFkku",B16)))</formula>
    </cfRule>
    <cfRule type="containsText" dxfId="6189" priority="5877" stopIfTrue="1" operator="containsText" text="iw.kkZad">
      <formula>NOT(ISERROR(SEARCH("iw.kkZad",B16)))</formula>
    </cfRule>
  </conditionalFormatting>
  <conditionalFormatting sqref="G24">
    <cfRule type="cellIs" dxfId="6188" priority="5874" stopIfTrue="1" operator="equal">
      <formula>0</formula>
    </cfRule>
  </conditionalFormatting>
  <conditionalFormatting sqref="G24">
    <cfRule type="containsText" dxfId="6187" priority="5872" stopIfTrue="1" operator="containsText" text="f'k{kk foHkkx jktLFkku">
      <formula>NOT(ISERROR(SEARCH("f'k{kk foHkkx jktLFkku",G24)))</formula>
    </cfRule>
    <cfRule type="containsText" dxfId="6186" priority="5873" stopIfTrue="1" operator="containsText" text="iw.kkZad">
      <formula>NOT(ISERROR(SEARCH("iw.kkZad",G24)))</formula>
    </cfRule>
  </conditionalFormatting>
  <conditionalFormatting sqref="G24">
    <cfRule type="containsText" dxfId="6185" priority="5871" stopIfTrue="1" operator="containsText" text="dsoy jktdh; fo|ky;ksa esa iz;ksx gsrq fu%'kqYd">
      <formula>NOT(ISERROR(SEARCH("dsoy jktdh; fo|ky;ksa esa iz;ksx gsrq fu%'kqYd",G24)))</formula>
    </cfRule>
  </conditionalFormatting>
  <conditionalFormatting sqref="I23">
    <cfRule type="cellIs" dxfId="6184" priority="5870" stopIfTrue="1" operator="equal">
      <formula>0</formula>
    </cfRule>
  </conditionalFormatting>
  <conditionalFormatting sqref="I23">
    <cfRule type="containsText" dxfId="6183" priority="5866" stopIfTrue="1" operator="containsText" text="f'k{kk foHkkx jktLFkku">
      <formula>NOT(ISERROR(SEARCH("f'k{kk foHkkx jktLFkku",I23)))</formula>
    </cfRule>
    <cfRule type="containsText" dxfId="6182" priority="5869" stopIfTrue="1" operator="containsText" text="iw.kkZad">
      <formula>NOT(ISERROR(SEARCH("iw.kkZad",I23)))</formula>
    </cfRule>
  </conditionalFormatting>
  <conditionalFormatting sqref="I23">
    <cfRule type="cellIs" dxfId="6181" priority="5867" stopIfTrue="1" operator="equal">
      <formula>1800</formula>
    </cfRule>
    <cfRule type="cellIs" dxfId="6180" priority="5868" stopIfTrue="1" operator="equal">
      <formula>200</formula>
    </cfRule>
  </conditionalFormatting>
  <conditionalFormatting sqref="I23">
    <cfRule type="containsText" dxfId="6179" priority="5865" stopIfTrue="1" operator="containsText" text="dsoy jktdh; fo|ky;ksa esa iz;ksx gsrq fu%'kqYd">
      <formula>NOT(ISERROR(SEARCH("dsoy jktdh; fo|ky;ksa esa iz;ksx gsrq fu%'kqYd",I23)))</formula>
    </cfRule>
  </conditionalFormatting>
  <conditionalFormatting sqref="C22">
    <cfRule type="cellIs" dxfId="6178" priority="5860" stopIfTrue="1" operator="equal">
      <formula>0</formula>
    </cfRule>
  </conditionalFormatting>
  <conditionalFormatting sqref="C22">
    <cfRule type="containsText" dxfId="6177" priority="5856" stopIfTrue="1" operator="containsText" text="f'k{kk foHkkx jktLFkku">
      <formula>NOT(ISERROR(SEARCH("f'k{kk foHkkx jktLFkku",C22)))</formula>
    </cfRule>
    <cfRule type="containsText" dxfId="6176" priority="5859" stopIfTrue="1" operator="containsText" text="iw.kkZad">
      <formula>NOT(ISERROR(SEARCH("iw.kkZad",C22)))</formula>
    </cfRule>
  </conditionalFormatting>
  <conditionalFormatting sqref="C22">
    <cfRule type="cellIs" dxfId="6175" priority="5857" stopIfTrue="1" operator="equal">
      <formula>1800</formula>
    </cfRule>
    <cfRule type="cellIs" dxfId="6174" priority="5858" stopIfTrue="1" operator="equal">
      <formula>200</formula>
    </cfRule>
  </conditionalFormatting>
  <conditionalFormatting sqref="C22">
    <cfRule type="containsText" dxfId="6173" priority="5855" stopIfTrue="1" operator="containsText" text="dsoy jktdh; fo|ky;ksa esa iz;ksx gsrq fu%'kqYd">
      <formula>NOT(ISERROR(SEARCH("dsoy jktdh; fo|ky;ksa esa iz;ksx gsrq fu%'kqYd",C22)))</formula>
    </cfRule>
  </conditionalFormatting>
  <conditionalFormatting sqref="C9:C10">
    <cfRule type="containsText" dxfId="6172" priority="5833" stopIfTrue="1" operator="containsText" text="dsoy jktdh; fo|ky;ksa esa iz;ksx gsrq fu%'kqYd">
      <formula>NOT(ISERROR(SEARCH("dsoy jktdh; fo|ky;ksa esa iz;ksx gsrq fu%'kqYd",C9)))</formula>
    </cfRule>
  </conditionalFormatting>
  <conditionalFormatting sqref="J31">
    <cfRule type="cellIs" dxfId="6171" priority="5850" stopIfTrue="1" operator="equal">
      <formula>0</formula>
    </cfRule>
  </conditionalFormatting>
  <conditionalFormatting sqref="J31">
    <cfRule type="containsText" dxfId="6170" priority="5846" stopIfTrue="1" operator="containsText" text="f'k{kk foHkkx jktLFkku">
      <formula>NOT(ISERROR(SEARCH("f'k{kk foHkkx jktLFkku",J31)))</formula>
    </cfRule>
    <cfRule type="containsText" dxfId="6169" priority="5849" stopIfTrue="1" operator="containsText" text="iw.kkZad">
      <formula>NOT(ISERROR(SEARCH("iw.kkZad",J31)))</formula>
    </cfRule>
  </conditionalFormatting>
  <conditionalFormatting sqref="J31">
    <cfRule type="cellIs" dxfId="6168" priority="5847" stopIfTrue="1" operator="equal">
      <formula>1800</formula>
    </cfRule>
    <cfRule type="cellIs" dxfId="6167" priority="5848" stopIfTrue="1" operator="equal">
      <formula>200</formula>
    </cfRule>
  </conditionalFormatting>
  <conditionalFormatting sqref="J31">
    <cfRule type="containsText" dxfId="6166" priority="5845" stopIfTrue="1" operator="containsText" text="dsoy jktdh; fo|ky;ksa esa iz;ksx gsrq fu%'kqYd">
      <formula>NOT(ISERROR(SEARCH("dsoy jktdh; fo|ky;ksa esa iz;ksx gsrq fu%'kqYd",J31)))</formula>
    </cfRule>
  </conditionalFormatting>
  <conditionalFormatting sqref="C6:C7">
    <cfRule type="cellIs" dxfId="6165" priority="5842" stopIfTrue="1" operator="equal">
      <formula>0</formula>
    </cfRule>
  </conditionalFormatting>
  <conditionalFormatting sqref="C6:C7">
    <cfRule type="containsText" dxfId="6164" priority="5840" stopIfTrue="1" operator="containsText" text="f'k{kk foHkkx jktLFkku">
      <formula>NOT(ISERROR(SEARCH("f'k{kk foHkkx jktLFkku",C6)))</formula>
    </cfRule>
    <cfRule type="containsText" dxfId="6163" priority="5841" stopIfTrue="1" operator="containsText" text="iw.kkZad">
      <formula>NOT(ISERROR(SEARCH("iw.kkZad",C6)))</formula>
    </cfRule>
  </conditionalFormatting>
  <conditionalFormatting sqref="C6:C7">
    <cfRule type="containsText" dxfId="6162" priority="5839" stopIfTrue="1" operator="containsText" text="dsoy jktdh; fo|ky;ksa esa iz;ksx gsrq fu%'kqYd">
      <formula>NOT(ISERROR(SEARCH("dsoy jktdh; fo|ky;ksa esa iz;ksx gsrq fu%'kqYd",C6)))</formula>
    </cfRule>
  </conditionalFormatting>
  <conditionalFormatting sqref="C6:C7">
    <cfRule type="cellIs" dxfId="6161" priority="5843" stopIfTrue="1" operator="equal">
      <formula>1800</formula>
    </cfRule>
    <cfRule type="cellIs" dxfId="6160" priority="5844" stopIfTrue="1" operator="equal">
      <formula>200</formula>
    </cfRule>
  </conditionalFormatting>
  <conditionalFormatting sqref="C9:C10">
    <cfRule type="cellIs" dxfId="6159" priority="5838" stopIfTrue="1" operator="equal">
      <formula>0</formula>
    </cfRule>
  </conditionalFormatting>
  <conditionalFormatting sqref="C9:C10">
    <cfRule type="containsText" dxfId="6158" priority="5834" stopIfTrue="1" operator="containsText" text="f'k{kk foHkkx jktLFkku">
      <formula>NOT(ISERROR(SEARCH("f'k{kk foHkkx jktLFkku",C9)))</formula>
    </cfRule>
    <cfRule type="containsText" dxfId="6157" priority="5837" stopIfTrue="1" operator="containsText" text="iw.kkZad">
      <formula>NOT(ISERROR(SEARCH("iw.kkZad",C9)))</formula>
    </cfRule>
  </conditionalFormatting>
  <conditionalFormatting sqref="C9:C10">
    <cfRule type="cellIs" dxfId="6156" priority="5835" stopIfTrue="1" operator="equal">
      <formula>1800</formula>
    </cfRule>
    <cfRule type="cellIs" dxfId="6155" priority="5836" stopIfTrue="1" operator="equal">
      <formula>200</formula>
    </cfRule>
  </conditionalFormatting>
  <conditionalFormatting sqref="B44 C43:H44 B45:H46 C35:C36 B48 E47:E48 H47:H48 B49:E49 G49:H52 C47:D47 F47:G47 B51:E52 C50:E50 B56 C54 E54 G54 E62 B39:C39 B40:B41 I40 I43 D42:J42 J53:J56">
    <cfRule type="cellIs" dxfId="6154" priority="5340" stopIfTrue="1" operator="equal">
      <formula>0</formula>
    </cfRule>
  </conditionalFormatting>
  <conditionalFormatting sqref="B44 C43:H44 B45:H46 C35:C36 B48 E47:E48 H47:H48 B49:E49 G49:H52 C47:D47 F47:G47 B51:E52 C50:E50 B56 C54 E54 G54 E62 B39:C39 B40:B41 I40 I43 D42:J42 J53:J56">
    <cfRule type="containsText" dxfId="6153" priority="5336" stopIfTrue="1" operator="containsText" text="f'k{kk foHkkx jktLFkku">
      <formula>NOT(ISERROR(SEARCH("f'k{kk foHkkx jktLFkku",B35)))</formula>
    </cfRule>
    <cfRule type="containsText" dxfId="6152" priority="5339" stopIfTrue="1" operator="containsText" text="iw.kkZad">
      <formula>NOT(ISERROR(SEARCH("iw.kkZad",B35)))</formula>
    </cfRule>
  </conditionalFormatting>
  <conditionalFormatting sqref="C54 E54 G54 C57 C39 I39:I40 J53:J55">
    <cfRule type="cellIs" dxfId="6151" priority="5337" stopIfTrue="1" operator="equal">
      <formula>1800</formula>
    </cfRule>
    <cfRule type="cellIs" dxfId="6150" priority="5338" stopIfTrue="1" operator="equal">
      <formula>200</formula>
    </cfRule>
  </conditionalFormatting>
  <conditionalFormatting sqref="B44 C43:H44 B45:H46 C35:C36 B48 E47:E48 H47:H48 B49:E49 G49:H52 C47:D47 F47:G47 B51:E52 C50:E50 B56 C54 E54 G54 E62 B39:C39 B40:B41 I40 I43 D42:J42 J53:J56">
    <cfRule type="containsText" dxfId="6149" priority="5335" stopIfTrue="1" operator="containsText" text="dsoy jktdh; fo|ky;ksa esa iz;ksx gsrq fu%'kqYd">
      <formula>NOT(ISERROR(SEARCH("dsoy jktdh; fo|ky;ksa esa iz;ksx gsrq fu%'kqYd",B35)))</formula>
    </cfRule>
  </conditionalFormatting>
  <conditionalFormatting sqref="H62">
    <cfRule type="containsText" dxfId="6148" priority="5331" stopIfTrue="1" operator="containsText" text="dsoy jktdh; fo|ky;ksa esa iz;ksx gsrq fu%'kqYd">
      <formula>NOT(ISERROR(SEARCH("dsoy jktdh; fo|ky;ksa esa iz;ksx gsrq fu%'kqYd",H62)))</formula>
    </cfRule>
  </conditionalFormatting>
  <conditionalFormatting sqref="H62">
    <cfRule type="cellIs" dxfId="6147" priority="5334" stopIfTrue="1" operator="equal">
      <formula>0</formula>
    </cfRule>
  </conditionalFormatting>
  <conditionalFormatting sqref="A32:A33 B35:B38 C57 B53 B42:C42 B55:C55 B43">
    <cfRule type="cellIs" dxfId="6146" priority="5346" stopIfTrue="1" operator="equal">
      <formula>0</formula>
    </cfRule>
  </conditionalFormatting>
  <conditionalFormatting sqref="A32:A33 B35:B38 C57 B53 B42:C42 B55:C55 B43">
    <cfRule type="containsText" dxfId="6145" priority="5342" stopIfTrue="1" operator="containsText" text="f'k{kk foHkkx jktLFkku">
      <formula>NOT(ISERROR(SEARCH("f'k{kk foHkkx jktLFkku",A32)))</formula>
    </cfRule>
    <cfRule type="containsText" dxfId="6144" priority="5345" stopIfTrue="1" operator="containsText" text="iw.kkZad">
      <formula>NOT(ISERROR(SEARCH("iw.kkZad",A32)))</formula>
    </cfRule>
  </conditionalFormatting>
  <conditionalFormatting sqref="C36">
    <cfRule type="cellIs" dxfId="6143" priority="5343" stopIfTrue="1" operator="equal">
      <formula>1800</formula>
    </cfRule>
    <cfRule type="cellIs" dxfId="6142" priority="5344" stopIfTrue="1" operator="equal">
      <formula>200</formula>
    </cfRule>
  </conditionalFormatting>
  <conditionalFormatting sqref="A32:A33 B35:B38 C57 B53 B42:C42 B55:C55 B43">
    <cfRule type="containsText" dxfId="6141" priority="5341" stopIfTrue="1" operator="containsText" text="dsoy jktdh; fo|ky;ksa esa iz;ksx gsrq fu%'kqYd">
      <formula>NOT(ISERROR(SEARCH("dsoy jktdh; fo|ky;ksa esa iz;ksx gsrq fu%'kqYd",A32)))</formula>
    </cfRule>
  </conditionalFormatting>
  <conditionalFormatting sqref="B50 B47">
    <cfRule type="containsText" dxfId="6140" priority="5327" stopIfTrue="1" operator="containsText" text="dsoy jktdh; fo|ky;ksa esa iz;ksx gsrq fu%'kqYd">
      <formula>NOT(ISERROR(SEARCH("dsoy jktdh; fo|ky;ksa esa iz;ksx gsrq fu%'kqYd",B47)))</formula>
    </cfRule>
  </conditionalFormatting>
  <conditionalFormatting sqref="H62">
    <cfRule type="containsText" dxfId="6139" priority="5332" stopIfTrue="1" operator="containsText" text="f'k{kk foHkkx jktLFkku">
      <formula>NOT(ISERROR(SEARCH("f'k{kk foHkkx jktLFkku",H62)))</formula>
    </cfRule>
    <cfRule type="containsText" dxfId="6138" priority="5333" stopIfTrue="1" operator="containsText" text="iw.kkZad">
      <formula>NOT(ISERROR(SEARCH("iw.kkZad",H62)))</formula>
    </cfRule>
  </conditionalFormatting>
  <conditionalFormatting sqref="B50 B47">
    <cfRule type="cellIs" dxfId="6137" priority="5330" stopIfTrue="1" operator="equal">
      <formula>0</formula>
    </cfRule>
  </conditionalFormatting>
  <conditionalFormatting sqref="B50 B47">
    <cfRule type="containsText" dxfId="6136" priority="5328" stopIfTrue="1" operator="containsText" text="f'k{kk foHkkx jktLFkku">
      <formula>NOT(ISERROR(SEARCH("f'k{kk foHkkx jktLFkku",B47)))</formula>
    </cfRule>
    <cfRule type="containsText" dxfId="6135" priority="5329" stopIfTrue="1" operator="containsText" text="iw.kkZad">
      <formula>NOT(ISERROR(SEARCH("iw.kkZad",B47)))</formula>
    </cfRule>
  </conditionalFormatting>
  <conditionalFormatting sqref="G55">
    <cfRule type="cellIs" dxfId="6134" priority="5326" stopIfTrue="1" operator="equal">
      <formula>0</formula>
    </cfRule>
  </conditionalFormatting>
  <conditionalFormatting sqref="G55">
    <cfRule type="containsText" dxfId="6133" priority="5324" stopIfTrue="1" operator="containsText" text="f'k{kk foHkkx jktLFkku">
      <formula>NOT(ISERROR(SEARCH("f'k{kk foHkkx jktLFkku",G55)))</formula>
    </cfRule>
    <cfRule type="containsText" dxfId="6132" priority="5325" stopIfTrue="1" operator="containsText" text="iw.kkZad">
      <formula>NOT(ISERROR(SEARCH("iw.kkZad",G55)))</formula>
    </cfRule>
  </conditionalFormatting>
  <conditionalFormatting sqref="G55">
    <cfRule type="containsText" dxfId="6131" priority="5323" stopIfTrue="1" operator="containsText" text="dsoy jktdh; fo|ky;ksa esa iz;ksx gsrq fu%'kqYd">
      <formula>NOT(ISERROR(SEARCH("dsoy jktdh; fo|ky;ksa esa iz;ksx gsrq fu%'kqYd",G55)))</formula>
    </cfRule>
  </conditionalFormatting>
  <conditionalFormatting sqref="I54">
    <cfRule type="cellIs" dxfId="6130" priority="5322" stopIfTrue="1" operator="equal">
      <formula>0</formula>
    </cfRule>
  </conditionalFormatting>
  <conditionalFormatting sqref="I54">
    <cfRule type="containsText" dxfId="6129" priority="5318" stopIfTrue="1" operator="containsText" text="f'k{kk foHkkx jktLFkku">
      <formula>NOT(ISERROR(SEARCH("f'k{kk foHkkx jktLFkku",I54)))</formula>
    </cfRule>
    <cfRule type="containsText" dxfId="6128" priority="5321" stopIfTrue="1" operator="containsText" text="iw.kkZad">
      <formula>NOT(ISERROR(SEARCH("iw.kkZad",I54)))</formula>
    </cfRule>
  </conditionalFormatting>
  <conditionalFormatting sqref="I54">
    <cfRule type="cellIs" dxfId="6127" priority="5319" stopIfTrue="1" operator="equal">
      <formula>1800</formula>
    </cfRule>
    <cfRule type="cellIs" dxfId="6126" priority="5320" stopIfTrue="1" operator="equal">
      <formula>200</formula>
    </cfRule>
  </conditionalFormatting>
  <conditionalFormatting sqref="I54">
    <cfRule type="containsText" dxfId="6125" priority="5317" stopIfTrue="1" operator="containsText" text="dsoy jktdh; fo|ky;ksa esa iz;ksx gsrq fu%'kqYd">
      <formula>NOT(ISERROR(SEARCH("dsoy jktdh; fo|ky;ksa esa iz;ksx gsrq fu%'kqYd",I54)))</formula>
    </cfRule>
  </conditionalFormatting>
  <conditionalFormatting sqref="C53">
    <cfRule type="cellIs" dxfId="6124" priority="5316" stopIfTrue="1" operator="equal">
      <formula>0</formula>
    </cfRule>
  </conditionalFormatting>
  <conditionalFormatting sqref="C53">
    <cfRule type="containsText" dxfId="6123" priority="5312" stopIfTrue="1" operator="containsText" text="f'k{kk foHkkx jktLFkku">
      <formula>NOT(ISERROR(SEARCH("f'k{kk foHkkx jktLFkku",C53)))</formula>
    </cfRule>
    <cfRule type="containsText" dxfId="6122" priority="5315" stopIfTrue="1" operator="containsText" text="iw.kkZad">
      <formula>NOT(ISERROR(SEARCH("iw.kkZad",C53)))</formula>
    </cfRule>
  </conditionalFormatting>
  <conditionalFormatting sqref="C53">
    <cfRule type="cellIs" dxfId="6121" priority="5313" stopIfTrue="1" operator="equal">
      <formula>1800</formula>
    </cfRule>
    <cfRule type="cellIs" dxfId="6120" priority="5314" stopIfTrue="1" operator="equal">
      <formula>200</formula>
    </cfRule>
  </conditionalFormatting>
  <conditionalFormatting sqref="C53">
    <cfRule type="containsText" dxfId="6119" priority="5311" stopIfTrue="1" operator="containsText" text="dsoy jktdh; fo|ky;ksa esa iz;ksx gsrq fu%'kqYd">
      <formula>NOT(ISERROR(SEARCH("dsoy jktdh; fo|ky;ksa esa iz;ksx gsrq fu%'kqYd",C53)))</formula>
    </cfRule>
  </conditionalFormatting>
  <conditionalFormatting sqref="C40:C41">
    <cfRule type="containsText" dxfId="6118" priority="5293" stopIfTrue="1" operator="containsText" text="dsoy jktdh; fo|ky;ksa esa iz;ksx gsrq fu%'kqYd">
      <formula>NOT(ISERROR(SEARCH("dsoy jktdh; fo|ky;ksa esa iz;ksx gsrq fu%'kqYd",C40)))</formula>
    </cfRule>
  </conditionalFormatting>
  <conditionalFormatting sqref="J62">
    <cfRule type="cellIs" dxfId="6117" priority="5310" stopIfTrue="1" operator="equal">
      <formula>0</formula>
    </cfRule>
  </conditionalFormatting>
  <conditionalFormatting sqref="J62">
    <cfRule type="containsText" dxfId="6116" priority="5306" stopIfTrue="1" operator="containsText" text="f'k{kk foHkkx jktLFkku">
      <formula>NOT(ISERROR(SEARCH("f'k{kk foHkkx jktLFkku",J62)))</formula>
    </cfRule>
    <cfRule type="containsText" dxfId="6115" priority="5309" stopIfTrue="1" operator="containsText" text="iw.kkZad">
      <formula>NOT(ISERROR(SEARCH("iw.kkZad",J62)))</formula>
    </cfRule>
  </conditionalFormatting>
  <conditionalFormatting sqref="J62">
    <cfRule type="cellIs" dxfId="6114" priority="5307" stopIfTrue="1" operator="equal">
      <formula>1800</formula>
    </cfRule>
    <cfRule type="cellIs" dxfId="6113" priority="5308" stopIfTrue="1" operator="equal">
      <formula>200</formula>
    </cfRule>
  </conditionalFormatting>
  <conditionalFormatting sqref="J62">
    <cfRule type="containsText" dxfId="6112" priority="5305" stopIfTrue="1" operator="containsText" text="dsoy jktdh; fo|ky;ksa esa iz;ksx gsrq fu%'kqYd">
      <formula>NOT(ISERROR(SEARCH("dsoy jktdh; fo|ky;ksa esa iz;ksx gsrq fu%'kqYd",J62)))</formula>
    </cfRule>
  </conditionalFormatting>
  <conditionalFormatting sqref="C37:C38">
    <cfRule type="cellIs" dxfId="6111" priority="5302" stopIfTrue="1" operator="equal">
      <formula>0</formula>
    </cfRule>
  </conditionalFormatting>
  <conditionalFormatting sqref="C37:C38">
    <cfRule type="containsText" dxfId="6110" priority="5300" stopIfTrue="1" operator="containsText" text="f'k{kk foHkkx jktLFkku">
      <formula>NOT(ISERROR(SEARCH("f'k{kk foHkkx jktLFkku",C37)))</formula>
    </cfRule>
    <cfRule type="containsText" dxfId="6109" priority="5301" stopIfTrue="1" operator="containsText" text="iw.kkZad">
      <formula>NOT(ISERROR(SEARCH("iw.kkZad",C37)))</formula>
    </cfRule>
  </conditionalFormatting>
  <conditionalFormatting sqref="C37:C38">
    <cfRule type="containsText" dxfId="6108" priority="5299" stopIfTrue="1" operator="containsText" text="dsoy jktdh; fo|ky;ksa esa iz;ksx gsrq fu%'kqYd">
      <formula>NOT(ISERROR(SEARCH("dsoy jktdh; fo|ky;ksa esa iz;ksx gsrq fu%'kqYd",C37)))</formula>
    </cfRule>
  </conditionalFormatting>
  <conditionalFormatting sqref="C37:C38">
    <cfRule type="cellIs" dxfId="6107" priority="5303" stopIfTrue="1" operator="equal">
      <formula>1800</formula>
    </cfRule>
    <cfRule type="cellIs" dxfId="6106" priority="5304" stopIfTrue="1" operator="equal">
      <formula>200</formula>
    </cfRule>
  </conditionalFormatting>
  <conditionalFormatting sqref="C40:C41">
    <cfRule type="cellIs" dxfId="6105" priority="5298" stopIfTrue="1" operator="equal">
      <formula>0</formula>
    </cfRule>
  </conditionalFormatting>
  <conditionalFormatting sqref="C40:C41">
    <cfRule type="containsText" dxfId="6104" priority="5294" stopIfTrue="1" operator="containsText" text="f'k{kk foHkkx jktLFkku">
      <formula>NOT(ISERROR(SEARCH("f'k{kk foHkkx jktLFkku",C40)))</formula>
    </cfRule>
    <cfRule type="containsText" dxfId="6103" priority="5297" stopIfTrue="1" operator="containsText" text="iw.kkZad">
      <formula>NOT(ISERROR(SEARCH("iw.kkZad",C40)))</formula>
    </cfRule>
  </conditionalFormatting>
  <conditionalFormatting sqref="C40:C41">
    <cfRule type="cellIs" dxfId="6102" priority="5295" stopIfTrue="1" operator="equal">
      <formula>1800</formula>
    </cfRule>
    <cfRule type="cellIs" dxfId="6101" priority="5296" stopIfTrue="1" operator="equal">
      <formula>200</formula>
    </cfRule>
  </conditionalFormatting>
  <conditionalFormatting sqref="B75 C74:H75 B76:H77 C66:C67 B79 E78:E79 H78:H79 B80:E80 G80:H83 C78:D78 F78:G78 B82:E83 C81:E81 B87 C85 E85 G85 E93 B70:C70 B71:B72 I71 I74 D73:J73 J84:J87">
    <cfRule type="cellIs" dxfId="6100" priority="5286" stopIfTrue="1" operator="equal">
      <formula>0</formula>
    </cfRule>
  </conditionalFormatting>
  <conditionalFormatting sqref="B75 C74:H75 B76:H77 C66:C67 B79 E78:E79 H78:H79 B80:E80 G80:H83 C78:D78 F78:G78 B82:E83 C81:E81 B87 C85 E85 G85 E93 B70:C70 B71:B72 I71 I74 D73:J73 J84:J87">
    <cfRule type="containsText" dxfId="6099" priority="5282" stopIfTrue="1" operator="containsText" text="f'k{kk foHkkx jktLFkku">
      <formula>NOT(ISERROR(SEARCH("f'k{kk foHkkx jktLFkku",B66)))</formula>
    </cfRule>
    <cfRule type="containsText" dxfId="6098" priority="5285" stopIfTrue="1" operator="containsText" text="iw.kkZad">
      <formula>NOT(ISERROR(SEARCH("iw.kkZad",B66)))</formula>
    </cfRule>
  </conditionalFormatting>
  <conditionalFormatting sqref="C85 E85 G85 C88 C70 I70:I71 J84:J86">
    <cfRule type="cellIs" dxfId="6097" priority="5283" stopIfTrue="1" operator="equal">
      <formula>1800</formula>
    </cfRule>
    <cfRule type="cellIs" dxfId="6096" priority="5284" stopIfTrue="1" operator="equal">
      <formula>200</formula>
    </cfRule>
  </conditionalFormatting>
  <conditionalFormatting sqref="B75 C74:H75 B76:H77 C66:C67 B79 E78:E79 H78:H79 B80:E80 G80:H83 C78:D78 F78:G78 B82:E83 C81:E81 B87 C85 E85 G85 E93 B70:C70 B71:B72 I71 I74 D73:J73 J84:J87">
    <cfRule type="containsText" dxfId="6095" priority="5281" stopIfTrue="1" operator="containsText" text="dsoy jktdh; fo|ky;ksa esa iz;ksx gsrq fu%'kqYd">
      <formula>NOT(ISERROR(SEARCH("dsoy jktdh; fo|ky;ksa esa iz;ksx gsrq fu%'kqYd",B66)))</formula>
    </cfRule>
  </conditionalFormatting>
  <conditionalFormatting sqref="H93">
    <cfRule type="containsText" dxfId="6094" priority="5277" stopIfTrue="1" operator="containsText" text="dsoy jktdh; fo|ky;ksa esa iz;ksx gsrq fu%'kqYd">
      <formula>NOT(ISERROR(SEARCH("dsoy jktdh; fo|ky;ksa esa iz;ksx gsrq fu%'kqYd",H93)))</formula>
    </cfRule>
  </conditionalFormatting>
  <conditionalFormatting sqref="H93">
    <cfRule type="cellIs" dxfId="6093" priority="5280" stopIfTrue="1" operator="equal">
      <formula>0</formula>
    </cfRule>
  </conditionalFormatting>
  <conditionalFormatting sqref="A63:A64 B66:B69 C88 B84 B73:C73 B86:C86 B74">
    <cfRule type="cellIs" dxfId="6092" priority="5292" stopIfTrue="1" operator="equal">
      <formula>0</formula>
    </cfRule>
  </conditionalFormatting>
  <conditionalFormatting sqref="A63:A64 B66:B69 C88 B84 B73:C73 B86:C86 B74">
    <cfRule type="containsText" dxfId="6091" priority="5288" stopIfTrue="1" operator="containsText" text="f'k{kk foHkkx jktLFkku">
      <formula>NOT(ISERROR(SEARCH("f'k{kk foHkkx jktLFkku",A63)))</formula>
    </cfRule>
    <cfRule type="containsText" dxfId="6090" priority="5291" stopIfTrue="1" operator="containsText" text="iw.kkZad">
      <formula>NOT(ISERROR(SEARCH("iw.kkZad",A63)))</formula>
    </cfRule>
  </conditionalFormatting>
  <conditionalFormatting sqref="C67">
    <cfRule type="cellIs" dxfId="6089" priority="5289" stopIfTrue="1" operator="equal">
      <formula>1800</formula>
    </cfRule>
    <cfRule type="cellIs" dxfId="6088" priority="5290" stopIfTrue="1" operator="equal">
      <formula>200</formula>
    </cfRule>
  </conditionalFormatting>
  <conditionalFormatting sqref="A63:A64 B66:B69 C88 B84 B73:C73 B86:C86 B74">
    <cfRule type="containsText" dxfId="6087" priority="5287" stopIfTrue="1" operator="containsText" text="dsoy jktdh; fo|ky;ksa esa iz;ksx gsrq fu%'kqYd">
      <formula>NOT(ISERROR(SEARCH("dsoy jktdh; fo|ky;ksa esa iz;ksx gsrq fu%'kqYd",A63)))</formula>
    </cfRule>
  </conditionalFormatting>
  <conditionalFormatting sqref="B81 B78">
    <cfRule type="containsText" dxfId="6086" priority="5273" stopIfTrue="1" operator="containsText" text="dsoy jktdh; fo|ky;ksa esa iz;ksx gsrq fu%'kqYd">
      <formula>NOT(ISERROR(SEARCH("dsoy jktdh; fo|ky;ksa esa iz;ksx gsrq fu%'kqYd",B78)))</formula>
    </cfRule>
  </conditionalFormatting>
  <conditionalFormatting sqref="H93">
    <cfRule type="containsText" dxfId="6085" priority="5278" stopIfTrue="1" operator="containsText" text="f'k{kk foHkkx jktLFkku">
      <formula>NOT(ISERROR(SEARCH("f'k{kk foHkkx jktLFkku",H93)))</formula>
    </cfRule>
    <cfRule type="containsText" dxfId="6084" priority="5279" stopIfTrue="1" operator="containsText" text="iw.kkZad">
      <formula>NOT(ISERROR(SEARCH("iw.kkZad",H93)))</formula>
    </cfRule>
  </conditionalFormatting>
  <conditionalFormatting sqref="B81 B78">
    <cfRule type="cellIs" dxfId="6083" priority="5276" stopIfTrue="1" operator="equal">
      <formula>0</formula>
    </cfRule>
  </conditionalFormatting>
  <conditionalFormatting sqref="B81 B78">
    <cfRule type="containsText" dxfId="6082" priority="5274" stopIfTrue="1" operator="containsText" text="f'k{kk foHkkx jktLFkku">
      <formula>NOT(ISERROR(SEARCH("f'k{kk foHkkx jktLFkku",B78)))</formula>
    </cfRule>
    <cfRule type="containsText" dxfId="6081" priority="5275" stopIfTrue="1" operator="containsText" text="iw.kkZad">
      <formula>NOT(ISERROR(SEARCH("iw.kkZad",B78)))</formula>
    </cfRule>
  </conditionalFormatting>
  <conditionalFormatting sqref="G86">
    <cfRule type="cellIs" dxfId="6080" priority="5272" stopIfTrue="1" operator="equal">
      <formula>0</formula>
    </cfRule>
  </conditionalFormatting>
  <conditionalFormatting sqref="G86">
    <cfRule type="containsText" dxfId="6079" priority="5270" stopIfTrue="1" operator="containsText" text="f'k{kk foHkkx jktLFkku">
      <formula>NOT(ISERROR(SEARCH("f'k{kk foHkkx jktLFkku",G86)))</formula>
    </cfRule>
    <cfRule type="containsText" dxfId="6078" priority="5271" stopIfTrue="1" operator="containsText" text="iw.kkZad">
      <formula>NOT(ISERROR(SEARCH("iw.kkZad",G86)))</formula>
    </cfRule>
  </conditionalFormatting>
  <conditionalFormatting sqref="G86">
    <cfRule type="containsText" dxfId="6077" priority="5269" stopIfTrue="1" operator="containsText" text="dsoy jktdh; fo|ky;ksa esa iz;ksx gsrq fu%'kqYd">
      <formula>NOT(ISERROR(SEARCH("dsoy jktdh; fo|ky;ksa esa iz;ksx gsrq fu%'kqYd",G86)))</formula>
    </cfRule>
  </conditionalFormatting>
  <conditionalFormatting sqref="I85">
    <cfRule type="cellIs" dxfId="6076" priority="5268" stopIfTrue="1" operator="equal">
      <formula>0</formula>
    </cfRule>
  </conditionalFormatting>
  <conditionalFormatting sqref="I85">
    <cfRule type="containsText" dxfId="6075" priority="5264" stopIfTrue="1" operator="containsText" text="f'k{kk foHkkx jktLFkku">
      <formula>NOT(ISERROR(SEARCH("f'k{kk foHkkx jktLFkku",I85)))</formula>
    </cfRule>
    <cfRule type="containsText" dxfId="6074" priority="5267" stopIfTrue="1" operator="containsText" text="iw.kkZad">
      <formula>NOT(ISERROR(SEARCH("iw.kkZad",I85)))</formula>
    </cfRule>
  </conditionalFormatting>
  <conditionalFormatting sqref="I85">
    <cfRule type="cellIs" dxfId="6073" priority="5265" stopIfTrue="1" operator="equal">
      <formula>1800</formula>
    </cfRule>
    <cfRule type="cellIs" dxfId="6072" priority="5266" stopIfTrue="1" operator="equal">
      <formula>200</formula>
    </cfRule>
  </conditionalFormatting>
  <conditionalFormatting sqref="I85">
    <cfRule type="containsText" dxfId="6071" priority="5263" stopIfTrue="1" operator="containsText" text="dsoy jktdh; fo|ky;ksa esa iz;ksx gsrq fu%'kqYd">
      <formula>NOT(ISERROR(SEARCH("dsoy jktdh; fo|ky;ksa esa iz;ksx gsrq fu%'kqYd",I85)))</formula>
    </cfRule>
  </conditionalFormatting>
  <conditionalFormatting sqref="C84">
    <cfRule type="cellIs" dxfId="6070" priority="5262" stopIfTrue="1" operator="equal">
      <formula>0</formula>
    </cfRule>
  </conditionalFormatting>
  <conditionalFormatting sqref="C84">
    <cfRule type="containsText" dxfId="6069" priority="5258" stopIfTrue="1" operator="containsText" text="f'k{kk foHkkx jktLFkku">
      <formula>NOT(ISERROR(SEARCH("f'k{kk foHkkx jktLFkku",C84)))</formula>
    </cfRule>
    <cfRule type="containsText" dxfId="6068" priority="5261" stopIfTrue="1" operator="containsText" text="iw.kkZad">
      <formula>NOT(ISERROR(SEARCH("iw.kkZad",C84)))</formula>
    </cfRule>
  </conditionalFormatting>
  <conditionalFormatting sqref="C84">
    <cfRule type="cellIs" dxfId="6067" priority="5259" stopIfTrue="1" operator="equal">
      <formula>1800</formula>
    </cfRule>
    <cfRule type="cellIs" dxfId="6066" priority="5260" stopIfTrue="1" operator="equal">
      <formula>200</formula>
    </cfRule>
  </conditionalFormatting>
  <conditionalFormatting sqref="C84">
    <cfRule type="containsText" dxfId="6065" priority="5257" stopIfTrue="1" operator="containsText" text="dsoy jktdh; fo|ky;ksa esa iz;ksx gsrq fu%'kqYd">
      <formula>NOT(ISERROR(SEARCH("dsoy jktdh; fo|ky;ksa esa iz;ksx gsrq fu%'kqYd",C84)))</formula>
    </cfRule>
  </conditionalFormatting>
  <conditionalFormatting sqref="C71:C72">
    <cfRule type="containsText" dxfId="6064" priority="5239" stopIfTrue="1" operator="containsText" text="dsoy jktdh; fo|ky;ksa esa iz;ksx gsrq fu%'kqYd">
      <formula>NOT(ISERROR(SEARCH("dsoy jktdh; fo|ky;ksa esa iz;ksx gsrq fu%'kqYd",C71)))</formula>
    </cfRule>
  </conditionalFormatting>
  <conditionalFormatting sqref="J93">
    <cfRule type="cellIs" dxfId="6063" priority="5256" stopIfTrue="1" operator="equal">
      <formula>0</formula>
    </cfRule>
  </conditionalFormatting>
  <conditionalFormatting sqref="J93">
    <cfRule type="containsText" dxfId="6062" priority="5252" stopIfTrue="1" operator="containsText" text="f'k{kk foHkkx jktLFkku">
      <formula>NOT(ISERROR(SEARCH("f'k{kk foHkkx jktLFkku",J93)))</formula>
    </cfRule>
    <cfRule type="containsText" dxfId="6061" priority="5255" stopIfTrue="1" operator="containsText" text="iw.kkZad">
      <formula>NOT(ISERROR(SEARCH("iw.kkZad",J93)))</formula>
    </cfRule>
  </conditionalFormatting>
  <conditionalFormatting sqref="J93">
    <cfRule type="cellIs" dxfId="6060" priority="5253" stopIfTrue="1" operator="equal">
      <formula>1800</formula>
    </cfRule>
    <cfRule type="cellIs" dxfId="6059" priority="5254" stopIfTrue="1" operator="equal">
      <formula>200</formula>
    </cfRule>
  </conditionalFormatting>
  <conditionalFormatting sqref="J93">
    <cfRule type="containsText" dxfId="6058" priority="5251" stopIfTrue="1" operator="containsText" text="dsoy jktdh; fo|ky;ksa esa iz;ksx gsrq fu%'kqYd">
      <formula>NOT(ISERROR(SEARCH("dsoy jktdh; fo|ky;ksa esa iz;ksx gsrq fu%'kqYd",J93)))</formula>
    </cfRule>
  </conditionalFormatting>
  <conditionalFormatting sqref="C68:C69">
    <cfRule type="cellIs" dxfId="6057" priority="5248" stopIfTrue="1" operator="equal">
      <formula>0</formula>
    </cfRule>
  </conditionalFormatting>
  <conditionalFormatting sqref="C68:C69">
    <cfRule type="containsText" dxfId="6056" priority="5246" stopIfTrue="1" operator="containsText" text="f'k{kk foHkkx jktLFkku">
      <formula>NOT(ISERROR(SEARCH("f'k{kk foHkkx jktLFkku",C68)))</formula>
    </cfRule>
    <cfRule type="containsText" dxfId="6055" priority="5247" stopIfTrue="1" operator="containsText" text="iw.kkZad">
      <formula>NOT(ISERROR(SEARCH("iw.kkZad",C68)))</formula>
    </cfRule>
  </conditionalFormatting>
  <conditionalFormatting sqref="C68:C69">
    <cfRule type="containsText" dxfId="6054" priority="5245" stopIfTrue="1" operator="containsText" text="dsoy jktdh; fo|ky;ksa esa iz;ksx gsrq fu%'kqYd">
      <formula>NOT(ISERROR(SEARCH("dsoy jktdh; fo|ky;ksa esa iz;ksx gsrq fu%'kqYd",C68)))</formula>
    </cfRule>
  </conditionalFormatting>
  <conditionalFormatting sqref="C68:C69">
    <cfRule type="cellIs" dxfId="6053" priority="5249" stopIfTrue="1" operator="equal">
      <formula>1800</formula>
    </cfRule>
    <cfRule type="cellIs" dxfId="6052" priority="5250" stopIfTrue="1" operator="equal">
      <formula>200</formula>
    </cfRule>
  </conditionalFormatting>
  <conditionalFormatting sqref="C71:C72">
    <cfRule type="cellIs" dxfId="6051" priority="5244" stopIfTrue="1" operator="equal">
      <formula>0</formula>
    </cfRule>
  </conditionalFormatting>
  <conditionalFormatting sqref="C71:C72">
    <cfRule type="containsText" dxfId="6050" priority="5240" stopIfTrue="1" operator="containsText" text="f'k{kk foHkkx jktLFkku">
      <formula>NOT(ISERROR(SEARCH("f'k{kk foHkkx jktLFkku",C71)))</formula>
    </cfRule>
    <cfRule type="containsText" dxfId="6049" priority="5243" stopIfTrue="1" operator="containsText" text="iw.kkZad">
      <formula>NOT(ISERROR(SEARCH("iw.kkZad",C71)))</formula>
    </cfRule>
  </conditionalFormatting>
  <conditionalFormatting sqref="C71:C72">
    <cfRule type="cellIs" dxfId="6048" priority="5241" stopIfTrue="1" operator="equal">
      <formula>1800</formula>
    </cfRule>
    <cfRule type="cellIs" dxfId="6047" priority="5242" stopIfTrue="1" operator="equal">
      <formula>200</formula>
    </cfRule>
  </conditionalFormatting>
  <conditionalFormatting sqref="B106 C105:H106 B107:H108 C97:C98 B110 E109:E110 H109:H110 B111:E111 G111:H114 C109:D109 F109:G109 B113:E114 C112:E112 B118 C116 E116 G116 E124 B101:C101 B102:B103 I102 I105 D104:J104 J115:J118">
    <cfRule type="cellIs" dxfId="6046" priority="5232" stopIfTrue="1" operator="equal">
      <formula>0</formula>
    </cfRule>
  </conditionalFormatting>
  <conditionalFormatting sqref="B106 C105:H106 B107:H108 C97:C98 B110 E109:E110 H109:H110 B111:E111 G111:H114 C109:D109 F109:G109 B113:E114 C112:E112 B118 C116 E116 G116 E124 B101:C101 B102:B103 I102 I105 D104:J104 J115:J118">
    <cfRule type="containsText" dxfId="6045" priority="5228" stopIfTrue="1" operator="containsText" text="f'k{kk foHkkx jktLFkku">
      <formula>NOT(ISERROR(SEARCH("f'k{kk foHkkx jktLFkku",B97)))</formula>
    </cfRule>
    <cfRule type="containsText" dxfId="6044" priority="5231" stopIfTrue="1" operator="containsText" text="iw.kkZad">
      <formula>NOT(ISERROR(SEARCH("iw.kkZad",B97)))</formula>
    </cfRule>
  </conditionalFormatting>
  <conditionalFormatting sqref="C116 E116 G116 C119 C101 I101:I102 J115:J117">
    <cfRule type="cellIs" dxfId="6043" priority="5229" stopIfTrue="1" operator="equal">
      <formula>1800</formula>
    </cfRule>
    <cfRule type="cellIs" dxfId="6042" priority="5230" stopIfTrue="1" operator="equal">
      <formula>200</formula>
    </cfRule>
  </conditionalFormatting>
  <conditionalFormatting sqref="B106 C105:H106 B107:H108 C97:C98 B110 E109:E110 H109:H110 B111:E111 G111:H114 C109:D109 F109:G109 B113:E114 C112:E112 B118 C116 E116 G116 E124 B101:C101 B102:B103 I102 I105 D104:J104 J115:J118">
    <cfRule type="containsText" dxfId="6041" priority="5227" stopIfTrue="1" operator="containsText" text="dsoy jktdh; fo|ky;ksa esa iz;ksx gsrq fu%'kqYd">
      <formula>NOT(ISERROR(SEARCH("dsoy jktdh; fo|ky;ksa esa iz;ksx gsrq fu%'kqYd",B97)))</formula>
    </cfRule>
  </conditionalFormatting>
  <conditionalFormatting sqref="H124">
    <cfRule type="containsText" dxfId="6040" priority="5223" stopIfTrue="1" operator="containsText" text="dsoy jktdh; fo|ky;ksa esa iz;ksx gsrq fu%'kqYd">
      <formula>NOT(ISERROR(SEARCH("dsoy jktdh; fo|ky;ksa esa iz;ksx gsrq fu%'kqYd",H124)))</formula>
    </cfRule>
  </conditionalFormatting>
  <conditionalFormatting sqref="H124">
    <cfRule type="cellIs" dxfId="6039" priority="5226" stopIfTrue="1" operator="equal">
      <formula>0</formula>
    </cfRule>
  </conditionalFormatting>
  <conditionalFormatting sqref="A94:A95 B97:B100 C119 B115 B104:C104 B117:C117 B105">
    <cfRule type="cellIs" dxfId="6038" priority="5238" stopIfTrue="1" operator="equal">
      <formula>0</formula>
    </cfRule>
  </conditionalFormatting>
  <conditionalFormatting sqref="A94:A95 B97:B100 C119 B115 B104:C104 B117:C117 B105">
    <cfRule type="containsText" dxfId="6037" priority="5234" stopIfTrue="1" operator="containsText" text="f'k{kk foHkkx jktLFkku">
      <formula>NOT(ISERROR(SEARCH("f'k{kk foHkkx jktLFkku",A94)))</formula>
    </cfRule>
    <cfRule type="containsText" dxfId="6036" priority="5237" stopIfTrue="1" operator="containsText" text="iw.kkZad">
      <formula>NOT(ISERROR(SEARCH("iw.kkZad",A94)))</formula>
    </cfRule>
  </conditionalFormatting>
  <conditionalFormatting sqref="C98">
    <cfRule type="cellIs" dxfId="6035" priority="5235" stopIfTrue="1" operator="equal">
      <formula>1800</formula>
    </cfRule>
    <cfRule type="cellIs" dxfId="6034" priority="5236" stopIfTrue="1" operator="equal">
      <formula>200</formula>
    </cfRule>
  </conditionalFormatting>
  <conditionalFormatting sqref="A94:A95 B97:B100 C119 B115 B104:C104 B117:C117 B105">
    <cfRule type="containsText" dxfId="6033" priority="5233" stopIfTrue="1" operator="containsText" text="dsoy jktdh; fo|ky;ksa esa iz;ksx gsrq fu%'kqYd">
      <formula>NOT(ISERROR(SEARCH("dsoy jktdh; fo|ky;ksa esa iz;ksx gsrq fu%'kqYd",A94)))</formula>
    </cfRule>
  </conditionalFormatting>
  <conditionalFormatting sqref="B112 B109">
    <cfRule type="containsText" dxfId="6032" priority="5219" stopIfTrue="1" operator="containsText" text="dsoy jktdh; fo|ky;ksa esa iz;ksx gsrq fu%'kqYd">
      <formula>NOT(ISERROR(SEARCH("dsoy jktdh; fo|ky;ksa esa iz;ksx gsrq fu%'kqYd",B109)))</formula>
    </cfRule>
  </conditionalFormatting>
  <conditionalFormatting sqref="H124">
    <cfRule type="containsText" dxfId="6031" priority="5224" stopIfTrue="1" operator="containsText" text="f'k{kk foHkkx jktLFkku">
      <formula>NOT(ISERROR(SEARCH("f'k{kk foHkkx jktLFkku",H124)))</formula>
    </cfRule>
    <cfRule type="containsText" dxfId="6030" priority="5225" stopIfTrue="1" operator="containsText" text="iw.kkZad">
      <formula>NOT(ISERROR(SEARCH("iw.kkZad",H124)))</formula>
    </cfRule>
  </conditionalFormatting>
  <conditionalFormatting sqref="B112 B109">
    <cfRule type="cellIs" dxfId="6029" priority="5222" stopIfTrue="1" operator="equal">
      <formula>0</formula>
    </cfRule>
  </conditionalFormatting>
  <conditionalFormatting sqref="B112 B109">
    <cfRule type="containsText" dxfId="6028" priority="5220" stopIfTrue="1" operator="containsText" text="f'k{kk foHkkx jktLFkku">
      <formula>NOT(ISERROR(SEARCH("f'k{kk foHkkx jktLFkku",B109)))</formula>
    </cfRule>
    <cfRule type="containsText" dxfId="6027" priority="5221" stopIfTrue="1" operator="containsText" text="iw.kkZad">
      <formula>NOT(ISERROR(SEARCH("iw.kkZad",B109)))</formula>
    </cfRule>
  </conditionalFormatting>
  <conditionalFormatting sqref="G117">
    <cfRule type="cellIs" dxfId="6026" priority="5218" stopIfTrue="1" operator="equal">
      <formula>0</formula>
    </cfRule>
  </conditionalFormatting>
  <conditionalFormatting sqref="G117">
    <cfRule type="containsText" dxfId="6025" priority="5216" stopIfTrue="1" operator="containsText" text="f'k{kk foHkkx jktLFkku">
      <formula>NOT(ISERROR(SEARCH("f'k{kk foHkkx jktLFkku",G117)))</formula>
    </cfRule>
    <cfRule type="containsText" dxfId="6024" priority="5217" stopIfTrue="1" operator="containsText" text="iw.kkZad">
      <formula>NOT(ISERROR(SEARCH("iw.kkZad",G117)))</formula>
    </cfRule>
  </conditionalFormatting>
  <conditionalFormatting sqref="G117">
    <cfRule type="containsText" dxfId="6023" priority="5215" stopIfTrue="1" operator="containsText" text="dsoy jktdh; fo|ky;ksa esa iz;ksx gsrq fu%'kqYd">
      <formula>NOT(ISERROR(SEARCH("dsoy jktdh; fo|ky;ksa esa iz;ksx gsrq fu%'kqYd",G117)))</formula>
    </cfRule>
  </conditionalFormatting>
  <conditionalFormatting sqref="I116">
    <cfRule type="cellIs" dxfId="6022" priority="5214" stopIfTrue="1" operator="equal">
      <formula>0</formula>
    </cfRule>
  </conditionalFormatting>
  <conditionalFormatting sqref="I116">
    <cfRule type="containsText" dxfId="6021" priority="5210" stopIfTrue="1" operator="containsText" text="f'k{kk foHkkx jktLFkku">
      <formula>NOT(ISERROR(SEARCH("f'k{kk foHkkx jktLFkku",I116)))</formula>
    </cfRule>
    <cfRule type="containsText" dxfId="6020" priority="5213" stopIfTrue="1" operator="containsText" text="iw.kkZad">
      <formula>NOT(ISERROR(SEARCH("iw.kkZad",I116)))</formula>
    </cfRule>
  </conditionalFormatting>
  <conditionalFormatting sqref="I116">
    <cfRule type="cellIs" dxfId="6019" priority="5211" stopIfTrue="1" operator="equal">
      <formula>1800</formula>
    </cfRule>
    <cfRule type="cellIs" dxfId="6018" priority="5212" stopIfTrue="1" operator="equal">
      <formula>200</formula>
    </cfRule>
  </conditionalFormatting>
  <conditionalFormatting sqref="I116">
    <cfRule type="containsText" dxfId="6017" priority="5209" stopIfTrue="1" operator="containsText" text="dsoy jktdh; fo|ky;ksa esa iz;ksx gsrq fu%'kqYd">
      <formula>NOT(ISERROR(SEARCH("dsoy jktdh; fo|ky;ksa esa iz;ksx gsrq fu%'kqYd",I116)))</formula>
    </cfRule>
  </conditionalFormatting>
  <conditionalFormatting sqref="C115">
    <cfRule type="cellIs" dxfId="6016" priority="5208" stopIfTrue="1" operator="equal">
      <formula>0</formula>
    </cfRule>
  </conditionalFormatting>
  <conditionalFormatting sqref="C115">
    <cfRule type="containsText" dxfId="6015" priority="5204" stopIfTrue="1" operator="containsText" text="f'k{kk foHkkx jktLFkku">
      <formula>NOT(ISERROR(SEARCH("f'k{kk foHkkx jktLFkku",C115)))</formula>
    </cfRule>
    <cfRule type="containsText" dxfId="6014" priority="5207" stopIfTrue="1" operator="containsText" text="iw.kkZad">
      <formula>NOT(ISERROR(SEARCH("iw.kkZad",C115)))</formula>
    </cfRule>
  </conditionalFormatting>
  <conditionalFormatting sqref="C115">
    <cfRule type="cellIs" dxfId="6013" priority="5205" stopIfTrue="1" operator="equal">
      <formula>1800</formula>
    </cfRule>
    <cfRule type="cellIs" dxfId="6012" priority="5206" stopIfTrue="1" operator="equal">
      <formula>200</formula>
    </cfRule>
  </conditionalFormatting>
  <conditionalFormatting sqref="C115">
    <cfRule type="containsText" dxfId="6011" priority="5203" stopIfTrue="1" operator="containsText" text="dsoy jktdh; fo|ky;ksa esa iz;ksx gsrq fu%'kqYd">
      <formula>NOT(ISERROR(SEARCH("dsoy jktdh; fo|ky;ksa esa iz;ksx gsrq fu%'kqYd",C115)))</formula>
    </cfRule>
  </conditionalFormatting>
  <conditionalFormatting sqref="C102:C103">
    <cfRule type="containsText" dxfId="6010" priority="5185" stopIfTrue="1" operator="containsText" text="dsoy jktdh; fo|ky;ksa esa iz;ksx gsrq fu%'kqYd">
      <formula>NOT(ISERROR(SEARCH("dsoy jktdh; fo|ky;ksa esa iz;ksx gsrq fu%'kqYd",C102)))</formula>
    </cfRule>
  </conditionalFormatting>
  <conditionalFormatting sqref="J124">
    <cfRule type="cellIs" dxfId="6009" priority="5202" stopIfTrue="1" operator="equal">
      <formula>0</formula>
    </cfRule>
  </conditionalFormatting>
  <conditionalFormatting sqref="J124">
    <cfRule type="containsText" dxfId="6008" priority="5198" stopIfTrue="1" operator="containsText" text="f'k{kk foHkkx jktLFkku">
      <formula>NOT(ISERROR(SEARCH("f'k{kk foHkkx jktLFkku",J124)))</formula>
    </cfRule>
    <cfRule type="containsText" dxfId="6007" priority="5201" stopIfTrue="1" operator="containsText" text="iw.kkZad">
      <formula>NOT(ISERROR(SEARCH("iw.kkZad",J124)))</formula>
    </cfRule>
  </conditionalFormatting>
  <conditionalFormatting sqref="J124">
    <cfRule type="cellIs" dxfId="6006" priority="5199" stopIfTrue="1" operator="equal">
      <formula>1800</formula>
    </cfRule>
    <cfRule type="cellIs" dxfId="6005" priority="5200" stopIfTrue="1" operator="equal">
      <formula>200</formula>
    </cfRule>
  </conditionalFormatting>
  <conditionalFormatting sqref="J124">
    <cfRule type="containsText" dxfId="6004" priority="5197" stopIfTrue="1" operator="containsText" text="dsoy jktdh; fo|ky;ksa esa iz;ksx gsrq fu%'kqYd">
      <formula>NOT(ISERROR(SEARCH("dsoy jktdh; fo|ky;ksa esa iz;ksx gsrq fu%'kqYd",J124)))</formula>
    </cfRule>
  </conditionalFormatting>
  <conditionalFormatting sqref="C99:C100">
    <cfRule type="cellIs" dxfId="6003" priority="5194" stopIfTrue="1" operator="equal">
      <formula>0</formula>
    </cfRule>
  </conditionalFormatting>
  <conditionalFormatting sqref="C99:C100">
    <cfRule type="containsText" dxfId="6002" priority="5192" stopIfTrue="1" operator="containsText" text="f'k{kk foHkkx jktLFkku">
      <formula>NOT(ISERROR(SEARCH("f'k{kk foHkkx jktLFkku",C99)))</formula>
    </cfRule>
    <cfRule type="containsText" dxfId="6001" priority="5193" stopIfTrue="1" operator="containsText" text="iw.kkZad">
      <formula>NOT(ISERROR(SEARCH("iw.kkZad",C99)))</formula>
    </cfRule>
  </conditionalFormatting>
  <conditionalFormatting sqref="C99:C100">
    <cfRule type="containsText" dxfId="6000" priority="5191" stopIfTrue="1" operator="containsText" text="dsoy jktdh; fo|ky;ksa esa iz;ksx gsrq fu%'kqYd">
      <formula>NOT(ISERROR(SEARCH("dsoy jktdh; fo|ky;ksa esa iz;ksx gsrq fu%'kqYd",C99)))</formula>
    </cfRule>
  </conditionalFormatting>
  <conditionalFormatting sqref="C99:C100">
    <cfRule type="cellIs" dxfId="5999" priority="5195" stopIfTrue="1" operator="equal">
      <formula>1800</formula>
    </cfRule>
    <cfRule type="cellIs" dxfId="5998" priority="5196" stopIfTrue="1" operator="equal">
      <formula>200</formula>
    </cfRule>
  </conditionalFormatting>
  <conditionalFormatting sqref="C102:C103">
    <cfRule type="cellIs" dxfId="5997" priority="5190" stopIfTrue="1" operator="equal">
      <formula>0</formula>
    </cfRule>
  </conditionalFormatting>
  <conditionalFormatting sqref="C102:C103">
    <cfRule type="containsText" dxfId="5996" priority="5186" stopIfTrue="1" operator="containsText" text="f'k{kk foHkkx jktLFkku">
      <formula>NOT(ISERROR(SEARCH("f'k{kk foHkkx jktLFkku",C102)))</formula>
    </cfRule>
    <cfRule type="containsText" dxfId="5995" priority="5189" stopIfTrue="1" operator="containsText" text="iw.kkZad">
      <formula>NOT(ISERROR(SEARCH("iw.kkZad",C102)))</formula>
    </cfRule>
  </conditionalFormatting>
  <conditionalFormatting sqref="C102:C103">
    <cfRule type="cellIs" dxfId="5994" priority="5187" stopIfTrue="1" operator="equal">
      <formula>1800</formula>
    </cfRule>
    <cfRule type="cellIs" dxfId="5993" priority="5188" stopIfTrue="1" operator="equal">
      <formula>200</formula>
    </cfRule>
  </conditionalFormatting>
  <conditionalFormatting sqref="B137 C136:H137 B138:H139 C128:C129 B141 E140:E141 H140:H141 B142:E142 G142:H145 C140:D140 F140:G140 B144:E145 C143:E143 B149 C147 E147 G147 E155 B132:C132 B133:B134 I133 I136 D135:J135 J146:J149">
    <cfRule type="cellIs" dxfId="5992" priority="5178" stopIfTrue="1" operator="equal">
      <formula>0</formula>
    </cfRule>
  </conditionalFormatting>
  <conditionalFormatting sqref="B137 C136:H137 B138:H139 C128:C129 B141 E140:E141 H140:H141 B142:E142 G142:H145 C140:D140 F140:G140 B144:E145 C143:E143 B149 C147 E147 G147 E155 B132:C132 B133:B134 I133 I136 D135:J135 J146:J149">
    <cfRule type="containsText" dxfId="5991" priority="5174" stopIfTrue="1" operator="containsText" text="f'k{kk foHkkx jktLFkku">
      <formula>NOT(ISERROR(SEARCH("f'k{kk foHkkx jktLFkku",B128)))</formula>
    </cfRule>
    <cfRule type="containsText" dxfId="5990" priority="5177" stopIfTrue="1" operator="containsText" text="iw.kkZad">
      <formula>NOT(ISERROR(SEARCH("iw.kkZad",B128)))</formula>
    </cfRule>
  </conditionalFormatting>
  <conditionalFormatting sqref="C147 E147 G147 C150 C132 I132:I133 J146:J148">
    <cfRule type="cellIs" dxfId="5989" priority="5175" stopIfTrue="1" operator="equal">
      <formula>1800</formula>
    </cfRule>
    <cfRule type="cellIs" dxfId="5988" priority="5176" stopIfTrue="1" operator="equal">
      <formula>200</formula>
    </cfRule>
  </conditionalFormatting>
  <conditionalFormatting sqref="B137 C136:H137 B138:H139 C128:C129 B141 E140:E141 H140:H141 B142:E142 G142:H145 C140:D140 F140:G140 B144:E145 C143:E143 B149 C147 E147 G147 E155 B132:C132 B133:B134 I133 I136 D135:J135 J146:J149">
    <cfRule type="containsText" dxfId="5987" priority="5173" stopIfTrue="1" operator="containsText" text="dsoy jktdh; fo|ky;ksa esa iz;ksx gsrq fu%'kqYd">
      <formula>NOT(ISERROR(SEARCH("dsoy jktdh; fo|ky;ksa esa iz;ksx gsrq fu%'kqYd",B128)))</formula>
    </cfRule>
  </conditionalFormatting>
  <conditionalFormatting sqref="H155">
    <cfRule type="containsText" dxfId="5986" priority="5169" stopIfTrue="1" operator="containsText" text="dsoy jktdh; fo|ky;ksa esa iz;ksx gsrq fu%'kqYd">
      <formula>NOT(ISERROR(SEARCH("dsoy jktdh; fo|ky;ksa esa iz;ksx gsrq fu%'kqYd",H155)))</formula>
    </cfRule>
  </conditionalFormatting>
  <conditionalFormatting sqref="H155">
    <cfRule type="cellIs" dxfId="5985" priority="5172" stopIfTrue="1" operator="equal">
      <formula>0</formula>
    </cfRule>
  </conditionalFormatting>
  <conditionalFormatting sqref="A125:A126 B128:B131 C150 B146 B135:C135 B148:C148 B136">
    <cfRule type="cellIs" dxfId="5984" priority="5184" stopIfTrue="1" operator="equal">
      <formula>0</formula>
    </cfRule>
  </conditionalFormatting>
  <conditionalFormatting sqref="A125:A126 B128:B131 C150 B146 B135:C135 B148:C148 B136">
    <cfRule type="containsText" dxfId="5983" priority="5180" stopIfTrue="1" operator="containsText" text="f'k{kk foHkkx jktLFkku">
      <formula>NOT(ISERROR(SEARCH("f'k{kk foHkkx jktLFkku",A125)))</formula>
    </cfRule>
    <cfRule type="containsText" dxfId="5982" priority="5183" stopIfTrue="1" operator="containsText" text="iw.kkZad">
      <formula>NOT(ISERROR(SEARCH("iw.kkZad",A125)))</formula>
    </cfRule>
  </conditionalFormatting>
  <conditionalFormatting sqref="C129">
    <cfRule type="cellIs" dxfId="5981" priority="5181" stopIfTrue="1" operator="equal">
      <formula>1800</formula>
    </cfRule>
    <cfRule type="cellIs" dxfId="5980" priority="5182" stopIfTrue="1" operator="equal">
      <formula>200</formula>
    </cfRule>
  </conditionalFormatting>
  <conditionalFormatting sqref="A125:A126 B128:B131 C150 B146 B135:C135 B148:C148 B136">
    <cfRule type="containsText" dxfId="5979" priority="5179" stopIfTrue="1" operator="containsText" text="dsoy jktdh; fo|ky;ksa esa iz;ksx gsrq fu%'kqYd">
      <formula>NOT(ISERROR(SEARCH("dsoy jktdh; fo|ky;ksa esa iz;ksx gsrq fu%'kqYd",A125)))</formula>
    </cfRule>
  </conditionalFormatting>
  <conditionalFormatting sqref="B143 B140">
    <cfRule type="containsText" dxfId="5978" priority="5165" stopIfTrue="1" operator="containsText" text="dsoy jktdh; fo|ky;ksa esa iz;ksx gsrq fu%'kqYd">
      <formula>NOT(ISERROR(SEARCH("dsoy jktdh; fo|ky;ksa esa iz;ksx gsrq fu%'kqYd",B140)))</formula>
    </cfRule>
  </conditionalFormatting>
  <conditionalFormatting sqref="H155">
    <cfRule type="containsText" dxfId="5977" priority="5170" stopIfTrue="1" operator="containsText" text="f'k{kk foHkkx jktLFkku">
      <formula>NOT(ISERROR(SEARCH("f'k{kk foHkkx jktLFkku",H155)))</formula>
    </cfRule>
    <cfRule type="containsText" dxfId="5976" priority="5171" stopIfTrue="1" operator="containsText" text="iw.kkZad">
      <formula>NOT(ISERROR(SEARCH("iw.kkZad",H155)))</formula>
    </cfRule>
  </conditionalFormatting>
  <conditionalFormatting sqref="B143 B140">
    <cfRule type="cellIs" dxfId="5975" priority="5168" stopIfTrue="1" operator="equal">
      <formula>0</formula>
    </cfRule>
  </conditionalFormatting>
  <conditionalFormatting sqref="B143 B140">
    <cfRule type="containsText" dxfId="5974" priority="5166" stopIfTrue="1" operator="containsText" text="f'k{kk foHkkx jktLFkku">
      <formula>NOT(ISERROR(SEARCH("f'k{kk foHkkx jktLFkku",B140)))</formula>
    </cfRule>
    <cfRule type="containsText" dxfId="5973" priority="5167" stopIfTrue="1" operator="containsText" text="iw.kkZad">
      <formula>NOT(ISERROR(SEARCH("iw.kkZad",B140)))</formula>
    </cfRule>
  </conditionalFormatting>
  <conditionalFormatting sqref="G148">
    <cfRule type="cellIs" dxfId="5972" priority="5164" stopIfTrue="1" operator="equal">
      <formula>0</formula>
    </cfRule>
  </conditionalFormatting>
  <conditionalFormatting sqref="G148">
    <cfRule type="containsText" dxfId="5971" priority="5162" stopIfTrue="1" operator="containsText" text="f'k{kk foHkkx jktLFkku">
      <formula>NOT(ISERROR(SEARCH("f'k{kk foHkkx jktLFkku",G148)))</formula>
    </cfRule>
    <cfRule type="containsText" dxfId="5970" priority="5163" stopIfTrue="1" operator="containsText" text="iw.kkZad">
      <formula>NOT(ISERROR(SEARCH("iw.kkZad",G148)))</formula>
    </cfRule>
  </conditionalFormatting>
  <conditionalFormatting sqref="G148">
    <cfRule type="containsText" dxfId="5969" priority="5161" stopIfTrue="1" operator="containsText" text="dsoy jktdh; fo|ky;ksa esa iz;ksx gsrq fu%'kqYd">
      <formula>NOT(ISERROR(SEARCH("dsoy jktdh; fo|ky;ksa esa iz;ksx gsrq fu%'kqYd",G148)))</formula>
    </cfRule>
  </conditionalFormatting>
  <conditionalFormatting sqref="I147">
    <cfRule type="cellIs" dxfId="5968" priority="5160" stopIfTrue="1" operator="equal">
      <formula>0</formula>
    </cfRule>
  </conditionalFormatting>
  <conditionalFormatting sqref="I147">
    <cfRule type="containsText" dxfId="5967" priority="5156" stopIfTrue="1" operator="containsText" text="f'k{kk foHkkx jktLFkku">
      <formula>NOT(ISERROR(SEARCH("f'k{kk foHkkx jktLFkku",I147)))</formula>
    </cfRule>
    <cfRule type="containsText" dxfId="5966" priority="5159" stopIfTrue="1" operator="containsText" text="iw.kkZad">
      <formula>NOT(ISERROR(SEARCH("iw.kkZad",I147)))</formula>
    </cfRule>
  </conditionalFormatting>
  <conditionalFormatting sqref="I147">
    <cfRule type="cellIs" dxfId="5965" priority="5157" stopIfTrue="1" operator="equal">
      <formula>1800</formula>
    </cfRule>
    <cfRule type="cellIs" dxfId="5964" priority="5158" stopIfTrue="1" operator="equal">
      <formula>200</formula>
    </cfRule>
  </conditionalFormatting>
  <conditionalFormatting sqref="I147">
    <cfRule type="containsText" dxfId="5963" priority="5155" stopIfTrue="1" operator="containsText" text="dsoy jktdh; fo|ky;ksa esa iz;ksx gsrq fu%'kqYd">
      <formula>NOT(ISERROR(SEARCH("dsoy jktdh; fo|ky;ksa esa iz;ksx gsrq fu%'kqYd",I147)))</formula>
    </cfRule>
  </conditionalFormatting>
  <conditionalFormatting sqref="C146">
    <cfRule type="cellIs" dxfId="5962" priority="5154" stopIfTrue="1" operator="equal">
      <formula>0</formula>
    </cfRule>
  </conditionalFormatting>
  <conditionalFormatting sqref="C146">
    <cfRule type="containsText" dxfId="5961" priority="5150" stopIfTrue="1" operator="containsText" text="f'k{kk foHkkx jktLFkku">
      <formula>NOT(ISERROR(SEARCH("f'k{kk foHkkx jktLFkku",C146)))</formula>
    </cfRule>
    <cfRule type="containsText" dxfId="5960" priority="5153" stopIfTrue="1" operator="containsText" text="iw.kkZad">
      <formula>NOT(ISERROR(SEARCH("iw.kkZad",C146)))</formula>
    </cfRule>
  </conditionalFormatting>
  <conditionalFormatting sqref="C146">
    <cfRule type="cellIs" dxfId="5959" priority="5151" stopIfTrue="1" operator="equal">
      <formula>1800</formula>
    </cfRule>
    <cfRule type="cellIs" dxfId="5958" priority="5152" stopIfTrue="1" operator="equal">
      <formula>200</formula>
    </cfRule>
  </conditionalFormatting>
  <conditionalFormatting sqref="C146">
    <cfRule type="containsText" dxfId="5957" priority="5149" stopIfTrue="1" operator="containsText" text="dsoy jktdh; fo|ky;ksa esa iz;ksx gsrq fu%'kqYd">
      <formula>NOT(ISERROR(SEARCH("dsoy jktdh; fo|ky;ksa esa iz;ksx gsrq fu%'kqYd",C146)))</formula>
    </cfRule>
  </conditionalFormatting>
  <conditionalFormatting sqref="C133:C134">
    <cfRule type="containsText" dxfId="5956" priority="5131" stopIfTrue="1" operator="containsText" text="dsoy jktdh; fo|ky;ksa esa iz;ksx gsrq fu%'kqYd">
      <formula>NOT(ISERROR(SEARCH("dsoy jktdh; fo|ky;ksa esa iz;ksx gsrq fu%'kqYd",C133)))</formula>
    </cfRule>
  </conditionalFormatting>
  <conditionalFormatting sqref="J155">
    <cfRule type="cellIs" dxfId="5955" priority="5148" stopIfTrue="1" operator="equal">
      <formula>0</formula>
    </cfRule>
  </conditionalFormatting>
  <conditionalFormatting sqref="J155">
    <cfRule type="containsText" dxfId="5954" priority="5144" stopIfTrue="1" operator="containsText" text="f'k{kk foHkkx jktLFkku">
      <formula>NOT(ISERROR(SEARCH("f'k{kk foHkkx jktLFkku",J155)))</formula>
    </cfRule>
    <cfRule type="containsText" dxfId="5953" priority="5147" stopIfTrue="1" operator="containsText" text="iw.kkZad">
      <formula>NOT(ISERROR(SEARCH("iw.kkZad",J155)))</formula>
    </cfRule>
  </conditionalFormatting>
  <conditionalFormatting sqref="J155">
    <cfRule type="cellIs" dxfId="5952" priority="5145" stopIfTrue="1" operator="equal">
      <formula>1800</formula>
    </cfRule>
    <cfRule type="cellIs" dxfId="5951" priority="5146" stopIfTrue="1" operator="equal">
      <formula>200</formula>
    </cfRule>
  </conditionalFormatting>
  <conditionalFormatting sqref="J155">
    <cfRule type="containsText" dxfId="5950" priority="5143" stopIfTrue="1" operator="containsText" text="dsoy jktdh; fo|ky;ksa esa iz;ksx gsrq fu%'kqYd">
      <formula>NOT(ISERROR(SEARCH("dsoy jktdh; fo|ky;ksa esa iz;ksx gsrq fu%'kqYd",J155)))</formula>
    </cfRule>
  </conditionalFormatting>
  <conditionalFormatting sqref="C130:C131">
    <cfRule type="cellIs" dxfId="5949" priority="5140" stopIfTrue="1" operator="equal">
      <formula>0</formula>
    </cfRule>
  </conditionalFormatting>
  <conditionalFormatting sqref="C130:C131">
    <cfRule type="containsText" dxfId="5948" priority="5138" stopIfTrue="1" operator="containsText" text="f'k{kk foHkkx jktLFkku">
      <formula>NOT(ISERROR(SEARCH("f'k{kk foHkkx jktLFkku",C130)))</formula>
    </cfRule>
    <cfRule type="containsText" dxfId="5947" priority="5139" stopIfTrue="1" operator="containsText" text="iw.kkZad">
      <formula>NOT(ISERROR(SEARCH("iw.kkZad",C130)))</formula>
    </cfRule>
  </conditionalFormatting>
  <conditionalFormatting sqref="C130:C131">
    <cfRule type="containsText" dxfId="5946" priority="5137" stopIfTrue="1" operator="containsText" text="dsoy jktdh; fo|ky;ksa esa iz;ksx gsrq fu%'kqYd">
      <formula>NOT(ISERROR(SEARCH("dsoy jktdh; fo|ky;ksa esa iz;ksx gsrq fu%'kqYd",C130)))</formula>
    </cfRule>
  </conditionalFormatting>
  <conditionalFormatting sqref="C130:C131">
    <cfRule type="cellIs" dxfId="5945" priority="5141" stopIfTrue="1" operator="equal">
      <formula>1800</formula>
    </cfRule>
    <cfRule type="cellIs" dxfId="5944" priority="5142" stopIfTrue="1" operator="equal">
      <formula>200</formula>
    </cfRule>
  </conditionalFormatting>
  <conditionalFormatting sqref="C133:C134">
    <cfRule type="cellIs" dxfId="5943" priority="5136" stopIfTrue="1" operator="equal">
      <formula>0</formula>
    </cfRule>
  </conditionalFormatting>
  <conditionalFormatting sqref="C133:C134">
    <cfRule type="containsText" dxfId="5942" priority="5132" stopIfTrue="1" operator="containsText" text="f'k{kk foHkkx jktLFkku">
      <formula>NOT(ISERROR(SEARCH("f'k{kk foHkkx jktLFkku",C133)))</formula>
    </cfRule>
    <cfRule type="containsText" dxfId="5941" priority="5135" stopIfTrue="1" operator="containsText" text="iw.kkZad">
      <formula>NOT(ISERROR(SEARCH("iw.kkZad",C133)))</formula>
    </cfRule>
  </conditionalFormatting>
  <conditionalFormatting sqref="C133:C134">
    <cfRule type="cellIs" dxfId="5940" priority="5133" stopIfTrue="1" operator="equal">
      <formula>1800</formula>
    </cfRule>
    <cfRule type="cellIs" dxfId="5939" priority="5134" stopIfTrue="1" operator="equal">
      <formula>200</formula>
    </cfRule>
  </conditionalFormatting>
  <conditionalFormatting sqref="B168 C167:H168 B169:H170 C159:C160 B172 E171:E172 H171:H172 B173:E173 G173:H176 C171:D171 F171:G171 B175:E176 C174:E174 B180 C178 E178 G178 E186 B163:C163 B164:B165 I164 I167 D166:J166 J177:J180">
    <cfRule type="cellIs" dxfId="5938" priority="5124" stopIfTrue="1" operator="equal">
      <formula>0</formula>
    </cfRule>
  </conditionalFormatting>
  <conditionalFormatting sqref="B168 C167:H168 B169:H170 C159:C160 B172 E171:E172 H171:H172 B173:E173 G173:H176 C171:D171 F171:G171 B175:E176 C174:E174 B180 C178 E178 G178 E186 B163:C163 B164:B165 I164 I167 D166:J166 J177:J180">
    <cfRule type="containsText" dxfId="5937" priority="5120" stopIfTrue="1" operator="containsText" text="f'k{kk foHkkx jktLFkku">
      <formula>NOT(ISERROR(SEARCH("f'k{kk foHkkx jktLFkku",B159)))</formula>
    </cfRule>
    <cfRule type="containsText" dxfId="5936" priority="5123" stopIfTrue="1" operator="containsText" text="iw.kkZad">
      <formula>NOT(ISERROR(SEARCH("iw.kkZad",B159)))</formula>
    </cfRule>
  </conditionalFormatting>
  <conditionalFormatting sqref="C178 E178 G178 C181 C163 I163:I164 J177:J179">
    <cfRule type="cellIs" dxfId="5935" priority="5121" stopIfTrue="1" operator="equal">
      <formula>1800</formula>
    </cfRule>
    <cfRule type="cellIs" dxfId="5934" priority="5122" stopIfTrue="1" operator="equal">
      <formula>200</formula>
    </cfRule>
  </conditionalFormatting>
  <conditionalFormatting sqref="B168 C167:H168 B169:H170 C159:C160 B172 E171:E172 H171:H172 B173:E173 G173:H176 C171:D171 F171:G171 B175:E176 C174:E174 B180 C178 E178 G178 E186 B163:C163 B164:B165 I164 I167 D166:J166 J177:J180">
    <cfRule type="containsText" dxfId="5933" priority="5119" stopIfTrue="1" operator="containsText" text="dsoy jktdh; fo|ky;ksa esa iz;ksx gsrq fu%'kqYd">
      <formula>NOT(ISERROR(SEARCH("dsoy jktdh; fo|ky;ksa esa iz;ksx gsrq fu%'kqYd",B159)))</formula>
    </cfRule>
  </conditionalFormatting>
  <conditionalFormatting sqref="H186">
    <cfRule type="containsText" dxfId="5932" priority="5115" stopIfTrue="1" operator="containsText" text="dsoy jktdh; fo|ky;ksa esa iz;ksx gsrq fu%'kqYd">
      <formula>NOT(ISERROR(SEARCH("dsoy jktdh; fo|ky;ksa esa iz;ksx gsrq fu%'kqYd",H186)))</formula>
    </cfRule>
  </conditionalFormatting>
  <conditionalFormatting sqref="H186">
    <cfRule type="cellIs" dxfId="5931" priority="5118" stopIfTrue="1" operator="equal">
      <formula>0</formula>
    </cfRule>
  </conditionalFormatting>
  <conditionalFormatting sqref="A156:A157 B159:B162 C181 B177 B166:C166 B179:C179 B167">
    <cfRule type="cellIs" dxfId="5930" priority="5130" stopIfTrue="1" operator="equal">
      <formula>0</formula>
    </cfRule>
  </conditionalFormatting>
  <conditionalFormatting sqref="A156:A157 B159:B162 C181 B177 B166:C166 B179:C179 B167">
    <cfRule type="containsText" dxfId="5929" priority="5126" stopIfTrue="1" operator="containsText" text="f'k{kk foHkkx jktLFkku">
      <formula>NOT(ISERROR(SEARCH("f'k{kk foHkkx jktLFkku",A156)))</formula>
    </cfRule>
    <cfRule type="containsText" dxfId="5928" priority="5129" stopIfTrue="1" operator="containsText" text="iw.kkZad">
      <formula>NOT(ISERROR(SEARCH("iw.kkZad",A156)))</formula>
    </cfRule>
  </conditionalFormatting>
  <conditionalFormatting sqref="C160">
    <cfRule type="cellIs" dxfId="5927" priority="5127" stopIfTrue="1" operator="equal">
      <formula>1800</formula>
    </cfRule>
    <cfRule type="cellIs" dxfId="5926" priority="5128" stopIfTrue="1" operator="equal">
      <formula>200</formula>
    </cfRule>
  </conditionalFormatting>
  <conditionalFormatting sqref="A156:A157 B159:B162 C181 B177 B166:C166 B179:C179 B167">
    <cfRule type="containsText" dxfId="5925" priority="5125" stopIfTrue="1" operator="containsText" text="dsoy jktdh; fo|ky;ksa esa iz;ksx gsrq fu%'kqYd">
      <formula>NOT(ISERROR(SEARCH("dsoy jktdh; fo|ky;ksa esa iz;ksx gsrq fu%'kqYd",A156)))</formula>
    </cfRule>
  </conditionalFormatting>
  <conditionalFormatting sqref="B174 B171">
    <cfRule type="containsText" dxfId="5924" priority="5111" stopIfTrue="1" operator="containsText" text="dsoy jktdh; fo|ky;ksa esa iz;ksx gsrq fu%'kqYd">
      <formula>NOT(ISERROR(SEARCH("dsoy jktdh; fo|ky;ksa esa iz;ksx gsrq fu%'kqYd",B171)))</formula>
    </cfRule>
  </conditionalFormatting>
  <conditionalFormatting sqref="H186">
    <cfRule type="containsText" dxfId="5923" priority="5116" stopIfTrue="1" operator="containsText" text="f'k{kk foHkkx jktLFkku">
      <formula>NOT(ISERROR(SEARCH("f'k{kk foHkkx jktLFkku",H186)))</formula>
    </cfRule>
    <cfRule type="containsText" dxfId="5922" priority="5117" stopIfTrue="1" operator="containsText" text="iw.kkZad">
      <formula>NOT(ISERROR(SEARCH("iw.kkZad",H186)))</formula>
    </cfRule>
  </conditionalFormatting>
  <conditionalFormatting sqref="B174 B171">
    <cfRule type="cellIs" dxfId="5921" priority="5114" stopIfTrue="1" operator="equal">
      <formula>0</formula>
    </cfRule>
  </conditionalFormatting>
  <conditionalFormatting sqref="B174 B171">
    <cfRule type="containsText" dxfId="5920" priority="5112" stopIfTrue="1" operator="containsText" text="f'k{kk foHkkx jktLFkku">
      <formula>NOT(ISERROR(SEARCH("f'k{kk foHkkx jktLFkku",B171)))</formula>
    </cfRule>
    <cfRule type="containsText" dxfId="5919" priority="5113" stopIfTrue="1" operator="containsText" text="iw.kkZad">
      <formula>NOT(ISERROR(SEARCH("iw.kkZad",B171)))</formula>
    </cfRule>
  </conditionalFormatting>
  <conditionalFormatting sqref="G179">
    <cfRule type="cellIs" dxfId="5918" priority="5110" stopIfTrue="1" operator="equal">
      <formula>0</formula>
    </cfRule>
  </conditionalFormatting>
  <conditionalFormatting sqref="G179">
    <cfRule type="containsText" dxfId="5917" priority="5108" stopIfTrue="1" operator="containsText" text="f'k{kk foHkkx jktLFkku">
      <formula>NOT(ISERROR(SEARCH("f'k{kk foHkkx jktLFkku",G179)))</formula>
    </cfRule>
    <cfRule type="containsText" dxfId="5916" priority="5109" stopIfTrue="1" operator="containsText" text="iw.kkZad">
      <formula>NOT(ISERROR(SEARCH("iw.kkZad",G179)))</formula>
    </cfRule>
  </conditionalFormatting>
  <conditionalFormatting sqref="G179">
    <cfRule type="containsText" dxfId="5915" priority="5107" stopIfTrue="1" operator="containsText" text="dsoy jktdh; fo|ky;ksa esa iz;ksx gsrq fu%'kqYd">
      <formula>NOT(ISERROR(SEARCH("dsoy jktdh; fo|ky;ksa esa iz;ksx gsrq fu%'kqYd",G179)))</formula>
    </cfRule>
  </conditionalFormatting>
  <conditionalFormatting sqref="I178">
    <cfRule type="cellIs" dxfId="5914" priority="5106" stopIfTrue="1" operator="equal">
      <formula>0</formula>
    </cfRule>
  </conditionalFormatting>
  <conditionalFormatting sqref="I178">
    <cfRule type="containsText" dxfId="5913" priority="5102" stopIfTrue="1" operator="containsText" text="f'k{kk foHkkx jktLFkku">
      <formula>NOT(ISERROR(SEARCH("f'k{kk foHkkx jktLFkku",I178)))</formula>
    </cfRule>
    <cfRule type="containsText" dxfId="5912" priority="5105" stopIfTrue="1" operator="containsText" text="iw.kkZad">
      <formula>NOT(ISERROR(SEARCH("iw.kkZad",I178)))</formula>
    </cfRule>
  </conditionalFormatting>
  <conditionalFormatting sqref="I178">
    <cfRule type="cellIs" dxfId="5911" priority="5103" stopIfTrue="1" operator="equal">
      <formula>1800</formula>
    </cfRule>
    <cfRule type="cellIs" dxfId="5910" priority="5104" stopIfTrue="1" operator="equal">
      <formula>200</formula>
    </cfRule>
  </conditionalFormatting>
  <conditionalFormatting sqref="I178">
    <cfRule type="containsText" dxfId="5909" priority="5101" stopIfTrue="1" operator="containsText" text="dsoy jktdh; fo|ky;ksa esa iz;ksx gsrq fu%'kqYd">
      <formula>NOT(ISERROR(SEARCH("dsoy jktdh; fo|ky;ksa esa iz;ksx gsrq fu%'kqYd",I178)))</formula>
    </cfRule>
  </conditionalFormatting>
  <conditionalFormatting sqref="C177">
    <cfRule type="cellIs" dxfId="5908" priority="5100" stopIfTrue="1" operator="equal">
      <formula>0</formula>
    </cfRule>
  </conditionalFormatting>
  <conditionalFormatting sqref="C177">
    <cfRule type="containsText" dxfId="5907" priority="5096" stopIfTrue="1" operator="containsText" text="f'k{kk foHkkx jktLFkku">
      <formula>NOT(ISERROR(SEARCH("f'k{kk foHkkx jktLFkku",C177)))</formula>
    </cfRule>
    <cfRule type="containsText" dxfId="5906" priority="5099" stopIfTrue="1" operator="containsText" text="iw.kkZad">
      <formula>NOT(ISERROR(SEARCH("iw.kkZad",C177)))</formula>
    </cfRule>
  </conditionalFormatting>
  <conditionalFormatting sqref="C177">
    <cfRule type="cellIs" dxfId="5905" priority="5097" stopIfTrue="1" operator="equal">
      <formula>1800</formula>
    </cfRule>
    <cfRule type="cellIs" dxfId="5904" priority="5098" stopIfTrue="1" operator="equal">
      <formula>200</formula>
    </cfRule>
  </conditionalFormatting>
  <conditionalFormatting sqref="C177">
    <cfRule type="containsText" dxfId="5903" priority="5095" stopIfTrue="1" operator="containsText" text="dsoy jktdh; fo|ky;ksa esa iz;ksx gsrq fu%'kqYd">
      <formula>NOT(ISERROR(SEARCH("dsoy jktdh; fo|ky;ksa esa iz;ksx gsrq fu%'kqYd",C177)))</formula>
    </cfRule>
  </conditionalFormatting>
  <conditionalFormatting sqref="C164:C165">
    <cfRule type="containsText" dxfId="5902" priority="5077" stopIfTrue="1" operator="containsText" text="dsoy jktdh; fo|ky;ksa esa iz;ksx gsrq fu%'kqYd">
      <formula>NOT(ISERROR(SEARCH("dsoy jktdh; fo|ky;ksa esa iz;ksx gsrq fu%'kqYd",C164)))</formula>
    </cfRule>
  </conditionalFormatting>
  <conditionalFormatting sqref="J186">
    <cfRule type="cellIs" dxfId="5901" priority="5094" stopIfTrue="1" operator="equal">
      <formula>0</formula>
    </cfRule>
  </conditionalFormatting>
  <conditionalFormatting sqref="J186">
    <cfRule type="containsText" dxfId="5900" priority="5090" stopIfTrue="1" operator="containsText" text="f'k{kk foHkkx jktLFkku">
      <formula>NOT(ISERROR(SEARCH("f'k{kk foHkkx jktLFkku",J186)))</formula>
    </cfRule>
    <cfRule type="containsText" dxfId="5899" priority="5093" stopIfTrue="1" operator="containsText" text="iw.kkZad">
      <formula>NOT(ISERROR(SEARCH("iw.kkZad",J186)))</formula>
    </cfRule>
  </conditionalFormatting>
  <conditionalFormatting sqref="J186">
    <cfRule type="cellIs" dxfId="5898" priority="5091" stopIfTrue="1" operator="equal">
      <formula>1800</formula>
    </cfRule>
    <cfRule type="cellIs" dxfId="5897" priority="5092" stopIfTrue="1" operator="equal">
      <formula>200</formula>
    </cfRule>
  </conditionalFormatting>
  <conditionalFormatting sqref="J186">
    <cfRule type="containsText" dxfId="5896" priority="5089" stopIfTrue="1" operator="containsText" text="dsoy jktdh; fo|ky;ksa esa iz;ksx gsrq fu%'kqYd">
      <formula>NOT(ISERROR(SEARCH("dsoy jktdh; fo|ky;ksa esa iz;ksx gsrq fu%'kqYd",J186)))</formula>
    </cfRule>
  </conditionalFormatting>
  <conditionalFormatting sqref="C161:C162">
    <cfRule type="cellIs" dxfId="5895" priority="5086" stopIfTrue="1" operator="equal">
      <formula>0</formula>
    </cfRule>
  </conditionalFormatting>
  <conditionalFormatting sqref="C161:C162">
    <cfRule type="containsText" dxfId="5894" priority="5084" stopIfTrue="1" operator="containsText" text="f'k{kk foHkkx jktLFkku">
      <formula>NOT(ISERROR(SEARCH("f'k{kk foHkkx jktLFkku",C161)))</formula>
    </cfRule>
    <cfRule type="containsText" dxfId="5893" priority="5085" stopIfTrue="1" operator="containsText" text="iw.kkZad">
      <formula>NOT(ISERROR(SEARCH("iw.kkZad",C161)))</formula>
    </cfRule>
  </conditionalFormatting>
  <conditionalFormatting sqref="C161:C162">
    <cfRule type="containsText" dxfId="5892" priority="5083" stopIfTrue="1" operator="containsText" text="dsoy jktdh; fo|ky;ksa esa iz;ksx gsrq fu%'kqYd">
      <formula>NOT(ISERROR(SEARCH("dsoy jktdh; fo|ky;ksa esa iz;ksx gsrq fu%'kqYd",C161)))</formula>
    </cfRule>
  </conditionalFormatting>
  <conditionalFormatting sqref="C161:C162">
    <cfRule type="cellIs" dxfId="5891" priority="5087" stopIfTrue="1" operator="equal">
      <formula>1800</formula>
    </cfRule>
    <cfRule type="cellIs" dxfId="5890" priority="5088" stopIfTrue="1" operator="equal">
      <formula>200</formula>
    </cfRule>
  </conditionalFormatting>
  <conditionalFormatting sqref="C164:C165">
    <cfRule type="cellIs" dxfId="5889" priority="5082" stopIfTrue="1" operator="equal">
      <formula>0</formula>
    </cfRule>
  </conditionalFormatting>
  <conditionalFormatting sqref="C164:C165">
    <cfRule type="containsText" dxfId="5888" priority="5078" stopIfTrue="1" operator="containsText" text="f'k{kk foHkkx jktLFkku">
      <formula>NOT(ISERROR(SEARCH("f'k{kk foHkkx jktLFkku",C164)))</formula>
    </cfRule>
    <cfRule type="containsText" dxfId="5887" priority="5081" stopIfTrue="1" operator="containsText" text="iw.kkZad">
      <formula>NOT(ISERROR(SEARCH("iw.kkZad",C164)))</formula>
    </cfRule>
  </conditionalFormatting>
  <conditionalFormatting sqref="C164:C165">
    <cfRule type="cellIs" dxfId="5886" priority="5079" stopIfTrue="1" operator="equal">
      <formula>1800</formula>
    </cfRule>
    <cfRule type="cellIs" dxfId="5885" priority="5080" stopIfTrue="1" operator="equal">
      <formula>200</formula>
    </cfRule>
  </conditionalFormatting>
  <conditionalFormatting sqref="B199 C198:H199 B200:H201 C190:C191 B203 E202:E203 H202:H203 B204:E204 G204:H207 C202:D202 F202:G202 B206:E207 C205:E205 B211 C209 E209 G209 E217 B194:C194 B195:B196 I195 I198 D197:J197 J208:J211">
    <cfRule type="cellIs" dxfId="5884" priority="5070" stopIfTrue="1" operator="equal">
      <formula>0</formula>
    </cfRule>
  </conditionalFormatting>
  <conditionalFormatting sqref="B199 C198:H199 B200:H201 C190:C191 B203 E202:E203 H202:H203 B204:E204 G204:H207 C202:D202 F202:G202 B206:E207 C205:E205 B211 C209 E209 G209 E217 B194:C194 B195:B196 I195 I198 D197:J197 J208:J211">
    <cfRule type="containsText" dxfId="5883" priority="5066" stopIfTrue="1" operator="containsText" text="f'k{kk foHkkx jktLFkku">
      <formula>NOT(ISERROR(SEARCH("f'k{kk foHkkx jktLFkku",B190)))</formula>
    </cfRule>
    <cfRule type="containsText" dxfId="5882" priority="5069" stopIfTrue="1" operator="containsText" text="iw.kkZad">
      <formula>NOT(ISERROR(SEARCH("iw.kkZad",B190)))</formula>
    </cfRule>
  </conditionalFormatting>
  <conditionalFormatting sqref="C209 E209 G209 C212 C194 I194:I195 J208:J210">
    <cfRule type="cellIs" dxfId="5881" priority="5067" stopIfTrue="1" operator="equal">
      <formula>1800</formula>
    </cfRule>
    <cfRule type="cellIs" dxfId="5880" priority="5068" stopIfTrue="1" operator="equal">
      <formula>200</formula>
    </cfRule>
  </conditionalFormatting>
  <conditionalFormatting sqref="B199 C198:H199 B200:H201 C190:C191 B203 E202:E203 H202:H203 B204:E204 G204:H207 C202:D202 F202:G202 B206:E207 C205:E205 B211 C209 E209 G209 E217 B194:C194 B195:B196 I195 I198 D197:J197 J208:J211">
    <cfRule type="containsText" dxfId="5879" priority="5065" stopIfTrue="1" operator="containsText" text="dsoy jktdh; fo|ky;ksa esa iz;ksx gsrq fu%'kqYd">
      <formula>NOT(ISERROR(SEARCH("dsoy jktdh; fo|ky;ksa esa iz;ksx gsrq fu%'kqYd",B190)))</formula>
    </cfRule>
  </conditionalFormatting>
  <conditionalFormatting sqref="H217">
    <cfRule type="containsText" dxfId="5878" priority="5061" stopIfTrue="1" operator="containsText" text="dsoy jktdh; fo|ky;ksa esa iz;ksx gsrq fu%'kqYd">
      <formula>NOT(ISERROR(SEARCH("dsoy jktdh; fo|ky;ksa esa iz;ksx gsrq fu%'kqYd",H217)))</formula>
    </cfRule>
  </conditionalFormatting>
  <conditionalFormatting sqref="H217">
    <cfRule type="cellIs" dxfId="5877" priority="5064" stopIfTrue="1" operator="equal">
      <formula>0</formula>
    </cfRule>
  </conditionalFormatting>
  <conditionalFormatting sqref="A187:A188 B190:B193 C212 B208 B197:C197 B210:C210 B198">
    <cfRule type="cellIs" dxfId="5876" priority="5076" stopIfTrue="1" operator="equal">
      <formula>0</formula>
    </cfRule>
  </conditionalFormatting>
  <conditionalFormatting sqref="A187:A188 B190:B193 C212 B208 B197:C197 B210:C210 B198">
    <cfRule type="containsText" dxfId="5875" priority="5072" stopIfTrue="1" operator="containsText" text="f'k{kk foHkkx jktLFkku">
      <formula>NOT(ISERROR(SEARCH("f'k{kk foHkkx jktLFkku",A187)))</formula>
    </cfRule>
    <cfRule type="containsText" dxfId="5874" priority="5075" stopIfTrue="1" operator="containsText" text="iw.kkZad">
      <formula>NOT(ISERROR(SEARCH("iw.kkZad",A187)))</formula>
    </cfRule>
  </conditionalFormatting>
  <conditionalFormatting sqref="C191">
    <cfRule type="cellIs" dxfId="5873" priority="5073" stopIfTrue="1" operator="equal">
      <formula>1800</formula>
    </cfRule>
    <cfRule type="cellIs" dxfId="5872" priority="5074" stopIfTrue="1" operator="equal">
      <formula>200</formula>
    </cfRule>
  </conditionalFormatting>
  <conditionalFormatting sqref="A187:A188 B190:B193 C212 B208 B197:C197 B210:C210 B198">
    <cfRule type="containsText" dxfId="5871" priority="5071" stopIfTrue="1" operator="containsText" text="dsoy jktdh; fo|ky;ksa esa iz;ksx gsrq fu%'kqYd">
      <formula>NOT(ISERROR(SEARCH("dsoy jktdh; fo|ky;ksa esa iz;ksx gsrq fu%'kqYd",A187)))</formula>
    </cfRule>
  </conditionalFormatting>
  <conditionalFormatting sqref="B205 B202">
    <cfRule type="containsText" dxfId="5870" priority="5057" stopIfTrue="1" operator="containsText" text="dsoy jktdh; fo|ky;ksa esa iz;ksx gsrq fu%'kqYd">
      <formula>NOT(ISERROR(SEARCH("dsoy jktdh; fo|ky;ksa esa iz;ksx gsrq fu%'kqYd",B202)))</formula>
    </cfRule>
  </conditionalFormatting>
  <conditionalFormatting sqref="H217">
    <cfRule type="containsText" dxfId="5869" priority="5062" stopIfTrue="1" operator="containsText" text="f'k{kk foHkkx jktLFkku">
      <formula>NOT(ISERROR(SEARCH("f'k{kk foHkkx jktLFkku",H217)))</formula>
    </cfRule>
    <cfRule type="containsText" dxfId="5868" priority="5063" stopIfTrue="1" operator="containsText" text="iw.kkZad">
      <formula>NOT(ISERROR(SEARCH("iw.kkZad",H217)))</formula>
    </cfRule>
  </conditionalFormatting>
  <conditionalFormatting sqref="B205 B202">
    <cfRule type="cellIs" dxfId="5867" priority="5060" stopIfTrue="1" operator="equal">
      <formula>0</formula>
    </cfRule>
  </conditionalFormatting>
  <conditionalFormatting sqref="B205 B202">
    <cfRule type="containsText" dxfId="5866" priority="5058" stopIfTrue="1" operator="containsText" text="f'k{kk foHkkx jktLFkku">
      <formula>NOT(ISERROR(SEARCH("f'k{kk foHkkx jktLFkku",B202)))</formula>
    </cfRule>
    <cfRule type="containsText" dxfId="5865" priority="5059" stopIfTrue="1" operator="containsText" text="iw.kkZad">
      <formula>NOT(ISERROR(SEARCH("iw.kkZad",B202)))</formula>
    </cfRule>
  </conditionalFormatting>
  <conditionalFormatting sqref="G210">
    <cfRule type="cellIs" dxfId="5864" priority="5056" stopIfTrue="1" operator="equal">
      <formula>0</formula>
    </cfRule>
  </conditionalFormatting>
  <conditionalFormatting sqref="G210">
    <cfRule type="containsText" dxfId="5863" priority="5054" stopIfTrue="1" operator="containsText" text="f'k{kk foHkkx jktLFkku">
      <formula>NOT(ISERROR(SEARCH("f'k{kk foHkkx jktLFkku",G210)))</formula>
    </cfRule>
    <cfRule type="containsText" dxfId="5862" priority="5055" stopIfTrue="1" operator="containsText" text="iw.kkZad">
      <formula>NOT(ISERROR(SEARCH("iw.kkZad",G210)))</formula>
    </cfRule>
  </conditionalFormatting>
  <conditionalFormatting sqref="G210">
    <cfRule type="containsText" dxfId="5861" priority="5053" stopIfTrue="1" operator="containsText" text="dsoy jktdh; fo|ky;ksa esa iz;ksx gsrq fu%'kqYd">
      <formula>NOT(ISERROR(SEARCH("dsoy jktdh; fo|ky;ksa esa iz;ksx gsrq fu%'kqYd",G210)))</formula>
    </cfRule>
  </conditionalFormatting>
  <conditionalFormatting sqref="I209">
    <cfRule type="cellIs" dxfId="5860" priority="5052" stopIfTrue="1" operator="equal">
      <formula>0</formula>
    </cfRule>
  </conditionalFormatting>
  <conditionalFormatting sqref="I209">
    <cfRule type="containsText" dxfId="5859" priority="5048" stopIfTrue="1" operator="containsText" text="f'k{kk foHkkx jktLFkku">
      <formula>NOT(ISERROR(SEARCH("f'k{kk foHkkx jktLFkku",I209)))</formula>
    </cfRule>
    <cfRule type="containsText" dxfId="5858" priority="5051" stopIfTrue="1" operator="containsText" text="iw.kkZad">
      <formula>NOT(ISERROR(SEARCH("iw.kkZad",I209)))</formula>
    </cfRule>
  </conditionalFormatting>
  <conditionalFormatting sqref="I209">
    <cfRule type="cellIs" dxfId="5857" priority="5049" stopIfTrue="1" operator="equal">
      <formula>1800</formula>
    </cfRule>
    <cfRule type="cellIs" dxfId="5856" priority="5050" stopIfTrue="1" operator="equal">
      <formula>200</formula>
    </cfRule>
  </conditionalFormatting>
  <conditionalFormatting sqref="I209">
    <cfRule type="containsText" dxfId="5855" priority="5047" stopIfTrue="1" operator="containsText" text="dsoy jktdh; fo|ky;ksa esa iz;ksx gsrq fu%'kqYd">
      <formula>NOT(ISERROR(SEARCH("dsoy jktdh; fo|ky;ksa esa iz;ksx gsrq fu%'kqYd",I209)))</formula>
    </cfRule>
  </conditionalFormatting>
  <conditionalFormatting sqref="C208">
    <cfRule type="cellIs" dxfId="5854" priority="5046" stopIfTrue="1" operator="equal">
      <formula>0</formula>
    </cfRule>
  </conditionalFormatting>
  <conditionalFormatting sqref="C208">
    <cfRule type="containsText" dxfId="5853" priority="5042" stopIfTrue="1" operator="containsText" text="f'k{kk foHkkx jktLFkku">
      <formula>NOT(ISERROR(SEARCH("f'k{kk foHkkx jktLFkku",C208)))</formula>
    </cfRule>
    <cfRule type="containsText" dxfId="5852" priority="5045" stopIfTrue="1" operator="containsText" text="iw.kkZad">
      <formula>NOT(ISERROR(SEARCH("iw.kkZad",C208)))</formula>
    </cfRule>
  </conditionalFormatting>
  <conditionalFormatting sqref="C208">
    <cfRule type="cellIs" dxfId="5851" priority="5043" stopIfTrue="1" operator="equal">
      <formula>1800</formula>
    </cfRule>
    <cfRule type="cellIs" dxfId="5850" priority="5044" stopIfTrue="1" operator="equal">
      <formula>200</formula>
    </cfRule>
  </conditionalFormatting>
  <conditionalFormatting sqref="C208">
    <cfRule type="containsText" dxfId="5849" priority="5041" stopIfTrue="1" operator="containsText" text="dsoy jktdh; fo|ky;ksa esa iz;ksx gsrq fu%'kqYd">
      <formula>NOT(ISERROR(SEARCH("dsoy jktdh; fo|ky;ksa esa iz;ksx gsrq fu%'kqYd",C208)))</formula>
    </cfRule>
  </conditionalFormatting>
  <conditionalFormatting sqref="C195:C196">
    <cfRule type="containsText" dxfId="5848" priority="5023" stopIfTrue="1" operator="containsText" text="dsoy jktdh; fo|ky;ksa esa iz;ksx gsrq fu%'kqYd">
      <formula>NOT(ISERROR(SEARCH("dsoy jktdh; fo|ky;ksa esa iz;ksx gsrq fu%'kqYd",C195)))</formula>
    </cfRule>
  </conditionalFormatting>
  <conditionalFormatting sqref="J217">
    <cfRule type="cellIs" dxfId="5847" priority="5040" stopIfTrue="1" operator="equal">
      <formula>0</formula>
    </cfRule>
  </conditionalFormatting>
  <conditionalFormatting sqref="J217">
    <cfRule type="containsText" dxfId="5846" priority="5036" stopIfTrue="1" operator="containsText" text="f'k{kk foHkkx jktLFkku">
      <formula>NOT(ISERROR(SEARCH("f'k{kk foHkkx jktLFkku",J217)))</formula>
    </cfRule>
    <cfRule type="containsText" dxfId="5845" priority="5039" stopIfTrue="1" operator="containsText" text="iw.kkZad">
      <formula>NOT(ISERROR(SEARCH("iw.kkZad",J217)))</formula>
    </cfRule>
  </conditionalFormatting>
  <conditionalFormatting sqref="J217">
    <cfRule type="cellIs" dxfId="5844" priority="5037" stopIfTrue="1" operator="equal">
      <formula>1800</formula>
    </cfRule>
    <cfRule type="cellIs" dxfId="5843" priority="5038" stopIfTrue="1" operator="equal">
      <formula>200</formula>
    </cfRule>
  </conditionalFormatting>
  <conditionalFormatting sqref="J217">
    <cfRule type="containsText" dxfId="5842" priority="5035" stopIfTrue="1" operator="containsText" text="dsoy jktdh; fo|ky;ksa esa iz;ksx gsrq fu%'kqYd">
      <formula>NOT(ISERROR(SEARCH("dsoy jktdh; fo|ky;ksa esa iz;ksx gsrq fu%'kqYd",J217)))</formula>
    </cfRule>
  </conditionalFormatting>
  <conditionalFormatting sqref="C192:C193">
    <cfRule type="cellIs" dxfId="5841" priority="5032" stopIfTrue="1" operator="equal">
      <formula>0</formula>
    </cfRule>
  </conditionalFormatting>
  <conditionalFormatting sqref="C192:C193">
    <cfRule type="containsText" dxfId="5840" priority="5030" stopIfTrue="1" operator="containsText" text="f'k{kk foHkkx jktLFkku">
      <formula>NOT(ISERROR(SEARCH("f'k{kk foHkkx jktLFkku",C192)))</formula>
    </cfRule>
    <cfRule type="containsText" dxfId="5839" priority="5031" stopIfTrue="1" operator="containsText" text="iw.kkZad">
      <formula>NOT(ISERROR(SEARCH("iw.kkZad",C192)))</formula>
    </cfRule>
  </conditionalFormatting>
  <conditionalFormatting sqref="C192:C193">
    <cfRule type="containsText" dxfId="5838" priority="5029" stopIfTrue="1" operator="containsText" text="dsoy jktdh; fo|ky;ksa esa iz;ksx gsrq fu%'kqYd">
      <formula>NOT(ISERROR(SEARCH("dsoy jktdh; fo|ky;ksa esa iz;ksx gsrq fu%'kqYd",C192)))</formula>
    </cfRule>
  </conditionalFormatting>
  <conditionalFormatting sqref="C192:C193">
    <cfRule type="cellIs" dxfId="5837" priority="5033" stopIfTrue="1" operator="equal">
      <formula>1800</formula>
    </cfRule>
    <cfRule type="cellIs" dxfId="5836" priority="5034" stopIfTrue="1" operator="equal">
      <formula>200</formula>
    </cfRule>
  </conditionalFormatting>
  <conditionalFormatting sqref="C195:C196">
    <cfRule type="cellIs" dxfId="5835" priority="5028" stopIfTrue="1" operator="equal">
      <formula>0</formula>
    </cfRule>
  </conditionalFormatting>
  <conditionalFormatting sqref="C195:C196">
    <cfRule type="containsText" dxfId="5834" priority="5024" stopIfTrue="1" operator="containsText" text="f'k{kk foHkkx jktLFkku">
      <formula>NOT(ISERROR(SEARCH("f'k{kk foHkkx jktLFkku",C195)))</formula>
    </cfRule>
    <cfRule type="containsText" dxfId="5833" priority="5027" stopIfTrue="1" operator="containsText" text="iw.kkZad">
      <formula>NOT(ISERROR(SEARCH("iw.kkZad",C195)))</formula>
    </cfRule>
  </conditionalFormatting>
  <conditionalFormatting sqref="C195:C196">
    <cfRule type="cellIs" dxfId="5832" priority="5025" stopIfTrue="1" operator="equal">
      <formula>1800</formula>
    </cfRule>
    <cfRule type="cellIs" dxfId="5831" priority="5026" stopIfTrue="1" operator="equal">
      <formula>200</formula>
    </cfRule>
  </conditionalFormatting>
  <conditionalFormatting sqref="B230 C229:H230 B231:H232 C221:C222 B234 E233:E234 H233:H234 B235:E235 G235:H238 C233:D233 F233:G233 B237:E238 C236:E236 B242 C240 E240 G240 E248 B225:C225 B226:B227 I226 I229 D228:J228 J239:J242">
    <cfRule type="cellIs" dxfId="5830" priority="5016" stopIfTrue="1" operator="equal">
      <formula>0</formula>
    </cfRule>
  </conditionalFormatting>
  <conditionalFormatting sqref="B230 C229:H230 B231:H232 C221:C222 B234 E233:E234 H233:H234 B235:E235 G235:H238 C233:D233 F233:G233 B237:E238 C236:E236 B242 C240 E240 G240 E248 B225:C225 B226:B227 I226 I229 D228:J228 J239:J242">
    <cfRule type="containsText" dxfId="5829" priority="5012" stopIfTrue="1" operator="containsText" text="f'k{kk foHkkx jktLFkku">
      <formula>NOT(ISERROR(SEARCH("f'k{kk foHkkx jktLFkku",B221)))</formula>
    </cfRule>
    <cfRule type="containsText" dxfId="5828" priority="5015" stopIfTrue="1" operator="containsText" text="iw.kkZad">
      <formula>NOT(ISERROR(SEARCH("iw.kkZad",B221)))</formula>
    </cfRule>
  </conditionalFormatting>
  <conditionalFormatting sqref="C240 E240 G240 C243 C225 I225:I226 J239:J241">
    <cfRule type="cellIs" dxfId="5827" priority="5013" stopIfTrue="1" operator="equal">
      <formula>1800</formula>
    </cfRule>
    <cfRule type="cellIs" dxfId="5826" priority="5014" stopIfTrue="1" operator="equal">
      <formula>200</formula>
    </cfRule>
  </conditionalFormatting>
  <conditionalFormatting sqref="B230 C229:H230 B231:H232 C221:C222 B234 E233:E234 H233:H234 B235:E235 G235:H238 C233:D233 F233:G233 B237:E238 C236:E236 B242 C240 E240 G240 E248 B225:C225 B226:B227 I226 I229 D228:J228 J239:J242">
    <cfRule type="containsText" dxfId="5825" priority="5011" stopIfTrue="1" operator="containsText" text="dsoy jktdh; fo|ky;ksa esa iz;ksx gsrq fu%'kqYd">
      <formula>NOT(ISERROR(SEARCH("dsoy jktdh; fo|ky;ksa esa iz;ksx gsrq fu%'kqYd",B221)))</formula>
    </cfRule>
  </conditionalFormatting>
  <conditionalFormatting sqref="H248">
    <cfRule type="containsText" dxfId="5824" priority="5007" stopIfTrue="1" operator="containsText" text="dsoy jktdh; fo|ky;ksa esa iz;ksx gsrq fu%'kqYd">
      <formula>NOT(ISERROR(SEARCH("dsoy jktdh; fo|ky;ksa esa iz;ksx gsrq fu%'kqYd",H248)))</formula>
    </cfRule>
  </conditionalFormatting>
  <conditionalFormatting sqref="H248">
    <cfRule type="cellIs" dxfId="5823" priority="5010" stopIfTrue="1" operator="equal">
      <formula>0</formula>
    </cfRule>
  </conditionalFormatting>
  <conditionalFormatting sqref="A218:A219 B221:B224 C243 B239 B228:C228 B241:C241 B229">
    <cfRule type="cellIs" dxfId="5822" priority="5022" stopIfTrue="1" operator="equal">
      <formula>0</formula>
    </cfRule>
  </conditionalFormatting>
  <conditionalFormatting sqref="A218:A219 B221:B224 C243 B239 B228:C228 B241:C241 B229">
    <cfRule type="containsText" dxfId="5821" priority="5018" stopIfTrue="1" operator="containsText" text="f'k{kk foHkkx jktLFkku">
      <formula>NOT(ISERROR(SEARCH("f'k{kk foHkkx jktLFkku",A218)))</formula>
    </cfRule>
    <cfRule type="containsText" dxfId="5820" priority="5021" stopIfTrue="1" operator="containsText" text="iw.kkZad">
      <formula>NOT(ISERROR(SEARCH("iw.kkZad",A218)))</formula>
    </cfRule>
  </conditionalFormatting>
  <conditionalFormatting sqref="C222">
    <cfRule type="cellIs" dxfId="5819" priority="5019" stopIfTrue="1" operator="equal">
      <formula>1800</formula>
    </cfRule>
    <cfRule type="cellIs" dxfId="5818" priority="5020" stopIfTrue="1" operator="equal">
      <formula>200</formula>
    </cfRule>
  </conditionalFormatting>
  <conditionalFormatting sqref="A218:A219 B221:B224 C243 B239 B228:C228 B241:C241 B229">
    <cfRule type="containsText" dxfId="5817" priority="5017" stopIfTrue="1" operator="containsText" text="dsoy jktdh; fo|ky;ksa esa iz;ksx gsrq fu%'kqYd">
      <formula>NOT(ISERROR(SEARCH("dsoy jktdh; fo|ky;ksa esa iz;ksx gsrq fu%'kqYd",A218)))</formula>
    </cfRule>
  </conditionalFormatting>
  <conditionalFormatting sqref="B236 B233">
    <cfRule type="containsText" dxfId="5816" priority="5003" stopIfTrue="1" operator="containsText" text="dsoy jktdh; fo|ky;ksa esa iz;ksx gsrq fu%'kqYd">
      <formula>NOT(ISERROR(SEARCH("dsoy jktdh; fo|ky;ksa esa iz;ksx gsrq fu%'kqYd",B233)))</formula>
    </cfRule>
  </conditionalFormatting>
  <conditionalFormatting sqref="H248">
    <cfRule type="containsText" dxfId="5815" priority="5008" stopIfTrue="1" operator="containsText" text="f'k{kk foHkkx jktLFkku">
      <formula>NOT(ISERROR(SEARCH("f'k{kk foHkkx jktLFkku",H248)))</formula>
    </cfRule>
    <cfRule type="containsText" dxfId="5814" priority="5009" stopIfTrue="1" operator="containsText" text="iw.kkZad">
      <formula>NOT(ISERROR(SEARCH("iw.kkZad",H248)))</formula>
    </cfRule>
  </conditionalFormatting>
  <conditionalFormatting sqref="B236 B233">
    <cfRule type="cellIs" dxfId="5813" priority="5006" stopIfTrue="1" operator="equal">
      <formula>0</formula>
    </cfRule>
  </conditionalFormatting>
  <conditionalFormatting sqref="B236 B233">
    <cfRule type="containsText" dxfId="5812" priority="5004" stopIfTrue="1" operator="containsText" text="f'k{kk foHkkx jktLFkku">
      <formula>NOT(ISERROR(SEARCH("f'k{kk foHkkx jktLFkku",B233)))</formula>
    </cfRule>
    <cfRule type="containsText" dxfId="5811" priority="5005" stopIfTrue="1" operator="containsText" text="iw.kkZad">
      <formula>NOT(ISERROR(SEARCH("iw.kkZad",B233)))</formula>
    </cfRule>
  </conditionalFormatting>
  <conditionalFormatting sqref="G241">
    <cfRule type="cellIs" dxfId="5810" priority="5002" stopIfTrue="1" operator="equal">
      <formula>0</formula>
    </cfRule>
  </conditionalFormatting>
  <conditionalFormatting sqref="G241">
    <cfRule type="containsText" dxfId="5809" priority="5000" stopIfTrue="1" operator="containsText" text="f'k{kk foHkkx jktLFkku">
      <formula>NOT(ISERROR(SEARCH("f'k{kk foHkkx jktLFkku",G241)))</formula>
    </cfRule>
    <cfRule type="containsText" dxfId="5808" priority="5001" stopIfTrue="1" operator="containsText" text="iw.kkZad">
      <formula>NOT(ISERROR(SEARCH("iw.kkZad",G241)))</formula>
    </cfRule>
  </conditionalFormatting>
  <conditionalFormatting sqref="G241">
    <cfRule type="containsText" dxfId="5807" priority="4999" stopIfTrue="1" operator="containsText" text="dsoy jktdh; fo|ky;ksa esa iz;ksx gsrq fu%'kqYd">
      <formula>NOT(ISERROR(SEARCH("dsoy jktdh; fo|ky;ksa esa iz;ksx gsrq fu%'kqYd",G241)))</formula>
    </cfRule>
  </conditionalFormatting>
  <conditionalFormatting sqref="I240">
    <cfRule type="cellIs" dxfId="5806" priority="4998" stopIfTrue="1" operator="equal">
      <formula>0</formula>
    </cfRule>
  </conditionalFormatting>
  <conditionalFormatting sqref="I240">
    <cfRule type="containsText" dxfId="5805" priority="4994" stopIfTrue="1" operator="containsText" text="f'k{kk foHkkx jktLFkku">
      <formula>NOT(ISERROR(SEARCH("f'k{kk foHkkx jktLFkku",I240)))</formula>
    </cfRule>
    <cfRule type="containsText" dxfId="5804" priority="4997" stopIfTrue="1" operator="containsText" text="iw.kkZad">
      <formula>NOT(ISERROR(SEARCH("iw.kkZad",I240)))</formula>
    </cfRule>
  </conditionalFormatting>
  <conditionalFormatting sqref="I240">
    <cfRule type="cellIs" dxfId="5803" priority="4995" stopIfTrue="1" operator="equal">
      <formula>1800</formula>
    </cfRule>
    <cfRule type="cellIs" dxfId="5802" priority="4996" stopIfTrue="1" operator="equal">
      <formula>200</formula>
    </cfRule>
  </conditionalFormatting>
  <conditionalFormatting sqref="I240">
    <cfRule type="containsText" dxfId="5801" priority="4993" stopIfTrue="1" operator="containsText" text="dsoy jktdh; fo|ky;ksa esa iz;ksx gsrq fu%'kqYd">
      <formula>NOT(ISERROR(SEARCH("dsoy jktdh; fo|ky;ksa esa iz;ksx gsrq fu%'kqYd",I240)))</formula>
    </cfRule>
  </conditionalFormatting>
  <conditionalFormatting sqref="C239">
    <cfRule type="cellIs" dxfId="5800" priority="4992" stopIfTrue="1" operator="equal">
      <formula>0</formula>
    </cfRule>
  </conditionalFormatting>
  <conditionalFormatting sqref="C239">
    <cfRule type="containsText" dxfId="5799" priority="4988" stopIfTrue="1" operator="containsText" text="f'k{kk foHkkx jktLFkku">
      <formula>NOT(ISERROR(SEARCH("f'k{kk foHkkx jktLFkku",C239)))</formula>
    </cfRule>
    <cfRule type="containsText" dxfId="5798" priority="4991" stopIfTrue="1" operator="containsText" text="iw.kkZad">
      <formula>NOT(ISERROR(SEARCH("iw.kkZad",C239)))</formula>
    </cfRule>
  </conditionalFormatting>
  <conditionalFormatting sqref="C239">
    <cfRule type="cellIs" dxfId="5797" priority="4989" stopIfTrue="1" operator="equal">
      <formula>1800</formula>
    </cfRule>
    <cfRule type="cellIs" dxfId="5796" priority="4990" stopIfTrue="1" operator="equal">
      <formula>200</formula>
    </cfRule>
  </conditionalFormatting>
  <conditionalFormatting sqref="C239">
    <cfRule type="containsText" dxfId="5795" priority="4987" stopIfTrue="1" operator="containsText" text="dsoy jktdh; fo|ky;ksa esa iz;ksx gsrq fu%'kqYd">
      <formula>NOT(ISERROR(SEARCH("dsoy jktdh; fo|ky;ksa esa iz;ksx gsrq fu%'kqYd",C239)))</formula>
    </cfRule>
  </conditionalFormatting>
  <conditionalFormatting sqref="C226:C227">
    <cfRule type="containsText" dxfId="5794" priority="4969" stopIfTrue="1" operator="containsText" text="dsoy jktdh; fo|ky;ksa esa iz;ksx gsrq fu%'kqYd">
      <formula>NOT(ISERROR(SEARCH("dsoy jktdh; fo|ky;ksa esa iz;ksx gsrq fu%'kqYd",C226)))</formula>
    </cfRule>
  </conditionalFormatting>
  <conditionalFormatting sqref="J248">
    <cfRule type="cellIs" dxfId="5793" priority="4986" stopIfTrue="1" operator="equal">
      <formula>0</formula>
    </cfRule>
  </conditionalFormatting>
  <conditionalFormatting sqref="J248">
    <cfRule type="containsText" dxfId="5792" priority="4982" stopIfTrue="1" operator="containsText" text="f'k{kk foHkkx jktLFkku">
      <formula>NOT(ISERROR(SEARCH("f'k{kk foHkkx jktLFkku",J248)))</formula>
    </cfRule>
    <cfRule type="containsText" dxfId="5791" priority="4985" stopIfTrue="1" operator="containsText" text="iw.kkZad">
      <formula>NOT(ISERROR(SEARCH("iw.kkZad",J248)))</formula>
    </cfRule>
  </conditionalFormatting>
  <conditionalFormatting sqref="J248">
    <cfRule type="cellIs" dxfId="5790" priority="4983" stopIfTrue="1" operator="equal">
      <formula>1800</formula>
    </cfRule>
    <cfRule type="cellIs" dxfId="5789" priority="4984" stopIfTrue="1" operator="equal">
      <formula>200</formula>
    </cfRule>
  </conditionalFormatting>
  <conditionalFormatting sqref="J248">
    <cfRule type="containsText" dxfId="5788" priority="4981" stopIfTrue="1" operator="containsText" text="dsoy jktdh; fo|ky;ksa esa iz;ksx gsrq fu%'kqYd">
      <formula>NOT(ISERROR(SEARCH("dsoy jktdh; fo|ky;ksa esa iz;ksx gsrq fu%'kqYd",J248)))</formula>
    </cfRule>
  </conditionalFormatting>
  <conditionalFormatting sqref="C223:C224">
    <cfRule type="cellIs" dxfId="5787" priority="4978" stopIfTrue="1" operator="equal">
      <formula>0</formula>
    </cfRule>
  </conditionalFormatting>
  <conditionalFormatting sqref="C223:C224">
    <cfRule type="containsText" dxfId="5786" priority="4976" stopIfTrue="1" operator="containsText" text="f'k{kk foHkkx jktLFkku">
      <formula>NOT(ISERROR(SEARCH("f'k{kk foHkkx jktLFkku",C223)))</formula>
    </cfRule>
    <cfRule type="containsText" dxfId="5785" priority="4977" stopIfTrue="1" operator="containsText" text="iw.kkZad">
      <formula>NOT(ISERROR(SEARCH("iw.kkZad",C223)))</formula>
    </cfRule>
  </conditionalFormatting>
  <conditionalFormatting sqref="C223:C224">
    <cfRule type="containsText" dxfId="5784" priority="4975" stopIfTrue="1" operator="containsText" text="dsoy jktdh; fo|ky;ksa esa iz;ksx gsrq fu%'kqYd">
      <formula>NOT(ISERROR(SEARCH("dsoy jktdh; fo|ky;ksa esa iz;ksx gsrq fu%'kqYd",C223)))</formula>
    </cfRule>
  </conditionalFormatting>
  <conditionalFormatting sqref="C223:C224">
    <cfRule type="cellIs" dxfId="5783" priority="4979" stopIfTrue="1" operator="equal">
      <formula>1800</formula>
    </cfRule>
    <cfRule type="cellIs" dxfId="5782" priority="4980" stopIfTrue="1" operator="equal">
      <formula>200</formula>
    </cfRule>
  </conditionalFormatting>
  <conditionalFormatting sqref="C226:C227">
    <cfRule type="cellIs" dxfId="5781" priority="4974" stopIfTrue="1" operator="equal">
      <formula>0</formula>
    </cfRule>
  </conditionalFormatting>
  <conditionalFormatting sqref="C226:C227">
    <cfRule type="containsText" dxfId="5780" priority="4970" stopIfTrue="1" operator="containsText" text="f'k{kk foHkkx jktLFkku">
      <formula>NOT(ISERROR(SEARCH("f'k{kk foHkkx jktLFkku",C226)))</formula>
    </cfRule>
    <cfRule type="containsText" dxfId="5779" priority="4973" stopIfTrue="1" operator="containsText" text="iw.kkZad">
      <formula>NOT(ISERROR(SEARCH("iw.kkZad",C226)))</formula>
    </cfRule>
  </conditionalFormatting>
  <conditionalFormatting sqref="C226:C227">
    <cfRule type="cellIs" dxfId="5778" priority="4971" stopIfTrue="1" operator="equal">
      <formula>1800</formula>
    </cfRule>
    <cfRule type="cellIs" dxfId="5777" priority="4972" stopIfTrue="1" operator="equal">
      <formula>200</formula>
    </cfRule>
  </conditionalFormatting>
  <conditionalFormatting sqref="B261 C260:H261 B262:H263 C252:C253 B265 E264:E265 H264:H265 B266:E266 G266:H269 C264:D264 F264:G264 B268:E269 C267:E267 B273 C271 E271 G271 E279 B256:C256 B257:B258 I257 I260 D259:J259 J270:J273">
    <cfRule type="cellIs" dxfId="5776" priority="4962" stopIfTrue="1" operator="equal">
      <formula>0</formula>
    </cfRule>
  </conditionalFormatting>
  <conditionalFormatting sqref="B261 C260:H261 B262:H263 C252:C253 B265 E264:E265 H264:H265 B266:E266 G266:H269 C264:D264 F264:G264 B268:E269 C267:E267 B273 C271 E271 G271 E279 B256:C256 B257:B258 I257 I260 D259:J259 J270:J273">
    <cfRule type="containsText" dxfId="5775" priority="4958" stopIfTrue="1" operator="containsText" text="f'k{kk foHkkx jktLFkku">
      <formula>NOT(ISERROR(SEARCH("f'k{kk foHkkx jktLFkku",B252)))</formula>
    </cfRule>
    <cfRule type="containsText" dxfId="5774" priority="4961" stopIfTrue="1" operator="containsText" text="iw.kkZad">
      <formula>NOT(ISERROR(SEARCH("iw.kkZad",B252)))</formula>
    </cfRule>
  </conditionalFormatting>
  <conditionalFormatting sqref="C271 E271 G271 C274 C256 I256:I257 J270:J272">
    <cfRule type="cellIs" dxfId="5773" priority="4959" stopIfTrue="1" operator="equal">
      <formula>1800</formula>
    </cfRule>
    <cfRule type="cellIs" dxfId="5772" priority="4960" stopIfTrue="1" operator="equal">
      <formula>200</formula>
    </cfRule>
  </conditionalFormatting>
  <conditionalFormatting sqref="B261 C260:H261 B262:H263 C252:C253 B265 E264:E265 H264:H265 B266:E266 G266:H269 C264:D264 F264:G264 B268:E269 C267:E267 B273 C271 E271 G271 E279 B256:C256 B257:B258 I257 I260 D259:J259 J270:J273">
    <cfRule type="containsText" dxfId="5771" priority="4957" stopIfTrue="1" operator="containsText" text="dsoy jktdh; fo|ky;ksa esa iz;ksx gsrq fu%'kqYd">
      <formula>NOT(ISERROR(SEARCH("dsoy jktdh; fo|ky;ksa esa iz;ksx gsrq fu%'kqYd",B252)))</formula>
    </cfRule>
  </conditionalFormatting>
  <conditionalFormatting sqref="H279">
    <cfRule type="containsText" dxfId="5770" priority="4953" stopIfTrue="1" operator="containsText" text="dsoy jktdh; fo|ky;ksa esa iz;ksx gsrq fu%'kqYd">
      <formula>NOT(ISERROR(SEARCH("dsoy jktdh; fo|ky;ksa esa iz;ksx gsrq fu%'kqYd",H279)))</formula>
    </cfRule>
  </conditionalFormatting>
  <conditionalFormatting sqref="H279">
    <cfRule type="cellIs" dxfId="5769" priority="4956" stopIfTrue="1" operator="equal">
      <formula>0</formula>
    </cfRule>
  </conditionalFormatting>
  <conditionalFormatting sqref="A249:A250 B252:B255 C274 B270 B259:C259 B272:C272 B260">
    <cfRule type="cellIs" dxfId="5768" priority="4968" stopIfTrue="1" operator="equal">
      <formula>0</formula>
    </cfRule>
  </conditionalFormatting>
  <conditionalFormatting sqref="A249:A250 B252:B255 C274 B270 B259:C259 B272:C272 B260">
    <cfRule type="containsText" dxfId="5767" priority="4964" stopIfTrue="1" operator="containsText" text="f'k{kk foHkkx jktLFkku">
      <formula>NOT(ISERROR(SEARCH("f'k{kk foHkkx jktLFkku",A249)))</formula>
    </cfRule>
    <cfRule type="containsText" dxfId="5766" priority="4967" stopIfTrue="1" operator="containsText" text="iw.kkZad">
      <formula>NOT(ISERROR(SEARCH("iw.kkZad",A249)))</formula>
    </cfRule>
  </conditionalFormatting>
  <conditionalFormatting sqref="C253">
    <cfRule type="cellIs" dxfId="5765" priority="4965" stopIfTrue="1" operator="equal">
      <formula>1800</formula>
    </cfRule>
    <cfRule type="cellIs" dxfId="5764" priority="4966" stopIfTrue="1" operator="equal">
      <formula>200</formula>
    </cfRule>
  </conditionalFormatting>
  <conditionalFormatting sqref="A249:A250 B252:B255 C274 B270 B259:C259 B272:C272 B260">
    <cfRule type="containsText" dxfId="5763" priority="4963" stopIfTrue="1" operator="containsText" text="dsoy jktdh; fo|ky;ksa esa iz;ksx gsrq fu%'kqYd">
      <formula>NOT(ISERROR(SEARCH("dsoy jktdh; fo|ky;ksa esa iz;ksx gsrq fu%'kqYd",A249)))</formula>
    </cfRule>
  </conditionalFormatting>
  <conditionalFormatting sqref="B267 B264">
    <cfRule type="containsText" dxfId="5762" priority="4949" stopIfTrue="1" operator="containsText" text="dsoy jktdh; fo|ky;ksa esa iz;ksx gsrq fu%'kqYd">
      <formula>NOT(ISERROR(SEARCH("dsoy jktdh; fo|ky;ksa esa iz;ksx gsrq fu%'kqYd",B264)))</formula>
    </cfRule>
  </conditionalFormatting>
  <conditionalFormatting sqref="H279">
    <cfRule type="containsText" dxfId="5761" priority="4954" stopIfTrue="1" operator="containsText" text="f'k{kk foHkkx jktLFkku">
      <formula>NOT(ISERROR(SEARCH("f'k{kk foHkkx jktLFkku",H279)))</formula>
    </cfRule>
    <cfRule type="containsText" dxfId="5760" priority="4955" stopIfTrue="1" operator="containsText" text="iw.kkZad">
      <formula>NOT(ISERROR(SEARCH("iw.kkZad",H279)))</formula>
    </cfRule>
  </conditionalFormatting>
  <conditionalFormatting sqref="B267 B264">
    <cfRule type="cellIs" dxfId="5759" priority="4952" stopIfTrue="1" operator="equal">
      <formula>0</formula>
    </cfRule>
  </conditionalFormatting>
  <conditionalFormatting sqref="B267 B264">
    <cfRule type="containsText" dxfId="5758" priority="4950" stopIfTrue="1" operator="containsText" text="f'k{kk foHkkx jktLFkku">
      <formula>NOT(ISERROR(SEARCH("f'k{kk foHkkx jktLFkku",B264)))</formula>
    </cfRule>
    <cfRule type="containsText" dxfId="5757" priority="4951" stopIfTrue="1" operator="containsText" text="iw.kkZad">
      <formula>NOT(ISERROR(SEARCH("iw.kkZad",B264)))</formula>
    </cfRule>
  </conditionalFormatting>
  <conditionalFormatting sqref="G272">
    <cfRule type="cellIs" dxfId="5756" priority="4948" stopIfTrue="1" operator="equal">
      <formula>0</formula>
    </cfRule>
  </conditionalFormatting>
  <conditionalFormatting sqref="G272">
    <cfRule type="containsText" dxfId="5755" priority="4946" stopIfTrue="1" operator="containsText" text="f'k{kk foHkkx jktLFkku">
      <formula>NOT(ISERROR(SEARCH("f'k{kk foHkkx jktLFkku",G272)))</formula>
    </cfRule>
    <cfRule type="containsText" dxfId="5754" priority="4947" stopIfTrue="1" operator="containsText" text="iw.kkZad">
      <formula>NOT(ISERROR(SEARCH("iw.kkZad",G272)))</formula>
    </cfRule>
  </conditionalFormatting>
  <conditionalFormatting sqref="G272">
    <cfRule type="containsText" dxfId="5753" priority="4945" stopIfTrue="1" operator="containsText" text="dsoy jktdh; fo|ky;ksa esa iz;ksx gsrq fu%'kqYd">
      <formula>NOT(ISERROR(SEARCH("dsoy jktdh; fo|ky;ksa esa iz;ksx gsrq fu%'kqYd",G272)))</formula>
    </cfRule>
  </conditionalFormatting>
  <conditionalFormatting sqref="I271">
    <cfRule type="cellIs" dxfId="5752" priority="4944" stopIfTrue="1" operator="equal">
      <formula>0</formula>
    </cfRule>
  </conditionalFormatting>
  <conditionalFormatting sqref="I271">
    <cfRule type="containsText" dxfId="5751" priority="4940" stopIfTrue="1" operator="containsText" text="f'k{kk foHkkx jktLFkku">
      <formula>NOT(ISERROR(SEARCH("f'k{kk foHkkx jktLFkku",I271)))</formula>
    </cfRule>
    <cfRule type="containsText" dxfId="5750" priority="4943" stopIfTrue="1" operator="containsText" text="iw.kkZad">
      <formula>NOT(ISERROR(SEARCH("iw.kkZad",I271)))</formula>
    </cfRule>
  </conditionalFormatting>
  <conditionalFormatting sqref="I271">
    <cfRule type="cellIs" dxfId="5749" priority="4941" stopIfTrue="1" operator="equal">
      <formula>1800</formula>
    </cfRule>
    <cfRule type="cellIs" dxfId="5748" priority="4942" stopIfTrue="1" operator="equal">
      <formula>200</formula>
    </cfRule>
  </conditionalFormatting>
  <conditionalFormatting sqref="I271">
    <cfRule type="containsText" dxfId="5747" priority="4939" stopIfTrue="1" operator="containsText" text="dsoy jktdh; fo|ky;ksa esa iz;ksx gsrq fu%'kqYd">
      <formula>NOT(ISERROR(SEARCH("dsoy jktdh; fo|ky;ksa esa iz;ksx gsrq fu%'kqYd",I271)))</formula>
    </cfRule>
  </conditionalFormatting>
  <conditionalFormatting sqref="C270">
    <cfRule type="cellIs" dxfId="5746" priority="4938" stopIfTrue="1" operator="equal">
      <formula>0</formula>
    </cfRule>
  </conditionalFormatting>
  <conditionalFormatting sqref="C270">
    <cfRule type="containsText" dxfId="5745" priority="4934" stopIfTrue="1" operator="containsText" text="f'k{kk foHkkx jktLFkku">
      <formula>NOT(ISERROR(SEARCH("f'k{kk foHkkx jktLFkku",C270)))</formula>
    </cfRule>
    <cfRule type="containsText" dxfId="5744" priority="4937" stopIfTrue="1" operator="containsText" text="iw.kkZad">
      <formula>NOT(ISERROR(SEARCH("iw.kkZad",C270)))</formula>
    </cfRule>
  </conditionalFormatting>
  <conditionalFormatting sqref="C270">
    <cfRule type="cellIs" dxfId="5743" priority="4935" stopIfTrue="1" operator="equal">
      <formula>1800</formula>
    </cfRule>
    <cfRule type="cellIs" dxfId="5742" priority="4936" stopIfTrue="1" operator="equal">
      <formula>200</formula>
    </cfRule>
  </conditionalFormatting>
  <conditionalFormatting sqref="C270">
    <cfRule type="containsText" dxfId="5741" priority="4933" stopIfTrue="1" operator="containsText" text="dsoy jktdh; fo|ky;ksa esa iz;ksx gsrq fu%'kqYd">
      <formula>NOT(ISERROR(SEARCH("dsoy jktdh; fo|ky;ksa esa iz;ksx gsrq fu%'kqYd",C270)))</formula>
    </cfRule>
  </conditionalFormatting>
  <conditionalFormatting sqref="C257:C258">
    <cfRule type="containsText" dxfId="5740" priority="4915" stopIfTrue="1" operator="containsText" text="dsoy jktdh; fo|ky;ksa esa iz;ksx gsrq fu%'kqYd">
      <formula>NOT(ISERROR(SEARCH("dsoy jktdh; fo|ky;ksa esa iz;ksx gsrq fu%'kqYd",C257)))</formula>
    </cfRule>
  </conditionalFormatting>
  <conditionalFormatting sqref="J279">
    <cfRule type="cellIs" dxfId="5739" priority="4932" stopIfTrue="1" operator="equal">
      <formula>0</formula>
    </cfRule>
  </conditionalFormatting>
  <conditionalFormatting sqref="J279">
    <cfRule type="containsText" dxfId="5738" priority="4928" stopIfTrue="1" operator="containsText" text="f'k{kk foHkkx jktLFkku">
      <formula>NOT(ISERROR(SEARCH("f'k{kk foHkkx jktLFkku",J279)))</formula>
    </cfRule>
    <cfRule type="containsText" dxfId="5737" priority="4931" stopIfTrue="1" operator="containsText" text="iw.kkZad">
      <formula>NOT(ISERROR(SEARCH("iw.kkZad",J279)))</formula>
    </cfRule>
  </conditionalFormatting>
  <conditionalFormatting sqref="J279">
    <cfRule type="cellIs" dxfId="5736" priority="4929" stopIfTrue="1" operator="equal">
      <formula>1800</formula>
    </cfRule>
    <cfRule type="cellIs" dxfId="5735" priority="4930" stopIfTrue="1" operator="equal">
      <formula>200</formula>
    </cfRule>
  </conditionalFormatting>
  <conditionalFormatting sqref="J279">
    <cfRule type="containsText" dxfId="5734" priority="4927" stopIfTrue="1" operator="containsText" text="dsoy jktdh; fo|ky;ksa esa iz;ksx gsrq fu%'kqYd">
      <formula>NOT(ISERROR(SEARCH("dsoy jktdh; fo|ky;ksa esa iz;ksx gsrq fu%'kqYd",J279)))</formula>
    </cfRule>
  </conditionalFormatting>
  <conditionalFormatting sqref="C254:C255">
    <cfRule type="cellIs" dxfId="5733" priority="4924" stopIfTrue="1" operator="equal">
      <formula>0</formula>
    </cfRule>
  </conditionalFormatting>
  <conditionalFormatting sqref="C254:C255">
    <cfRule type="containsText" dxfId="5732" priority="4922" stopIfTrue="1" operator="containsText" text="f'k{kk foHkkx jktLFkku">
      <formula>NOT(ISERROR(SEARCH("f'k{kk foHkkx jktLFkku",C254)))</formula>
    </cfRule>
    <cfRule type="containsText" dxfId="5731" priority="4923" stopIfTrue="1" operator="containsText" text="iw.kkZad">
      <formula>NOT(ISERROR(SEARCH("iw.kkZad",C254)))</formula>
    </cfRule>
  </conditionalFormatting>
  <conditionalFormatting sqref="C254:C255">
    <cfRule type="containsText" dxfId="5730" priority="4921" stopIfTrue="1" operator="containsText" text="dsoy jktdh; fo|ky;ksa esa iz;ksx gsrq fu%'kqYd">
      <formula>NOT(ISERROR(SEARCH("dsoy jktdh; fo|ky;ksa esa iz;ksx gsrq fu%'kqYd",C254)))</formula>
    </cfRule>
  </conditionalFormatting>
  <conditionalFormatting sqref="C254:C255">
    <cfRule type="cellIs" dxfId="5729" priority="4925" stopIfTrue="1" operator="equal">
      <formula>1800</formula>
    </cfRule>
    <cfRule type="cellIs" dxfId="5728" priority="4926" stopIfTrue="1" operator="equal">
      <formula>200</formula>
    </cfRule>
  </conditionalFormatting>
  <conditionalFormatting sqref="C257:C258">
    <cfRule type="cellIs" dxfId="5727" priority="4920" stopIfTrue="1" operator="equal">
      <formula>0</formula>
    </cfRule>
  </conditionalFormatting>
  <conditionalFormatting sqref="C257:C258">
    <cfRule type="containsText" dxfId="5726" priority="4916" stopIfTrue="1" operator="containsText" text="f'k{kk foHkkx jktLFkku">
      <formula>NOT(ISERROR(SEARCH("f'k{kk foHkkx jktLFkku",C257)))</formula>
    </cfRule>
    <cfRule type="containsText" dxfId="5725" priority="4919" stopIfTrue="1" operator="containsText" text="iw.kkZad">
      <formula>NOT(ISERROR(SEARCH("iw.kkZad",C257)))</formula>
    </cfRule>
  </conditionalFormatting>
  <conditionalFormatting sqref="C257:C258">
    <cfRule type="cellIs" dxfId="5724" priority="4917" stopIfTrue="1" operator="equal">
      <formula>1800</formula>
    </cfRule>
    <cfRule type="cellIs" dxfId="5723" priority="4918" stopIfTrue="1" operator="equal">
      <formula>200</formula>
    </cfRule>
  </conditionalFormatting>
  <conditionalFormatting sqref="B292 C291:H292 B293:H294 C283:C284 B296 E295:E296 H295:H296 B297:E297 G297:H300 C295:D295 F295:G295 B299:E300 C298:E298 B304 C302 E302 G302 E310 B287:C287 B288:B289 I288 I291 D290:J290 J301:J304">
    <cfRule type="cellIs" dxfId="5722" priority="4908" stopIfTrue="1" operator="equal">
      <formula>0</formula>
    </cfRule>
  </conditionalFormatting>
  <conditionalFormatting sqref="B292 C291:H292 B293:H294 C283:C284 B296 E295:E296 H295:H296 B297:E297 G297:H300 C295:D295 F295:G295 B299:E300 C298:E298 B304 C302 E302 G302 E310 B287:C287 B288:B289 I288 I291 D290:J290 J301:J304">
    <cfRule type="containsText" dxfId="5721" priority="4904" stopIfTrue="1" operator="containsText" text="f'k{kk foHkkx jktLFkku">
      <formula>NOT(ISERROR(SEARCH("f'k{kk foHkkx jktLFkku",B283)))</formula>
    </cfRule>
    <cfRule type="containsText" dxfId="5720" priority="4907" stopIfTrue="1" operator="containsText" text="iw.kkZad">
      <formula>NOT(ISERROR(SEARCH("iw.kkZad",B283)))</formula>
    </cfRule>
  </conditionalFormatting>
  <conditionalFormatting sqref="C302 E302 G302 C305 C287 I287:I288 J301:J303">
    <cfRule type="cellIs" dxfId="5719" priority="4905" stopIfTrue="1" operator="equal">
      <formula>1800</formula>
    </cfRule>
    <cfRule type="cellIs" dxfId="5718" priority="4906" stopIfTrue="1" operator="equal">
      <formula>200</formula>
    </cfRule>
  </conditionalFormatting>
  <conditionalFormatting sqref="B292 C291:H292 B293:H294 C283:C284 B296 E295:E296 H295:H296 B297:E297 G297:H300 C295:D295 F295:G295 B299:E300 C298:E298 B304 C302 E302 G302 E310 B287:C287 B288:B289 I288 I291 D290:J290 J301:J304">
    <cfRule type="containsText" dxfId="5717" priority="4903" stopIfTrue="1" operator="containsText" text="dsoy jktdh; fo|ky;ksa esa iz;ksx gsrq fu%'kqYd">
      <formula>NOT(ISERROR(SEARCH("dsoy jktdh; fo|ky;ksa esa iz;ksx gsrq fu%'kqYd",B283)))</formula>
    </cfRule>
  </conditionalFormatting>
  <conditionalFormatting sqref="H310">
    <cfRule type="containsText" dxfId="5716" priority="4899" stopIfTrue="1" operator="containsText" text="dsoy jktdh; fo|ky;ksa esa iz;ksx gsrq fu%'kqYd">
      <formula>NOT(ISERROR(SEARCH("dsoy jktdh; fo|ky;ksa esa iz;ksx gsrq fu%'kqYd",H310)))</formula>
    </cfRule>
  </conditionalFormatting>
  <conditionalFormatting sqref="H310">
    <cfRule type="cellIs" dxfId="5715" priority="4902" stopIfTrue="1" operator="equal">
      <formula>0</formula>
    </cfRule>
  </conditionalFormatting>
  <conditionalFormatting sqref="A280:A281 B283:B286 C305 B301 B290:C290 B303:C303 B291">
    <cfRule type="cellIs" dxfId="5714" priority="4914" stopIfTrue="1" operator="equal">
      <formula>0</formula>
    </cfRule>
  </conditionalFormatting>
  <conditionalFormatting sqref="A280:A281 B283:B286 C305 B301 B290:C290 B303:C303 B291">
    <cfRule type="containsText" dxfId="5713" priority="4910" stopIfTrue="1" operator="containsText" text="f'k{kk foHkkx jktLFkku">
      <formula>NOT(ISERROR(SEARCH("f'k{kk foHkkx jktLFkku",A280)))</formula>
    </cfRule>
    <cfRule type="containsText" dxfId="5712" priority="4913" stopIfTrue="1" operator="containsText" text="iw.kkZad">
      <formula>NOT(ISERROR(SEARCH("iw.kkZad",A280)))</formula>
    </cfRule>
  </conditionalFormatting>
  <conditionalFormatting sqref="C284">
    <cfRule type="cellIs" dxfId="5711" priority="4911" stopIfTrue="1" operator="equal">
      <formula>1800</formula>
    </cfRule>
    <cfRule type="cellIs" dxfId="5710" priority="4912" stopIfTrue="1" operator="equal">
      <formula>200</formula>
    </cfRule>
  </conditionalFormatting>
  <conditionalFormatting sqref="A280:A281 B283:B286 C305 B301 B290:C290 B303:C303 B291">
    <cfRule type="containsText" dxfId="5709" priority="4909" stopIfTrue="1" operator="containsText" text="dsoy jktdh; fo|ky;ksa esa iz;ksx gsrq fu%'kqYd">
      <formula>NOT(ISERROR(SEARCH("dsoy jktdh; fo|ky;ksa esa iz;ksx gsrq fu%'kqYd",A280)))</formula>
    </cfRule>
  </conditionalFormatting>
  <conditionalFormatting sqref="B298 B295">
    <cfRule type="containsText" dxfId="5708" priority="4895" stopIfTrue="1" operator="containsText" text="dsoy jktdh; fo|ky;ksa esa iz;ksx gsrq fu%'kqYd">
      <formula>NOT(ISERROR(SEARCH("dsoy jktdh; fo|ky;ksa esa iz;ksx gsrq fu%'kqYd",B295)))</formula>
    </cfRule>
  </conditionalFormatting>
  <conditionalFormatting sqref="H310">
    <cfRule type="containsText" dxfId="5707" priority="4900" stopIfTrue="1" operator="containsText" text="f'k{kk foHkkx jktLFkku">
      <formula>NOT(ISERROR(SEARCH("f'k{kk foHkkx jktLFkku",H310)))</formula>
    </cfRule>
    <cfRule type="containsText" dxfId="5706" priority="4901" stopIfTrue="1" operator="containsText" text="iw.kkZad">
      <formula>NOT(ISERROR(SEARCH("iw.kkZad",H310)))</formula>
    </cfRule>
  </conditionalFormatting>
  <conditionalFormatting sqref="B298 B295">
    <cfRule type="cellIs" dxfId="5705" priority="4898" stopIfTrue="1" operator="equal">
      <formula>0</formula>
    </cfRule>
  </conditionalFormatting>
  <conditionalFormatting sqref="B298 B295">
    <cfRule type="containsText" dxfId="5704" priority="4896" stopIfTrue="1" operator="containsText" text="f'k{kk foHkkx jktLFkku">
      <formula>NOT(ISERROR(SEARCH("f'k{kk foHkkx jktLFkku",B295)))</formula>
    </cfRule>
    <cfRule type="containsText" dxfId="5703" priority="4897" stopIfTrue="1" operator="containsText" text="iw.kkZad">
      <formula>NOT(ISERROR(SEARCH("iw.kkZad",B295)))</formula>
    </cfRule>
  </conditionalFormatting>
  <conditionalFormatting sqref="G303">
    <cfRule type="cellIs" dxfId="5702" priority="4894" stopIfTrue="1" operator="equal">
      <formula>0</formula>
    </cfRule>
  </conditionalFormatting>
  <conditionalFormatting sqref="G303">
    <cfRule type="containsText" dxfId="5701" priority="4892" stopIfTrue="1" operator="containsText" text="f'k{kk foHkkx jktLFkku">
      <formula>NOT(ISERROR(SEARCH("f'k{kk foHkkx jktLFkku",G303)))</formula>
    </cfRule>
    <cfRule type="containsText" dxfId="5700" priority="4893" stopIfTrue="1" operator="containsText" text="iw.kkZad">
      <formula>NOT(ISERROR(SEARCH("iw.kkZad",G303)))</formula>
    </cfRule>
  </conditionalFormatting>
  <conditionalFormatting sqref="G303">
    <cfRule type="containsText" dxfId="5699" priority="4891" stopIfTrue="1" operator="containsText" text="dsoy jktdh; fo|ky;ksa esa iz;ksx gsrq fu%'kqYd">
      <formula>NOT(ISERROR(SEARCH("dsoy jktdh; fo|ky;ksa esa iz;ksx gsrq fu%'kqYd",G303)))</formula>
    </cfRule>
  </conditionalFormatting>
  <conditionalFormatting sqref="I302">
    <cfRule type="cellIs" dxfId="5698" priority="4890" stopIfTrue="1" operator="equal">
      <formula>0</formula>
    </cfRule>
  </conditionalFormatting>
  <conditionalFormatting sqref="I302">
    <cfRule type="containsText" dxfId="5697" priority="4886" stopIfTrue="1" operator="containsText" text="f'k{kk foHkkx jktLFkku">
      <formula>NOT(ISERROR(SEARCH("f'k{kk foHkkx jktLFkku",I302)))</formula>
    </cfRule>
    <cfRule type="containsText" dxfId="5696" priority="4889" stopIfTrue="1" operator="containsText" text="iw.kkZad">
      <formula>NOT(ISERROR(SEARCH("iw.kkZad",I302)))</formula>
    </cfRule>
  </conditionalFormatting>
  <conditionalFormatting sqref="I302">
    <cfRule type="cellIs" dxfId="5695" priority="4887" stopIfTrue="1" operator="equal">
      <formula>1800</formula>
    </cfRule>
    <cfRule type="cellIs" dxfId="5694" priority="4888" stopIfTrue="1" operator="equal">
      <formula>200</formula>
    </cfRule>
  </conditionalFormatting>
  <conditionalFormatting sqref="I302">
    <cfRule type="containsText" dxfId="5693" priority="4885" stopIfTrue="1" operator="containsText" text="dsoy jktdh; fo|ky;ksa esa iz;ksx gsrq fu%'kqYd">
      <formula>NOT(ISERROR(SEARCH("dsoy jktdh; fo|ky;ksa esa iz;ksx gsrq fu%'kqYd",I302)))</formula>
    </cfRule>
  </conditionalFormatting>
  <conditionalFormatting sqref="C301">
    <cfRule type="cellIs" dxfId="5692" priority="4884" stopIfTrue="1" operator="equal">
      <formula>0</formula>
    </cfRule>
  </conditionalFormatting>
  <conditionalFormatting sqref="C301">
    <cfRule type="containsText" dxfId="5691" priority="4880" stopIfTrue="1" operator="containsText" text="f'k{kk foHkkx jktLFkku">
      <formula>NOT(ISERROR(SEARCH("f'k{kk foHkkx jktLFkku",C301)))</formula>
    </cfRule>
    <cfRule type="containsText" dxfId="5690" priority="4883" stopIfTrue="1" operator="containsText" text="iw.kkZad">
      <formula>NOT(ISERROR(SEARCH("iw.kkZad",C301)))</formula>
    </cfRule>
  </conditionalFormatting>
  <conditionalFormatting sqref="C301">
    <cfRule type="cellIs" dxfId="5689" priority="4881" stopIfTrue="1" operator="equal">
      <formula>1800</formula>
    </cfRule>
    <cfRule type="cellIs" dxfId="5688" priority="4882" stopIfTrue="1" operator="equal">
      <formula>200</formula>
    </cfRule>
  </conditionalFormatting>
  <conditionalFormatting sqref="C301">
    <cfRule type="containsText" dxfId="5687" priority="4879" stopIfTrue="1" operator="containsText" text="dsoy jktdh; fo|ky;ksa esa iz;ksx gsrq fu%'kqYd">
      <formula>NOT(ISERROR(SEARCH("dsoy jktdh; fo|ky;ksa esa iz;ksx gsrq fu%'kqYd",C301)))</formula>
    </cfRule>
  </conditionalFormatting>
  <conditionalFormatting sqref="C288:C289">
    <cfRule type="containsText" dxfId="5686" priority="4861" stopIfTrue="1" operator="containsText" text="dsoy jktdh; fo|ky;ksa esa iz;ksx gsrq fu%'kqYd">
      <formula>NOT(ISERROR(SEARCH("dsoy jktdh; fo|ky;ksa esa iz;ksx gsrq fu%'kqYd",C288)))</formula>
    </cfRule>
  </conditionalFormatting>
  <conditionalFormatting sqref="J310">
    <cfRule type="cellIs" dxfId="5685" priority="4878" stopIfTrue="1" operator="equal">
      <formula>0</formula>
    </cfRule>
  </conditionalFormatting>
  <conditionalFormatting sqref="J310">
    <cfRule type="containsText" dxfId="5684" priority="4874" stopIfTrue="1" operator="containsText" text="f'k{kk foHkkx jktLFkku">
      <formula>NOT(ISERROR(SEARCH("f'k{kk foHkkx jktLFkku",J310)))</formula>
    </cfRule>
    <cfRule type="containsText" dxfId="5683" priority="4877" stopIfTrue="1" operator="containsText" text="iw.kkZad">
      <formula>NOT(ISERROR(SEARCH("iw.kkZad",J310)))</formula>
    </cfRule>
  </conditionalFormatting>
  <conditionalFormatting sqref="J310">
    <cfRule type="cellIs" dxfId="5682" priority="4875" stopIfTrue="1" operator="equal">
      <formula>1800</formula>
    </cfRule>
    <cfRule type="cellIs" dxfId="5681" priority="4876" stopIfTrue="1" operator="equal">
      <formula>200</formula>
    </cfRule>
  </conditionalFormatting>
  <conditionalFormatting sqref="J310">
    <cfRule type="containsText" dxfId="5680" priority="4873" stopIfTrue="1" operator="containsText" text="dsoy jktdh; fo|ky;ksa esa iz;ksx gsrq fu%'kqYd">
      <formula>NOT(ISERROR(SEARCH("dsoy jktdh; fo|ky;ksa esa iz;ksx gsrq fu%'kqYd",J310)))</formula>
    </cfRule>
  </conditionalFormatting>
  <conditionalFormatting sqref="C285:C286">
    <cfRule type="cellIs" dxfId="5679" priority="4870" stopIfTrue="1" operator="equal">
      <formula>0</formula>
    </cfRule>
  </conditionalFormatting>
  <conditionalFormatting sqref="C285:C286">
    <cfRule type="containsText" dxfId="5678" priority="4868" stopIfTrue="1" operator="containsText" text="f'k{kk foHkkx jktLFkku">
      <formula>NOT(ISERROR(SEARCH("f'k{kk foHkkx jktLFkku",C285)))</formula>
    </cfRule>
    <cfRule type="containsText" dxfId="5677" priority="4869" stopIfTrue="1" operator="containsText" text="iw.kkZad">
      <formula>NOT(ISERROR(SEARCH("iw.kkZad",C285)))</formula>
    </cfRule>
  </conditionalFormatting>
  <conditionalFormatting sqref="C285:C286">
    <cfRule type="containsText" dxfId="5676" priority="4867" stopIfTrue="1" operator="containsText" text="dsoy jktdh; fo|ky;ksa esa iz;ksx gsrq fu%'kqYd">
      <formula>NOT(ISERROR(SEARCH("dsoy jktdh; fo|ky;ksa esa iz;ksx gsrq fu%'kqYd",C285)))</formula>
    </cfRule>
  </conditionalFormatting>
  <conditionalFormatting sqref="C285:C286">
    <cfRule type="cellIs" dxfId="5675" priority="4871" stopIfTrue="1" operator="equal">
      <formula>1800</formula>
    </cfRule>
    <cfRule type="cellIs" dxfId="5674" priority="4872" stopIfTrue="1" operator="equal">
      <formula>200</formula>
    </cfRule>
  </conditionalFormatting>
  <conditionalFormatting sqref="C288:C289">
    <cfRule type="cellIs" dxfId="5673" priority="4866" stopIfTrue="1" operator="equal">
      <formula>0</formula>
    </cfRule>
  </conditionalFormatting>
  <conditionalFormatting sqref="C288:C289">
    <cfRule type="containsText" dxfId="5672" priority="4862" stopIfTrue="1" operator="containsText" text="f'k{kk foHkkx jktLFkku">
      <formula>NOT(ISERROR(SEARCH("f'k{kk foHkkx jktLFkku",C288)))</formula>
    </cfRule>
    <cfRule type="containsText" dxfId="5671" priority="4865" stopIfTrue="1" operator="containsText" text="iw.kkZad">
      <formula>NOT(ISERROR(SEARCH("iw.kkZad",C288)))</formula>
    </cfRule>
  </conditionalFormatting>
  <conditionalFormatting sqref="C288:C289">
    <cfRule type="cellIs" dxfId="5670" priority="4863" stopIfTrue="1" operator="equal">
      <formula>1800</formula>
    </cfRule>
    <cfRule type="cellIs" dxfId="5669" priority="4864" stopIfTrue="1" operator="equal">
      <formula>200</formula>
    </cfRule>
  </conditionalFormatting>
  <conditionalFormatting sqref="B323 C322:H323 B324:H325 C314:C315 B327 E326:E327 H326:H327 B328:E328 G328:H331 C326:D326 F326:G326 B330:E331 C329:E329 B335 C333 E333 G333 E341 B318:C318 B319:B320 I319 I322 D321:J321 J332:J335">
    <cfRule type="cellIs" dxfId="5668" priority="4854" stopIfTrue="1" operator="equal">
      <formula>0</formula>
    </cfRule>
  </conditionalFormatting>
  <conditionalFormatting sqref="B323 C322:H323 B324:H325 C314:C315 B327 E326:E327 H326:H327 B328:E328 G328:H331 C326:D326 F326:G326 B330:E331 C329:E329 B335 C333 E333 G333 E341 B318:C318 B319:B320 I319 I322 D321:J321 J332:J335">
    <cfRule type="containsText" dxfId="5667" priority="4850" stopIfTrue="1" operator="containsText" text="f'k{kk foHkkx jktLFkku">
      <formula>NOT(ISERROR(SEARCH("f'k{kk foHkkx jktLFkku",B314)))</formula>
    </cfRule>
    <cfRule type="containsText" dxfId="5666" priority="4853" stopIfTrue="1" operator="containsText" text="iw.kkZad">
      <formula>NOT(ISERROR(SEARCH("iw.kkZad",B314)))</formula>
    </cfRule>
  </conditionalFormatting>
  <conditionalFormatting sqref="C333 E333 G333 C336 C318 I318:I319 J332:J334">
    <cfRule type="cellIs" dxfId="5665" priority="4851" stopIfTrue="1" operator="equal">
      <formula>1800</formula>
    </cfRule>
    <cfRule type="cellIs" dxfId="5664" priority="4852" stopIfTrue="1" operator="equal">
      <formula>200</formula>
    </cfRule>
  </conditionalFormatting>
  <conditionalFormatting sqref="B323 C322:H323 B324:H325 C314:C315 B327 E326:E327 H326:H327 B328:E328 G328:H331 C326:D326 F326:G326 B330:E331 C329:E329 B335 C333 E333 G333 E341 B318:C318 B319:B320 I319 I322 D321:J321 J332:J335">
    <cfRule type="containsText" dxfId="5663" priority="4849" stopIfTrue="1" operator="containsText" text="dsoy jktdh; fo|ky;ksa esa iz;ksx gsrq fu%'kqYd">
      <formula>NOT(ISERROR(SEARCH("dsoy jktdh; fo|ky;ksa esa iz;ksx gsrq fu%'kqYd",B314)))</formula>
    </cfRule>
  </conditionalFormatting>
  <conditionalFormatting sqref="H341">
    <cfRule type="containsText" dxfId="5662" priority="4845" stopIfTrue="1" operator="containsText" text="dsoy jktdh; fo|ky;ksa esa iz;ksx gsrq fu%'kqYd">
      <formula>NOT(ISERROR(SEARCH("dsoy jktdh; fo|ky;ksa esa iz;ksx gsrq fu%'kqYd",H341)))</formula>
    </cfRule>
  </conditionalFormatting>
  <conditionalFormatting sqref="H341">
    <cfRule type="cellIs" dxfId="5661" priority="4848" stopIfTrue="1" operator="equal">
      <formula>0</formula>
    </cfRule>
  </conditionalFormatting>
  <conditionalFormatting sqref="A311:A312 B314:B317 C336 B332 B321:C321 B334:C334 B322">
    <cfRule type="cellIs" dxfId="5660" priority="4860" stopIfTrue="1" operator="equal">
      <formula>0</formula>
    </cfRule>
  </conditionalFormatting>
  <conditionalFormatting sqref="A311:A312 B314:B317 C336 B332 B321:C321 B334:C334 B322">
    <cfRule type="containsText" dxfId="5659" priority="4856" stopIfTrue="1" operator="containsText" text="f'k{kk foHkkx jktLFkku">
      <formula>NOT(ISERROR(SEARCH("f'k{kk foHkkx jktLFkku",A311)))</formula>
    </cfRule>
    <cfRule type="containsText" dxfId="5658" priority="4859" stopIfTrue="1" operator="containsText" text="iw.kkZad">
      <formula>NOT(ISERROR(SEARCH("iw.kkZad",A311)))</formula>
    </cfRule>
  </conditionalFormatting>
  <conditionalFormatting sqref="C315">
    <cfRule type="cellIs" dxfId="5657" priority="4857" stopIfTrue="1" operator="equal">
      <formula>1800</formula>
    </cfRule>
    <cfRule type="cellIs" dxfId="5656" priority="4858" stopIfTrue="1" operator="equal">
      <formula>200</formula>
    </cfRule>
  </conditionalFormatting>
  <conditionalFormatting sqref="A311:A312 B314:B317 C336 B332 B321:C321 B334:C334 B322">
    <cfRule type="containsText" dxfId="5655" priority="4855" stopIfTrue="1" operator="containsText" text="dsoy jktdh; fo|ky;ksa esa iz;ksx gsrq fu%'kqYd">
      <formula>NOT(ISERROR(SEARCH("dsoy jktdh; fo|ky;ksa esa iz;ksx gsrq fu%'kqYd",A311)))</formula>
    </cfRule>
  </conditionalFormatting>
  <conditionalFormatting sqref="B329 B326">
    <cfRule type="containsText" dxfId="5654" priority="4841" stopIfTrue="1" operator="containsText" text="dsoy jktdh; fo|ky;ksa esa iz;ksx gsrq fu%'kqYd">
      <formula>NOT(ISERROR(SEARCH("dsoy jktdh; fo|ky;ksa esa iz;ksx gsrq fu%'kqYd",B326)))</formula>
    </cfRule>
  </conditionalFormatting>
  <conditionalFormatting sqref="H341">
    <cfRule type="containsText" dxfId="5653" priority="4846" stopIfTrue="1" operator="containsText" text="f'k{kk foHkkx jktLFkku">
      <formula>NOT(ISERROR(SEARCH("f'k{kk foHkkx jktLFkku",H341)))</formula>
    </cfRule>
    <cfRule type="containsText" dxfId="5652" priority="4847" stopIfTrue="1" operator="containsText" text="iw.kkZad">
      <formula>NOT(ISERROR(SEARCH("iw.kkZad",H341)))</formula>
    </cfRule>
  </conditionalFormatting>
  <conditionalFormatting sqref="B329 B326">
    <cfRule type="cellIs" dxfId="5651" priority="4844" stopIfTrue="1" operator="equal">
      <formula>0</formula>
    </cfRule>
  </conditionalFormatting>
  <conditionalFormatting sqref="B329 B326">
    <cfRule type="containsText" dxfId="5650" priority="4842" stopIfTrue="1" operator="containsText" text="f'k{kk foHkkx jktLFkku">
      <formula>NOT(ISERROR(SEARCH("f'k{kk foHkkx jktLFkku",B326)))</formula>
    </cfRule>
    <cfRule type="containsText" dxfId="5649" priority="4843" stopIfTrue="1" operator="containsText" text="iw.kkZad">
      <formula>NOT(ISERROR(SEARCH("iw.kkZad",B326)))</formula>
    </cfRule>
  </conditionalFormatting>
  <conditionalFormatting sqref="G334">
    <cfRule type="cellIs" dxfId="5648" priority="4840" stopIfTrue="1" operator="equal">
      <formula>0</formula>
    </cfRule>
  </conditionalFormatting>
  <conditionalFormatting sqref="G334">
    <cfRule type="containsText" dxfId="5647" priority="4838" stopIfTrue="1" operator="containsText" text="f'k{kk foHkkx jktLFkku">
      <formula>NOT(ISERROR(SEARCH("f'k{kk foHkkx jktLFkku",G334)))</formula>
    </cfRule>
    <cfRule type="containsText" dxfId="5646" priority="4839" stopIfTrue="1" operator="containsText" text="iw.kkZad">
      <formula>NOT(ISERROR(SEARCH("iw.kkZad",G334)))</formula>
    </cfRule>
  </conditionalFormatting>
  <conditionalFormatting sqref="G334">
    <cfRule type="containsText" dxfId="5645" priority="4837" stopIfTrue="1" operator="containsText" text="dsoy jktdh; fo|ky;ksa esa iz;ksx gsrq fu%'kqYd">
      <formula>NOT(ISERROR(SEARCH("dsoy jktdh; fo|ky;ksa esa iz;ksx gsrq fu%'kqYd",G334)))</formula>
    </cfRule>
  </conditionalFormatting>
  <conditionalFormatting sqref="I333">
    <cfRule type="cellIs" dxfId="5644" priority="4836" stopIfTrue="1" operator="equal">
      <formula>0</formula>
    </cfRule>
  </conditionalFormatting>
  <conditionalFormatting sqref="I333">
    <cfRule type="containsText" dxfId="5643" priority="4832" stopIfTrue="1" operator="containsText" text="f'k{kk foHkkx jktLFkku">
      <formula>NOT(ISERROR(SEARCH("f'k{kk foHkkx jktLFkku",I333)))</formula>
    </cfRule>
    <cfRule type="containsText" dxfId="5642" priority="4835" stopIfTrue="1" operator="containsText" text="iw.kkZad">
      <formula>NOT(ISERROR(SEARCH("iw.kkZad",I333)))</formula>
    </cfRule>
  </conditionalFormatting>
  <conditionalFormatting sqref="I333">
    <cfRule type="cellIs" dxfId="5641" priority="4833" stopIfTrue="1" operator="equal">
      <formula>1800</formula>
    </cfRule>
    <cfRule type="cellIs" dxfId="5640" priority="4834" stopIfTrue="1" operator="equal">
      <formula>200</formula>
    </cfRule>
  </conditionalFormatting>
  <conditionalFormatting sqref="I333">
    <cfRule type="containsText" dxfId="5639" priority="4831" stopIfTrue="1" operator="containsText" text="dsoy jktdh; fo|ky;ksa esa iz;ksx gsrq fu%'kqYd">
      <formula>NOT(ISERROR(SEARCH("dsoy jktdh; fo|ky;ksa esa iz;ksx gsrq fu%'kqYd",I333)))</formula>
    </cfRule>
  </conditionalFormatting>
  <conditionalFormatting sqref="C332">
    <cfRule type="cellIs" dxfId="5638" priority="4830" stopIfTrue="1" operator="equal">
      <formula>0</formula>
    </cfRule>
  </conditionalFormatting>
  <conditionalFormatting sqref="C332">
    <cfRule type="containsText" dxfId="5637" priority="4826" stopIfTrue="1" operator="containsText" text="f'k{kk foHkkx jktLFkku">
      <formula>NOT(ISERROR(SEARCH("f'k{kk foHkkx jktLFkku",C332)))</formula>
    </cfRule>
    <cfRule type="containsText" dxfId="5636" priority="4829" stopIfTrue="1" operator="containsText" text="iw.kkZad">
      <formula>NOT(ISERROR(SEARCH("iw.kkZad",C332)))</formula>
    </cfRule>
  </conditionalFormatting>
  <conditionalFormatting sqref="C332">
    <cfRule type="cellIs" dxfId="5635" priority="4827" stopIfTrue="1" operator="equal">
      <formula>1800</formula>
    </cfRule>
    <cfRule type="cellIs" dxfId="5634" priority="4828" stopIfTrue="1" operator="equal">
      <formula>200</formula>
    </cfRule>
  </conditionalFormatting>
  <conditionalFormatting sqref="C332">
    <cfRule type="containsText" dxfId="5633" priority="4825" stopIfTrue="1" operator="containsText" text="dsoy jktdh; fo|ky;ksa esa iz;ksx gsrq fu%'kqYd">
      <formula>NOT(ISERROR(SEARCH("dsoy jktdh; fo|ky;ksa esa iz;ksx gsrq fu%'kqYd",C332)))</formula>
    </cfRule>
  </conditionalFormatting>
  <conditionalFormatting sqref="C319:C320">
    <cfRule type="containsText" dxfId="5632" priority="4807" stopIfTrue="1" operator="containsText" text="dsoy jktdh; fo|ky;ksa esa iz;ksx gsrq fu%'kqYd">
      <formula>NOT(ISERROR(SEARCH("dsoy jktdh; fo|ky;ksa esa iz;ksx gsrq fu%'kqYd",C319)))</formula>
    </cfRule>
  </conditionalFormatting>
  <conditionalFormatting sqref="J341">
    <cfRule type="cellIs" dxfId="5631" priority="4824" stopIfTrue="1" operator="equal">
      <formula>0</formula>
    </cfRule>
  </conditionalFormatting>
  <conditionalFormatting sqref="J341">
    <cfRule type="containsText" dxfId="5630" priority="4820" stopIfTrue="1" operator="containsText" text="f'k{kk foHkkx jktLFkku">
      <formula>NOT(ISERROR(SEARCH("f'k{kk foHkkx jktLFkku",J341)))</formula>
    </cfRule>
    <cfRule type="containsText" dxfId="5629" priority="4823" stopIfTrue="1" operator="containsText" text="iw.kkZad">
      <formula>NOT(ISERROR(SEARCH("iw.kkZad",J341)))</formula>
    </cfRule>
  </conditionalFormatting>
  <conditionalFormatting sqref="J341">
    <cfRule type="cellIs" dxfId="5628" priority="4821" stopIfTrue="1" operator="equal">
      <formula>1800</formula>
    </cfRule>
    <cfRule type="cellIs" dxfId="5627" priority="4822" stopIfTrue="1" operator="equal">
      <formula>200</formula>
    </cfRule>
  </conditionalFormatting>
  <conditionalFormatting sqref="J341">
    <cfRule type="containsText" dxfId="5626" priority="4819" stopIfTrue="1" operator="containsText" text="dsoy jktdh; fo|ky;ksa esa iz;ksx gsrq fu%'kqYd">
      <formula>NOT(ISERROR(SEARCH("dsoy jktdh; fo|ky;ksa esa iz;ksx gsrq fu%'kqYd",J341)))</formula>
    </cfRule>
  </conditionalFormatting>
  <conditionalFormatting sqref="C316:C317">
    <cfRule type="cellIs" dxfId="5625" priority="4816" stopIfTrue="1" operator="equal">
      <formula>0</formula>
    </cfRule>
  </conditionalFormatting>
  <conditionalFormatting sqref="C316:C317">
    <cfRule type="containsText" dxfId="5624" priority="4814" stopIfTrue="1" operator="containsText" text="f'k{kk foHkkx jktLFkku">
      <formula>NOT(ISERROR(SEARCH("f'k{kk foHkkx jktLFkku",C316)))</formula>
    </cfRule>
    <cfRule type="containsText" dxfId="5623" priority="4815" stopIfTrue="1" operator="containsText" text="iw.kkZad">
      <formula>NOT(ISERROR(SEARCH("iw.kkZad",C316)))</formula>
    </cfRule>
  </conditionalFormatting>
  <conditionalFormatting sqref="C316:C317">
    <cfRule type="containsText" dxfId="5622" priority="4813" stopIfTrue="1" operator="containsText" text="dsoy jktdh; fo|ky;ksa esa iz;ksx gsrq fu%'kqYd">
      <formula>NOT(ISERROR(SEARCH("dsoy jktdh; fo|ky;ksa esa iz;ksx gsrq fu%'kqYd",C316)))</formula>
    </cfRule>
  </conditionalFormatting>
  <conditionalFormatting sqref="C316:C317">
    <cfRule type="cellIs" dxfId="5621" priority="4817" stopIfTrue="1" operator="equal">
      <formula>1800</formula>
    </cfRule>
    <cfRule type="cellIs" dxfId="5620" priority="4818" stopIfTrue="1" operator="equal">
      <formula>200</formula>
    </cfRule>
  </conditionalFormatting>
  <conditionalFormatting sqref="C319:C320">
    <cfRule type="cellIs" dxfId="5619" priority="4812" stopIfTrue="1" operator="equal">
      <formula>0</formula>
    </cfRule>
  </conditionalFormatting>
  <conditionalFormatting sqref="C319:C320">
    <cfRule type="containsText" dxfId="5618" priority="4808" stopIfTrue="1" operator="containsText" text="f'k{kk foHkkx jktLFkku">
      <formula>NOT(ISERROR(SEARCH("f'k{kk foHkkx jktLFkku",C319)))</formula>
    </cfRule>
    <cfRule type="containsText" dxfId="5617" priority="4811" stopIfTrue="1" operator="containsText" text="iw.kkZad">
      <formula>NOT(ISERROR(SEARCH("iw.kkZad",C319)))</formula>
    </cfRule>
  </conditionalFormatting>
  <conditionalFormatting sqref="C319:C320">
    <cfRule type="cellIs" dxfId="5616" priority="4809" stopIfTrue="1" operator="equal">
      <formula>1800</formula>
    </cfRule>
    <cfRule type="cellIs" dxfId="5615" priority="4810" stopIfTrue="1" operator="equal">
      <formula>200</formula>
    </cfRule>
  </conditionalFormatting>
  <conditionalFormatting sqref="B354 C353:H354 B355:H356 C345:C346 B358 E357:E358 H357:H358 B359:E359 G359:H362 C357:D357 F357:G357 B361:E362 C360:E360 B366 C364 E364 G364 E372 B349:C349 B350:B351 I350 I353 D352:J352 J363:J366">
    <cfRule type="cellIs" dxfId="5614" priority="4800" stopIfTrue="1" operator="equal">
      <formula>0</formula>
    </cfRule>
  </conditionalFormatting>
  <conditionalFormatting sqref="B354 C353:H354 B355:H356 C345:C346 B358 E357:E358 H357:H358 B359:E359 G359:H362 C357:D357 F357:G357 B361:E362 C360:E360 B366 C364 E364 G364 E372 B349:C349 B350:B351 I350 I353 D352:J352 J363:J366">
    <cfRule type="containsText" dxfId="5613" priority="4796" stopIfTrue="1" operator="containsText" text="f'k{kk foHkkx jktLFkku">
      <formula>NOT(ISERROR(SEARCH("f'k{kk foHkkx jktLFkku",B345)))</formula>
    </cfRule>
    <cfRule type="containsText" dxfId="5612" priority="4799" stopIfTrue="1" operator="containsText" text="iw.kkZad">
      <formula>NOT(ISERROR(SEARCH("iw.kkZad",B345)))</formula>
    </cfRule>
  </conditionalFormatting>
  <conditionalFormatting sqref="C364 E364 G364 C367 C349 I349:I350 J363:J365">
    <cfRule type="cellIs" dxfId="5611" priority="4797" stopIfTrue="1" operator="equal">
      <formula>1800</formula>
    </cfRule>
    <cfRule type="cellIs" dxfId="5610" priority="4798" stopIfTrue="1" operator="equal">
      <formula>200</formula>
    </cfRule>
  </conditionalFormatting>
  <conditionalFormatting sqref="B354 C353:H354 B355:H356 C345:C346 B358 E357:E358 H357:H358 B359:E359 G359:H362 C357:D357 F357:G357 B361:E362 C360:E360 B366 C364 E364 G364 E372 B349:C349 B350:B351 I350 I353 D352:J352 J363:J366">
    <cfRule type="containsText" dxfId="5609" priority="4795" stopIfTrue="1" operator="containsText" text="dsoy jktdh; fo|ky;ksa esa iz;ksx gsrq fu%'kqYd">
      <formula>NOT(ISERROR(SEARCH("dsoy jktdh; fo|ky;ksa esa iz;ksx gsrq fu%'kqYd",B345)))</formula>
    </cfRule>
  </conditionalFormatting>
  <conditionalFormatting sqref="H372">
    <cfRule type="containsText" dxfId="5608" priority="4791" stopIfTrue="1" operator="containsText" text="dsoy jktdh; fo|ky;ksa esa iz;ksx gsrq fu%'kqYd">
      <formula>NOT(ISERROR(SEARCH("dsoy jktdh; fo|ky;ksa esa iz;ksx gsrq fu%'kqYd",H372)))</formula>
    </cfRule>
  </conditionalFormatting>
  <conditionalFormatting sqref="H372">
    <cfRule type="cellIs" dxfId="5607" priority="4794" stopIfTrue="1" operator="equal">
      <formula>0</formula>
    </cfRule>
  </conditionalFormatting>
  <conditionalFormatting sqref="A342:A343 B345:B348 C367 B363 B352:C352 B365:C365 B353">
    <cfRule type="cellIs" dxfId="5606" priority="4806" stopIfTrue="1" operator="equal">
      <formula>0</formula>
    </cfRule>
  </conditionalFormatting>
  <conditionalFormatting sqref="A342:A343 B345:B348 C367 B363 B352:C352 B365:C365 B353">
    <cfRule type="containsText" dxfId="5605" priority="4802" stopIfTrue="1" operator="containsText" text="f'k{kk foHkkx jktLFkku">
      <formula>NOT(ISERROR(SEARCH("f'k{kk foHkkx jktLFkku",A342)))</formula>
    </cfRule>
    <cfRule type="containsText" dxfId="5604" priority="4805" stopIfTrue="1" operator="containsText" text="iw.kkZad">
      <formula>NOT(ISERROR(SEARCH("iw.kkZad",A342)))</formula>
    </cfRule>
  </conditionalFormatting>
  <conditionalFormatting sqref="C346">
    <cfRule type="cellIs" dxfId="5603" priority="4803" stopIfTrue="1" operator="equal">
      <formula>1800</formula>
    </cfRule>
    <cfRule type="cellIs" dxfId="5602" priority="4804" stopIfTrue="1" operator="equal">
      <formula>200</formula>
    </cfRule>
  </conditionalFormatting>
  <conditionalFormatting sqref="A342:A343 B345:B348 C367 B363 B352:C352 B365:C365 B353">
    <cfRule type="containsText" dxfId="5601" priority="4801" stopIfTrue="1" operator="containsText" text="dsoy jktdh; fo|ky;ksa esa iz;ksx gsrq fu%'kqYd">
      <formula>NOT(ISERROR(SEARCH("dsoy jktdh; fo|ky;ksa esa iz;ksx gsrq fu%'kqYd",A342)))</formula>
    </cfRule>
  </conditionalFormatting>
  <conditionalFormatting sqref="B360 B357">
    <cfRule type="containsText" dxfId="5600" priority="4787" stopIfTrue="1" operator="containsText" text="dsoy jktdh; fo|ky;ksa esa iz;ksx gsrq fu%'kqYd">
      <formula>NOT(ISERROR(SEARCH("dsoy jktdh; fo|ky;ksa esa iz;ksx gsrq fu%'kqYd",B357)))</formula>
    </cfRule>
  </conditionalFormatting>
  <conditionalFormatting sqref="H372">
    <cfRule type="containsText" dxfId="5599" priority="4792" stopIfTrue="1" operator="containsText" text="f'k{kk foHkkx jktLFkku">
      <formula>NOT(ISERROR(SEARCH("f'k{kk foHkkx jktLFkku",H372)))</formula>
    </cfRule>
    <cfRule type="containsText" dxfId="5598" priority="4793" stopIfTrue="1" operator="containsText" text="iw.kkZad">
      <formula>NOT(ISERROR(SEARCH("iw.kkZad",H372)))</formula>
    </cfRule>
  </conditionalFormatting>
  <conditionalFormatting sqref="B360 B357">
    <cfRule type="cellIs" dxfId="5597" priority="4790" stopIfTrue="1" operator="equal">
      <formula>0</formula>
    </cfRule>
  </conditionalFormatting>
  <conditionalFormatting sqref="B360 B357">
    <cfRule type="containsText" dxfId="5596" priority="4788" stopIfTrue="1" operator="containsText" text="f'k{kk foHkkx jktLFkku">
      <formula>NOT(ISERROR(SEARCH("f'k{kk foHkkx jktLFkku",B357)))</formula>
    </cfRule>
    <cfRule type="containsText" dxfId="5595" priority="4789" stopIfTrue="1" operator="containsText" text="iw.kkZad">
      <formula>NOT(ISERROR(SEARCH("iw.kkZad",B357)))</formula>
    </cfRule>
  </conditionalFormatting>
  <conditionalFormatting sqref="G365">
    <cfRule type="cellIs" dxfId="5594" priority="4786" stopIfTrue="1" operator="equal">
      <formula>0</formula>
    </cfRule>
  </conditionalFormatting>
  <conditionalFormatting sqref="G365">
    <cfRule type="containsText" dxfId="5593" priority="4784" stopIfTrue="1" operator="containsText" text="f'k{kk foHkkx jktLFkku">
      <formula>NOT(ISERROR(SEARCH("f'k{kk foHkkx jktLFkku",G365)))</formula>
    </cfRule>
    <cfRule type="containsText" dxfId="5592" priority="4785" stopIfTrue="1" operator="containsText" text="iw.kkZad">
      <formula>NOT(ISERROR(SEARCH("iw.kkZad",G365)))</formula>
    </cfRule>
  </conditionalFormatting>
  <conditionalFormatting sqref="G365">
    <cfRule type="containsText" dxfId="5591" priority="4783" stopIfTrue="1" operator="containsText" text="dsoy jktdh; fo|ky;ksa esa iz;ksx gsrq fu%'kqYd">
      <formula>NOT(ISERROR(SEARCH("dsoy jktdh; fo|ky;ksa esa iz;ksx gsrq fu%'kqYd",G365)))</formula>
    </cfRule>
  </conditionalFormatting>
  <conditionalFormatting sqref="I364">
    <cfRule type="cellIs" dxfId="5590" priority="4782" stopIfTrue="1" operator="equal">
      <formula>0</formula>
    </cfRule>
  </conditionalFormatting>
  <conditionalFormatting sqref="I364">
    <cfRule type="containsText" dxfId="5589" priority="4778" stopIfTrue="1" operator="containsText" text="f'k{kk foHkkx jktLFkku">
      <formula>NOT(ISERROR(SEARCH("f'k{kk foHkkx jktLFkku",I364)))</formula>
    </cfRule>
    <cfRule type="containsText" dxfId="5588" priority="4781" stopIfTrue="1" operator="containsText" text="iw.kkZad">
      <formula>NOT(ISERROR(SEARCH("iw.kkZad",I364)))</formula>
    </cfRule>
  </conditionalFormatting>
  <conditionalFormatting sqref="I364">
    <cfRule type="cellIs" dxfId="5587" priority="4779" stopIfTrue="1" operator="equal">
      <formula>1800</formula>
    </cfRule>
    <cfRule type="cellIs" dxfId="5586" priority="4780" stopIfTrue="1" operator="equal">
      <formula>200</formula>
    </cfRule>
  </conditionalFormatting>
  <conditionalFormatting sqref="I364">
    <cfRule type="containsText" dxfId="5585" priority="4777" stopIfTrue="1" operator="containsText" text="dsoy jktdh; fo|ky;ksa esa iz;ksx gsrq fu%'kqYd">
      <formula>NOT(ISERROR(SEARCH("dsoy jktdh; fo|ky;ksa esa iz;ksx gsrq fu%'kqYd",I364)))</formula>
    </cfRule>
  </conditionalFormatting>
  <conditionalFormatting sqref="C363">
    <cfRule type="cellIs" dxfId="5584" priority="4776" stopIfTrue="1" operator="equal">
      <formula>0</formula>
    </cfRule>
  </conditionalFormatting>
  <conditionalFormatting sqref="C363">
    <cfRule type="containsText" dxfId="5583" priority="4772" stopIfTrue="1" operator="containsText" text="f'k{kk foHkkx jktLFkku">
      <formula>NOT(ISERROR(SEARCH("f'k{kk foHkkx jktLFkku",C363)))</formula>
    </cfRule>
    <cfRule type="containsText" dxfId="5582" priority="4775" stopIfTrue="1" operator="containsText" text="iw.kkZad">
      <formula>NOT(ISERROR(SEARCH("iw.kkZad",C363)))</formula>
    </cfRule>
  </conditionalFormatting>
  <conditionalFormatting sqref="C363">
    <cfRule type="cellIs" dxfId="5581" priority="4773" stopIfTrue="1" operator="equal">
      <formula>1800</formula>
    </cfRule>
    <cfRule type="cellIs" dxfId="5580" priority="4774" stopIfTrue="1" operator="equal">
      <formula>200</formula>
    </cfRule>
  </conditionalFormatting>
  <conditionalFormatting sqref="C363">
    <cfRule type="containsText" dxfId="5579" priority="4771" stopIfTrue="1" operator="containsText" text="dsoy jktdh; fo|ky;ksa esa iz;ksx gsrq fu%'kqYd">
      <formula>NOT(ISERROR(SEARCH("dsoy jktdh; fo|ky;ksa esa iz;ksx gsrq fu%'kqYd",C363)))</formula>
    </cfRule>
  </conditionalFormatting>
  <conditionalFormatting sqref="C350:C351">
    <cfRule type="containsText" dxfId="5578" priority="4753" stopIfTrue="1" operator="containsText" text="dsoy jktdh; fo|ky;ksa esa iz;ksx gsrq fu%'kqYd">
      <formula>NOT(ISERROR(SEARCH("dsoy jktdh; fo|ky;ksa esa iz;ksx gsrq fu%'kqYd",C350)))</formula>
    </cfRule>
  </conditionalFormatting>
  <conditionalFormatting sqref="J372">
    <cfRule type="cellIs" dxfId="5577" priority="4770" stopIfTrue="1" operator="equal">
      <formula>0</formula>
    </cfRule>
  </conditionalFormatting>
  <conditionalFormatting sqref="J372">
    <cfRule type="containsText" dxfId="5576" priority="4766" stopIfTrue="1" operator="containsText" text="f'k{kk foHkkx jktLFkku">
      <formula>NOT(ISERROR(SEARCH("f'k{kk foHkkx jktLFkku",J372)))</formula>
    </cfRule>
    <cfRule type="containsText" dxfId="5575" priority="4769" stopIfTrue="1" operator="containsText" text="iw.kkZad">
      <formula>NOT(ISERROR(SEARCH("iw.kkZad",J372)))</formula>
    </cfRule>
  </conditionalFormatting>
  <conditionalFormatting sqref="J372">
    <cfRule type="cellIs" dxfId="5574" priority="4767" stopIfTrue="1" operator="equal">
      <formula>1800</formula>
    </cfRule>
    <cfRule type="cellIs" dxfId="5573" priority="4768" stopIfTrue="1" operator="equal">
      <formula>200</formula>
    </cfRule>
  </conditionalFormatting>
  <conditionalFormatting sqref="J372">
    <cfRule type="containsText" dxfId="5572" priority="4765" stopIfTrue="1" operator="containsText" text="dsoy jktdh; fo|ky;ksa esa iz;ksx gsrq fu%'kqYd">
      <formula>NOT(ISERROR(SEARCH("dsoy jktdh; fo|ky;ksa esa iz;ksx gsrq fu%'kqYd",J372)))</formula>
    </cfRule>
  </conditionalFormatting>
  <conditionalFormatting sqref="C347:C348">
    <cfRule type="cellIs" dxfId="5571" priority="4762" stopIfTrue="1" operator="equal">
      <formula>0</formula>
    </cfRule>
  </conditionalFormatting>
  <conditionalFormatting sqref="C347:C348">
    <cfRule type="containsText" dxfId="5570" priority="4760" stopIfTrue="1" operator="containsText" text="f'k{kk foHkkx jktLFkku">
      <formula>NOT(ISERROR(SEARCH("f'k{kk foHkkx jktLFkku",C347)))</formula>
    </cfRule>
    <cfRule type="containsText" dxfId="5569" priority="4761" stopIfTrue="1" operator="containsText" text="iw.kkZad">
      <formula>NOT(ISERROR(SEARCH("iw.kkZad",C347)))</formula>
    </cfRule>
  </conditionalFormatting>
  <conditionalFormatting sqref="C347:C348">
    <cfRule type="containsText" dxfId="5568" priority="4759" stopIfTrue="1" operator="containsText" text="dsoy jktdh; fo|ky;ksa esa iz;ksx gsrq fu%'kqYd">
      <formula>NOT(ISERROR(SEARCH("dsoy jktdh; fo|ky;ksa esa iz;ksx gsrq fu%'kqYd",C347)))</formula>
    </cfRule>
  </conditionalFormatting>
  <conditionalFormatting sqref="C347:C348">
    <cfRule type="cellIs" dxfId="5567" priority="4763" stopIfTrue="1" operator="equal">
      <formula>1800</formula>
    </cfRule>
    <cfRule type="cellIs" dxfId="5566" priority="4764" stopIfTrue="1" operator="equal">
      <formula>200</formula>
    </cfRule>
  </conditionalFormatting>
  <conditionalFormatting sqref="C350:C351">
    <cfRule type="cellIs" dxfId="5565" priority="4758" stopIfTrue="1" operator="equal">
      <formula>0</formula>
    </cfRule>
  </conditionalFormatting>
  <conditionalFormatting sqref="C350:C351">
    <cfRule type="containsText" dxfId="5564" priority="4754" stopIfTrue="1" operator="containsText" text="f'k{kk foHkkx jktLFkku">
      <formula>NOT(ISERROR(SEARCH("f'k{kk foHkkx jktLFkku",C350)))</formula>
    </cfRule>
    <cfRule type="containsText" dxfId="5563" priority="4757" stopIfTrue="1" operator="containsText" text="iw.kkZad">
      <formula>NOT(ISERROR(SEARCH("iw.kkZad",C350)))</formula>
    </cfRule>
  </conditionalFormatting>
  <conditionalFormatting sqref="C350:C351">
    <cfRule type="cellIs" dxfId="5562" priority="4755" stopIfTrue="1" operator="equal">
      <formula>1800</formula>
    </cfRule>
    <cfRule type="cellIs" dxfId="5561" priority="4756" stopIfTrue="1" operator="equal">
      <formula>200</formula>
    </cfRule>
  </conditionalFormatting>
  <conditionalFormatting sqref="B385 C384:H385 B386:H387 C376:C377 B389 E388:E389 H388:H389 B390:E390 G390:H393 C388:D388 F388:G388 B392:E393 C391:E391 B397 C395 E395 G395 E403 B380:C380 B381:B382 I381 I384 D383:J383 J394:J397">
    <cfRule type="cellIs" dxfId="5560" priority="4746" stopIfTrue="1" operator="equal">
      <formula>0</formula>
    </cfRule>
  </conditionalFormatting>
  <conditionalFormatting sqref="B385 C384:H385 B386:H387 C376:C377 B389 E388:E389 H388:H389 B390:E390 G390:H393 C388:D388 F388:G388 B392:E393 C391:E391 B397 C395 E395 G395 E403 B380:C380 B381:B382 I381 I384 D383:J383 J394:J397">
    <cfRule type="containsText" dxfId="5559" priority="4742" stopIfTrue="1" operator="containsText" text="f'k{kk foHkkx jktLFkku">
      <formula>NOT(ISERROR(SEARCH("f'k{kk foHkkx jktLFkku",B376)))</formula>
    </cfRule>
    <cfRule type="containsText" dxfId="5558" priority="4745" stopIfTrue="1" operator="containsText" text="iw.kkZad">
      <formula>NOT(ISERROR(SEARCH("iw.kkZad",B376)))</formula>
    </cfRule>
  </conditionalFormatting>
  <conditionalFormatting sqref="C395 E395 G395 C398 C380 I380:I381 J394:J396">
    <cfRule type="cellIs" dxfId="5557" priority="4743" stopIfTrue="1" operator="equal">
      <formula>1800</formula>
    </cfRule>
    <cfRule type="cellIs" dxfId="5556" priority="4744" stopIfTrue="1" operator="equal">
      <formula>200</formula>
    </cfRule>
  </conditionalFormatting>
  <conditionalFormatting sqref="B385 C384:H385 B386:H387 C376:C377 B389 E388:E389 H388:H389 B390:E390 G390:H393 C388:D388 F388:G388 B392:E393 C391:E391 B397 C395 E395 G395 E403 B380:C380 B381:B382 I381 I384 D383:J383 J394:J397">
    <cfRule type="containsText" dxfId="5555" priority="4741" stopIfTrue="1" operator="containsText" text="dsoy jktdh; fo|ky;ksa esa iz;ksx gsrq fu%'kqYd">
      <formula>NOT(ISERROR(SEARCH("dsoy jktdh; fo|ky;ksa esa iz;ksx gsrq fu%'kqYd",B376)))</formula>
    </cfRule>
  </conditionalFormatting>
  <conditionalFormatting sqref="H403">
    <cfRule type="containsText" dxfId="5554" priority="4737" stopIfTrue="1" operator="containsText" text="dsoy jktdh; fo|ky;ksa esa iz;ksx gsrq fu%'kqYd">
      <formula>NOT(ISERROR(SEARCH("dsoy jktdh; fo|ky;ksa esa iz;ksx gsrq fu%'kqYd",H403)))</formula>
    </cfRule>
  </conditionalFormatting>
  <conditionalFormatting sqref="H403">
    <cfRule type="cellIs" dxfId="5553" priority="4740" stopIfTrue="1" operator="equal">
      <formula>0</formula>
    </cfRule>
  </conditionalFormatting>
  <conditionalFormatting sqref="A373:A374 B376:B379 C398 B394 B383:C383 B396:C396 B384">
    <cfRule type="cellIs" dxfId="5552" priority="4752" stopIfTrue="1" operator="equal">
      <formula>0</formula>
    </cfRule>
  </conditionalFormatting>
  <conditionalFormatting sqref="A373:A374 B376:B379 C398 B394 B383:C383 B396:C396 B384">
    <cfRule type="containsText" dxfId="5551" priority="4748" stopIfTrue="1" operator="containsText" text="f'k{kk foHkkx jktLFkku">
      <formula>NOT(ISERROR(SEARCH("f'k{kk foHkkx jktLFkku",A373)))</formula>
    </cfRule>
    <cfRule type="containsText" dxfId="5550" priority="4751" stopIfTrue="1" operator="containsText" text="iw.kkZad">
      <formula>NOT(ISERROR(SEARCH("iw.kkZad",A373)))</formula>
    </cfRule>
  </conditionalFormatting>
  <conditionalFormatting sqref="C377">
    <cfRule type="cellIs" dxfId="5549" priority="4749" stopIfTrue="1" operator="equal">
      <formula>1800</formula>
    </cfRule>
    <cfRule type="cellIs" dxfId="5548" priority="4750" stopIfTrue="1" operator="equal">
      <formula>200</formula>
    </cfRule>
  </conditionalFormatting>
  <conditionalFormatting sqref="A373:A374 B376:B379 C398 B394 B383:C383 B396:C396 B384">
    <cfRule type="containsText" dxfId="5547" priority="4747" stopIfTrue="1" operator="containsText" text="dsoy jktdh; fo|ky;ksa esa iz;ksx gsrq fu%'kqYd">
      <formula>NOT(ISERROR(SEARCH("dsoy jktdh; fo|ky;ksa esa iz;ksx gsrq fu%'kqYd",A373)))</formula>
    </cfRule>
  </conditionalFormatting>
  <conditionalFormatting sqref="B391 B388">
    <cfRule type="containsText" dxfId="5546" priority="4733" stopIfTrue="1" operator="containsText" text="dsoy jktdh; fo|ky;ksa esa iz;ksx gsrq fu%'kqYd">
      <formula>NOT(ISERROR(SEARCH("dsoy jktdh; fo|ky;ksa esa iz;ksx gsrq fu%'kqYd",B388)))</formula>
    </cfRule>
  </conditionalFormatting>
  <conditionalFormatting sqref="H403">
    <cfRule type="containsText" dxfId="5545" priority="4738" stopIfTrue="1" operator="containsText" text="f'k{kk foHkkx jktLFkku">
      <formula>NOT(ISERROR(SEARCH("f'k{kk foHkkx jktLFkku",H403)))</formula>
    </cfRule>
    <cfRule type="containsText" dxfId="5544" priority="4739" stopIfTrue="1" operator="containsText" text="iw.kkZad">
      <formula>NOT(ISERROR(SEARCH("iw.kkZad",H403)))</formula>
    </cfRule>
  </conditionalFormatting>
  <conditionalFormatting sqref="B391 B388">
    <cfRule type="cellIs" dxfId="5543" priority="4736" stopIfTrue="1" operator="equal">
      <formula>0</formula>
    </cfRule>
  </conditionalFormatting>
  <conditionalFormatting sqref="B391 B388">
    <cfRule type="containsText" dxfId="5542" priority="4734" stopIfTrue="1" operator="containsText" text="f'k{kk foHkkx jktLFkku">
      <formula>NOT(ISERROR(SEARCH("f'k{kk foHkkx jktLFkku",B388)))</formula>
    </cfRule>
    <cfRule type="containsText" dxfId="5541" priority="4735" stopIfTrue="1" operator="containsText" text="iw.kkZad">
      <formula>NOT(ISERROR(SEARCH("iw.kkZad",B388)))</formula>
    </cfRule>
  </conditionalFormatting>
  <conditionalFormatting sqref="G396">
    <cfRule type="cellIs" dxfId="5540" priority="4732" stopIfTrue="1" operator="equal">
      <formula>0</formula>
    </cfRule>
  </conditionalFormatting>
  <conditionalFormatting sqref="G396">
    <cfRule type="containsText" dxfId="5539" priority="4730" stopIfTrue="1" operator="containsText" text="f'k{kk foHkkx jktLFkku">
      <formula>NOT(ISERROR(SEARCH("f'k{kk foHkkx jktLFkku",G396)))</formula>
    </cfRule>
    <cfRule type="containsText" dxfId="5538" priority="4731" stopIfTrue="1" operator="containsText" text="iw.kkZad">
      <formula>NOT(ISERROR(SEARCH("iw.kkZad",G396)))</formula>
    </cfRule>
  </conditionalFormatting>
  <conditionalFormatting sqref="G396">
    <cfRule type="containsText" dxfId="5537" priority="4729" stopIfTrue="1" operator="containsText" text="dsoy jktdh; fo|ky;ksa esa iz;ksx gsrq fu%'kqYd">
      <formula>NOT(ISERROR(SEARCH("dsoy jktdh; fo|ky;ksa esa iz;ksx gsrq fu%'kqYd",G396)))</formula>
    </cfRule>
  </conditionalFormatting>
  <conditionalFormatting sqref="I395">
    <cfRule type="cellIs" dxfId="5536" priority="4728" stopIfTrue="1" operator="equal">
      <formula>0</formula>
    </cfRule>
  </conditionalFormatting>
  <conditionalFormatting sqref="I395">
    <cfRule type="containsText" dxfId="5535" priority="4724" stopIfTrue="1" operator="containsText" text="f'k{kk foHkkx jktLFkku">
      <formula>NOT(ISERROR(SEARCH("f'k{kk foHkkx jktLFkku",I395)))</formula>
    </cfRule>
    <cfRule type="containsText" dxfId="5534" priority="4727" stopIfTrue="1" operator="containsText" text="iw.kkZad">
      <formula>NOT(ISERROR(SEARCH("iw.kkZad",I395)))</formula>
    </cfRule>
  </conditionalFormatting>
  <conditionalFormatting sqref="I395">
    <cfRule type="cellIs" dxfId="5533" priority="4725" stopIfTrue="1" operator="equal">
      <formula>1800</formula>
    </cfRule>
    <cfRule type="cellIs" dxfId="5532" priority="4726" stopIfTrue="1" operator="equal">
      <formula>200</formula>
    </cfRule>
  </conditionalFormatting>
  <conditionalFormatting sqref="I395">
    <cfRule type="containsText" dxfId="5531" priority="4723" stopIfTrue="1" operator="containsText" text="dsoy jktdh; fo|ky;ksa esa iz;ksx gsrq fu%'kqYd">
      <formula>NOT(ISERROR(SEARCH("dsoy jktdh; fo|ky;ksa esa iz;ksx gsrq fu%'kqYd",I395)))</formula>
    </cfRule>
  </conditionalFormatting>
  <conditionalFormatting sqref="C394">
    <cfRule type="cellIs" dxfId="5530" priority="4722" stopIfTrue="1" operator="equal">
      <formula>0</formula>
    </cfRule>
  </conditionalFormatting>
  <conditionalFormatting sqref="C394">
    <cfRule type="containsText" dxfId="5529" priority="4718" stopIfTrue="1" operator="containsText" text="f'k{kk foHkkx jktLFkku">
      <formula>NOT(ISERROR(SEARCH("f'k{kk foHkkx jktLFkku",C394)))</formula>
    </cfRule>
    <cfRule type="containsText" dxfId="5528" priority="4721" stopIfTrue="1" operator="containsText" text="iw.kkZad">
      <formula>NOT(ISERROR(SEARCH("iw.kkZad",C394)))</formula>
    </cfRule>
  </conditionalFormatting>
  <conditionalFormatting sqref="C394">
    <cfRule type="cellIs" dxfId="5527" priority="4719" stopIfTrue="1" operator="equal">
      <formula>1800</formula>
    </cfRule>
    <cfRule type="cellIs" dxfId="5526" priority="4720" stopIfTrue="1" operator="equal">
      <formula>200</formula>
    </cfRule>
  </conditionalFormatting>
  <conditionalFormatting sqref="C394">
    <cfRule type="containsText" dxfId="5525" priority="4717" stopIfTrue="1" operator="containsText" text="dsoy jktdh; fo|ky;ksa esa iz;ksx gsrq fu%'kqYd">
      <formula>NOT(ISERROR(SEARCH("dsoy jktdh; fo|ky;ksa esa iz;ksx gsrq fu%'kqYd",C394)))</formula>
    </cfRule>
  </conditionalFormatting>
  <conditionalFormatting sqref="C381:C382">
    <cfRule type="containsText" dxfId="5524" priority="4699" stopIfTrue="1" operator="containsText" text="dsoy jktdh; fo|ky;ksa esa iz;ksx gsrq fu%'kqYd">
      <formula>NOT(ISERROR(SEARCH("dsoy jktdh; fo|ky;ksa esa iz;ksx gsrq fu%'kqYd",C381)))</formula>
    </cfRule>
  </conditionalFormatting>
  <conditionalFormatting sqref="J403">
    <cfRule type="cellIs" dxfId="5523" priority="4716" stopIfTrue="1" operator="equal">
      <formula>0</formula>
    </cfRule>
  </conditionalFormatting>
  <conditionalFormatting sqref="J403">
    <cfRule type="containsText" dxfId="5522" priority="4712" stopIfTrue="1" operator="containsText" text="f'k{kk foHkkx jktLFkku">
      <formula>NOT(ISERROR(SEARCH("f'k{kk foHkkx jktLFkku",J403)))</formula>
    </cfRule>
    <cfRule type="containsText" dxfId="5521" priority="4715" stopIfTrue="1" operator="containsText" text="iw.kkZad">
      <formula>NOT(ISERROR(SEARCH("iw.kkZad",J403)))</formula>
    </cfRule>
  </conditionalFormatting>
  <conditionalFormatting sqref="J403">
    <cfRule type="cellIs" dxfId="5520" priority="4713" stopIfTrue="1" operator="equal">
      <formula>1800</formula>
    </cfRule>
    <cfRule type="cellIs" dxfId="5519" priority="4714" stopIfTrue="1" operator="equal">
      <formula>200</formula>
    </cfRule>
  </conditionalFormatting>
  <conditionalFormatting sqref="J403">
    <cfRule type="containsText" dxfId="5518" priority="4711" stopIfTrue="1" operator="containsText" text="dsoy jktdh; fo|ky;ksa esa iz;ksx gsrq fu%'kqYd">
      <formula>NOT(ISERROR(SEARCH("dsoy jktdh; fo|ky;ksa esa iz;ksx gsrq fu%'kqYd",J403)))</formula>
    </cfRule>
  </conditionalFormatting>
  <conditionalFormatting sqref="C378:C379">
    <cfRule type="cellIs" dxfId="5517" priority="4708" stopIfTrue="1" operator="equal">
      <formula>0</formula>
    </cfRule>
  </conditionalFormatting>
  <conditionalFormatting sqref="C378:C379">
    <cfRule type="containsText" dxfId="5516" priority="4706" stopIfTrue="1" operator="containsText" text="f'k{kk foHkkx jktLFkku">
      <formula>NOT(ISERROR(SEARCH("f'k{kk foHkkx jktLFkku",C378)))</formula>
    </cfRule>
    <cfRule type="containsText" dxfId="5515" priority="4707" stopIfTrue="1" operator="containsText" text="iw.kkZad">
      <formula>NOT(ISERROR(SEARCH("iw.kkZad",C378)))</formula>
    </cfRule>
  </conditionalFormatting>
  <conditionalFormatting sqref="C378:C379">
    <cfRule type="containsText" dxfId="5514" priority="4705" stopIfTrue="1" operator="containsText" text="dsoy jktdh; fo|ky;ksa esa iz;ksx gsrq fu%'kqYd">
      <formula>NOT(ISERROR(SEARCH("dsoy jktdh; fo|ky;ksa esa iz;ksx gsrq fu%'kqYd",C378)))</formula>
    </cfRule>
  </conditionalFormatting>
  <conditionalFormatting sqref="C378:C379">
    <cfRule type="cellIs" dxfId="5513" priority="4709" stopIfTrue="1" operator="equal">
      <formula>1800</formula>
    </cfRule>
    <cfRule type="cellIs" dxfId="5512" priority="4710" stopIfTrue="1" operator="equal">
      <formula>200</formula>
    </cfRule>
  </conditionalFormatting>
  <conditionalFormatting sqref="C381:C382">
    <cfRule type="cellIs" dxfId="5511" priority="4704" stopIfTrue="1" operator="equal">
      <formula>0</formula>
    </cfRule>
  </conditionalFormatting>
  <conditionalFormatting sqref="C381:C382">
    <cfRule type="containsText" dxfId="5510" priority="4700" stopIfTrue="1" operator="containsText" text="f'k{kk foHkkx jktLFkku">
      <formula>NOT(ISERROR(SEARCH("f'k{kk foHkkx jktLFkku",C381)))</formula>
    </cfRule>
    <cfRule type="containsText" dxfId="5509" priority="4703" stopIfTrue="1" operator="containsText" text="iw.kkZad">
      <formula>NOT(ISERROR(SEARCH("iw.kkZad",C381)))</formula>
    </cfRule>
  </conditionalFormatting>
  <conditionalFormatting sqref="C381:C382">
    <cfRule type="cellIs" dxfId="5508" priority="4701" stopIfTrue="1" operator="equal">
      <formula>1800</formula>
    </cfRule>
    <cfRule type="cellIs" dxfId="5507" priority="4702" stopIfTrue="1" operator="equal">
      <formula>200</formula>
    </cfRule>
  </conditionalFormatting>
  <conditionalFormatting sqref="B416 C415:H416 B417:H418 C407:C408 B420 E419:E420 H419:H420 B421:E421 G421:H424 C419:D419 F419:G419 B423:E424 C422:E422 B428 C426 E426 G426 E434 B411:C411 B412:B413 I412 I415 D414:J414 J425:J428">
    <cfRule type="cellIs" dxfId="5506" priority="4692" stopIfTrue="1" operator="equal">
      <formula>0</formula>
    </cfRule>
  </conditionalFormatting>
  <conditionalFormatting sqref="B416 C415:H416 B417:H418 C407:C408 B420 E419:E420 H419:H420 B421:E421 G421:H424 C419:D419 F419:G419 B423:E424 C422:E422 B428 C426 E426 G426 E434 B411:C411 B412:B413 I412 I415 D414:J414 J425:J428">
    <cfRule type="containsText" dxfId="5505" priority="4688" stopIfTrue="1" operator="containsText" text="f'k{kk foHkkx jktLFkku">
      <formula>NOT(ISERROR(SEARCH("f'k{kk foHkkx jktLFkku",B407)))</formula>
    </cfRule>
    <cfRule type="containsText" dxfId="5504" priority="4691" stopIfTrue="1" operator="containsText" text="iw.kkZad">
      <formula>NOT(ISERROR(SEARCH("iw.kkZad",B407)))</formula>
    </cfRule>
  </conditionalFormatting>
  <conditionalFormatting sqref="C426 E426 G426 C429 C411 I411:I412 J425:J427">
    <cfRule type="cellIs" dxfId="5503" priority="4689" stopIfTrue="1" operator="equal">
      <formula>1800</formula>
    </cfRule>
    <cfRule type="cellIs" dxfId="5502" priority="4690" stopIfTrue="1" operator="equal">
      <formula>200</formula>
    </cfRule>
  </conditionalFormatting>
  <conditionalFormatting sqref="B416 C415:H416 B417:H418 C407:C408 B420 E419:E420 H419:H420 B421:E421 G421:H424 C419:D419 F419:G419 B423:E424 C422:E422 B428 C426 E426 G426 E434 B411:C411 B412:B413 I412 I415 D414:J414 J425:J428">
    <cfRule type="containsText" dxfId="5501" priority="4687" stopIfTrue="1" operator="containsText" text="dsoy jktdh; fo|ky;ksa esa iz;ksx gsrq fu%'kqYd">
      <formula>NOT(ISERROR(SEARCH("dsoy jktdh; fo|ky;ksa esa iz;ksx gsrq fu%'kqYd",B407)))</formula>
    </cfRule>
  </conditionalFormatting>
  <conditionalFormatting sqref="H434">
    <cfRule type="containsText" dxfId="5500" priority="4683" stopIfTrue="1" operator="containsText" text="dsoy jktdh; fo|ky;ksa esa iz;ksx gsrq fu%'kqYd">
      <formula>NOT(ISERROR(SEARCH("dsoy jktdh; fo|ky;ksa esa iz;ksx gsrq fu%'kqYd",H434)))</formula>
    </cfRule>
  </conditionalFormatting>
  <conditionalFormatting sqref="H434">
    <cfRule type="cellIs" dxfId="5499" priority="4686" stopIfTrue="1" operator="equal">
      <formula>0</formula>
    </cfRule>
  </conditionalFormatting>
  <conditionalFormatting sqref="A404:A405 B407:B410 C429 B425 B414:C414 B427:C427 B415">
    <cfRule type="cellIs" dxfId="5498" priority="4698" stopIfTrue="1" operator="equal">
      <formula>0</formula>
    </cfRule>
  </conditionalFormatting>
  <conditionalFormatting sqref="A404:A405 B407:B410 C429 B425 B414:C414 B427:C427 B415">
    <cfRule type="containsText" dxfId="5497" priority="4694" stopIfTrue="1" operator="containsText" text="f'k{kk foHkkx jktLFkku">
      <formula>NOT(ISERROR(SEARCH("f'k{kk foHkkx jktLFkku",A404)))</formula>
    </cfRule>
    <cfRule type="containsText" dxfId="5496" priority="4697" stopIfTrue="1" operator="containsText" text="iw.kkZad">
      <formula>NOT(ISERROR(SEARCH("iw.kkZad",A404)))</formula>
    </cfRule>
  </conditionalFormatting>
  <conditionalFormatting sqref="C408">
    <cfRule type="cellIs" dxfId="5495" priority="4695" stopIfTrue="1" operator="equal">
      <formula>1800</formula>
    </cfRule>
    <cfRule type="cellIs" dxfId="5494" priority="4696" stopIfTrue="1" operator="equal">
      <formula>200</formula>
    </cfRule>
  </conditionalFormatting>
  <conditionalFormatting sqref="A404:A405 B407:B410 C429 B425 B414:C414 B427:C427 B415">
    <cfRule type="containsText" dxfId="5493" priority="4693" stopIfTrue="1" operator="containsText" text="dsoy jktdh; fo|ky;ksa esa iz;ksx gsrq fu%'kqYd">
      <formula>NOT(ISERROR(SEARCH("dsoy jktdh; fo|ky;ksa esa iz;ksx gsrq fu%'kqYd",A404)))</formula>
    </cfRule>
  </conditionalFormatting>
  <conditionalFormatting sqref="B422 B419">
    <cfRule type="containsText" dxfId="5492" priority="4679" stopIfTrue="1" operator="containsText" text="dsoy jktdh; fo|ky;ksa esa iz;ksx gsrq fu%'kqYd">
      <formula>NOT(ISERROR(SEARCH("dsoy jktdh; fo|ky;ksa esa iz;ksx gsrq fu%'kqYd",B419)))</formula>
    </cfRule>
  </conditionalFormatting>
  <conditionalFormatting sqref="H434">
    <cfRule type="containsText" dxfId="5491" priority="4684" stopIfTrue="1" operator="containsText" text="f'k{kk foHkkx jktLFkku">
      <formula>NOT(ISERROR(SEARCH("f'k{kk foHkkx jktLFkku",H434)))</formula>
    </cfRule>
    <cfRule type="containsText" dxfId="5490" priority="4685" stopIfTrue="1" operator="containsText" text="iw.kkZad">
      <formula>NOT(ISERROR(SEARCH("iw.kkZad",H434)))</formula>
    </cfRule>
  </conditionalFormatting>
  <conditionalFormatting sqref="B422 B419">
    <cfRule type="cellIs" dxfId="5489" priority="4682" stopIfTrue="1" operator="equal">
      <formula>0</formula>
    </cfRule>
  </conditionalFormatting>
  <conditionalFormatting sqref="B422 B419">
    <cfRule type="containsText" dxfId="5488" priority="4680" stopIfTrue="1" operator="containsText" text="f'k{kk foHkkx jktLFkku">
      <formula>NOT(ISERROR(SEARCH("f'k{kk foHkkx jktLFkku",B419)))</formula>
    </cfRule>
    <cfRule type="containsText" dxfId="5487" priority="4681" stopIfTrue="1" operator="containsText" text="iw.kkZad">
      <formula>NOT(ISERROR(SEARCH("iw.kkZad",B419)))</formula>
    </cfRule>
  </conditionalFormatting>
  <conditionalFormatting sqref="G427">
    <cfRule type="cellIs" dxfId="5486" priority="4678" stopIfTrue="1" operator="equal">
      <formula>0</formula>
    </cfRule>
  </conditionalFormatting>
  <conditionalFormatting sqref="G427">
    <cfRule type="containsText" dxfId="5485" priority="4676" stopIfTrue="1" operator="containsText" text="f'k{kk foHkkx jktLFkku">
      <formula>NOT(ISERROR(SEARCH("f'k{kk foHkkx jktLFkku",G427)))</formula>
    </cfRule>
    <cfRule type="containsText" dxfId="5484" priority="4677" stopIfTrue="1" operator="containsText" text="iw.kkZad">
      <formula>NOT(ISERROR(SEARCH("iw.kkZad",G427)))</formula>
    </cfRule>
  </conditionalFormatting>
  <conditionalFormatting sqref="G427">
    <cfRule type="containsText" dxfId="5483" priority="4675" stopIfTrue="1" operator="containsText" text="dsoy jktdh; fo|ky;ksa esa iz;ksx gsrq fu%'kqYd">
      <formula>NOT(ISERROR(SEARCH("dsoy jktdh; fo|ky;ksa esa iz;ksx gsrq fu%'kqYd",G427)))</formula>
    </cfRule>
  </conditionalFormatting>
  <conditionalFormatting sqref="I426">
    <cfRule type="cellIs" dxfId="5482" priority="4674" stopIfTrue="1" operator="equal">
      <formula>0</formula>
    </cfRule>
  </conditionalFormatting>
  <conditionalFormatting sqref="I426">
    <cfRule type="containsText" dxfId="5481" priority="4670" stopIfTrue="1" operator="containsText" text="f'k{kk foHkkx jktLFkku">
      <formula>NOT(ISERROR(SEARCH("f'k{kk foHkkx jktLFkku",I426)))</formula>
    </cfRule>
    <cfRule type="containsText" dxfId="5480" priority="4673" stopIfTrue="1" operator="containsText" text="iw.kkZad">
      <formula>NOT(ISERROR(SEARCH("iw.kkZad",I426)))</formula>
    </cfRule>
  </conditionalFormatting>
  <conditionalFormatting sqref="I426">
    <cfRule type="cellIs" dxfId="5479" priority="4671" stopIfTrue="1" operator="equal">
      <formula>1800</formula>
    </cfRule>
    <cfRule type="cellIs" dxfId="5478" priority="4672" stopIfTrue="1" operator="equal">
      <formula>200</formula>
    </cfRule>
  </conditionalFormatting>
  <conditionalFormatting sqref="I426">
    <cfRule type="containsText" dxfId="5477" priority="4669" stopIfTrue="1" operator="containsText" text="dsoy jktdh; fo|ky;ksa esa iz;ksx gsrq fu%'kqYd">
      <formula>NOT(ISERROR(SEARCH("dsoy jktdh; fo|ky;ksa esa iz;ksx gsrq fu%'kqYd",I426)))</formula>
    </cfRule>
  </conditionalFormatting>
  <conditionalFormatting sqref="C425">
    <cfRule type="cellIs" dxfId="5476" priority="4668" stopIfTrue="1" operator="equal">
      <formula>0</formula>
    </cfRule>
  </conditionalFormatting>
  <conditionalFormatting sqref="C425">
    <cfRule type="containsText" dxfId="5475" priority="4664" stopIfTrue="1" operator="containsText" text="f'k{kk foHkkx jktLFkku">
      <formula>NOT(ISERROR(SEARCH("f'k{kk foHkkx jktLFkku",C425)))</formula>
    </cfRule>
    <cfRule type="containsText" dxfId="5474" priority="4667" stopIfTrue="1" operator="containsText" text="iw.kkZad">
      <formula>NOT(ISERROR(SEARCH("iw.kkZad",C425)))</formula>
    </cfRule>
  </conditionalFormatting>
  <conditionalFormatting sqref="C425">
    <cfRule type="cellIs" dxfId="5473" priority="4665" stopIfTrue="1" operator="equal">
      <formula>1800</formula>
    </cfRule>
    <cfRule type="cellIs" dxfId="5472" priority="4666" stopIfTrue="1" operator="equal">
      <formula>200</formula>
    </cfRule>
  </conditionalFormatting>
  <conditionalFormatting sqref="C425">
    <cfRule type="containsText" dxfId="5471" priority="4663" stopIfTrue="1" operator="containsText" text="dsoy jktdh; fo|ky;ksa esa iz;ksx gsrq fu%'kqYd">
      <formula>NOT(ISERROR(SEARCH("dsoy jktdh; fo|ky;ksa esa iz;ksx gsrq fu%'kqYd",C425)))</formula>
    </cfRule>
  </conditionalFormatting>
  <conditionalFormatting sqref="C412:C413">
    <cfRule type="containsText" dxfId="5470" priority="4645" stopIfTrue="1" operator="containsText" text="dsoy jktdh; fo|ky;ksa esa iz;ksx gsrq fu%'kqYd">
      <formula>NOT(ISERROR(SEARCH("dsoy jktdh; fo|ky;ksa esa iz;ksx gsrq fu%'kqYd",C412)))</formula>
    </cfRule>
  </conditionalFormatting>
  <conditionalFormatting sqref="J434">
    <cfRule type="cellIs" dxfId="5469" priority="4662" stopIfTrue="1" operator="equal">
      <formula>0</formula>
    </cfRule>
  </conditionalFormatting>
  <conditionalFormatting sqref="J434">
    <cfRule type="containsText" dxfId="5468" priority="4658" stopIfTrue="1" operator="containsText" text="f'k{kk foHkkx jktLFkku">
      <formula>NOT(ISERROR(SEARCH("f'k{kk foHkkx jktLFkku",J434)))</formula>
    </cfRule>
    <cfRule type="containsText" dxfId="5467" priority="4661" stopIfTrue="1" operator="containsText" text="iw.kkZad">
      <formula>NOT(ISERROR(SEARCH("iw.kkZad",J434)))</formula>
    </cfRule>
  </conditionalFormatting>
  <conditionalFormatting sqref="J434">
    <cfRule type="cellIs" dxfId="5466" priority="4659" stopIfTrue="1" operator="equal">
      <formula>1800</formula>
    </cfRule>
    <cfRule type="cellIs" dxfId="5465" priority="4660" stopIfTrue="1" operator="equal">
      <formula>200</formula>
    </cfRule>
  </conditionalFormatting>
  <conditionalFormatting sqref="J434">
    <cfRule type="containsText" dxfId="5464" priority="4657" stopIfTrue="1" operator="containsText" text="dsoy jktdh; fo|ky;ksa esa iz;ksx gsrq fu%'kqYd">
      <formula>NOT(ISERROR(SEARCH("dsoy jktdh; fo|ky;ksa esa iz;ksx gsrq fu%'kqYd",J434)))</formula>
    </cfRule>
  </conditionalFormatting>
  <conditionalFormatting sqref="C409:C410">
    <cfRule type="cellIs" dxfId="5463" priority="4654" stopIfTrue="1" operator="equal">
      <formula>0</formula>
    </cfRule>
  </conditionalFormatting>
  <conditionalFormatting sqref="C409:C410">
    <cfRule type="containsText" dxfId="5462" priority="4652" stopIfTrue="1" operator="containsText" text="f'k{kk foHkkx jktLFkku">
      <formula>NOT(ISERROR(SEARCH("f'k{kk foHkkx jktLFkku",C409)))</formula>
    </cfRule>
    <cfRule type="containsText" dxfId="5461" priority="4653" stopIfTrue="1" operator="containsText" text="iw.kkZad">
      <formula>NOT(ISERROR(SEARCH("iw.kkZad",C409)))</formula>
    </cfRule>
  </conditionalFormatting>
  <conditionalFormatting sqref="C409:C410">
    <cfRule type="containsText" dxfId="5460" priority="4651" stopIfTrue="1" operator="containsText" text="dsoy jktdh; fo|ky;ksa esa iz;ksx gsrq fu%'kqYd">
      <formula>NOT(ISERROR(SEARCH("dsoy jktdh; fo|ky;ksa esa iz;ksx gsrq fu%'kqYd",C409)))</formula>
    </cfRule>
  </conditionalFormatting>
  <conditionalFormatting sqref="C409:C410">
    <cfRule type="cellIs" dxfId="5459" priority="4655" stopIfTrue="1" operator="equal">
      <formula>1800</formula>
    </cfRule>
    <cfRule type="cellIs" dxfId="5458" priority="4656" stopIfTrue="1" operator="equal">
      <formula>200</formula>
    </cfRule>
  </conditionalFormatting>
  <conditionalFormatting sqref="C412:C413">
    <cfRule type="cellIs" dxfId="5457" priority="4650" stopIfTrue="1" operator="equal">
      <formula>0</formula>
    </cfRule>
  </conditionalFormatting>
  <conditionalFormatting sqref="C412:C413">
    <cfRule type="containsText" dxfId="5456" priority="4646" stopIfTrue="1" operator="containsText" text="f'k{kk foHkkx jktLFkku">
      <formula>NOT(ISERROR(SEARCH("f'k{kk foHkkx jktLFkku",C412)))</formula>
    </cfRule>
    <cfRule type="containsText" dxfId="5455" priority="4649" stopIfTrue="1" operator="containsText" text="iw.kkZad">
      <formula>NOT(ISERROR(SEARCH("iw.kkZad",C412)))</formula>
    </cfRule>
  </conditionalFormatting>
  <conditionalFormatting sqref="C412:C413">
    <cfRule type="cellIs" dxfId="5454" priority="4647" stopIfTrue="1" operator="equal">
      <formula>1800</formula>
    </cfRule>
    <cfRule type="cellIs" dxfId="5453" priority="4648" stopIfTrue="1" operator="equal">
      <formula>200</formula>
    </cfRule>
  </conditionalFormatting>
  <conditionalFormatting sqref="B447 C446:H447 B448:H449 C438:C439 B451 E450:E451 H450:H451 B452:E452 G452:H455 C450:D450 F450:G450 B454:E455 C453:E453 B459 C457 E457 G457 E465 B442:C442 B443:B444 I443 I446 D445:J445 J456:J459">
    <cfRule type="cellIs" dxfId="5452" priority="4638" stopIfTrue="1" operator="equal">
      <formula>0</formula>
    </cfRule>
  </conditionalFormatting>
  <conditionalFormatting sqref="B447 C446:H447 B448:H449 C438:C439 B451 E450:E451 H450:H451 B452:E452 G452:H455 C450:D450 F450:G450 B454:E455 C453:E453 B459 C457 E457 G457 E465 B442:C442 B443:B444 I443 I446 D445:J445 J456:J459">
    <cfRule type="containsText" dxfId="5451" priority="4634" stopIfTrue="1" operator="containsText" text="f'k{kk foHkkx jktLFkku">
      <formula>NOT(ISERROR(SEARCH("f'k{kk foHkkx jktLFkku",B438)))</formula>
    </cfRule>
    <cfRule type="containsText" dxfId="5450" priority="4637" stopIfTrue="1" operator="containsText" text="iw.kkZad">
      <formula>NOT(ISERROR(SEARCH("iw.kkZad",B438)))</formula>
    </cfRule>
  </conditionalFormatting>
  <conditionalFormatting sqref="C457 E457 G457 C460 C442 I442:I443 J456:J458">
    <cfRule type="cellIs" dxfId="5449" priority="4635" stopIfTrue="1" operator="equal">
      <formula>1800</formula>
    </cfRule>
    <cfRule type="cellIs" dxfId="5448" priority="4636" stopIfTrue="1" operator="equal">
      <formula>200</formula>
    </cfRule>
  </conditionalFormatting>
  <conditionalFormatting sqref="B447 C446:H447 B448:H449 C438:C439 B451 E450:E451 H450:H451 B452:E452 G452:H455 C450:D450 F450:G450 B454:E455 C453:E453 B459 C457 E457 G457 E465 B442:C442 B443:B444 I443 I446 D445:J445 J456:J459">
    <cfRule type="containsText" dxfId="5447" priority="4633" stopIfTrue="1" operator="containsText" text="dsoy jktdh; fo|ky;ksa esa iz;ksx gsrq fu%'kqYd">
      <formula>NOT(ISERROR(SEARCH("dsoy jktdh; fo|ky;ksa esa iz;ksx gsrq fu%'kqYd",B438)))</formula>
    </cfRule>
  </conditionalFormatting>
  <conditionalFormatting sqref="H465">
    <cfRule type="containsText" dxfId="5446" priority="4629" stopIfTrue="1" operator="containsText" text="dsoy jktdh; fo|ky;ksa esa iz;ksx gsrq fu%'kqYd">
      <formula>NOT(ISERROR(SEARCH("dsoy jktdh; fo|ky;ksa esa iz;ksx gsrq fu%'kqYd",H465)))</formula>
    </cfRule>
  </conditionalFormatting>
  <conditionalFormatting sqref="H465">
    <cfRule type="cellIs" dxfId="5445" priority="4632" stopIfTrue="1" operator="equal">
      <formula>0</formula>
    </cfRule>
  </conditionalFormatting>
  <conditionalFormatting sqref="A435:A436 B438:B441 C460 B456 B445:C445 B458:C458 B446">
    <cfRule type="cellIs" dxfId="5444" priority="4644" stopIfTrue="1" operator="equal">
      <formula>0</formula>
    </cfRule>
  </conditionalFormatting>
  <conditionalFormatting sqref="A435:A436 B438:B441 C460 B456 B445:C445 B458:C458 B446">
    <cfRule type="containsText" dxfId="5443" priority="4640" stopIfTrue="1" operator="containsText" text="f'k{kk foHkkx jktLFkku">
      <formula>NOT(ISERROR(SEARCH("f'k{kk foHkkx jktLFkku",A435)))</formula>
    </cfRule>
    <cfRule type="containsText" dxfId="5442" priority="4643" stopIfTrue="1" operator="containsText" text="iw.kkZad">
      <formula>NOT(ISERROR(SEARCH("iw.kkZad",A435)))</formula>
    </cfRule>
  </conditionalFormatting>
  <conditionalFormatting sqref="C439">
    <cfRule type="cellIs" dxfId="5441" priority="4641" stopIfTrue="1" operator="equal">
      <formula>1800</formula>
    </cfRule>
    <cfRule type="cellIs" dxfId="5440" priority="4642" stopIfTrue="1" operator="equal">
      <formula>200</formula>
    </cfRule>
  </conditionalFormatting>
  <conditionalFormatting sqref="A435:A436 B438:B441 C460 B456 B445:C445 B458:C458 B446">
    <cfRule type="containsText" dxfId="5439" priority="4639" stopIfTrue="1" operator="containsText" text="dsoy jktdh; fo|ky;ksa esa iz;ksx gsrq fu%'kqYd">
      <formula>NOT(ISERROR(SEARCH("dsoy jktdh; fo|ky;ksa esa iz;ksx gsrq fu%'kqYd",A435)))</formula>
    </cfRule>
  </conditionalFormatting>
  <conditionalFormatting sqref="B453 B450">
    <cfRule type="containsText" dxfId="5438" priority="4625" stopIfTrue="1" operator="containsText" text="dsoy jktdh; fo|ky;ksa esa iz;ksx gsrq fu%'kqYd">
      <formula>NOT(ISERROR(SEARCH("dsoy jktdh; fo|ky;ksa esa iz;ksx gsrq fu%'kqYd",B450)))</formula>
    </cfRule>
  </conditionalFormatting>
  <conditionalFormatting sqref="H465">
    <cfRule type="containsText" dxfId="5437" priority="4630" stopIfTrue="1" operator="containsText" text="f'k{kk foHkkx jktLFkku">
      <formula>NOT(ISERROR(SEARCH("f'k{kk foHkkx jktLFkku",H465)))</formula>
    </cfRule>
    <cfRule type="containsText" dxfId="5436" priority="4631" stopIfTrue="1" operator="containsText" text="iw.kkZad">
      <formula>NOT(ISERROR(SEARCH("iw.kkZad",H465)))</formula>
    </cfRule>
  </conditionalFormatting>
  <conditionalFormatting sqref="B453 B450">
    <cfRule type="cellIs" dxfId="5435" priority="4628" stopIfTrue="1" operator="equal">
      <formula>0</formula>
    </cfRule>
  </conditionalFormatting>
  <conditionalFormatting sqref="B453 B450">
    <cfRule type="containsText" dxfId="5434" priority="4626" stopIfTrue="1" operator="containsText" text="f'k{kk foHkkx jktLFkku">
      <formula>NOT(ISERROR(SEARCH("f'k{kk foHkkx jktLFkku",B450)))</formula>
    </cfRule>
    <cfRule type="containsText" dxfId="5433" priority="4627" stopIfTrue="1" operator="containsText" text="iw.kkZad">
      <formula>NOT(ISERROR(SEARCH("iw.kkZad",B450)))</formula>
    </cfRule>
  </conditionalFormatting>
  <conditionalFormatting sqref="G458">
    <cfRule type="cellIs" dxfId="5432" priority="4624" stopIfTrue="1" operator="equal">
      <formula>0</formula>
    </cfRule>
  </conditionalFormatting>
  <conditionalFormatting sqref="G458">
    <cfRule type="containsText" dxfId="5431" priority="4622" stopIfTrue="1" operator="containsText" text="f'k{kk foHkkx jktLFkku">
      <formula>NOT(ISERROR(SEARCH("f'k{kk foHkkx jktLFkku",G458)))</formula>
    </cfRule>
    <cfRule type="containsText" dxfId="5430" priority="4623" stopIfTrue="1" operator="containsText" text="iw.kkZad">
      <formula>NOT(ISERROR(SEARCH("iw.kkZad",G458)))</formula>
    </cfRule>
  </conditionalFormatting>
  <conditionalFormatting sqref="G458">
    <cfRule type="containsText" dxfId="5429" priority="4621" stopIfTrue="1" operator="containsText" text="dsoy jktdh; fo|ky;ksa esa iz;ksx gsrq fu%'kqYd">
      <formula>NOT(ISERROR(SEARCH("dsoy jktdh; fo|ky;ksa esa iz;ksx gsrq fu%'kqYd",G458)))</formula>
    </cfRule>
  </conditionalFormatting>
  <conditionalFormatting sqref="I457">
    <cfRule type="cellIs" dxfId="5428" priority="4620" stopIfTrue="1" operator="equal">
      <formula>0</formula>
    </cfRule>
  </conditionalFormatting>
  <conditionalFormatting sqref="I457">
    <cfRule type="containsText" dxfId="5427" priority="4616" stopIfTrue="1" operator="containsText" text="f'k{kk foHkkx jktLFkku">
      <formula>NOT(ISERROR(SEARCH("f'k{kk foHkkx jktLFkku",I457)))</formula>
    </cfRule>
    <cfRule type="containsText" dxfId="5426" priority="4619" stopIfTrue="1" operator="containsText" text="iw.kkZad">
      <formula>NOT(ISERROR(SEARCH("iw.kkZad",I457)))</formula>
    </cfRule>
  </conditionalFormatting>
  <conditionalFormatting sqref="I457">
    <cfRule type="cellIs" dxfId="5425" priority="4617" stopIfTrue="1" operator="equal">
      <formula>1800</formula>
    </cfRule>
    <cfRule type="cellIs" dxfId="5424" priority="4618" stopIfTrue="1" operator="equal">
      <formula>200</formula>
    </cfRule>
  </conditionalFormatting>
  <conditionalFormatting sqref="I457">
    <cfRule type="containsText" dxfId="5423" priority="4615" stopIfTrue="1" operator="containsText" text="dsoy jktdh; fo|ky;ksa esa iz;ksx gsrq fu%'kqYd">
      <formula>NOT(ISERROR(SEARCH("dsoy jktdh; fo|ky;ksa esa iz;ksx gsrq fu%'kqYd",I457)))</formula>
    </cfRule>
  </conditionalFormatting>
  <conditionalFormatting sqref="C456">
    <cfRule type="cellIs" dxfId="5422" priority="4614" stopIfTrue="1" operator="equal">
      <formula>0</formula>
    </cfRule>
  </conditionalFormatting>
  <conditionalFormatting sqref="C456">
    <cfRule type="containsText" dxfId="5421" priority="4610" stopIfTrue="1" operator="containsText" text="f'k{kk foHkkx jktLFkku">
      <formula>NOT(ISERROR(SEARCH("f'k{kk foHkkx jktLFkku",C456)))</formula>
    </cfRule>
    <cfRule type="containsText" dxfId="5420" priority="4613" stopIfTrue="1" operator="containsText" text="iw.kkZad">
      <formula>NOT(ISERROR(SEARCH("iw.kkZad",C456)))</formula>
    </cfRule>
  </conditionalFormatting>
  <conditionalFormatting sqref="C456">
    <cfRule type="cellIs" dxfId="5419" priority="4611" stopIfTrue="1" operator="equal">
      <formula>1800</formula>
    </cfRule>
    <cfRule type="cellIs" dxfId="5418" priority="4612" stopIfTrue="1" operator="equal">
      <formula>200</formula>
    </cfRule>
  </conditionalFormatting>
  <conditionalFormatting sqref="C456">
    <cfRule type="containsText" dxfId="5417" priority="4609" stopIfTrue="1" operator="containsText" text="dsoy jktdh; fo|ky;ksa esa iz;ksx gsrq fu%'kqYd">
      <formula>NOT(ISERROR(SEARCH("dsoy jktdh; fo|ky;ksa esa iz;ksx gsrq fu%'kqYd",C456)))</formula>
    </cfRule>
  </conditionalFormatting>
  <conditionalFormatting sqref="C443:C444">
    <cfRule type="containsText" dxfId="5416" priority="4591" stopIfTrue="1" operator="containsText" text="dsoy jktdh; fo|ky;ksa esa iz;ksx gsrq fu%'kqYd">
      <formula>NOT(ISERROR(SEARCH("dsoy jktdh; fo|ky;ksa esa iz;ksx gsrq fu%'kqYd",C443)))</formula>
    </cfRule>
  </conditionalFormatting>
  <conditionalFormatting sqref="J465">
    <cfRule type="cellIs" dxfId="5415" priority="4608" stopIfTrue="1" operator="equal">
      <formula>0</formula>
    </cfRule>
  </conditionalFormatting>
  <conditionalFormatting sqref="J465">
    <cfRule type="containsText" dxfId="5414" priority="4604" stopIfTrue="1" operator="containsText" text="f'k{kk foHkkx jktLFkku">
      <formula>NOT(ISERROR(SEARCH("f'k{kk foHkkx jktLFkku",J465)))</formula>
    </cfRule>
    <cfRule type="containsText" dxfId="5413" priority="4607" stopIfTrue="1" operator="containsText" text="iw.kkZad">
      <formula>NOT(ISERROR(SEARCH("iw.kkZad",J465)))</formula>
    </cfRule>
  </conditionalFormatting>
  <conditionalFormatting sqref="J465">
    <cfRule type="cellIs" dxfId="5412" priority="4605" stopIfTrue="1" operator="equal">
      <formula>1800</formula>
    </cfRule>
    <cfRule type="cellIs" dxfId="5411" priority="4606" stopIfTrue="1" operator="equal">
      <formula>200</formula>
    </cfRule>
  </conditionalFormatting>
  <conditionalFormatting sqref="J465">
    <cfRule type="containsText" dxfId="5410" priority="4603" stopIfTrue="1" operator="containsText" text="dsoy jktdh; fo|ky;ksa esa iz;ksx gsrq fu%'kqYd">
      <formula>NOT(ISERROR(SEARCH("dsoy jktdh; fo|ky;ksa esa iz;ksx gsrq fu%'kqYd",J465)))</formula>
    </cfRule>
  </conditionalFormatting>
  <conditionalFormatting sqref="C440:C441">
    <cfRule type="cellIs" dxfId="5409" priority="4600" stopIfTrue="1" operator="equal">
      <formula>0</formula>
    </cfRule>
  </conditionalFormatting>
  <conditionalFormatting sqref="C440:C441">
    <cfRule type="containsText" dxfId="5408" priority="4598" stopIfTrue="1" operator="containsText" text="f'k{kk foHkkx jktLFkku">
      <formula>NOT(ISERROR(SEARCH("f'k{kk foHkkx jktLFkku",C440)))</formula>
    </cfRule>
    <cfRule type="containsText" dxfId="5407" priority="4599" stopIfTrue="1" operator="containsText" text="iw.kkZad">
      <formula>NOT(ISERROR(SEARCH("iw.kkZad",C440)))</formula>
    </cfRule>
  </conditionalFormatting>
  <conditionalFormatting sqref="C440:C441">
    <cfRule type="containsText" dxfId="5406" priority="4597" stopIfTrue="1" operator="containsText" text="dsoy jktdh; fo|ky;ksa esa iz;ksx gsrq fu%'kqYd">
      <formula>NOT(ISERROR(SEARCH("dsoy jktdh; fo|ky;ksa esa iz;ksx gsrq fu%'kqYd",C440)))</formula>
    </cfRule>
  </conditionalFormatting>
  <conditionalFormatting sqref="C440:C441">
    <cfRule type="cellIs" dxfId="5405" priority="4601" stopIfTrue="1" operator="equal">
      <formula>1800</formula>
    </cfRule>
    <cfRule type="cellIs" dxfId="5404" priority="4602" stopIfTrue="1" operator="equal">
      <formula>200</formula>
    </cfRule>
  </conditionalFormatting>
  <conditionalFormatting sqref="C443:C444">
    <cfRule type="cellIs" dxfId="5403" priority="4596" stopIfTrue="1" operator="equal">
      <formula>0</formula>
    </cfRule>
  </conditionalFormatting>
  <conditionalFormatting sqref="C443:C444">
    <cfRule type="containsText" dxfId="5402" priority="4592" stopIfTrue="1" operator="containsText" text="f'k{kk foHkkx jktLFkku">
      <formula>NOT(ISERROR(SEARCH("f'k{kk foHkkx jktLFkku",C443)))</formula>
    </cfRule>
    <cfRule type="containsText" dxfId="5401" priority="4595" stopIfTrue="1" operator="containsText" text="iw.kkZad">
      <formula>NOT(ISERROR(SEARCH("iw.kkZad",C443)))</formula>
    </cfRule>
  </conditionalFormatting>
  <conditionalFormatting sqref="C443:C444">
    <cfRule type="cellIs" dxfId="5400" priority="4593" stopIfTrue="1" operator="equal">
      <formula>1800</formula>
    </cfRule>
    <cfRule type="cellIs" dxfId="5399" priority="4594" stopIfTrue="1" operator="equal">
      <formula>200</formula>
    </cfRule>
  </conditionalFormatting>
  <conditionalFormatting sqref="B478 C477:H478 B479:H480 C469:C470 B482 E481:E482 H481:H482 B483:E483 G483:H486 C481:D481 F481:G481 B485:E486 C484:E484 B490 C488 E488 G488 E496 B473:C473 B474:B475 I474 I477 D476:J476 J487:J490">
    <cfRule type="cellIs" dxfId="5398" priority="4584" stopIfTrue="1" operator="equal">
      <formula>0</formula>
    </cfRule>
  </conditionalFormatting>
  <conditionalFormatting sqref="B478 C477:H478 B479:H480 C469:C470 B482 E481:E482 H481:H482 B483:E483 G483:H486 C481:D481 F481:G481 B485:E486 C484:E484 B490 C488 E488 G488 E496 B473:C473 B474:B475 I474 I477 D476:J476 J487:J490">
    <cfRule type="containsText" dxfId="5397" priority="4580" stopIfTrue="1" operator="containsText" text="f'k{kk foHkkx jktLFkku">
      <formula>NOT(ISERROR(SEARCH("f'k{kk foHkkx jktLFkku",B469)))</formula>
    </cfRule>
    <cfRule type="containsText" dxfId="5396" priority="4583" stopIfTrue="1" operator="containsText" text="iw.kkZad">
      <formula>NOT(ISERROR(SEARCH("iw.kkZad",B469)))</formula>
    </cfRule>
  </conditionalFormatting>
  <conditionalFormatting sqref="C488 E488 G488 C491 C473 I473:I474 J487:J489">
    <cfRule type="cellIs" dxfId="5395" priority="4581" stopIfTrue="1" operator="equal">
      <formula>1800</formula>
    </cfRule>
    <cfRule type="cellIs" dxfId="5394" priority="4582" stopIfTrue="1" operator="equal">
      <formula>200</formula>
    </cfRule>
  </conditionalFormatting>
  <conditionalFormatting sqref="B478 C477:H478 B479:H480 C469:C470 B482 E481:E482 H481:H482 B483:E483 G483:H486 C481:D481 F481:G481 B485:E486 C484:E484 B490 C488 E488 G488 E496 B473:C473 B474:B475 I474 I477 D476:J476 J487:J490">
    <cfRule type="containsText" dxfId="5393" priority="4579" stopIfTrue="1" operator="containsText" text="dsoy jktdh; fo|ky;ksa esa iz;ksx gsrq fu%'kqYd">
      <formula>NOT(ISERROR(SEARCH("dsoy jktdh; fo|ky;ksa esa iz;ksx gsrq fu%'kqYd",B469)))</formula>
    </cfRule>
  </conditionalFormatting>
  <conditionalFormatting sqref="H496">
    <cfRule type="containsText" dxfId="5392" priority="4575" stopIfTrue="1" operator="containsText" text="dsoy jktdh; fo|ky;ksa esa iz;ksx gsrq fu%'kqYd">
      <formula>NOT(ISERROR(SEARCH("dsoy jktdh; fo|ky;ksa esa iz;ksx gsrq fu%'kqYd",H496)))</formula>
    </cfRule>
  </conditionalFormatting>
  <conditionalFormatting sqref="H496">
    <cfRule type="cellIs" dxfId="5391" priority="4578" stopIfTrue="1" operator="equal">
      <formula>0</formula>
    </cfRule>
  </conditionalFormatting>
  <conditionalFormatting sqref="A466:A467 B469:B472 C491 B487 B476:C476 B489:C489 B477">
    <cfRule type="cellIs" dxfId="5390" priority="4590" stopIfTrue="1" operator="equal">
      <formula>0</formula>
    </cfRule>
  </conditionalFormatting>
  <conditionalFormatting sqref="A466:A467 B469:B472 C491 B487 B476:C476 B489:C489 B477">
    <cfRule type="containsText" dxfId="5389" priority="4586" stopIfTrue="1" operator="containsText" text="f'k{kk foHkkx jktLFkku">
      <formula>NOT(ISERROR(SEARCH("f'k{kk foHkkx jktLFkku",A466)))</formula>
    </cfRule>
    <cfRule type="containsText" dxfId="5388" priority="4589" stopIfTrue="1" operator="containsText" text="iw.kkZad">
      <formula>NOT(ISERROR(SEARCH("iw.kkZad",A466)))</formula>
    </cfRule>
  </conditionalFormatting>
  <conditionalFormatting sqref="C470">
    <cfRule type="cellIs" dxfId="5387" priority="4587" stopIfTrue="1" operator="equal">
      <formula>1800</formula>
    </cfRule>
    <cfRule type="cellIs" dxfId="5386" priority="4588" stopIfTrue="1" operator="equal">
      <formula>200</formula>
    </cfRule>
  </conditionalFormatting>
  <conditionalFormatting sqref="A466:A467 B469:B472 C491 B487 B476:C476 B489:C489 B477">
    <cfRule type="containsText" dxfId="5385" priority="4585" stopIfTrue="1" operator="containsText" text="dsoy jktdh; fo|ky;ksa esa iz;ksx gsrq fu%'kqYd">
      <formula>NOT(ISERROR(SEARCH("dsoy jktdh; fo|ky;ksa esa iz;ksx gsrq fu%'kqYd",A466)))</formula>
    </cfRule>
  </conditionalFormatting>
  <conditionalFormatting sqref="B484 B481">
    <cfRule type="containsText" dxfId="5384" priority="4571" stopIfTrue="1" operator="containsText" text="dsoy jktdh; fo|ky;ksa esa iz;ksx gsrq fu%'kqYd">
      <formula>NOT(ISERROR(SEARCH("dsoy jktdh; fo|ky;ksa esa iz;ksx gsrq fu%'kqYd",B481)))</formula>
    </cfRule>
  </conditionalFormatting>
  <conditionalFormatting sqref="H496">
    <cfRule type="containsText" dxfId="5383" priority="4576" stopIfTrue="1" operator="containsText" text="f'k{kk foHkkx jktLFkku">
      <formula>NOT(ISERROR(SEARCH("f'k{kk foHkkx jktLFkku",H496)))</formula>
    </cfRule>
    <cfRule type="containsText" dxfId="5382" priority="4577" stopIfTrue="1" operator="containsText" text="iw.kkZad">
      <formula>NOT(ISERROR(SEARCH("iw.kkZad",H496)))</formula>
    </cfRule>
  </conditionalFormatting>
  <conditionalFormatting sqref="B484 B481">
    <cfRule type="cellIs" dxfId="5381" priority="4574" stopIfTrue="1" operator="equal">
      <formula>0</formula>
    </cfRule>
  </conditionalFormatting>
  <conditionalFormatting sqref="B484 B481">
    <cfRule type="containsText" dxfId="5380" priority="4572" stopIfTrue="1" operator="containsText" text="f'k{kk foHkkx jktLFkku">
      <formula>NOT(ISERROR(SEARCH("f'k{kk foHkkx jktLFkku",B481)))</formula>
    </cfRule>
    <cfRule type="containsText" dxfId="5379" priority="4573" stopIfTrue="1" operator="containsText" text="iw.kkZad">
      <formula>NOT(ISERROR(SEARCH("iw.kkZad",B481)))</formula>
    </cfRule>
  </conditionalFormatting>
  <conditionalFormatting sqref="G489">
    <cfRule type="cellIs" dxfId="5378" priority="4570" stopIfTrue="1" operator="equal">
      <formula>0</formula>
    </cfRule>
  </conditionalFormatting>
  <conditionalFormatting sqref="G489">
    <cfRule type="containsText" dxfId="5377" priority="4568" stopIfTrue="1" operator="containsText" text="f'k{kk foHkkx jktLFkku">
      <formula>NOT(ISERROR(SEARCH("f'k{kk foHkkx jktLFkku",G489)))</formula>
    </cfRule>
    <cfRule type="containsText" dxfId="5376" priority="4569" stopIfTrue="1" operator="containsText" text="iw.kkZad">
      <formula>NOT(ISERROR(SEARCH("iw.kkZad",G489)))</formula>
    </cfRule>
  </conditionalFormatting>
  <conditionalFormatting sqref="G489">
    <cfRule type="containsText" dxfId="5375" priority="4567" stopIfTrue="1" operator="containsText" text="dsoy jktdh; fo|ky;ksa esa iz;ksx gsrq fu%'kqYd">
      <formula>NOT(ISERROR(SEARCH("dsoy jktdh; fo|ky;ksa esa iz;ksx gsrq fu%'kqYd",G489)))</formula>
    </cfRule>
  </conditionalFormatting>
  <conditionalFormatting sqref="I488">
    <cfRule type="cellIs" dxfId="5374" priority="4566" stopIfTrue="1" operator="equal">
      <formula>0</formula>
    </cfRule>
  </conditionalFormatting>
  <conditionalFormatting sqref="I488">
    <cfRule type="containsText" dxfId="5373" priority="4562" stopIfTrue="1" operator="containsText" text="f'k{kk foHkkx jktLFkku">
      <formula>NOT(ISERROR(SEARCH("f'k{kk foHkkx jktLFkku",I488)))</formula>
    </cfRule>
    <cfRule type="containsText" dxfId="5372" priority="4565" stopIfTrue="1" operator="containsText" text="iw.kkZad">
      <formula>NOT(ISERROR(SEARCH("iw.kkZad",I488)))</formula>
    </cfRule>
  </conditionalFormatting>
  <conditionalFormatting sqref="I488">
    <cfRule type="cellIs" dxfId="5371" priority="4563" stopIfTrue="1" operator="equal">
      <formula>1800</formula>
    </cfRule>
    <cfRule type="cellIs" dxfId="5370" priority="4564" stopIfTrue="1" operator="equal">
      <formula>200</formula>
    </cfRule>
  </conditionalFormatting>
  <conditionalFormatting sqref="I488">
    <cfRule type="containsText" dxfId="5369" priority="4561" stopIfTrue="1" operator="containsText" text="dsoy jktdh; fo|ky;ksa esa iz;ksx gsrq fu%'kqYd">
      <formula>NOT(ISERROR(SEARCH("dsoy jktdh; fo|ky;ksa esa iz;ksx gsrq fu%'kqYd",I488)))</formula>
    </cfRule>
  </conditionalFormatting>
  <conditionalFormatting sqref="C487">
    <cfRule type="cellIs" dxfId="5368" priority="4560" stopIfTrue="1" operator="equal">
      <formula>0</formula>
    </cfRule>
  </conditionalFormatting>
  <conditionalFormatting sqref="C487">
    <cfRule type="containsText" dxfId="5367" priority="4556" stopIfTrue="1" operator="containsText" text="f'k{kk foHkkx jktLFkku">
      <formula>NOT(ISERROR(SEARCH("f'k{kk foHkkx jktLFkku",C487)))</formula>
    </cfRule>
    <cfRule type="containsText" dxfId="5366" priority="4559" stopIfTrue="1" operator="containsText" text="iw.kkZad">
      <formula>NOT(ISERROR(SEARCH("iw.kkZad",C487)))</formula>
    </cfRule>
  </conditionalFormatting>
  <conditionalFormatting sqref="C487">
    <cfRule type="cellIs" dxfId="5365" priority="4557" stopIfTrue="1" operator="equal">
      <formula>1800</formula>
    </cfRule>
    <cfRule type="cellIs" dxfId="5364" priority="4558" stopIfTrue="1" operator="equal">
      <formula>200</formula>
    </cfRule>
  </conditionalFormatting>
  <conditionalFormatting sqref="C487">
    <cfRule type="containsText" dxfId="5363" priority="4555" stopIfTrue="1" operator="containsText" text="dsoy jktdh; fo|ky;ksa esa iz;ksx gsrq fu%'kqYd">
      <formula>NOT(ISERROR(SEARCH("dsoy jktdh; fo|ky;ksa esa iz;ksx gsrq fu%'kqYd",C487)))</formula>
    </cfRule>
  </conditionalFormatting>
  <conditionalFormatting sqref="C474:C475">
    <cfRule type="containsText" dxfId="5362" priority="4537" stopIfTrue="1" operator="containsText" text="dsoy jktdh; fo|ky;ksa esa iz;ksx gsrq fu%'kqYd">
      <formula>NOT(ISERROR(SEARCH("dsoy jktdh; fo|ky;ksa esa iz;ksx gsrq fu%'kqYd",C474)))</formula>
    </cfRule>
  </conditionalFormatting>
  <conditionalFormatting sqref="J496">
    <cfRule type="cellIs" dxfId="5361" priority="4554" stopIfTrue="1" operator="equal">
      <formula>0</formula>
    </cfRule>
  </conditionalFormatting>
  <conditionalFormatting sqref="J496">
    <cfRule type="containsText" dxfId="5360" priority="4550" stopIfTrue="1" operator="containsText" text="f'k{kk foHkkx jktLFkku">
      <formula>NOT(ISERROR(SEARCH("f'k{kk foHkkx jktLFkku",J496)))</formula>
    </cfRule>
    <cfRule type="containsText" dxfId="5359" priority="4553" stopIfTrue="1" operator="containsText" text="iw.kkZad">
      <formula>NOT(ISERROR(SEARCH("iw.kkZad",J496)))</formula>
    </cfRule>
  </conditionalFormatting>
  <conditionalFormatting sqref="J496">
    <cfRule type="cellIs" dxfId="5358" priority="4551" stopIfTrue="1" operator="equal">
      <formula>1800</formula>
    </cfRule>
    <cfRule type="cellIs" dxfId="5357" priority="4552" stopIfTrue="1" operator="equal">
      <formula>200</formula>
    </cfRule>
  </conditionalFormatting>
  <conditionalFormatting sqref="J496">
    <cfRule type="containsText" dxfId="5356" priority="4549" stopIfTrue="1" operator="containsText" text="dsoy jktdh; fo|ky;ksa esa iz;ksx gsrq fu%'kqYd">
      <formula>NOT(ISERROR(SEARCH("dsoy jktdh; fo|ky;ksa esa iz;ksx gsrq fu%'kqYd",J496)))</formula>
    </cfRule>
  </conditionalFormatting>
  <conditionalFormatting sqref="C471:C472">
    <cfRule type="cellIs" dxfId="5355" priority="4546" stopIfTrue="1" operator="equal">
      <formula>0</formula>
    </cfRule>
  </conditionalFormatting>
  <conditionalFormatting sqref="C471:C472">
    <cfRule type="containsText" dxfId="5354" priority="4544" stopIfTrue="1" operator="containsText" text="f'k{kk foHkkx jktLFkku">
      <formula>NOT(ISERROR(SEARCH("f'k{kk foHkkx jktLFkku",C471)))</formula>
    </cfRule>
    <cfRule type="containsText" dxfId="5353" priority="4545" stopIfTrue="1" operator="containsText" text="iw.kkZad">
      <formula>NOT(ISERROR(SEARCH("iw.kkZad",C471)))</formula>
    </cfRule>
  </conditionalFormatting>
  <conditionalFormatting sqref="C471:C472">
    <cfRule type="containsText" dxfId="5352" priority="4543" stopIfTrue="1" operator="containsText" text="dsoy jktdh; fo|ky;ksa esa iz;ksx gsrq fu%'kqYd">
      <formula>NOT(ISERROR(SEARCH("dsoy jktdh; fo|ky;ksa esa iz;ksx gsrq fu%'kqYd",C471)))</formula>
    </cfRule>
  </conditionalFormatting>
  <conditionalFormatting sqref="C471:C472">
    <cfRule type="cellIs" dxfId="5351" priority="4547" stopIfTrue="1" operator="equal">
      <formula>1800</formula>
    </cfRule>
    <cfRule type="cellIs" dxfId="5350" priority="4548" stopIfTrue="1" operator="equal">
      <formula>200</formula>
    </cfRule>
  </conditionalFormatting>
  <conditionalFormatting sqref="C474:C475">
    <cfRule type="cellIs" dxfId="5349" priority="4542" stopIfTrue="1" operator="equal">
      <formula>0</formula>
    </cfRule>
  </conditionalFormatting>
  <conditionalFormatting sqref="C474:C475">
    <cfRule type="containsText" dxfId="5348" priority="4538" stopIfTrue="1" operator="containsText" text="f'k{kk foHkkx jktLFkku">
      <formula>NOT(ISERROR(SEARCH("f'k{kk foHkkx jktLFkku",C474)))</formula>
    </cfRule>
    <cfRule type="containsText" dxfId="5347" priority="4541" stopIfTrue="1" operator="containsText" text="iw.kkZad">
      <formula>NOT(ISERROR(SEARCH("iw.kkZad",C474)))</formula>
    </cfRule>
  </conditionalFormatting>
  <conditionalFormatting sqref="C474:C475">
    <cfRule type="cellIs" dxfId="5346" priority="4539" stopIfTrue="1" operator="equal">
      <formula>1800</formula>
    </cfRule>
    <cfRule type="cellIs" dxfId="5345" priority="4540" stopIfTrue="1" operator="equal">
      <formula>200</formula>
    </cfRule>
  </conditionalFormatting>
  <conditionalFormatting sqref="B509 C508:H509 B510:H511 C500:C501 B513 E512:E513 H512:H513 B514:E514 G514:H517 C512:D512 F512:G512 B516:E517 C515:E515 B521 C519 E519 G519 E527 B504:C504 B505:B506 I505 I508 D507:J507 J518:J521">
    <cfRule type="cellIs" dxfId="5344" priority="4530" stopIfTrue="1" operator="equal">
      <formula>0</formula>
    </cfRule>
  </conditionalFormatting>
  <conditionalFormatting sqref="B509 C508:H509 B510:H511 C500:C501 B513 E512:E513 H512:H513 B514:E514 G514:H517 C512:D512 F512:G512 B516:E517 C515:E515 B521 C519 E519 G519 E527 B504:C504 B505:B506 I505 I508 D507:J507 J518:J521">
    <cfRule type="containsText" dxfId="5343" priority="4526" stopIfTrue="1" operator="containsText" text="f'k{kk foHkkx jktLFkku">
      <formula>NOT(ISERROR(SEARCH("f'k{kk foHkkx jktLFkku",B500)))</formula>
    </cfRule>
    <cfRule type="containsText" dxfId="5342" priority="4529" stopIfTrue="1" operator="containsText" text="iw.kkZad">
      <formula>NOT(ISERROR(SEARCH("iw.kkZad",B500)))</formula>
    </cfRule>
  </conditionalFormatting>
  <conditionalFormatting sqref="C519 E519 G519 C522 C504 I504:I505 J518:J520">
    <cfRule type="cellIs" dxfId="5341" priority="4527" stopIfTrue="1" operator="equal">
      <formula>1800</formula>
    </cfRule>
    <cfRule type="cellIs" dxfId="5340" priority="4528" stopIfTrue="1" operator="equal">
      <formula>200</formula>
    </cfRule>
  </conditionalFormatting>
  <conditionalFormatting sqref="B509 C508:H509 B510:H511 C500:C501 B513 E512:E513 H512:H513 B514:E514 G514:H517 C512:D512 F512:G512 B516:E517 C515:E515 B521 C519 E519 G519 E527 B504:C504 B505:B506 I505 I508 D507:J507 J518:J521">
    <cfRule type="containsText" dxfId="5339" priority="4525" stopIfTrue="1" operator="containsText" text="dsoy jktdh; fo|ky;ksa esa iz;ksx gsrq fu%'kqYd">
      <formula>NOT(ISERROR(SEARCH("dsoy jktdh; fo|ky;ksa esa iz;ksx gsrq fu%'kqYd",B500)))</formula>
    </cfRule>
  </conditionalFormatting>
  <conditionalFormatting sqref="H527">
    <cfRule type="containsText" dxfId="5338" priority="4521" stopIfTrue="1" operator="containsText" text="dsoy jktdh; fo|ky;ksa esa iz;ksx gsrq fu%'kqYd">
      <formula>NOT(ISERROR(SEARCH("dsoy jktdh; fo|ky;ksa esa iz;ksx gsrq fu%'kqYd",H527)))</formula>
    </cfRule>
  </conditionalFormatting>
  <conditionalFormatting sqref="H527">
    <cfRule type="cellIs" dxfId="5337" priority="4524" stopIfTrue="1" operator="equal">
      <formula>0</formula>
    </cfRule>
  </conditionalFormatting>
  <conditionalFormatting sqref="A497:A498 B500:B503 C522 B518 B507:C507 B520:C520 B508">
    <cfRule type="cellIs" dxfId="5336" priority="4536" stopIfTrue="1" operator="equal">
      <formula>0</formula>
    </cfRule>
  </conditionalFormatting>
  <conditionalFormatting sqref="A497:A498 B500:B503 C522 B518 B507:C507 B520:C520 B508">
    <cfRule type="containsText" dxfId="5335" priority="4532" stopIfTrue="1" operator="containsText" text="f'k{kk foHkkx jktLFkku">
      <formula>NOT(ISERROR(SEARCH("f'k{kk foHkkx jktLFkku",A497)))</formula>
    </cfRule>
    <cfRule type="containsText" dxfId="5334" priority="4535" stopIfTrue="1" operator="containsText" text="iw.kkZad">
      <formula>NOT(ISERROR(SEARCH("iw.kkZad",A497)))</formula>
    </cfRule>
  </conditionalFormatting>
  <conditionalFormatting sqref="C501">
    <cfRule type="cellIs" dxfId="5333" priority="4533" stopIfTrue="1" operator="equal">
      <formula>1800</formula>
    </cfRule>
    <cfRule type="cellIs" dxfId="5332" priority="4534" stopIfTrue="1" operator="equal">
      <formula>200</formula>
    </cfRule>
  </conditionalFormatting>
  <conditionalFormatting sqref="A497:A498 B500:B503 C522 B518 B507:C507 B520:C520 B508">
    <cfRule type="containsText" dxfId="5331" priority="4531" stopIfTrue="1" operator="containsText" text="dsoy jktdh; fo|ky;ksa esa iz;ksx gsrq fu%'kqYd">
      <formula>NOT(ISERROR(SEARCH("dsoy jktdh; fo|ky;ksa esa iz;ksx gsrq fu%'kqYd",A497)))</formula>
    </cfRule>
  </conditionalFormatting>
  <conditionalFormatting sqref="B515 B512">
    <cfRule type="containsText" dxfId="5330" priority="4517" stopIfTrue="1" operator="containsText" text="dsoy jktdh; fo|ky;ksa esa iz;ksx gsrq fu%'kqYd">
      <formula>NOT(ISERROR(SEARCH("dsoy jktdh; fo|ky;ksa esa iz;ksx gsrq fu%'kqYd",B512)))</formula>
    </cfRule>
  </conditionalFormatting>
  <conditionalFormatting sqref="H527">
    <cfRule type="containsText" dxfId="5329" priority="4522" stopIfTrue="1" operator="containsText" text="f'k{kk foHkkx jktLFkku">
      <formula>NOT(ISERROR(SEARCH("f'k{kk foHkkx jktLFkku",H527)))</formula>
    </cfRule>
    <cfRule type="containsText" dxfId="5328" priority="4523" stopIfTrue="1" operator="containsText" text="iw.kkZad">
      <formula>NOT(ISERROR(SEARCH("iw.kkZad",H527)))</formula>
    </cfRule>
  </conditionalFormatting>
  <conditionalFormatting sqref="B515 B512">
    <cfRule type="cellIs" dxfId="5327" priority="4520" stopIfTrue="1" operator="equal">
      <formula>0</formula>
    </cfRule>
  </conditionalFormatting>
  <conditionalFormatting sqref="B515 B512">
    <cfRule type="containsText" dxfId="5326" priority="4518" stopIfTrue="1" operator="containsText" text="f'k{kk foHkkx jktLFkku">
      <formula>NOT(ISERROR(SEARCH("f'k{kk foHkkx jktLFkku",B512)))</formula>
    </cfRule>
    <cfRule type="containsText" dxfId="5325" priority="4519" stopIfTrue="1" operator="containsText" text="iw.kkZad">
      <formula>NOT(ISERROR(SEARCH("iw.kkZad",B512)))</formula>
    </cfRule>
  </conditionalFormatting>
  <conditionalFormatting sqref="G520">
    <cfRule type="cellIs" dxfId="5324" priority="4516" stopIfTrue="1" operator="equal">
      <formula>0</formula>
    </cfRule>
  </conditionalFormatting>
  <conditionalFormatting sqref="G520">
    <cfRule type="containsText" dxfId="5323" priority="4514" stopIfTrue="1" operator="containsText" text="f'k{kk foHkkx jktLFkku">
      <formula>NOT(ISERROR(SEARCH("f'k{kk foHkkx jktLFkku",G520)))</formula>
    </cfRule>
    <cfRule type="containsText" dxfId="5322" priority="4515" stopIfTrue="1" operator="containsText" text="iw.kkZad">
      <formula>NOT(ISERROR(SEARCH("iw.kkZad",G520)))</formula>
    </cfRule>
  </conditionalFormatting>
  <conditionalFormatting sqref="G520">
    <cfRule type="containsText" dxfId="5321" priority="4513" stopIfTrue="1" operator="containsText" text="dsoy jktdh; fo|ky;ksa esa iz;ksx gsrq fu%'kqYd">
      <formula>NOT(ISERROR(SEARCH("dsoy jktdh; fo|ky;ksa esa iz;ksx gsrq fu%'kqYd",G520)))</formula>
    </cfRule>
  </conditionalFormatting>
  <conditionalFormatting sqref="I519">
    <cfRule type="cellIs" dxfId="5320" priority="4512" stopIfTrue="1" operator="equal">
      <formula>0</formula>
    </cfRule>
  </conditionalFormatting>
  <conditionalFormatting sqref="I519">
    <cfRule type="containsText" dxfId="5319" priority="4508" stopIfTrue="1" operator="containsText" text="f'k{kk foHkkx jktLFkku">
      <formula>NOT(ISERROR(SEARCH("f'k{kk foHkkx jktLFkku",I519)))</formula>
    </cfRule>
    <cfRule type="containsText" dxfId="5318" priority="4511" stopIfTrue="1" operator="containsText" text="iw.kkZad">
      <formula>NOT(ISERROR(SEARCH("iw.kkZad",I519)))</formula>
    </cfRule>
  </conditionalFormatting>
  <conditionalFormatting sqref="I519">
    <cfRule type="cellIs" dxfId="5317" priority="4509" stopIfTrue="1" operator="equal">
      <formula>1800</formula>
    </cfRule>
    <cfRule type="cellIs" dxfId="5316" priority="4510" stopIfTrue="1" operator="equal">
      <formula>200</formula>
    </cfRule>
  </conditionalFormatting>
  <conditionalFormatting sqref="I519">
    <cfRule type="containsText" dxfId="5315" priority="4507" stopIfTrue="1" operator="containsText" text="dsoy jktdh; fo|ky;ksa esa iz;ksx gsrq fu%'kqYd">
      <formula>NOT(ISERROR(SEARCH("dsoy jktdh; fo|ky;ksa esa iz;ksx gsrq fu%'kqYd",I519)))</formula>
    </cfRule>
  </conditionalFormatting>
  <conditionalFormatting sqref="C518">
    <cfRule type="cellIs" dxfId="5314" priority="4506" stopIfTrue="1" operator="equal">
      <formula>0</formula>
    </cfRule>
  </conditionalFormatting>
  <conditionalFormatting sqref="C518">
    <cfRule type="containsText" dxfId="5313" priority="4502" stopIfTrue="1" operator="containsText" text="f'k{kk foHkkx jktLFkku">
      <formula>NOT(ISERROR(SEARCH("f'k{kk foHkkx jktLFkku",C518)))</formula>
    </cfRule>
    <cfRule type="containsText" dxfId="5312" priority="4505" stopIfTrue="1" operator="containsText" text="iw.kkZad">
      <formula>NOT(ISERROR(SEARCH("iw.kkZad",C518)))</formula>
    </cfRule>
  </conditionalFormatting>
  <conditionalFormatting sqref="C518">
    <cfRule type="cellIs" dxfId="5311" priority="4503" stopIfTrue="1" operator="equal">
      <formula>1800</formula>
    </cfRule>
    <cfRule type="cellIs" dxfId="5310" priority="4504" stopIfTrue="1" operator="equal">
      <formula>200</formula>
    </cfRule>
  </conditionalFormatting>
  <conditionalFormatting sqref="C518">
    <cfRule type="containsText" dxfId="5309" priority="4501" stopIfTrue="1" operator="containsText" text="dsoy jktdh; fo|ky;ksa esa iz;ksx gsrq fu%'kqYd">
      <formula>NOT(ISERROR(SEARCH("dsoy jktdh; fo|ky;ksa esa iz;ksx gsrq fu%'kqYd",C518)))</formula>
    </cfRule>
  </conditionalFormatting>
  <conditionalFormatting sqref="C505:C506">
    <cfRule type="containsText" dxfId="5308" priority="4483" stopIfTrue="1" operator="containsText" text="dsoy jktdh; fo|ky;ksa esa iz;ksx gsrq fu%'kqYd">
      <formula>NOT(ISERROR(SEARCH("dsoy jktdh; fo|ky;ksa esa iz;ksx gsrq fu%'kqYd",C505)))</formula>
    </cfRule>
  </conditionalFormatting>
  <conditionalFormatting sqref="J527">
    <cfRule type="cellIs" dxfId="5307" priority="4500" stopIfTrue="1" operator="equal">
      <formula>0</formula>
    </cfRule>
  </conditionalFormatting>
  <conditionalFormatting sqref="J527">
    <cfRule type="containsText" dxfId="5306" priority="4496" stopIfTrue="1" operator="containsText" text="f'k{kk foHkkx jktLFkku">
      <formula>NOT(ISERROR(SEARCH("f'k{kk foHkkx jktLFkku",J527)))</formula>
    </cfRule>
    <cfRule type="containsText" dxfId="5305" priority="4499" stopIfTrue="1" operator="containsText" text="iw.kkZad">
      <formula>NOT(ISERROR(SEARCH("iw.kkZad",J527)))</formula>
    </cfRule>
  </conditionalFormatting>
  <conditionalFormatting sqref="J527">
    <cfRule type="cellIs" dxfId="5304" priority="4497" stopIfTrue="1" operator="equal">
      <formula>1800</formula>
    </cfRule>
    <cfRule type="cellIs" dxfId="5303" priority="4498" stopIfTrue="1" operator="equal">
      <formula>200</formula>
    </cfRule>
  </conditionalFormatting>
  <conditionalFormatting sqref="J527">
    <cfRule type="containsText" dxfId="5302" priority="4495" stopIfTrue="1" operator="containsText" text="dsoy jktdh; fo|ky;ksa esa iz;ksx gsrq fu%'kqYd">
      <formula>NOT(ISERROR(SEARCH("dsoy jktdh; fo|ky;ksa esa iz;ksx gsrq fu%'kqYd",J527)))</formula>
    </cfRule>
  </conditionalFormatting>
  <conditionalFormatting sqref="C502:C503">
    <cfRule type="cellIs" dxfId="5301" priority="4492" stopIfTrue="1" operator="equal">
      <formula>0</formula>
    </cfRule>
  </conditionalFormatting>
  <conditionalFormatting sqref="C502:C503">
    <cfRule type="containsText" dxfId="5300" priority="4490" stopIfTrue="1" operator="containsText" text="f'k{kk foHkkx jktLFkku">
      <formula>NOT(ISERROR(SEARCH("f'k{kk foHkkx jktLFkku",C502)))</formula>
    </cfRule>
    <cfRule type="containsText" dxfId="5299" priority="4491" stopIfTrue="1" operator="containsText" text="iw.kkZad">
      <formula>NOT(ISERROR(SEARCH("iw.kkZad",C502)))</formula>
    </cfRule>
  </conditionalFormatting>
  <conditionalFormatting sqref="C502:C503">
    <cfRule type="containsText" dxfId="5298" priority="4489" stopIfTrue="1" operator="containsText" text="dsoy jktdh; fo|ky;ksa esa iz;ksx gsrq fu%'kqYd">
      <formula>NOT(ISERROR(SEARCH("dsoy jktdh; fo|ky;ksa esa iz;ksx gsrq fu%'kqYd",C502)))</formula>
    </cfRule>
  </conditionalFormatting>
  <conditionalFormatting sqref="C502:C503">
    <cfRule type="cellIs" dxfId="5297" priority="4493" stopIfTrue="1" operator="equal">
      <formula>1800</formula>
    </cfRule>
    <cfRule type="cellIs" dxfId="5296" priority="4494" stopIfTrue="1" operator="equal">
      <formula>200</formula>
    </cfRule>
  </conditionalFormatting>
  <conditionalFormatting sqref="C505:C506">
    <cfRule type="cellIs" dxfId="5295" priority="4488" stopIfTrue="1" operator="equal">
      <formula>0</formula>
    </cfRule>
  </conditionalFormatting>
  <conditionalFormatting sqref="C505:C506">
    <cfRule type="containsText" dxfId="5294" priority="4484" stopIfTrue="1" operator="containsText" text="f'k{kk foHkkx jktLFkku">
      <formula>NOT(ISERROR(SEARCH("f'k{kk foHkkx jktLFkku",C505)))</formula>
    </cfRule>
    <cfRule type="containsText" dxfId="5293" priority="4487" stopIfTrue="1" operator="containsText" text="iw.kkZad">
      <formula>NOT(ISERROR(SEARCH("iw.kkZad",C505)))</formula>
    </cfRule>
  </conditionalFormatting>
  <conditionalFormatting sqref="C505:C506">
    <cfRule type="cellIs" dxfId="5292" priority="4485" stopIfTrue="1" operator="equal">
      <formula>1800</formula>
    </cfRule>
    <cfRule type="cellIs" dxfId="5291" priority="4486" stopIfTrue="1" operator="equal">
      <formula>200</formula>
    </cfRule>
  </conditionalFormatting>
  <conditionalFormatting sqref="B540 C539:H540 B541:H542 C531:C532 B544 E543:E544 H543:H544 B545:E545 G545:H548 C543:D543 F543:G543 B547:E548 C546:E546 B552 C550 E550 G550 E558 B535:C535 B536:B537 I536 I539 D538:J538 J549:J552">
    <cfRule type="cellIs" dxfId="5290" priority="4476" stopIfTrue="1" operator="equal">
      <formula>0</formula>
    </cfRule>
  </conditionalFormatting>
  <conditionalFormatting sqref="B540 C539:H540 B541:H542 C531:C532 B544 E543:E544 H543:H544 B545:E545 G545:H548 C543:D543 F543:G543 B547:E548 C546:E546 B552 C550 E550 G550 E558 B535:C535 B536:B537 I536 I539 D538:J538 J549:J552">
    <cfRule type="containsText" dxfId="5289" priority="4472" stopIfTrue="1" operator="containsText" text="f'k{kk foHkkx jktLFkku">
      <formula>NOT(ISERROR(SEARCH("f'k{kk foHkkx jktLFkku",B531)))</formula>
    </cfRule>
    <cfRule type="containsText" dxfId="5288" priority="4475" stopIfTrue="1" operator="containsText" text="iw.kkZad">
      <formula>NOT(ISERROR(SEARCH("iw.kkZad",B531)))</formula>
    </cfRule>
  </conditionalFormatting>
  <conditionalFormatting sqref="C550 E550 G550 C553 C535 I535:I536 J549:J551">
    <cfRule type="cellIs" dxfId="5287" priority="4473" stopIfTrue="1" operator="equal">
      <formula>1800</formula>
    </cfRule>
    <cfRule type="cellIs" dxfId="5286" priority="4474" stopIfTrue="1" operator="equal">
      <formula>200</formula>
    </cfRule>
  </conditionalFormatting>
  <conditionalFormatting sqref="B540 C539:H540 B541:H542 C531:C532 B544 E543:E544 H543:H544 B545:E545 G545:H548 C543:D543 F543:G543 B547:E548 C546:E546 B552 C550 E550 G550 E558 B535:C535 B536:B537 I536 I539 D538:J538 J549:J552">
    <cfRule type="containsText" dxfId="5285" priority="4471" stopIfTrue="1" operator="containsText" text="dsoy jktdh; fo|ky;ksa esa iz;ksx gsrq fu%'kqYd">
      <formula>NOT(ISERROR(SEARCH("dsoy jktdh; fo|ky;ksa esa iz;ksx gsrq fu%'kqYd",B531)))</formula>
    </cfRule>
  </conditionalFormatting>
  <conditionalFormatting sqref="H558">
    <cfRule type="containsText" dxfId="5284" priority="4467" stopIfTrue="1" operator="containsText" text="dsoy jktdh; fo|ky;ksa esa iz;ksx gsrq fu%'kqYd">
      <formula>NOT(ISERROR(SEARCH("dsoy jktdh; fo|ky;ksa esa iz;ksx gsrq fu%'kqYd",H558)))</formula>
    </cfRule>
  </conditionalFormatting>
  <conditionalFormatting sqref="H558">
    <cfRule type="cellIs" dxfId="5283" priority="4470" stopIfTrue="1" operator="equal">
      <formula>0</formula>
    </cfRule>
  </conditionalFormatting>
  <conditionalFormatting sqref="A528:A529 B531:B534 C553 B549 B538:C538 B551:C551 B539">
    <cfRule type="cellIs" dxfId="5282" priority="4482" stopIfTrue="1" operator="equal">
      <formula>0</formula>
    </cfRule>
  </conditionalFormatting>
  <conditionalFormatting sqref="A528:A529 B531:B534 C553 B549 B538:C538 B551:C551 B539">
    <cfRule type="containsText" dxfId="5281" priority="4478" stopIfTrue="1" operator="containsText" text="f'k{kk foHkkx jktLFkku">
      <formula>NOT(ISERROR(SEARCH("f'k{kk foHkkx jktLFkku",A528)))</formula>
    </cfRule>
    <cfRule type="containsText" dxfId="5280" priority="4481" stopIfTrue="1" operator="containsText" text="iw.kkZad">
      <formula>NOT(ISERROR(SEARCH("iw.kkZad",A528)))</formula>
    </cfRule>
  </conditionalFormatting>
  <conditionalFormatting sqref="C532">
    <cfRule type="cellIs" dxfId="5279" priority="4479" stopIfTrue="1" operator="equal">
      <formula>1800</formula>
    </cfRule>
    <cfRule type="cellIs" dxfId="5278" priority="4480" stopIfTrue="1" operator="equal">
      <formula>200</formula>
    </cfRule>
  </conditionalFormatting>
  <conditionalFormatting sqref="A528:A529 B531:B534 C553 B549 B538:C538 B551:C551 B539">
    <cfRule type="containsText" dxfId="5277" priority="4477" stopIfTrue="1" operator="containsText" text="dsoy jktdh; fo|ky;ksa esa iz;ksx gsrq fu%'kqYd">
      <formula>NOT(ISERROR(SEARCH("dsoy jktdh; fo|ky;ksa esa iz;ksx gsrq fu%'kqYd",A528)))</formula>
    </cfRule>
  </conditionalFormatting>
  <conditionalFormatting sqref="B546 B543">
    <cfRule type="containsText" dxfId="5276" priority="4463" stopIfTrue="1" operator="containsText" text="dsoy jktdh; fo|ky;ksa esa iz;ksx gsrq fu%'kqYd">
      <formula>NOT(ISERROR(SEARCH("dsoy jktdh; fo|ky;ksa esa iz;ksx gsrq fu%'kqYd",B543)))</formula>
    </cfRule>
  </conditionalFormatting>
  <conditionalFormatting sqref="H558">
    <cfRule type="containsText" dxfId="5275" priority="4468" stopIfTrue="1" operator="containsText" text="f'k{kk foHkkx jktLFkku">
      <formula>NOT(ISERROR(SEARCH("f'k{kk foHkkx jktLFkku",H558)))</formula>
    </cfRule>
    <cfRule type="containsText" dxfId="5274" priority="4469" stopIfTrue="1" operator="containsText" text="iw.kkZad">
      <formula>NOT(ISERROR(SEARCH("iw.kkZad",H558)))</formula>
    </cfRule>
  </conditionalFormatting>
  <conditionalFormatting sqref="B546 B543">
    <cfRule type="cellIs" dxfId="5273" priority="4466" stopIfTrue="1" operator="equal">
      <formula>0</formula>
    </cfRule>
  </conditionalFormatting>
  <conditionalFormatting sqref="B546 B543">
    <cfRule type="containsText" dxfId="5272" priority="4464" stopIfTrue="1" operator="containsText" text="f'k{kk foHkkx jktLFkku">
      <formula>NOT(ISERROR(SEARCH("f'k{kk foHkkx jktLFkku",B543)))</formula>
    </cfRule>
    <cfRule type="containsText" dxfId="5271" priority="4465" stopIfTrue="1" operator="containsText" text="iw.kkZad">
      <formula>NOT(ISERROR(SEARCH("iw.kkZad",B543)))</formula>
    </cfRule>
  </conditionalFormatting>
  <conditionalFormatting sqref="G551">
    <cfRule type="cellIs" dxfId="5270" priority="4462" stopIfTrue="1" operator="equal">
      <formula>0</formula>
    </cfRule>
  </conditionalFormatting>
  <conditionalFormatting sqref="G551">
    <cfRule type="containsText" dxfId="5269" priority="4460" stopIfTrue="1" operator="containsText" text="f'k{kk foHkkx jktLFkku">
      <formula>NOT(ISERROR(SEARCH("f'k{kk foHkkx jktLFkku",G551)))</formula>
    </cfRule>
    <cfRule type="containsText" dxfId="5268" priority="4461" stopIfTrue="1" operator="containsText" text="iw.kkZad">
      <formula>NOT(ISERROR(SEARCH("iw.kkZad",G551)))</formula>
    </cfRule>
  </conditionalFormatting>
  <conditionalFormatting sqref="G551">
    <cfRule type="containsText" dxfId="5267" priority="4459" stopIfTrue="1" operator="containsText" text="dsoy jktdh; fo|ky;ksa esa iz;ksx gsrq fu%'kqYd">
      <formula>NOT(ISERROR(SEARCH("dsoy jktdh; fo|ky;ksa esa iz;ksx gsrq fu%'kqYd",G551)))</formula>
    </cfRule>
  </conditionalFormatting>
  <conditionalFormatting sqref="I550">
    <cfRule type="cellIs" dxfId="5266" priority="4458" stopIfTrue="1" operator="equal">
      <formula>0</formula>
    </cfRule>
  </conditionalFormatting>
  <conditionalFormatting sqref="I550">
    <cfRule type="containsText" dxfId="5265" priority="4454" stopIfTrue="1" operator="containsText" text="f'k{kk foHkkx jktLFkku">
      <formula>NOT(ISERROR(SEARCH("f'k{kk foHkkx jktLFkku",I550)))</formula>
    </cfRule>
    <cfRule type="containsText" dxfId="5264" priority="4457" stopIfTrue="1" operator="containsText" text="iw.kkZad">
      <formula>NOT(ISERROR(SEARCH("iw.kkZad",I550)))</formula>
    </cfRule>
  </conditionalFormatting>
  <conditionalFormatting sqref="I550">
    <cfRule type="cellIs" dxfId="5263" priority="4455" stopIfTrue="1" operator="equal">
      <formula>1800</formula>
    </cfRule>
    <cfRule type="cellIs" dxfId="5262" priority="4456" stopIfTrue="1" operator="equal">
      <formula>200</formula>
    </cfRule>
  </conditionalFormatting>
  <conditionalFormatting sqref="I550">
    <cfRule type="containsText" dxfId="5261" priority="4453" stopIfTrue="1" operator="containsText" text="dsoy jktdh; fo|ky;ksa esa iz;ksx gsrq fu%'kqYd">
      <formula>NOT(ISERROR(SEARCH("dsoy jktdh; fo|ky;ksa esa iz;ksx gsrq fu%'kqYd",I550)))</formula>
    </cfRule>
  </conditionalFormatting>
  <conditionalFormatting sqref="C549">
    <cfRule type="cellIs" dxfId="5260" priority="4452" stopIfTrue="1" operator="equal">
      <formula>0</formula>
    </cfRule>
  </conditionalFormatting>
  <conditionalFormatting sqref="C549">
    <cfRule type="containsText" dxfId="5259" priority="4448" stopIfTrue="1" operator="containsText" text="f'k{kk foHkkx jktLFkku">
      <formula>NOT(ISERROR(SEARCH("f'k{kk foHkkx jktLFkku",C549)))</formula>
    </cfRule>
    <cfRule type="containsText" dxfId="5258" priority="4451" stopIfTrue="1" operator="containsText" text="iw.kkZad">
      <formula>NOT(ISERROR(SEARCH("iw.kkZad",C549)))</formula>
    </cfRule>
  </conditionalFormatting>
  <conditionalFormatting sqref="C549">
    <cfRule type="cellIs" dxfId="5257" priority="4449" stopIfTrue="1" operator="equal">
      <formula>1800</formula>
    </cfRule>
    <cfRule type="cellIs" dxfId="5256" priority="4450" stopIfTrue="1" operator="equal">
      <formula>200</formula>
    </cfRule>
  </conditionalFormatting>
  <conditionalFormatting sqref="C549">
    <cfRule type="containsText" dxfId="5255" priority="4447" stopIfTrue="1" operator="containsText" text="dsoy jktdh; fo|ky;ksa esa iz;ksx gsrq fu%'kqYd">
      <formula>NOT(ISERROR(SEARCH("dsoy jktdh; fo|ky;ksa esa iz;ksx gsrq fu%'kqYd",C549)))</formula>
    </cfRule>
  </conditionalFormatting>
  <conditionalFormatting sqref="C536:C537">
    <cfRule type="containsText" dxfId="5254" priority="4429" stopIfTrue="1" operator="containsText" text="dsoy jktdh; fo|ky;ksa esa iz;ksx gsrq fu%'kqYd">
      <formula>NOT(ISERROR(SEARCH("dsoy jktdh; fo|ky;ksa esa iz;ksx gsrq fu%'kqYd",C536)))</formula>
    </cfRule>
  </conditionalFormatting>
  <conditionalFormatting sqref="J558">
    <cfRule type="cellIs" dxfId="5253" priority="4446" stopIfTrue="1" operator="equal">
      <formula>0</formula>
    </cfRule>
  </conditionalFormatting>
  <conditionalFormatting sqref="J558">
    <cfRule type="containsText" dxfId="5252" priority="4442" stopIfTrue="1" operator="containsText" text="f'k{kk foHkkx jktLFkku">
      <formula>NOT(ISERROR(SEARCH("f'k{kk foHkkx jktLFkku",J558)))</formula>
    </cfRule>
    <cfRule type="containsText" dxfId="5251" priority="4445" stopIfTrue="1" operator="containsText" text="iw.kkZad">
      <formula>NOT(ISERROR(SEARCH("iw.kkZad",J558)))</formula>
    </cfRule>
  </conditionalFormatting>
  <conditionalFormatting sqref="J558">
    <cfRule type="cellIs" dxfId="5250" priority="4443" stopIfTrue="1" operator="equal">
      <formula>1800</formula>
    </cfRule>
    <cfRule type="cellIs" dxfId="5249" priority="4444" stopIfTrue="1" operator="equal">
      <formula>200</formula>
    </cfRule>
  </conditionalFormatting>
  <conditionalFormatting sqref="J558">
    <cfRule type="containsText" dxfId="5248" priority="4441" stopIfTrue="1" operator="containsText" text="dsoy jktdh; fo|ky;ksa esa iz;ksx gsrq fu%'kqYd">
      <formula>NOT(ISERROR(SEARCH("dsoy jktdh; fo|ky;ksa esa iz;ksx gsrq fu%'kqYd",J558)))</formula>
    </cfRule>
  </conditionalFormatting>
  <conditionalFormatting sqref="C533:C534">
    <cfRule type="cellIs" dxfId="5247" priority="4438" stopIfTrue="1" operator="equal">
      <formula>0</formula>
    </cfRule>
  </conditionalFormatting>
  <conditionalFormatting sqref="C533:C534">
    <cfRule type="containsText" dxfId="5246" priority="4436" stopIfTrue="1" operator="containsText" text="f'k{kk foHkkx jktLFkku">
      <formula>NOT(ISERROR(SEARCH("f'k{kk foHkkx jktLFkku",C533)))</formula>
    </cfRule>
    <cfRule type="containsText" dxfId="5245" priority="4437" stopIfTrue="1" operator="containsText" text="iw.kkZad">
      <formula>NOT(ISERROR(SEARCH("iw.kkZad",C533)))</formula>
    </cfRule>
  </conditionalFormatting>
  <conditionalFormatting sqref="C533:C534">
    <cfRule type="containsText" dxfId="5244" priority="4435" stopIfTrue="1" operator="containsText" text="dsoy jktdh; fo|ky;ksa esa iz;ksx gsrq fu%'kqYd">
      <formula>NOT(ISERROR(SEARCH("dsoy jktdh; fo|ky;ksa esa iz;ksx gsrq fu%'kqYd",C533)))</formula>
    </cfRule>
  </conditionalFormatting>
  <conditionalFormatting sqref="C533:C534">
    <cfRule type="cellIs" dxfId="5243" priority="4439" stopIfTrue="1" operator="equal">
      <formula>1800</formula>
    </cfRule>
    <cfRule type="cellIs" dxfId="5242" priority="4440" stopIfTrue="1" operator="equal">
      <formula>200</formula>
    </cfRule>
  </conditionalFormatting>
  <conditionalFormatting sqref="C536:C537">
    <cfRule type="cellIs" dxfId="5241" priority="4434" stopIfTrue="1" operator="equal">
      <formula>0</formula>
    </cfRule>
  </conditionalFormatting>
  <conditionalFormatting sqref="C536:C537">
    <cfRule type="containsText" dxfId="5240" priority="4430" stopIfTrue="1" operator="containsText" text="f'k{kk foHkkx jktLFkku">
      <formula>NOT(ISERROR(SEARCH("f'k{kk foHkkx jktLFkku",C536)))</formula>
    </cfRule>
    <cfRule type="containsText" dxfId="5239" priority="4433" stopIfTrue="1" operator="containsText" text="iw.kkZad">
      <formula>NOT(ISERROR(SEARCH("iw.kkZad",C536)))</formula>
    </cfRule>
  </conditionalFormatting>
  <conditionalFormatting sqref="C536:C537">
    <cfRule type="cellIs" dxfId="5238" priority="4431" stopIfTrue="1" operator="equal">
      <formula>1800</formula>
    </cfRule>
    <cfRule type="cellIs" dxfId="5237" priority="4432" stopIfTrue="1" operator="equal">
      <formula>200</formula>
    </cfRule>
  </conditionalFormatting>
  <conditionalFormatting sqref="B571 C570:H571 B572:H573 C562:C563 B575 E574:E575 H574:H575 B576:E576 G576:H579 C574:D574 F574:G574 B578:E579 C577:E577 B583 C581 E581 G581 E589 B566:C566 B567:B568 I567 I570 D569:J569 J580:J583">
    <cfRule type="cellIs" dxfId="5236" priority="4422" stopIfTrue="1" operator="equal">
      <formula>0</formula>
    </cfRule>
  </conditionalFormatting>
  <conditionalFormatting sqref="B571 C570:H571 B572:H573 C562:C563 B575 E574:E575 H574:H575 B576:E576 G576:H579 C574:D574 F574:G574 B578:E579 C577:E577 B583 C581 E581 G581 E589 B566:C566 B567:B568 I567 I570 D569:J569 J580:J583">
    <cfRule type="containsText" dxfId="5235" priority="4418" stopIfTrue="1" operator="containsText" text="f'k{kk foHkkx jktLFkku">
      <formula>NOT(ISERROR(SEARCH("f'k{kk foHkkx jktLFkku",B562)))</formula>
    </cfRule>
    <cfRule type="containsText" dxfId="5234" priority="4421" stopIfTrue="1" operator="containsText" text="iw.kkZad">
      <formula>NOT(ISERROR(SEARCH("iw.kkZad",B562)))</formula>
    </cfRule>
  </conditionalFormatting>
  <conditionalFormatting sqref="C581 E581 G581 C584 C566 I566:I567 J580:J582">
    <cfRule type="cellIs" dxfId="5233" priority="4419" stopIfTrue="1" operator="equal">
      <formula>1800</formula>
    </cfRule>
    <cfRule type="cellIs" dxfId="5232" priority="4420" stopIfTrue="1" operator="equal">
      <formula>200</formula>
    </cfRule>
  </conditionalFormatting>
  <conditionalFormatting sqref="B571 C570:H571 B572:H573 C562:C563 B575 E574:E575 H574:H575 B576:E576 G576:H579 C574:D574 F574:G574 B578:E579 C577:E577 B583 C581 E581 G581 E589 B566:C566 B567:B568 I567 I570 D569:J569 J580:J583">
    <cfRule type="containsText" dxfId="5231" priority="4417" stopIfTrue="1" operator="containsText" text="dsoy jktdh; fo|ky;ksa esa iz;ksx gsrq fu%'kqYd">
      <formula>NOT(ISERROR(SEARCH("dsoy jktdh; fo|ky;ksa esa iz;ksx gsrq fu%'kqYd",B562)))</formula>
    </cfRule>
  </conditionalFormatting>
  <conditionalFormatting sqref="H589">
    <cfRule type="containsText" dxfId="5230" priority="4413" stopIfTrue="1" operator="containsText" text="dsoy jktdh; fo|ky;ksa esa iz;ksx gsrq fu%'kqYd">
      <formula>NOT(ISERROR(SEARCH("dsoy jktdh; fo|ky;ksa esa iz;ksx gsrq fu%'kqYd",H589)))</formula>
    </cfRule>
  </conditionalFormatting>
  <conditionalFormatting sqref="H589">
    <cfRule type="cellIs" dxfId="5229" priority="4416" stopIfTrue="1" operator="equal">
      <formula>0</formula>
    </cfRule>
  </conditionalFormatting>
  <conditionalFormatting sqref="A559:A560 B562:B565 C584 B580 B569:C569 B582:C582 B570">
    <cfRule type="cellIs" dxfId="5228" priority="4428" stopIfTrue="1" operator="equal">
      <formula>0</formula>
    </cfRule>
  </conditionalFormatting>
  <conditionalFormatting sqref="A559:A560 B562:B565 C584 B580 B569:C569 B582:C582 B570">
    <cfRule type="containsText" dxfId="5227" priority="4424" stopIfTrue="1" operator="containsText" text="f'k{kk foHkkx jktLFkku">
      <formula>NOT(ISERROR(SEARCH("f'k{kk foHkkx jktLFkku",A559)))</formula>
    </cfRule>
    <cfRule type="containsText" dxfId="5226" priority="4427" stopIfTrue="1" operator="containsText" text="iw.kkZad">
      <formula>NOT(ISERROR(SEARCH("iw.kkZad",A559)))</formula>
    </cfRule>
  </conditionalFormatting>
  <conditionalFormatting sqref="C563">
    <cfRule type="cellIs" dxfId="5225" priority="4425" stopIfTrue="1" operator="equal">
      <formula>1800</formula>
    </cfRule>
    <cfRule type="cellIs" dxfId="5224" priority="4426" stopIfTrue="1" operator="equal">
      <formula>200</formula>
    </cfRule>
  </conditionalFormatting>
  <conditionalFormatting sqref="A559:A560 B562:B565 C584 B580 B569:C569 B582:C582 B570">
    <cfRule type="containsText" dxfId="5223" priority="4423" stopIfTrue="1" operator="containsText" text="dsoy jktdh; fo|ky;ksa esa iz;ksx gsrq fu%'kqYd">
      <formula>NOT(ISERROR(SEARCH("dsoy jktdh; fo|ky;ksa esa iz;ksx gsrq fu%'kqYd",A559)))</formula>
    </cfRule>
  </conditionalFormatting>
  <conditionalFormatting sqref="B577 B574">
    <cfRule type="containsText" dxfId="5222" priority="4409" stopIfTrue="1" operator="containsText" text="dsoy jktdh; fo|ky;ksa esa iz;ksx gsrq fu%'kqYd">
      <formula>NOT(ISERROR(SEARCH("dsoy jktdh; fo|ky;ksa esa iz;ksx gsrq fu%'kqYd",B574)))</formula>
    </cfRule>
  </conditionalFormatting>
  <conditionalFormatting sqref="H589">
    <cfRule type="containsText" dxfId="5221" priority="4414" stopIfTrue="1" operator="containsText" text="f'k{kk foHkkx jktLFkku">
      <formula>NOT(ISERROR(SEARCH("f'k{kk foHkkx jktLFkku",H589)))</formula>
    </cfRule>
    <cfRule type="containsText" dxfId="5220" priority="4415" stopIfTrue="1" operator="containsText" text="iw.kkZad">
      <formula>NOT(ISERROR(SEARCH("iw.kkZad",H589)))</formula>
    </cfRule>
  </conditionalFormatting>
  <conditionalFormatting sqref="B577 B574">
    <cfRule type="cellIs" dxfId="5219" priority="4412" stopIfTrue="1" operator="equal">
      <formula>0</formula>
    </cfRule>
  </conditionalFormatting>
  <conditionalFormatting sqref="B577 B574">
    <cfRule type="containsText" dxfId="5218" priority="4410" stopIfTrue="1" operator="containsText" text="f'k{kk foHkkx jktLFkku">
      <formula>NOT(ISERROR(SEARCH("f'k{kk foHkkx jktLFkku",B574)))</formula>
    </cfRule>
    <cfRule type="containsText" dxfId="5217" priority="4411" stopIfTrue="1" operator="containsText" text="iw.kkZad">
      <formula>NOT(ISERROR(SEARCH("iw.kkZad",B574)))</formula>
    </cfRule>
  </conditionalFormatting>
  <conditionalFormatting sqref="G582">
    <cfRule type="cellIs" dxfId="5216" priority="4408" stopIfTrue="1" operator="equal">
      <formula>0</formula>
    </cfRule>
  </conditionalFormatting>
  <conditionalFormatting sqref="G582">
    <cfRule type="containsText" dxfId="5215" priority="4406" stopIfTrue="1" operator="containsText" text="f'k{kk foHkkx jktLFkku">
      <formula>NOT(ISERROR(SEARCH("f'k{kk foHkkx jktLFkku",G582)))</formula>
    </cfRule>
    <cfRule type="containsText" dxfId="5214" priority="4407" stopIfTrue="1" operator="containsText" text="iw.kkZad">
      <formula>NOT(ISERROR(SEARCH("iw.kkZad",G582)))</formula>
    </cfRule>
  </conditionalFormatting>
  <conditionalFormatting sqref="G582">
    <cfRule type="containsText" dxfId="5213" priority="4405" stopIfTrue="1" operator="containsText" text="dsoy jktdh; fo|ky;ksa esa iz;ksx gsrq fu%'kqYd">
      <formula>NOT(ISERROR(SEARCH("dsoy jktdh; fo|ky;ksa esa iz;ksx gsrq fu%'kqYd",G582)))</formula>
    </cfRule>
  </conditionalFormatting>
  <conditionalFormatting sqref="I581">
    <cfRule type="cellIs" dxfId="5212" priority="4404" stopIfTrue="1" operator="equal">
      <formula>0</formula>
    </cfRule>
  </conditionalFormatting>
  <conditionalFormatting sqref="I581">
    <cfRule type="containsText" dxfId="5211" priority="4400" stopIfTrue="1" operator="containsText" text="f'k{kk foHkkx jktLFkku">
      <formula>NOT(ISERROR(SEARCH("f'k{kk foHkkx jktLFkku",I581)))</formula>
    </cfRule>
    <cfRule type="containsText" dxfId="5210" priority="4403" stopIfTrue="1" operator="containsText" text="iw.kkZad">
      <formula>NOT(ISERROR(SEARCH("iw.kkZad",I581)))</formula>
    </cfRule>
  </conditionalFormatting>
  <conditionalFormatting sqref="I581">
    <cfRule type="cellIs" dxfId="5209" priority="4401" stopIfTrue="1" operator="equal">
      <formula>1800</formula>
    </cfRule>
    <cfRule type="cellIs" dxfId="5208" priority="4402" stopIfTrue="1" operator="equal">
      <formula>200</formula>
    </cfRule>
  </conditionalFormatting>
  <conditionalFormatting sqref="I581">
    <cfRule type="containsText" dxfId="5207" priority="4399" stopIfTrue="1" operator="containsText" text="dsoy jktdh; fo|ky;ksa esa iz;ksx gsrq fu%'kqYd">
      <formula>NOT(ISERROR(SEARCH("dsoy jktdh; fo|ky;ksa esa iz;ksx gsrq fu%'kqYd",I581)))</formula>
    </cfRule>
  </conditionalFormatting>
  <conditionalFormatting sqref="C580">
    <cfRule type="cellIs" dxfId="5206" priority="4398" stopIfTrue="1" operator="equal">
      <formula>0</formula>
    </cfRule>
  </conditionalFormatting>
  <conditionalFormatting sqref="C580">
    <cfRule type="containsText" dxfId="5205" priority="4394" stopIfTrue="1" operator="containsText" text="f'k{kk foHkkx jktLFkku">
      <formula>NOT(ISERROR(SEARCH("f'k{kk foHkkx jktLFkku",C580)))</formula>
    </cfRule>
    <cfRule type="containsText" dxfId="5204" priority="4397" stopIfTrue="1" operator="containsText" text="iw.kkZad">
      <formula>NOT(ISERROR(SEARCH("iw.kkZad",C580)))</formula>
    </cfRule>
  </conditionalFormatting>
  <conditionalFormatting sqref="C580">
    <cfRule type="cellIs" dxfId="5203" priority="4395" stopIfTrue="1" operator="equal">
      <formula>1800</formula>
    </cfRule>
    <cfRule type="cellIs" dxfId="5202" priority="4396" stopIfTrue="1" operator="equal">
      <formula>200</formula>
    </cfRule>
  </conditionalFormatting>
  <conditionalFormatting sqref="C580">
    <cfRule type="containsText" dxfId="5201" priority="4393" stopIfTrue="1" operator="containsText" text="dsoy jktdh; fo|ky;ksa esa iz;ksx gsrq fu%'kqYd">
      <formula>NOT(ISERROR(SEARCH("dsoy jktdh; fo|ky;ksa esa iz;ksx gsrq fu%'kqYd",C580)))</formula>
    </cfRule>
  </conditionalFormatting>
  <conditionalFormatting sqref="C567:C568">
    <cfRule type="containsText" dxfId="5200" priority="4375" stopIfTrue="1" operator="containsText" text="dsoy jktdh; fo|ky;ksa esa iz;ksx gsrq fu%'kqYd">
      <formula>NOT(ISERROR(SEARCH("dsoy jktdh; fo|ky;ksa esa iz;ksx gsrq fu%'kqYd",C567)))</formula>
    </cfRule>
  </conditionalFormatting>
  <conditionalFormatting sqref="J589">
    <cfRule type="cellIs" dxfId="5199" priority="4392" stopIfTrue="1" operator="equal">
      <formula>0</formula>
    </cfRule>
  </conditionalFormatting>
  <conditionalFormatting sqref="J589">
    <cfRule type="containsText" dxfId="5198" priority="4388" stopIfTrue="1" operator="containsText" text="f'k{kk foHkkx jktLFkku">
      <formula>NOT(ISERROR(SEARCH("f'k{kk foHkkx jktLFkku",J589)))</formula>
    </cfRule>
    <cfRule type="containsText" dxfId="5197" priority="4391" stopIfTrue="1" operator="containsText" text="iw.kkZad">
      <formula>NOT(ISERROR(SEARCH("iw.kkZad",J589)))</formula>
    </cfRule>
  </conditionalFormatting>
  <conditionalFormatting sqref="J589">
    <cfRule type="cellIs" dxfId="5196" priority="4389" stopIfTrue="1" operator="equal">
      <formula>1800</formula>
    </cfRule>
    <cfRule type="cellIs" dxfId="5195" priority="4390" stopIfTrue="1" operator="equal">
      <formula>200</formula>
    </cfRule>
  </conditionalFormatting>
  <conditionalFormatting sqref="J589">
    <cfRule type="containsText" dxfId="5194" priority="4387" stopIfTrue="1" operator="containsText" text="dsoy jktdh; fo|ky;ksa esa iz;ksx gsrq fu%'kqYd">
      <formula>NOT(ISERROR(SEARCH("dsoy jktdh; fo|ky;ksa esa iz;ksx gsrq fu%'kqYd",J589)))</formula>
    </cfRule>
  </conditionalFormatting>
  <conditionalFormatting sqref="C564:C565">
    <cfRule type="cellIs" dxfId="5193" priority="4384" stopIfTrue="1" operator="equal">
      <formula>0</formula>
    </cfRule>
  </conditionalFormatting>
  <conditionalFormatting sqref="C564:C565">
    <cfRule type="containsText" dxfId="5192" priority="4382" stopIfTrue="1" operator="containsText" text="f'k{kk foHkkx jktLFkku">
      <formula>NOT(ISERROR(SEARCH("f'k{kk foHkkx jktLFkku",C564)))</formula>
    </cfRule>
    <cfRule type="containsText" dxfId="5191" priority="4383" stopIfTrue="1" operator="containsText" text="iw.kkZad">
      <formula>NOT(ISERROR(SEARCH("iw.kkZad",C564)))</formula>
    </cfRule>
  </conditionalFormatting>
  <conditionalFormatting sqref="C564:C565">
    <cfRule type="containsText" dxfId="5190" priority="4381" stopIfTrue="1" operator="containsText" text="dsoy jktdh; fo|ky;ksa esa iz;ksx gsrq fu%'kqYd">
      <formula>NOT(ISERROR(SEARCH("dsoy jktdh; fo|ky;ksa esa iz;ksx gsrq fu%'kqYd",C564)))</formula>
    </cfRule>
  </conditionalFormatting>
  <conditionalFormatting sqref="C564:C565">
    <cfRule type="cellIs" dxfId="5189" priority="4385" stopIfTrue="1" operator="equal">
      <formula>1800</formula>
    </cfRule>
    <cfRule type="cellIs" dxfId="5188" priority="4386" stopIfTrue="1" operator="equal">
      <formula>200</formula>
    </cfRule>
  </conditionalFormatting>
  <conditionalFormatting sqref="C567:C568">
    <cfRule type="cellIs" dxfId="5187" priority="4380" stopIfTrue="1" operator="equal">
      <formula>0</formula>
    </cfRule>
  </conditionalFormatting>
  <conditionalFormatting sqref="C567:C568">
    <cfRule type="containsText" dxfId="5186" priority="4376" stopIfTrue="1" operator="containsText" text="f'k{kk foHkkx jktLFkku">
      <formula>NOT(ISERROR(SEARCH("f'k{kk foHkkx jktLFkku",C567)))</formula>
    </cfRule>
    <cfRule type="containsText" dxfId="5185" priority="4379" stopIfTrue="1" operator="containsText" text="iw.kkZad">
      <formula>NOT(ISERROR(SEARCH("iw.kkZad",C567)))</formula>
    </cfRule>
  </conditionalFormatting>
  <conditionalFormatting sqref="C567:C568">
    <cfRule type="cellIs" dxfId="5184" priority="4377" stopIfTrue="1" operator="equal">
      <formula>1800</formula>
    </cfRule>
    <cfRule type="cellIs" dxfId="5183" priority="4378" stopIfTrue="1" operator="equal">
      <formula>200</formula>
    </cfRule>
  </conditionalFormatting>
  <conditionalFormatting sqref="B602 C601:H602 B603:H604 C593:C594 B606 E605:E606 H605:H606 B607:E607 G607:H610 C605:D605 F605:G605 B609:E610 C608:E608 B614 C612 E612 G612 E620 B597:C597 B598:B599 I598 I601 D600:J600 J611:J614">
    <cfRule type="cellIs" dxfId="5182" priority="4368" stopIfTrue="1" operator="equal">
      <formula>0</formula>
    </cfRule>
  </conditionalFormatting>
  <conditionalFormatting sqref="B602 C601:H602 B603:H604 C593:C594 B606 E605:E606 H605:H606 B607:E607 G607:H610 C605:D605 F605:G605 B609:E610 C608:E608 B614 C612 E612 G612 E620 B597:C597 B598:B599 I598 I601 D600:J600 J611:J614">
    <cfRule type="containsText" dxfId="5181" priority="4364" stopIfTrue="1" operator="containsText" text="f'k{kk foHkkx jktLFkku">
      <formula>NOT(ISERROR(SEARCH("f'k{kk foHkkx jktLFkku",B593)))</formula>
    </cfRule>
    <cfRule type="containsText" dxfId="5180" priority="4367" stopIfTrue="1" operator="containsText" text="iw.kkZad">
      <formula>NOT(ISERROR(SEARCH("iw.kkZad",B593)))</formula>
    </cfRule>
  </conditionalFormatting>
  <conditionalFormatting sqref="C612 E612 G612 C615 C597 I597:I598 J611:J613">
    <cfRule type="cellIs" dxfId="5179" priority="4365" stopIfTrue="1" operator="equal">
      <formula>1800</formula>
    </cfRule>
    <cfRule type="cellIs" dxfId="5178" priority="4366" stopIfTrue="1" operator="equal">
      <formula>200</formula>
    </cfRule>
  </conditionalFormatting>
  <conditionalFormatting sqref="B602 C601:H602 B603:H604 C593:C594 B606 E605:E606 H605:H606 B607:E607 G607:H610 C605:D605 F605:G605 B609:E610 C608:E608 B614 C612 E612 G612 E620 B597:C597 B598:B599 I598 I601 D600:J600 J611:J614">
    <cfRule type="containsText" dxfId="5177" priority="4363" stopIfTrue="1" operator="containsText" text="dsoy jktdh; fo|ky;ksa esa iz;ksx gsrq fu%'kqYd">
      <formula>NOT(ISERROR(SEARCH("dsoy jktdh; fo|ky;ksa esa iz;ksx gsrq fu%'kqYd",B593)))</formula>
    </cfRule>
  </conditionalFormatting>
  <conditionalFormatting sqref="H620">
    <cfRule type="containsText" dxfId="5176" priority="4359" stopIfTrue="1" operator="containsText" text="dsoy jktdh; fo|ky;ksa esa iz;ksx gsrq fu%'kqYd">
      <formula>NOT(ISERROR(SEARCH("dsoy jktdh; fo|ky;ksa esa iz;ksx gsrq fu%'kqYd",H620)))</formula>
    </cfRule>
  </conditionalFormatting>
  <conditionalFormatting sqref="H620">
    <cfRule type="cellIs" dxfId="5175" priority="4362" stopIfTrue="1" operator="equal">
      <formula>0</formula>
    </cfRule>
  </conditionalFormatting>
  <conditionalFormatting sqref="A590:A591 B593:B596 C615 B611 B600:C600 B613:C613 B601">
    <cfRule type="cellIs" dxfId="5174" priority="4374" stopIfTrue="1" operator="equal">
      <formula>0</formula>
    </cfRule>
  </conditionalFormatting>
  <conditionalFormatting sqref="A590:A591 B593:B596 C615 B611 B600:C600 B613:C613 B601">
    <cfRule type="containsText" dxfId="5173" priority="4370" stopIfTrue="1" operator="containsText" text="f'k{kk foHkkx jktLFkku">
      <formula>NOT(ISERROR(SEARCH("f'k{kk foHkkx jktLFkku",A590)))</formula>
    </cfRule>
    <cfRule type="containsText" dxfId="5172" priority="4373" stopIfTrue="1" operator="containsText" text="iw.kkZad">
      <formula>NOT(ISERROR(SEARCH("iw.kkZad",A590)))</formula>
    </cfRule>
  </conditionalFormatting>
  <conditionalFormatting sqref="C594">
    <cfRule type="cellIs" dxfId="5171" priority="4371" stopIfTrue="1" operator="equal">
      <formula>1800</formula>
    </cfRule>
    <cfRule type="cellIs" dxfId="5170" priority="4372" stopIfTrue="1" operator="equal">
      <formula>200</formula>
    </cfRule>
  </conditionalFormatting>
  <conditionalFormatting sqref="A590:A591 B593:B596 C615 B611 B600:C600 B613:C613 B601">
    <cfRule type="containsText" dxfId="5169" priority="4369" stopIfTrue="1" operator="containsText" text="dsoy jktdh; fo|ky;ksa esa iz;ksx gsrq fu%'kqYd">
      <formula>NOT(ISERROR(SEARCH("dsoy jktdh; fo|ky;ksa esa iz;ksx gsrq fu%'kqYd",A590)))</formula>
    </cfRule>
  </conditionalFormatting>
  <conditionalFormatting sqref="B608 B605">
    <cfRule type="containsText" dxfId="5168" priority="4355" stopIfTrue="1" operator="containsText" text="dsoy jktdh; fo|ky;ksa esa iz;ksx gsrq fu%'kqYd">
      <formula>NOT(ISERROR(SEARCH("dsoy jktdh; fo|ky;ksa esa iz;ksx gsrq fu%'kqYd",B605)))</formula>
    </cfRule>
  </conditionalFormatting>
  <conditionalFormatting sqref="H620">
    <cfRule type="containsText" dxfId="5167" priority="4360" stopIfTrue="1" operator="containsText" text="f'k{kk foHkkx jktLFkku">
      <formula>NOT(ISERROR(SEARCH("f'k{kk foHkkx jktLFkku",H620)))</formula>
    </cfRule>
    <cfRule type="containsText" dxfId="5166" priority="4361" stopIfTrue="1" operator="containsText" text="iw.kkZad">
      <formula>NOT(ISERROR(SEARCH("iw.kkZad",H620)))</formula>
    </cfRule>
  </conditionalFormatting>
  <conditionalFormatting sqref="B608 B605">
    <cfRule type="cellIs" dxfId="5165" priority="4358" stopIfTrue="1" operator="equal">
      <formula>0</formula>
    </cfRule>
  </conditionalFormatting>
  <conditionalFormatting sqref="B608 B605">
    <cfRule type="containsText" dxfId="5164" priority="4356" stopIfTrue="1" operator="containsText" text="f'k{kk foHkkx jktLFkku">
      <formula>NOT(ISERROR(SEARCH("f'k{kk foHkkx jktLFkku",B605)))</formula>
    </cfRule>
    <cfRule type="containsText" dxfId="5163" priority="4357" stopIfTrue="1" operator="containsText" text="iw.kkZad">
      <formula>NOT(ISERROR(SEARCH("iw.kkZad",B605)))</formula>
    </cfRule>
  </conditionalFormatting>
  <conditionalFormatting sqref="G613">
    <cfRule type="cellIs" dxfId="5162" priority="4354" stopIfTrue="1" operator="equal">
      <formula>0</formula>
    </cfRule>
  </conditionalFormatting>
  <conditionalFormatting sqref="G613">
    <cfRule type="containsText" dxfId="5161" priority="4352" stopIfTrue="1" operator="containsText" text="f'k{kk foHkkx jktLFkku">
      <formula>NOT(ISERROR(SEARCH("f'k{kk foHkkx jktLFkku",G613)))</formula>
    </cfRule>
    <cfRule type="containsText" dxfId="5160" priority="4353" stopIfTrue="1" operator="containsText" text="iw.kkZad">
      <formula>NOT(ISERROR(SEARCH("iw.kkZad",G613)))</formula>
    </cfRule>
  </conditionalFormatting>
  <conditionalFormatting sqref="G613">
    <cfRule type="containsText" dxfId="5159" priority="4351" stopIfTrue="1" operator="containsText" text="dsoy jktdh; fo|ky;ksa esa iz;ksx gsrq fu%'kqYd">
      <formula>NOT(ISERROR(SEARCH("dsoy jktdh; fo|ky;ksa esa iz;ksx gsrq fu%'kqYd",G613)))</formula>
    </cfRule>
  </conditionalFormatting>
  <conditionalFormatting sqref="I612">
    <cfRule type="cellIs" dxfId="5158" priority="4350" stopIfTrue="1" operator="equal">
      <formula>0</formula>
    </cfRule>
  </conditionalFormatting>
  <conditionalFormatting sqref="I612">
    <cfRule type="containsText" dxfId="5157" priority="4346" stopIfTrue="1" operator="containsText" text="f'k{kk foHkkx jktLFkku">
      <formula>NOT(ISERROR(SEARCH("f'k{kk foHkkx jktLFkku",I612)))</formula>
    </cfRule>
    <cfRule type="containsText" dxfId="5156" priority="4349" stopIfTrue="1" operator="containsText" text="iw.kkZad">
      <formula>NOT(ISERROR(SEARCH("iw.kkZad",I612)))</formula>
    </cfRule>
  </conditionalFormatting>
  <conditionalFormatting sqref="I612">
    <cfRule type="cellIs" dxfId="5155" priority="4347" stopIfTrue="1" operator="equal">
      <formula>1800</formula>
    </cfRule>
    <cfRule type="cellIs" dxfId="5154" priority="4348" stopIfTrue="1" operator="equal">
      <formula>200</formula>
    </cfRule>
  </conditionalFormatting>
  <conditionalFormatting sqref="I612">
    <cfRule type="containsText" dxfId="5153" priority="4345" stopIfTrue="1" operator="containsText" text="dsoy jktdh; fo|ky;ksa esa iz;ksx gsrq fu%'kqYd">
      <formula>NOT(ISERROR(SEARCH("dsoy jktdh; fo|ky;ksa esa iz;ksx gsrq fu%'kqYd",I612)))</formula>
    </cfRule>
  </conditionalFormatting>
  <conditionalFormatting sqref="C611">
    <cfRule type="cellIs" dxfId="5152" priority="4344" stopIfTrue="1" operator="equal">
      <formula>0</formula>
    </cfRule>
  </conditionalFormatting>
  <conditionalFormatting sqref="C611">
    <cfRule type="containsText" dxfId="5151" priority="4340" stopIfTrue="1" operator="containsText" text="f'k{kk foHkkx jktLFkku">
      <formula>NOT(ISERROR(SEARCH("f'k{kk foHkkx jktLFkku",C611)))</formula>
    </cfRule>
    <cfRule type="containsText" dxfId="5150" priority="4343" stopIfTrue="1" operator="containsText" text="iw.kkZad">
      <formula>NOT(ISERROR(SEARCH("iw.kkZad",C611)))</formula>
    </cfRule>
  </conditionalFormatting>
  <conditionalFormatting sqref="C611">
    <cfRule type="cellIs" dxfId="5149" priority="4341" stopIfTrue="1" operator="equal">
      <formula>1800</formula>
    </cfRule>
    <cfRule type="cellIs" dxfId="5148" priority="4342" stopIfTrue="1" operator="equal">
      <formula>200</formula>
    </cfRule>
  </conditionalFormatting>
  <conditionalFormatting sqref="C611">
    <cfRule type="containsText" dxfId="5147" priority="4339" stopIfTrue="1" operator="containsText" text="dsoy jktdh; fo|ky;ksa esa iz;ksx gsrq fu%'kqYd">
      <formula>NOT(ISERROR(SEARCH("dsoy jktdh; fo|ky;ksa esa iz;ksx gsrq fu%'kqYd",C611)))</formula>
    </cfRule>
  </conditionalFormatting>
  <conditionalFormatting sqref="C598:C599">
    <cfRule type="containsText" dxfId="5146" priority="4321" stopIfTrue="1" operator="containsText" text="dsoy jktdh; fo|ky;ksa esa iz;ksx gsrq fu%'kqYd">
      <formula>NOT(ISERROR(SEARCH("dsoy jktdh; fo|ky;ksa esa iz;ksx gsrq fu%'kqYd",C598)))</formula>
    </cfRule>
  </conditionalFormatting>
  <conditionalFormatting sqref="J620">
    <cfRule type="cellIs" dxfId="5145" priority="4338" stopIfTrue="1" operator="equal">
      <formula>0</formula>
    </cfRule>
  </conditionalFormatting>
  <conditionalFormatting sqref="J620">
    <cfRule type="containsText" dxfId="5144" priority="4334" stopIfTrue="1" operator="containsText" text="f'k{kk foHkkx jktLFkku">
      <formula>NOT(ISERROR(SEARCH("f'k{kk foHkkx jktLFkku",J620)))</formula>
    </cfRule>
    <cfRule type="containsText" dxfId="5143" priority="4337" stopIfTrue="1" operator="containsText" text="iw.kkZad">
      <formula>NOT(ISERROR(SEARCH("iw.kkZad",J620)))</formula>
    </cfRule>
  </conditionalFormatting>
  <conditionalFormatting sqref="J620">
    <cfRule type="cellIs" dxfId="5142" priority="4335" stopIfTrue="1" operator="equal">
      <formula>1800</formula>
    </cfRule>
    <cfRule type="cellIs" dxfId="5141" priority="4336" stopIfTrue="1" operator="equal">
      <formula>200</formula>
    </cfRule>
  </conditionalFormatting>
  <conditionalFormatting sqref="J620">
    <cfRule type="containsText" dxfId="5140" priority="4333" stopIfTrue="1" operator="containsText" text="dsoy jktdh; fo|ky;ksa esa iz;ksx gsrq fu%'kqYd">
      <formula>NOT(ISERROR(SEARCH("dsoy jktdh; fo|ky;ksa esa iz;ksx gsrq fu%'kqYd",J620)))</formula>
    </cfRule>
  </conditionalFormatting>
  <conditionalFormatting sqref="C595:C596">
    <cfRule type="cellIs" dxfId="5139" priority="4330" stopIfTrue="1" operator="equal">
      <formula>0</formula>
    </cfRule>
  </conditionalFormatting>
  <conditionalFormatting sqref="C595:C596">
    <cfRule type="containsText" dxfId="5138" priority="4328" stopIfTrue="1" operator="containsText" text="f'k{kk foHkkx jktLFkku">
      <formula>NOT(ISERROR(SEARCH("f'k{kk foHkkx jktLFkku",C595)))</formula>
    </cfRule>
    <cfRule type="containsText" dxfId="5137" priority="4329" stopIfTrue="1" operator="containsText" text="iw.kkZad">
      <formula>NOT(ISERROR(SEARCH("iw.kkZad",C595)))</formula>
    </cfRule>
  </conditionalFormatting>
  <conditionalFormatting sqref="C595:C596">
    <cfRule type="containsText" dxfId="5136" priority="4327" stopIfTrue="1" operator="containsText" text="dsoy jktdh; fo|ky;ksa esa iz;ksx gsrq fu%'kqYd">
      <formula>NOT(ISERROR(SEARCH("dsoy jktdh; fo|ky;ksa esa iz;ksx gsrq fu%'kqYd",C595)))</formula>
    </cfRule>
  </conditionalFormatting>
  <conditionalFormatting sqref="C595:C596">
    <cfRule type="cellIs" dxfId="5135" priority="4331" stopIfTrue="1" operator="equal">
      <formula>1800</formula>
    </cfRule>
    <cfRule type="cellIs" dxfId="5134" priority="4332" stopIfTrue="1" operator="equal">
      <formula>200</formula>
    </cfRule>
  </conditionalFormatting>
  <conditionalFormatting sqref="C598:C599">
    <cfRule type="cellIs" dxfId="5133" priority="4326" stopIfTrue="1" operator="equal">
      <formula>0</formula>
    </cfRule>
  </conditionalFormatting>
  <conditionalFormatting sqref="C598:C599">
    <cfRule type="containsText" dxfId="5132" priority="4322" stopIfTrue="1" operator="containsText" text="f'k{kk foHkkx jktLFkku">
      <formula>NOT(ISERROR(SEARCH("f'k{kk foHkkx jktLFkku",C598)))</formula>
    </cfRule>
    <cfRule type="containsText" dxfId="5131" priority="4325" stopIfTrue="1" operator="containsText" text="iw.kkZad">
      <formula>NOT(ISERROR(SEARCH("iw.kkZad",C598)))</formula>
    </cfRule>
  </conditionalFormatting>
  <conditionalFormatting sqref="C598:C599">
    <cfRule type="cellIs" dxfId="5130" priority="4323" stopIfTrue="1" operator="equal">
      <formula>1800</formula>
    </cfRule>
    <cfRule type="cellIs" dxfId="5129" priority="4324" stopIfTrue="1" operator="equal">
      <formula>200</formula>
    </cfRule>
  </conditionalFormatting>
  <conditionalFormatting sqref="B633 C632:H633 B634:H635 C624:C625 B637 E636:E637 H636:H637 B638:E638 G638:H641 C636:D636 F636:G636 B640:E641 C639:E639 B645 C643 E643 G643 E651 B628:C628 B629:B630 I629 I632 D631:J631 J642:J645">
    <cfRule type="cellIs" dxfId="5128" priority="4314" stopIfTrue="1" operator="equal">
      <formula>0</formula>
    </cfRule>
  </conditionalFormatting>
  <conditionalFormatting sqref="B633 C632:H633 B634:H635 C624:C625 B637 E636:E637 H636:H637 B638:E638 G638:H641 C636:D636 F636:G636 B640:E641 C639:E639 B645 C643 E643 G643 E651 B628:C628 B629:B630 I629 I632 D631:J631 J642:J645">
    <cfRule type="containsText" dxfId="5127" priority="4310" stopIfTrue="1" operator="containsText" text="f'k{kk foHkkx jktLFkku">
      <formula>NOT(ISERROR(SEARCH("f'k{kk foHkkx jktLFkku",B624)))</formula>
    </cfRule>
    <cfRule type="containsText" dxfId="5126" priority="4313" stopIfTrue="1" operator="containsText" text="iw.kkZad">
      <formula>NOT(ISERROR(SEARCH("iw.kkZad",B624)))</formula>
    </cfRule>
  </conditionalFormatting>
  <conditionalFormatting sqref="C643 E643 G643 C646 C628 I628:I629 J642:J644">
    <cfRule type="cellIs" dxfId="5125" priority="4311" stopIfTrue="1" operator="equal">
      <formula>1800</formula>
    </cfRule>
    <cfRule type="cellIs" dxfId="5124" priority="4312" stopIfTrue="1" operator="equal">
      <formula>200</formula>
    </cfRule>
  </conditionalFormatting>
  <conditionalFormatting sqref="B633 C632:H633 B634:H635 C624:C625 B637 E636:E637 H636:H637 B638:E638 G638:H641 C636:D636 F636:G636 B640:E641 C639:E639 B645 C643 E643 G643 E651 B628:C628 B629:B630 I629 I632 D631:J631 J642:J645">
    <cfRule type="containsText" dxfId="5123" priority="4309" stopIfTrue="1" operator="containsText" text="dsoy jktdh; fo|ky;ksa esa iz;ksx gsrq fu%'kqYd">
      <formula>NOT(ISERROR(SEARCH("dsoy jktdh; fo|ky;ksa esa iz;ksx gsrq fu%'kqYd",B624)))</formula>
    </cfRule>
  </conditionalFormatting>
  <conditionalFormatting sqref="H651">
    <cfRule type="containsText" dxfId="5122" priority="4305" stopIfTrue="1" operator="containsText" text="dsoy jktdh; fo|ky;ksa esa iz;ksx gsrq fu%'kqYd">
      <formula>NOT(ISERROR(SEARCH("dsoy jktdh; fo|ky;ksa esa iz;ksx gsrq fu%'kqYd",H651)))</formula>
    </cfRule>
  </conditionalFormatting>
  <conditionalFormatting sqref="H651">
    <cfRule type="cellIs" dxfId="5121" priority="4308" stopIfTrue="1" operator="equal">
      <formula>0</formula>
    </cfRule>
  </conditionalFormatting>
  <conditionalFormatting sqref="A621:A622 B624:B627 C646 B642 B631:C631 B644:C644 B632">
    <cfRule type="cellIs" dxfId="5120" priority="4320" stopIfTrue="1" operator="equal">
      <formula>0</formula>
    </cfRule>
  </conditionalFormatting>
  <conditionalFormatting sqref="A621:A622 B624:B627 C646 B642 B631:C631 B644:C644 B632">
    <cfRule type="containsText" dxfId="5119" priority="4316" stopIfTrue="1" operator="containsText" text="f'k{kk foHkkx jktLFkku">
      <formula>NOT(ISERROR(SEARCH("f'k{kk foHkkx jktLFkku",A621)))</formula>
    </cfRule>
    <cfRule type="containsText" dxfId="5118" priority="4319" stopIfTrue="1" operator="containsText" text="iw.kkZad">
      <formula>NOT(ISERROR(SEARCH("iw.kkZad",A621)))</formula>
    </cfRule>
  </conditionalFormatting>
  <conditionalFormatting sqref="C625">
    <cfRule type="cellIs" dxfId="5117" priority="4317" stopIfTrue="1" operator="equal">
      <formula>1800</formula>
    </cfRule>
    <cfRule type="cellIs" dxfId="5116" priority="4318" stopIfTrue="1" operator="equal">
      <formula>200</formula>
    </cfRule>
  </conditionalFormatting>
  <conditionalFormatting sqref="A621:A622 B624:B627 C646 B642 B631:C631 B644:C644 B632">
    <cfRule type="containsText" dxfId="5115" priority="4315" stopIfTrue="1" operator="containsText" text="dsoy jktdh; fo|ky;ksa esa iz;ksx gsrq fu%'kqYd">
      <formula>NOT(ISERROR(SEARCH("dsoy jktdh; fo|ky;ksa esa iz;ksx gsrq fu%'kqYd",A621)))</formula>
    </cfRule>
  </conditionalFormatting>
  <conditionalFormatting sqref="B639 B636">
    <cfRule type="containsText" dxfId="5114" priority="4301" stopIfTrue="1" operator="containsText" text="dsoy jktdh; fo|ky;ksa esa iz;ksx gsrq fu%'kqYd">
      <formula>NOT(ISERROR(SEARCH("dsoy jktdh; fo|ky;ksa esa iz;ksx gsrq fu%'kqYd",B636)))</formula>
    </cfRule>
  </conditionalFormatting>
  <conditionalFormatting sqref="H651">
    <cfRule type="containsText" dxfId="5113" priority="4306" stopIfTrue="1" operator="containsText" text="f'k{kk foHkkx jktLFkku">
      <formula>NOT(ISERROR(SEARCH("f'k{kk foHkkx jktLFkku",H651)))</formula>
    </cfRule>
    <cfRule type="containsText" dxfId="5112" priority="4307" stopIfTrue="1" operator="containsText" text="iw.kkZad">
      <formula>NOT(ISERROR(SEARCH("iw.kkZad",H651)))</formula>
    </cfRule>
  </conditionalFormatting>
  <conditionalFormatting sqref="B639 B636">
    <cfRule type="cellIs" dxfId="5111" priority="4304" stopIfTrue="1" operator="equal">
      <formula>0</formula>
    </cfRule>
  </conditionalFormatting>
  <conditionalFormatting sqref="B639 B636">
    <cfRule type="containsText" dxfId="5110" priority="4302" stopIfTrue="1" operator="containsText" text="f'k{kk foHkkx jktLFkku">
      <formula>NOT(ISERROR(SEARCH("f'k{kk foHkkx jktLFkku",B636)))</formula>
    </cfRule>
    <cfRule type="containsText" dxfId="5109" priority="4303" stopIfTrue="1" operator="containsText" text="iw.kkZad">
      <formula>NOT(ISERROR(SEARCH("iw.kkZad",B636)))</formula>
    </cfRule>
  </conditionalFormatting>
  <conditionalFormatting sqref="G644">
    <cfRule type="cellIs" dxfId="5108" priority="4300" stopIfTrue="1" operator="equal">
      <formula>0</formula>
    </cfRule>
  </conditionalFormatting>
  <conditionalFormatting sqref="G644">
    <cfRule type="containsText" dxfId="5107" priority="4298" stopIfTrue="1" operator="containsText" text="f'k{kk foHkkx jktLFkku">
      <formula>NOT(ISERROR(SEARCH("f'k{kk foHkkx jktLFkku",G644)))</formula>
    </cfRule>
    <cfRule type="containsText" dxfId="5106" priority="4299" stopIfTrue="1" operator="containsText" text="iw.kkZad">
      <formula>NOT(ISERROR(SEARCH("iw.kkZad",G644)))</formula>
    </cfRule>
  </conditionalFormatting>
  <conditionalFormatting sqref="G644">
    <cfRule type="containsText" dxfId="5105" priority="4297" stopIfTrue="1" operator="containsText" text="dsoy jktdh; fo|ky;ksa esa iz;ksx gsrq fu%'kqYd">
      <formula>NOT(ISERROR(SEARCH("dsoy jktdh; fo|ky;ksa esa iz;ksx gsrq fu%'kqYd",G644)))</formula>
    </cfRule>
  </conditionalFormatting>
  <conditionalFormatting sqref="I643">
    <cfRule type="cellIs" dxfId="5104" priority="4296" stopIfTrue="1" operator="equal">
      <formula>0</formula>
    </cfRule>
  </conditionalFormatting>
  <conditionalFormatting sqref="I643">
    <cfRule type="containsText" dxfId="5103" priority="4292" stopIfTrue="1" operator="containsText" text="f'k{kk foHkkx jktLFkku">
      <formula>NOT(ISERROR(SEARCH("f'k{kk foHkkx jktLFkku",I643)))</formula>
    </cfRule>
    <cfRule type="containsText" dxfId="5102" priority="4295" stopIfTrue="1" operator="containsText" text="iw.kkZad">
      <formula>NOT(ISERROR(SEARCH("iw.kkZad",I643)))</formula>
    </cfRule>
  </conditionalFormatting>
  <conditionalFormatting sqref="I643">
    <cfRule type="cellIs" dxfId="5101" priority="4293" stopIfTrue="1" operator="equal">
      <formula>1800</formula>
    </cfRule>
    <cfRule type="cellIs" dxfId="5100" priority="4294" stopIfTrue="1" operator="equal">
      <formula>200</formula>
    </cfRule>
  </conditionalFormatting>
  <conditionalFormatting sqref="I643">
    <cfRule type="containsText" dxfId="5099" priority="4291" stopIfTrue="1" operator="containsText" text="dsoy jktdh; fo|ky;ksa esa iz;ksx gsrq fu%'kqYd">
      <formula>NOT(ISERROR(SEARCH("dsoy jktdh; fo|ky;ksa esa iz;ksx gsrq fu%'kqYd",I643)))</formula>
    </cfRule>
  </conditionalFormatting>
  <conditionalFormatting sqref="C642">
    <cfRule type="cellIs" dxfId="5098" priority="4290" stopIfTrue="1" operator="equal">
      <formula>0</formula>
    </cfRule>
  </conditionalFormatting>
  <conditionalFormatting sqref="C642">
    <cfRule type="containsText" dxfId="5097" priority="4286" stopIfTrue="1" operator="containsText" text="f'k{kk foHkkx jktLFkku">
      <formula>NOT(ISERROR(SEARCH("f'k{kk foHkkx jktLFkku",C642)))</formula>
    </cfRule>
    <cfRule type="containsText" dxfId="5096" priority="4289" stopIfTrue="1" operator="containsText" text="iw.kkZad">
      <formula>NOT(ISERROR(SEARCH("iw.kkZad",C642)))</formula>
    </cfRule>
  </conditionalFormatting>
  <conditionalFormatting sqref="C642">
    <cfRule type="cellIs" dxfId="5095" priority="4287" stopIfTrue="1" operator="equal">
      <formula>1800</formula>
    </cfRule>
    <cfRule type="cellIs" dxfId="5094" priority="4288" stopIfTrue="1" operator="equal">
      <formula>200</formula>
    </cfRule>
  </conditionalFormatting>
  <conditionalFormatting sqref="C642">
    <cfRule type="containsText" dxfId="5093" priority="4285" stopIfTrue="1" operator="containsText" text="dsoy jktdh; fo|ky;ksa esa iz;ksx gsrq fu%'kqYd">
      <formula>NOT(ISERROR(SEARCH("dsoy jktdh; fo|ky;ksa esa iz;ksx gsrq fu%'kqYd",C642)))</formula>
    </cfRule>
  </conditionalFormatting>
  <conditionalFormatting sqref="C629:C630">
    <cfRule type="containsText" dxfId="5092" priority="4267" stopIfTrue="1" operator="containsText" text="dsoy jktdh; fo|ky;ksa esa iz;ksx gsrq fu%'kqYd">
      <formula>NOT(ISERROR(SEARCH("dsoy jktdh; fo|ky;ksa esa iz;ksx gsrq fu%'kqYd",C629)))</formula>
    </cfRule>
  </conditionalFormatting>
  <conditionalFormatting sqref="J651">
    <cfRule type="cellIs" dxfId="5091" priority="4284" stopIfTrue="1" operator="equal">
      <formula>0</formula>
    </cfRule>
  </conditionalFormatting>
  <conditionalFormatting sqref="J651">
    <cfRule type="containsText" dxfId="5090" priority="4280" stopIfTrue="1" operator="containsText" text="f'k{kk foHkkx jktLFkku">
      <formula>NOT(ISERROR(SEARCH("f'k{kk foHkkx jktLFkku",J651)))</formula>
    </cfRule>
    <cfRule type="containsText" dxfId="5089" priority="4283" stopIfTrue="1" operator="containsText" text="iw.kkZad">
      <formula>NOT(ISERROR(SEARCH("iw.kkZad",J651)))</formula>
    </cfRule>
  </conditionalFormatting>
  <conditionalFormatting sqref="J651">
    <cfRule type="cellIs" dxfId="5088" priority="4281" stopIfTrue="1" operator="equal">
      <formula>1800</formula>
    </cfRule>
    <cfRule type="cellIs" dxfId="5087" priority="4282" stopIfTrue="1" operator="equal">
      <formula>200</formula>
    </cfRule>
  </conditionalFormatting>
  <conditionalFormatting sqref="J651">
    <cfRule type="containsText" dxfId="5086" priority="4279" stopIfTrue="1" operator="containsText" text="dsoy jktdh; fo|ky;ksa esa iz;ksx gsrq fu%'kqYd">
      <formula>NOT(ISERROR(SEARCH("dsoy jktdh; fo|ky;ksa esa iz;ksx gsrq fu%'kqYd",J651)))</formula>
    </cfRule>
  </conditionalFormatting>
  <conditionalFormatting sqref="C626:C627">
    <cfRule type="cellIs" dxfId="5085" priority="4276" stopIfTrue="1" operator="equal">
      <formula>0</formula>
    </cfRule>
  </conditionalFormatting>
  <conditionalFormatting sqref="C626:C627">
    <cfRule type="containsText" dxfId="5084" priority="4274" stopIfTrue="1" operator="containsText" text="f'k{kk foHkkx jktLFkku">
      <formula>NOT(ISERROR(SEARCH("f'k{kk foHkkx jktLFkku",C626)))</formula>
    </cfRule>
    <cfRule type="containsText" dxfId="5083" priority="4275" stopIfTrue="1" operator="containsText" text="iw.kkZad">
      <formula>NOT(ISERROR(SEARCH("iw.kkZad",C626)))</formula>
    </cfRule>
  </conditionalFormatting>
  <conditionalFormatting sqref="C626:C627">
    <cfRule type="containsText" dxfId="5082" priority="4273" stopIfTrue="1" operator="containsText" text="dsoy jktdh; fo|ky;ksa esa iz;ksx gsrq fu%'kqYd">
      <formula>NOT(ISERROR(SEARCH("dsoy jktdh; fo|ky;ksa esa iz;ksx gsrq fu%'kqYd",C626)))</formula>
    </cfRule>
  </conditionalFormatting>
  <conditionalFormatting sqref="C626:C627">
    <cfRule type="cellIs" dxfId="5081" priority="4277" stopIfTrue="1" operator="equal">
      <formula>1800</formula>
    </cfRule>
    <cfRule type="cellIs" dxfId="5080" priority="4278" stopIfTrue="1" operator="equal">
      <formula>200</formula>
    </cfRule>
  </conditionalFormatting>
  <conditionalFormatting sqref="C629:C630">
    <cfRule type="cellIs" dxfId="5079" priority="4272" stopIfTrue="1" operator="equal">
      <formula>0</formula>
    </cfRule>
  </conditionalFormatting>
  <conditionalFormatting sqref="C629:C630">
    <cfRule type="containsText" dxfId="5078" priority="4268" stopIfTrue="1" operator="containsText" text="f'k{kk foHkkx jktLFkku">
      <formula>NOT(ISERROR(SEARCH("f'k{kk foHkkx jktLFkku",C629)))</formula>
    </cfRule>
    <cfRule type="containsText" dxfId="5077" priority="4271" stopIfTrue="1" operator="containsText" text="iw.kkZad">
      <formula>NOT(ISERROR(SEARCH("iw.kkZad",C629)))</formula>
    </cfRule>
  </conditionalFormatting>
  <conditionalFormatting sqref="C629:C630">
    <cfRule type="cellIs" dxfId="5076" priority="4269" stopIfTrue="1" operator="equal">
      <formula>1800</formula>
    </cfRule>
    <cfRule type="cellIs" dxfId="5075" priority="4270" stopIfTrue="1" operator="equal">
      <formula>200</formula>
    </cfRule>
  </conditionalFormatting>
  <conditionalFormatting sqref="B664 C663:H664 B665:H666 C655:C656 B668 E667:E668 H667:H668 B669:E669 G669:H672 C667:D667 F667:G667 B671:E672 C670:E670 B676 C674 E674 G674 E682 B659:C659 B660:B661 I660 I663 D662:J662 J673:J676">
    <cfRule type="cellIs" dxfId="5074" priority="4260" stopIfTrue="1" operator="equal">
      <formula>0</formula>
    </cfRule>
  </conditionalFormatting>
  <conditionalFormatting sqref="B664 C663:H664 B665:H666 C655:C656 B668 E667:E668 H667:H668 B669:E669 G669:H672 C667:D667 F667:G667 B671:E672 C670:E670 B676 C674 E674 G674 E682 B659:C659 B660:B661 I660 I663 D662:J662 J673:J676">
    <cfRule type="containsText" dxfId="5073" priority="4256" stopIfTrue="1" operator="containsText" text="f'k{kk foHkkx jktLFkku">
      <formula>NOT(ISERROR(SEARCH("f'k{kk foHkkx jktLFkku",B655)))</formula>
    </cfRule>
    <cfRule type="containsText" dxfId="5072" priority="4259" stopIfTrue="1" operator="containsText" text="iw.kkZad">
      <formula>NOT(ISERROR(SEARCH("iw.kkZad",B655)))</formula>
    </cfRule>
  </conditionalFormatting>
  <conditionalFormatting sqref="C674 E674 G674 C677 C659 I659:I660 J673:J675">
    <cfRule type="cellIs" dxfId="5071" priority="4257" stopIfTrue="1" operator="equal">
      <formula>1800</formula>
    </cfRule>
    <cfRule type="cellIs" dxfId="5070" priority="4258" stopIfTrue="1" operator="equal">
      <formula>200</formula>
    </cfRule>
  </conditionalFormatting>
  <conditionalFormatting sqref="B664 C663:H664 B665:H666 C655:C656 B668 E667:E668 H667:H668 B669:E669 G669:H672 C667:D667 F667:G667 B671:E672 C670:E670 B676 C674 E674 G674 E682 B659:C659 B660:B661 I660 I663 D662:J662 J673:J676">
    <cfRule type="containsText" dxfId="5069" priority="4255" stopIfTrue="1" operator="containsText" text="dsoy jktdh; fo|ky;ksa esa iz;ksx gsrq fu%'kqYd">
      <formula>NOT(ISERROR(SEARCH("dsoy jktdh; fo|ky;ksa esa iz;ksx gsrq fu%'kqYd",B655)))</formula>
    </cfRule>
  </conditionalFormatting>
  <conditionalFormatting sqref="H682">
    <cfRule type="containsText" dxfId="5068" priority="4251" stopIfTrue="1" operator="containsText" text="dsoy jktdh; fo|ky;ksa esa iz;ksx gsrq fu%'kqYd">
      <formula>NOT(ISERROR(SEARCH("dsoy jktdh; fo|ky;ksa esa iz;ksx gsrq fu%'kqYd",H682)))</formula>
    </cfRule>
  </conditionalFormatting>
  <conditionalFormatting sqref="H682">
    <cfRule type="cellIs" dxfId="5067" priority="4254" stopIfTrue="1" operator="equal">
      <formula>0</formula>
    </cfRule>
  </conditionalFormatting>
  <conditionalFormatting sqref="A652:A653 B655:B658 C677 B673 B662:C662 B675:C675 B663">
    <cfRule type="cellIs" dxfId="5066" priority="4266" stopIfTrue="1" operator="equal">
      <formula>0</formula>
    </cfRule>
  </conditionalFormatting>
  <conditionalFormatting sqref="A652:A653 B655:B658 C677 B673 B662:C662 B675:C675 B663">
    <cfRule type="containsText" dxfId="5065" priority="4262" stopIfTrue="1" operator="containsText" text="f'k{kk foHkkx jktLFkku">
      <formula>NOT(ISERROR(SEARCH("f'k{kk foHkkx jktLFkku",A652)))</formula>
    </cfRule>
    <cfRule type="containsText" dxfId="5064" priority="4265" stopIfTrue="1" operator="containsText" text="iw.kkZad">
      <formula>NOT(ISERROR(SEARCH("iw.kkZad",A652)))</formula>
    </cfRule>
  </conditionalFormatting>
  <conditionalFormatting sqref="C656">
    <cfRule type="cellIs" dxfId="5063" priority="4263" stopIfTrue="1" operator="equal">
      <formula>1800</formula>
    </cfRule>
    <cfRule type="cellIs" dxfId="5062" priority="4264" stopIfTrue="1" operator="equal">
      <formula>200</formula>
    </cfRule>
  </conditionalFormatting>
  <conditionalFormatting sqref="A652:A653 B655:B658 C677 B673 B662:C662 B675:C675 B663">
    <cfRule type="containsText" dxfId="5061" priority="4261" stopIfTrue="1" operator="containsText" text="dsoy jktdh; fo|ky;ksa esa iz;ksx gsrq fu%'kqYd">
      <formula>NOT(ISERROR(SEARCH("dsoy jktdh; fo|ky;ksa esa iz;ksx gsrq fu%'kqYd",A652)))</formula>
    </cfRule>
  </conditionalFormatting>
  <conditionalFormatting sqref="B670 B667">
    <cfRule type="containsText" dxfId="5060" priority="4247" stopIfTrue="1" operator="containsText" text="dsoy jktdh; fo|ky;ksa esa iz;ksx gsrq fu%'kqYd">
      <formula>NOT(ISERROR(SEARCH("dsoy jktdh; fo|ky;ksa esa iz;ksx gsrq fu%'kqYd",B667)))</formula>
    </cfRule>
  </conditionalFormatting>
  <conditionalFormatting sqref="H682">
    <cfRule type="containsText" dxfId="5059" priority="4252" stopIfTrue="1" operator="containsText" text="f'k{kk foHkkx jktLFkku">
      <formula>NOT(ISERROR(SEARCH("f'k{kk foHkkx jktLFkku",H682)))</formula>
    </cfRule>
    <cfRule type="containsText" dxfId="5058" priority="4253" stopIfTrue="1" operator="containsText" text="iw.kkZad">
      <formula>NOT(ISERROR(SEARCH("iw.kkZad",H682)))</formula>
    </cfRule>
  </conditionalFormatting>
  <conditionalFormatting sqref="B670 B667">
    <cfRule type="cellIs" dxfId="5057" priority="4250" stopIfTrue="1" operator="equal">
      <formula>0</formula>
    </cfRule>
  </conditionalFormatting>
  <conditionalFormatting sqref="B670 B667">
    <cfRule type="containsText" dxfId="5056" priority="4248" stopIfTrue="1" operator="containsText" text="f'k{kk foHkkx jktLFkku">
      <formula>NOT(ISERROR(SEARCH("f'k{kk foHkkx jktLFkku",B667)))</formula>
    </cfRule>
    <cfRule type="containsText" dxfId="5055" priority="4249" stopIfTrue="1" operator="containsText" text="iw.kkZad">
      <formula>NOT(ISERROR(SEARCH("iw.kkZad",B667)))</formula>
    </cfRule>
  </conditionalFormatting>
  <conditionalFormatting sqref="G675">
    <cfRule type="cellIs" dxfId="5054" priority="4246" stopIfTrue="1" operator="equal">
      <formula>0</formula>
    </cfRule>
  </conditionalFormatting>
  <conditionalFormatting sqref="G675">
    <cfRule type="containsText" dxfId="5053" priority="4244" stopIfTrue="1" operator="containsText" text="f'k{kk foHkkx jktLFkku">
      <formula>NOT(ISERROR(SEARCH("f'k{kk foHkkx jktLFkku",G675)))</formula>
    </cfRule>
    <cfRule type="containsText" dxfId="5052" priority="4245" stopIfTrue="1" operator="containsText" text="iw.kkZad">
      <formula>NOT(ISERROR(SEARCH("iw.kkZad",G675)))</formula>
    </cfRule>
  </conditionalFormatting>
  <conditionalFormatting sqref="G675">
    <cfRule type="containsText" dxfId="5051" priority="4243" stopIfTrue="1" operator="containsText" text="dsoy jktdh; fo|ky;ksa esa iz;ksx gsrq fu%'kqYd">
      <formula>NOT(ISERROR(SEARCH("dsoy jktdh; fo|ky;ksa esa iz;ksx gsrq fu%'kqYd",G675)))</formula>
    </cfRule>
  </conditionalFormatting>
  <conditionalFormatting sqref="I674">
    <cfRule type="cellIs" dxfId="5050" priority="4242" stopIfTrue="1" operator="equal">
      <formula>0</formula>
    </cfRule>
  </conditionalFormatting>
  <conditionalFormatting sqref="I674">
    <cfRule type="containsText" dxfId="5049" priority="4238" stopIfTrue="1" operator="containsText" text="f'k{kk foHkkx jktLFkku">
      <formula>NOT(ISERROR(SEARCH("f'k{kk foHkkx jktLFkku",I674)))</formula>
    </cfRule>
    <cfRule type="containsText" dxfId="5048" priority="4241" stopIfTrue="1" operator="containsText" text="iw.kkZad">
      <formula>NOT(ISERROR(SEARCH("iw.kkZad",I674)))</formula>
    </cfRule>
  </conditionalFormatting>
  <conditionalFormatting sqref="I674">
    <cfRule type="cellIs" dxfId="5047" priority="4239" stopIfTrue="1" operator="equal">
      <formula>1800</formula>
    </cfRule>
    <cfRule type="cellIs" dxfId="5046" priority="4240" stopIfTrue="1" operator="equal">
      <formula>200</formula>
    </cfRule>
  </conditionalFormatting>
  <conditionalFormatting sqref="I674">
    <cfRule type="containsText" dxfId="5045" priority="4237" stopIfTrue="1" operator="containsText" text="dsoy jktdh; fo|ky;ksa esa iz;ksx gsrq fu%'kqYd">
      <formula>NOT(ISERROR(SEARCH("dsoy jktdh; fo|ky;ksa esa iz;ksx gsrq fu%'kqYd",I674)))</formula>
    </cfRule>
  </conditionalFormatting>
  <conditionalFormatting sqref="C673">
    <cfRule type="cellIs" dxfId="5044" priority="4236" stopIfTrue="1" operator="equal">
      <formula>0</formula>
    </cfRule>
  </conditionalFormatting>
  <conditionalFormatting sqref="C673">
    <cfRule type="containsText" dxfId="5043" priority="4232" stopIfTrue="1" operator="containsText" text="f'k{kk foHkkx jktLFkku">
      <formula>NOT(ISERROR(SEARCH("f'k{kk foHkkx jktLFkku",C673)))</formula>
    </cfRule>
    <cfRule type="containsText" dxfId="5042" priority="4235" stopIfTrue="1" operator="containsText" text="iw.kkZad">
      <formula>NOT(ISERROR(SEARCH("iw.kkZad",C673)))</formula>
    </cfRule>
  </conditionalFormatting>
  <conditionalFormatting sqref="C673">
    <cfRule type="cellIs" dxfId="5041" priority="4233" stopIfTrue="1" operator="equal">
      <formula>1800</formula>
    </cfRule>
    <cfRule type="cellIs" dxfId="5040" priority="4234" stopIfTrue="1" operator="equal">
      <formula>200</formula>
    </cfRule>
  </conditionalFormatting>
  <conditionalFormatting sqref="C673">
    <cfRule type="containsText" dxfId="5039" priority="4231" stopIfTrue="1" operator="containsText" text="dsoy jktdh; fo|ky;ksa esa iz;ksx gsrq fu%'kqYd">
      <formula>NOT(ISERROR(SEARCH("dsoy jktdh; fo|ky;ksa esa iz;ksx gsrq fu%'kqYd",C673)))</formula>
    </cfRule>
  </conditionalFormatting>
  <conditionalFormatting sqref="C660:C661">
    <cfRule type="containsText" dxfId="5038" priority="4213" stopIfTrue="1" operator="containsText" text="dsoy jktdh; fo|ky;ksa esa iz;ksx gsrq fu%'kqYd">
      <formula>NOT(ISERROR(SEARCH("dsoy jktdh; fo|ky;ksa esa iz;ksx gsrq fu%'kqYd",C660)))</formula>
    </cfRule>
  </conditionalFormatting>
  <conditionalFormatting sqref="J682">
    <cfRule type="cellIs" dxfId="5037" priority="4230" stopIfTrue="1" operator="equal">
      <formula>0</formula>
    </cfRule>
  </conditionalFormatting>
  <conditionalFormatting sqref="J682">
    <cfRule type="containsText" dxfId="5036" priority="4226" stopIfTrue="1" operator="containsText" text="f'k{kk foHkkx jktLFkku">
      <formula>NOT(ISERROR(SEARCH("f'k{kk foHkkx jktLFkku",J682)))</formula>
    </cfRule>
    <cfRule type="containsText" dxfId="5035" priority="4229" stopIfTrue="1" operator="containsText" text="iw.kkZad">
      <formula>NOT(ISERROR(SEARCH("iw.kkZad",J682)))</formula>
    </cfRule>
  </conditionalFormatting>
  <conditionalFormatting sqref="J682">
    <cfRule type="cellIs" dxfId="5034" priority="4227" stopIfTrue="1" operator="equal">
      <formula>1800</formula>
    </cfRule>
    <cfRule type="cellIs" dxfId="5033" priority="4228" stopIfTrue="1" operator="equal">
      <formula>200</formula>
    </cfRule>
  </conditionalFormatting>
  <conditionalFormatting sqref="J682">
    <cfRule type="containsText" dxfId="5032" priority="4225" stopIfTrue="1" operator="containsText" text="dsoy jktdh; fo|ky;ksa esa iz;ksx gsrq fu%'kqYd">
      <formula>NOT(ISERROR(SEARCH("dsoy jktdh; fo|ky;ksa esa iz;ksx gsrq fu%'kqYd",J682)))</formula>
    </cfRule>
  </conditionalFormatting>
  <conditionalFormatting sqref="C657:C658">
    <cfRule type="cellIs" dxfId="5031" priority="4222" stopIfTrue="1" operator="equal">
      <formula>0</formula>
    </cfRule>
  </conditionalFormatting>
  <conditionalFormatting sqref="C657:C658">
    <cfRule type="containsText" dxfId="5030" priority="4220" stopIfTrue="1" operator="containsText" text="f'k{kk foHkkx jktLFkku">
      <formula>NOT(ISERROR(SEARCH("f'k{kk foHkkx jktLFkku",C657)))</formula>
    </cfRule>
    <cfRule type="containsText" dxfId="5029" priority="4221" stopIfTrue="1" operator="containsText" text="iw.kkZad">
      <formula>NOT(ISERROR(SEARCH("iw.kkZad",C657)))</formula>
    </cfRule>
  </conditionalFormatting>
  <conditionalFormatting sqref="C657:C658">
    <cfRule type="containsText" dxfId="5028" priority="4219" stopIfTrue="1" operator="containsText" text="dsoy jktdh; fo|ky;ksa esa iz;ksx gsrq fu%'kqYd">
      <formula>NOT(ISERROR(SEARCH("dsoy jktdh; fo|ky;ksa esa iz;ksx gsrq fu%'kqYd",C657)))</formula>
    </cfRule>
  </conditionalFormatting>
  <conditionalFormatting sqref="C657:C658">
    <cfRule type="cellIs" dxfId="5027" priority="4223" stopIfTrue="1" operator="equal">
      <formula>1800</formula>
    </cfRule>
    <cfRule type="cellIs" dxfId="5026" priority="4224" stopIfTrue="1" operator="equal">
      <formula>200</formula>
    </cfRule>
  </conditionalFormatting>
  <conditionalFormatting sqref="C660:C661">
    <cfRule type="cellIs" dxfId="5025" priority="4218" stopIfTrue="1" operator="equal">
      <formula>0</formula>
    </cfRule>
  </conditionalFormatting>
  <conditionalFormatting sqref="C660:C661">
    <cfRule type="containsText" dxfId="5024" priority="4214" stopIfTrue="1" operator="containsText" text="f'k{kk foHkkx jktLFkku">
      <formula>NOT(ISERROR(SEARCH("f'k{kk foHkkx jktLFkku",C660)))</formula>
    </cfRule>
    <cfRule type="containsText" dxfId="5023" priority="4217" stopIfTrue="1" operator="containsText" text="iw.kkZad">
      <formula>NOT(ISERROR(SEARCH("iw.kkZad",C660)))</formula>
    </cfRule>
  </conditionalFormatting>
  <conditionalFormatting sqref="C660:C661">
    <cfRule type="cellIs" dxfId="5022" priority="4215" stopIfTrue="1" operator="equal">
      <formula>1800</formula>
    </cfRule>
    <cfRule type="cellIs" dxfId="5021" priority="4216" stopIfTrue="1" operator="equal">
      <formula>200</formula>
    </cfRule>
  </conditionalFormatting>
  <conditionalFormatting sqref="B695 C694:H695 B696:H697 C686:C687 B699 E698:E699 H698:H699 B700:E700 G700:H703 C698:D698 F698:G698 B702:E703 C701:E701 B707 C705 E705 G705 E713 B690:C690 B691:B692 I691 I694 D693:J693 J704:J707">
    <cfRule type="cellIs" dxfId="5020" priority="4206" stopIfTrue="1" operator="equal">
      <formula>0</formula>
    </cfRule>
  </conditionalFormatting>
  <conditionalFormatting sqref="B695 C694:H695 B696:H697 C686:C687 B699 E698:E699 H698:H699 B700:E700 G700:H703 C698:D698 F698:G698 B702:E703 C701:E701 B707 C705 E705 G705 E713 B690:C690 B691:B692 I691 I694 D693:J693 J704:J707">
    <cfRule type="containsText" dxfId="5019" priority="4202" stopIfTrue="1" operator="containsText" text="f'k{kk foHkkx jktLFkku">
      <formula>NOT(ISERROR(SEARCH("f'k{kk foHkkx jktLFkku",B686)))</formula>
    </cfRule>
    <cfRule type="containsText" dxfId="5018" priority="4205" stopIfTrue="1" operator="containsText" text="iw.kkZad">
      <formula>NOT(ISERROR(SEARCH("iw.kkZad",B686)))</formula>
    </cfRule>
  </conditionalFormatting>
  <conditionalFormatting sqref="C705 E705 G705 C708 C690 I690:I691 J704:J706">
    <cfRule type="cellIs" dxfId="5017" priority="4203" stopIfTrue="1" operator="equal">
      <formula>1800</formula>
    </cfRule>
    <cfRule type="cellIs" dxfId="5016" priority="4204" stopIfTrue="1" operator="equal">
      <formula>200</formula>
    </cfRule>
  </conditionalFormatting>
  <conditionalFormatting sqref="B695 C694:H695 B696:H697 C686:C687 B699 E698:E699 H698:H699 B700:E700 G700:H703 C698:D698 F698:G698 B702:E703 C701:E701 B707 C705 E705 G705 E713 B690:C690 B691:B692 I691 I694 D693:J693 J704:J707">
    <cfRule type="containsText" dxfId="5015" priority="4201" stopIfTrue="1" operator="containsText" text="dsoy jktdh; fo|ky;ksa esa iz;ksx gsrq fu%'kqYd">
      <formula>NOT(ISERROR(SEARCH("dsoy jktdh; fo|ky;ksa esa iz;ksx gsrq fu%'kqYd",B686)))</formula>
    </cfRule>
  </conditionalFormatting>
  <conditionalFormatting sqref="H713">
    <cfRule type="containsText" dxfId="5014" priority="4197" stopIfTrue="1" operator="containsText" text="dsoy jktdh; fo|ky;ksa esa iz;ksx gsrq fu%'kqYd">
      <formula>NOT(ISERROR(SEARCH("dsoy jktdh; fo|ky;ksa esa iz;ksx gsrq fu%'kqYd",H713)))</formula>
    </cfRule>
  </conditionalFormatting>
  <conditionalFormatting sqref="H713">
    <cfRule type="cellIs" dxfId="5013" priority="4200" stopIfTrue="1" operator="equal">
      <formula>0</formula>
    </cfRule>
  </conditionalFormatting>
  <conditionalFormatting sqref="A683:A684 B686:B689 C708 B704 B693:C693 B706:C706 B694">
    <cfRule type="cellIs" dxfId="5012" priority="4212" stopIfTrue="1" operator="equal">
      <formula>0</formula>
    </cfRule>
  </conditionalFormatting>
  <conditionalFormatting sqref="A683:A684 B686:B689 C708 B704 B693:C693 B706:C706 B694">
    <cfRule type="containsText" dxfId="5011" priority="4208" stopIfTrue="1" operator="containsText" text="f'k{kk foHkkx jktLFkku">
      <formula>NOT(ISERROR(SEARCH("f'k{kk foHkkx jktLFkku",A683)))</formula>
    </cfRule>
    <cfRule type="containsText" dxfId="5010" priority="4211" stopIfTrue="1" operator="containsText" text="iw.kkZad">
      <formula>NOT(ISERROR(SEARCH("iw.kkZad",A683)))</formula>
    </cfRule>
  </conditionalFormatting>
  <conditionalFormatting sqref="C687">
    <cfRule type="cellIs" dxfId="5009" priority="4209" stopIfTrue="1" operator="equal">
      <formula>1800</formula>
    </cfRule>
    <cfRule type="cellIs" dxfId="5008" priority="4210" stopIfTrue="1" operator="equal">
      <formula>200</formula>
    </cfRule>
  </conditionalFormatting>
  <conditionalFormatting sqref="A683:A684 B686:B689 C708 B704 B693:C693 B706:C706 B694">
    <cfRule type="containsText" dxfId="5007" priority="4207" stopIfTrue="1" operator="containsText" text="dsoy jktdh; fo|ky;ksa esa iz;ksx gsrq fu%'kqYd">
      <formula>NOT(ISERROR(SEARCH("dsoy jktdh; fo|ky;ksa esa iz;ksx gsrq fu%'kqYd",A683)))</formula>
    </cfRule>
  </conditionalFormatting>
  <conditionalFormatting sqref="B701 B698">
    <cfRule type="containsText" dxfId="5006" priority="4193" stopIfTrue="1" operator="containsText" text="dsoy jktdh; fo|ky;ksa esa iz;ksx gsrq fu%'kqYd">
      <formula>NOT(ISERROR(SEARCH("dsoy jktdh; fo|ky;ksa esa iz;ksx gsrq fu%'kqYd",B698)))</formula>
    </cfRule>
  </conditionalFormatting>
  <conditionalFormatting sqref="H713">
    <cfRule type="containsText" dxfId="5005" priority="4198" stopIfTrue="1" operator="containsText" text="f'k{kk foHkkx jktLFkku">
      <formula>NOT(ISERROR(SEARCH("f'k{kk foHkkx jktLFkku",H713)))</formula>
    </cfRule>
    <cfRule type="containsText" dxfId="5004" priority="4199" stopIfTrue="1" operator="containsText" text="iw.kkZad">
      <formula>NOT(ISERROR(SEARCH("iw.kkZad",H713)))</formula>
    </cfRule>
  </conditionalFormatting>
  <conditionalFormatting sqref="B701 B698">
    <cfRule type="cellIs" dxfId="5003" priority="4196" stopIfTrue="1" operator="equal">
      <formula>0</formula>
    </cfRule>
  </conditionalFormatting>
  <conditionalFormatting sqref="B701 B698">
    <cfRule type="containsText" dxfId="5002" priority="4194" stopIfTrue="1" operator="containsText" text="f'k{kk foHkkx jktLFkku">
      <formula>NOT(ISERROR(SEARCH("f'k{kk foHkkx jktLFkku",B698)))</formula>
    </cfRule>
    <cfRule type="containsText" dxfId="5001" priority="4195" stopIfTrue="1" operator="containsText" text="iw.kkZad">
      <formula>NOT(ISERROR(SEARCH("iw.kkZad",B698)))</formula>
    </cfRule>
  </conditionalFormatting>
  <conditionalFormatting sqref="G706">
    <cfRule type="cellIs" dxfId="5000" priority="4192" stopIfTrue="1" operator="equal">
      <formula>0</formula>
    </cfRule>
  </conditionalFormatting>
  <conditionalFormatting sqref="G706">
    <cfRule type="containsText" dxfId="4999" priority="4190" stopIfTrue="1" operator="containsText" text="f'k{kk foHkkx jktLFkku">
      <formula>NOT(ISERROR(SEARCH("f'k{kk foHkkx jktLFkku",G706)))</formula>
    </cfRule>
    <cfRule type="containsText" dxfId="4998" priority="4191" stopIfTrue="1" operator="containsText" text="iw.kkZad">
      <formula>NOT(ISERROR(SEARCH("iw.kkZad",G706)))</formula>
    </cfRule>
  </conditionalFormatting>
  <conditionalFormatting sqref="G706">
    <cfRule type="containsText" dxfId="4997" priority="4189" stopIfTrue="1" operator="containsText" text="dsoy jktdh; fo|ky;ksa esa iz;ksx gsrq fu%'kqYd">
      <formula>NOT(ISERROR(SEARCH("dsoy jktdh; fo|ky;ksa esa iz;ksx gsrq fu%'kqYd",G706)))</formula>
    </cfRule>
  </conditionalFormatting>
  <conditionalFormatting sqref="I705">
    <cfRule type="cellIs" dxfId="4996" priority="4188" stopIfTrue="1" operator="equal">
      <formula>0</formula>
    </cfRule>
  </conditionalFormatting>
  <conditionalFormatting sqref="I705">
    <cfRule type="containsText" dxfId="4995" priority="4184" stopIfTrue="1" operator="containsText" text="f'k{kk foHkkx jktLFkku">
      <formula>NOT(ISERROR(SEARCH("f'k{kk foHkkx jktLFkku",I705)))</formula>
    </cfRule>
    <cfRule type="containsText" dxfId="4994" priority="4187" stopIfTrue="1" operator="containsText" text="iw.kkZad">
      <formula>NOT(ISERROR(SEARCH("iw.kkZad",I705)))</formula>
    </cfRule>
  </conditionalFormatting>
  <conditionalFormatting sqref="I705">
    <cfRule type="cellIs" dxfId="4993" priority="4185" stopIfTrue="1" operator="equal">
      <formula>1800</formula>
    </cfRule>
    <cfRule type="cellIs" dxfId="4992" priority="4186" stopIfTrue="1" operator="equal">
      <formula>200</formula>
    </cfRule>
  </conditionalFormatting>
  <conditionalFormatting sqref="I705">
    <cfRule type="containsText" dxfId="4991" priority="4183" stopIfTrue="1" operator="containsText" text="dsoy jktdh; fo|ky;ksa esa iz;ksx gsrq fu%'kqYd">
      <formula>NOT(ISERROR(SEARCH("dsoy jktdh; fo|ky;ksa esa iz;ksx gsrq fu%'kqYd",I705)))</formula>
    </cfRule>
  </conditionalFormatting>
  <conditionalFormatting sqref="C704">
    <cfRule type="cellIs" dxfId="4990" priority="4182" stopIfTrue="1" operator="equal">
      <formula>0</formula>
    </cfRule>
  </conditionalFormatting>
  <conditionalFormatting sqref="C704">
    <cfRule type="containsText" dxfId="4989" priority="4178" stopIfTrue="1" operator="containsText" text="f'k{kk foHkkx jktLFkku">
      <formula>NOT(ISERROR(SEARCH("f'k{kk foHkkx jktLFkku",C704)))</formula>
    </cfRule>
    <cfRule type="containsText" dxfId="4988" priority="4181" stopIfTrue="1" operator="containsText" text="iw.kkZad">
      <formula>NOT(ISERROR(SEARCH("iw.kkZad",C704)))</formula>
    </cfRule>
  </conditionalFormatting>
  <conditionalFormatting sqref="C704">
    <cfRule type="cellIs" dxfId="4987" priority="4179" stopIfTrue="1" operator="equal">
      <formula>1800</formula>
    </cfRule>
    <cfRule type="cellIs" dxfId="4986" priority="4180" stopIfTrue="1" operator="equal">
      <formula>200</formula>
    </cfRule>
  </conditionalFormatting>
  <conditionalFormatting sqref="C704">
    <cfRule type="containsText" dxfId="4985" priority="4177" stopIfTrue="1" operator="containsText" text="dsoy jktdh; fo|ky;ksa esa iz;ksx gsrq fu%'kqYd">
      <formula>NOT(ISERROR(SEARCH("dsoy jktdh; fo|ky;ksa esa iz;ksx gsrq fu%'kqYd",C704)))</formula>
    </cfRule>
  </conditionalFormatting>
  <conditionalFormatting sqref="C691:C692">
    <cfRule type="containsText" dxfId="4984" priority="4159" stopIfTrue="1" operator="containsText" text="dsoy jktdh; fo|ky;ksa esa iz;ksx gsrq fu%'kqYd">
      <formula>NOT(ISERROR(SEARCH("dsoy jktdh; fo|ky;ksa esa iz;ksx gsrq fu%'kqYd",C691)))</formula>
    </cfRule>
  </conditionalFormatting>
  <conditionalFormatting sqref="J713">
    <cfRule type="cellIs" dxfId="4983" priority="4176" stopIfTrue="1" operator="equal">
      <formula>0</formula>
    </cfRule>
  </conditionalFormatting>
  <conditionalFormatting sqref="J713">
    <cfRule type="containsText" dxfId="4982" priority="4172" stopIfTrue="1" operator="containsText" text="f'k{kk foHkkx jktLFkku">
      <formula>NOT(ISERROR(SEARCH("f'k{kk foHkkx jktLFkku",J713)))</formula>
    </cfRule>
    <cfRule type="containsText" dxfId="4981" priority="4175" stopIfTrue="1" operator="containsText" text="iw.kkZad">
      <formula>NOT(ISERROR(SEARCH("iw.kkZad",J713)))</formula>
    </cfRule>
  </conditionalFormatting>
  <conditionalFormatting sqref="J713">
    <cfRule type="cellIs" dxfId="4980" priority="4173" stopIfTrue="1" operator="equal">
      <formula>1800</formula>
    </cfRule>
    <cfRule type="cellIs" dxfId="4979" priority="4174" stopIfTrue="1" operator="equal">
      <formula>200</formula>
    </cfRule>
  </conditionalFormatting>
  <conditionalFormatting sqref="J713">
    <cfRule type="containsText" dxfId="4978" priority="4171" stopIfTrue="1" operator="containsText" text="dsoy jktdh; fo|ky;ksa esa iz;ksx gsrq fu%'kqYd">
      <formula>NOT(ISERROR(SEARCH("dsoy jktdh; fo|ky;ksa esa iz;ksx gsrq fu%'kqYd",J713)))</formula>
    </cfRule>
  </conditionalFormatting>
  <conditionalFormatting sqref="C688:C689">
    <cfRule type="cellIs" dxfId="4977" priority="4168" stopIfTrue="1" operator="equal">
      <formula>0</formula>
    </cfRule>
  </conditionalFormatting>
  <conditionalFormatting sqref="C688:C689">
    <cfRule type="containsText" dxfId="4976" priority="4166" stopIfTrue="1" operator="containsText" text="f'k{kk foHkkx jktLFkku">
      <formula>NOT(ISERROR(SEARCH("f'k{kk foHkkx jktLFkku",C688)))</formula>
    </cfRule>
    <cfRule type="containsText" dxfId="4975" priority="4167" stopIfTrue="1" operator="containsText" text="iw.kkZad">
      <formula>NOT(ISERROR(SEARCH("iw.kkZad",C688)))</formula>
    </cfRule>
  </conditionalFormatting>
  <conditionalFormatting sqref="C688:C689">
    <cfRule type="containsText" dxfId="4974" priority="4165" stopIfTrue="1" operator="containsText" text="dsoy jktdh; fo|ky;ksa esa iz;ksx gsrq fu%'kqYd">
      <formula>NOT(ISERROR(SEARCH("dsoy jktdh; fo|ky;ksa esa iz;ksx gsrq fu%'kqYd",C688)))</formula>
    </cfRule>
  </conditionalFormatting>
  <conditionalFormatting sqref="C688:C689">
    <cfRule type="cellIs" dxfId="4973" priority="4169" stopIfTrue="1" operator="equal">
      <formula>1800</formula>
    </cfRule>
    <cfRule type="cellIs" dxfId="4972" priority="4170" stopIfTrue="1" operator="equal">
      <formula>200</formula>
    </cfRule>
  </conditionalFormatting>
  <conditionalFormatting sqref="C691:C692">
    <cfRule type="cellIs" dxfId="4971" priority="4164" stopIfTrue="1" operator="equal">
      <formula>0</formula>
    </cfRule>
  </conditionalFormatting>
  <conditionalFormatting sqref="C691:C692">
    <cfRule type="containsText" dxfId="4970" priority="4160" stopIfTrue="1" operator="containsText" text="f'k{kk foHkkx jktLFkku">
      <formula>NOT(ISERROR(SEARCH("f'k{kk foHkkx jktLFkku",C691)))</formula>
    </cfRule>
    <cfRule type="containsText" dxfId="4969" priority="4163" stopIfTrue="1" operator="containsText" text="iw.kkZad">
      <formula>NOT(ISERROR(SEARCH("iw.kkZad",C691)))</formula>
    </cfRule>
  </conditionalFormatting>
  <conditionalFormatting sqref="C691:C692">
    <cfRule type="cellIs" dxfId="4968" priority="4161" stopIfTrue="1" operator="equal">
      <formula>1800</formula>
    </cfRule>
    <cfRule type="cellIs" dxfId="4967" priority="4162" stopIfTrue="1" operator="equal">
      <formula>200</formula>
    </cfRule>
  </conditionalFormatting>
  <conditionalFormatting sqref="B726 C725:H726 B727:H728 C717:C718 B730 E729:E730 H729:H730 B731:E731 G731:H734 C729:D729 F729:G729 B733:E734 C732:E732 B738 C736 E736 G736 E744 B721:C721 B722:B723 I722 I725 D724:J724 J735:J738">
    <cfRule type="cellIs" dxfId="4966" priority="4152" stopIfTrue="1" operator="equal">
      <formula>0</formula>
    </cfRule>
  </conditionalFormatting>
  <conditionalFormatting sqref="B726 C725:H726 B727:H728 C717:C718 B730 E729:E730 H729:H730 B731:E731 G731:H734 C729:D729 F729:G729 B733:E734 C732:E732 B738 C736 E736 G736 E744 B721:C721 B722:B723 I722 I725 D724:J724 J735:J738">
    <cfRule type="containsText" dxfId="4965" priority="4148" stopIfTrue="1" operator="containsText" text="f'k{kk foHkkx jktLFkku">
      <formula>NOT(ISERROR(SEARCH("f'k{kk foHkkx jktLFkku",B717)))</formula>
    </cfRule>
    <cfRule type="containsText" dxfId="4964" priority="4151" stopIfTrue="1" operator="containsText" text="iw.kkZad">
      <formula>NOT(ISERROR(SEARCH("iw.kkZad",B717)))</formula>
    </cfRule>
  </conditionalFormatting>
  <conditionalFormatting sqref="C736 E736 G736 C739 C721 I721:I722 J735:J737">
    <cfRule type="cellIs" dxfId="4963" priority="4149" stopIfTrue="1" operator="equal">
      <formula>1800</formula>
    </cfRule>
    <cfRule type="cellIs" dxfId="4962" priority="4150" stopIfTrue="1" operator="equal">
      <formula>200</formula>
    </cfRule>
  </conditionalFormatting>
  <conditionalFormatting sqref="B726 C725:H726 B727:H728 C717:C718 B730 E729:E730 H729:H730 B731:E731 G731:H734 C729:D729 F729:G729 B733:E734 C732:E732 B738 C736 E736 G736 E744 B721:C721 B722:B723 I722 I725 D724:J724 J735:J738">
    <cfRule type="containsText" dxfId="4961" priority="4147" stopIfTrue="1" operator="containsText" text="dsoy jktdh; fo|ky;ksa esa iz;ksx gsrq fu%'kqYd">
      <formula>NOT(ISERROR(SEARCH("dsoy jktdh; fo|ky;ksa esa iz;ksx gsrq fu%'kqYd",B717)))</formula>
    </cfRule>
  </conditionalFormatting>
  <conditionalFormatting sqref="H744">
    <cfRule type="containsText" dxfId="4960" priority="4143" stopIfTrue="1" operator="containsText" text="dsoy jktdh; fo|ky;ksa esa iz;ksx gsrq fu%'kqYd">
      <formula>NOT(ISERROR(SEARCH("dsoy jktdh; fo|ky;ksa esa iz;ksx gsrq fu%'kqYd",H744)))</formula>
    </cfRule>
  </conditionalFormatting>
  <conditionalFormatting sqref="H744">
    <cfRule type="cellIs" dxfId="4959" priority="4146" stopIfTrue="1" operator="equal">
      <formula>0</formula>
    </cfRule>
  </conditionalFormatting>
  <conditionalFormatting sqref="A714:A715 B717:B720 C739 B735 B724:C724 B737:C737 B725">
    <cfRule type="cellIs" dxfId="4958" priority="4158" stopIfTrue="1" operator="equal">
      <formula>0</formula>
    </cfRule>
  </conditionalFormatting>
  <conditionalFormatting sqref="A714:A715 B717:B720 C739 B735 B724:C724 B737:C737 B725">
    <cfRule type="containsText" dxfId="4957" priority="4154" stopIfTrue="1" operator="containsText" text="f'k{kk foHkkx jktLFkku">
      <formula>NOT(ISERROR(SEARCH("f'k{kk foHkkx jktLFkku",A714)))</formula>
    </cfRule>
    <cfRule type="containsText" dxfId="4956" priority="4157" stopIfTrue="1" operator="containsText" text="iw.kkZad">
      <formula>NOT(ISERROR(SEARCH("iw.kkZad",A714)))</formula>
    </cfRule>
  </conditionalFormatting>
  <conditionalFormatting sqref="C718">
    <cfRule type="cellIs" dxfId="4955" priority="4155" stopIfTrue="1" operator="equal">
      <formula>1800</formula>
    </cfRule>
    <cfRule type="cellIs" dxfId="4954" priority="4156" stopIfTrue="1" operator="equal">
      <formula>200</formula>
    </cfRule>
  </conditionalFormatting>
  <conditionalFormatting sqref="A714:A715 B717:B720 C739 B735 B724:C724 B737:C737 B725">
    <cfRule type="containsText" dxfId="4953" priority="4153" stopIfTrue="1" operator="containsText" text="dsoy jktdh; fo|ky;ksa esa iz;ksx gsrq fu%'kqYd">
      <formula>NOT(ISERROR(SEARCH("dsoy jktdh; fo|ky;ksa esa iz;ksx gsrq fu%'kqYd",A714)))</formula>
    </cfRule>
  </conditionalFormatting>
  <conditionalFormatting sqref="B732 B729">
    <cfRule type="containsText" dxfId="4952" priority="4139" stopIfTrue="1" operator="containsText" text="dsoy jktdh; fo|ky;ksa esa iz;ksx gsrq fu%'kqYd">
      <formula>NOT(ISERROR(SEARCH("dsoy jktdh; fo|ky;ksa esa iz;ksx gsrq fu%'kqYd",B729)))</formula>
    </cfRule>
  </conditionalFormatting>
  <conditionalFormatting sqref="H744">
    <cfRule type="containsText" dxfId="4951" priority="4144" stopIfTrue="1" operator="containsText" text="f'k{kk foHkkx jktLFkku">
      <formula>NOT(ISERROR(SEARCH("f'k{kk foHkkx jktLFkku",H744)))</formula>
    </cfRule>
    <cfRule type="containsText" dxfId="4950" priority="4145" stopIfTrue="1" operator="containsText" text="iw.kkZad">
      <formula>NOT(ISERROR(SEARCH("iw.kkZad",H744)))</formula>
    </cfRule>
  </conditionalFormatting>
  <conditionalFormatting sqref="B732 B729">
    <cfRule type="cellIs" dxfId="4949" priority="4142" stopIfTrue="1" operator="equal">
      <formula>0</formula>
    </cfRule>
  </conditionalFormatting>
  <conditionalFormatting sqref="B732 B729">
    <cfRule type="containsText" dxfId="4948" priority="4140" stopIfTrue="1" operator="containsText" text="f'k{kk foHkkx jktLFkku">
      <formula>NOT(ISERROR(SEARCH("f'k{kk foHkkx jktLFkku",B729)))</formula>
    </cfRule>
    <cfRule type="containsText" dxfId="4947" priority="4141" stopIfTrue="1" operator="containsText" text="iw.kkZad">
      <formula>NOT(ISERROR(SEARCH("iw.kkZad",B729)))</formula>
    </cfRule>
  </conditionalFormatting>
  <conditionalFormatting sqref="G737">
    <cfRule type="cellIs" dxfId="4946" priority="4138" stopIfTrue="1" operator="equal">
      <formula>0</formula>
    </cfRule>
  </conditionalFormatting>
  <conditionalFormatting sqref="G737">
    <cfRule type="containsText" dxfId="4945" priority="4136" stopIfTrue="1" operator="containsText" text="f'k{kk foHkkx jktLFkku">
      <formula>NOT(ISERROR(SEARCH("f'k{kk foHkkx jktLFkku",G737)))</formula>
    </cfRule>
    <cfRule type="containsText" dxfId="4944" priority="4137" stopIfTrue="1" operator="containsText" text="iw.kkZad">
      <formula>NOT(ISERROR(SEARCH("iw.kkZad",G737)))</formula>
    </cfRule>
  </conditionalFormatting>
  <conditionalFormatting sqref="G737">
    <cfRule type="containsText" dxfId="4943" priority="4135" stopIfTrue="1" operator="containsText" text="dsoy jktdh; fo|ky;ksa esa iz;ksx gsrq fu%'kqYd">
      <formula>NOT(ISERROR(SEARCH("dsoy jktdh; fo|ky;ksa esa iz;ksx gsrq fu%'kqYd",G737)))</formula>
    </cfRule>
  </conditionalFormatting>
  <conditionalFormatting sqref="I736">
    <cfRule type="cellIs" dxfId="4942" priority="4134" stopIfTrue="1" operator="equal">
      <formula>0</formula>
    </cfRule>
  </conditionalFormatting>
  <conditionalFormatting sqref="I736">
    <cfRule type="containsText" dxfId="4941" priority="4130" stopIfTrue="1" operator="containsText" text="f'k{kk foHkkx jktLFkku">
      <formula>NOT(ISERROR(SEARCH("f'k{kk foHkkx jktLFkku",I736)))</formula>
    </cfRule>
    <cfRule type="containsText" dxfId="4940" priority="4133" stopIfTrue="1" operator="containsText" text="iw.kkZad">
      <formula>NOT(ISERROR(SEARCH("iw.kkZad",I736)))</formula>
    </cfRule>
  </conditionalFormatting>
  <conditionalFormatting sqref="I736">
    <cfRule type="cellIs" dxfId="4939" priority="4131" stopIfTrue="1" operator="equal">
      <formula>1800</formula>
    </cfRule>
    <cfRule type="cellIs" dxfId="4938" priority="4132" stopIfTrue="1" operator="equal">
      <formula>200</formula>
    </cfRule>
  </conditionalFormatting>
  <conditionalFormatting sqref="I736">
    <cfRule type="containsText" dxfId="4937" priority="4129" stopIfTrue="1" operator="containsText" text="dsoy jktdh; fo|ky;ksa esa iz;ksx gsrq fu%'kqYd">
      <formula>NOT(ISERROR(SEARCH("dsoy jktdh; fo|ky;ksa esa iz;ksx gsrq fu%'kqYd",I736)))</formula>
    </cfRule>
  </conditionalFormatting>
  <conditionalFormatting sqref="C735">
    <cfRule type="cellIs" dxfId="4936" priority="4128" stopIfTrue="1" operator="equal">
      <formula>0</formula>
    </cfRule>
  </conditionalFormatting>
  <conditionalFormatting sqref="C735">
    <cfRule type="containsText" dxfId="4935" priority="4124" stopIfTrue="1" operator="containsText" text="f'k{kk foHkkx jktLFkku">
      <formula>NOT(ISERROR(SEARCH("f'k{kk foHkkx jktLFkku",C735)))</formula>
    </cfRule>
    <cfRule type="containsText" dxfId="4934" priority="4127" stopIfTrue="1" operator="containsText" text="iw.kkZad">
      <formula>NOT(ISERROR(SEARCH("iw.kkZad",C735)))</formula>
    </cfRule>
  </conditionalFormatting>
  <conditionalFormatting sqref="C735">
    <cfRule type="cellIs" dxfId="4933" priority="4125" stopIfTrue="1" operator="equal">
      <formula>1800</formula>
    </cfRule>
    <cfRule type="cellIs" dxfId="4932" priority="4126" stopIfTrue="1" operator="equal">
      <formula>200</formula>
    </cfRule>
  </conditionalFormatting>
  <conditionalFormatting sqref="C735">
    <cfRule type="containsText" dxfId="4931" priority="4123" stopIfTrue="1" operator="containsText" text="dsoy jktdh; fo|ky;ksa esa iz;ksx gsrq fu%'kqYd">
      <formula>NOT(ISERROR(SEARCH("dsoy jktdh; fo|ky;ksa esa iz;ksx gsrq fu%'kqYd",C735)))</formula>
    </cfRule>
  </conditionalFormatting>
  <conditionalFormatting sqref="C722:C723">
    <cfRule type="containsText" dxfId="4930" priority="4105" stopIfTrue="1" operator="containsText" text="dsoy jktdh; fo|ky;ksa esa iz;ksx gsrq fu%'kqYd">
      <formula>NOT(ISERROR(SEARCH("dsoy jktdh; fo|ky;ksa esa iz;ksx gsrq fu%'kqYd",C722)))</formula>
    </cfRule>
  </conditionalFormatting>
  <conditionalFormatting sqref="J744">
    <cfRule type="cellIs" dxfId="4929" priority="4122" stopIfTrue="1" operator="equal">
      <formula>0</formula>
    </cfRule>
  </conditionalFormatting>
  <conditionalFormatting sqref="J744">
    <cfRule type="containsText" dxfId="4928" priority="4118" stopIfTrue="1" operator="containsText" text="f'k{kk foHkkx jktLFkku">
      <formula>NOT(ISERROR(SEARCH("f'k{kk foHkkx jktLFkku",J744)))</formula>
    </cfRule>
    <cfRule type="containsText" dxfId="4927" priority="4121" stopIfTrue="1" operator="containsText" text="iw.kkZad">
      <formula>NOT(ISERROR(SEARCH("iw.kkZad",J744)))</formula>
    </cfRule>
  </conditionalFormatting>
  <conditionalFormatting sqref="J744">
    <cfRule type="cellIs" dxfId="4926" priority="4119" stopIfTrue="1" operator="equal">
      <formula>1800</formula>
    </cfRule>
    <cfRule type="cellIs" dxfId="4925" priority="4120" stopIfTrue="1" operator="equal">
      <formula>200</formula>
    </cfRule>
  </conditionalFormatting>
  <conditionalFormatting sqref="J744">
    <cfRule type="containsText" dxfId="4924" priority="4117" stopIfTrue="1" operator="containsText" text="dsoy jktdh; fo|ky;ksa esa iz;ksx gsrq fu%'kqYd">
      <formula>NOT(ISERROR(SEARCH("dsoy jktdh; fo|ky;ksa esa iz;ksx gsrq fu%'kqYd",J744)))</formula>
    </cfRule>
  </conditionalFormatting>
  <conditionalFormatting sqref="C719:C720">
    <cfRule type="cellIs" dxfId="4923" priority="4114" stopIfTrue="1" operator="equal">
      <formula>0</formula>
    </cfRule>
  </conditionalFormatting>
  <conditionalFormatting sqref="C719:C720">
    <cfRule type="containsText" dxfId="4922" priority="4112" stopIfTrue="1" operator="containsText" text="f'k{kk foHkkx jktLFkku">
      <formula>NOT(ISERROR(SEARCH("f'k{kk foHkkx jktLFkku",C719)))</formula>
    </cfRule>
    <cfRule type="containsText" dxfId="4921" priority="4113" stopIfTrue="1" operator="containsText" text="iw.kkZad">
      <formula>NOT(ISERROR(SEARCH("iw.kkZad",C719)))</formula>
    </cfRule>
  </conditionalFormatting>
  <conditionalFormatting sqref="C719:C720">
    <cfRule type="containsText" dxfId="4920" priority="4111" stopIfTrue="1" operator="containsText" text="dsoy jktdh; fo|ky;ksa esa iz;ksx gsrq fu%'kqYd">
      <formula>NOT(ISERROR(SEARCH("dsoy jktdh; fo|ky;ksa esa iz;ksx gsrq fu%'kqYd",C719)))</formula>
    </cfRule>
  </conditionalFormatting>
  <conditionalFormatting sqref="C719:C720">
    <cfRule type="cellIs" dxfId="4919" priority="4115" stopIfTrue="1" operator="equal">
      <formula>1800</formula>
    </cfRule>
    <cfRule type="cellIs" dxfId="4918" priority="4116" stopIfTrue="1" operator="equal">
      <formula>200</formula>
    </cfRule>
  </conditionalFormatting>
  <conditionalFormatting sqref="C722:C723">
    <cfRule type="cellIs" dxfId="4917" priority="4110" stopIfTrue="1" operator="equal">
      <formula>0</formula>
    </cfRule>
  </conditionalFormatting>
  <conditionalFormatting sqref="C722:C723">
    <cfRule type="containsText" dxfId="4916" priority="4106" stopIfTrue="1" operator="containsText" text="f'k{kk foHkkx jktLFkku">
      <formula>NOT(ISERROR(SEARCH("f'k{kk foHkkx jktLFkku",C722)))</formula>
    </cfRule>
    <cfRule type="containsText" dxfId="4915" priority="4109" stopIfTrue="1" operator="containsText" text="iw.kkZad">
      <formula>NOT(ISERROR(SEARCH("iw.kkZad",C722)))</formula>
    </cfRule>
  </conditionalFormatting>
  <conditionalFormatting sqref="C722:C723">
    <cfRule type="cellIs" dxfId="4914" priority="4107" stopIfTrue="1" operator="equal">
      <formula>1800</formula>
    </cfRule>
    <cfRule type="cellIs" dxfId="4913" priority="4108" stopIfTrue="1" operator="equal">
      <formula>200</formula>
    </cfRule>
  </conditionalFormatting>
  <conditionalFormatting sqref="B757 C756:H757 B758:H759 C748:C749 B761 E760:E761 H760:H761 B762:E762 G762:H765 C760:D760 F760:G760 B764:E765 C763:E763 B769 C767 E767 G767 E775 B752:C752 B753:B754 I753 I756 D755:J755 J766:J769">
    <cfRule type="cellIs" dxfId="4912" priority="4098" stopIfTrue="1" operator="equal">
      <formula>0</formula>
    </cfRule>
  </conditionalFormatting>
  <conditionalFormatting sqref="B757 C756:H757 B758:H759 C748:C749 B761 E760:E761 H760:H761 B762:E762 G762:H765 C760:D760 F760:G760 B764:E765 C763:E763 B769 C767 E767 G767 E775 B752:C752 B753:B754 I753 I756 D755:J755 J766:J769">
    <cfRule type="containsText" dxfId="4911" priority="4094" stopIfTrue="1" operator="containsText" text="f'k{kk foHkkx jktLFkku">
      <formula>NOT(ISERROR(SEARCH("f'k{kk foHkkx jktLFkku",B748)))</formula>
    </cfRule>
    <cfRule type="containsText" dxfId="4910" priority="4097" stopIfTrue="1" operator="containsText" text="iw.kkZad">
      <formula>NOT(ISERROR(SEARCH("iw.kkZad",B748)))</formula>
    </cfRule>
  </conditionalFormatting>
  <conditionalFormatting sqref="C767 E767 G767 C770 C752 I752:I753 J766:J768">
    <cfRule type="cellIs" dxfId="4909" priority="4095" stopIfTrue="1" operator="equal">
      <formula>1800</formula>
    </cfRule>
    <cfRule type="cellIs" dxfId="4908" priority="4096" stopIfTrue="1" operator="equal">
      <formula>200</formula>
    </cfRule>
  </conditionalFormatting>
  <conditionalFormatting sqref="B757 C756:H757 B758:H759 C748:C749 B761 E760:E761 H760:H761 B762:E762 G762:H765 C760:D760 F760:G760 B764:E765 C763:E763 B769 C767 E767 G767 E775 B752:C752 B753:B754 I753 I756 D755:J755 J766:J769">
    <cfRule type="containsText" dxfId="4907" priority="4093" stopIfTrue="1" operator="containsText" text="dsoy jktdh; fo|ky;ksa esa iz;ksx gsrq fu%'kqYd">
      <formula>NOT(ISERROR(SEARCH("dsoy jktdh; fo|ky;ksa esa iz;ksx gsrq fu%'kqYd",B748)))</formula>
    </cfRule>
  </conditionalFormatting>
  <conditionalFormatting sqref="H775">
    <cfRule type="containsText" dxfId="4906" priority="4089" stopIfTrue="1" operator="containsText" text="dsoy jktdh; fo|ky;ksa esa iz;ksx gsrq fu%'kqYd">
      <formula>NOT(ISERROR(SEARCH("dsoy jktdh; fo|ky;ksa esa iz;ksx gsrq fu%'kqYd",H775)))</formula>
    </cfRule>
  </conditionalFormatting>
  <conditionalFormatting sqref="H775">
    <cfRule type="cellIs" dxfId="4905" priority="4092" stopIfTrue="1" operator="equal">
      <formula>0</formula>
    </cfRule>
  </conditionalFormatting>
  <conditionalFormatting sqref="A745:A746 B748:B751 C770 B766 B755:C755 B768:C768 B756">
    <cfRule type="cellIs" dxfId="4904" priority="4104" stopIfTrue="1" operator="equal">
      <formula>0</formula>
    </cfRule>
  </conditionalFormatting>
  <conditionalFormatting sqref="A745:A746 B748:B751 C770 B766 B755:C755 B768:C768 B756">
    <cfRule type="containsText" dxfId="4903" priority="4100" stopIfTrue="1" operator="containsText" text="f'k{kk foHkkx jktLFkku">
      <formula>NOT(ISERROR(SEARCH("f'k{kk foHkkx jktLFkku",A745)))</formula>
    </cfRule>
    <cfRule type="containsText" dxfId="4902" priority="4103" stopIfTrue="1" operator="containsText" text="iw.kkZad">
      <formula>NOT(ISERROR(SEARCH("iw.kkZad",A745)))</formula>
    </cfRule>
  </conditionalFormatting>
  <conditionalFormatting sqref="C749">
    <cfRule type="cellIs" dxfId="4901" priority="4101" stopIfTrue="1" operator="equal">
      <formula>1800</formula>
    </cfRule>
    <cfRule type="cellIs" dxfId="4900" priority="4102" stopIfTrue="1" operator="equal">
      <formula>200</formula>
    </cfRule>
  </conditionalFormatting>
  <conditionalFormatting sqref="A745:A746 B748:B751 C770 B766 B755:C755 B768:C768 B756">
    <cfRule type="containsText" dxfId="4899" priority="4099" stopIfTrue="1" operator="containsText" text="dsoy jktdh; fo|ky;ksa esa iz;ksx gsrq fu%'kqYd">
      <formula>NOT(ISERROR(SEARCH("dsoy jktdh; fo|ky;ksa esa iz;ksx gsrq fu%'kqYd",A745)))</formula>
    </cfRule>
  </conditionalFormatting>
  <conditionalFormatting sqref="B763 B760">
    <cfRule type="containsText" dxfId="4898" priority="4085" stopIfTrue="1" operator="containsText" text="dsoy jktdh; fo|ky;ksa esa iz;ksx gsrq fu%'kqYd">
      <formula>NOT(ISERROR(SEARCH("dsoy jktdh; fo|ky;ksa esa iz;ksx gsrq fu%'kqYd",B760)))</formula>
    </cfRule>
  </conditionalFormatting>
  <conditionalFormatting sqref="H775">
    <cfRule type="containsText" dxfId="4897" priority="4090" stopIfTrue="1" operator="containsText" text="f'k{kk foHkkx jktLFkku">
      <formula>NOT(ISERROR(SEARCH("f'k{kk foHkkx jktLFkku",H775)))</formula>
    </cfRule>
    <cfRule type="containsText" dxfId="4896" priority="4091" stopIfTrue="1" operator="containsText" text="iw.kkZad">
      <formula>NOT(ISERROR(SEARCH("iw.kkZad",H775)))</formula>
    </cfRule>
  </conditionalFormatting>
  <conditionalFormatting sqref="B763 B760">
    <cfRule type="cellIs" dxfId="4895" priority="4088" stopIfTrue="1" operator="equal">
      <formula>0</formula>
    </cfRule>
  </conditionalFormatting>
  <conditionalFormatting sqref="B763 B760">
    <cfRule type="containsText" dxfId="4894" priority="4086" stopIfTrue="1" operator="containsText" text="f'k{kk foHkkx jktLFkku">
      <formula>NOT(ISERROR(SEARCH("f'k{kk foHkkx jktLFkku",B760)))</formula>
    </cfRule>
    <cfRule type="containsText" dxfId="4893" priority="4087" stopIfTrue="1" operator="containsText" text="iw.kkZad">
      <formula>NOT(ISERROR(SEARCH("iw.kkZad",B760)))</formula>
    </cfRule>
  </conditionalFormatting>
  <conditionalFormatting sqref="G768">
    <cfRule type="cellIs" dxfId="4892" priority="4084" stopIfTrue="1" operator="equal">
      <formula>0</formula>
    </cfRule>
  </conditionalFormatting>
  <conditionalFormatting sqref="G768">
    <cfRule type="containsText" dxfId="4891" priority="4082" stopIfTrue="1" operator="containsText" text="f'k{kk foHkkx jktLFkku">
      <formula>NOT(ISERROR(SEARCH("f'k{kk foHkkx jktLFkku",G768)))</formula>
    </cfRule>
    <cfRule type="containsText" dxfId="4890" priority="4083" stopIfTrue="1" operator="containsText" text="iw.kkZad">
      <formula>NOT(ISERROR(SEARCH("iw.kkZad",G768)))</formula>
    </cfRule>
  </conditionalFormatting>
  <conditionalFormatting sqref="G768">
    <cfRule type="containsText" dxfId="4889" priority="4081" stopIfTrue="1" operator="containsText" text="dsoy jktdh; fo|ky;ksa esa iz;ksx gsrq fu%'kqYd">
      <formula>NOT(ISERROR(SEARCH("dsoy jktdh; fo|ky;ksa esa iz;ksx gsrq fu%'kqYd",G768)))</formula>
    </cfRule>
  </conditionalFormatting>
  <conditionalFormatting sqref="I767">
    <cfRule type="cellIs" dxfId="4888" priority="4080" stopIfTrue="1" operator="equal">
      <formula>0</formula>
    </cfRule>
  </conditionalFormatting>
  <conditionalFormatting sqref="I767">
    <cfRule type="containsText" dxfId="4887" priority="4076" stopIfTrue="1" operator="containsText" text="f'k{kk foHkkx jktLFkku">
      <formula>NOT(ISERROR(SEARCH("f'k{kk foHkkx jktLFkku",I767)))</formula>
    </cfRule>
    <cfRule type="containsText" dxfId="4886" priority="4079" stopIfTrue="1" operator="containsText" text="iw.kkZad">
      <formula>NOT(ISERROR(SEARCH("iw.kkZad",I767)))</formula>
    </cfRule>
  </conditionalFormatting>
  <conditionalFormatting sqref="I767">
    <cfRule type="cellIs" dxfId="4885" priority="4077" stopIfTrue="1" operator="equal">
      <formula>1800</formula>
    </cfRule>
    <cfRule type="cellIs" dxfId="4884" priority="4078" stopIfTrue="1" operator="equal">
      <formula>200</formula>
    </cfRule>
  </conditionalFormatting>
  <conditionalFormatting sqref="I767">
    <cfRule type="containsText" dxfId="4883" priority="4075" stopIfTrue="1" operator="containsText" text="dsoy jktdh; fo|ky;ksa esa iz;ksx gsrq fu%'kqYd">
      <formula>NOT(ISERROR(SEARCH("dsoy jktdh; fo|ky;ksa esa iz;ksx gsrq fu%'kqYd",I767)))</formula>
    </cfRule>
  </conditionalFormatting>
  <conditionalFormatting sqref="C766">
    <cfRule type="cellIs" dxfId="4882" priority="4074" stopIfTrue="1" operator="equal">
      <formula>0</formula>
    </cfRule>
  </conditionalFormatting>
  <conditionalFormatting sqref="C766">
    <cfRule type="containsText" dxfId="4881" priority="4070" stopIfTrue="1" operator="containsText" text="f'k{kk foHkkx jktLFkku">
      <formula>NOT(ISERROR(SEARCH("f'k{kk foHkkx jktLFkku",C766)))</formula>
    </cfRule>
    <cfRule type="containsText" dxfId="4880" priority="4073" stopIfTrue="1" operator="containsText" text="iw.kkZad">
      <formula>NOT(ISERROR(SEARCH("iw.kkZad",C766)))</formula>
    </cfRule>
  </conditionalFormatting>
  <conditionalFormatting sqref="C766">
    <cfRule type="cellIs" dxfId="4879" priority="4071" stopIfTrue="1" operator="equal">
      <formula>1800</formula>
    </cfRule>
    <cfRule type="cellIs" dxfId="4878" priority="4072" stopIfTrue="1" operator="equal">
      <formula>200</formula>
    </cfRule>
  </conditionalFormatting>
  <conditionalFormatting sqref="C766">
    <cfRule type="containsText" dxfId="4877" priority="4069" stopIfTrue="1" operator="containsText" text="dsoy jktdh; fo|ky;ksa esa iz;ksx gsrq fu%'kqYd">
      <formula>NOT(ISERROR(SEARCH("dsoy jktdh; fo|ky;ksa esa iz;ksx gsrq fu%'kqYd",C766)))</formula>
    </cfRule>
  </conditionalFormatting>
  <conditionalFormatting sqref="C753:C754">
    <cfRule type="containsText" dxfId="4876" priority="4051" stopIfTrue="1" operator="containsText" text="dsoy jktdh; fo|ky;ksa esa iz;ksx gsrq fu%'kqYd">
      <formula>NOT(ISERROR(SEARCH("dsoy jktdh; fo|ky;ksa esa iz;ksx gsrq fu%'kqYd",C753)))</formula>
    </cfRule>
  </conditionalFormatting>
  <conditionalFormatting sqref="J775">
    <cfRule type="cellIs" dxfId="4875" priority="4068" stopIfTrue="1" operator="equal">
      <formula>0</formula>
    </cfRule>
  </conditionalFormatting>
  <conditionalFormatting sqref="J775">
    <cfRule type="containsText" dxfId="4874" priority="4064" stopIfTrue="1" operator="containsText" text="f'k{kk foHkkx jktLFkku">
      <formula>NOT(ISERROR(SEARCH("f'k{kk foHkkx jktLFkku",J775)))</formula>
    </cfRule>
    <cfRule type="containsText" dxfId="4873" priority="4067" stopIfTrue="1" operator="containsText" text="iw.kkZad">
      <formula>NOT(ISERROR(SEARCH("iw.kkZad",J775)))</formula>
    </cfRule>
  </conditionalFormatting>
  <conditionalFormatting sqref="J775">
    <cfRule type="cellIs" dxfId="4872" priority="4065" stopIfTrue="1" operator="equal">
      <formula>1800</formula>
    </cfRule>
    <cfRule type="cellIs" dxfId="4871" priority="4066" stopIfTrue="1" operator="equal">
      <formula>200</formula>
    </cfRule>
  </conditionalFormatting>
  <conditionalFormatting sqref="J775">
    <cfRule type="containsText" dxfId="4870" priority="4063" stopIfTrue="1" operator="containsText" text="dsoy jktdh; fo|ky;ksa esa iz;ksx gsrq fu%'kqYd">
      <formula>NOT(ISERROR(SEARCH("dsoy jktdh; fo|ky;ksa esa iz;ksx gsrq fu%'kqYd",J775)))</formula>
    </cfRule>
  </conditionalFormatting>
  <conditionalFormatting sqref="C750:C751">
    <cfRule type="cellIs" dxfId="4869" priority="4060" stopIfTrue="1" operator="equal">
      <formula>0</formula>
    </cfRule>
  </conditionalFormatting>
  <conditionalFormatting sqref="C750:C751">
    <cfRule type="containsText" dxfId="4868" priority="4058" stopIfTrue="1" operator="containsText" text="f'k{kk foHkkx jktLFkku">
      <formula>NOT(ISERROR(SEARCH("f'k{kk foHkkx jktLFkku",C750)))</formula>
    </cfRule>
    <cfRule type="containsText" dxfId="4867" priority="4059" stopIfTrue="1" operator="containsText" text="iw.kkZad">
      <formula>NOT(ISERROR(SEARCH("iw.kkZad",C750)))</formula>
    </cfRule>
  </conditionalFormatting>
  <conditionalFormatting sqref="C750:C751">
    <cfRule type="containsText" dxfId="4866" priority="4057" stopIfTrue="1" operator="containsText" text="dsoy jktdh; fo|ky;ksa esa iz;ksx gsrq fu%'kqYd">
      <formula>NOT(ISERROR(SEARCH("dsoy jktdh; fo|ky;ksa esa iz;ksx gsrq fu%'kqYd",C750)))</formula>
    </cfRule>
  </conditionalFormatting>
  <conditionalFormatting sqref="C750:C751">
    <cfRule type="cellIs" dxfId="4865" priority="4061" stopIfTrue="1" operator="equal">
      <formula>1800</formula>
    </cfRule>
    <cfRule type="cellIs" dxfId="4864" priority="4062" stopIfTrue="1" operator="equal">
      <formula>200</formula>
    </cfRule>
  </conditionalFormatting>
  <conditionalFormatting sqref="C753:C754">
    <cfRule type="cellIs" dxfId="4863" priority="4056" stopIfTrue="1" operator="equal">
      <formula>0</formula>
    </cfRule>
  </conditionalFormatting>
  <conditionalFormatting sqref="C753:C754">
    <cfRule type="containsText" dxfId="4862" priority="4052" stopIfTrue="1" operator="containsText" text="f'k{kk foHkkx jktLFkku">
      <formula>NOT(ISERROR(SEARCH("f'k{kk foHkkx jktLFkku",C753)))</formula>
    </cfRule>
    <cfRule type="containsText" dxfId="4861" priority="4055" stopIfTrue="1" operator="containsText" text="iw.kkZad">
      <formula>NOT(ISERROR(SEARCH("iw.kkZad",C753)))</formula>
    </cfRule>
  </conditionalFormatting>
  <conditionalFormatting sqref="C753:C754">
    <cfRule type="cellIs" dxfId="4860" priority="4053" stopIfTrue="1" operator="equal">
      <formula>1800</formula>
    </cfRule>
    <cfRule type="cellIs" dxfId="4859" priority="4054" stopIfTrue="1" operator="equal">
      <formula>200</formula>
    </cfRule>
  </conditionalFormatting>
  <conditionalFormatting sqref="B788 C787:H788 B789:H790 C779:C780 B792 E791:E792 H791:H792 B793:E793 G793:H796 C791:D791 F791:G791 B795:E796 C794:E794 B800 C798 E798 G798 E806 B783:C783 B784:B785 I784 I787 D786:J786 J797:J800">
    <cfRule type="cellIs" dxfId="4858" priority="4044" stopIfTrue="1" operator="equal">
      <formula>0</formula>
    </cfRule>
  </conditionalFormatting>
  <conditionalFormatting sqref="B788 C787:H788 B789:H790 C779:C780 B792 E791:E792 H791:H792 B793:E793 G793:H796 C791:D791 F791:G791 B795:E796 C794:E794 B800 C798 E798 G798 E806 B783:C783 B784:B785 I784 I787 D786:J786 J797:J800">
    <cfRule type="containsText" dxfId="4857" priority="4040" stopIfTrue="1" operator="containsText" text="f'k{kk foHkkx jktLFkku">
      <formula>NOT(ISERROR(SEARCH("f'k{kk foHkkx jktLFkku",B779)))</formula>
    </cfRule>
    <cfRule type="containsText" dxfId="4856" priority="4043" stopIfTrue="1" operator="containsText" text="iw.kkZad">
      <formula>NOT(ISERROR(SEARCH("iw.kkZad",B779)))</formula>
    </cfRule>
  </conditionalFormatting>
  <conditionalFormatting sqref="C798 E798 G798 C801 C783 I783:I784 J797:J799">
    <cfRule type="cellIs" dxfId="4855" priority="4041" stopIfTrue="1" operator="equal">
      <formula>1800</formula>
    </cfRule>
    <cfRule type="cellIs" dxfId="4854" priority="4042" stopIfTrue="1" operator="equal">
      <formula>200</formula>
    </cfRule>
  </conditionalFormatting>
  <conditionalFormatting sqref="B788 C787:H788 B789:H790 C779:C780 B792 E791:E792 H791:H792 B793:E793 G793:H796 C791:D791 F791:G791 B795:E796 C794:E794 B800 C798 E798 G798 E806 B783:C783 B784:B785 I784 I787 D786:J786 J797:J800">
    <cfRule type="containsText" dxfId="4853" priority="4039" stopIfTrue="1" operator="containsText" text="dsoy jktdh; fo|ky;ksa esa iz;ksx gsrq fu%'kqYd">
      <formula>NOT(ISERROR(SEARCH("dsoy jktdh; fo|ky;ksa esa iz;ksx gsrq fu%'kqYd",B779)))</formula>
    </cfRule>
  </conditionalFormatting>
  <conditionalFormatting sqref="H806">
    <cfRule type="containsText" dxfId="4852" priority="4035" stopIfTrue="1" operator="containsText" text="dsoy jktdh; fo|ky;ksa esa iz;ksx gsrq fu%'kqYd">
      <formula>NOT(ISERROR(SEARCH("dsoy jktdh; fo|ky;ksa esa iz;ksx gsrq fu%'kqYd",H806)))</formula>
    </cfRule>
  </conditionalFormatting>
  <conditionalFormatting sqref="H806">
    <cfRule type="cellIs" dxfId="4851" priority="4038" stopIfTrue="1" operator="equal">
      <formula>0</formula>
    </cfRule>
  </conditionalFormatting>
  <conditionalFormatting sqref="A776:A777 B779:B782 C801 B797 B786:C786 B799:C799 B787">
    <cfRule type="cellIs" dxfId="4850" priority="4050" stopIfTrue="1" operator="equal">
      <formula>0</formula>
    </cfRule>
  </conditionalFormatting>
  <conditionalFormatting sqref="A776:A777 B779:B782 C801 B797 B786:C786 B799:C799 B787">
    <cfRule type="containsText" dxfId="4849" priority="4046" stopIfTrue="1" operator="containsText" text="f'k{kk foHkkx jktLFkku">
      <formula>NOT(ISERROR(SEARCH("f'k{kk foHkkx jktLFkku",A776)))</formula>
    </cfRule>
    <cfRule type="containsText" dxfId="4848" priority="4049" stopIfTrue="1" operator="containsText" text="iw.kkZad">
      <formula>NOT(ISERROR(SEARCH("iw.kkZad",A776)))</formula>
    </cfRule>
  </conditionalFormatting>
  <conditionalFormatting sqref="C780">
    <cfRule type="cellIs" dxfId="4847" priority="4047" stopIfTrue="1" operator="equal">
      <formula>1800</formula>
    </cfRule>
    <cfRule type="cellIs" dxfId="4846" priority="4048" stopIfTrue="1" operator="equal">
      <formula>200</formula>
    </cfRule>
  </conditionalFormatting>
  <conditionalFormatting sqref="A776:A777 B779:B782 C801 B797 B786:C786 B799:C799 B787">
    <cfRule type="containsText" dxfId="4845" priority="4045" stopIfTrue="1" operator="containsText" text="dsoy jktdh; fo|ky;ksa esa iz;ksx gsrq fu%'kqYd">
      <formula>NOT(ISERROR(SEARCH("dsoy jktdh; fo|ky;ksa esa iz;ksx gsrq fu%'kqYd",A776)))</formula>
    </cfRule>
  </conditionalFormatting>
  <conditionalFormatting sqref="B794 B791">
    <cfRule type="containsText" dxfId="4844" priority="4031" stopIfTrue="1" operator="containsText" text="dsoy jktdh; fo|ky;ksa esa iz;ksx gsrq fu%'kqYd">
      <formula>NOT(ISERROR(SEARCH("dsoy jktdh; fo|ky;ksa esa iz;ksx gsrq fu%'kqYd",B791)))</formula>
    </cfRule>
  </conditionalFormatting>
  <conditionalFormatting sqref="H806">
    <cfRule type="containsText" dxfId="4843" priority="4036" stopIfTrue="1" operator="containsText" text="f'k{kk foHkkx jktLFkku">
      <formula>NOT(ISERROR(SEARCH("f'k{kk foHkkx jktLFkku",H806)))</formula>
    </cfRule>
    <cfRule type="containsText" dxfId="4842" priority="4037" stopIfTrue="1" operator="containsText" text="iw.kkZad">
      <formula>NOT(ISERROR(SEARCH("iw.kkZad",H806)))</formula>
    </cfRule>
  </conditionalFormatting>
  <conditionalFormatting sqref="B794 B791">
    <cfRule type="cellIs" dxfId="4841" priority="4034" stopIfTrue="1" operator="equal">
      <formula>0</formula>
    </cfRule>
  </conditionalFormatting>
  <conditionalFormatting sqref="B794 B791">
    <cfRule type="containsText" dxfId="4840" priority="4032" stopIfTrue="1" operator="containsText" text="f'k{kk foHkkx jktLFkku">
      <formula>NOT(ISERROR(SEARCH("f'k{kk foHkkx jktLFkku",B791)))</formula>
    </cfRule>
    <cfRule type="containsText" dxfId="4839" priority="4033" stopIfTrue="1" operator="containsText" text="iw.kkZad">
      <formula>NOT(ISERROR(SEARCH("iw.kkZad",B791)))</formula>
    </cfRule>
  </conditionalFormatting>
  <conditionalFormatting sqref="G799">
    <cfRule type="cellIs" dxfId="4838" priority="4030" stopIfTrue="1" operator="equal">
      <formula>0</formula>
    </cfRule>
  </conditionalFormatting>
  <conditionalFormatting sqref="G799">
    <cfRule type="containsText" dxfId="4837" priority="4028" stopIfTrue="1" operator="containsText" text="f'k{kk foHkkx jktLFkku">
      <formula>NOT(ISERROR(SEARCH("f'k{kk foHkkx jktLFkku",G799)))</formula>
    </cfRule>
    <cfRule type="containsText" dxfId="4836" priority="4029" stopIfTrue="1" operator="containsText" text="iw.kkZad">
      <formula>NOT(ISERROR(SEARCH("iw.kkZad",G799)))</formula>
    </cfRule>
  </conditionalFormatting>
  <conditionalFormatting sqref="G799">
    <cfRule type="containsText" dxfId="4835" priority="4027" stopIfTrue="1" operator="containsText" text="dsoy jktdh; fo|ky;ksa esa iz;ksx gsrq fu%'kqYd">
      <formula>NOT(ISERROR(SEARCH("dsoy jktdh; fo|ky;ksa esa iz;ksx gsrq fu%'kqYd",G799)))</formula>
    </cfRule>
  </conditionalFormatting>
  <conditionalFormatting sqref="I798">
    <cfRule type="cellIs" dxfId="4834" priority="4026" stopIfTrue="1" operator="equal">
      <formula>0</formula>
    </cfRule>
  </conditionalFormatting>
  <conditionalFormatting sqref="I798">
    <cfRule type="containsText" dxfId="4833" priority="4022" stopIfTrue="1" operator="containsText" text="f'k{kk foHkkx jktLFkku">
      <formula>NOT(ISERROR(SEARCH("f'k{kk foHkkx jktLFkku",I798)))</formula>
    </cfRule>
    <cfRule type="containsText" dxfId="4832" priority="4025" stopIfTrue="1" operator="containsText" text="iw.kkZad">
      <formula>NOT(ISERROR(SEARCH("iw.kkZad",I798)))</formula>
    </cfRule>
  </conditionalFormatting>
  <conditionalFormatting sqref="I798">
    <cfRule type="cellIs" dxfId="4831" priority="4023" stopIfTrue="1" operator="equal">
      <formula>1800</formula>
    </cfRule>
    <cfRule type="cellIs" dxfId="4830" priority="4024" stopIfTrue="1" operator="equal">
      <formula>200</formula>
    </cfRule>
  </conditionalFormatting>
  <conditionalFormatting sqref="I798">
    <cfRule type="containsText" dxfId="4829" priority="4021" stopIfTrue="1" operator="containsText" text="dsoy jktdh; fo|ky;ksa esa iz;ksx gsrq fu%'kqYd">
      <formula>NOT(ISERROR(SEARCH("dsoy jktdh; fo|ky;ksa esa iz;ksx gsrq fu%'kqYd",I798)))</formula>
    </cfRule>
  </conditionalFormatting>
  <conditionalFormatting sqref="C797">
    <cfRule type="cellIs" dxfId="4828" priority="4020" stopIfTrue="1" operator="equal">
      <formula>0</formula>
    </cfRule>
  </conditionalFormatting>
  <conditionalFormatting sqref="C797">
    <cfRule type="containsText" dxfId="4827" priority="4016" stopIfTrue="1" operator="containsText" text="f'k{kk foHkkx jktLFkku">
      <formula>NOT(ISERROR(SEARCH("f'k{kk foHkkx jktLFkku",C797)))</formula>
    </cfRule>
    <cfRule type="containsText" dxfId="4826" priority="4019" stopIfTrue="1" operator="containsText" text="iw.kkZad">
      <formula>NOT(ISERROR(SEARCH("iw.kkZad",C797)))</formula>
    </cfRule>
  </conditionalFormatting>
  <conditionalFormatting sqref="C797">
    <cfRule type="cellIs" dxfId="4825" priority="4017" stopIfTrue="1" operator="equal">
      <formula>1800</formula>
    </cfRule>
    <cfRule type="cellIs" dxfId="4824" priority="4018" stopIfTrue="1" operator="equal">
      <formula>200</formula>
    </cfRule>
  </conditionalFormatting>
  <conditionalFormatting sqref="C797">
    <cfRule type="containsText" dxfId="4823" priority="4015" stopIfTrue="1" operator="containsText" text="dsoy jktdh; fo|ky;ksa esa iz;ksx gsrq fu%'kqYd">
      <formula>NOT(ISERROR(SEARCH("dsoy jktdh; fo|ky;ksa esa iz;ksx gsrq fu%'kqYd",C797)))</formula>
    </cfRule>
  </conditionalFormatting>
  <conditionalFormatting sqref="C784:C785">
    <cfRule type="containsText" dxfId="4822" priority="3997" stopIfTrue="1" operator="containsText" text="dsoy jktdh; fo|ky;ksa esa iz;ksx gsrq fu%'kqYd">
      <formula>NOT(ISERROR(SEARCH("dsoy jktdh; fo|ky;ksa esa iz;ksx gsrq fu%'kqYd",C784)))</formula>
    </cfRule>
  </conditionalFormatting>
  <conditionalFormatting sqref="J806">
    <cfRule type="cellIs" dxfId="4821" priority="4014" stopIfTrue="1" operator="equal">
      <formula>0</formula>
    </cfRule>
  </conditionalFormatting>
  <conditionalFormatting sqref="J806">
    <cfRule type="containsText" dxfId="4820" priority="4010" stopIfTrue="1" operator="containsText" text="f'k{kk foHkkx jktLFkku">
      <formula>NOT(ISERROR(SEARCH("f'k{kk foHkkx jktLFkku",J806)))</formula>
    </cfRule>
    <cfRule type="containsText" dxfId="4819" priority="4013" stopIfTrue="1" operator="containsText" text="iw.kkZad">
      <formula>NOT(ISERROR(SEARCH("iw.kkZad",J806)))</formula>
    </cfRule>
  </conditionalFormatting>
  <conditionalFormatting sqref="J806">
    <cfRule type="cellIs" dxfId="4818" priority="4011" stopIfTrue="1" operator="equal">
      <formula>1800</formula>
    </cfRule>
    <cfRule type="cellIs" dxfId="4817" priority="4012" stopIfTrue="1" operator="equal">
      <formula>200</formula>
    </cfRule>
  </conditionalFormatting>
  <conditionalFormatting sqref="J806">
    <cfRule type="containsText" dxfId="4816" priority="4009" stopIfTrue="1" operator="containsText" text="dsoy jktdh; fo|ky;ksa esa iz;ksx gsrq fu%'kqYd">
      <formula>NOT(ISERROR(SEARCH("dsoy jktdh; fo|ky;ksa esa iz;ksx gsrq fu%'kqYd",J806)))</formula>
    </cfRule>
  </conditionalFormatting>
  <conditionalFormatting sqref="C781:C782">
    <cfRule type="cellIs" dxfId="4815" priority="4006" stopIfTrue="1" operator="equal">
      <formula>0</formula>
    </cfRule>
  </conditionalFormatting>
  <conditionalFormatting sqref="C781:C782">
    <cfRule type="containsText" dxfId="4814" priority="4004" stopIfTrue="1" operator="containsText" text="f'k{kk foHkkx jktLFkku">
      <formula>NOT(ISERROR(SEARCH("f'k{kk foHkkx jktLFkku",C781)))</formula>
    </cfRule>
    <cfRule type="containsText" dxfId="4813" priority="4005" stopIfTrue="1" operator="containsText" text="iw.kkZad">
      <formula>NOT(ISERROR(SEARCH("iw.kkZad",C781)))</formula>
    </cfRule>
  </conditionalFormatting>
  <conditionalFormatting sqref="C781:C782">
    <cfRule type="containsText" dxfId="4812" priority="4003" stopIfTrue="1" operator="containsText" text="dsoy jktdh; fo|ky;ksa esa iz;ksx gsrq fu%'kqYd">
      <formula>NOT(ISERROR(SEARCH("dsoy jktdh; fo|ky;ksa esa iz;ksx gsrq fu%'kqYd",C781)))</formula>
    </cfRule>
  </conditionalFormatting>
  <conditionalFormatting sqref="C781:C782">
    <cfRule type="cellIs" dxfId="4811" priority="4007" stopIfTrue="1" operator="equal">
      <formula>1800</formula>
    </cfRule>
    <cfRule type="cellIs" dxfId="4810" priority="4008" stopIfTrue="1" operator="equal">
      <formula>200</formula>
    </cfRule>
  </conditionalFormatting>
  <conditionalFormatting sqref="C784:C785">
    <cfRule type="cellIs" dxfId="4809" priority="4002" stopIfTrue="1" operator="equal">
      <formula>0</formula>
    </cfRule>
  </conditionalFormatting>
  <conditionalFormatting sqref="C784:C785">
    <cfRule type="containsText" dxfId="4808" priority="3998" stopIfTrue="1" operator="containsText" text="f'k{kk foHkkx jktLFkku">
      <formula>NOT(ISERROR(SEARCH("f'k{kk foHkkx jktLFkku",C784)))</formula>
    </cfRule>
    <cfRule type="containsText" dxfId="4807" priority="4001" stopIfTrue="1" operator="containsText" text="iw.kkZad">
      <formula>NOT(ISERROR(SEARCH("iw.kkZad",C784)))</formula>
    </cfRule>
  </conditionalFormatting>
  <conditionalFormatting sqref="C784:C785">
    <cfRule type="cellIs" dxfId="4806" priority="3999" stopIfTrue="1" operator="equal">
      <formula>1800</formula>
    </cfRule>
    <cfRule type="cellIs" dxfId="4805" priority="4000" stopIfTrue="1" operator="equal">
      <formula>200</formula>
    </cfRule>
  </conditionalFormatting>
  <conditionalFormatting sqref="B819 C818:H819 B820:H821 C810:C811 B823 E822:E823 H822:H823 B824:E824 G824:H827 C822:D822 F822:G822 B826:E827 C825:E825 B831 C829 E829 G829 E837 B814:C814 B815:B816 I815 I818 D817:J817 J828:J831">
    <cfRule type="cellIs" dxfId="4804" priority="3990" stopIfTrue="1" operator="equal">
      <formula>0</formula>
    </cfRule>
  </conditionalFormatting>
  <conditionalFormatting sqref="B819 C818:H819 B820:H821 C810:C811 B823 E822:E823 H822:H823 B824:E824 G824:H827 C822:D822 F822:G822 B826:E827 C825:E825 B831 C829 E829 G829 E837 B814:C814 B815:B816 I815 I818 D817:J817 J828:J831">
    <cfRule type="containsText" dxfId="4803" priority="3986" stopIfTrue="1" operator="containsText" text="f'k{kk foHkkx jktLFkku">
      <formula>NOT(ISERROR(SEARCH("f'k{kk foHkkx jktLFkku",B810)))</formula>
    </cfRule>
    <cfRule type="containsText" dxfId="4802" priority="3989" stopIfTrue="1" operator="containsText" text="iw.kkZad">
      <formula>NOT(ISERROR(SEARCH("iw.kkZad",B810)))</formula>
    </cfRule>
  </conditionalFormatting>
  <conditionalFormatting sqref="C829 E829 G829 C832 C814 I814:I815 J828:J830">
    <cfRule type="cellIs" dxfId="4801" priority="3987" stopIfTrue="1" operator="equal">
      <formula>1800</formula>
    </cfRule>
    <cfRule type="cellIs" dxfId="4800" priority="3988" stopIfTrue="1" operator="equal">
      <formula>200</formula>
    </cfRule>
  </conditionalFormatting>
  <conditionalFormatting sqref="B819 C818:H819 B820:H821 C810:C811 B823 E822:E823 H822:H823 B824:E824 G824:H827 C822:D822 F822:G822 B826:E827 C825:E825 B831 C829 E829 G829 E837 B814:C814 B815:B816 I815 I818 D817:J817 J828:J831">
    <cfRule type="containsText" dxfId="4799" priority="3985" stopIfTrue="1" operator="containsText" text="dsoy jktdh; fo|ky;ksa esa iz;ksx gsrq fu%'kqYd">
      <formula>NOT(ISERROR(SEARCH("dsoy jktdh; fo|ky;ksa esa iz;ksx gsrq fu%'kqYd",B810)))</formula>
    </cfRule>
  </conditionalFormatting>
  <conditionalFormatting sqref="H837">
    <cfRule type="containsText" dxfId="4798" priority="3981" stopIfTrue="1" operator="containsText" text="dsoy jktdh; fo|ky;ksa esa iz;ksx gsrq fu%'kqYd">
      <formula>NOT(ISERROR(SEARCH("dsoy jktdh; fo|ky;ksa esa iz;ksx gsrq fu%'kqYd",H837)))</formula>
    </cfRule>
  </conditionalFormatting>
  <conditionalFormatting sqref="H837">
    <cfRule type="cellIs" dxfId="4797" priority="3984" stopIfTrue="1" operator="equal">
      <formula>0</formula>
    </cfRule>
  </conditionalFormatting>
  <conditionalFormatting sqref="A807:A808 B810:B813 C832 B828 B817:C817 B830:C830 B818">
    <cfRule type="cellIs" dxfId="4796" priority="3996" stopIfTrue="1" operator="equal">
      <formula>0</formula>
    </cfRule>
  </conditionalFormatting>
  <conditionalFormatting sqref="A807:A808 B810:B813 C832 B828 B817:C817 B830:C830 B818">
    <cfRule type="containsText" dxfId="4795" priority="3992" stopIfTrue="1" operator="containsText" text="f'k{kk foHkkx jktLFkku">
      <formula>NOT(ISERROR(SEARCH("f'k{kk foHkkx jktLFkku",A807)))</formula>
    </cfRule>
    <cfRule type="containsText" dxfId="4794" priority="3995" stopIfTrue="1" operator="containsText" text="iw.kkZad">
      <formula>NOT(ISERROR(SEARCH("iw.kkZad",A807)))</formula>
    </cfRule>
  </conditionalFormatting>
  <conditionalFormatting sqref="C811">
    <cfRule type="cellIs" dxfId="4793" priority="3993" stopIfTrue="1" operator="equal">
      <formula>1800</formula>
    </cfRule>
    <cfRule type="cellIs" dxfId="4792" priority="3994" stopIfTrue="1" operator="equal">
      <formula>200</formula>
    </cfRule>
  </conditionalFormatting>
  <conditionalFormatting sqref="A807:A808 B810:B813 C832 B828 B817:C817 B830:C830 B818">
    <cfRule type="containsText" dxfId="4791" priority="3991" stopIfTrue="1" operator="containsText" text="dsoy jktdh; fo|ky;ksa esa iz;ksx gsrq fu%'kqYd">
      <formula>NOT(ISERROR(SEARCH("dsoy jktdh; fo|ky;ksa esa iz;ksx gsrq fu%'kqYd",A807)))</formula>
    </cfRule>
  </conditionalFormatting>
  <conditionalFormatting sqref="B825 B822">
    <cfRule type="containsText" dxfId="4790" priority="3977" stopIfTrue="1" operator="containsText" text="dsoy jktdh; fo|ky;ksa esa iz;ksx gsrq fu%'kqYd">
      <formula>NOT(ISERROR(SEARCH("dsoy jktdh; fo|ky;ksa esa iz;ksx gsrq fu%'kqYd",B822)))</formula>
    </cfRule>
  </conditionalFormatting>
  <conditionalFormatting sqref="H837">
    <cfRule type="containsText" dxfId="4789" priority="3982" stopIfTrue="1" operator="containsText" text="f'k{kk foHkkx jktLFkku">
      <formula>NOT(ISERROR(SEARCH("f'k{kk foHkkx jktLFkku",H837)))</formula>
    </cfRule>
    <cfRule type="containsText" dxfId="4788" priority="3983" stopIfTrue="1" operator="containsText" text="iw.kkZad">
      <formula>NOT(ISERROR(SEARCH("iw.kkZad",H837)))</formula>
    </cfRule>
  </conditionalFormatting>
  <conditionalFormatting sqref="B825 B822">
    <cfRule type="cellIs" dxfId="4787" priority="3980" stopIfTrue="1" operator="equal">
      <formula>0</formula>
    </cfRule>
  </conditionalFormatting>
  <conditionalFormatting sqref="B825 B822">
    <cfRule type="containsText" dxfId="4786" priority="3978" stopIfTrue="1" operator="containsText" text="f'k{kk foHkkx jktLFkku">
      <formula>NOT(ISERROR(SEARCH("f'k{kk foHkkx jktLFkku",B822)))</formula>
    </cfRule>
    <cfRule type="containsText" dxfId="4785" priority="3979" stopIfTrue="1" operator="containsText" text="iw.kkZad">
      <formula>NOT(ISERROR(SEARCH("iw.kkZad",B822)))</formula>
    </cfRule>
  </conditionalFormatting>
  <conditionalFormatting sqref="G830">
    <cfRule type="cellIs" dxfId="4784" priority="3976" stopIfTrue="1" operator="equal">
      <formula>0</formula>
    </cfRule>
  </conditionalFormatting>
  <conditionalFormatting sqref="G830">
    <cfRule type="containsText" dxfId="4783" priority="3974" stopIfTrue="1" operator="containsText" text="f'k{kk foHkkx jktLFkku">
      <formula>NOT(ISERROR(SEARCH("f'k{kk foHkkx jktLFkku",G830)))</formula>
    </cfRule>
    <cfRule type="containsText" dxfId="4782" priority="3975" stopIfTrue="1" operator="containsText" text="iw.kkZad">
      <formula>NOT(ISERROR(SEARCH("iw.kkZad",G830)))</formula>
    </cfRule>
  </conditionalFormatting>
  <conditionalFormatting sqref="G830">
    <cfRule type="containsText" dxfId="4781" priority="3973" stopIfTrue="1" operator="containsText" text="dsoy jktdh; fo|ky;ksa esa iz;ksx gsrq fu%'kqYd">
      <formula>NOT(ISERROR(SEARCH("dsoy jktdh; fo|ky;ksa esa iz;ksx gsrq fu%'kqYd",G830)))</formula>
    </cfRule>
  </conditionalFormatting>
  <conditionalFormatting sqref="I829">
    <cfRule type="cellIs" dxfId="4780" priority="3972" stopIfTrue="1" operator="equal">
      <formula>0</formula>
    </cfRule>
  </conditionalFormatting>
  <conditionalFormatting sqref="I829">
    <cfRule type="containsText" dxfId="4779" priority="3968" stopIfTrue="1" operator="containsText" text="f'k{kk foHkkx jktLFkku">
      <formula>NOT(ISERROR(SEARCH("f'k{kk foHkkx jktLFkku",I829)))</formula>
    </cfRule>
    <cfRule type="containsText" dxfId="4778" priority="3971" stopIfTrue="1" operator="containsText" text="iw.kkZad">
      <formula>NOT(ISERROR(SEARCH("iw.kkZad",I829)))</formula>
    </cfRule>
  </conditionalFormatting>
  <conditionalFormatting sqref="I829">
    <cfRule type="cellIs" dxfId="4777" priority="3969" stopIfTrue="1" operator="equal">
      <formula>1800</formula>
    </cfRule>
    <cfRule type="cellIs" dxfId="4776" priority="3970" stopIfTrue="1" operator="equal">
      <formula>200</formula>
    </cfRule>
  </conditionalFormatting>
  <conditionalFormatting sqref="I829">
    <cfRule type="containsText" dxfId="4775" priority="3967" stopIfTrue="1" operator="containsText" text="dsoy jktdh; fo|ky;ksa esa iz;ksx gsrq fu%'kqYd">
      <formula>NOT(ISERROR(SEARCH("dsoy jktdh; fo|ky;ksa esa iz;ksx gsrq fu%'kqYd",I829)))</formula>
    </cfRule>
  </conditionalFormatting>
  <conditionalFormatting sqref="C828">
    <cfRule type="cellIs" dxfId="4774" priority="3966" stopIfTrue="1" operator="equal">
      <formula>0</formula>
    </cfRule>
  </conditionalFormatting>
  <conditionalFormatting sqref="C828">
    <cfRule type="containsText" dxfId="4773" priority="3962" stopIfTrue="1" operator="containsText" text="f'k{kk foHkkx jktLFkku">
      <formula>NOT(ISERROR(SEARCH("f'k{kk foHkkx jktLFkku",C828)))</formula>
    </cfRule>
    <cfRule type="containsText" dxfId="4772" priority="3965" stopIfTrue="1" operator="containsText" text="iw.kkZad">
      <formula>NOT(ISERROR(SEARCH("iw.kkZad",C828)))</formula>
    </cfRule>
  </conditionalFormatting>
  <conditionalFormatting sqref="C828">
    <cfRule type="cellIs" dxfId="4771" priority="3963" stopIfTrue="1" operator="equal">
      <formula>1800</formula>
    </cfRule>
    <cfRule type="cellIs" dxfId="4770" priority="3964" stopIfTrue="1" operator="equal">
      <formula>200</formula>
    </cfRule>
  </conditionalFormatting>
  <conditionalFormatting sqref="C828">
    <cfRule type="containsText" dxfId="4769" priority="3961" stopIfTrue="1" operator="containsText" text="dsoy jktdh; fo|ky;ksa esa iz;ksx gsrq fu%'kqYd">
      <formula>NOT(ISERROR(SEARCH("dsoy jktdh; fo|ky;ksa esa iz;ksx gsrq fu%'kqYd",C828)))</formula>
    </cfRule>
  </conditionalFormatting>
  <conditionalFormatting sqref="C815:C816">
    <cfRule type="containsText" dxfId="4768" priority="3943" stopIfTrue="1" operator="containsText" text="dsoy jktdh; fo|ky;ksa esa iz;ksx gsrq fu%'kqYd">
      <formula>NOT(ISERROR(SEARCH("dsoy jktdh; fo|ky;ksa esa iz;ksx gsrq fu%'kqYd",C815)))</formula>
    </cfRule>
  </conditionalFormatting>
  <conditionalFormatting sqref="J837">
    <cfRule type="cellIs" dxfId="4767" priority="3960" stopIfTrue="1" operator="equal">
      <formula>0</formula>
    </cfRule>
  </conditionalFormatting>
  <conditionalFormatting sqref="J837">
    <cfRule type="containsText" dxfId="4766" priority="3956" stopIfTrue="1" operator="containsText" text="f'k{kk foHkkx jktLFkku">
      <formula>NOT(ISERROR(SEARCH("f'k{kk foHkkx jktLFkku",J837)))</formula>
    </cfRule>
    <cfRule type="containsText" dxfId="4765" priority="3959" stopIfTrue="1" operator="containsText" text="iw.kkZad">
      <formula>NOT(ISERROR(SEARCH("iw.kkZad",J837)))</formula>
    </cfRule>
  </conditionalFormatting>
  <conditionalFormatting sqref="J837">
    <cfRule type="cellIs" dxfId="4764" priority="3957" stopIfTrue="1" operator="equal">
      <formula>1800</formula>
    </cfRule>
    <cfRule type="cellIs" dxfId="4763" priority="3958" stopIfTrue="1" operator="equal">
      <formula>200</formula>
    </cfRule>
  </conditionalFormatting>
  <conditionalFormatting sqref="J837">
    <cfRule type="containsText" dxfId="4762" priority="3955" stopIfTrue="1" operator="containsText" text="dsoy jktdh; fo|ky;ksa esa iz;ksx gsrq fu%'kqYd">
      <formula>NOT(ISERROR(SEARCH("dsoy jktdh; fo|ky;ksa esa iz;ksx gsrq fu%'kqYd",J837)))</formula>
    </cfRule>
  </conditionalFormatting>
  <conditionalFormatting sqref="C812:C813">
    <cfRule type="cellIs" dxfId="4761" priority="3952" stopIfTrue="1" operator="equal">
      <formula>0</formula>
    </cfRule>
  </conditionalFormatting>
  <conditionalFormatting sqref="C812:C813">
    <cfRule type="containsText" dxfId="4760" priority="3950" stopIfTrue="1" operator="containsText" text="f'k{kk foHkkx jktLFkku">
      <formula>NOT(ISERROR(SEARCH("f'k{kk foHkkx jktLFkku",C812)))</formula>
    </cfRule>
    <cfRule type="containsText" dxfId="4759" priority="3951" stopIfTrue="1" operator="containsText" text="iw.kkZad">
      <formula>NOT(ISERROR(SEARCH("iw.kkZad",C812)))</formula>
    </cfRule>
  </conditionalFormatting>
  <conditionalFormatting sqref="C812:C813">
    <cfRule type="containsText" dxfId="4758" priority="3949" stopIfTrue="1" operator="containsText" text="dsoy jktdh; fo|ky;ksa esa iz;ksx gsrq fu%'kqYd">
      <formula>NOT(ISERROR(SEARCH("dsoy jktdh; fo|ky;ksa esa iz;ksx gsrq fu%'kqYd",C812)))</formula>
    </cfRule>
  </conditionalFormatting>
  <conditionalFormatting sqref="C812:C813">
    <cfRule type="cellIs" dxfId="4757" priority="3953" stopIfTrue="1" operator="equal">
      <formula>1800</formula>
    </cfRule>
    <cfRule type="cellIs" dxfId="4756" priority="3954" stopIfTrue="1" operator="equal">
      <formula>200</formula>
    </cfRule>
  </conditionalFormatting>
  <conditionalFormatting sqref="C815:C816">
    <cfRule type="cellIs" dxfId="4755" priority="3948" stopIfTrue="1" operator="equal">
      <formula>0</formula>
    </cfRule>
  </conditionalFormatting>
  <conditionalFormatting sqref="C815:C816">
    <cfRule type="containsText" dxfId="4754" priority="3944" stopIfTrue="1" operator="containsText" text="f'k{kk foHkkx jktLFkku">
      <formula>NOT(ISERROR(SEARCH("f'k{kk foHkkx jktLFkku",C815)))</formula>
    </cfRule>
    <cfRule type="containsText" dxfId="4753" priority="3947" stopIfTrue="1" operator="containsText" text="iw.kkZad">
      <formula>NOT(ISERROR(SEARCH("iw.kkZad",C815)))</formula>
    </cfRule>
  </conditionalFormatting>
  <conditionalFormatting sqref="C815:C816">
    <cfRule type="cellIs" dxfId="4752" priority="3945" stopIfTrue="1" operator="equal">
      <formula>1800</formula>
    </cfRule>
    <cfRule type="cellIs" dxfId="4751" priority="3946" stopIfTrue="1" operator="equal">
      <formula>200</formula>
    </cfRule>
  </conditionalFormatting>
  <conditionalFormatting sqref="B850 C849:H850 B851:H852 C841:C842 B854 E853:E854 H853:H854 B855:E855 G855:H858 C853:D853 F853:G853 B857:E858 C856:E856 B862 C860 E860 G860 E868 B845:C845 B846:B847 I846 I849 D848:J848 J859:J862">
    <cfRule type="cellIs" dxfId="4750" priority="3936" stopIfTrue="1" operator="equal">
      <formula>0</formula>
    </cfRule>
  </conditionalFormatting>
  <conditionalFormatting sqref="B850 C849:H850 B851:H852 C841:C842 B854 E853:E854 H853:H854 B855:E855 G855:H858 C853:D853 F853:G853 B857:E858 C856:E856 B862 C860 E860 G860 E868 B845:C845 B846:B847 I846 I849 D848:J848 J859:J862">
    <cfRule type="containsText" dxfId="4749" priority="3932" stopIfTrue="1" operator="containsText" text="f'k{kk foHkkx jktLFkku">
      <formula>NOT(ISERROR(SEARCH("f'k{kk foHkkx jktLFkku",B841)))</formula>
    </cfRule>
    <cfRule type="containsText" dxfId="4748" priority="3935" stopIfTrue="1" operator="containsText" text="iw.kkZad">
      <formula>NOT(ISERROR(SEARCH("iw.kkZad",B841)))</formula>
    </cfRule>
  </conditionalFormatting>
  <conditionalFormatting sqref="C860 E860 G860 C863 C845 I845:I846 J859:J861">
    <cfRule type="cellIs" dxfId="4747" priority="3933" stopIfTrue="1" operator="equal">
      <formula>1800</formula>
    </cfRule>
    <cfRule type="cellIs" dxfId="4746" priority="3934" stopIfTrue="1" operator="equal">
      <formula>200</formula>
    </cfRule>
  </conditionalFormatting>
  <conditionalFormatting sqref="B850 C849:H850 B851:H852 C841:C842 B854 E853:E854 H853:H854 B855:E855 G855:H858 C853:D853 F853:G853 B857:E858 C856:E856 B862 C860 E860 G860 E868 B845:C845 B846:B847 I846 I849 D848:J848 J859:J862">
    <cfRule type="containsText" dxfId="4745" priority="3931" stopIfTrue="1" operator="containsText" text="dsoy jktdh; fo|ky;ksa esa iz;ksx gsrq fu%'kqYd">
      <formula>NOT(ISERROR(SEARCH("dsoy jktdh; fo|ky;ksa esa iz;ksx gsrq fu%'kqYd",B841)))</formula>
    </cfRule>
  </conditionalFormatting>
  <conditionalFormatting sqref="H868">
    <cfRule type="containsText" dxfId="4744" priority="3927" stopIfTrue="1" operator="containsText" text="dsoy jktdh; fo|ky;ksa esa iz;ksx gsrq fu%'kqYd">
      <formula>NOT(ISERROR(SEARCH("dsoy jktdh; fo|ky;ksa esa iz;ksx gsrq fu%'kqYd",H868)))</formula>
    </cfRule>
  </conditionalFormatting>
  <conditionalFormatting sqref="H868">
    <cfRule type="cellIs" dxfId="4743" priority="3930" stopIfTrue="1" operator="equal">
      <formula>0</formula>
    </cfRule>
  </conditionalFormatting>
  <conditionalFormatting sqref="A838:A839 B841:B844 C863 B859 B848:C848 B861:C861 B849">
    <cfRule type="cellIs" dxfId="4742" priority="3942" stopIfTrue="1" operator="equal">
      <formula>0</formula>
    </cfRule>
  </conditionalFormatting>
  <conditionalFormatting sqref="A838:A839 B841:B844 C863 B859 B848:C848 B861:C861 B849">
    <cfRule type="containsText" dxfId="4741" priority="3938" stopIfTrue="1" operator="containsText" text="f'k{kk foHkkx jktLFkku">
      <formula>NOT(ISERROR(SEARCH("f'k{kk foHkkx jktLFkku",A838)))</formula>
    </cfRule>
    <cfRule type="containsText" dxfId="4740" priority="3941" stopIfTrue="1" operator="containsText" text="iw.kkZad">
      <formula>NOT(ISERROR(SEARCH("iw.kkZad",A838)))</formula>
    </cfRule>
  </conditionalFormatting>
  <conditionalFormatting sqref="C842">
    <cfRule type="cellIs" dxfId="4739" priority="3939" stopIfTrue="1" operator="equal">
      <formula>1800</formula>
    </cfRule>
    <cfRule type="cellIs" dxfId="4738" priority="3940" stopIfTrue="1" operator="equal">
      <formula>200</formula>
    </cfRule>
  </conditionalFormatting>
  <conditionalFormatting sqref="A838:A839 B841:B844 C863 B859 B848:C848 B861:C861 B849">
    <cfRule type="containsText" dxfId="4737" priority="3937" stopIfTrue="1" operator="containsText" text="dsoy jktdh; fo|ky;ksa esa iz;ksx gsrq fu%'kqYd">
      <formula>NOT(ISERROR(SEARCH("dsoy jktdh; fo|ky;ksa esa iz;ksx gsrq fu%'kqYd",A838)))</formula>
    </cfRule>
  </conditionalFormatting>
  <conditionalFormatting sqref="B856 B853">
    <cfRule type="containsText" dxfId="4736" priority="3923" stopIfTrue="1" operator="containsText" text="dsoy jktdh; fo|ky;ksa esa iz;ksx gsrq fu%'kqYd">
      <formula>NOT(ISERROR(SEARCH("dsoy jktdh; fo|ky;ksa esa iz;ksx gsrq fu%'kqYd",B853)))</formula>
    </cfRule>
  </conditionalFormatting>
  <conditionalFormatting sqref="H868">
    <cfRule type="containsText" dxfId="4735" priority="3928" stopIfTrue="1" operator="containsText" text="f'k{kk foHkkx jktLFkku">
      <formula>NOT(ISERROR(SEARCH("f'k{kk foHkkx jktLFkku",H868)))</formula>
    </cfRule>
    <cfRule type="containsText" dxfId="4734" priority="3929" stopIfTrue="1" operator="containsText" text="iw.kkZad">
      <formula>NOT(ISERROR(SEARCH("iw.kkZad",H868)))</formula>
    </cfRule>
  </conditionalFormatting>
  <conditionalFormatting sqref="B856 B853">
    <cfRule type="cellIs" dxfId="4733" priority="3926" stopIfTrue="1" operator="equal">
      <formula>0</formula>
    </cfRule>
  </conditionalFormatting>
  <conditionalFormatting sqref="B856 B853">
    <cfRule type="containsText" dxfId="4732" priority="3924" stopIfTrue="1" operator="containsText" text="f'k{kk foHkkx jktLFkku">
      <formula>NOT(ISERROR(SEARCH("f'k{kk foHkkx jktLFkku",B853)))</formula>
    </cfRule>
    <cfRule type="containsText" dxfId="4731" priority="3925" stopIfTrue="1" operator="containsText" text="iw.kkZad">
      <formula>NOT(ISERROR(SEARCH("iw.kkZad",B853)))</formula>
    </cfRule>
  </conditionalFormatting>
  <conditionalFormatting sqref="G861">
    <cfRule type="cellIs" dxfId="4730" priority="3922" stopIfTrue="1" operator="equal">
      <formula>0</formula>
    </cfRule>
  </conditionalFormatting>
  <conditionalFormatting sqref="G861">
    <cfRule type="containsText" dxfId="4729" priority="3920" stopIfTrue="1" operator="containsText" text="f'k{kk foHkkx jktLFkku">
      <formula>NOT(ISERROR(SEARCH("f'k{kk foHkkx jktLFkku",G861)))</formula>
    </cfRule>
    <cfRule type="containsText" dxfId="4728" priority="3921" stopIfTrue="1" operator="containsText" text="iw.kkZad">
      <formula>NOT(ISERROR(SEARCH("iw.kkZad",G861)))</formula>
    </cfRule>
  </conditionalFormatting>
  <conditionalFormatting sqref="G861">
    <cfRule type="containsText" dxfId="4727" priority="3919" stopIfTrue="1" operator="containsText" text="dsoy jktdh; fo|ky;ksa esa iz;ksx gsrq fu%'kqYd">
      <formula>NOT(ISERROR(SEARCH("dsoy jktdh; fo|ky;ksa esa iz;ksx gsrq fu%'kqYd",G861)))</formula>
    </cfRule>
  </conditionalFormatting>
  <conditionalFormatting sqref="I860">
    <cfRule type="cellIs" dxfId="4726" priority="3918" stopIfTrue="1" operator="equal">
      <formula>0</formula>
    </cfRule>
  </conditionalFormatting>
  <conditionalFormatting sqref="I860">
    <cfRule type="containsText" dxfId="4725" priority="3914" stopIfTrue="1" operator="containsText" text="f'k{kk foHkkx jktLFkku">
      <formula>NOT(ISERROR(SEARCH("f'k{kk foHkkx jktLFkku",I860)))</formula>
    </cfRule>
    <cfRule type="containsText" dxfId="4724" priority="3917" stopIfTrue="1" operator="containsText" text="iw.kkZad">
      <formula>NOT(ISERROR(SEARCH("iw.kkZad",I860)))</formula>
    </cfRule>
  </conditionalFormatting>
  <conditionalFormatting sqref="I860">
    <cfRule type="cellIs" dxfId="4723" priority="3915" stopIfTrue="1" operator="equal">
      <formula>1800</formula>
    </cfRule>
    <cfRule type="cellIs" dxfId="4722" priority="3916" stopIfTrue="1" operator="equal">
      <formula>200</formula>
    </cfRule>
  </conditionalFormatting>
  <conditionalFormatting sqref="I860">
    <cfRule type="containsText" dxfId="4721" priority="3913" stopIfTrue="1" operator="containsText" text="dsoy jktdh; fo|ky;ksa esa iz;ksx gsrq fu%'kqYd">
      <formula>NOT(ISERROR(SEARCH("dsoy jktdh; fo|ky;ksa esa iz;ksx gsrq fu%'kqYd",I860)))</formula>
    </cfRule>
  </conditionalFormatting>
  <conditionalFormatting sqref="C859">
    <cfRule type="cellIs" dxfId="4720" priority="3912" stopIfTrue="1" operator="equal">
      <formula>0</formula>
    </cfRule>
  </conditionalFormatting>
  <conditionalFormatting sqref="C859">
    <cfRule type="containsText" dxfId="4719" priority="3908" stopIfTrue="1" operator="containsText" text="f'k{kk foHkkx jktLFkku">
      <formula>NOT(ISERROR(SEARCH("f'k{kk foHkkx jktLFkku",C859)))</formula>
    </cfRule>
    <cfRule type="containsText" dxfId="4718" priority="3911" stopIfTrue="1" operator="containsText" text="iw.kkZad">
      <formula>NOT(ISERROR(SEARCH("iw.kkZad",C859)))</formula>
    </cfRule>
  </conditionalFormatting>
  <conditionalFormatting sqref="C859">
    <cfRule type="cellIs" dxfId="4717" priority="3909" stopIfTrue="1" operator="equal">
      <formula>1800</formula>
    </cfRule>
    <cfRule type="cellIs" dxfId="4716" priority="3910" stopIfTrue="1" operator="equal">
      <formula>200</formula>
    </cfRule>
  </conditionalFormatting>
  <conditionalFormatting sqref="C859">
    <cfRule type="containsText" dxfId="4715" priority="3907" stopIfTrue="1" operator="containsText" text="dsoy jktdh; fo|ky;ksa esa iz;ksx gsrq fu%'kqYd">
      <formula>NOT(ISERROR(SEARCH("dsoy jktdh; fo|ky;ksa esa iz;ksx gsrq fu%'kqYd",C859)))</formula>
    </cfRule>
  </conditionalFormatting>
  <conditionalFormatting sqref="C846:C847">
    <cfRule type="containsText" dxfId="4714" priority="3889" stopIfTrue="1" operator="containsText" text="dsoy jktdh; fo|ky;ksa esa iz;ksx gsrq fu%'kqYd">
      <formula>NOT(ISERROR(SEARCH("dsoy jktdh; fo|ky;ksa esa iz;ksx gsrq fu%'kqYd",C846)))</formula>
    </cfRule>
  </conditionalFormatting>
  <conditionalFormatting sqref="J868">
    <cfRule type="cellIs" dxfId="4713" priority="3906" stopIfTrue="1" operator="equal">
      <formula>0</formula>
    </cfRule>
  </conditionalFormatting>
  <conditionalFormatting sqref="J868">
    <cfRule type="containsText" dxfId="4712" priority="3902" stopIfTrue="1" operator="containsText" text="f'k{kk foHkkx jktLFkku">
      <formula>NOT(ISERROR(SEARCH("f'k{kk foHkkx jktLFkku",J868)))</formula>
    </cfRule>
    <cfRule type="containsText" dxfId="4711" priority="3905" stopIfTrue="1" operator="containsText" text="iw.kkZad">
      <formula>NOT(ISERROR(SEARCH("iw.kkZad",J868)))</formula>
    </cfRule>
  </conditionalFormatting>
  <conditionalFormatting sqref="J868">
    <cfRule type="cellIs" dxfId="4710" priority="3903" stopIfTrue="1" operator="equal">
      <formula>1800</formula>
    </cfRule>
    <cfRule type="cellIs" dxfId="4709" priority="3904" stopIfTrue="1" operator="equal">
      <formula>200</formula>
    </cfRule>
  </conditionalFormatting>
  <conditionalFormatting sqref="J868">
    <cfRule type="containsText" dxfId="4708" priority="3901" stopIfTrue="1" operator="containsText" text="dsoy jktdh; fo|ky;ksa esa iz;ksx gsrq fu%'kqYd">
      <formula>NOT(ISERROR(SEARCH("dsoy jktdh; fo|ky;ksa esa iz;ksx gsrq fu%'kqYd",J868)))</formula>
    </cfRule>
  </conditionalFormatting>
  <conditionalFormatting sqref="C843:C844">
    <cfRule type="cellIs" dxfId="4707" priority="3898" stopIfTrue="1" operator="equal">
      <formula>0</formula>
    </cfRule>
  </conditionalFormatting>
  <conditionalFormatting sqref="C843:C844">
    <cfRule type="containsText" dxfId="4706" priority="3896" stopIfTrue="1" operator="containsText" text="f'k{kk foHkkx jktLFkku">
      <formula>NOT(ISERROR(SEARCH("f'k{kk foHkkx jktLFkku",C843)))</formula>
    </cfRule>
    <cfRule type="containsText" dxfId="4705" priority="3897" stopIfTrue="1" operator="containsText" text="iw.kkZad">
      <formula>NOT(ISERROR(SEARCH("iw.kkZad",C843)))</formula>
    </cfRule>
  </conditionalFormatting>
  <conditionalFormatting sqref="C843:C844">
    <cfRule type="containsText" dxfId="4704" priority="3895" stopIfTrue="1" operator="containsText" text="dsoy jktdh; fo|ky;ksa esa iz;ksx gsrq fu%'kqYd">
      <formula>NOT(ISERROR(SEARCH("dsoy jktdh; fo|ky;ksa esa iz;ksx gsrq fu%'kqYd",C843)))</formula>
    </cfRule>
  </conditionalFormatting>
  <conditionalFormatting sqref="C843:C844">
    <cfRule type="cellIs" dxfId="4703" priority="3899" stopIfTrue="1" operator="equal">
      <formula>1800</formula>
    </cfRule>
    <cfRule type="cellIs" dxfId="4702" priority="3900" stopIfTrue="1" operator="equal">
      <formula>200</formula>
    </cfRule>
  </conditionalFormatting>
  <conditionalFormatting sqref="C846:C847">
    <cfRule type="cellIs" dxfId="4701" priority="3894" stopIfTrue="1" operator="equal">
      <formula>0</formula>
    </cfRule>
  </conditionalFormatting>
  <conditionalFormatting sqref="C846:C847">
    <cfRule type="containsText" dxfId="4700" priority="3890" stopIfTrue="1" operator="containsText" text="f'k{kk foHkkx jktLFkku">
      <formula>NOT(ISERROR(SEARCH("f'k{kk foHkkx jktLFkku",C846)))</formula>
    </cfRule>
    <cfRule type="containsText" dxfId="4699" priority="3893" stopIfTrue="1" operator="containsText" text="iw.kkZad">
      <formula>NOT(ISERROR(SEARCH("iw.kkZad",C846)))</formula>
    </cfRule>
  </conditionalFormatting>
  <conditionalFormatting sqref="C846:C847">
    <cfRule type="cellIs" dxfId="4698" priority="3891" stopIfTrue="1" operator="equal">
      <formula>1800</formula>
    </cfRule>
    <cfRule type="cellIs" dxfId="4697" priority="3892" stopIfTrue="1" operator="equal">
      <formula>200</formula>
    </cfRule>
  </conditionalFormatting>
  <conditionalFormatting sqref="B881 C880:H881 B882:H883 C872:C873 B885 E884:E885 H884:H885 B886:E886 G886:H889 C884:D884 F884:G884 B888:E889 C887:E887 B893 C891 E891 G891 E899 B876:C876 B877:B878 I877 I880 D879:J879 J890:J893">
    <cfRule type="cellIs" dxfId="4696" priority="3882" stopIfTrue="1" operator="equal">
      <formula>0</formula>
    </cfRule>
  </conditionalFormatting>
  <conditionalFormatting sqref="B881 C880:H881 B882:H883 C872:C873 B885 E884:E885 H884:H885 B886:E886 G886:H889 C884:D884 F884:G884 B888:E889 C887:E887 B893 C891 E891 G891 E899 B876:C876 B877:B878 I877 I880 D879:J879 J890:J893">
    <cfRule type="containsText" dxfId="4695" priority="3878" stopIfTrue="1" operator="containsText" text="f'k{kk foHkkx jktLFkku">
      <formula>NOT(ISERROR(SEARCH("f'k{kk foHkkx jktLFkku",B872)))</formula>
    </cfRule>
    <cfRule type="containsText" dxfId="4694" priority="3881" stopIfTrue="1" operator="containsText" text="iw.kkZad">
      <formula>NOT(ISERROR(SEARCH("iw.kkZad",B872)))</formula>
    </cfRule>
  </conditionalFormatting>
  <conditionalFormatting sqref="C891 E891 G891 C894 C876 I876:I877 J890:J892">
    <cfRule type="cellIs" dxfId="4693" priority="3879" stopIfTrue="1" operator="equal">
      <formula>1800</formula>
    </cfRule>
    <cfRule type="cellIs" dxfId="4692" priority="3880" stopIfTrue="1" operator="equal">
      <formula>200</formula>
    </cfRule>
  </conditionalFormatting>
  <conditionalFormatting sqref="B881 C880:H881 B882:H883 C872:C873 B885 E884:E885 H884:H885 B886:E886 G886:H889 C884:D884 F884:G884 B888:E889 C887:E887 B893 C891 E891 G891 E899 B876:C876 B877:B878 I877 I880 D879:J879 J890:J893">
    <cfRule type="containsText" dxfId="4691" priority="3877" stopIfTrue="1" operator="containsText" text="dsoy jktdh; fo|ky;ksa esa iz;ksx gsrq fu%'kqYd">
      <formula>NOT(ISERROR(SEARCH("dsoy jktdh; fo|ky;ksa esa iz;ksx gsrq fu%'kqYd",B872)))</formula>
    </cfRule>
  </conditionalFormatting>
  <conditionalFormatting sqref="H899">
    <cfRule type="containsText" dxfId="4690" priority="3873" stopIfTrue="1" operator="containsText" text="dsoy jktdh; fo|ky;ksa esa iz;ksx gsrq fu%'kqYd">
      <formula>NOT(ISERROR(SEARCH("dsoy jktdh; fo|ky;ksa esa iz;ksx gsrq fu%'kqYd",H899)))</formula>
    </cfRule>
  </conditionalFormatting>
  <conditionalFormatting sqref="H899">
    <cfRule type="cellIs" dxfId="4689" priority="3876" stopIfTrue="1" operator="equal">
      <formula>0</formula>
    </cfRule>
  </conditionalFormatting>
  <conditionalFormatting sqref="A869:A870 B872:B875 C894 B890 B879:C879 B892:C892 B880">
    <cfRule type="cellIs" dxfId="4688" priority="3888" stopIfTrue="1" operator="equal">
      <formula>0</formula>
    </cfRule>
  </conditionalFormatting>
  <conditionalFormatting sqref="A869:A870 B872:B875 C894 B890 B879:C879 B892:C892 B880">
    <cfRule type="containsText" dxfId="4687" priority="3884" stopIfTrue="1" operator="containsText" text="f'k{kk foHkkx jktLFkku">
      <formula>NOT(ISERROR(SEARCH("f'k{kk foHkkx jktLFkku",A869)))</formula>
    </cfRule>
    <cfRule type="containsText" dxfId="4686" priority="3887" stopIfTrue="1" operator="containsText" text="iw.kkZad">
      <formula>NOT(ISERROR(SEARCH("iw.kkZad",A869)))</formula>
    </cfRule>
  </conditionalFormatting>
  <conditionalFormatting sqref="C873">
    <cfRule type="cellIs" dxfId="4685" priority="3885" stopIfTrue="1" operator="equal">
      <formula>1800</formula>
    </cfRule>
    <cfRule type="cellIs" dxfId="4684" priority="3886" stopIfTrue="1" operator="equal">
      <formula>200</formula>
    </cfRule>
  </conditionalFormatting>
  <conditionalFormatting sqref="A869:A870 B872:B875 C894 B890 B879:C879 B892:C892 B880">
    <cfRule type="containsText" dxfId="4683" priority="3883" stopIfTrue="1" operator="containsText" text="dsoy jktdh; fo|ky;ksa esa iz;ksx gsrq fu%'kqYd">
      <formula>NOT(ISERROR(SEARCH("dsoy jktdh; fo|ky;ksa esa iz;ksx gsrq fu%'kqYd",A869)))</formula>
    </cfRule>
  </conditionalFormatting>
  <conditionalFormatting sqref="B887 B884">
    <cfRule type="containsText" dxfId="4682" priority="3869" stopIfTrue="1" operator="containsText" text="dsoy jktdh; fo|ky;ksa esa iz;ksx gsrq fu%'kqYd">
      <formula>NOT(ISERROR(SEARCH("dsoy jktdh; fo|ky;ksa esa iz;ksx gsrq fu%'kqYd",B884)))</formula>
    </cfRule>
  </conditionalFormatting>
  <conditionalFormatting sqref="H899">
    <cfRule type="containsText" dxfId="4681" priority="3874" stopIfTrue="1" operator="containsText" text="f'k{kk foHkkx jktLFkku">
      <formula>NOT(ISERROR(SEARCH("f'k{kk foHkkx jktLFkku",H899)))</formula>
    </cfRule>
    <cfRule type="containsText" dxfId="4680" priority="3875" stopIfTrue="1" operator="containsText" text="iw.kkZad">
      <formula>NOT(ISERROR(SEARCH("iw.kkZad",H899)))</formula>
    </cfRule>
  </conditionalFormatting>
  <conditionalFormatting sqref="B887 B884">
    <cfRule type="cellIs" dxfId="4679" priority="3872" stopIfTrue="1" operator="equal">
      <formula>0</formula>
    </cfRule>
  </conditionalFormatting>
  <conditionalFormatting sqref="B887 B884">
    <cfRule type="containsText" dxfId="4678" priority="3870" stopIfTrue="1" operator="containsText" text="f'k{kk foHkkx jktLFkku">
      <formula>NOT(ISERROR(SEARCH("f'k{kk foHkkx jktLFkku",B884)))</formula>
    </cfRule>
    <cfRule type="containsText" dxfId="4677" priority="3871" stopIfTrue="1" operator="containsText" text="iw.kkZad">
      <formula>NOT(ISERROR(SEARCH("iw.kkZad",B884)))</formula>
    </cfRule>
  </conditionalFormatting>
  <conditionalFormatting sqref="G892">
    <cfRule type="cellIs" dxfId="4676" priority="3868" stopIfTrue="1" operator="equal">
      <formula>0</formula>
    </cfRule>
  </conditionalFormatting>
  <conditionalFormatting sqref="G892">
    <cfRule type="containsText" dxfId="4675" priority="3866" stopIfTrue="1" operator="containsText" text="f'k{kk foHkkx jktLFkku">
      <formula>NOT(ISERROR(SEARCH("f'k{kk foHkkx jktLFkku",G892)))</formula>
    </cfRule>
    <cfRule type="containsText" dxfId="4674" priority="3867" stopIfTrue="1" operator="containsText" text="iw.kkZad">
      <formula>NOT(ISERROR(SEARCH("iw.kkZad",G892)))</formula>
    </cfRule>
  </conditionalFormatting>
  <conditionalFormatting sqref="G892">
    <cfRule type="containsText" dxfId="4673" priority="3865" stopIfTrue="1" operator="containsText" text="dsoy jktdh; fo|ky;ksa esa iz;ksx gsrq fu%'kqYd">
      <formula>NOT(ISERROR(SEARCH("dsoy jktdh; fo|ky;ksa esa iz;ksx gsrq fu%'kqYd",G892)))</formula>
    </cfRule>
  </conditionalFormatting>
  <conditionalFormatting sqref="I891">
    <cfRule type="cellIs" dxfId="4672" priority="3864" stopIfTrue="1" operator="equal">
      <formula>0</formula>
    </cfRule>
  </conditionalFormatting>
  <conditionalFormatting sqref="I891">
    <cfRule type="containsText" dxfId="4671" priority="3860" stopIfTrue="1" operator="containsText" text="f'k{kk foHkkx jktLFkku">
      <formula>NOT(ISERROR(SEARCH("f'k{kk foHkkx jktLFkku",I891)))</formula>
    </cfRule>
    <cfRule type="containsText" dxfId="4670" priority="3863" stopIfTrue="1" operator="containsText" text="iw.kkZad">
      <formula>NOT(ISERROR(SEARCH("iw.kkZad",I891)))</formula>
    </cfRule>
  </conditionalFormatting>
  <conditionalFormatting sqref="I891">
    <cfRule type="cellIs" dxfId="4669" priority="3861" stopIfTrue="1" operator="equal">
      <formula>1800</formula>
    </cfRule>
    <cfRule type="cellIs" dxfId="4668" priority="3862" stopIfTrue="1" operator="equal">
      <formula>200</formula>
    </cfRule>
  </conditionalFormatting>
  <conditionalFormatting sqref="I891">
    <cfRule type="containsText" dxfId="4667" priority="3859" stopIfTrue="1" operator="containsText" text="dsoy jktdh; fo|ky;ksa esa iz;ksx gsrq fu%'kqYd">
      <formula>NOT(ISERROR(SEARCH("dsoy jktdh; fo|ky;ksa esa iz;ksx gsrq fu%'kqYd",I891)))</formula>
    </cfRule>
  </conditionalFormatting>
  <conditionalFormatting sqref="C890">
    <cfRule type="cellIs" dxfId="4666" priority="3858" stopIfTrue="1" operator="equal">
      <formula>0</formula>
    </cfRule>
  </conditionalFormatting>
  <conditionalFormatting sqref="C890">
    <cfRule type="containsText" dxfId="4665" priority="3854" stopIfTrue="1" operator="containsText" text="f'k{kk foHkkx jktLFkku">
      <formula>NOT(ISERROR(SEARCH("f'k{kk foHkkx jktLFkku",C890)))</formula>
    </cfRule>
    <cfRule type="containsText" dxfId="4664" priority="3857" stopIfTrue="1" operator="containsText" text="iw.kkZad">
      <formula>NOT(ISERROR(SEARCH("iw.kkZad",C890)))</formula>
    </cfRule>
  </conditionalFormatting>
  <conditionalFormatting sqref="C890">
    <cfRule type="cellIs" dxfId="4663" priority="3855" stopIfTrue="1" operator="equal">
      <formula>1800</formula>
    </cfRule>
    <cfRule type="cellIs" dxfId="4662" priority="3856" stopIfTrue="1" operator="equal">
      <formula>200</formula>
    </cfRule>
  </conditionalFormatting>
  <conditionalFormatting sqref="C890">
    <cfRule type="containsText" dxfId="4661" priority="3853" stopIfTrue="1" operator="containsText" text="dsoy jktdh; fo|ky;ksa esa iz;ksx gsrq fu%'kqYd">
      <formula>NOT(ISERROR(SEARCH("dsoy jktdh; fo|ky;ksa esa iz;ksx gsrq fu%'kqYd",C890)))</formula>
    </cfRule>
  </conditionalFormatting>
  <conditionalFormatting sqref="C877:C878">
    <cfRule type="containsText" dxfId="4660" priority="3835" stopIfTrue="1" operator="containsText" text="dsoy jktdh; fo|ky;ksa esa iz;ksx gsrq fu%'kqYd">
      <formula>NOT(ISERROR(SEARCH("dsoy jktdh; fo|ky;ksa esa iz;ksx gsrq fu%'kqYd",C877)))</formula>
    </cfRule>
  </conditionalFormatting>
  <conditionalFormatting sqref="J899">
    <cfRule type="cellIs" dxfId="4659" priority="3852" stopIfTrue="1" operator="equal">
      <formula>0</formula>
    </cfRule>
  </conditionalFormatting>
  <conditionalFormatting sqref="J899">
    <cfRule type="containsText" dxfId="4658" priority="3848" stopIfTrue="1" operator="containsText" text="f'k{kk foHkkx jktLFkku">
      <formula>NOT(ISERROR(SEARCH("f'k{kk foHkkx jktLFkku",J899)))</formula>
    </cfRule>
    <cfRule type="containsText" dxfId="4657" priority="3851" stopIfTrue="1" operator="containsText" text="iw.kkZad">
      <formula>NOT(ISERROR(SEARCH("iw.kkZad",J899)))</formula>
    </cfRule>
  </conditionalFormatting>
  <conditionalFormatting sqref="J899">
    <cfRule type="cellIs" dxfId="4656" priority="3849" stopIfTrue="1" operator="equal">
      <formula>1800</formula>
    </cfRule>
    <cfRule type="cellIs" dxfId="4655" priority="3850" stopIfTrue="1" operator="equal">
      <formula>200</formula>
    </cfRule>
  </conditionalFormatting>
  <conditionalFormatting sqref="J899">
    <cfRule type="containsText" dxfId="4654" priority="3847" stopIfTrue="1" operator="containsText" text="dsoy jktdh; fo|ky;ksa esa iz;ksx gsrq fu%'kqYd">
      <formula>NOT(ISERROR(SEARCH("dsoy jktdh; fo|ky;ksa esa iz;ksx gsrq fu%'kqYd",J899)))</formula>
    </cfRule>
  </conditionalFormatting>
  <conditionalFormatting sqref="C874:C875">
    <cfRule type="cellIs" dxfId="4653" priority="3844" stopIfTrue="1" operator="equal">
      <formula>0</formula>
    </cfRule>
  </conditionalFormatting>
  <conditionalFormatting sqref="C874:C875">
    <cfRule type="containsText" dxfId="4652" priority="3842" stopIfTrue="1" operator="containsText" text="f'k{kk foHkkx jktLFkku">
      <formula>NOT(ISERROR(SEARCH("f'k{kk foHkkx jktLFkku",C874)))</formula>
    </cfRule>
    <cfRule type="containsText" dxfId="4651" priority="3843" stopIfTrue="1" operator="containsText" text="iw.kkZad">
      <formula>NOT(ISERROR(SEARCH("iw.kkZad",C874)))</formula>
    </cfRule>
  </conditionalFormatting>
  <conditionalFormatting sqref="C874:C875">
    <cfRule type="containsText" dxfId="4650" priority="3841" stopIfTrue="1" operator="containsText" text="dsoy jktdh; fo|ky;ksa esa iz;ksx gsrq fu%'kqYd">
      <formula>NOT(ISERROR(SEARCH("dsoy jktdh; fo|ky;ksa esa iz;ksx gsrq fu%'kqYd",C874)))</formula>
    </cfRule>
  </conditionalFormatting>
  <conditionalFormatting sqref="C874:C875">
    <cfRule type="cellIs" dxfId="4649" priority="3845" stopIfTrue="1" operator="equal">
      <formula>1800</formula>
    </cfRule>
    <cfRule type="cellIs" dxfId="4648" priority="3846" stopIfTrue="1" operator="equal">
      <formula>200</formula>
    </cfRule>
  </conditionalFormatting>
  <conditionalFormatting sqref="C877:C878">
    <cfRule type="cellIs" dxfId="4647" priority="3840" stopIfTrue="1" operator="equal">
      <formula>0</formula>
    </cfRule>
  </conditionalFormatting>
  <conditionalFormatting sqref="C877:C878">
    <cfRule type="containsText" dxfId="4646" priority="3836" stopIfTrue="1" operator="containsText" text="f'k{kk foHkkx jktLFkku">
      <formula>NOT(ISERROR(SEARCH("f'k{kk foHkkx jktLFkku",C877)))</formula>
    </cfRule>
    <cfRule type="containsText" dxfId="4645" priority="3839" stopIfTrue="1" operator="containsText" text="iw.kkZad">
      <formula>NOT(ISERROR(SEARCH("iw.kkZad",C877)))</formula>
    </cfRule>
  </conditionalFormatting>
  <conditionalFormatting sqref="C877:C878">
    <cfRule type="cellIs" dxfId="4644" priority="3837" stopIfTrue="1" operator="equal">
      <formula>1800</formula>
    </cfRule>
    <cfRule type="cellIs" dxfId="4643" priority="3838" stopIfTrue="1" operator="equal">
      <formula>200</formula>
    </cfRule>
  </conditionalFormatting>
  <conditionalFormatting sqref="B912 C911:H912 B913:H914 C903:C904 B916 E915:E916 H915:H916 B917:E917 G917:H920 C915:D915 F915:G915 B919:E920 C918:E918 B924 C922 E922 G922 E930 B907:C907 B908:B909 I908 I911 D910:J910 J921:J924">
    <cfRule type="cellIs" dxfId="4642" priority="3828" stopIfTrue="1" operator="equal">
      <formula>0</formula>
    </cfRule>
  </conditionalFormatting>
  <conditionalFormatting sqref="B912 C911:H912 B913:H914 C903:C904 B916 E915:E916 H915:H916 B917:E917 G917:H920 C915:D915 F915:G915 B919:E920 C918:E918 B924 C922 E922 G922 E930 B907:C907 B908:B909 I908 I911 D910:J910 J921:J924">
    <cfRule type="containsText" dxfId="4641" priority="3824" stopIfTrue="1" operator="containsText" text="f'k{kk foHkkx jktLFkku">
      <formula>NOT(ISERROR(SEARCH("f'k{kk foHkkx jktLFkku",B903)))</formula>
    </cfRule>
    <cfRule type="containsText" dxfId="4640" priority="3827" stopIfTrue="1" operator="containsText" text="iw.kkZad">
      <formula>NOT(ISERROR(SEARCH("iw.kkZad",B903)))</formula>
    </cfRule>
  </conditionalFormatting>
  <conditionalFormatting sqref="C922 E922 G922 C925 C907 I907:I908 J921:J923">
    <cfRule type="cellIs" dxfId="4639" priority="3825" stopIfTrue="1" operator="equal">
      <formula>1800</formula>
    </cfRule>
    <cfRule type="cellIs" dxfId="4638" priority="3826" stopIfTrue="1" operator="equal">
      <formula>200</formula>
    </cfRule>
  </conditionalFormatting>
  <conditionalFormatting sqref="B912 C911:H912 B913:H914 C903:C904 B916 E915:E916 H915:H916 B917:E917 G917:H920 C915:D915 F915:G915 B919:E920 C918:E918 B924 C922 E922 G922 E930 B907:C907 B908:B909 I908 I911 D910:J910 J921:J924">
    <cfRule type="containsText" dxfId="4637" priority="3823" stopIfTrue="1" operator="containsText" text="dsoy jktdh; fo|ky;ksa esa iz;ksx gsrq fu%'kqYd">
      <formula>NOT(ISERROR(SEARCH("dsoy jktdh; fo|ky;ksa esa iz;ksx gsrq fu%'kqYd",B903)))</formula>
    </cfRule>
  </conditionalFormatting>
  <conditionalFormatting sqref="H930">
    <cfRule type="containsText" dxfId="4636" priority="3819" stopIfTrue="1" operator="containsText" text="dsoy jktdh; fo|ky;ksa esa iz;ksx gsrq fu%'kqYd">
      <formula>NOT(ISERROR(SEARCH("dsoy jktdh; fo|ky;ksa esa iz;ksx gsrq fu%'kqYd",H930)))</formula>
    </cfRule>
  </conditionalFormatting>
  <conditionalFormatting sqref="H930">
    <cfRule type="cellIs" dxfId="4635" priority="3822" stopIfTrue="1" operator="equal">
      <formula>0</formula>
    </cfRule>
  </conditionalFormatting>
  <conditionalFormatting sqref="A900:A901 B903:B906 C925 B921 B910:C910 B923:C923 B911">
    <cfRule type="cellIs" dxfId="4634" priority="3834" stopIfTrue="1" operator="equal">
      <formula>0</formula>
    </cfRule>
  </conditionalFormatting>
  <conditionalFormatting sqref="A900:A901 B903:B906 C925 B921 B910:C910 B923:C923 B911">
    <cfRule type="containsText" dxfId="4633" priority="3830" stopIfTrue="1" operator="containsText" text="f'k{kk foHkkx jktLFkku">
      <formula>NOT(ISERROR(SEARCH("f'k{kk foHkkx jktLFkku",A900)))</formula>
    </cfRule>
    <cfRule type="containsText" dxfId="4632" priority="3833" stopIfTrue="1" operator="containsText" text="iw.kkZad">
      <formula>NOT(ISERROR(SEARCH("iw.kkZad",A900)))</formula>
    </cfRule>
  </conditionalFormatting>
  <conditionalFormatting sqref="C904">
    <cfRule type="cellIs" dxfId="4631" priority="3831" stopIfTrue="1" operator="equal">
      <formula>1800</formula>
    </cfRule>
    <cfRule type="cellIs" dxfId="4630" priority="3832" stopIfTrue="1" operator="equal">
      <formula>200</formula>
    </cfRule>
  </conditionalFormatting>
  <conditionalFormatting sqref="A900:A901 B903:B906 C925 B921 B910:C910 B923:C923 B911">
    <cfRule type="containsText" dxfId="4629" priority="3829" stopIfTrue="1" operator="containsText" text="dsoy jktdh; fo|ky;ksa esa iz;ksx gsrq fu%'kqYd">
      <formula>NOT(ISERROR(SEARCH("dsoy jktdh; fo|ky;ksa esa iz;ksx gsrq fu%'kqYd",A900)))</formula>
    </cfRule>
  </conditionalFormatting>
  <conditionalFormatting sqref="B918 B915">
    <cfRule type="containsText" dxfId="4628" priority="3815" stopIfTrue="1" operator="containsText" text="dsoy jktdh; fo|ky;ksa esa iz;ksx gsrq fu%'kqYd">
      <formula>NOT(ISERROR(SEARCH("dsoy jktdh; fo|ky;ksa esa iz;ksx gsrq fu%'kqYd",B915)))</formula>
    </cfRule>
  </conditionalFormatting>
  <conditionalFormatting sqref="H930">
    <cfRule type="containsText" dxfId="4627" priority="3820" stopIfTrue="1" operator="containsText" text="f'k{kk foHkkx jktLFkku">
      <formula>NOT(ISERROR(SEARCH("f'k{kk foHkkx jktLFkku",H930)))</formula>
    </cfRule>
    <cfRule type="containsText" dxfId="4626" priority="3821" stopIfTrue="1" operator="containsText" text="iw.kkZad">
      <formula>NOT(ISERROR(SEARCH("iw.kkZad",H930)))</formula>
    </cfRule>
  </conditionalFormatting>
  <conditionalFormatting sqref="B918 B915">
    <cfRule type="cellIs" dxfId="4625" priority="3818" stopIfTrue="1" operator="equal">
      <formula>0</formula>
    </cfRule>
  </conditionalFormatting>
  <conditionalFormatting sqref="B918 B915">
    <cfRule type="containsText" dxfId="4624" priority="3816" stopIfTrue="1" operator="containsText" text="f'k{kk foHkkx jktLFkku">
      <formula>NOT(ISERROR(SEARCH("f'k{kk foHkkx jktLFkku",B915)))</formula>
    </cfRule>
    <cfRule type="containsText" dxfId="4623" priority="3817" stopIfTrue="1" operator="containsText" text="iw.kkZad">
      <formula>NOT(ISERROR(SEARCH("iw.kkZad",B915)))</formula>
    </cfRule>
  </conditionalFormatting>
  <conditionalFormatting sqref="G923">
    <cfRule type="cellIs" dxfId="4622" priority="3814" stopIfTrue="1" operator="equal">
      <formula>0</formula>
    </cfRule>
  </conditionalFormatting>
  <conditionalFormatting sqref="G923">
    <cfRule type="containsText" dxfId="4621" priority="3812" stopIfTrue="1" operator="containsText" text="f'k{kk foHkkx jktLFkku">
      <formula>NOT(ISERROR(SEARCH("f'k{kk foHkkx jktLFkku",G923)))</formula>
    </cfRule>
    <cfRule type="containsText" dxfId="4620" priority="3813" stopIfTrue="1" operator="containsText" text="iw.kkZad">
      <formula>NOT(ISERROR(SEARCH("iw.kkZad",G923)))</formula>
    </cfRule>
  </conditionalFormatting>
  <conditionalFormatting sqref="G923">
    <cfRule type="containsText" dxfId="4619" priority="3811" stopIfTrue="1" operator="containsText" text="dsoy jktdh; fo|ky;ksa esa iz;ksx gsrq fu%'kqYd">
      <formula>NOT(ISERROR(SEARCH("dsoy jktdh; fo|ky;ksa esa iz;ksx gsrq fu%'kqYd",G923)))</formula>
    </cfRule>
  </conditionalFormatting>
  <conditionalFormatting sqref="I922">
    <cfRule type="cellIs" dxfId="4618" priority="3810" stopIfTrue="1" operator="equal">
      <formula>0</formula>
    </cfRule>
  </conditionalFormatting>
  <conditionalFormatting sqref="I922">
    <cfRule type="containsText" dxfId="4617" priority="3806" stopIfTrue="1" operator="containsText" text="f'k{kk foHkkx jktLFkku">
      <formula>NOT(ISERROR(SEARCH("f'k{kk foHkkx jktLFkku",I922)))</formula>
    </cfRule>
    <cfRule type="containsText" dxfId="4616" priority="3809" stopIfTrue="1" operator="containsText" text="iw.kkZad">
      <formula>NOT(ISERROR(SEARCH("iw.kkZad",I922)))</formula>
    </cfRule>
  </conditionalFormatting>
  <conditionalFormatting sqref="I922">
    <cfRule type="cellIs" dxfId="4615" priority="3807" stopIfTrue="1" operator="equal">
      <formula>1800</formula>
    </cfRule>
    <cfRule type="cellIs" dxfId="4614" priority="3808" stopIfTrue="1" operator="equal">
      <formula>200</formula>
    </cfRule>
  </conditionalFormatting>
  <conditionalFormatting sqref="I922">
    <cfRule type="containsText" dxfId="4613" priority="3805" stopIfTrue="1" operator="containsText" text="dsoy jktdh; fo|ky;ksa esa iz;ksx gsrq fu%'kqYd">
      <formula>NOT(ISERROR(SEARCH("dsoy jktdh; fo|ky;ksa esa iz;ksx gsrq fu%'kqYd",I922)))</formula>
    </cfRule>
  </conditionalFormatting>
  <conditionalFormatting sqref="C921">
    <cfRule type="cellIs" dxfId="4612" priority="3804" stopIfTrue="1" operator="equal">
      <formula>0</formula>
    </cfRule>
  </conditionalFormatting>
  <conditionalFormatting sqref="C921">
    <cfRule type="containsText" dxfId="4611" priority="3800" stopIfTrue="1" operator="containsText" text="f'k{kk foHkkx jktLFkku">
      <formula>NOT(ISERROR(SEARCH("f'k{kk foHkkx jktLFkku",C921)))</formula>
    </cfRule>
    <cfRule type="containsText" dxfId="4610" priority="3803" stopIfTrue="1" operator="containsText" text="iw.kkZad">
      <formula>NOT(ISERROR(SEARCH("iw.kkZad",C921)))</formula>
    </cfRule>
  </conditionalFormatting>
  <conditionalFormatting sqref="C921">
    <cfRule type="cellIs" dxfId="4609" priority="3801" stopIfTrue="1" operator="equal">
      <formula>1800</formula>
    </cfRule>
    <cfRule type="cellIs" dxfId="4608" priority="3802" stopIfTrue="1" operator="equal">
      <formula>200</formula>
    </cfRule>
  </conditionalFormatting>
  <conditionalFormatting sqref="C921">
    <cfRule type="containsText" dxfId="4607" priority="3799" stopIfTrue="1" operator="containsText" text="dsoy jktdh; fo|ky;ksa esa iz;ksx gsrq fu%'kqYd">
      <formula>NOT(ISERROR(SEARCH("dsoy jktdh; fo|ky;ksa esa iz;ksx gsrq fu%'kqYd",C921)))</formula>
    </cfRule>
  </conditionalFormatting>
  <conditionalFormatting sqref="C908:C909">
    <cfRule type="containsText" dxfId="4606" priority="3781" stopIfTrue="1" operator="containsText" text="dsoy jktdh; fo|ky;ksa esa iz;ksx gsrq fu%'kqYd">
      <formula>NOT(ISERROR(SEARCH("dsoy jktdh; fo|ky;ksa esa iz;ksx gsrq fu%'kqYd",C908)))</formula>
    </cfRule>
  </conditionalFormatting>
  <conditionalFormatting sqref="J930">
    <cfRule type="cellIs" dxfId="4605" priority="3798" stopIfTrue="1" operator="equal">
      <formula>0</formula>
    </cfRule>
  </conditionalFormatting>
  <conditionalFormatting sqref="J930">
    <cfRule type="containsText" dxfId="4604" priority="3794" stopIfTrue="1" operator="containsText" text="f'k{kk foHkkx jktLFkku">
      <formula>NOT(ISERROR(SEARCH("f'k{kk foHkkx jktLFkku",J930)))</formula>
    </cfRule>
    <cfRule type="containsText" dxfId="4603" priority="3797" stopIfTrue="1" operator="containsText" text="iw.kkZad">
      <formula>NOT(ISERROR(SEARCH("iw.kkZad",J930)))</formula>
    </cfRule>
  </conditionalFormatting>
  <conditionalFormatting sqref="J930">
    <cfRule type="cellIs" dxfId="4602" priority="3795" stopIfTrue="1" operator="equal">
      <formula>1800</formula>
    </cfRule>
    <cfRule type="cellIs" dxfId="4601" priority="3796" stopIfTrue="1" operator="equal">
      <formula>200</formula>
    </cfRule>
  </conditionalFormatting>
  <conditionalFormatting sqref="J930">
    <cfRule type="containsText" dxfId="4600" priority="3793" stopIfTrue="1" operator="containsText" text="dsoy jktdh; fo|ky;ksa esa iz;ksx gsrq fu%'kqYd">
      <formula>NOT(ISERROR(SEARCH("dsoy jktdh; fo|ky;ksa esa iz;ksx gsrq fu%'kqYd",J930)))</formula>
    </cfRule>
  </conditionalFormatting>
  <conditionalFormatting sqref="C905:C906">
    <cfRule type="cellIs" dxfId="4599" priority="3790" stopIfTrue="1" operator="equal">
      <formula>0</formula>
    </cfRule>
  </conditionalFormatting>
  <conditionalFormatting sqref="C905:C906">
    <cfRule type="containsText" dxfId="4598" priority="3788" stopIfTrue="1" operator="containsText" text="f'k{kk foHkkx jktLFkku">
      <formula>NOT(ISERROR(SEARCH("f'k{kk foHkkx jktLFkku",C905)))</formula>
    </cfRule>
    <cfRule type="containsText" dxfId="4597" priority="3789" stopIfTrue="1" operator="containsText" text="iw.kkZad">
      <formula>NOT(ISERROR(SEARCH("iw.kkZad",C905)))</formula>
    </cfRule>
  </conditionalFormatting>
  <conditionalFormatting sqref="C905:C906">
    <cfRule type="containsText" dxfId="4596" priority="3787" stopIfTrue="1" operator="containsText" text="dsoy jktdh; fo|ky;ksa esa iz;ksx gsrq fu%'kqYd">
      <formula>NOT(ISERROR(SEARCH("dsoy jktdh; fo|ky;ksa esa iz;ksx gsrq fu%'kqYd",C905)))</formula>
    </cfRule>
  </conditionalFormatting>
  <conditionalFormatting sqref="C905:C906">
    <cfRule type="cellIs" dxfId="4595" priority="3791" stopIfTrue="1" operator="equal">
      <formula>1800</formula>
    </cfRule>
    <cfRule type="cellIs" dxfId="4594" priority="3792" stopIfTrue="1" operator="equal">
      <formula>200</formula>
    </cfRule>
  </conditionalFormatting>
  <conditionalFormatting sqref="C908:C909">
    <cfRule type="cellIs" dxfId="4593" priority="3786" stopIfTrue="1" operator="equal">
      <formula>0</formula>
    </cfRule>
  </conditionalFormatting>
  <conditionalFormatting sqref="C908:C909">
    <cfRule type="containsText" dxfId="4592" priority="3782" stopIfTrue="1" operator="containsText" text="f'k{kk foHkkx jktLFkku">
      <formula>NOT(ISERROR(SEARCH("f'k{kk foHkkx jktLFkku",C908)))</formula>
    </cfRule>
    <cfRule type="containsText" dxfId="4591" priority="3785" stopIfTrue="1" operator="containsText" text="iw.kkZad">
      <formula>NOT(ISERROR(SEARCH("iw.kkZad",C908)))</formula>
    </cfRule>
  </conditionalFormatting>
  <conditionalFormatting sqref="C908:C909">
    <cfRule type="cellIs" dxfId="4590" priority="3783" stopIfTrue="1" operator="equal">
      <formula>1800</formula>
    </cfRule>
    <cfRule type="cellIs" dxfId="4589" priority="3784" stopIfTrue="1" operator="equal">
      <formula>200</formula>
    </cfRule>
  </conditionalFormatting>
  <conditionalFormatting sqref="B943 C942:H943 B944:H945 C934:C935 B947 E946:E947 H946:H947 B948:E948 G948:H951 C946:D946 F946:G946 B950:E951 C949:E949 B955 C953 E953 G953 E961 B938:C938 B939:B940 I939 I942 D941:J941 J952:J955">
    <cfRule type="cellIs" dxfId="4588" priority="3774" stopIfTrue="1" operator="equal">
      <formula>0</formula>
    </cfRule>
  </conditionalFormatting>
  <conditionalFormatting sqref="B943 C942:H943 B944:H945 C934:C935 B947 E946:E947 H946:H947 B948:E948 G948:H951 C946:D946 F946:G946 B950:E951 C949:E949 B955 C953 E953 G953 E961 B938:C938 B939:B940 I939 I942 D941:J941 J952:J955">
    <cfRule type="containsText" dxfId="4587" priority="3770" stopIfTrue="1" operator="containsText" text="f'k{kk foHkkx jktLFkku">
      <formula>NOT(ISERROR(SEARCH("f'k{kk foHkkx jktLFkku",B934)))</formula>
    </cfRule>
    <cfRule type="containsText" dxfId="4586" priority="3773" stopIfTrue="1" operator="containsText" text="iw.kkZad">
      <formula>NOT(ISERROR(SEARCH("iw.kkZad",B934)))</formula>
    </cfRule>
  </conditionalFormatting>
  <conditionalFormatting sqref="C953 E953 G953 C956 C938 I938:I939 J952:J954">
    <cfRule type="cellIs" dxfId="4585" priority="3771" stopIfTrue="1" operator="equal">
      <formula>1800</formula>
    </cfRule>
    <cfRule type="cellIs" dxfId="4584" priority="3772" stopIfTrue="1" operator="equal">
      <formula>200</formula>
    </cfRule>
  </conditionalFormatting>
  <conditionalFormatting sqref="B943 C942:H943 B944:H945 C934:C935 B947 E946:E947 H946:H947 B948:E948 G948:H951 C946:D946 F946:G946 B950:E951 C949:E949 B955 C953 E953 G953 E961 B938:C938 B939:B940 I939 I942 D941:J941 J952:J955">
    <cfRule type="containsText" dxfId="4583" priority="3769" stopIfTrue="1" operator="containsText" text="dsoy jktdh; fo|ky;ksa esa iz;ksx gsrq fu%'kqYd">
      <formula>NOT(ISERROR(SEARCH("dsoy jktdh; fo|ky;ksa esa iz;ksx gsrq fu%'kqYd",B934)))</formula>
    </cfRule>
  </conditionalFormatting>
  <conditionalFormatting sqref="H961">
    <cfRule type="containsText" dxfId="4582" priority="3765" stopIfTrue="1" operator="containsText" text="dsoy jktdh; fo|ky;ksa esa iz;ksx gsrq fu%'kqYd">
      <formula>NOT(ISERROR(SEARCH("dsoy jktdh; fo|ky;ksa esa iz;ksx gsrq fu%'kqYd",H961)))</formula>
    </cfRule>
  </conditionalFormatting>
  <conditionalFormatting sqref="H961">
    <cfRule type="cellIs" dxfId="4581" priority="3768" stopIfTrue="1" operator="equal">
      <formula>0</formula>
    </cfRule>
  </conditionalFormatting>
  <conditionalFormatting sqref="A931:A932 B934:B937 C956 B952 B941:C941 B954:C954 B942">
    <cfRule type="cellIs" dxfId="4580" priority="3780" stopIfTrue="1" operator="equal">
      <formula>0</formula>
    </cfRule>
  </conditionalFormatting>
  <conditionalFormatting sqref="A931:A932 B934:B937 C956 B952 B941:C941 B954:C954 B942">
    <cfRule type="containsText" dxfId="4579" priority="3776" stopIfTrue="1" operator="containsText" text="f'k{kk foHkkx jktLFkku">
      <formula>NOT(ISERROR(SEARCH("f'k{kk foHkkx jktLFkku",A931)))</formula>
    </cfRule>
    <cfRule type="containsText" dxfId="4578" priority="3779" stopIfTrue="1" operator="containsText" text="iw.kkZad">
      <formula>NOT(ISERROR(SEARCH("iw.kkZad",A931)))</formula>
    </cfRule>
  </conditionalFormatting>
  <conditionalFormatting sqref="C935">
    <cfRule type="cellIs" dxfId="4577" priority="3777" stopIfTrue="1" operator="equal">
      <formula>1800</formula>
    </cfRule>
    <cfRule type="cellIs" dxfId="4576" priority="3778" stopIfTrue="1" operator="equal">
      <formula>200</formula>
    </cfRule>
  </conditionalFormatting>
  <conditionalFormatting sqref="A931:A932 B934:B937 C956 B952 B941:C941 B954:C954 B942">
    <cfRule type="containsText" dxfId="4575" priority="3775" stopIfTrue="1" operator="containsText" text="dsoy jktdh; fo|ky;ksa esa iz;ksx gsrq fu%'kqYd">
      <formula>NOT(ISERROR(SEARCH("dsoy jktdh; fo|ky;ksa esa iz;ksx gsrq fu%'kqYd",A931)))</formula>
    </cfRule>
  </conditionalFormatting>
  <conditionalFormatting sqref="B949 B946">
    <cfRule type="containsText" dxfId="4574" priority="3761" stopIfTrue="1" operator="containsText" text="dsoy jktdh; fo|ky;ksa esa iz;ksx gsrq fu%'kqYd">
      <formula>NOT(ISERROR(SEARCH("dsoy jktdh; fo|ky;ksa esa iz;ksx gsrq fu%'kqYd",B946)))</formula>
    </cfRule>
  </conditionalFormatting>
  <conditionalFormatting sqref="H961">
    <cfRule type="containsText" dxfId="4573" priority="3766" stopIfTrue="1" operator="containsText" text="f'k{kk foHkkx jktLFkku">
      <formula>NOT(ISERROR(SEARCH("f'k{kk foHkkx jktLFkku",H961)))</formula>
    </cfRule>
    <cfRule type="containsText" dxfId="4572" priority="3767" stopIfTrue="1" operator="containsText" text="iw.kkZad">
      <formula>NOT(ISERROR(SEARCH("iw.kkZad",H961)))</formula>
    </cfRule>
  </conditionalFormatting>
  <conditionalFormatting sqref="B949 B946">
    <cfRule type="cellIs" dxfId="4571" priority="3764" stopIfTrue="1" operator="equal">
      <formula>0</formula>
    </cfRule>
  </conditionalFormatting>
  <conditionalFormatting sqref="B949 B946">
    <cfRule type="containsText" dxfId="4570" priority="3762" stopIfTrue="1" operator="containsText" text="f'k{kk foHkkx jktLFkku">
      <formula>NOT(ISERROR(SEARCH("f'k{kk foHkkx jktLFkku",B946)))</formula>
    </cfRule>
    <cfRule type="containsText" dxfId="4569" priority="3763" stopIfTrue="1" operator="containsText" text="iw.kkZad">
      <formula>NOT(ISERROR(SEARCH("iw.kkZad",B946)))</formula>
    </cfRule>
  </conditionalFormatting>
  <conditionalFormatting sqref="G954">
    <cfRule type="cellIs" dxfId="4568" priority="3760" stopIfTrue="1" operator="equal">
      <formula>0</formula>
    </cfRule>
  </conditionalFormatting>
  <conditionalFormatting sqref="G954">
    <cfRule type="containsText" dxfId="4567" priority="3758" stopIfTrue="1" operator="containsText" text="f'k{kk foHkkx jktLFkku">
      <formula>NOT(ISERROR(SEARCH("f'k{kk foHkkx jktLFkku",G954)))</formula>
    </cfRule>
    <cfRule type="containsText" dxfId="4566" priority="3759" stopIfTrue="1" operator="containsText" text="iw.kkZad">
      <formula>NOT(ISERROR(SEARCH("iw.kkZad",G954)))</formula>
    </cfRule>
  </conditionalFormatting>
  <conditionalFormatting sqref="G954">
    <cfRule type="containsText" dxfId="4565" priority="3757" stopIfTrue="1" operator="containsText" text="dsoy jktdh; fo|ky;ksa esa iz;ksx gsrq fu%'kqYd">
      <formula>NOT(ISERROR(SEARCH("dsoy jktdh; fo|ky;ksa esa iz;ksx gsrq fu%'kqYd",G954)))</formula>
    </cfRule>
  </conditionalFormatting>
  <conditionalFormatting sqref="I953">
    <cfRule type="cellIs" dxfId="4564" priority="3756" stopIfTrue="1" operator="equal">
      <formula>0</formula>
    </cfRule>
  </conditionalFormatting>
  <conditionalFormatting sqref="I953">
    <cfRule type="containsText" dxfId="4563" priority="3752" stopIfTrue="1" operator="containsText" text="f'k{kk foHkkx jktLFkku">
      <formula>NOT(ISERROR(SEARCH("f'k{kk foHkkx jktLFkku",I953)))</formula>
    </cfRule>
    <cfRule type="containsText" dxfId="4562" priority="3755" stopIfTrue="1" operator="containsText" text="iw.kkZad">
      <formula>NOT(ISERROR(SEARCH("iw.kkZad",I953)))</formula>
    </cfRule>
  </conditionalFormatting>
  <conditionalFormatting sqref="I953">
    <cfRule type="cellIs" dxfId="4561" priority="3753" stopIfTrue="1" operator="equal">
      <formula>1800</formula>
    </cfRule>
    <cfRule type="cellIs" dxfId="4560" priority="3754" stopIfTrue="1" operator="equal">
      <formula>200</formula>
    </cfRule>
  </conditionalFormatting>
  <conditionalFormatting sqref="I953">
    <cfRule type="containsText" dxfId="4559" priority="3751" stopIfTrue="1" operator="containsText" text="dsoy jktdh; fo|ky;ksa esa iz;ksx gsrq fu%'kqYd">
      <formula>NOT(ISERROR(SEARCH("dsoy jktdh; fo|ky;ksa esa iz;ksx gsrq fu%'kqYd",I953)))</formula>
    </cfRule>
  </conditionalFormatting>
  <conditionalFormatting sqref="C952">
    <cfRule type="cellIs" dxfId="4558" priority="3750" stopIfTrue="1" operator="equal">
      <formula>0</formula>
    </cfRule>
  </conditionalFormatting>
  <conditionalFormatting sqref="C952">
    <cfRule type="containsText" dxfId="4557" priority="3746" stopIfTrue="1" operator="containsText" text="f'k{kk foHkkx jktLFkku">
      <formula>NOT(ISERROR(SEARCH("f'k{kk foHkkx jktLFkku",C952)))</formula>
    </cfRule>
    <cfRule type="containsText" dxfId="4556" priority="3749" stopIfTrue="1" operator="containsText" text="iw.kkZad">
      <formula>NOT(ISERROR(SEARCH("iw.kkZad",C952)))</formula>
    </cfRule>
  </conditionalFormatting>
  <conditionalFormatting sqref="C952">
    <cfRule type="cellIs" dxfId="4555" priority="3747" stopIfTrue="1" operator="equal">
      <formula>1800</formula>
    </cfRule>
    <cfRule type="cellIs" dxfId="4554" priority="3748" stopIfTrue="1" operator="equal">
      <formula>200</formula>
    </cfRule>
  </conditionalFormatting>
  <conditionalFormatting sqref="C952">
    <cfRule type="containsText" dxfId="4553" priority="3745" stopIfTrue="1" operator="containsText" text="dsoy jktdh; fo|ky;ksa esa iz;ksx gsrq fu%'kqYd">
      <formula>NOT(ISERROR(SEARCH("dsoy jktdh; fo|ky;ksa esa iz;ksx gsrq fu%'kqYd",C952)))</formula>
    </cfRule>
  </conditionalFormatting>
  <conditionalFormatting sqref="C939:C940">
    <cfRule type="containsText" dxfId="4552" priority="3727" stopIfTrue="1" operator="containsText" text="dsoy jktdh; fo|ky;ksa esa iz;ksx gsrq fu%'kqYd">
      <formula>NOT(ISERROR(SEARCH("dsoy jktdh; fo|ky;ksa esa iz;ksx gsrq fu%'kqYd",C939)))</formula>
    </cfRule>
  </conditionalFormatting>
  <conditionalFormatting sqref="J961">
    <cfRule type="cellIs" dxfId="4551" priority="3744" stopIfTrue="1" operator="equal">
      <formula>0</formula>
    </cfRule>
  </conditionalFormatting>
  <conditionalFormatting sqref="J961">
    <cfRule type="containsText" dxfId="4550" priority="3740" stopIfTrue="1" operator="containsText" text="f'k{kk foHkkx jktLFkku">
      <formula>NOT(ISERROR(SEARCH("f'k{kk foHkkx jktLFkku",J961)))</formula>
    </cfRule>
    <cfRule type="containsText" dxfId="4549" priority="3743" stopIfTrue="1" operator="containsText" text="iw.kkZad">
      <formula>NOT(ISERROR(SEARCH("iw.kkZad",J961)))</formula>
    </cfRule>
  </conditionalFormatting>
  <conditionalFormatting sqref="J961">
    <cfRule type="cellIs" dxfId="4548" priority="3741" stopIfTrue="1" operator="equal">
      <formula>1800</formula>
    </cfRule>
    <cfRule type="cellIs" dxfId="4547" priority="3742" stopIfTrue="1" operator="equal">
      <formula>200</formula>
    </cfRule>
  </conditionalFormatting>
  <conditionalFormatting sqref="J961">
    <cfRule type="containsText" dxfId="4546" priority="3739" stopIfTrue="1" operator="containsText" text="dsoy jktdh; fo|ky;ksa esa iz;ksx gsrq fu%'kqYd">
      <formula>NOT(ISERROR(SEARCH("dsoy jktdh; fo|ky;ksa esa iz;ksx gsrq fu%'kqYd",J961)))</formula>
    </cfRule>
  </conditionalFormatting>
  <conditionalFormatting sqref="C936:C937">
    <cfRule type="cellIs" dxfId="4545" priority="3736" stopIfTrue="1" operator="equal">
      <formula>0</formula>
    </cfRule>
  </conditionalFormatting>
  <conditionalFormatting sqref="C936:C937">
    <cfRule type="containsText" dxfId="4544" priority="3734" stopIfTrue="1" operator="containsText" text="f'k{kk foHkkx jktLFkku">
      <formula>NOT(ISERROR(SEARCH("f'k{kk foHkkx jktLFkku",C936)))</formula>
    </cfRule>
    <cfRule type="containsText" dxfId="4543" priority="3735" stopIfTrue="1" operator="containsText" text="iw.kkZad">
      <formula>NOT(ISERROR(SEARCH("iw.kkZad",C936)))</formula>
    </cfRule>
  </conditionalFormatting>
  <conditionalFormatting sqref="C936:C937">
    <cfRule type="containsText" dxfId="4542" priority="3733" stopIfTrue="1" operator="containsText" text="dsoy jktdh; fo|ky;ksa esa iz;ksx gsrq fu%'kqYd">
      <formula>NOT(ISERROR(SEARCH("dsoy jktdh; fo|ky;ksa esa iz;ksx gsrq fu%'kqYd",C936)))</formula>
    </cfRule>
  </conditionalFormatting>
  <conditionalFormatting sqref="C936:C937">
    <cfRule type="cellIs" dxfId="4541" priority="3737" stopIfTrue="1" operator="equal">
      <formula>1800</formula>
    </cfRule>
    <cfRule type="cellIs" dxfId="4540" priority="3738" stopIfTrue="1" operator="equal">
      <formula>200</formula>
    </cfRule>
  </conditionalFormatting>
  <conditionalFormatting sqref="C939:C940">
    <cfRule type="cellIs" dxfId="4539" priority="3732" stopIfTrue="1" operator="equal">
      <formula>0</formula>
    </cfRule>
  </conditionalFormatting>
  <conditionalFormatting sqref="C939:C940">
    <cfRule type="containsText" dxfId="4538" priority="3728" stopIfTrue="1" operator="containsText" text="f'k{kk foHkkx jktLFkku">
      <formula>NOT(ISERROR(SEARCH("f'k{kk foHkkx jktLFkku",C939)))</formula>
    </cfRule>
    <cfRule type="containsText" dxfId="4537" priority="3731" stopIfTrue="1" operator="containsText" text="iw.kkZad">
      <formula>NOT(ISERROR(SEARCH("iw.kkZad",C939)))</formula>
    </cfRule>
  </conditionalFormatting>
  <conditionalFormatting sqref="C939:C940">
    <cfRule type="cellIs" dxfId="4536" priority="3729" stopIfTrue="1" operator="equal">
      <formula>1800</formula>
    </cfRule>
    <cfRule type="cellIs" dxfId="4535" priority="3730" stopIfTrue="1" operator="equal">
      <formula>200</formula>
    </cfRule>
  </conditionalFormatting>
  <conditionalFormatting sqref="B974 C973:H974 B975:H976 C965:C966 B978 E977:E978 H977:H978 B979:E979 G979:H982 C977:D977 F977:G977 B981:E982 C980:E980 B986 C984 E984 G984 E992 B969:C969 B970:B971 I970 I973 D972:J972 J983:J986">
    <cfRule type="cellIs" dxfId="4534" priority="3720" stopIfTrue="1" operator="equal">
      <formula>0</formula>
    </cfRule>
  </conditionalFormatting>
  <conditionalFormatting sqref="B974 C973:H974 B975:H976 C965:C966 B978 E977:E978 H977:H978 B979:E979 G979:H982 C977:D977 F977:G977 B981:E982 C980:E980 B986 C984 E984 G984 E992 B969:C969 B970:B971 I970 I973 D972:J972 J983:J986">
    <cfRule type="containsText" dxfId="4533" priority="3716" stopIfTrue="1" operator="containsText" text="f'k{kk foHkkx jktLFkku">
      <formula>NOT(ISERROR(SEARCH("f'k{kk foHkkx jktLFkku",B965)))</formula>
    </cfRule>
    <cfRule type="containsText" dxfId="4532" priority="3719" stopIfTrue="1" operator="containsText" text="iw.kkZad">
      <formula>NOT(ISERROR(SEARCH("iw.kkZad",B965)))</formula>
    </cfRule>
  </conditionalFormatting>
  <conditionalFormatting sqref="C984 E984 G984 C987 C969 I969:I970 J983:J985">
    <cfRule type="cellIs" dxfId="4531" priority="3717" stopIfTrue="1" operator="equal">
      <formula>1800</formula>
    </cfRule>
    <cfRule type="cellIs" dxfId="4530" priority="3718" stopIfTrue="1" operator="equal">
      <formula>200</formula>
    </cfRule>
  </conditionalFormatting>
  <conditionalFormatting sqref="B974 C973:H974 B975:H976 C965:C966 B978 E977:E978 H977:H978 B979:E979 G979:H982 C977:D977 F977:G977 B981:E982 C980:E980 B986 C984 E984 G984 E992 B969:C969 B970:B971 I970 I973 D972:J972 J983:J986">
    <cfRule type="containsText" dxfId="4529" priority="3715" stopIfTrue="1" operator="containsText" text="dsoy jktdh; fo|ky;ksa esa iz;ksx gsrq fu%'kqYd">
      <formula>NOT(ISERROR(SEARCH("dsoy jktdh; fo|ky;ksa esa iz;ksx gsrq fu%'kqYd",B965)))</formula>
    </cfRule>
  </conditionalFormatting>
  <conditionalFormatting sqref="H992">
    <cfRule type="containsText" dxfId="4528" priority="3711" stopIfTrue="1" operator="containsText" text="dsoy jktdh; fo|ky;ksa esa iz;ksx gsrq fu%'kqYd">
      <formula>NOT(ISERROR(SEARCH("dsoy jktdh; fo|ky;ksa esa iz;ksx gsrq fu%'kqYd",H992)))</formula>
    </cfRule>
  </conditionalFormatting>
  <conditionalFormatting sqref="H992">
    <cfRule type="cellIs" dxfId="4527" priority="3714" stopIfTrue="1" operator="equal">
      <formula>0</formula>
    </cfRule>
  </conditionalFormatting>
  <conditionalFormatting sqref="A962:A963 B965:B968 C987 B983 B972:C972 B985:C985 B973">
    <cfRule type="cellIs" dxfId="4526" priority="3726" stopIfTrue="1" operator="equal">
      <formula>0</formula>
    </cfRule>
  </conditionalFormatting>
  <conditionalFormatting sqref="A962:A963 B965:B968 C987 B983 B972:C972 B985:C985 B973">
    <cfRule type="containsText" dxfId="4525" priority="3722" stopIfTrue="1" operator="containsText" text="f'k{kk foHkkx jktLFkku">
      <formula>NOT(ISERROR(SEARCH("f'k{kk foHkkx jktLFkku",A962)))</formula>
    </cfRule>
    <cfRule type="containsText" dxfId="4524" priority="3725" stopIfTrue="1" operator="containsText" text="iw.kkZad">
      <formula>NOT(ISERROR(SEARCH("iw.kkZad",A962)))</formula>
    </cfRule>
  </conditionalFormatting>
  <conditionalFormatting sqref="C966">
    <cfRule type="cellIs" dxfId="4523" priority="3723" stopIfTrue="1" operator="equal">
      <formula>1800</formula>
    </cfRule>
    <cfRule type="cellIs" dxfId="4522" priority="3724" stopIfTrue="1" operator="equal">
      <formula>200</formula>
    </cfRule>
  </conditionalFormatting>
  <conditionalFormatting sqref="A962:A963 B965:B968 C987 B983 B972:C972 B985:C985 B973">
    <cfRule type="containsText" dxfId="4521" priority="3721" stopIfTrue="1" operator="containsText" text="dsoy jktdh; fo|ky;ksa esa iz;ksx gsrq fu%'kqYd">
      <formula>NOT(ISERROR(SEARCH("dsoy jktdh; fo|ky;ksa esa iz;ksx gsrq fu%'kqYd",A962)))</formula>
    </cfRule>
  </conditionalFormatting>
  <conditionalFormatting sqref="B980 B977">
    <cfRule type="containsText" dxfId="4520" priority="3707" stopIfTrue="1" operator="containsText" text="dsoy jktdh; fo|ky;ksa esa iz;ksx gsrq fu%'kqYd">
      <formula>NOT(ISERROR(SEARCH("dsoy jktdh; fo|ky;ksa esa iz;ksx gsrq fu%'kqYd",B977)))</formula>
    </cfRule>
  </conditionalFormatting>
  <conditionalFormatting sqref="H992">
    <cfRule type="containsText" dxfId="4519" priority="3712" stopIfTrue="1" operator="containsText" text="f'k{kk foHkkx jktLFkku">
      <formula>NOT(ISERROR(SEARCH("f'k{kk foHkkx jktLFkku",H992)))</formula>
    </cfRule>
    <cfRule type="containsText" dxfId="4518" priority="3713" stopIfTrue="1" operator="containsText" text="iw.kkZad">
      <formula>NOT(ISERROR(SEARCH("iw.kkZad",H992)))</formula>
    </cfRule>
  </conditionalFormatting>
  <conditionalFormatting sqref="B980 B977">
    <cfRule type="cellIs" dxfId="4517" priority="3710" stopIfTrue="1" operator="equal">
      <formula>0</formula>
    </cfRule>
  </conditionalFormatting>
  <conditionalFormatting sqref="B980 B977">
    <cfRule type="containsText" dxfId="4516" priority="3708" stopIfTrue="1" operator="containsText" text="f'k{kk foHkkx jktLFkku">
      <formula>NOT(ISERROR(SEARCH("f'k{kk foHkkx jktLFkku",B977)))</formula>
    </cfRule>
    <cfRule type="containsText" dxfId="4515" priority="3709" stopIfTrue="1" operator="containsText" text="iw.kkZad">
      <formula>NOT(ISERROR(SEARCH("iw.kkZad",B977)))</formula>
    </cfRule>
  </conditionalFormatting>
  <conditionalFormatting sqref="G985">
    <cfRule type="cellIs" dxfId="4514" priority="3706" stopIfTrue="1" operator="equal">
      <formula>0</formula>
    </cfRule>
  </conditionalFormatting>
  <conditionalFormatting sqref="G985">
    <cfRule type="containsText" dxfId="4513" priority="3704" stopIfTrue="1" operator="containsText" text="f'k{kk foHkkx jktLFkku">
      <formula>NOT(ISERROR(SEARCH("f'k{kk foHkkx jktLFkku",G985)))</formula>
    </cfRule>
    <cfRule type="containsText" dxfId="4512" priority="3705" stopIfTrue="1" operator="containsText" text="iw.kkZad">
      <formula>NOT(ISERROR(SEARCH("iw.kkZad",G985)))</formula>
    </cfRule>
  </conditionalFormatting>
  <conditionalFormatting sqref="G985">
    <cfRule type="containsText" dxfId="4511" priority="3703" stopIfTrue="1" operator="containsText" text="dsoy jktdh; fo|ky;ksa esa iz;ksx gsrq fu%'kqYd">
      <formula>NOT(ISERROR(SEARCH("dsoy jktdh; fo|ky;ksa esa iz;ksx gsrq fu%'kqYd",G985)))</formula>
    </cfRule>
  </conditionalFormatting>
  <conditionalFormatting sqref="I984">
    <cfRule type="cellIs" dxfId="4510" priority="3702" stopIfTrue="1" operator="equal">
      <formula>0</formula>
    </cfRule>
  </conditionalFormatting>
  <conditionalFormatting sqref="I984">
    <cfRule type="containsText" dxfId="4509" priority="3698" stopIfTrue="1" operator="containsText" text="f'k{kk foHkkx jktLFkku">
      <formula>NOT(ISERROR(SEARCH("f'k{kk foHkkx jktLFkku",I984)))</formula>
    </cfRule>
    <cfRule type="containsText" dxfId="4508" priority="3701" stopIfTrue="1" operator="containsText" text="iw.kkZad">
      <formula>NOT(ISERROR(SEARCH("iw.kkZad",I984)))</formula>
    </cfRule>
  </conditionalFormatting>
  <conditionalFormatting sqref="I984">
    <cfRule type="cellIs" dxfId="4507" priority="3699" stopIfTrue="1" operator="equal">
      <formula>1800</formula>
    </cfRule>
    <cfRule type="cellIs" dxfId="4506" priority="3700" stopIfTrue="1" operator="equal">
      <formula>200</formula>
    </cfRule>
  </conditionalFormatting>
  <conditionalFormatting sqref="I984">
    <cfRule type="containsText" dxfId="4505" priority="3697" stopIfTrue="1" operator="containsText" text="dsoy jktdh; fo|ky;ksa esa iz;ksx gsrq fu%'kqYd">
      <formula>NOT(ISERROR(SEARCH("dsoy jktdh; fo|ky;ksa esa iz;ksx gsrq fu%'kqYd",I984)))</formula>
    </cfRule>
  </conditionalFormatting>
  <conditionalFormatting sqref="C983">
    <cfRule type="cellIs" dxfId="4504" priority="3696" stopIfTrue="1" operator="equal">
      <formula>0</formula>
    </cfRule>
  </conditionalFormatting>
  <conditionalFormatting sqref="C983">
    <cfRule type="containsText" dxfId="4503" priority="3692" stopIfTrue="1" operator="containsText" text="f'k{kk foHkkx jktLFkku">
      <formula>NOT(ISERROR(SEARCH("f'k{kk foHkkx jktLFkku",C983)))</formula>
    </cfRule>
    <cfRule type="containsText" dxfId="4502" priority="3695" stopIfTrue="1" operator="containsText" text="iw.kkZad">
      <formula>NOT(ISERROR(SEARCH("iw.kkZad",C983)))</formula>
    </cfRule>
  </conditionalFormatting>
  <conditionalFormatting sqref="C983">
    <cfRule type="cellIs" dxfId="4501" priority="3693" stopIfTrue="1" operator="equal">
      <formula>1800</formula>
    </cfRule>
    <cfRule type="cellIs" dxfId="4500" priority="3694" stopIfTrue="1" operator="equal">
      <formula>200</formula>
    </cfRule>
  </conditionalFormatting>
  <conditionalFormatting sqref="C983">
    <cfRule type="containsText" dxfId="4499" priority="3691" stopIfTrue="1" operator="containsText" text="dsoy jktdh; fo|ky;ksa esa iz;ksx gsrq fu%'kqYd">
      <formula>NOT(ISERROR(SEARCH("dsoy jktdh; fo|ky;ksa esa iz;ksx gsrq fu%'kqYd",C983)))</formula>
    </cfRule>
  </conditionalFormatting>
  <conditionalFormatting sqref="C970:C971">
    <cfRule type="containsText" dxfId="4498" priority="3673" stopIfTrue="1" operator="containsText" text="dsoy jktdh; fo|ky;ksa esa iz;ksx gsrq fu%'kqYd">
      <formula>NOT(ISERROR(SEARCH("dsoy jktdh; fo|ky;ksa esa iz;ksx gsrq fu%'kqYd",C970)))</formula>
    </cfRule>
  </conditionalFormatting>
  <conditionalFormatting sqref="J992">
    <cfRule type="cellIs" dxfId="4497" priority="3690" stopIfTrue="1" operator="equal">
      <formula>0</formula>
    </cfRule>
  </conditionalFormatting>
  <conditionalFormatting sqref="J992">
    <cfRule type="containsText" dxfId="4496" priority="3686" stopIfTrue="1" operator="containsText" text="f'k{kk foHkkx jktLFkku">
      <formula>NOT(ISERROR(SEARCH("f'k{kk foHkkx jktLFkku",J992)))</formula>
    </cfRule>
    <cfRule type="containsText" dxfId="4495" priority="3689" stopIfTrue="1" operator="containsText" text="iw.kkZad">
      <formula>NOT(ISERROR(SEARCH("iw.kkZad",J992)))</formula>
    </cfRule>
  </conditionalFormatting>
  <conditionalFormatting sqref="J992">
    <cfRule type="cellIs" dxfId="4494" priority="3687" stopIfTrue="1" operator="equal">
      <formula>1800</formula>
    </cfRule>
    <cfRule type="cellIs" dxfId="4493" priority="3688" stopIfTrue="1" operator="equal">
      <formula>200</formula>
    </cfRule>
  </conditionalFormatting>
  <conditionalFormatting sqref="J992">
    <cfRule type="containsText" dxfId="4492" priority="3685" stopIfTrue="1" operator="containsText" text="dsoy jktdh; fo|ky;ksa esa iz;ksx gsrq fu%'kqYd">
      <formula>NOT(ISERROR(SEARCH("dsoy jktdh; fo|ky;ksa esa iz;ksx gsrq fu%'kqYd",J992)))</formula>
    </cfRule>
  </conditionalFormatting>
  <conditionalFormatting sqref="C967:C968">
    <cfRule type="cellIs" dxfId="4491" priority="3682" stopIfTrue="1" operator="equal">
      <formula>0</formula>
    </cfRule>
  </conditionalFormatting>
  <conditionalFormatting sqref="C967:C968">
    <cfRule type="containsText" dxfId="4490" priority="3680" stopIfTrue="1" operator="containsText" text="f'k{kk foHkkx jktLFkku">
      <formula>NOT(ISERROR(SEARCH("f'k{kk foHkkx jktLFkku",C967)))</formula>
    </cfRule>
    <cfRule type="containsText" dxfId="4489" priority="3681" stopIfTrue="1" operator="containsText" text="iw.kkZad">
      <formula>NOT(ISERROR(SEARCH("iw.kkZad",C967)))</formula>
    </cfRule>
  </conditionalFormatting>
  <conditionalFormatting sqref="C967:C968">
    <cfRule type="containsText" dxfId="4488" priority="3679" stopIfTrue="1" operator="containsText" text="dsoy jktdh; fo|ky;ksa esa iz;ksx gsrq fu%'kqYd">
      <formula>NOT(ISERROR(SEARCH("dsoy jktdh; fo|ky;ksa esa iz;ksx gsrq fu%'kqYd",C967)))</formula>
    </cfRule>
  </conditionalFormatting>
  <conditionalFormatting sqref="C967:C968">
    <cfRule type="cellIs" dxfId="4487" priority="3683" stopIfTrue="1" operator="equal">
      <formula>1800</formula>
    </cfRule>
    <cfRule type="cellIs" dxfId="4486" priority="3684" stopIfTrue="1" operator="equal">
      <formula>200</formula>
    </cfRule>
  </conditionalFormatting>
  <conditionalFormatting sqref="C970:C971">
    <cfRule type="cellIs" dxfId="4485" priority="3678" stopIfTrue="1" operator="equal">
      <formula>0</formula>
    </cfRule>
  </conditionalFormatting>
  <conditionalFormatting sqref="C970:C971">
    <cfRule type="containsText" dxfId="4484" priority="3674" stopIfTrue="1" operator="containsText" text="f'k{kk foHkkx jktLFkku">
      <formula>NOT(ISERROR(SEARCH("f'k{kk foHkkx jktLFkku",C970)))</formula>
    </cfRule>
    <cfRule type="containsText" dxfId="4483" priority="3677" stopIfTrue="1" operator="containsText" text="iw.kkZad">
      <formula>NOT(ISERROR(SEARCH("iw.kkZad",C970)))</formula>
    </cfRule>
  </conditionalFormatting>
  <conditionalFormatting sqref="C970:C971">
    <cfRule type="cellIs" dxfId="4482" priority="3675" stopIfTrue="1" operator="equal">
      <formula>1800</formula>
    </cfRule>
    <cfRule type="cellIs" dxfId="4481" priority="3676" stopIfTrue="1" operator="equal">
      <formula>200</formula>
    </cfRule>
  </conditionalFormatting>
  <conditionalFormatting sqref="B1005 C1004:H1005 B1006:H1007 C996:C997 B1009 E1008:E1009 H1008:H1009 B1010:E1010 G1010:H1013 C1008:D1008 F1008:G1008 B1012:E1013 C1011:E1011 B1017 C1015 E1015 G1015 E1023 B1000:C1000 B1001:B1002 I1001 I1004 D1003:J1003 J1014:J1017">
    <cfRule type="cellIs" dxfId="4480" priority="3666" stopIfTrue="1" operator="equal">
      <formula>0</formula>
    </cfRule>
  </conditionalFormatting>
  <conditionalFormatting sqref="B1005 C1004:H1005 B1006:H1007 C996:C997 B1009 E1008:E1009 H1008:H1009 B1010:E1010 G1010:H1013 C1008:D1008 F1008:G1008 B1012:E1013 C1011:E1011 B1017 C1015 E1015 G1015 E1023 B1000:C1000 B1001:B1002 I1001 I1004 D1003:J1003 J1014:J1017">
    <cfRule type="containsText" dxfId="4479" priority="3662" stopIfTrue="1" operator="containsText" text="f'k{kk foHkkx jktLFkku">
      <formula>NOT(ISERROR(SEARCH("f'k{kk foHkkx jktLFkku",B996)))</formula>
    </cfRule>
    <cfRule type="containsText" dxfId="4478" priority="3665" stopIfTrue="1" operator="containsText" text="iw.kkZad">
      <formula>NOT(ISERROR(SEARCH("iw.kkZad",B996)))</formula>
    </cfRule>
  </conditionalFormatting>
  <conditionalFormatting sqref="C1015 E1015 G1015 C1018 C1000 I1000:I1001 J1014:J1016">
    <cfRule type="cellIs" dxfId="4477" priority="3663" stopIfTrue="1" operator="equal">
      <formula>1800</formula>
    </cfRule>
    <cfRule type="cellIs" dxfId="4476" priority="3664" stopIfTrue="1" operator="equal">
      <formula>200</formula>
    </cfRule>
  </conditionalFormatting>
  <conditionalFormatting sqref="B1005 C1004:H1005 B1006:H1007 C996:C997 B1009 E1008:E1009 H1008:H1009 B1010:E1010 G1010:H1013 C1008:D1008 F1008:G1008 B1012:E1013 C1011:E1011 B1017 C1015 E1015 G1015 E1023 B1000:C1000 B1001:B1002 I1001 I1004 D1003:J1003 J1014:J1017">
    <cfRule type="containsText" dxfId="4475" priority="3661" stopIfTrue="1" operator="containsText" text="dsoy jktdh; fo|ky;ksa esa iz;ksx gsrq fu%'kqYd">
      <formula>NOT(ISERROR(SEARCH("dsoy jktdh; fo|ky;ksa esa iz;ksx gsrq fu%'kqYd",B996)))</formula>
    </cfRule>
  </conditionalFormatting>
  <conditionalFormatting sqref="H1023">
    <cfRule type="containsText" dxfId="4474" priority="3657" stopIfTrue="1" operator="containsText" text="dsoy jktdh; fo|ky;ksa esa iz;ksx gsrq fu%'kqYd">
      <formula>NOT(ISERROR(SEARCH("dsoy jktdh; fo|ky;ksa esa iz;ksx gsrq fu%'kqYd",H1023)))</formula>
    </cfRule>
  </conditionalFormatting>
  <conditionalFormatting sqref="H1023">
    <cfRule type="cellIs" dxfId="4473" priority="3660" stopIfTrue="1" operator="equal">
      <formula>0</formula>
    </cfRule>
  </conditionalFormatting>
  <conditionalFormatting sqref="A993:A994 B996:B999 C1018 B1014 B1003:C1003 B1016:C1016 B1004">
    <cfRule type="cellIs" dxfId="4472" priority="3672" stopIfTrue="1" operator="equal">
      <formula>0</formula>
    </cfRule>
  </conditionalFormatting>
  <conditionalFormatting sqref="A993:A994 B996:B999 C1018 B1014 B1003:C1003 B1016:C1016 B1004">
    <cfRule type="containsText" dxfId="4471" priority="3668" stopIfTrue="1" operator="containsText" text="f'k{kk foHkkx jktLFkku">
      <formula>NOT(ISERROR(SEARCH("f'k{kk foHkkx jktLFkku",A993)))</formula>
    </cfRule>
    <cfRule type="containsText" dxfId="4470" priority="3671" stopIfTrue="1" operator="containsText" text="iw.kkZad">
      <formula>NOT(ISERROR(SEARCH("iw.kkZad",A993)))</formula>
    </cfRule>
  </conditionalFormatting>
  <conditionalFormatting sqref="C997">
    <cfRule type="cellIs" dxfId="4469" priority="3669" stopIfTrue="1" operator="equal">
      <formula>1800</formula>
    </cfRule>
    <cfRule type="cellIs" dxfId="4468" priority="3670" stopIfTrue="1" operator="equal">
      <formula>200</formula>
    </cfRule>
  </conditionalFormatting>
  <conditionalFormatting sqref="A993:A994 B996:B999 C1018 B1014 B1003:C1003 B1016:C1016 B1004">
    <cfRule type="containsText" dxfId="4467" priority="3667" stopIfTrue="1" operator="containsText" text="dsoy jktdh; fo|ky;ksa esa iz;ksx gsrq fu%'kqYd">
      <formula>NOT(ISERROR(SEARCH("dsoy jktdh; fo|ky;ksa esa iz;ksx gsrq fu%'kqYd",A993)))</formula>
    </cfRule>
  </conditionalFormatting>
  <conditionalFormatting sqref="B1011 B1008">
    <cfRule type="containsText" dxfId="4466" priority="3653" stopIfTrue="1" operator="containsText" text="dsoy jktdh; fo|ky;ksa esa iz;ksx gsrq fu%'kqYd">
      <formula>NOT(ISERROR(SEARCH("dsoy jktdh; fo|ky;ksa esa iz;ksx gsrq fu%'kqYd",B1008)))</formula>
    </cfRule>
  </conditionalFormatting>
  <conditionalFormatting sqref="H1023">
    <cfRule type="containsText" dxfId="4465" priority="3658" stopIfTrue="1" operator="containsText" text="f'k{kk foHkkx jktLFkku">
      <formula>NOT(ISERROR(SEARCH("f'k{kk foHkkx jktLFkku",H1023)))</formula>
    </cfRule>
    <cfRule type="containsText" dxfId="4464" priority="3659" stopIfTrue="1" operator="containsText" text="iw.kkZad">
      <formula>NOT(ISERROR(SEARCH("iw.kkZad",H1023)))</formula>
    </cfRule>
  </conditionalFormatting>
  <conditionalFormatting sqref="B1011 B1008">
    <cfRule type="cellIs" dxfId="4463" priority="3656" stopIfTrue="1" operator="equal">
      <formula>0</formula>
    </cfRule>
  </conditionalFormatting>
  <conditionalFormatting sqref="B1011 B1008">
    <cfRule type="containsText" dxfId="4462" priority="3654" stopIfTrue="1" operator="containsText" text="f'k{kk foHkkx jktLFkku">
      <formula>NOT(ISERROR(SEARCH("f'k{kk foHkkx jktLFkku",B1008)))</formula>
    </cfRule>
    <cfRule type="containsText" dxfId="4461" priority="3655" stopIfTrue="1" operator="containsText" text="iw.kkZad">
      <formula>NOT(ISERROR(SEARCH("iw.kkZad",B1008)))</formula>
    </cfRule>
  </conditionalFormatting>
  <conditionalFormatting sqref="G1016">
    <cfRule type="cellIs" dxfId="4460" priority="3652" stopIfTrue="1" operator="equal">
      <formula>0</formula>
    </cfRule>
  </conditionalFormatting>
  <conditionalFormatting sqref="G1016">
    <cfRule type="containsText" dxfId="4459" priority="3650" stopIfTrue="1" operator="containsText" text="f'k{kk foHkkx jktLFkku">
      <formula>NOT(ISERROR(SEARCH("f'k{kk foHkkx jktLFkku",G1016)))</formula>
    </cfRule>
    <cfRule type="containsText" dxfId="4458" priority="3651" stopIfTrue="1" operator="containsText" text="iw.kkZad">
      <formula>NOT(ISERROR(SEARCH("iw.kkZad",G1016)))</formula>
    </cfRule>
  </conditionalFormatting>
  <conditionalFormatting sqref="G1016">
    <cfRule type="containsText" dxfId="4457" priority="3649" stopIfTrue="1" operator="containsText" text="dsoy jktdh; fo|ky;ksa esa iz;ksx gsrq fu%'kqYd">
      <formula>NOT(ISERROR(SEARCH("dsoy jktdh; fo|ky;ksa esa iz;ksx gsrq fu%'kqYd",G1016)))</formula>
    </cfRule>
  </conditionalFormatting>
  <conditionalFormatting sqref="I1015">
    <cfRule type="cellIs" dxfId="4456" priority="3648" stopIfTrue="1" operator="equal">
      <formula>0</formula>
    </cfRule>
  </conditionalFormatting>
  <conditionalFormatting sqref="I1015">
    <cfRule type="containsText" dxfId="4455" priority="3644" stopIfTrue="1" operator="containsText" text="f'k{kk foHkkx jktLFkku">
      <formula>NOT(ISERROR(SEARCH("f'k{kk foHkkx jktLFkku",I1015)))</formula>
    </cfRule>
    <cfRule type="containsText" dxfId="4454" priority="3647" stopIfTrue="1" operator="containsText" text="iw.kkZad">
      <formula>NOT(ISERROR(SEARCH("iw.kkZad",I1015)))</formula>
    </cfRule>
  </conditionalFormatting>
  <conditionalFormatting sqref="I1015">
    <cfRule type="cellIs" dxfId="4453" priority="3645" stopIfTrue="1" operator="equal">
      <formula>1800</formula>
    </cfRule>
    <cfRule type="cellIs" dxfId="4452" priority="3646" stopIfTrue="1" operator="equal">
      <formula>200</formula>
    </cfRule>
  </conditionalFormatting>
  <conditionalFormatting sqref="I1015">
    <cfRule type="containsText" dxfId="4451" priority="3643" stopIfTrue="1" operator="containsText" text="dsoy jktdh; fo|ky;ksa esa iz;ksx gsrq fu%'kqYd">
      <formula>NOT(ISERROR(SEARCH("dsoy jktdh; fo|ky;ksa esa iz;ksx gsrq fu%'kqYd",I1015)))</formula>
    </cfRule>
  </conditionalFormatting>
  <conditionalFormatting sqref="C1014">
    <cfRule type="cellIs" dxfId="4450" priority="3642" stopIfTrue="1" operator="equal">
      <formula>0</formula>
    </cfRule>
  </conditionalFormatting>
  <conditionalFormatting sqref="C1014">
    <cfRule type="containsText" dxfId="4449" priority="3638" stopIfTrue="1" operator="containsText" text="f'k{kk foHkkx jktLFkku">
      <formula>NOT(ISERROR(SEARCH("f'k{kk foHkkx jktLFkku",C1014)))</formula>
    </cfRule>
    <cfRule type="containsText" dxfId="4448" priority="3641" stopIfTrue="1" operator="containsText" text="iw.kkZad">
      <formula>NOT(ISERROR(SEARCH("iw.kkZad",C1014)))</formula>
    </cfRule>
  </conditionalFormatting>
  <conditionalFormatting sqref="C1014">
    <cfRule type="cellIs" dxfId="4447" priority="3639" stopIfTrue="1" operator="equal">
      <formula>1800</formula>
    </cfRule>
    <cfRule type="cellIs" dxfId="4446" priority="3640" stopIfTrue="1" operator="equal">
      <formula>200</formula>
    </cfRule>
  </conditionalFormatting>
  <conditionalFormatting sqref="C1014">
    <cfRule type="containsText" dxfId="4445" priority="3637" stopIfTrue="1" operator="containsText" text="dsoy jktdh; fo|ky;ksa esa iz;ksx gsrq fu%'kqYd">
      <formula>NOT(ISERROR(SEARCH("dsoy jktdh; fo|ky;ksa esa iz;ksx gsrq fu%'kqYd",C1014)))</formula>
    </cfRule>
  </conditionalFormatting>
  <conditionalFormatting sqref="C1001:C1002">
    <cfRule type="containsText" dxfId="4444" priority="3619" stopIfTrue="1" operator="containsText" text="dsoy jktdh; fo|ky;ksa esa iz;ksx gsrq fu%'kqYd">
      <formula>NOT(ISERROR(SEARCH("dsoy jktdh; fo|ky;ksa esa iz;ksx gsrq fu%'kqYd",C1001)))</formula>
    </cfRule>
  </conditionalFormatting>
  <conditionalFormatting sqref="J1023">
    <cfRule type="cellIs" dxfId="4443" priority="3636" stopIfTrue="1" operator="equal">
      <formula>0</formula>
    </cfRule>
  </conditionalFormatting>
  <conditionalFormatting sqref="J1023">
    <cfRule type="containsText" dxfId="4442" priority="3632" stopIfTrue="1" operator="containsText" text="f'k{kk foHkkx jktLFkku">
      <formula>NOT(ISERROR(SEARCH("f'k{kk foHkkx jktLFkku",J1023)))</formula>
    </cfRule>
    <cfRule type="containsText" dxfId="4441" priority="3635" stopIfTrue="1" operator="containsText" text="iw.kkZad">
      <formula>NOT(ISERROR(SEARCH("iw.kkZad",J1023)))</formula>
    </cfRule>
  </conditionalFormatting>
  <conditionalFormatting sqref="J1023">
    <cfRule type="cellIs" dxfId="4440" priority="3633" stopIfTrue="1" operator="equal">
      <formula>1800</formula>
    </cfRule>
    <cfRule type="cellIs" dxfId="4439" priority="3634" stopIfTrue="1" operator="equal">
      <formula>200</formula>
    </cfRule>
  </conditionalFormatting>
  <conditionalFormatting sqref="J1023">
    <cfRule type="containsText" dxfId="4438" priority="3631" stopIfTrue="1" operator="containsText" text="dsoy jktdh; fo|ky;ksa esa iz;ksx gsrq fu%'kqYd">
      <formula>NOT(ISERROR(SEARCH("dsoy jktdh; fo|ky;ksa esa iz;ksx gsrq fu%'kqYd",J1023)))</formula>
    </cfRule>
  </conditionalFormatting>
  <conditionalFormatting sqref="C998:C999">
    <cfRule type="cellIs" dxfId="4437" priority="3628" stopIfTrue="1" operator="equal">
      <formula>0</formula>
    </cfRule>
  </conditionalFormatting>
  <conditionalFormatting sqref="C998:C999">
    <cfRule type="containsText" dxfId="4436" priority="3626" stopIfTrue="1" operator="containsText" text="f'k{kk foHkkx jktLFkku">
      <formula>NOT(ISERROR(SEARCH("f'k{kk foHkkx jktLFkku",C998)))</formula>
    </cfRule>
    <cfRule type="containsText" dxfId="4435" priority="3627" stopIfTrue="1" operator="containsText" text="iw.kkZad">
      <formula>NOT(ISERROR(SEARCH("iw.kkZad",C998)))</formula>
    </cfRule>
  </conditionalFormatting>
  <conditionalFormatting sqref="C998:C999">
    <cfRule type="containsText" dxfId="4434" priority="3625" stopIfTrue="1" operator="containsText" text="dsoy jktdh; fo|ky;ksa esa iz;ksx gsrq fu%'kqYd">
      <formula>NOT(ISERROR(SEARCH("dsoy jktdh; fo|ky;ksa esa iz;ksx gsrq fu%'kqYd",C998)))</formula>
    </cfRule>
  </conditionalFormatting>
  <conditionalFormatting sqref="C998:C999">
    <cfRule type="cellIs" dxfId="4433" priority="3629" stopIfTrue="1" operator="equal">
      <formula>1800</formula>
    </cfRule>
    <cfRule type="cellIs" dxfId="4432" priority="3630" stopIfTrue="1" operator="equal">
      <formula>200</formula>
    </cfRule>
  </conditionalFormatting>
  <conditionalFormatting sqref="C1001:C1002">
    <cfRule type="cellIs" dxfId="4431" priority="3624" stopIfTrue="1" operator="equal">
      <formula>0</formula>
    </cfRule>
  </conditionalFormatting>
  <conditionalFormatting sqref="C1001:C1002">
    <cfRule type="containsText" dxfId="4430" priority="3620" stopIfTrue="1" operator="containsText" text="f'k{kk foHkkx jktLFkku">
      <formula>NOT(ISERROR(SEARCH("f'k{kk foHkkx jktLFkku",C1001)))</formula>
    </cfRule>
    <cfRule type="containsText" dxfId="4429" priority="3623" stopIfTrue="1" operator="containsText" text="iw.kkZad">
      <formula>NOT(ISERROR(SEARCH("iw.kkZad",C1001)))</formula>
    </cfRule>
  </conditionalFormatting>
  <conditionalFormatting sqref="C1001:C1002">
    <cfRule type="cellIs" dxfId="4428" priority="3621" stopIfTrue="1" operator="equal">
      <formula>1800</formula>
    </cfRule>
    <cfRule type="cellIs" dxfId="4427" priority="3622" stopIfTrue="1" operator="equal">
      <formula>200</formula>
    </cfRule>
  </conditionalFormatting>
  <conditionalFormatting sqref="B1036 C1035:H1036 B1037:H1038 C1027:C1028 B1040 E1039:E1040 H1039:H1040 B1041:E1041 G1041:H1044 C1039:D1039 F1039:G1039 B1043:E1044 C1042:E1042 B1048 C1046 E1046 G1046 E1054 B1031:C1031 B1032:B1033 I1032 I1035 D1034:J1034 J1045:J1048">
    <cfRule type="cellIs" dxfId="4426" priority="3612" stopIfTrue="1" operator="equal">
      <formula>0</formula>
    </cfRule>
  </conditionalFormatting>
  <conditionalFormatting sqref="B1036 C1035:H1036 B1037:H1038 C1027:C1028 B1040 E1039:E1040 H1039:H1040 B1041:E1041 G1041:H1044 C1039:D1039 F1039:G1039 B1043:E1044 C1042:E1042 B1048 C1046 E1046 G1046 E1054 B1031:C1031 B1032:B1033 I1032 I1035 D1034:J1034 J1045:J1048">
    <cfRule type="containsText" dxfId="4425" priority="3608" stopIfTrue="1" operator="containsText" text="f'k{kk foHkkx jktLFkku">
      <formula>NOT(ISERROR(SEARCH("f'k{kk foHkkx jktLFkku",B1027)))</formula>
    </cfRule>
    <cfRule type="containsText" dxfId="4424" priority="3611" stopIfTrue="1" operator="containsText" text="iw.kkZad">
      <formula>NOT(ISERROR(SEARCH("iw.kkZad",B1027)))</formula>
    </cfRule>
  </conditionalFormatting>
  <conditionalFormatting sqref="C1046 E1046 G1046 C1049 C1031 I1031:I1032 J1045:J1047">
    <cfRule type="cellIs" dxfId="4423" priority="3609" stopIfTrue="1" operator="equal">
      <formula>1800</formula>
    </cfRule>
    <cfRule type="cellIs" dxfId="4422" priority="3610" stopIfTrue="1" operator="equal">
      <formula>200</formula>
    </cfRule>
  </conditionalFormatting>
  <conditionalFormatting sqref="B1036 C1035:H1036 B1037:H1038 C1027:C1028 B1040 E1039:E1040 H1039:H1040 B1041:E1041 G1041:H1044 C1039:D1039 F1039:G1039 B1043:E1044 C1042:E1042 B1048 C1046 E1046 G1046 E1054 B1031:C1031 B1032:B1033 I1032 I1035 D1034:J1034 J1045:J1048">
    <cfRule type="containsText" dxfId="4421" priority="3607" stopIfTrue="1" operator="containsText" text="dsoy jktdh; fo|ky;ksa esa iz;ksx gsrq fu%'kqYd">
      <formula>NOT(ISERROR(SEARCH("dsoy jktdh; fo|ky;ksa esa iz;ksx gsrq fu%'kqYd",B1027)))</formula>
    </cfRule>
  </conditionalFormatting>
  <conditionalFormatting sqref="H1054">
    <cfRule type="containsText" dxfId="4420" priority="3603" stopIfTrue="1" operator="containsText" text="dsoy jktdh; fo|ky;ksa esa iz;ksx gsrq fu%'kqYd">
      <formula>NOT(ISERROR(SEARCH("dsoy jktdh; fo|ky;ksa esa iz;ksx gsrq fu%'kqYd",H1054)))</formula>
    </cfRule>
  </conditionalFormatting>
  <conditionalFormatting sqref="H1054">
    <cfRule type="cellIs" dxfId="4419" priority="3606" stopIfTrue="1" operator="equal">
      <formula>0</formula>
    </cfRule>
  </conditionalFormatting>
  <conditionalFormatting sqref="A1024:A1025 B1027:B1030 C1049 B1045 B1034:C1034 B1047:C1047 B1035">
    <cfRule type="cellIs" dxfId="4418" priority="3618" stopIfTrue="1" operator="equal">
      <formula>0</formula>
    </cfRule>
  </conditionalFormatting>
  <conditionalFormatting sqref="A1024:A1025 B1027:B1030 C1049 B1045 B1034:C1034 B1047:C1047 B1035">
    <cfRule type="containsText" dxfId="4417" priority="3614" stopIfTrue="1" operator="containsText" text="f'k{kk foHkkx jktLFkku">
      <formula>NOT(ISERROR(SEARCH("f'k{kk foHkkx jktLFkku",A1024)))</formula>
    </cfRule>
    <cfRule type="containsText" dxfId="4416" priority="3617" stopIfTrue="1" operator="containsText" text="iw.kkZad">
      <formula>NOT(ISERROR(SEARCH("iw.kkZad",A1024)))</formula>
    </cfRule>
  </conditionalFormatting>
  <conditionalFormatting sqref="C1028">
    <cfRule type="cellIs" dxfId="4415" priority="3615" stopIfTrue="1" operator="equal">
      <formula>1800</formula>
    </cfRule>
    <cfRule type="cellIs" dxfId="4414" priority="3616" stopIfTrue="1" operator="equal">
      <formula>200</formula>
    </cfRule>
  </conditionalFormatting>
  <conditionalFormatting sqref="A1024:A1025 B1027:B1030 C1049 B1045 B1034:C1034 B1047:C1047 B1035">
    <cfRule type="containsText" dxfId="4413" priority="3613" stopIfTrue="1" operator="containsText" text="dsoy jktdh; fo|ky;ksa esa iz;ksx gsrq fu%'kqYd">
      <formula>NOT(ISERROR(SEARCH("dsoy jktdh; fo|ky;ksa esa iz;ksx gsrq fu%'kqYd",A1024)))</formula>
    </cfRule>
  </conditionalFormatting>
  <conditionalFormatting sqref="B1042 B1039">
    <cfRule type="containsText" dxfId="4412" priority="3599" stopIfTrue="1" operator="containsText" text="dsoy jktdh; fo|ky;ksa esa iz;ksx gsrq fu%'kqYd">
      <formula>NOT(ISERROR(SEARCH("dsoy jktdh; fo|ky;ksa esa iz;ksx gsrq fu%'kqYd",B1039)))</formula>
    </cfRule>
  </conditionalFormatting>
  <conditionalFormatting sqref="H1054">
    <cfRule type="containsText" dxfId="4411" priority="3604" stopIfTrue="1" operator="containsText" text="f'k{kk foHkkx jktLFkku">
      <formula>NOT(ISERROR(SEARCH("f'k{kk foHkkx jktLFkku",H1054)))</formula>
    </cfRule>
    <cfRule type="containsText" dxfId="4410" priority="3605" stopIfTrue="1" operator="containsText" text="iw.kkZad">
      <formula>NOT(ISERROR(SEARCH("iw.kkZad",H1054)))</formula>
    </cfRule>
  </conditionalFormatting>
  <conditionalFormatting sqref="B1042 B1039">
    <cfRule type="cellIs" dxfId="4409" priority="3602" stopIfTrue="1" operator="equal">
      <formula>0</formula>
    </cfRule>
  </conditionalFormatting>
  <conditionalFormatting sqref="B1042 B1039">
    <cfRule type="containsText" dxfId="4408" priority="3600" stopIfTrue="1" operator="containsText" text="f'k{kk foHkkx jktLFkku">
      <formula>NOT(ISERROR(SEARCH("f'k{kk foHkkx jktLFkku",B1039)))</formula>
    </cfRule>
    <cfRule type="containsText" dxfId="4407" priority="3601" stopIfTrue="1" operator="containsText" text="iw.kkZad">
      <formula>NOT(ISERROR(SEARCH("iw.kkZad",B1039)))</formula>
    </cfRule>
  </conditionalFormatting>
  <conditionalFormatting sqref="G1047">
    <cfRule type="cellIs" dxfId="4406" priority="3598" stopIfTrue="1" operator="equal">
      <formula>0</formula>
    </cfRule>
  </conditionalFormatting>
  <conditionalFormatting sqref="G1047">
    <cfRule type="containsText" dxfId="4405" priority="3596" stopIfTrue="1" operator="containsText" text="f'k{kk foHkkx jktLFkku">
      <formula>NOT(ISERROR(SEARCH("f'k{kk foHkkx jktLFkku",G1047)))</formula>
    </cfRule>
    <cfRule type="containsText" dxfId="4404" priority="3597" stopIfTrue="1" operator="containsText" text="iw.kkZad">
      <formula>NOT(ISERROR(SEARCH("iw.kkZad",G1047)))</formula>
    </cfRule>
  </conditionalFormatting>
  <conditionalFormatting sqref="G1047">
    <cfRule type="containsText" dxfId="4403" priority="3595" stopIfTrue="1" operator="containsText" text="dsoy jktdh; fo|ky;ksa esa iz;ksx gsrq fu%'kqYd">
      <formula>NOT(ISERROR(SEARCH("dsoy jktdh; fo|ky;ksa esa iz;ksx gsrq fu%'kqYd",G1047)))</formula>
    </cfRule>
  </conditionalFormatting>
  <conditionalFormatting sqref="I1046">
    <cfRule type="cellIs" dxfId="4402" priority="3594" stopIfTrue="1" operator="equal">
      <formula>0</formula>
    </cfRule>
  </conditionalFormatting>
  <conditionalFormatting sqref="I1046">
    <cfRule type="containsText" dxfId="4401" priority="3590" stopIfTrue="1" operator="containsText" text="f'k{kk foHkkx jktLFkku">
      <formula>NOT(ISERROR(SEARCH("f'k{kk foHkkx jktLFkku",I1046)))</formula>
    </cfRule>
    <cfRule type="containsText" dxfId="4400" priority="3593" stopIfTrue="1" operator="containsText" text="iw.kkZad">
      <formula>NOT(ISERROR(SEARCH("iw.kkZad",I1046)))</formula>
    </cfRule>
  </conditionalFormatting>
  <conditionalFormatting sqref="I1046">
    <cfRule type="cellIs" dxfId="4399" priority="3591" stopIfTrue="1" operator="equal">
      <formula>1800</formula>
    </cfRule>
    <cfRule type="cellIs" dxfId="4398" priority="3592" stopIfTrue="1" operator="equal">
      <formula>200</formula>
    </cfRule>
  </conditionalFormatting>
  <conditionalFormatting sqref="I1046">
    <cfRule type="containsText" dxfId="4397" priority="3589" stopIfTrue="1" operator="containsText" text="dsoy jktdh; fo|ky;ksa esa iz;ksx gsrq fu%'kqYd">
      <formula>NOT(ISERROR(SEARCH("dsoy jktdh; fo|ky;ksa esa iz;ksx gsrq fu%'kqYd",I1046)))</formula>
    </cfRule>
  </conditionalFormatting>
  <conditionalFormatting sqref="C1045">
    <cfRule type="cellIs" dxfId="4396" priority="3588" stopIfTrue="1" operator="equal">
      <formula>0</formula>
    </cfRule>
  </conditionalFormatting>
  <conditionalFormatting sqref="C1045">
    <cfRule type="containsText" dxfId="4395" priority="3584" stopIfTrue="1" operator="containsText" text="f'k{kk foHkkx jktLFkku">
      <formula>NOT(ISERROR(SEARCH("f'k{kk foHkkx jktLFkku",C1045)))</formula>
    </cfRule>
    <cfRule type="containsText" dxfId="4394" priority="3587" stopIfTrue="1" operator="containsText" text="iw.kkZad">
      <formula>NOT(ISERROR(SEARCH("iw.kkZad",C1045)))</formula>
    </cfRule>
  </conditionalFormatting>
  <conditionalFormatting sqref="C1045">
    <cfRule type="cellIs" dxfId="4393" priority="3585" stopIfTrue="1" operator="equal">
      <formula>1800</formula>
    </cfRule>
    <cfRule type="cellIs" dxfId="4392" priority="3586" stopIfTrue="1" operator="equal">
      <formula>200</formula>
    </cfRule>
  </conditionalFormatting>
  <conditionalFormatting sqref="C1045">
    <cfRule type="containsText" dxfId="4391" priority="3583" stopIfTrue="1" operator="containsText" text="dsoy jktdh; fo|ky;ksa esa iz;ksx gsrq fu%'kqYd">
      <formula>NOT(ISERROR(SEARCH("dsoy jktdh; fo|ky;ksa esa iz;ksx gsrq fu%'kqYd",C1045)))</formula>
    </cfRule>
  </conditionalFormatting>
  <conditionalFormatting sqref="C1032:C1033">
    <cfRule type="containsText" dxfId="4390" priority="3565" stopIfTrue="1" operator="containsText" text="dsoy jktdh; fo|ky;ksa esa iz;ksx gsrq fu%'kqYd">
      <formula>NOT(ISERROR(SEARCH("dsoy jktdh; fo|ky;ksa esa iz;ksx gsrq fu%'kqYd",C1032)))</formula>
    </cfRule>
  </conditionalFormatting>
  <conditionalFormatting sqref="J1054">
    <cfRule type="cellIs" dxfId="4389" priority="3582" stopIfTrue="1" operator="equal">
      <formula>0</formula>
    </cfRule>
  </conditionalFormatting>
  <conditionalFormatting sqref="J1054">
    <cfRule type="containsText" dxfId="4388" priority="3578" stopIfTrue="1" operator="containsText" text="f'k{kk foHkkx jktLFkku">
      <formula>NOT(ISERROR(SEARCH("f'k{kk foHkkx jktLFkku",J1054)))</formula>
    </cfRule>
    <cfRule type="containsText" dxfId="4387" priority="3581" stopIfTrue="1" operator="containsText" text="iw.kkZad">
      <formula>NOT(ISERROR(SEARCH("iw.kkZad",J1054)))</formula>
    </cfRule>
  </conditionalFormatting>
  <conditionalFormatting sqref="J1054">
    <cfRule type="cellIs" dxfId="4386" priority="3579" stopIfTrue="1" operator="equal">
      <formula>1800</formula>
    </cfRule>
    <cfRule type="cellIs" dxfId="4385" priority="3580" stopIfTrue="1" operator="equal">
      <formula>200</formula>
    </cfRule>
  </conditionalFormatting>
  <conditionalFormatting sqref="J1054">
    <cfRule type="containsText" dxfId="4384" priority="3577" stopIfTrue="1" operator="containsText" text="dsoy jktdh; fo|ky;ksa esa iz;ksx gsrq fu%'kqYd">
      <formula>NOT(ISERROR(SEARCH("dsoy jktdh; fo|ky;ksa esa iz;ksx gsrq fu%'kqYd",J1054)))</formula>
    </cfRule>
  </conditionalFormatting>
  <conditionalFormatting sqref="C1029:C1030">
    <cfRule type="cellIs" dxfId="4383" priority="3574" stopIfTrue="1" operator="equal">
      <formula>0</formula>
    </cfRule>
  </conditionalFormatting>
  <conditionalFormatting sqref="C1029:C1030">
    <cfRule type="containsText" dxfId="4382" priority="3572" stopIfTrue="1" operator="containsText" text="f'k{kk foHkkx jktLFkku">
      <formula>NOT(ISERROR(SEARCH("f'k{kk foHkkx jktLFkku",C1029)))</formula>
    </cfRule>
    <cfRule type="containsText" dxfId="4381" priority="3573" stopIfTrue="1" operator="containsText" text="iw.kkZad">
      <formula>NOT(ISERROR(SEARCH("iw.kkZad",C1029)))</formula>
    </cfRule>
  </conditionalFormatting>
  <conditionalFormatting sqref="C1029:C1030">
    <cfRule type="containsText" dxfId="4380" priority="3571" stopIfTrue="1" operator="containsText" text="dsoy jktdh; fo|ky;ksa esa iz;ksx gsrq fu%'kqYd">
      <formula>NOT(ISERROR(SEARCH("dsoy jktdh; fo|ky;ksa esa iz;ksx gsrq fu%'kqYd",C1029)))</formula>
    </cfRule>
  </conditionalFormatting>
  <conditionalFormatting sqref="C1029:C1030">
    <cfRule type="cellIs" dxfId="4379" priority="3575" stopIfTrue="1" operator="equal">
      <formula>1800</formula>
    </cfRule>
    <cfRule type="cellIs" dxfId="4378" priority="3576" stopIfTrue="1" operator="equal">
      <formula>200</formula>
    </cfRule>
  </conditionalFormatting>
  <conditionalFormatting sqref="C1032:C1033">
    <cfRule type="cellIs" dxfId="4377" priority="3570" stopIfTrue="1" operator="equal">
      <formula>0</formula>
    </cfRule>
  </conditionalFormatting>
  <conditionalFormatting sqref="C1032:C1033">
    <cfRule type="containsText" dxfId="4376" priority="3566" stopIfTrue="1" operator="containsText" text="f'k{kk foHkkx jktLFkku">
      <formula>NOT(ISERROR(SEARCH("f'k{kk foHkkx jktLFkku",C1032)))</formula>
    </cfRule>
    <cfRule type="containsText" dxfId="4375" priority="3569" stopIfTrue="1" operator="containsText" text="iw.kkZad">
      <formula>NOT(ISERROR(SEARCH("iw.kkZad",C1032)))</formula>
    </cfRule>
  </conditionalFormatting>
  <conditionalFormatting sqref="C1032:C1033">
    <cfRule type="cellIs" dxfId="4374" priority="3567" stopIfTrue="1" operator="equal">
      <formula>1800</formula>
    </cfRule>
    <cfRule type="cellIs" dxfId="4373" priority="3568" stopIfTrue="1" operator="equal">
      <formula>200</formula>
    </cfRule>
  </conditionalFormatting>
  <conditionalFormatting sqref="B1067 C1066:H1067 B1068:H1069 C1058:C1059 B1071 E1070:E1071 H1070:H1071 B1072:E1072 G1072:H1075 C1070:D1070 F1070:G1070 B1074:E1075 C1073:E1073 B1079 C1077 E1077 G1077 E1085 B1062:C1062 B1063:B1064 I1063 I1066 D1065:J1065 J1076:J1079">
    <cfRule type="cellIs" dxfId="4372" priority="3558" stopIfTrue="1" operator="equal">
      <formula>0</formula>
    </cfRule>
  </conditionalFormatting>
  <conditionalFormatting sqref="B1067 C1066:H1067 B1068:H1069 C1058:C1059 B1071 E1070:E1071 H1070:H1071 B1072:E1072 G1072:H1075 C1070:D1070 F1070:G1070 B1074:E1075 C1073:E1073 B1079 C1077 E1077 G1077 E1085 B1062:C1062 B1063:B1064 I1063 I1066 D1065:J1065 J1076:J1079">
    <cfRule type="containsText" dxfId="4371" priority="3554" stopIfTrue="1" operator="containsText" text="f'k{kk foHkkx jktLFkku">
      <formula>NOT(ISERROR(SEARCH("f'k{kk foHkkx jktLFkku",B1058)))</formula>
    </cfRule>
    <cfRule type="containsText" dxfId="4370" priority="3557" stopIfTrue="1" operator="containsText" text="iw.kkZad">
      <formula>NOT(ISERROR(SEARCH("iw.kkZad",B1058)))</formula>
    </cfRule>
  </conditionalFormatting>
  <conditionalFormatting sqref="C1077 E1077 G1077 C1080 C1062 I1062:I1063 J1076:J1078">
    <cfRule type="cellIs" dxfId="4369" priority="3555" stopIfTrue="1" operator="equal">
      <formula>1800</formula>
    </cfRule>
    <cfRule type="cellIs" dxfId="4368" priority="3556" stopIfTrue="1" operator="equal">
      <formula>200</formula>
    </cfRule>
  </conditionalFormatting>
  <conditionalFormatting sqref="B1067 C1066:H1067 B1068:H1069 C1058:C1059 B1071 E1070:E1071 H1070:H1071 B1072:E1072 G1072:H1075 C1070:D1070 F1070:G1070 B1074:E1075 C1073:E1073 B1079 C1077 E1077 G1077 E1085 B1062:C1062 B1063:B1064 I1063 I1066 D1065:J1065 J1076:J1079">
    <cfRule type="containsText" dxfId="4367" priority="3553" stopIfTrue="1" operator="containsText" text="dsoy jktdh; fo|ky;ksa esa iz;ksx gsrq fu%'kqYd">
      <formula>NOT(ISERROR(SEARCH("dsoy jktdh; fo|ky;ksa esa iz;ksx gsrq fu%'kqYd",B1058)))</formula>
    </cfRule>
  </conditionalFormatting>
  <conditionalFormatting sqref="H1085">
    <cfRule type="containsText" dxfId="4366" priority="3549" stopIfTrue="1" operator="containsText" text="dsoy jktdh; fo|ky;ksa esa iz;ksx gsrq fu%'kqYd">
      <formula>NOT(ISERROR(SEARCH("dsoy jktdh; fo|ky;ksa esa iz;ksx gsrq fu%'kqYd",H1085)))</formula>
    </cfRule>
  </conditionalFormatting>
  <conditionalFormatting sqref="H1085">
    <cfRule type="cellIs" dxfId="4365" priority="3552" stopIfTrue="1" operator="equal">
      <formula>0</formula>
    </cfRule>
  </conditionalFormatting>
  <conditionalFormatting sqref="A1055:A1056 B1058:B1061 C1080 B1076 B1065:C1065 B1078:C1078 B1066">
    <cfRule type="cellIs" dxfId="4364" priority="3564" stopIfTrue="1" operator="equal">
      <formula>0</formula>
    </cfRule>
  </conditionalFormatting>
  <conditionalFormatting sqref="A1055:A1056 B1058:B1061 C1080 B1076 B1065:C1065 B1078:C1078 B1066">
    <cfRule type="containsText" dxfId="4363" priority="3560" stopIfTrue="1" operator="containsText" text="f'k{kk foHkkx jktLFkku">
      <formula>NOT(ISERROR(SEARCH("f'k{kk foHkkx jktLFkku",A1055)))</formula>
    </cfRule>
    <cfRule type="containsText" dxfId="4362" priority="3563" stopIfTrue="1" operator="containsText" text="iw.kkZad">
      <formula>NOT(ISERROR(SEARCH("iw.kkZad",A1055)))</formula>
    </cfRule>
  </conditionalFormatting>
  <conditionalFormatting sqref="C1059">
    <cfRule type="cellIs" dxfId="4361" priority="3561" stopIfTrue="1" operator="equal">
      <formula>1800</formula>
    </cfRule>
    <cfRule type="cellIs" dxfId="4360" priority="3562" stopIfTrue="1" operator="equal">
      <formula>200</formula>
    </cfRule>
  </conditionalFormatting>
  <conditionalFormatting sqref="A1055:A1056 B1058:B1061 C1080 B1076 B1065:C1065 B1078:C1078 B1066">
    <cfRule type="containsText" dxfId="4359" priority="3559" stopIfTrue="1" operator="containsText" text="dsoy jktdh; fo|ky;ksa esa iz;ksx gsrq fu%'kqYd">
      <formula>NOT(ISERROR(SEARCH("dsoy jktdh; fo|ky;ksa esa iz;ksx gsrq fu%'kqYd",A1055)))</formula>
    </cfRule>
  </conditionalFormatting>
  <conditionalFormatting sqref="B1073 B1070">
    <cfRule type="containsText" dxfId="4358" priority="3545" stopIfTrue="1" operator="containsText" text="dsoy jktdh; fo|ky;ksa esa iz;ksx gsrq fu%'kqYd">
      <formula>NOT(ISERROR(SEARCH("dsoy jktdh; fo|ky;ksa esa iz;ksx gsrq fu%'kqYd",B1070)))</formula>
    </cfRule>
  </conditionalFormatting>
  <conditionalFormatting sqref="H1085">
    <cfRule type="containsText" dxfId="4357" priority="3550" stopIfTrue="1" operator="containsText" text="f'k{kk foHkkx jktLFkku">
      <formula>NOT(ISERROR(SEARCH("f'k{kk foHkkx jktLFkku",H1085)))</formula>
    </cfRule>
    <cfRule type="containsText" dxfId="4356" priority="3551" stopIfTrue="1" operator="containsText" text="iw.kkZad">
      <formula>NOT(ISERROR(SEARCH("iw.kkZad",H1085)))</formula>
    </cfRule>
  </conditionalFormatting>
  <conditionalFormatting sqref="B1073 B1070">
    <cfRule type="cellIs" dxfId="4355" priority="3548" stopIfTrue="1" operator="equal">
      <formula>0</formula>
    </cfRule>
  </conditionalFormatting>
  <conditionalFormatting sqref="B1073 B1070">
    <cfRule type="containsText" dxfId="4354" priority="3546" stopIfTrue="1" operator="containsText" text="f'k{kk foHkkx jktLFkku">
      <formula>NOT(ISERROR(SEARCH("f'k{kk foHkkx jktLFkku",B1070)))</formula>
    </cfRule>
    <cfRule type="containsText" dxfId="4353" priority="3547" stopIfTrue="1" operator="containsText" text="iw.kkZad">
      <formula>NOT(ISERROR(SEARCH("iw.kkZad",B1070)))</formula>
    </cfRule>
  </conditionalFormatting>
  <conditionalFormatting sqref="G1078">
    <cfRule type="cellIs" dxfId="4352" priority="3544" stopIfTrue="1" operator="equal">
      <formula>0</formula>
    </cfRule>
  </conditionalFormatting>
  <conditionalFormatting sqref="G1078">
    <cfRule type="containsText" dxfId="4351" priority="3542" stopIfTrue="1" operator="containsText" text="f'k{kk foHkkx jktLFkku">
      <formula>NOT(ISERROR(SEARCH("f'k{kk foHkkx jktLFkku",G1078)))</formula>
    </cfRule>
    <cfRule type="containsText" dxfId="4350" priority="3543" stopIfTrue="1" operator="containsText" text="iw.kkZad">
      <formula>NOT(ISERROR(SEARCH("iw.kkZad",G1078)))</formula>
    </cfRule>
  </conditionalFormatting>
  <conditionalFormatting sqref="G1078">
    <cfRule type="containsText" dxfId="4349" priority="3541" stopIfTrue="1" operator="containsText" text="dsoy jktdh; fo|ky;ksa esa iz;ksx gsrq fu%'kqYd">
      <formula>NOT(ISERROR(SEARCH("dsoy jktdh; fo|ky;ksa esa iz;ksx gsrq fu%'kqYd",G1078)))</formula>
    </cfRule>
  </conditionalFormatting>
  <conditionalFormatting sqref="I1077">
    <cfRule type="cellIs" dxfId="4348" priority="3540" stopIfTrue="1" operator="equal">
      <formula>0</formula>
    </cfRule>
  </conditionalFormatting>
  <conditionalFormatting sqref="I1077">
    <cfRule type="containsText" dxfId="4347" priority="3536" stopIfTrue="1" operator="containsText" text="f'k{kk foHkkx jktLFkku">
      <formula>NOT(ISERROR(SEARCH("f'k{kk foHkkx jktLFkku",I1077)))</formula>
    </cfRule>
    <cfRule type="containsText" dxfId="4346" priority="3539" stopIfTrue="1" operator="containsText" text="iw.kkZad">
      <formula>NOT(ISERROR(SEARCH("iw.kkZad",I1077)))</formula>
    </cfRule>
  </conditionalFormatting>
  <conditionalFormatting sqref="I1077">
    <cfRule type="cellIs" dxfId="4345" priority="3537" stopIfTrue="1" operator="equal">
      <formula>1800</formula>
    </cfRule>
    <cfRule type="cellIs" dxfId="4344" priority="3538" stopIfTrue="1" operator="equal">
      <formula>200</formula>
    </cfRule>
  </conditionalFormatting>
  <conditionalFormatting sqref="I1077">
    <cfRule type="containsText" dxfId="4343" priority="3535" stopIfTrue="1" operator="containsText" text="dsoy jktdh; fo|ky;ksa esa iz;ksx gsrq fu%'kqYd">
      <formula>NOT(ISERROR(SEARCH("dsoy jktdh; fo|ky;ksa esa iz;ksx gsrq fu%'kqYd",I1077)))</formula>
    </cfRule>
  </conditionalFormatting>
  <conditionalFormatting sqref="C1076">
    <cfRule type="cellIs" dxfId="4342" priority="3534" stopIfTrue="1" operator="equal">
      <formula>0</formula>
    </cfRule>
  </conditionalFormatting>
  <conditionalFormatting sqref="C1076">
    <cfRule type="containsText" dxfId="4341" priority="3530" stopIfTrue="1" operator="containsText" text="f'k{kk foHkkx jktLFkku">
      <formula>NOT(ISERROR(SEARCH("f'k{kk foHkkx jktLFkku",C1076)))</formula>
    </cfRule>
    <cfRule type="containsText" dxfId="4340" priority="3533" stopIfTrue="1" operator="containsText" text="iw.kkZad">
      <formula>NOT(ISERROR(SEARCH("iw.kkZad",C1076)))</formula>
    </cfRule>
  </conditionalFormatting>
  <conditionalFormatting sqref="C1076">
    <cfRule type="cellIs" dxfId="4339" priority="3531" stopIfTrue="1" operator="equal">
      <formula>1800</formula>
    </cfRule>
    <cfRule type="cellIs" dxfId="4338" priority="3532" stopIfTrue="1" operator="equal">
      <formula>200</formula>
    </cfRule>
  </conditionalFormatting>
  <conditionalFormatting sqref="C1076">
    <cfRule type="containsText" dxfId="4337" priority="3529" stopIfTrue="1" operator="containsText" text="dsoy jktdh; fo|ky;ksa esa iz;ksx gsrq fu%'kqYd">
      <formula>NOT(ISERROR(SEARCH("dsoy jktdh; fo|ky;ksa esa iz;ksx gsrq fu%'kqYd",C1076)))</formula>
    </cfRule>
  </conditionalFormatting>
  <conditionalFormatting sqref="C1063:C1064">
    <cfRule type="containsText" dxfId="4336" priority="3511" stopIfTrue="1" operator="containsText" text="dsoy jktdh; fo|ky;ksa esa iz;ksx gsrq fu%'kqYd">
      <formula>NOT(ISERROR(SEARCH("dsoy jktdh; fo|ky;ksa esa iz;ksx gsrq fu%'kqYd",C1063)))</formula>
    </cfRule>
  </conditionalFormatting>
  <conditionalFormatting sqref="J1085">
    <cfRule type="cellIs" dxfId="4335" priority="3528" stopIfTrue="1" operator="equal">
      <formula>0</formula>
    </cfRule>
  </conditionalFormatting>
  <conditionalFormatting sqref="J1085">
    <cfRule type="containsText" dxfId="4334" priority="3524" stopIfTrue="1" operator="containsText" text="f'k{kk foHkkx jktLFkku">
      <formula>NOT(ISERROR(SEARCH("f'k{kk foHkkx jktLFkku",J1085)))</formula>
    </cfRule>
    <cfRule type="containsText" dxfId="4333" priority="3527" stopIfTrue="1" operator="containsText" text="iw.kkZad">
      <formula>NOT(ISERROR(SEARCH("iw.kkZad",J1085)))</formula>
    </cfRule>
  </conditionalFormatting>
  <conditionalFormatting sqref="J1085">
    <cfRule type="cellIs" dxfId="4332" priority="3525" stopIfTrue="1" operator="equal">
      <formula>1800</formula>
    </cfRule>
    <cfRule type="cellIs" dxfId="4331" priority="3526" stopIfTrue="1" operator="equal">
      <formula>200</formula>
    </cfRule>
  </conditionalFormatting>
  <conditionalFormatting sqref="J1085">
    <cfRule type="containsText" dxfId="4330" priority="3523" stopIfTrue="1" operator="containsText" text="dsoy jktdh; fo|ky;ksa esa iz;ksx gsrq fu%'kqYd">
      <formula>NOT(ISERROR(SEARCH("dsoy jktdh; fo|ky;ksa esa iz;ksx gsrq fu%'kqYd",J1085)))</formula>
    </cfRule>
  </conditionalFormatting>
  <conditionalFormatting sqref="C1060:C1061">
    <cfRule type="cellIs" dxfId="4329" priority="3520" stopIfTrue="1" operator="equal">
      <formula>0</formula>
    </cfRule>
  </conditionalFormatting>
  <conditionalFormatting sqref="C1060:C1061">
    <cfRule type="containsText" dxfId="4328" priority="3518" stopIfTrue="1" operator="containsText" text="f'k{kk foHkkx jktLFkku">
      <formula>NOT(ISERROR(SEARCH("f'k{kk foHkkx jktLFkku",C1060)))</formula>
    </cfRule>
    <cfRule type="containsText" dxfId="4327" priority="3519" stopIfTrue="1" operator="containsText" text="iw.kkZad">
      <formula>NOT(ISERROR(SEARCH("iw.kkZad",C1060)))</formula>
    </cfRule>
  </conditionalFormatting>
  <conditionalFormatting sqref="C1060:C1061">
    <cfRule type="containsText" dxfId="4326" priority="3517" stopIfTrue="1" operator="containsText" text="dsoy jktdh; fo|ky;ksa esa iz;ksx gsrq fu%'kqYd">
      <formula>NOT(ISERROR(SEARCH("dsoy jktdh; fo|ky;ksa esa iz;ksx gsrq fu%'kqYd",C1060)))</formula>
    </cfRule>
  </conditionalFormatting>
  <conditionalFormatting sqref="C1060:C1061">
    <cfRule type="cellIs" dxfId="4325" priority="3521" stopIfTrue="1" operator="equal">
      <formula>1800</formula>
    </cfRule>
    <cfRule type="cellIs" dxfId="4324" priority="3522" stopIfTrue="1" operator="equal">
      <formula>200</formula>
    </cfRule>
  </conditionalFormatting>
  <conditionalFormatting sqref="C1063:C1064">
    <cfRule type="cellIs" dxfId="4323" priority="3516" stopIfTrue="1" operator="equal">
      <formula>0</formula>
    </cfRule>
  </conditionalFormatting>
  <conditionalFormatting sqref="C1063:C1064">
    <cfRule type="containsText" dxfId="4322" priority="3512" stopIfTrue="1" operator="containsText" text="f'k{kk foHkkx jktLFkku">
      <formula>NOT(ISERROR(SEARCH("f'k{kk foHkkx jktLFkku",C1063)))</formula>
    </cfRule>
    <cfRule type="containsText" dxfId="4321" priority="3515" stopIfTrue="1" operator="containsText" text="iw.kkZad">
      <formula>NOT(ISERROR(SEARCH("iw.kkZad",C1063)))</formula>
    </cfRule>
  </conditionalFormatting>
  <conditionalFormatting sqref="C1063:C1064">
    <cfRule type="cellIs" dxfId="4320" priority="3513" stopIfTrue="1" operator="equal">
      <formula>1800</formula>
    </cfRule>
    <cfRule type="cellIs" dxfId="4319" priority="3514" stopIfTrue="1" operator="equal">
      <formula>200</formula>
    </cfRule>
  </conditionalFormatting>
  <conditionalFormatting sqref="B1098 C1097:H1098 B1099:H1100 C1089:C1090 B1102 E1101:E1102 H1101:H1102 B1103:E1103 G1103:H1106 C1101:D1101 F1101:G1101 B1105:E1106 C1104:E1104 B1110 C1108 E1108 G1108 E1116 B1093:C1093 B1094:B1095 I1094 I1097 D1096:J1096 J1107:J1110">
    <cfRule type="cellIs" dxfId="4318" priority="3504" stopIfTrue="1" operator="equal">
      <formula>0</formula>
    </cfRule>
  </conditionalFormatting>
  <conditionalFormatting sqref="B1098 C1097:H1098 B1099:H1100 C1089:C1090 B1102 E1101:E1102 H1101:H1102 B1103:E1103 G1103:H1106 C1101:D1101 F1101:G1101 B1105:E1106 C1104:E1104 B1110 C1108 E1108 G1108 E1116 B1093:C1093 B1094:B1095 I1094 I1097 D1096:J1096 J1107:J1110">
    <cfRule type="containsText" dxfId="4317" priority="3500" stopIfTrue="1" operator="containsText" text="f'k{kk foHkkx jktLFkku">
      <formula>NOT(ISERROR(SEARCH("f'k{kk foHkkx jktLFkku",B1089)))</formula>
    </cfRule>
    <cfRule type="containsText" dxfId="4316" priority="3503" stopIfTrue="1" operator="containsText" text="iw.kkZad">
      <formula>NOT(ISERROR(SEARCH("iw.kkZad",B1089)))</formula>
    </cfRule>
  </conditionalFormatting>
  <conditionalFormatting sqref="C1108 E1108 G1108 C1111 C1093 I1093:I1094 J1107:J1109">
    <cfRule type="cellIs" dxfId="4315" priority="3501" stopIfTrue="1" operator="equal">
      <formula>1800</formula>
    </cfRule>
    <cfRule type="cellIs" dxfId="4314" priority="3502" stopIfTrue="1" operator="equal">
      <formula>200</formula>
    </cfRule>
  </conditionalFormatting>
  <conditionalFormatting sqref="B1098 C1097:H1098 B1099:H1100 C1089:C1090 B1102 E1101:E1102 H1101:H1102 B1103:E1103 G1103:H1106 C1101:D1101 F1101:G1101 B1105:E1106 C1104:E1104 B1110 C1108 E1108 G1108 E1116 B1093:C1093 B1094:B1095 I1094 I1097 D1096:J1096 J1107:J1110">
    <cfRule type="containsText" dxfId="4313" priority="3499" stopIfTrue="1" operator="containsText" text="dsoy jktdh; fo|ky;ksa esa iz;ksx gsrq fu%'kqYd">
      <formula>NOT(ISERROR(SEARCH("dsoy jktdh; fo|ky;ksa esa iz;ksx gsrq fu%'kqYd",B1089)))</formula>
    </cfRule>
  </conditionalFormatting>
  <conditionalFormatting sqref="H1116">
    <cfRule type="containsText" dxfId="4312" priority="3495" stopIfTrue="1" operator="containsText" text="dsoy jktdh; fo|ky;ksa esa iz;ksx gsrq fu%'kqYd">
      <formula>NOT(ISERROR(SEARCH("dsoy jktdh; fo|ky;ksa esa iz;ksx gsrq fu%'kqYd",H1116)))</formula>
    </cfRule>
  </conditionalFormatting>
  <conditionalFormatting sqref="H1116">
    <cfRule type="cellIs" dxfId="4311" priority="3498" stopIfTrue="1" operator="equal">
      <formula>0</formula>
    </cfRule>
  </conditionalFormatting>
  <conditionalFormatting sqref="A1086:A1087 B1089:B1092 C1111 B1107 B1096:C1096 B1109:C1109 B1097">
    <cfRule type="cellIs" dxfId="4310" priority="3510" stopIfTrue="1" operator="equal">
      <formula>0</formula>
    </cfRule>
  </conditionalFormatting>
  <conditionalFormatting sqref="A1086:A1087 B1089:B1092 C1111 B1107 B1096:C1096 B1109:C1109 B1097">
    <cfRule type="containsText" dxfId="4309" priority="3506" stopIfTrue="1" operator="containsText" text="f'k{kk foHkkx jktLFkku">
      <formula>NOT(ISERROR(SEARCH("f'k{kk foHkkx jktLFkku",A1086)))</formula>
    </cfRule>
    <cfRule type="containsText" dxfId="4308" priority="3509" stopIfTrue="1" operator="containsText" text="iw.kkZad">
      <formula>NOT(ISERROR(SEARCH("iw.kkZad",A1086)))</formula>
    </cfRule>
  </conditionalFormatting>
  <conditionalFormatting sqref="C1090">
    <cfRule type="cellIs" dxfId="4307" priority="3507" stopIfTrue="1" operator="equal">
      <formula>1800</formula>
    </cfRule>
    <cfRule type="cellIs" dxfId="4306" priority="3508" stopIfTrue="1" operator="equal">
      <formula>200</formula>
    </cfRule>
  </conditionalFormatting>
  <conditionalFormatting sqref="A1086:A1087 B1089:B1092 C1111 B1107 B1096:C1096 B1109:C1109 B1097">
    <cfRule type="containsText" dxfId="4305" priority="3505" stopIfTrue="1" operator="containsText" text="dsoy jktdh; fo|ky;ksa esa iz;ksx gsrq fu%'kqYd">
      <formula>NOT(ISERROR(SEARCH("dsoy jktdh; fo|ky;ksa esa iz;ksx gsrq fu%'kqYd",A1086)))</formula>
    </cfRule>
  </conditionalFormatting>
  <conditionalFormatting sqref="B1104 B1101">
    <cfRule type="containsText" dxfId="4304" priority="3491" stopIfTrue="1" operator="containsText" text="dsoy jktdh; fo|ky;ksa esa iz;ksx gsrq fu%'kqYd">
      <formula>NOT(ISERROR(SEARCH("dsoy jktdh; fo|ky;ksa esa iz;ksx gsrq fu%'kqYd",B1101)))</formula>
    </cfRule>
  </conditionalFormatting>
  <conditionalFormatting sqref="H1116">
    <cfRule type="containsText" dxfId="4303" priority="3496" stopIfTrue="1" operator="containsText" text="f'k{kk foHkkx jktLFkku">
      <formula>NOT(ISERROR(SEARCH("f'k{kk foHkkx jktLFkku",H1116)))</formula>
    </cfRule>
    <cfRule type="containsText" dxfId="4302" priority="3497" stopIfTrue="1" operator="containsText" text="iw.kkZad">
      <formula>NOT(ISERROR(SEARCH("iw.kkZad",H1116)))</formula>
    </cfRule>
  </conditionalFormatting>
  <conditionalFormatting sqref="B1104 B1101">
    <cfRule type="cellIs" dxfId="4301" priority="3494" stopIfTrue="1" operator="equal">
      <formula>0</formula>
    </cfRule>
  </conditionalFormatting>
  <conditionalFormatting sqref="B1104 B1101">
    <cfRule type="containsText" dxfId="4300" priority="3492" stopIfTrue="1" operator="containsText" text="f'k{kk foHkkx jktLFkku">
      <formula>NOT(ISERROR(SEARCH("f'k{kk foHkkx jktLFkku",B1101)))</formula>
    </cfRule>
    <cfRule type="containsText" dxfId="4299" priority="3493" stopIfTrue="1" operator="containsText" text="iw.kkZad">
      <formula>NOT(ISERROR(SEARCH("iw.kkZad",B1101)))</formula>
    </cfRule>
  </conditionalFormatting>
  <conditionalFormatting sqref="G1109">
    <cfRule type="cellIs" dxfId="4298" priority="3490" stopIfTrue="1" operator="equal">
      <formula>0</formula>
    </cfRule>
  </conditionalFormatting>
  <conditionalFormatting sqref="G1109">
    <cfRule type="containsText" dxfId="4297" priority="3488" stopIfTrue="1" operator="containsText" text="f'k{kk foHkkx jktLFkku">
      <formula>NOT(ISERROR(SEARCH("f'k{kk foHkkx jktLFkku",G1109)))</formula>
    </cfRule>
    <cfRule type="containsText" dxfId="4296" priority="3489" stopIfTrue="1" operator="containsText" text="iw.kkZad">
      <formula>NOT(ISERROR(SEARCH("iw.kkZad",G1109)))</formula>
    </cfRule>
  </conditionalFormatting>
  <conditionalFormatting sqref="G1109">
    <cfRule type="containsText" dxfId="4295" priority="3487" stopIfTrue="1" operator="containsText" text="dsoy jktdh; fo|ky;ksa esa iz;ksx gsrq fu%'kqYd">
      <formula>NOT(ISERROR(SEARCH("dsoy jktdh; fo|ky;ksa esa iz;ksx gsrq fu%'kqYd",G1109)))</formula>
    </cfRule>
  </conditionalFormatting>
  <conditionalFormatting sqref="I1108">
    <cfRule type="cellIs" dxfId="4294" priority="3486" stopIfTrue="1" operator="equal">
      <formula>0</formula>
    </cfRule>
  </conditionalFormatting>
  <conditionalFormatting sqref="I1108">
    <cfRule type="containsText" dxfId="4293" priority="3482" stopIfTrue="1" operator="containsText" text="f'k{kk foHkkx jktLFkku">
      <formula>NOT(ISERROR(SEARCH("f'k{kk foHkkx jktLFkku",I1108)))</formula>
    </cfRule>
    <cfRule type="containsText" dxfId="4292" priority="3485" stopIfTrue="1" operator="containsText" text="iw.kkZad">
      <formula>NOT(ISERROR(SEARCH("iw.kkZad",I1108)))</formula>
    </cfRule>
  </conditionalFormatting>
  <conditionalFormatting sqref="I1108">
    <cfRule type="cellIs" dxfId="4291" priority="3483" stopIfTrue="1" operator="equal">
      <formula>1800</formula>
    </cfRule>
    <cfRule type="cellIs" dxfId="4290" priority="3484" stopIfTrue="1" operator="equal">
      <formula>200</formula>
    </cfRule>
  </conditionalFormatting>
  <conditionalFormatting sqref="I1108">
    <cfRule type="containsText" dxfId="4289" priority="3481" stopIfTrue="1" operator="containsText" text="dsoy jktdh; fo|ky;ksa esa iz;ksx gsrq fu%'kqYd">
      <formula>NOT(ISERROR(SEARCH("dsoy jktdh; fo|ky;ksa esa iz;ksx gsrq fu%'kqYd",I1108)))</formula>
    </cfRule>
  </conditionalFormatting>
  <conditionalFormatting sqref="C1107">
    <cfRule type="cellIs" dxfId="4288" priority="3480" stopIfTrue="1" operator="equal">
      <formula>0</formula>
    </cfRule>
  </conditionalFormatting>
  <conditionalFormatting sqref="C1107">
    <cfRule type="containsText" dxfId="4287" priority="3476" stopIfTrue="1" operator="containsText" text="f'k{kk foHkkx jktLFkku">
      <formula>NOT(ISERROR(SEARCH("f'k{kk foHkkx jktLFkku",C1107)))</formula>
    </cfRule>
    <cfRule type="containsText" dxfId="4286" priority="3479" stopIfTrue="1" operator="containsText" text="iw.kkZad">
      <formula>NOT(ISERROR(SEARCH("iw.kkZad",C1107)))</formula>
    </cfRule>
  </conditionalFormatting>
  <conditionalFormatting sqref="C1107">
    <cfRule type="cellIs" dxfId="4285" priority="3477" stopIfTrue="1" operator="equal">
      <formula>1800</formula>
    </cfRule>
    <cfRule type="cellIs" dxfId="4284" priority="3478" stopIfTrue="1" operator="equal">
      <formula>200</formula>
    </cfRule>
  </conditionalFormatting>
  <conditionalFormatting sqref="C1107">
    <cfRule type="containsText" dxfId="4283" priority="3475" stopIfTrue="1" operator="containsText" text="dsoy jktdh; fo|ky;ksa esa iz;ksx gsrq fu%'kqYd">
      <formula>NOT(ISERROR(SEARCH("dsoy jktdh; fo|ky;ksa esa iz;ksx gsrq fu%'kqYd",C1107)))</formula>
    </cfRule>
  </conditionalFormatting>
  <conditionalFormatting sqref="C1094:C1095">
    <cfRule type="containsText" dxfId="4282" priority="3457" stopIfTrue="1" operator="containsText" text="dsoy jktdh; fo|ky;ksa esa iz;ksx gsrq fu%'kqYd">
      <formula>NOT(ISERROR(SEARCH("dsoy jktdh; fo|ky;ksa esa iz;ksx gsrq fu%'kqYd",C1094)))</formula>
    </cfRule>
  </conditionalFormatting>
  <conditionalFormatting sqref="J1116">
    <cfRule type="cellIs" dxfId="4281" priority="3474" stopIfTrue="1" operator="equal">
      <formula>0</formula>
    </cfRule>
  </conditionalFormatting>
  <conditionalFormatting sqref="J1116">
    <cfRule type="containsText" dxfId="4280" priority="3470" stopIfTrue="1" operator="containsText" text="f'k{kk foHkkx jktLFkku">
      <formula>NOT(ISERROR(SEARCH("f'k{kk foHkkx jktLFkku",J1116)))</formula>
    </cfRule>
    <cfRule type="containsText" dxfId="4279" priority="3473" stopIfTrue="1" operator="containsText" text="iw.kkZad">
      <formula>NOT(ISERROR(SEARCH("iw.kkZad",J1116)))</formula>
    </cfRule>
  </conditionalFormatting>
  <conditionalFormatting sqref="J1116">
    <cfRule type="cellIs" dxfId="4278" priority="3471" stopIfTrue="1" operator="equal">
      <formula>1800</formula>
    </cfRule>
    <cfRule type="cellIs" dxfId="4277" priority="3472" stopIfTrue="1" operator="equal">
      <formula>200</formula>
    </cfRule>
  </conditionalFormatting>
  <conditionalFormatting sqref="J1116">
    <cfRule type="containsText" dxfId="4276" priority="3469" stopIfTrue="1" operator="containsText" text="dsoy jktdh; fo|ky;ksa esa iz;ksx gsrq fu%'kqYd">
      <formula>NOT(ISERROR(SEARCH("dsoy jktdh; fo|ky;ksa esa iz;ksx gsrq fu%'kqYd",J1116)))</formula>
    </cfRule>
  </conditionalFormatting>
  <conditionalFormatting sqref="C1091:C1092">
    <cfRule type="cellIs" dxfId="4275" priority="3466" stopIfTrue="1" operator="equal">
      <formula>0</formula>
    </cfRule>
  </conditionalFormatting>
  <conditionalFormatting sqref="C1091:C1092">
    <cfRule type="containsText" dxfId="4274" priority="3464" stopIfTrue="1" operator="containsText" text="f'k{kk foHkkx jktLFkku">
      <formula>NOT(ISERROR(SEARCH("f'k{kk foHkkx jktLFkku",C1091)))</formula>
    </cfRule>
    <cfRule type="containsText" dxfId="4273" priority="3465" stopIfTrue="1" operator="containsText" text="iw.kkZad">
      <formula>NOT(ISERROR(SEARCH("iw.kkZad",C1091)))</formula>
    </cfRule>
  </conditionalFormatting>
  <conditionalFormatting sqref="C1091:C1092">
    <cfRule type="containsText" dxfId="4272" priority="3463" stopIfTrue="1" operator="containsText" text="dsoy jktdh; fo|ky;ksa esa iz;ksx gsrq fu%'kqYd">
      <formula>NOT(ISERROR(SEARCH("dsoy jktdh; fo|ky;ksa esa iz;ksx gsrq fu%'kqYd",C1091)))</formula>
    </cfRule>
  </conditionalFormatting>
  <conditionalFormatting sqref="C1091:C1092">
    <cfRule type="cellIs" dxfId="4271" priority="3467" stopIfTrue="1" operator="equal">
      <formula>1800</formula>
    </cfRule>
    <cfRule type="cellIs" dxfId="4270" priority="3468" stopIfTrue="1" operator="equal">
      <formula>200</formula>
    </cfRule>
  </conditionalFormatting>
  <conditionalFormatting sqref="C1094:C1095">
    <cfRule type="cellIs" dxfId="4269" priority="3462" stopIfTrue="1" operator="equal">
      <formula>0</formula>
    </cfRule>
  </conditionalFormatting>
  <conditionalFormatting sqref="C1094:C1095">
    <cfRule type="containsText" dxfId="4268" priority="3458" stopIfTrue="1" operator="containsText" text="f'k{kk foHkkx jktLFkku">
      <formula>NOT(ISERROR(SEARCH("f'k{kk foHkkx jktLFkku",C1094)))</formula>
    </cfRule>
    <cfRule type="containsText" dxfId="4267" priority="3461" stopIfTrue="1" operator="containsText" text="iw.kkZad">
      <formula>NOT(ISERROR(SEARCH("iw.kkZad",C1094)))</formula>
    </cfRule>
  </conditionalFormatting>
  <conditionalFormatting sqref="C1094:C1095">
    <cfRule type="cellIs" dxfId="4266" priority="3459" stopIfTrue="1" operator="equal">
      <formula>1800</formula>
    </cfRule>
    <cfRule type="cellIs" dxfId="4265" priority="3460" stopIfTrue="1" operator="equal">
      <formula>200</formula>
    </cfRule>
  </conditionalFormatting>
  <conditionalFormatting sqref="B1129 C1128:H1129 B1130:H1131 C1120:C1121 B1133 E1132:E1133 H1132:H1133 B1134:E1134 G1134:H1137 C1132:D1132 F1132:G1132 B1136:E1137 C1135:E1135 B1141 C1139 E1139 G1139 E1147 B1124:C1124 B1125:B1126 I1125 I1128 D1127:J1127 J1138:J1141">
    <cfRule type="cellIs" dxfId="4264" priority="3450" stopIfTrue="1" operator="equal">
      <formula>0</formula>
    </cfRule>
  </conditionalFormatting>
  <conditionalFormatting sqref="B1129 C1128:H1129 B1130:H1131 C1120:C1121 B1133 E1132:E1133 H1132:H1133 B1134:E1134 G1134:H1137 C1132:D1132 F1132:G1132 B1136:E1137 C1135:E1135 B1141 C1139 E1139 G1139 E1147 B1124:C1124 B1125:B1126 I1125 I1128 D1127:J1127 J1138:J1141">
    <cfRule type="containsText" dxfId="4263" priority="3446" stopIfTrue="1" operator="containsText" text="f'k{kk foHkkx jktLFkku">
      <formula>NOT(ISERROR(SEARCH("f'k{kk foHkkx jktLFkku",B1120)))</formula>
    </cfRule>
    <cfRule type="containsText" dxfId="4262" priority="3449" stopIfTrue="1" operator="containsText" text="iw.kkZad">
      <formula>NOT(ISERROR(SEARCH("iw.kkZad",B1120)))</formula>
    </cfRule>
  </conditionalFormatting>
  <conditionalFormatting sqref="C1139 E1139 G1139 C1142 C1124 I1124:I1125 J1138:J1140">
    <cfRule type="cellIs" dxfId="4261" priority="3447" stopIfTrue="1" operator="equal">
      <formula>1800</formula>
    </cfRule>
    <cfRule type="cellIs" dxfId="4260" priority="3448" stopIfTrue="1" operator="equal">
      <formula>200</formula>
    </cfRule>
  </conditionalFormatting>
  <conditionalFormatting sqref="B1129 C1128:H1129 B1130:H1131 C1120:C1121 B1133 E1132:E1133 H1132:H1133 B1134:E1134 G1134:H1137 C1132:D1132 F1132:G1132 B1136:E1137 C1135:E1135 B1141 C1139 E1139 G1139 E1147 B1124:C1124 B1125:B1126 I1125 I1128 D1127:J1127 J1138:J1141">
    <cfRule type="containsText" dxfId="4259" priority="3445" stopIfTrue="1" operator="containsText" text="dsoy jktdh; fo|ky;ksa esa iz;ksx gsrq fu%'kqYd">
      <formula>NOT(ISERROR(SEARCH("dsoy jktdh; fo|ky;ksa esa iz;ksx gsrq fu%'kqYd",B1120)))</formula>
    </cfRule>
  </conditionalFormatting>
  <conditionalFormatting sqref="H1147">
    <cfRule type="containsText" dxfId="4258" priority="3441" stopIfTrue="1" operator="containsText" text="dsoy jktdh; fo|ky;ksa esa iz;ksx gsrq fu%'kqYd">
      <formula>NOT(ISERROR(SEARCH("dsoy jktdh; fo|ky;ksa esa iz;ksx gsrq fu%'kqYd",H1147)))</formula>
    </cfRule>
  </conditionalFormatting>
  <conditionalFormatting sqref="H1147">
    <cfRule type="cellIs" dxfId="4257" priority="3444" stopIfTrue="1" operator="equal">
      <formula>0</formula>
    </cfRule>
  </conditionalFormatting>
  <conditionalFormatting sqref="A1117:A1118 B1120:B1123 C1142 B1138 B1127:C1127 B1140:C1140 B1128">
    <cfRule type="cellIs" dxfId="4256" priority="3456" stopIfTrue="1" operator="equal">
      <formula>0</formula>
    </cfRule>
  </conditionalFormatting>
  <conditionalFormatting sqref="A1117:A1118 B1120:B1123 C1142 B1138 B1127:C1127 B1140:C1140 B1128">
    <cfRule type="containsText" dxfId="4255" priority="3452" stopIfTrue="1" operator="containsText" text="f'k{kk foHkkx jktLFkku">
      <formula>NOT(ISERROR(SEARCH("f'k{kk foHkkx jktLFkku",A1117)))</formula>
    </cfRule>
    <cfRule type="containsText" dxfId="4254" priority="3455" stopIfTrue="1" operator="containsText" text="iw.kkZad">
      <formula>NOT(ISERROR(SEARCH("iw.kkZad",A1117)))</formula>
    </cfRule>
  </conditionalFormatting>
  <conditionalFormatting sqref="C1121">
    <cfRule type="cellIs" dxfId="4253" priority="3453" stopIfTrue="1" operator="equal">
      <formula>1800</formula>
    </cfRule>
    <cfRule type="cellIs" dxfId="4252" priority="3454" stopIfTrue="1" operator="equal">
      <formula>200</formula>
    </cfRule>
  </conditionalFormatting>
  <conditionalFormatting sqref="A1117:A1118 B1120:B1123 C1142 B1138 B1127:C1127 B1140:C1140 B1128">
    <cfRule type="containsText" dxfId="4251" priority="3451" stopIfTrue="1" operator="containsText" text="dsoy jktdh; fo|ky;ksa esa iz;ksx gsrq fu%'kqYd">
      <formula>NOT(ISERROR(SEARCH("dsoy jktdh; fo|ky;ksa esa iz;ksx gsrq fu%'kqYd",A1117)))</formula>
    </cfRule>
  </conditionalFormatting>
  <conditionalFormatting sqref="B1135 B1132">
    <cfRule type="containsText" dxfId="4250" priority="3437" stopIfTrue="1" operator="containsText" text="dsoy jktdh; fo|ky;ksa esa iz;ksx gsrq fu%'kqYd">
      <formula>NOT(ISERROR(SEARCH("dsoy jktdh; fo|ky;ksa esa iz;ksx gsrq fu%'kqYd",B1132)))</formula>
    </cfRule>
  </conditionalFormatting>
  <conditionalFormatting sqref="H1147">
    <cfRule type="containsText" dxfId="4249" priority="3442" stopIfTrue="1" operator="containsText" text="f'k{kk foHkkx jktLFkku">
      <formula>NOT(ISERROR(SEARCH("f'k{kk foHkkx jktLFkku",H1147)))</formula>
    </cfRule>
    <cfRule type="containsText" dxfId="4248" priority="3443" stopIfTrue="1" operator="containsText" text="iw.kkZad">
      <formula>NOT(ISERROR(SEARCH("iw.kkZad",H1147)))</formula>
    </cfRule>
  </conditionalFormatting>
  <conditionalFormatting sqref="B1135 B1132">
    <cfRule type="cellIs" dxfId="4247" priority="3440" stopIfTrue="1" operator="equal">
      <formula>0</formula>
    </cfRule>
  </conditionalFormatting>
  <conditionalFormatting sqref="B1135 B1132">
    <cfRule type="containsText" dxfId="4246" priority="3438" stopIfTrue="1" operator="containsText" text="f'k{kk foHkkx jktLFkku">
      <formula>NOT(ISERROR(SEARCH("f'k{kk foHkkx jktLFkku",B1132)))</formula>
    </cfRule>
    <cfRule type="containsText" dxfId="4245" priority="3439" stopIfTrue="1" operator="containsText" text="iw.kkZad">
      <formula>NOT(ISERROR(SEARCH("iw.kkZad",B1132)))</formula>
    </cfRule>
  </conditionalFormatting>
  <conditionalFormatting sqref="G1140">
    <cfRule type="cellIs" dxfId="4244" priority="3436" stopIfTrue="1" operator="equal">
      <formula>0</formula>
    </cfRule>
  </conditionalFormatting>
  <conditionalFormatting sqref="G1140">
    <cfRule type="containsText" dxfId="4243" priority="3434" stopIfTrue="1" operator="containsText" text="f'k{kk foHkkx jktLFkku">
      <formula>NOT(ISERROR(SEARCH("f'k{kk foHkkx jktLFkku",G1140)))</formula>
    </cfRule>
    <cfRule type="containsText" dxfId="4242" priority="3435" stopIfTrue="1" operator="containsText" text="iw.kkZad">
      <formula>NOT(ISERROR(SEARCH("iw.kkZad",G1140)))</formula>
    </cfRule>
  </conditionalFormatting>
  <conditionalFormatting sqref="G1140">
    <cfRule type="containsText" dxfId="4241" priority="3433" stopIfTrue="1" operator="containsText" text="dsoy jktdh; fo|ky;ksa esa iz;ksx gsrq fu%'kqYd">
      <formula>NOT(ISERROR(SEARCH("dsoy jktdh; fo|ky;ksa esa iz;ksx gsrq fu%'kqYd",G1140)))</formula>
    </cfRule>
  </conditionalFormatting>
  <conditionalFormatting sqref="I1139">
    <cfRule type="cellIs" dxfId="4240" priority="3432" stopIfTrue="1" operator="equal">
      <formula>0</formula>
    </cfRule>
  </conditionalFormatting>
  <conditionalFormatting sqref="I1139">
    <cfRule type="containsText" dxfId="4239" priority="3428" stopIfTrue="1" operator="containsText" text="f'k{kk foHkkx jktLFkku">
      <formula>NOT(ISERROR(SEARCH("f'k{kk foHkkx jktLFkku",I1139)))</formula>
    </cfRule>
    <cfRule type="containsText" dxfId="4238" priority="3431" stopIfTrue="1" operator="containsText" text="iw.kkZad">
      <formula>NOT(ISERROR(SEARCH("iw.kkZad",I1139)))</formula>
    </cfRule>
  </conditionalFormatting>
  <conditionalFormatting sqref="I1139">
    <cfRule type="cellIs" dxfId="4237" priority="3429" stopIfTrue="1" operator="equal">
      <formula>1800</formula>
    </cfRule>
    <cfRule type="cellIs" dxfId="4236" priority="3430" stopIfTrue="1" operator="equal">
      <formula>200</formula>
    </cfRule>
  </conditionalFormatting>
  <conditionalFormatting sqref="I1139">
    <cfRule type="containsText" dxfId="4235" priority="3427" stopIfTrue="1" operator="containsText" text="dsoy jktdh; fo|ky;ksa esa iz;ksx gsrq fu%'kqYd">
      <formula>NOT(ISERROR(SEARCH("dsoy jktdh; fo|ky;ksa esa iz;ksx gsrq fu%'kqYd",I1139)))</formula>
    </cfRule>
  </conditionalFormatting>
  <conditionalFormatting sqref="C1138">
    <cfRule type="cellIs" dxfId="4234" priority="3426" stopIfTrue="1" operator="equal">
      <formula>0</formula>
    </cfRule>
  </conditionalFormatting>
  <conditionalFormatting sqref="C1138">
    <cfRule type="containsText" dxfId="4233" priority="3422" stopIfTrue="1" operator="containsText" text="f'k{kk foHkkx jktLFkku">
      <formula>NOT(ISERROR(SEARCH("f'k{kk foHkkx jktLFkku",C1138)))</formula>
    </cfRule>
    <cfRule type="containsText" dxfId="4232" priority="3425" stopIfTrue="1" operator="containsText" text="iw.kkZad">
      <formula>NOT(ISERROR(SEARCH("iw.kkZad",C1138)))</formula>
    </cfRule>
  </conditionalFormatting>
  <conditionalFormatting sqref="C1138">
    <cfRule type="cellIs" dxfId="4231" priority="3423" stopIfTrue="1" operator="equal">
      <formula>1800</formula>
    </cfRule>
    <cfRule type="cellIs" dxfId="4230" priority="3424" stopIfTrue="1" operator="equal">
      <formula>200</formula>
    </cfRule>
  </conditionalFormatting>
  <conditionalFormatting sqref="C1138">
    <cfRule type="containsText" dxfId="4229" priority="3421" stopIfTrue="1" operator="containsText" text="dsoy jktdh; fo|ky;ksa esa iz;ksx gsrq fu%'kqYd">
      <formula>NOT(ISERROR(SEARCH("dsoy jktdh; fo|ky;ksa esa iz;ksx gsrq fu%'kqYd",C1138)))</formula>
    </cfRule>
  </conditionalFormatting>
  <conditionalFormatting sqref="C1125:C1126">
    <cfRule type="containsText" dxfId="4228" priority="3403" stopIfTrue="1" operator="containsText" text="dsoy jktdh; fo|ky;ksa esa iz;ksx gsrq fu%'kqYd">
      <formula>NOT(ISERROR(SEARCH("dsoy jktdh; fo|ky;ksa esa iz;ksx gsrq fu%'kqYd",C1125)))</formula>
    </cfRule>
  </conditionalFormatting>
  <conditionalFormatting sqref="J1147">
    <cfRule type="cellIs" dxfId="4227" priority="3420" stopIfTrue="1" operator="equal">
      <formula>0</formula>
    </cfRule>
  </conditionalFormatting>
  <conditionalFormatting sqref="J1147">
    <cfRule type="containsText" dxfId="4226" priority="3416" stopIfTrue="1" operator="containsText" text="f'k{kk foHkkx jktLFkku">
      <formula>NOT(ISERROR(SEARCH("f'k{kk foHkkx jktLFkku",J1147)))</formula>
    </cfRule>
    <cfRule type="containsText" dxfId="4225" priority="3419" stopIfTrue="1" operator="containsText" text="iw.kkZad">
      <formula>NOT(ISERROR(SEARCH("iw.kkZad",J1147)))</formula>
    </cfRule>
  </conditionalFormatting>
  <conditionalFormatting sqref="J1147">
    <cfRule type="cellIs" dxfId="4224" priority="3417" stopIfTrue="1" operator="equal">
      <formula>1800</formula>
    </cfRule>
    <cfRule type="cellIs" dxfId="4223" priority="3418" stopIfTrue="1" operator="equal">
      <formula>200</formula>
    </cfRule>
  </conditionalFormatting>
  <conditionalFormatting sqref="J1147">
    <cfRule type="containsText" dxfId="4222" priority="3415" stopIfTrue="1" operator="containsText" text="dsoy jktdh; fo|ky;ksa esa iz;ksx gsrq fu%'kqYd">
      <formula>NOT(ISERROR(SEARCH("dsoy jktdh; fo|ky;ksa esa iz;ksx gsrq fu%'kqYd",J1147)))</formula>
    </cfRule>
  </conditionalFormatting>
  <conditionalFormatting sqref="C1122:C1123">
    <cfRule type="cellIs" dxfId="4221" priority="3412" stopIfTrue="1" operator="equal">
      <formula>0</formula>
    </cfRule>
  </conditionalFormatting>
  <conditionalFormatting sqref="C1122:C1123">
    <cfRule type="containsText" dxfId="4220" priority="3410" stopIfTrue="1" operator="containsText" text="f'k{kk foHkkx jktLFkku">
      <formula>NOT(ISERROR(SEARCH("f'k{kk foHkkx jktLFkku",C1122)))</formula>
    </cfRule>
    <cfRule type="containsText" dxfId="4219" priority="3411" stopIfTrue="1" operator="containsText" text="iw.kkZad">
      <formula>NOT(ISERROR(SEARCH("iw.kkZad",C1122)))</formula>
    </cfRule>
  </conditionalFormatting>
  <conditionalFormatting sqref="C1122:C1123">
    <cfRule type="containsText" dxfId="4218" priority="3409" stopIfTrue="1" operator="containsText" text="dsoy jktdh; fo|ky;ksa esa iz;ksx gsrq fu%'kqYd">
      <formula>NOT(ISERROR(SEARCH("dsoy jktdh; fo|ky;ksa esa iz;ksx gsrq fu%'kqYd",C1122)))</formula>
    </cfRule>
  </conditionalFormatting>
  <conditionalFormatting sqref="C1122:C1123">
    <cfRule type="cellIs" dxfId="4217" priority="3413" stopIfTrue="1" operator="equal">
      <formula>1800</formula>
    </cfRule>
    <cfRule type="cellIs" dxfId="4216" priority="3414" stopIfTrue="1" operator="equal">
      <formula>200</formula>
    </cfRule>
  </conditionalFormatting>
  <conditionalFormatting sqref="C1125:C1126">
    <cfRule type="cellIs" dxfId="4215" priority="3408" stopIfTrue="1" operator="equal">
      <formula>0</formula>
    </cfRule>
  </conditionalFormatting>
  <conditionalFormatting sqref="C1125:C1126">
    <cfRule type="containsText" dxfId="4214" priority="3404" stopIfTrue="1" operator="containsText" text="f'k{kk foHkkx jktLFkku">
      <formula>NOT(ISERROR(SEARCH("f'k{kk foHkkx jktLFkku",C1125)))</formula>
    </cfRule>
    <cfRule type="containsText" dxfId="4213" priority="3407" stopIfTrue="1" operator="containsText" text="iw.kkZad">
      <formula>NOT(ISERROR(SEARCH("iw.kkZad",C1125)))</formula>
    </cfRule>
  </conditionalFormatting>
  <conditionalFormatting sqref="C1125:C1126">
    <cfRule type="cellIs" dxfId="4212" priority="3405" stopIfTrue="1" operator="equal">
      <formula>1800</formula>
    </cfRule>
    <cfRule type="cellIs" dxfId="4211" priority="3406" stopIfTrue="1" operator="equal">
      <formula>200</formula>
    </cfRule>
  </conditionalFormatting>
  <conditionalFormatting sqref="B1160 C1159:H1160 B1161:H1162 C1151:C1152 B1164 E1163:E1164 H1163:H1164 B1165:E1165 G1165:H1168 C1163:D1163 F1163:G1163 B1167:E1168 C1166:E1166 B1172 C1170 E1170 G1170 E1178 B1155:C1155 B1156:B1157 I1156 I1159 D1158:J1158 J1169:J1172">
    <cfRule type="cellIs" dxfId="4210" priority="3396" stopIfTrue="1" operator="equal">
      <formula>0</formula>
    </cfRule>
  </conditionalFormatting>
  <conditionalFormatting sqref="B1160 C1159:H1160 B1161:H1162 C1151:C1152 B1164 E1163:E1164 H1163:H1164 B1165:E1165 G1165:H1168 C1163:D1163 F1163:G1163 B1167:E1168 C1166:E1166 B1172 C1170 E1170 G1170 E1178 B1155:C1155 B1156:B1157 I1156 I1159 D1158:J1158 J1169:J1172">
    <cfRule type="containsText" dxfId="4209" priority="3392" stopIfTrue="1" operator="containsText" text="f'k{kk foHkkx jktLFkku">
      <formula>NOT(ISERROR(SEARCH("f'k{kk foHkkx jktLFkku",B1151)))</formula>
    </cfRule>
    <cfRule type="containsText" dxfId="4208" priority="3395" stopIfTrue="1" operator="containsText" text="iw.kkZad">
      <formula>NOT(ISERROR(SEARCH("iw.kkZad",B1151)))</formula>
    </cfRule>
  </conditionalFormatting>
  <conditionalFormatting sqref="C1170 E1170 G1170 C1173 C1155 I1155:I1156 J1169:J1171">
    <cfRule type="cellIs" dxfId="4207" priority="3393" stopIfTrue="1" operator="equal">
      <formula>1800</formula>
    </cfRule>
    <cfRule type="cellIs" dxfId="4206" priority="3394" stopIfTrue="1" operator="equal">
      <formula>200</formula>
    </cfRule>
  </conditionalFormatting>
  <conditionalFormatting sqref="B1160 C1159:H1160 B1161:H1162 C1151:C1152 B1164 E1163:E1164 H1163:H1164 B1165:E1165 G1165:H1168 C1163:D1163 F1163:G1163 B1167:E1168 C1166:E1166 B1172 C1170 E1170 G1170 E1178 B1155:C1155 B1156:B1157 I1156 I1159 D1158:J1158 J1169:J1172">
    <cfRule type="containsText" dxfId="4205" priority="3391" stopIfTrue="1" operator="containsText" text="dsoy jktdh; fo|ky;ksa esa iz;ksx gsrq fu%'kqYd">
      <formula>NOT(ISERROR(SEARCH("dsoy jktdh; fo|ky;ksa esa iz;ksx gsrq fu%'kqYd",B1151)))</formula>
    </cfRule>
  </conditionalFormatting>
  <conditionalFormatting sqref="H1178">
    <cfRule type="containsText" dxfId="4204" priority="3387" stopIfTrue="1" operator="containsText" text="dsoy jktdh; fo|ky;ksa esa iz;ksx gsrq fu%'kqYd">
      <formula>NOT(ISERROR(SEARCH("dsoy jktdh; fo|ky;ksa esa iz;ksx gsrq fu%'kqYd",H1178)))</formula>
    </cfRule>
  </conditionalFormatting>
  <conditionalFormatting sqref="H1178">
    <cfRule type="cellIs" dxfId="4203" priority="3390" stopIfTrue="1" operator="equal">
      <formula>0</formula>
    </cfRule>
  </conditionalFormatting>
  <conditionalFormatting sqref="A1148:A1149 B1151:B1154 C1173 B1169 B1158:C1158 B1171:C1171 B1159">
    <cfRule type="cellIs" dxfId="4202" priority="3402" stopIfTrue="1" operator="equal">
      <formula>0</formula>
    </cfRule>
  </conditionalFormatting>
  <conditionalFormatting sqref="A1148:A1149 B1151:B1154 C1173 B1169 B1158:C1158 B1171:C1171 B1159">
    <cfRule type="containsText" dxfId="4201" priority="3398" stopIfTrue="1" operator="containsText" text="f'k{kk foHkkx jktLFkku">
      <formula>NOT(ISERROR(SEARCH("f'k{kk foHkkx jktLFkku",A1148)))</formula>
    </cfRule>
    <cfRule type="containsText" dxfId="4200" priority="3401" stopIfTrue="1" operator="containsText" text="iw.kkZad">
      <formula>NOT(ISERROR(SEARCH("iw.kkZad",A1148)))</formula>
    </cfRule>
  </conditionalFormatting>
  <conditionalFormatting sqref="C1152">
    <cfRule type="cellIs" dxfId="4199" priority="3399" stopIfTrue="1" operator="equal">
      <formula>1800</formula>
    </cfRule>
    <cfRule type="cellIs" dxfId="4198" priority="3400" stopIfTrue="1" operator="equal">
      <formula>200</formula>
    </cfRule>
  </conditionalFormatting>
  <conditionalFormatting sqref="A1148:A1149 B1151:B1154 C1173 B1169 B1158:C1158 B1171:C1171 B1159">
    <cfRule type="containsText" dxfId="4197" priority="3397" stopIfTrue="1" operator="containsText" text="dsoy jktdh; fo|ky;ksa esa iz;ksx gsrq fu%'kqYd">
      <formula>NOT(ISERROR(SEARCH("dsoy jktdh; fo|ky;ksa esa iz;ksx gsrq fu%'kqYd",A1148)))</formula>
    </cfRule>
  </conditionalFormatting>
  <conditionalFormatting sqref="B1166 B1163">
    <cfRule type="containsText" dxfId="4196" priority="3383" stopIfTrue="1" operator="containsText" text="dsoy jktdh; fo|ky;ksa esa iz;ksx gsrq fu%'kqYd">
      <formula>NOT(ISERROR(SEARCH("dsoy jktdh; fo|ky;ksa esa iz;ksx gsrq fu%'kqYd",B1163)))</formula>
    </cfRule>
  </conditionalFormatting>
  <conditionalFormatting sqref="H1178">
    <cfRule type="containsText" dxfId="4195" priority="3388" stopIfTrue="1" operator="containsText" text="f'k{kk foHkkx jktLFkku">
      <formula>NOT(ISERROR(SEARCH("f'k{kk foHkkx jktLFkku",H1178)))</formula>
    </cfRule>
    <cfRule type="containsText" dxfId="4194" priority="3389" stopIfTrue="1" operator="containsText" text="iw.kkZad">
      <formula>NOT(ISERROR(SEARCH("iw.kkZad",H1178)))</formula>
    </cfRule>
  </conditionalFormatting>
  <conditionalFormatting sqref="B1166 B1163">
    <cfRule type="cellIs" dxfId="4193" priority="3386" stopIfTrue="1" operator="equal">
      <formula>0</formula>
    </cfRule>
  </conditionalFormatting>
  <conditionalFormatting sqref="B1166 B1163">
    <cfRule type="containsText" dxfId="4192" priority="3384" stopIfTrue="1" operator="containsText" text="f'k{kk foHkkx jktLFkku">
      <formula>NOT(ISERROR(SEARCH("f'k{kk foHkkx jktLFkku",B1163)))</formula>
    </cfRule>
    <cfRule type="containsText" dxfId="4191" priority="3385" stopIfTrue="1" operator="containsText" text="iw.kkZad">
      <formula>NOT(ISERROR(SEARCH("iw.kkZad",B1163)))</formula>
    </cfRule>
  </conditionalFormatting>
  <conditionalFormatting sqref="G1171">
    <cfRule type="cellIs" dxfId="4190" priority="3382" stopIfTrue="1" operator="equal">
      <formula>0</formula>
    </cfRule>
  </conditionalFormatting>
  <conditionalFormatting sqref="G1171">
    <cfRule type="containsText" dxfId="4189" priority="3380" stopIfTrue="1" operator="containsText" text="f'k{kk foHkkx jktLFkku">
      <formula>NOT(ISERROR(SEARCH("f'k{kk foHkkx jktLFkku",G1171)))</formula>
    </cfRule>
    <cfRule type="containsText" dxfId="4188" priority="3381" stopIfTrue="1" operator="containsText" text="iw.kkZad">
      <formula>NOT(ISERROR(SEARCH("iw.kkZad",G1171)))</formula>
    </cfRule>
  </conditionalFormatting>
  <conditionalFormatting sqref="G1171">
    <cfRule type="containsText" dxfId="4187" priority="3379" stopIfTrue="1" operator="containsText" text="dsoy jktdh; fo|ky;ksa esa iz;ksx gsrq fu%'kqYd">
      <formula>NOT(ISERROR(SEARCH("dsoy jktdh; fo|ky;ksa esa iz;ksx gsrq fu%'kqYd",G1171)))</formula>
    </cfRule>
  </conditionalFormatting>
  <conditionalFormatting sqref="I1170">
    <cfRule type="cellIs" dxfId="4186" priority="3378" stopIfTrue="1" operator="equal">
      <formula>0</formula>
    </cfRule>
  </conditionalFormatting>
  <conditionalFormatting sqref="I1170">
    <cfRule type="containsText" dxfId="4185" priority="3374" stopIfTrue="1" operator="containsText" text="f'k{kk foHkkx jktLFkku">
      <formula>NOT(ISERROR(SEARCH("f'k{kk foHkkx jktLFkku",I1170)))</formula>
    </cfRule>
    <cfRule type="containsText" dxfId="4184" priority="3377" stopIfTrue="1" operator="containsText" text="iw.kkZad">
      <formula>NOT(ISERROR(SEARCH("iw.kkZad",I1170)))</formula>
    </cfRule>
  </conditionalFormatting>
  <conditionalFormatting sqref="I1170">
    <cfRule type="cellIs" dxfId="4183" priority="3375" stopIfTrue="1" operator="equal">
      <formula>1800</formula>
    </cfRule>
    <cfRule type="cellIs" dxfId="4182" priority="3376" stopIfTrue="1" operator="equal">
      <formula>200</formula>
    </cfRule>
  </conditionalFormatting>
  <conditionalFormatting sqref="I1170">
    <cfRule type="containsText" dxfId="4181" priority="3373" stopIfTrue="1" operator="containsText" text="dsoy jktdh; fo|ky;ksa esa iz;ksx gsrq fu%'kqYd">
      <formula>NOT(ISERROR(SEARCH("dsoy jktdh; fo|ky;ksa esa iz;ksx gsrq fu%'kqYd",I1170)))</formula>
    </cfRule>
  </conditionalFormatting>
  <conditionalFormatting sqref="C1169">
    <cfRule type="cellIs" dxfId="4180" priority="3372" stopIfTrue="1" operator="equal">
      <formula>0</formula>
    </cfRule>
  </conditionalFormatting>
  <conditionalFormatting sqref="C1169">
    <cfRule type="containsText" dxfId="4179" priority="3368" stopIfTrue="1" operator="containsText" text="f'k{kk foHkkx jktLFkku">
      <formula>NOT(ISERROR(SEARCH("f'k{kk foHkkx jktLFkku",C1169)))</formula>
    </cfRule>
    <cfRule type="containsText" dxfId="4178" priority="3371" stopIfTrue="1" operator="containsText" text="iw.kkZad">
      <formula>NOT(ISERROR(SEARCH("iw.kkZad",C1169)))</formula>
    </cfRule>
  </conditionalFormatting>
  <conditionalFormatting sqref="C1169">
    <cfRule type="cellIs" dxfId="4177" priority="3369" stopIfTrue="1" operator="equal">
      <formula>1800</formula>
    </cfRule>
    <cfRule type="cellIs" dxfId="4176" priority="3370" stopIfTrue="1" operator="equal">
      <formula>200</formula>
    </cfRule>
  </conditionalFormatting>
  <conditionalFormatting sqref="C1169">
    <cfRule type="containsText" dxfId="4175" priority="3367" stopIfTrue="1" operator="containsText" text="dsoy jktdh; fo|ky;ksa esa iz;ksx gsrq fu%'kqYd">
      <formula>NOT(ISERROR(SEARCH("dsoy jktdh; fo|ky;ksa esa iz;ksx gsrq fu%'kqYd",C1169)))</formula>
    </cfRule>
  </conditionalFormatting>
  <conditionalFormatting sqref="C1156:C1157">
    <cfRule type="containsText" dxfId="4174" priority="3349" stopIfTrue="1" operator="containsText" text="dsoy jktdh; fo|ky;ksa esa iz;ksx gsrq fu%'kqYd">
      <formula>NOT(ISERROR(SEARCH("dsoy jktdh; fo|ky;ksa esa iz;ksx gsrq fu%'kqYd",C1156)))</formula>
    </cfRule>
  </conditionalFormatting>
  <conditionalFormatting sqref="J1178">
    <cfRule type="cellIs" dxfId="4173" priority="3366" stopIfTrue="1" operator="equal">
      <formula>0</formula>
    </cfRule>
  </conditionalFormatting>
  <conditionalFormatting sqref="J1178">
    <cfRule type="containsText" dxfId="4172" priority="3362" stopIfTrue="1" operator="containsText" text="f'k{kk foHkkx jktLFkku">
      <formula>NOT(ISERROR(SEARCH("f'k{kk foHkkx jktLFkku",J1178)))</formula>
    </cfRule>
    <cfRule type="containsText" dxfId="4171" priority="3365" stopIfTrue="1" operator="containsText" text="iw.kkZad">
      <formula>NOT(ISERROR(SEARCH("iw.kkZad",J1178)))</formula>
    </cfRule>
  </conditionalFormatting>
  <conditionalFormatting sqref="J1178">
    <cfRule type="cellIs" dxfId="4170" priority="3363" stopIfTrue="1" operator="equal">
      <formula>1800</formula>
    </cfRule>
    <cfRule type="cellIs" dxfId="4169" priority="3364" stopIfTrue="1" operator="equal">
      <formula>200</formula>
    </cfRule>
  </conditionalFormatting>
  <conditionalFormatting sqref="J1178">
    <cfRule type="containsText" dxfId="4168" priority="3361" stopIfTrue="1" operator="containsText" text="dsoy jktdh; fo|ky;ksa esa iz;ksx gsrq fu%'kqYd">
      <formula>NOT(ISERROR(SEARCH("dsoy jktdh; fo|ky;ksa esa iz;ksx gsrq fu%'kqYd",J1178)))</formula>
    </cfRule>
  </conditionalFormatting>
  <conditionalFormatting sqref="C1153:C1154">
    <cfRule type="cellIs" dxfId="4167" priority="3358" stopIfTrue="1" operator="equal">
      <formula>0</formula>
    </cfRule>
  </conditionalFormatting>
  <conditionalFormatting sqref="C1153:C1154">
    <cfRule type="containsText" dxfId="4166" priority="3356" stopIfTrue="1" operator="containsText" text="f'k{kk foHkkx jktLFkku">
      <formula>NOT(ISERROR(SEARCH("f'k{kk foHkkx jktLFkku",C1153)))</formula>
    </cfRule>
    <cfRule type="containsText" dxfId="4165" priority="3357" stopIfTrue="1" operator="containsText" text="iw.kkZad">
      <formula>NOT(ISERROR(SEARCH("iw.kkZad",C1153)))</formula>
    </cfRule>
  </conditionalFormatting>
  <conditionalFormatting sqref="C1153:C1154">
    <cfRule type="containsText" dxfId="4164" priority="3355" stopIfTrue="1" operator="containsText" text="dsoy jktdh; fo|ky;ksa esa iz;ksx gsrq fu%'kqYd">
      <formula>NOT(ISERROR(SEARCH("dsoy jktdh; fo|ky;ksa esa iz;ksx gsrq fu%'kqYd",C1153)))</formula>
    </cfRule>
  </conditionalFormatting>
  <conditionalFormatting sqref="C1153:C1154">
    <cfRule type="cellIs" dxfId="4163" priority="3359" stopIfTrue="1" operator="equal">
      <formula>1800</formula>
    </cfRule>
    <cfRule type="cellIs" dxfId="4162" priority="3360" stopIfTrue="1" operator="equal">
      <formula>200</formula>
    </cfRule>
  </conditionalFormatting>
  <conditionalFormatting sqref="C1156:C1157">
    <cfRule type="cellIs" dxfId="4161" priority="3354" stopIfTrue="1" operator="equal">
      <formula>0</formula>
    </cfRule>
  </conditionalFormatting>
  <conditionalFormatting sqref="C1156:C1157">
    <cfRule type="containsText" dxfId="4160" priority="3350" stopIfTrue="1" operator="containsText" text="f'k{kk foHkkx jktLFkku">
      <formula>NOT(ISERROR(SEARCH("f'k{kk foHkkx jktLFkku",C1156)))</formula>
    </cfRule>
    <cfRule type="containsText" dxfId="4159" priority="3353" stopIfTrue="1" operator="containsText" text="iw.kkZad">
      <formula>NOT(ISERROR(SEARCH("iw.kkZad",C1156)))</formula>
    </cfRule>
  </conditionalFormatting>
  <conditionalFormatting sqref="C1156:C1157">
    <cfRule type="cellIs" dxfId="4158" priority="3351" stopIfTrue="1" operator="equal">
      <formula>1800</formula>
    </cfRule>
    <cfRule type="cellIs" dxfId="4157" priority="3352" stopIfTrue="1" operator="equal">
      <formula>200</formula>
    </cfRule>
  </conditionalFormatting>
  <conditionalFormatting sqref="B1191 C1190:H1191 B1192:H1193 C1182:C1183 B1195 E1194:E1195 H1194:H1195 B1196:E1196 G1196:H1199 C1194:D1194 F1194:G1194 B1198:E1199 C1197:E1197 B1203 C1201 E1201 G1201 E1209 B1186:C1186 B1187:B1188 I1187 I1190 D1189:J1189 J1200:J1203">
    <cfRule type="cellIs" dxfId="4156" priority="3342" stopIfTrue="1" operator="equal">
      <formula>0</formula>
    </cfRule>
  </conditionalFormatting>
  <conditionalFormatting sqref="B1191 C1190:H1191 B1192:H1193 C1182:C1183 B1195 E1194:E1195 H1194:H1195 B1196:E1196 G1196:H1199 C1194:D1194 F1194:G1194 B1198:E1199 C1197:E1197 B1203 C1201 E1201 G1201 E1209 B1186:C1186 B1187:B1188 I1187 I1190 D1189:J1189 J1200:J1203">
    <cfRule type="containsText" dxfId="4155" priority="3338" stopIfTrue="1" operator="containsText" text="f'k{kk foHkkx jktLFkku">
      <formula>NOT(ISERROR(SEARCH("f'k{kk foHkkx jktLFkku",B1182)))</formula>
    </cfRule>
    <cfRule type="containsText" dxfId="4154" priority="3341" stopIfTrue="1" operator="containsText" text="iw.kkZad">
      <formula>NOT(ISERROR(SEARCH("iw.kkZad",B1182)))</formula>
    </cfRule>
  </conditionalFormatting>
  <conditionalFormatting sqref="C1201 E1201 G1201 C1204 C1186 I1186:I1187 J1200:J1202">
    <cfRule type="cellIs" dxfId="4153" priority="3339" stopIfTrue="1" operator="equal">
      <formula>1800</formula>
    </cfRule>
    <cfRule type="cellIs" dxfId="4152" priority="3340" stopIfTrue="1" operator="equal">
      <formula>200</formula>
    </cfRule>
  </conditionalFormatting>
  <conditionalFormatting sqref="B1191 C1190:H1191 B1192:H1193 C1182:C1183 B1195 E1194:E1195 H1194:H1195 B1196:E1196 G1196:H1199 C1194:D1194 F1194:G1194 B1198:E1199 C1197:E1197 B1203 C1201 E1201 G1201 E1209 B1186:C1186 B1187:B1188 I1187 I1190 D1189:J1189 J1200:J1203">
    <cfRule type="containsText" dxfId="4151" priority="3337" stopIfTrue="1" operator="containsText" text="dsoy jktdh; fo|ky;ksa esa iz;ksx gsrq fu%'kqYd">
      <formula>NOT(ISERROR(SEARCH("dsoy jktdh; fo|ky;ksa esa iz;ksx gsrq fu%'kqYd",B1182)))</formula>
    </cfRule>
  </conditionalFormatting>
  <conditionalFormatting sqref="H1209">
    <cfRule type="containsText" dxfId="4150" priority="3333" stopIfTrue="1" operator="containsText" text="dsoy jktdh; fo|ky;ksa esa iz;ksx gsrq fu%'kqYd">
      <formula>NOT(ISERROR(SEARCH("dsoy jktdh; fo|ky;ksa esa iz;ksx gsrq fu%'kqYd",H1209)))</formula>
    </cfRule>
  </conditionalFormatting>
  <conditionalFormatting sqref="H1209">
    <cfRule type="cellIs" dxfId="4149" priority="3336" stopIfTrue="1" operator="equal">
      <formula>0</formula>
    </cfRule>
  </conditionalFormatting>
  <conditionalFormatting sqref="A1179:A1180 B1182:B1185 C1204 B1200 B1189:C1189 B1202:C1202 B1190">
    <cfRule type="cellIs" dxfId="4148" priority="3348" stopIfTrue="1" operator="equal">
      <formula>0</formula>
    </cfRule>
  </conditionalFormatting>
  <conditionalFormatting sqref="A1179:A1180 B1182:B1185 C1204 B1200 B1189:C1189 B1202:C1202 B1190">
    <cfRule type="containsText" dxfId="4147" priority="3344" stopIfTrue="1" operator="containsText" text="f'k{kk foHkkx jktLFkku">
      <formula>NOT(ISERROR(SEARCH("f'k{kk foHkkx jktLFkku",A1179)))</formula>
    </cfRule>
    <cfRule type="containsText" dxfId="4146" priority="3347" stopIfTrue="1" operator="containsText" text="iw.kkZad">
      <formula>NOT(ISERROR(SEARCH("iw.kkZad",A1179)))</formula>
    </cfRule>
  </conditionalFormatting>
  <conditionalFormatting sqref="C1183">
    <cfRule type="cellIs" dxfId="4145" priority="3345" stopIfTrue="1" operator="equal">
      <formula>1800</formula>
    </cfRule>
    <cfRule type="cellIs" dxfId="4144" priority="3346" stopIfTrue="1" operator="equal">
      <formula>200</formula>
    </cfRule>
  </conditionalFormatting>
  <conditionalFormatting sqref="A1179:A1180 B1182:B1185 C1204 B1200 B1189:C1189 B1202:C1202 B1190">
    <cfRule type="containsText" dxfId="4143" priority="3343" stopIfTrue="1" operator="containsText" text="dsoy jktdh; fo|ky;ksa esa iz;ksx gsrq fu%'kqYd">
      <formula>NOT(ISERROR(SEARCH("dsoy jktdh; fo|ky;ksa esa iz;ksx gsrq fu%'kqYd",A1179)))</formula>
    </cfRule>
  </conditionalFormatting>
  <conditionalFormatting sqref="B1197 B1194">
    <cfRule type="containsText" dxfId="4142" priority="3329" stopIfTrue="1" operator="containsText" text="dsoy jktdh; fo|ky;ksa esa iz;ksx gsrq fu%'kqYd">
      <formula>NOT(ISERROR(SEARCH("dsoy jktdh; fo|ky;ksa esa iz;ksx gsrq fu%'kqYd",B1194)))</formula>
    </cfRule>
  </conditionalFormatting>
  <conditionalFormatting sqref="H1209">
    <cfRule type="containsText" dxfId="4141" priority="3334" stopIfTrue="1" operator="containsText" text="f'k{kk foHkkx jktLFkku">
      <formula>NOT(ISERROR(SEARCH("f'k{kk foHkkx jktLFkku",H1209)))</formula>
    </cfRule>
    <cfRule type="containsText" dxfId="4140" priority="3335" stopIfTrue="1" operator="containsText" text="iw.kkZad">
      <formula>NOT(ISERROR(SEARCH("iw.kkZad",H1209)))</formula>
    </cfRule>
  </conditionalFormatting>
  <conditionalFormatting sqref="B1197 B1194">
    <cfRule type="cellIs" dxfId="4139" priority="3332" stopIfTrue="1" operator="equal">
      <formula>0</formula>
    </cfRule>
  </conditionalFormatting>
  <conditionalFormatting sqref="B1197 B1194">
    <cfRule type="containsText" dxfId="4138" priority="3330" stopIfTrue="1" operator="containsText" text="f'k{kk foHkkx jktLFkku">
      <formula>NOT(ISERROR(SEARCH("f'k{kk foHkkx jktLFkku",B1194)))</formula>
    </cfRule>
    <cfRule type="containsText" dxfId="4137" priority="3331" stopIfTrue="1" operator="containsText" text="iw.kkZad">
      <formula>NOT(ISERROR(SEARCH("iw.kkZad",B1194)))</formula>
    </cfRule>
  </conditionalFormatting>
  <conditionalFormatting sqref="G1202">
    <cfRule type="cellIs" dxfId="4136" priority="3328" stopIfTrue="1" operator="equal">
      <formula>0</formula>
    </cfRule>
  </conditionalFormatting>
  <conditionalFormatting sqref="G1202">
    <cfRule type="containsText" dxfId="4135" priority="3326" stopIfTrue="1" operator="containsText" text="f'k{kk foHkkx jktLFkku">
      <formula>NOT(ISERROR(SEARCH("f'k{kk foHkkx jktLFkku",G1202)))</formula>
    </cfRule>
    <cfRule type="containsText" dxfId="4134" priority="3327" stopIfTrue="1" operator="containsText" text="iw.kkZad">
      <formula>NOT(ISERROR(SEARCH("iw.kkZad",G1202)))</formula>
    </cfRule>
  </conditionalFormatting>
  <conditionalFormatting sqref="G1202">
    <cfRule type="containsText" dxfId="4133" priority="3325" stopIfTrue="1" operator="containsText" text="dsoy jktdh; fo|ky;ksa esa iz;ksx gsrq fu%'kqYd">
      <formula>NOT(ISERROR(SEARCH("dsoy jktdh; fo|ky;ksa esa iz;ksx gsrq fu%'kqYd",G1202)))</formula>
    </cfRule>
  </conditionalFormatting>
  <conditionalFormatting sqref="I1201">
    <cfRule type="cellIs" dxfId="4132" priority="3324" stopIfTrue="1" operator="equal">
      <formula>0</formula>
    </cfRule>
  </conditionalFormatting>
  <conditionalFormatting sqref="I1201">
    <cfRule type="containsText" dxfId="4131" priority="3320" stopIfTrue="1" operator="containsText" text="f'k{kk foHkkx jktLFkku">
      <formula>NOT(ISERROR(SEARCH("f'k{kk foHkkx jktLFkku",I1201)))</formula>
    </cfRule>
    <cfRule type="containsText" dxfId="4130" priority="3323" stopIfTrue="1" operator="containsText" text="iw.kkZad">
      <formula>NOT(ISERROR(SEARCH("iw.kkZad",I1201)))</formula>
    </cfRule>
  </conditionalFormatting>
  <conditionalFormatting sqref="I1201">
    <cfRule type="cellIs" dxfId="4129" priority="3321" stopIfTrue="1" operator="equal">
      <formula>1800</formula>
    </cfRule>
    <cfRule type="cellIs" dxfId="4128" priority="3322" stopIfTrue="1" operator="equal">
      <formula>200</formula>
    </cfRule>
  </conditionalFormatting>
  <conditionalFormatting sqref="I1201">
    <cfRule type="containsText" dxfId="4127" priority="3319" stopIfTrue="1" operator="containsText" text="dsoy jktdh; fo|ky;ksa esa iz;ksx gsrq fu%'kqYd">
      <formula>NOT(ISERROR(SEARCH("dsoy jktdh; fo|ky;ksa esa iz;ksx gsrq fu%'kqYd",I1201)))</formula>
    </cfRule>
  </conditionalFormatting>
  <conditionalFormatting sqref="C1200">
    <cfRule type="cellIs" dxfId="4126" priority="3318" stopIfTrue="1" operator="equal">
      <formula>0</formula>
    </cfRule>
  </conditionalFormatting>
  <conditionalFormatting sqref="C1200">
    <cfRule type="containsText" dxfId="4125" priority="3314" stopIfTrue="1" operator="containsText" text="f'k{kk foHkkx jktLFkku">
      <formula>NOT(ISERROR(SEARCH("f'k{kk foHkkx jktLFkku",C1200)))</formula>
    </cfRule>
    <cfRule type="containsText" dxfId="4124" priority="3317" stopIfTrue="1" operator="containsText" text="iw.kkZad">
      <formula>NOT(ISERROR(SEARCH("iw.kkZad",C1200)))</formula>
    </cfRule>
  </conditionalFormatting>
  <conditionalFormatting sqref="C1200">
    <cfRule type="cellIs" dxfId="4123" priority="3315" stopIfTrue="1" operator="equal">
      <formula>1800</formula>
    </cfRule>
    <cfRule type="cellIs" dxfId="4122" priority="3316" stopIfTrue="1" operator="equal">
      <formula>200</formula>
    </cfRule>
  </conditionalFormatting>
  <conditionalFormatting sqref="C1200">
    <cfRule type="containsText" dxfId="4121" priority="3313" stopIfTrue="1" operator="containsText" text="dsoy jktdh; fo|ky;ksa esa iz;ksx gsrq fu%'kqYd">
      <formula>NOT(ISERROR(SEARCH("dsoy jktdh; fo|ky;ksa esa iz;ksx gsrq fu%'kqYd",C1200)))</formula>
    </cfRule>
  </conditionalFormatting>
  <conditionalFormatting sqref="C1187:C1188">
    <cfRule type="containsText" dxfId="4120" priority="3295" stopIfTrue="1" operator="containsText" text="dsoy jktdh; fo|ky;ksa esa iz;ksx gsrq fu%'kqYd">
      <formula>NOT(ISERROR(SEARCH("dsoy jktdh; fo|ky;ksa esa iz;ksx gsrq fu%'kqYd",C1187)))</formula>
    </cfRule>
  </conditionalFormatting>
  <conditionalFormatting sqref="J1209">
    <cfRule type="cellIs" dxfId="4119" priority="3312" stopIfTrue="1" operator="equal">
      <formula>0</formula>
    </cfRule>
  </conditionalFormatting>
  <conditionalFormatting sqref="J1209">
    <cfRule type="containsText" dxfId="4118" priority="3308" stopIfTrue="1" operator="containsText" text="f'k{kk foHkkx jktLFkku">
      <formula>NOT(ISERROR(SEARCH("f'k{kk foHkkx jktLFkku",J1209)))</formula>
    </cfRule>
    <cfRule type="containsText" dxfId="4117" priority="3311" stopIfTrue="1" operator="containsText" text="iw.kkZad">
      <formula>NOT(ISERROR(SEARCH("iw.kkZad",J1209)))</formula>
    </cfRule>
  </conditionalFormatting>
  <conditionalFormatting sqref="J1209">
    <cfRule type="cellIs" dxfId="4116" priority="3309" stopIfTrue="1" operator="equal">
      <formula>1800</formula>
    </cfRule>
    <cfRule type="cellIs" dxfId="4115" priority="3310" stopIfTrue="1" operator="equal">
      <formula>200</formula>
    </cfRule>
  </conditionalFormatting>
  <conditionalFormatting sqref="J1209">
    <cfRule type="containsText" dxfId="4114" priority="3307" stopIfTrue="1" operator="containsText" text="dsoy jktdh; fo|ky;ksa esa iz;ksx gsrq fu%'kqYd">
      <formula>NOT(ISERROR(SEARCH("dsoy jktdh; fo|ky;ksa esa iz;ksx gsrq fu%'kqYd",J1209)))</formula>
    </cfRule>
  </conditionalFormatting>
  <conditionalFormatting sqref="C1184:C1185">
    <cfRule type="cellIs" dxfId="4113" priority="3304" stopIfTrue="1" operator="equal">
      <formula>0</formula>
    </cfRule>
  </conditionalFormatting>
  <conditionalFormatting sqref="C1184:C1185">
    <cfRule type="containsText" dxfId="4112" priority="3302" stopIfTrue="1" operator="containsText" text="f'k{kk foHkkx jktLFkku">
      <formula>NOT(ISERROR(SEARCH("f'k{kk foHkkx jktLFkku",C1184)))</formula>
    </cfRule>
    <cfRule type="containsText" dxfId="4111" priority="3303" stopIfTrue="1" operator="containsText" text="iw.kkZad">
      <formula>NOT(ISERROR(SEARCH("iw.kkZad",C1184)))</formula>
    </cfRule>
  </conditionalFormatting>
  <conditionalFormatting sqref="C1184:C1185">
    <cfRule type="containsText" dxfId="4110" priority="3301" stopIfTrue="1" operator="containsText" text="dsoy jktdh; fo|ky;ksa esa iz;ksx gsrq fu%'kqYd">
      <formula>NOT(ISERROR(SEARCH("dsoy jktdh; fo|ky;ksa esa iz;ksx gsrq fu%'kqYd",C1184)))</formula>
    </cfRule>
  </conditionalFormatting>
  <conditionalFormatting sqref="C1184:C1185">
    <cfRule type="cellIs" dxfId="4109" priority="3305" stopIfTrue="1" operator="equal">
      <formula>1800</formula>
    </cfRule>
    <cfRule type="cellIs" dxfId="4108" priority="3306" stopIfTrue="1" operator="equal">
      <formula>200</formula>
    </cfRule>
  </conditionalFormatting>
  <conditionalFormatting sqref="C1187:C1188">
    <cfRule type="cellIs" dxfId="4107" priority="3300" stopIfTrue="1" operator="equal">
      <formula>0</formula>
    </cfRule>
  </conditionalFormatting>
  <conditionalFormatting sqref="C1187:C1188">
    <cfRule type="containsText" dxfId="4106" priority="3296" stopIfTrue="1" operator="containsText" text="f'k{kk foHkkx jktLFkku">
      <formula>NOT(ISERROR(SEARCH("f'k{kk foHkkx jktLFkku",C1187)))</formula>
    </cfRule>
    <cfRule type="containsText" dxfId="4105" priority="3299" stopIfTrue="1" operator="containsText" text="iw.kkZad">
      <formula>NOT(ISERROR(SEARCH("iw.kkZad",C1187)))</formula>
    </cfRule>
  </conditionalFormatting>
  <conditionalFormatting sqref="C1187:C1188">
    <cfRule type="cellIs" dxfId="4104" priority="3297" stopIfTrue="1" operator="equal">
      <formula>1800</formula>
    </cfRule>
    <cfRule type="cellIs" dxfId="4103" priority="3298" stopIfTrue="1" operator="equal">
      <formula>200</formula>
    </cfRule>
  </conditionalFormatting>
  <conditionalFormatting sqref="B1222 C1221:H1222 B1223:H1224 C1213:C1214 B1226 E1225:E1226 H1225:H1226 B1227:E1227 G1227:H1230 C1225:D1225 F1225:G1225 B1229:E1230 C1228:E1228 B1234 C1232 E1232 G1232 E1240 B1217:C1217 B1218:B1219 I1218 I1221 D1220:J1220 J1231:J1234">
    <cfRule type="cellIs" dxfId="4102" priority="3288" stopIfTrue="1" operator="equal">
      <formula>0</formula>
    </cfRule>
  </conditionalFormatting>
  <conditionalFormatting sqref="B1222 C1221:H1222 B1223:H1224 C1213:C1214 B1226 E1225:E1226 H1225:H1226 B1227:E1227 G1227:H1230 C1225:D1225 F1225:G1225 B1229:E1230 C1228:E1228 B1234 C1232 E1232 G1232 E1240 B1217:C1217 B1218:B1219 I1218 I1221 D1220:J1220 J1231:J1234">
    <cfRule type="containsText" dxfId="4101" priority="3284" stopIfTrue="1" operator="containsText" text="f'k{kk foHkkx jktLFkku">
      <formula>NOT(ISERROR(SEARCH("f'k{kk foHkkx jktLFkku",B1213)))</formula>
    </cfRule>
    <cfRule type="containsText" dxfId="4100" priority="3287" stopIfTrue="1" operator="containsText" text="iw.kkZad">
      <formula>NOT(ISERROR(SEARCH("iw.kkZad",B1213)))</formula>
    </cfRule>
  </conditionalFormatting>
  <conditionalFormatting sqref="C1232 E1232 G1232 C1235 C1217 I1217:I1218 J1231:J1233">
    <cfRule type="cellIs" dxfId="4099" priority="3285" stopIfTrue="1" operator="equal">
      <formula>1800</formula>
    </cfRule>
    <cfRule type="cellIs" dxfId="4098" priority="3286" stopIfTrue="1" operator="equal">
      <formula>200</formula>
    </cfRule>
  </conditionalFormatting>
  <conditionalFormatting sqref="B1222 C1221:H1222 B1223:H1224 C1213:C1214 B1226 E1225:E1226 H1225:H1226 B1227:E1227 G1227:H1230 C1225:D1225 F1225:G1225 B1229:E1230 C1228:E1228 B1234 C1232 E1232 G1232 E1240 B1217:C1217 B1218:B1219 I1218 I1221 D1220:J1220 J1231:J1234">
    <cfRule type="containsText" dxfId="4097" priority="3283" stopIfTrue="1" operator="containsText" text="dsoy jktdh; fo|ky;ksa esa iz;ksx gsrq fu%'kqYd">
      <formula>NOT(ISERROR(SEARCH("dsoy jktdh; fo|ky;ksa esa iz;ksx gsrq fu%'kqYd",B1213)))</formula>
    </cfRule>
  </conditionalFormatting>
  <conditionalFormatting sqref="H1240">
    <cfRule type="containsText" dxfId="4096" priority="3279" stopIfTrue="1" operator="containsText" text="dsoy jktdh; fo|ky;ksa esa iz;ksx gsrq fu%'kqYd">
      <formula>NOT(ISERROR(SEARCH("dsoy jktdh; fo|ky;ksa esa iz;ksx gsrq fu%'kqYd",H1240)))</formula>
    </cfRule>
  </conditionalFormatting>
  <conditionalFormatting sqref="H1240">
    <cfRule type="cellIs" dxfId="4095" priority="3282" stopIfTrue="1" operator="equal">
      <formula>0</formula>
    </cfRule>
  </conditionalFormatting>
  <conditionalFormatting sqref="A1210:A1211 B1213:B1216 C1235 B1231 B1220:C1220 B1233:C1233 B1221">
    <cfRule type="cellIs" dxfId="4094" priority="3294" stopIfTrue="1" operator="equal">
      <formula>0</formula>
    </cfRule>
  </conditionalFormatting>
  <conditionalFormatting sqref="A1210:A1211 B1213:B1216 C1235 B1231 B1220:C1220 B1233:C1233 B1221">
    <cfRule type="containsText" dxfId="4093" priority="3290" stopIfTrue="1" operator="containsText" text="f'k{kk foHkkx jktLFkku">
      <formula>NOT(ISERROR(SEARCH("f'k{kk foHkkx jktLFkku",A1210)))</formula>
    </cfRule>
    <cfRule type="containsText" dxfId="4092" priority="3293" stopIfTrue="1" operator="containsText" text="iw.kkZad">
      <formula>NOT(ISERROR(SEARCH("iw.kkZad",A1210)))</formula>
    </cfRule>
  </conditionalFormatting>
  <conditionalFormatting sqref="C1214">
    <cfRule type="cellIs" dxfId="4091" priority="3291" stopIfTrue="1" operator="equal">
      <formula>1800</formula>
    </cfRule>
    <cfRule type="cellIs" dxfId="4090" priority="3292" stopIfTrue="1" operator="equal">
      <formula>200</formula>
    </cfRule>
  </conditionalFormatting>
  <conditionalFormatting sqref="A1210:A1211 B1213:B1216 C1235 B1231 B1220:C1220 B1233:C1233 B1221">
    <cfRule type="containsText" dxfId="4089" priority="3289" stopIfTrue="1" operator="containsText" text="dsoy jktdh; fo|ky;ksa esa iz;ksx gsrq fu%'kqYd">
      <formula>NOT(ISERROR(SEARCH("dsoy jktdh; fo|ky;ksa esa iz;ksx gsrq fu%'kqYd",A1210)))</formula>
    </cfRule>
  </conditionalFormatting>
  <conditionalFormatting sqref="B1228 B1225">
    <cfRule type="containsText" dxfId="4088" priority="3275" stopIfTrue="1" operator="containsText" text="dsoy jktdh; fo|ky;ksa esa iz;ksx gsrq fu%'kqYd">
      <formula>NOT(ISERROR(SEARCH("dsoy jktdh; fo|ky;ksa esa iz;ksx gsrq fu%'kqYd",B1225)))</formula>
    </cfRule>
  </conditionalFormatting>
  <conditionalFormatting sqref="H1240">
    <cfRule type="containsText" dxfId="4087" priority="3280" stopIfTrue="1" operator="containsText" text="f'k{kk foHkkx jktLFkku">
      <formula>NOT(ISERROR(SEARCH("f'k{kk foHkkx jktLFkku",H1240)))</formula>
    </cfRule>
    <cfRule type="containsText" dxfId="4086" priority="3281" stopIfTrue="1" operator="containsText" text="iw.kkZad">
      <formula>NOT(ISERROR(SEARCH("iw.kkZad",H1240)))</formula>
    </cfRule>
  </conditionalFormatting>
  <conditionalFormatting sqref="B1228 B1225">
    <cfRule type="cellIs" dxfId="4085" priority="3278" stopIfTrue="1" operator="equal">
      <formula>0</formula>
    </cfRule>
  </conditionalFormatting>
  <conditionalFormatting sqref="B1228 B1225">
    <cfRule type="containsText" dxfId="4084" priority="3276" stopIfTrue="1" operator="containsText" text="f'k{kk foHkkx jktLFkku">
      <formula>NOT(ISERROR(SEARCH("f'k{kk foHkkx jktLFkku",B1225)))</formula>
    </cfRule>
    <cfRule type="containsText" dxfId="4083" priority="3277" stopIfTrue="1" operator="containsText" text="iw.kkZad">
      <formula>NOT(ISERROR(SEARCH("iw.kkZad",B1225)))</formula>
    </cfRule>
  </conditionalFormatting>
  <conditionalFormatting sqref="G1233">
    <cfRule type="cellIs" dxfId="4082" priority="3274" stopIfTrue="1" operator="equal">
      <formula>0</formula>
    </cfRule>
  </conditionalFormatting>
  <conditionalFormatting sqref="G1233">
    <cfRule type="containsText" dxfId="4081" priority="3272" stopIfTrue="1" operator="containsText" text="f'k{kk foHkkx jktLFkku">
      <formula>NOT(ISERROR(SEARCH("f'k{kk foHkkx jktLFkku",G1233)))</formula>
    </cfRule>
    <cfRule type="containsText" dxfId="4080" priority="3273" stopIfTrue="1" operator="containsText" text="iw.kkZad">
      <formula>NOT(ISERROR(SEARCH("iw.kkZad",G1233)))</formula>
    </cfRule>
  </conditionalFormatting>
  <conditionalFormatting sqref="G1233">
    <cfRule type="containsText" dxfId="4079" priority="3271" stopIfTrue="1" operator="containsText" text="dsoy jktdh; fo|ky;ksa esa iz;ksx gsrq fu%'kqYd">
      <formula>NOT(ISERROR(SEARCH("dsoy jktdh; fo|ky;ksa esa iz;ksx gsrq fu%'kqYd",G1233)))</formula>
    </cfRule>
  </conditionalFormatting>
  <conditionalFormatting sqref="I1232">
    <cfRule type="cellIs" dxfId="4078" priority="3270" stopIfTrue="1" operator="equal">
      <formula>0</formula>
    </cfRule>
  </conditionalFormatting>
  <conditionalFormatting sqref="I1232">
    <cfRule type="containsText" dxfId="4077" priority="3266" stopIfTrue="1" operator="containsText" text="f'k{kk foHkkx jktLFkku">
      <formula>NOT(ISERROR(SEARCH("f'k{kk foHkkx jktLFkku",I1232)))</formula>
    </cfRule>
    <cfRule type="containsText" dxfId="4076" priority="3269" stopIfTrue="1" operator="containsText" text="iw.kkZad">
      <formula>NOT(ISERROR(SEARCH("iw.kkZad",I1232)))</formula>
    </cfRule>
  </conditionalFormatting>
  <conditionalFormatting sqref="I1232">
    <cfRule type="cellIs" dxfId="4075" priority="3267" stopIfTrue="1" operator="equal">
      <formula>1800</formula>
    </cfRule>
    <cfRule type="cellIs" dxfId="4074" priority="3268" stopIfTrue="1" operator="equal">
      <formula>200</formula>
    </cfRule>
  </conditionalFormatting>
  <conditionalFormatting sqref="I1232">
    <cfRule type="containsText" dxfId="4073" priority="3265" stopIfTrue="1" operator="containsText" text="dsoy jktdh; fo|ky;ksa esa iz;ksx gsrq fu%'kqYd">
      <formula>NOT(ISERROR(SEARCH("dsoy jktdh; fo|ky;ksa esa iz;ksx gsrq fu%'kqYd",I1232)))</formula>
    </cfRule>
  </conditionalFormatting>
  <conditionalFormatting sqref="C1231">
    <cfRule type="cellIs" dxfId="4072" priority="3264" stopIfTrue="1" operator="equal">
      <formula>0</formula>
    </cfRule>
  </conditionalFormatting>
  <conditionalFormatting sqref="C1231">
    <cfRule type="containsText" dxfId="4071" priority="3260" stopIfTrue="1" operator="containsText" text="f'k{kk foHkkx jktLFkku">
      <formula>NOT(ISERROR(SEARCH("f'k{kk foHkkx jktLFkku",C1231)))</formula>
    </cfRule>
    <cfRule type="containsText" dxfId="4070" priority="3263" stopIfTrue="1" operator="containsText" text="iw.kkZad">
      <formula>NOT(ISERROR(SEARCH("iw.kkZad",C1231)))</formula>
    </cfRule>
  </conditionalFormatting>
  <conditionalFormatting sqref="C1231">
    <cfRule type="cellIs" dxfId="4069" priority="3261" stopIfTrue="1" operator="equal">
      <formula>1800</formula>
    </cfRule>
    <cfRule type="cellIs" dxfId="4068" priority="3262" stopIfTrue="1" operator="equal">
      <formula>200</formula>
    </cfRule>
  </conditionalFormatting>
  <conditionalFormatting sqref="C1231">
    <cfRule type="containsText" dxfId="4067" priority="3259" stopIfTrue="1" operator="containsText" text="dsoy jktdh; fo|ky;ksa esa iz;ksx gsrq fu%'kqYd">
      <formula>NOT(ISERROR(SEARCH("dsoy jktdh; fo|ky;ksa esa iz;ksx gsrq fu%'kqYd",C1231)))</formula>
    </cfRule>
  </conditionalFormatting>
  <conditionalFormatting sqref="C1218:C1219">
    <cfRule type="containsText" dxfId="4066" priority="3241" stopIfTrue="1" operator="containsText" text="dsoy jktdh; fo|ky;ksa esa iz;ksx gsrq fu%'kqYd">
      <formula>NOT(ISERROR(SEARCH("dsoy jktdh; fo|ky;ksa esa iz;ksx gsrq fu%'kqYd",C1218)))</formula>
    </cfRule>
  </conditionalFormatting>
  <conditionalFormatting sqref="J1240">
    <cfRule type="cellIs" dxfId="4065" priority="3258" stopIfTrue="1" operator="equal">
      <formula>0</formula>
    </cfRule>
  </conditionalFormatting>
  <conditionalFormatting sqref="J1240">
    <cfRule type="containsText" dxfId="4064" priority="3254" stopIfTrue="1" operator="containsText" text="f'k{kk foHkkx jktLFkku">
      <formula>NOT(ISERROR(SEARCH("f'k{kk foHkkx jktLFkku",J1240)))</formula>
    </cfRule>
    <cfRule type="containsText" dxfId="4063" priority="3257" stopIfTrue="1" operator="containsText" text="iw.kkZad">
      <formula>NOT(ISERROR(SEARCH("iw.kkZad",J1240)))</formula>
    </cfRule>
  </conditionalFormatting>
  <conditionalFormatting sqref="J1240">
    <cfRule type="cellIs" dxfId="4062" priority="3255" stopIfTrue="1" operator="equal">
      <formula>1800</formula>
    </cfRule>
    <cfRule type="cellIs" dxfId="4061" priority="3256" stopIfTrue="1" operator="equal">
      <formula>200</formula>
    </cfRule>
  </conditionalFormatting>
  <conditionalFormatting sqref="J1240">
    <cfRule type="containsText" dxfId="4060" priority="3253" stopIfTrue="1" operator="containsText" text="dsoy jktdh; fo|ky;ksa esa iz;ksx gsrq fu%'kqYd">
      <formula>NOT(ISERROR(SEARCH("dsoy jktdh; fo|ky;ksa esa iz;ksx gsrq fu%'kqYd",J1240)))</formula>
    </cfRule>
  </conditionalFormatting>
  <conditionalFormatting sqref="C1215:C1216">
    <cfRule type="cellIs" dxfId="4059" priority="3250" stopIfTrue="1" operator="equal">
      <formula>0</formula>
    </cfRule>
  </conditionalFormatting>
  <conditionalFormatting sqref="C1215:C1216">
    <cfRule type="containsText" dxfId="4058" priority="3248" stopIfTrue="1" operator="containsText" text="f'k{kk foHkkx jktLFkku">
      <formula>NOT(ISERROR(SEARCH("f'k{kk foHkkx jktLFkku",C1215)))</formula>
    </cfRule>
    <cfRule type="containsText" dxfId="4057" priority="3249" stopIfTrue="1" operator="containsText" text="iw.kkZad">
      <formula>NOT(ISERROR(SEARCH("iw.kkZad",C1215)))</formula>
    </cfRule>
  </conditionalFormatting>
  <conditionalFormatting sqref="C1215:C1216">
    <cfRule type="containsText" dxfId="4056" priority="3247" stopIfTrue="1" operator="containsText" text="dsoy jktdh; fo|ky;ksa esa iz;ksx gsrq fu%'kqYd">
      <formula>NOT(ISERROR(SEARCH("dsoy jktdh; fo|ky;ksa esa iz;ksx gsrq fu%'kqYd",C1215)))</formula>
    </cfRule>
  </conditionalFormatting>
  <conditionalFormatting sqref="C1215:C1216">
    <cfRule type="cellIs" dxfId="4055" priority="3251" stopIfTrue="1" operator="equal">
      <formula>1800</formula>
    </cfRule>
    <cfRule type="cellIs" dxfId="4054" priority="3252" stopIfTrue="1" operator="equal">
      <formula>200</formula>
    </cfRule>
  </conditionalFormatting>
  <conditionalFormatting sqref="C1218:C1219">
    <cfRule type="cellIs" dxfId="4053" priority="3246" stopIfTrue="1" operator="equal">
      <formula>0</formula>
    </cfRule>
  </conditionalFormatting>
  <conditionalFormatting sqref="C1218:C1219">
    <cfRule type="containsText" dxfId="4052" priority="3242" stopIfTrue="1" operator="containsText" text="f'k{kk foHkkx jktLFkku">
      <formula>NOT(ISERROR(SEARCH("f'k{kk foHkkx jktLFkku",C1218)))</formula>
    </cfRule>
    <cfRule type="containsText" dxfId="4051" priority="3245" stopIfTrue="1" operator="containsText" text="iw.kkZad">
      <formula>NOT(ISERROR(SEARCH("iw.kkZad",C1218)))</formula>
    </cfRule>
  </conditionalFormatting>
  <conditionalFormatting sqref="C1218:C1219">
    <cfRule type="cellIs" dxfId="4050" priority="3243" stopIfTrue="1" operator="equal">
      <formula>1800</formula>
    </cfRule>
    <cfRule type="cellIs" dxfId="4049" priority="3244" stopIfTrue="1" operator="equal">
      <formula>200</formula>
    </cfRule>
  </conditionalFormatting>
  <conditionalFormatting sqref="B1253 C1252:H1253 B1254:H1255 C1244:C1245 B1257 E1256:E1257 H1256:H1257 B1258:E1258 G1258:H1261 C1256:D1256 F1256:G1256 B1260:E1261 C1259:E1259 B1265 C1263 E1263 G1263 E1271 B1248:C1248 B1249:B1250 I1249 I1252 D1251:J1251 J1262:J1265">
    <cfRule type="cellIs" dxfId="4048" priority="3234" stopIfTrue="1" operator="equal">
      <formula>0</formula>
    </cfRule>
  </conditionalFormatting>
  <conditionalFormatting sqref="B1253 C1252:H1253 B1254:H1255 C1244:C1245 B1257 E1256:E1257 H1256:H1257 B1258:E1258 G1258:H1261 C1256:D1256 F1256:G1256 B1260:E1261 C1259:E1259 B1265 C1263 E1263 G1263 E1271 B1248:C1248 B1249:B1250 I1249 I1252 D1251:J1251 J1262:J1265">
    <cfRule type="containsText" dxfId="4047" priority="3230" stopIfTrue="1" operator="containsText" text="f'k{kk foHkkx jktLFkku">
      <formula>NOT(ISERROR(SEARCH("f'k{kk foHkkx jktLFkku",B1244)))</formula>
    </cfRule>
    <cfRule type="containsText" dxfId="4046" priority="3233" stopIfTrue="1" operator="containsText" text="iw.kkZad">
      <formula>NOT(ISERROR(SEARCH("iw.kkZad",B1244)))</formula>
    </cfRule>
  </conditionalFormatting>
  <conditionalFormatting sqref="C1263 E1263 G1263 C1266 C1248 I1248:I1249 J1262:J1264">
    <cfRule type="cellIs" dxfId="4045" priority="3231" stopIfTrue="1" operator="equal">
      <formula>1800</formula>
    </cfRule>
    <cfRule type="cellIs" dxfId="4044" priority="3232" stopIfTrue="1" operator="equal">
      <formula>200</formula>
    </cfRule>
  </conditionalFormatting>
  <conditionalFormatting sqref="B1253 C1252:H1253 B1254:H1255 C1244:C1245 B1257 E1256:E1257 H1256:H1257 B1258:E1258 G1258:H1261 C1256:D1256 F1256:G1256 B1260:E1261 C1259:E1259 B1265 C1263 E1263 G1263 E1271 B1248:C1248 B1249:B1250 I1249 I1252 D1251:J1251 J1262:J1265">
    <cfRule type="containsText" dxfId="4043" priority="3229" stopIfTrue="1" operator="containsText" text="dsoy jktdh; fo|ky;ksa esa iz;ksx gsrq fu%'kqYd">
      <formula>NOT(ISERROR(SEARCH("dsoy jktdh; fo|ky;ksa esa iz;ksx gsrq fu%'kqYd",B1244)))</formula>
    </cfRule>
  </conditionalFormatting>
  <conditionalFormatting sqref="H1271">
    <cfRule type="containsText" dxfId="4042" priority="3225" stopIfTrue="1" operator="containsText" text="dsoy jktdh; fo|ky;ksa esa iz;ksx gsrq fu%'kqYd">
      <formula>NOT(ISERROR(SEARCH("dsoy jktdh; fo|ky;ksa esa iz;ksx gsrq fu%'kqYd",H1271)))</formula>
    </cfRule>
  </conditionalFormatting>
  <conditionalFormatting sqref="H1271">
    <cfRule type="cellIs" dxfId="4041" priority="3228" stopIfTrue="1" operator="equal">
      <formula>0</formula>
    </cfRule>
  </conditionalFormatting>
  <conditionalFormatting sqref="A1241:A1242 B1244:B1247 C1266 B1262 B1251:C1251 B1264:C1264 B1252">
    <cfRule type="cellIs" dxfId="4040" priority="3240" stopIfTrue="1" operator="equal">
      <formula>0</formula>
    </cfRule>
  </conditionalFormatting>
  <conditionalFormatting sqref="A1241:A1242 B1244:B1247 C1266 B1262 B1251:C1251 B1264:C1264 B1252">
    <cfRule type="containsText" dxfId="4039" priority="3236" stopIfTrue="1" operator="containsText" text="f'k{kk foHkkx jktLFkku">
      <formula>NOT(ISERROR(SEARCH("f'k{kk foHkkx jktLFkku",A1241)))</formula>
    </cfRule>
    <cfRule type="containsText" dxfId="4038" priority="3239" stopIfTrue="1" operator="containsText" text="iw.kkZad">
      <formula>NOT(ISERROR(SEARCH("iw.kkZad",A1241)))</formula>
    </cfRule>
  </conditionalFormatting>
  <conditionalFormatting sqref="C1245">
    <cfRule type="cellIs" dxfId="4037" priority="3237" stopIfTrue="1" operator="equal">
      <formula>1800</formula>
    </cfRule>
    <cfRule type="cellIs" dxfId="4036" priority="3238" stopIfTrue="1" operator="equal">
      <formula>200</formula>
    </cfRule>
  </conditionalFormatting>
  <conditionalFormatting sqref="A1241:A1242 B1244:B1247 C1266 B1262 B1251:C1251 B1264:C1264 B1252">
    <cfRule type="containsText" dxfId="4035" priority="3235" stopIfTrue="1" operator="containsText" text="dsoy jktdh; fo|ky;ksa esa iz;ksx gsrq fu%'kqYd">
      <formula>NOT(ISERROR(SEARCH("dsoy jktdh; fo|ky;ksa esa iz;ksx gsrq fu%'kqYd",A1241)))</formula>
    </cfRule>
  </conditionalFormatting>
  <conditionalFormatting sqref="B1259 B1256">
    <cfRule type="containsText" dxfId="4034" priority="3221" stopIfTrue="1" operator="containsText" text="dsoy jktdh; fo|ky;ksa esa iz;ksx gsrq fu%'kqYd">
      <formula>NOT(ISERROR(SEARCH("dsoy jktdh; fo|ky;ksa esa iz;ksx gsrq fu%'kqYd",B1256)))</formula>
    </cfRule>
  </conditionalFormatting>
  <conditionalFormatting sqref="H1271">
    <cfRule type="containsText" dxfId="4033" priority="3226" stopIfTrue="1" operator="containsText" text="f'k{kk foHkkx jktLFkku">
      <formula>NOT(ISERROR(SEARCH("f'k{kk foHkkx jktLFkku",H1271)))</formula>
    </cfRule>
    <cfRule type="containsText" dxfId="4032" priority="3227" stopIfTrue="1" operator="containsText" text="iw.kkZad">
      <formula>NOT(ISERROR(SEARCH("iw.kkZad",H1271)))</formula>
    </cfRule>
  </conditionalFormatting>
  <conditionalFormatting sqref="B1259 B1256">
    <cfRule type="cellIs" dxfId="4031" priority="3224" stopIfTrue="1" operator="equal">
      <formula>0</formula>
    </cfRule>
  </conditionalFormatting>
  <conditionalFormatting sqref="B1259 B1256">
    <cfRule type="containsText" dxfId="4030" priority="3222" stopIfTrue="1" operator="containsText" text="f'k{kk foHkkx jktLFkku">
      <formula>NOT(ISERROR(SEARCH("f'k{kk foHkkx jktLFkku",B1256)))</formula>
    </cfRule>
    <cfRule type="containsText" dxfId="4029" priority="3223" stopIfTrue="1" operator="containsText" text="iw.kkZad">
      <formula>NOT(ISERROR(SEARCH("iw.kkZad",B1256)))</formula>
    </cfRule>
  </conditionalFormatting>
  <conditionalFormatting sqref="G1264">
    <cfRule type="cellIs" dxfId="4028" priority="3220" stopIfTrue="1" operator="equal">
      <formula>0</formula>
    </cfRule>
  </conditionalFormatting>
  <conditionalFormatting sqref="G1264">
    <cfRule type="containsText" dxfId="4027" priority="3218" stopIfTrue="1" operator="containsText" text="f'k{kk foHkkx jktLFkku">
      <formula>NOT(ISERROR(SEARCH("f'k{kk foHkkx jktLFkku",G1264)))</formula>
    </cfRule>
    <cfRule type="containsText" dxfId="4026" priority="3219" stopIfTrue="1" operator="containsText" text="iw.kkZad">
      <formula>NOT(ISERROR(SEARCH("iw.kkZad",G1264)))</formula>
    </cfRule>
  </conditionalFormatting>
  <conditionalFormatting sqref="G1264">
    <cfRule type="containsText" dxfId="4025" priority="3217" stopIfTrue="1" operator="containsText" text="dsoy jktdh; fo|ky;ksa esa iz;ksx gsrq fu%'kqYd">
      <formula>NOT(ISERROR(SEARCH("dsoy jktdh; fo|ky;ksa esa iz;ksx gsrq fu%'kqYd",G1264)))</formula>
    </cfRule>
  </conditionalFormatting>
  <conditionalFormatting sqref="I1263">
    <cfRule type="cellIs" dxfId="4024" priority="3216" stopIfTrue="1" operator="equal">
      <formula>0</formula>
    </cfRule>
  </conditionalFormatting>
  <conditionalFormatting sqref="I1263">
    <cfRule type="containsText" dxfId="4023" priority="3212" stopIfTrue="1" operator="containsText" text="f'k{kk foHkkx jktLFkku">
      <formula>NOT(ISERROR(SEARCH("f'k{kk foHkkx jktLFkku",I1263)))</formula>
    </cfRule>
    <cfRule type="containsText" dxfId="4022" priority="3215" stopIfTrue="1" operator="containsText" text="iw.kkZad">
      <formula>NOT(ISERROR(SEARCH("iw.kkZad",I1263)))</formula>
    </cfRule>
  </conditionalFormatting>
  <conditionalFormatting sqref="I1263">
    <cfRule type="cellIs" dxfId="4021" priority="3213" stopIfTrue="1" operator="equal">
      <formula>1800</formula>
    </cfRule>
    <cfRule type="cellIs" dxfId="4020" priority="3214" stopIfTrue="1" operator="equal">
      <formula>200</formula>
    </cfRule>
  </conditionalFormatting>
  <conditionalFormatting sqref="I1263">
    <cfRule type="containsText" dxfId="4019" priority="3211" stopIfTrue="1" operator="containsText" text="dsoy jktdh; fo|ky;ksa esa iz;ksx gsrq fu%'kqYd">
      <formula>NOT(ISERROR(SEARCH("dsoy jktdh; fo|ky;ksa esa iz;ksx gsrq fu%'kqYd",I1263)))</formula>
    </cfRule>
  </conditionalFormatting>
  <conditionalFormatting sqref="C1262">
    <cfRule type="cellIs" dxfId="4018" priority="3210" stopIfTrue="1" operator="equal">
      <formula>0</formula>
    </cfRule>
  </conditionalFormatting>
  <conditionalFormatting sqref="C1262">
    <cfRule type="containsText" dxfId="4017" priority="3206" stopIfTrue="1" operator="containsText" text="f'k{kk foHkkx jktLFkku">
      <formula>NOT(ISERROR(SEARCH("f'k{kk foHkkx jktLFkku",C1262)))</formula>
    </cfRule>
    <cfRule type="containsText" dxfId="4016" priority="3209" stopIfTrue="1" operator="containsText" text="iw.kkZad">
      <formula>NOT(ISERROR(SEARCH("iw.kkZad",C1262)))</formula>
    </cfRule>
  </conditionalFormatting>
  <conditionalFormatting sqref="C1262">
    <cfRule type="cellIs" dxfId="4015" priority="3207" stopIfTrue="1" operator="equal">
      <formula>1800</formula>
    </cfRule>
    <cfRule type="cellIs" dxfId="4014" priority="3208" stopIfTrue="1" operator="equal">
      <formula>200</formula>
    </cfRule>
  </conditionalFormatting>
  <conditionalFormatting sqref="C1262">
    <cfRule type="containsText" dxfId="4013" priority="3205" stopIfTrue="1" operator="containsText" text="dsoy jktdh; fo|ky;ksa esa iz;ksx gsrq fu%'kqYd">
      <formula>NOT(ISERROR(SEARCH("dsoy jktdh; fo|ky;ksa esa iz;ksx gsrq fu%'kqYd",C1262)))</formula>
    </cfRule>
  </conditionalFormatting>
  <conditionalFormatting sqref="C1249:C1250">
    <cfRule type="containsText" dxfId="4012" priority="3187" stopIfTrue="1" operator="containsText" text="dsoy jktdh; fo|ky;ksa esa iz;ksx gsrq fu%'kqYd">
      <formula>NOT(ISERROR(SEARCH("dsoy jktdh; fo|ky;ksa esa iz;ksx gsrq fu%'kqYd",C1249)))</formula>
    </cfRule>
  </conditionalFormatting>
  <conditionalFormatting sqref="J1271">
    <cfRule type="cellIs" dxfId="4011" priority="3204" stopIfTrue="1" operator="equal">
      <formula>0</formula>
    </cfRule>
  </conditionalFormatting>
  <conditionalFormatting sqref="J1271">
    <cfRule type="containsText" dxfId="4010" priority="3200" stopIfTrue="1" operator="containsText" text="f'k{kk foHkkx jktLFkku">
      <formula>NOT(ISERROR(SEARCH("f'k{kk foHkkx jktLFkku",J1271)))</formula>
    </cfRule>
    <cfRule type="containsText" dxfId="4009" priority="3203" stopIfTrue="1" operator="containsText" text="iw.kkZad">
      <formula>NOT(ISERROR(SEARCH("iw.kkZad",J1271)))</formula>
    </cfRule>
  </conditionalFormatting>
  <conditionalFormatting sqref="J1271">
    <cfRule type="cellIs" dxfId="4008" priority="3201" stopIfTrue="1" operator="equal">
      <formula>1800</formula>
    </cfRule>
    <cfRule type="cellIs" dxfId="4007" priority="3202" stopIfTrue="1" operator="equal">
      <formula>200</formula>
    </cfRule>
  </conditionalFormatting>
  <conditionalFormatting sqref="J1271">
    <cfRule type="containsText" dxfId="4006" priority="3199" stopIfTrue="1" operator="containsText" text="dsoy jktdh; fo|ky;ksa esa iz;ksx gsrq fu%'kqYd">
      <formula>NOT(ISERROR(SEARCH("dsoy jktdh; fo|ky;ksa esa iz;ksx gsrq fu%'kqYd",J1271)))</formula>
    </cfRule>
  </conditionalFormatting>
  <conditionalFormatting sqref="C1246:C1247">
    <cfRule type="cellIs" dxfId="4005" priority="3196" stopIfTrue="1" operator="equal">
      <formula>0</formula>
    </cfRule>
  </conditionalFormatting>
  <conditionalFormatting sqref="C1246:C1247">
    <cfRule type="containsText" dxfId="4004" priority="3194" stopIfTrue="1" operator="containsText" text="f'k{kk foHkkx jktLFkku">
      <formula>NOT(ISERROR(SEARCH("f'k{kk foHkkx jktLFkku",C1246)))</formula>
    </cfRule>
    <cfRule type="containsText" dxfId="4003" priority="3195" stopIfTrue="1" operator="containsText" text="iw.kkZad">
      <formula>NOT(ISERROR(SEARCH("iw.kkZad",C1246)))</formula>
    </cfRule>
  </conditionalFormatting>
  <conditionalFormatting sqref="C1246:C1247">
    <cfRule type="containsText" dxfId="4002" priority="3193" stopIfTrue="1" operator="containsText" text="dsoy jktdh; fo|ky;ksa esa iz;ksx gsrq fu%'kqYd">
      <formula>NOT(ISERROR(SEARCH("dsoy jktdh; fo|ky;ksa esa iz;ksx gsrq fu%'kqYd",C1246)))</formula>
    </cfRule>
  </conditionalFormatting>
  <conditionalFormatting sqref="C1246:C1247">
    <cfRule type="cellIs" dxfId="4001" priority="3197" stopIfTrue="1" operator="equal">
      <formula>1800</formula>
    </cfRule>
    <cfRule type="cellIs" dxfId="4000" priority="3198" stopIfTrue="1" operator="equal">
      <formula>200</formula>
    </cfRule>
  </conditionalFormatting>
  <conditionalFormatting sqref="C1249:C1250">
    <cfRule type="cellIs" dxfId="3999" priority="3192" stopIfTrue="1" operator="equal">
      <formula>0</formula>
    </cfRule>
  </conditionalFormatting>
  <conditionalFormatting sqref="C1249:C1250">
    <cfRule type="containsText" dxfId="3998" priority="3188" stopIfTrue="1" operator="containsText" text="f'k{kk foHkkx jktLFkku">
      <formula>NOT(ISERROR(SEARCH("f'k{kk foHkkx jktLFkku",C1249)))</formula>
    </cfRule>
    <cfRule type="containsText" dxfId="3997" priority="3191" stopIfTrue="1" operator="containsText" text="iw.kkZad">
      <formula>NOT(ISERROR(SEARCH("iw.kkZad",C1249)))</formula>
    </cfRule>
  </conditionalFormatting>
  <conditionalFormatting sqref="C1249:C1250">
    <cfRule type="cellIs" dxfId="3996" priority="3189" stopIfTrue="1" operator="equal">
      <formula>1800</formula>
    </cfRule>
    <cfRule type="cellIs" dxfId="3995" priority="3190" stopIfTrue="1" operator="equal">
      <formula>200</formula>
    </cfRule>
  </conditionalFormatting>
  <conditionalFormatting sqref="B1284 C1283:H1284 B1285:H1286 C1275:C1276 B1288 E1287:E1288 H1287:H1288 B1289:E1289 G1289:H1292 C1287:D1287 F1287:G1287 B1291:E1292 C1290:E1290 B1296 C1294 E1294 G1294 E1302 B1279:C1279 B1280:B1281 I1280 I1283 D1282:J1282 J1293:J1296">
    <cfRule type="cellIs" dxfId="3994" priority="3180" stopIfTrue="1" operator="equal">
      <formula>0</formula>
    </cfRule>
  </conditionalFormatting>
  <conditionalFormatting sqref="B1284 C1283:H1284 B1285:H1286 C1275:C1276 B1288 E1287:E1288 H1287:H1288 B1289:E1289 G1289:H1292 C1287:D1287 F1287:G1287 B1291:E1292 C1290:E1290 B1296 C1294 E1294 G1294 E1302 B1279:C1279 B1280:B1281 I1280 I1283 D1282:J1282 J1293:J1296">
    <cfRule type="containsText" dxfId="3993" priority="3176" stopIfTrue="1" operator="containsText" text="f'k{kk foHkkx jktLFkku">
      <formula>NOT(ISERROR(SEARCH("f'k{kk foHkkx jktLFkku",B1275)))</formula>
    </cfRule>
    <cfRule type="containsText" dxfId="3992" priority="3179" stopIfTrue="1" operator="containsText" text="iw.kkZad">
      <formula>NOT(ISERROR(SEARCH("iw.kkZad",B1275)))</formula>
    </cfRule>
  </conditionalFormatting>
  <conditionalFormatting sqref="C1294 E1294 G1294 C1297 C1279 I1279:I1280 J1293:J1295">
    <cfRule type="cellIs" dxfId="3991" priority="3177" stopIfTrue="1" operator="equal">
      <formula>1800</formula>
    </cfRule>
    <cfRule type="cellIs" dxfId="3990" priority="3178" stopIfTrue="1" operator="equal">
      <formula>200</formula>
    </cfRule>
  </conditionalFormatting>
  <conditionalFormatting sqref="B1284 C1283:H1284 B1285:H1286 C1275:C1276 B1288 E1287:E1288 H1287:H1288 B1289:E1289 G1289:H1292 C1287:D1287 F1287:G1287 B1291:E1292 C1290:E1290 B1296 C1294 E1294 G1294 E1302 B1279:C1279 B1280:B1281 I1280 I1283 D1282:J1282 J1293:J1296">
    <cfRule type="containsText" dxfId="3989" priority="3175" stopIfTrue="1" operator="containsText" text="dsoy jktdh; fo|ky;ksa esa iz;ksx gsrq fu%'kqYd">
      <formula>NOT(ISERROR(SEARCH("dsoy jktdh; fo|ky;ksa esa iz;ksx gsrq fu%'kqYd",B1275)))</formula>
    </cfRule>
  </conditionalFormatting>
  <conditionalFormatting sqref="H1302">
    <cfRule type="containsText" dxfId="3988" priority="3171" stopIfTrue="1" operator="containsText" text="dsoy jktdh; fo|ky;ksa esa iz;ksx gsrq fu%'kqYd">
      <formula>NOT(ISERROR(SEARCH("dsoy jktdh; fo|ky;ksa esa iz;ksx gsrq fu%'kqYd",H1302)))</formula>
    </cfRule>
  </conditionalFormatting>
  <conditionalFormatting sqref="H1302">
    <cfRule type="cellIs" dxfId="3987" priority="3174" stopIfTrue="1" operator="equal">
      <formula>0</formula>
    </cfRule>
  </conditionalFormatting>
  <conditionalFormatting sqref="A1272:A1273 B1275:B1278 C1297 B1293 B1282:C1282 B1295:C1295 B1283">
    <cfRule type="cellIs" dxfId="3986" priority="3186" stopIfTrue="1" operator="equal">
      <formula>0</formula>
    </cfRule>
  </conditionalFormatting>
  <conditionalFormatting sqref="A1272:A1273 B1275:B1278 C1297 B1293 B1282:C1282 B1295:C1295 B1283">
    <cfRule type="containsText" dxfId="3985" priority="3182" stopIfTrue="1" operator="containsText" text="f'k{kk foHkkx jktLFkku">
      <formula>NOT(ISERROR(SEARCH("f'k{kk foHkkx jktLFkku",A1272)))</formula>
    </cfRule>
    <cfRule type="containsText" dxfId="3984" priority="3185" stopIfTrue="1" operator="containsText" text="iw.kkZad">
      <formula>NOT(ISERROR(SEARCH("iw.kkZad",A1272)))</formula>
    </cfRule>
  </conditionalFormatting>
  <conditionalFormatting sqref="C1276">
    <cfRule type="cellIs" dxfId="3983" priority="3183" stopIfTrue="1" operator="equal">
      <formula>1800</formula>
    </cfRule>
    <cfRule type="cellIs" dxfId="3982" priority="3184" stopIfTrue="1" operator="equal">
      <formula>200</formula>
    </cfRule>
  </conditionalFormatting>
  <conditionalFormatting sqref="A1272:A1273 B1275:B1278 C1297 B1293 B1282:C1282 B1295:C1295 B1283">
    <cfRule type="containsText" dxfId="3981" priority="3181" stopIfTrue="1" operator="containsText" text="dsoy jktdh; fo|ky;ksa esa iz;ksx gsrq fu%'kqYd">
      <formula>NOT(ISERROR(SEARCH("dsoy jktdh; fo|ky;ksa esa iz;ksx gsrq fu%'kqYd",A1272)))</formula>
    </cfRule>
  </conditionalFormatting>
  <conditionalFormatting sqref="B1290 B1287">
    <cfRule type="containsText" dxfId="3980" priority="3167" stopIfTrue="1" operator="containsText" text="dsoy jktdh; fo|ky;ksa esa iz;ksx gsrq fu%'kqYd">
      <formula>NOT(ISERROR(SEARCH("dsoy jktdh; fo|ky;ksa esa iz;ksx gsrq fu%'kqYd",B1287)))</formula>
    </cfRule>
  </conditionalFormatting>
  <conditionalFormatting sqref="H1302">
    <cfRule type="containsText" dxfId="3979" priority="3172" stopIfTrue="1" operator="containsText" text="f'k{kk foHkkx jktLFkku">
      <formula>NOT(ISERROR(SEARCH("f'k{kk foHkkx jktLFkku",H1302)))</formula>
    </cfRule>
    <cfRule type="containsText" dxfId="3978" priority="3173" stopIfTrue="1" operator="containsText" text="iw.kkZad">
      <formula>NOT(ISERROR(SEARCH("iw.kkZad",H1302)))</formula>
    </cfRule>
  </conditionalFormatting>
  <conditionalFormatting sqref="B1290 B1287">
    <cfRule type="cellIs" dxfId="3977" priority="3170" stopIfTrue="1" operator="equal">
      <formula>0</formula>
    </cfRule>
  </conditionalFormatting>
  <conditionalFormatting sqref="B1290 B1287">
    <cfRule type="containsText" dxfId="3976" priority="3168" stopIfTrue="1" operator="containsText" text="f'k{kk foHkkx jktLFkku">
      <formula>NOT(ISERROR(SEARCH("f'k{kk foHkkx jktLFkku",B1287)))</formula>
    </cfRule>
    <cfRule type="containsText" dxfId="3975" priority="3169" stopIfTrue="1" operator="containsText" text="iw.kkZad">
      <formula>NOT(ISERROR(SEARCH("iw.kkZad",B1287)))</formula>
    </cfRule>
  </conditionalFormatting>
  <conditionalFormatting sqref="G1295">
    <cfRule type="cellIs" dxfId="3974" priority="3166" stopIfTrue="1" operator="equal">
      <formula>0</formula>
    </cfRule>
  </conditionalFormatting>
  <conditionalFormatting sqref="G1295">
    <cfRule type="containsText" dxfId="3973" priority="3164" stopIfTrue="1" operator="containsText" text="f'k{kk foHkkx jktLFkku">
      <formula>NOT(ISERROR(SEARCH("f'k{kk foHkkx jktLFkku",G1295)))</formula>
    </cfRule>
    <cfRule type="containsText" dxfId="3972" priority="3165" stopIfTrue="1" operator="containsText" text="iw.kkZad">
      <formula>NOT(ISERROR(SEARCH("iw.kkZad",G1295)))</formula>
    </cfRule>
  </conditionalFormatting>
  <conditionalFormatting sqref="G1295">
    <cfRule type="containsText" dxfId="3971" priority="3163" stopIfTrue="1" operator="containsText" text="dsoy jktdh; fo|ky;ksa esa iz;ksx gsrq fu%'kqYd">
      <formula>NOT(ISERROR(SEARCH("dsoy jktdh; fo|ky;ksa esa iz;ksx gsrq fu%'kqYd",G1295)))</formula>
    </cfRule>
  </conditionalFormatting>
  <conditionalFormatting sqref="I1294">
    <cfRule type="cellIs" dxfId="3970" priority="3162" stopIfTrue="1" operator="equal">
      <formula>0</formula>
    </cfRule>
  </conditionalFormatting>
  <conditionalFormatting sqref="I1294">
    <cfRule type="containsText" dxfId="3969" priority="3158" stopIfTrue="1" operator="containsText" text="f'k{kk foHkkx jktLFkku">
      <formula>NOT(ISERROR(SEARCH("f'k{kk foHkkx jktLFkku",I1294)))</formula>
    </cfRule>
    <cfRule type="containsText" dxfId="3968" priority="3161" stopIfTrue="1" operator="containsText" text="iw.kkZad">
      <formula>NOT(ISERROR(SEARCH("iw.kkZad",I1294)))</formula>
    </cfRule>
  </conditionalFormatting>
  <conditionalFormatting sqref="I1294">
    <cfRule type="cellIs" dxfId="3967" priority="3159" stopIfTrue="1" operator="equal">
      <formula>1800</formula>
    </cfRule>
    <cfRule type="cellIs" dxfId="3966" priority="3160" stopIfTrue="1" operator="equal">
      <formula>200</formula>
    </cfRule>
  </conditionalFormatting>
  <conditionalFormatting sqref="I1294">
    <cfRule type="containsText" dxfId="3965" priority="3157" stopIfTrue="1" operator="containsText" text="dsoy jktdh; fo|ky;ksa esa iz;ksx gsrq fu%'kqYd">
      <formula>NOT(ISERROR(SEARCH("dsoy jktdh; fo|ky;ksa esa iz;ksx gsrq fu%'kqYd",I1294)))</formula>
    </cfRule>
  </conditionalFormatting>
  <conditionalFormatting sqref="C1293">
    <cfRule type="cellIs" dxfId="3964" priority="3156" stopIfTrue="1" operator="equal">
      <formula>0</formula>
    </cfRule>
  </conditionalFormatting>
  <conditionalFormatting sqref="C1293">
    <cfRule type="containsText" dxfId="3963" priority="3152" stopIfTrue="1" operator="containsText" text="f'k{kk foHkkx jktLFkku">
      <formula>NOT(ISERROR(SEARCH("f'k{kk foHkkx jktLFkku",C1293)))</formula>
    </cfRule>
    <cfRule type="containsText" dxfId="3962" priority="3155" stopIfTrue="1" operator="containsText" text="iw.kkZad">
      <formula>NOT(ISERROR(SEARCH("iw.kkZad",C1293)))</formula>
    </cfRule>
  </conditionalFormatting>
  <conditionalFormatting sqref="C1293">
    <cfRule type="cellIs" dxfId="3961" priority="3153" stopIfTrue="1" operator="equal">
      <formula>1800</formula>
    </cfRule>
    <cfRule type="cellIs" dxfId="3960" priority="3154" stopIfTrue="1" operator="equal">
      <formula>200</formula>
    </cfRule>
  </conditionalFormatting>
  <conditionalFormatting sqref="C1293">
    <cfRule type="containsText" dxfId="3959" priority="3151" stopIfTrue="1" operator="containsText" text="dsoy jktdh; fo|ky;ksa esa iz;ksx gsrq fu%'kqYd">
      <formula>NOT(ISERROR(SEARCH("dsoy jktdh; fo|ky;ksa esa iz;ksx gsrq fu%'kqYd",C1293)))</formula>
    </cfRule>
  </conditionalFormatting>
  <conditionalFormatting sqref="C1280:C1281">
    <cfRule type="containsText" dxfId="3958" priority="3133" stopIfTrue="1" operator="containsText" text="dsoy jktdh; fo|ky;ksa esa iz;ksx gsrq fu%'kqYd">
      <formula>NOT(ISERROR(SEARCH("dsoy jktdh; fo|ky;ksa esa iz;ksx gsrq fu%'kqYd",C1280)))</formula>
    </cfRule>
  </conditionalFormatting>
  <conditionalFormatting sqref="J1302">
    <cfRule type="cellIs" dxfId="3957" priority="3150" stopIfTrue="1" operator="equal">
      <formula>0</formula>
    </cfRule>
  </conditionalFormatting>
  <conditionalFormatting sqref="J1302">
    <cfRule type="containsText" dxfId="3956" priority="3146" stopIfTrue="1" operator="containsText" text="f'k{kk foHkkx jktLFkku">
      <formula>NOT(ISERROR(SEARCH("f'k{kk foHkkx jktLFkku",J1302)))</formula>
    </cfRule>
    <cfRule type="containsText" dxfId="3955" priority="3149" stopIfTrue="1" operator="containsText" text="iw.kkZad">
      <formula>NOT(ISERROR(SEARCH("iw.kkZad",J1302)))</formula>
    </cfRule>
  </conditionalFormatting>
  <conditionalFormatting sqref="J1302">
    <cfRule type="cellIs" dxfId="3954" priority="3147" stopIfTrue="1" operator="equal">
      <formula>1800</formula>
    </cfRule>
    <cfRule type="cellIs" dxfId="3953" priority="3148" stopIfTrue="1" operator="equal">
      <formula>200</formula>
    </cfRule>
  </conditionalFormatting>
  <conditionalFormatting sqref="J1302">
    <cfRule type="containsText" dxfId="3952" priority="3145" stopIfTrue="1" operator="containsText" text="dsoy jktdh; fo|ky;ksa esa iz;ksx gsrq fu%'kqYd">
      <formula>NOT(ISERROR(SEARCH("dsoy jktdh; fo|ky;ksa esa iz;ksx gsrq fu%'kqYd",J1302)))</formula>
    </cfRule>
  </conditionalFormatting>
  <conditionalFormatting sqref="C1277:C1278">
    <cfRule type="cellIs" dxfId="3951" priority="3142" stopIfTrue="1" operator="equal">
      <formula>0</formula>
    </cfRule>
  </conditionalFormatting>
  <conditionalFormatting sqref="C1277:C1278">
    <cfRule type="containsText" dxfId="3950" priority="3140" stopIfTrue="1" operator="containsText" text="f'k{kk foHkkx jktLFkku">
      <formula>NOT(ISERROR(SEARCH("f'k{kk foHkkx jktLFkku",C1277)))</formula>
    </cfRule>
    <cfRule type="containsText" dxfId="3949" priority="3141" stopIfTrue="1" operator="containsText" text="iw.kkZad">
      <formula>NOT(ISERROR(SEARCH("iw.kkZad",C1277)))</formula>
    </cfRule>
  </conditionalFormatting>
  <conditionalFormatting sqref="C1277:C1278">
    <cfRule type="containsText" dxfId="3948" priority="3139" stopIfTrue="1" operator="containsText" text="dsoy jktdh; fo|ky;ksa esa iz;ksx gsrq fu%'kqYd">
      <formula>NOT(ISERROR(SEARCH("dsoy jktdh; fo|ky;ksa esa iz;ksx gsrq fu%'kqYd",C1277)))</formula>
    </cfRule>
  </conditionalFormatting>
  <conditionalFormatting sqref="C1277:C1278">
    <cfRule type="cellIs" dxfId="3947" priority="3143" stopIfTrue="1" operator="equal">
      <formula>1800</formula>
    </cfRule>
    <cfRule type="cellIs" dxfId="3946" priority="3144" stopIfTrue="1" operator="equal">
      <formula>200</formula>
    </cfRule>
  </conditionalFormatting>
  <conditionalFormatting sqref="C1280:C1281">
    <cfRule type="cellIs" dxfId="3945" priority="3138" stopIfTrue="1" operator="equal">
      <formula>0</formula>
    </cfRule>
  </conditionalFormatting>
  <conditionalFormatting sqref="C1280:C1281">
    <cfRule type="containsText" dxfId="3944" priority="3134" stopIfTrue="1" operator="containsText" text="f'k{kk foHkkx jktLFkku">
      <formula>NOT(ISERROR(SEARCH("f'k{kk foHkkx jktLFkku",C1280)))</formula>
    </cfRule>
    <cfRule type="containsText" dxfId="3943" priority="3137" stopIfTrue="1" operator="containsText" text="iw.kkZad">
      <formula>NOT(ISERROR(SEARCH("iw.kkZad",C1280)))</formula>
    </cfRule>
  </conditionalFormatting>
  <conditionalFormatting sqref="C1280:C1281">
    <cfRule type="cellIs" dxfId="3942" priority="3135" stopIfTrue="1" operator="equal">
      <formula>1800</formula>
    </cfRule>
    <cfRule type="cellIs" dxfId="3941" priority="3136" stopIfTrue="1" operator="equal">
      <formula>200</formula>
    </cfRule>
  </conditionalFormatting>
  <conditionalFormatting sqref="B1315 C1314:H1315 B1316:H1317 C1306:C1307 B1319 E1318:E1319 H1318:H1319 B1320:E1320 G1320:H1323 C1318:D1318 F1318:G1318 B1322:E1323 C1321:E1321 B1327 C1325 E1325 G1325 E1333 B1310:C1310 B1311:B1312 I1311 I1314 D1313:J1313 J1324:J1327">
    <cfRule type="cellIs" dxfId="3940" priority="3126" stopIfTrue="1" operator="equal">
      <formula>0</formula>
    </cfRule>
  </conditionalFormatting>
  <conditionalFormatting sqref="B1315 C1314:H1315 B1316:H1317 C1306:C1307 B1319 E1318:E1319 H1318:H1319 B1320:E1320 G1320:H1323 C1318:D1318 F1318:G1318 B1322:E1323 C1321:E1321 B1327 C1325 E1325 G1325 E1333 B1310:C1310 B1311:B1312 I1311 I1314 D1313:J1313 J1324:J1327">
    <cfRule type="containsText" dxfId="3939" priority="3122" stopIfTrue="1" operator="containsText" text="f'k{kk foHkkx jktLFkku">
      <formula>NOT(ISERROR(SEARCH("f'k{kk foHkkx jktLFkku",B1306)))</formula>
    </cfRule>
    <cfRule type="containsText" dxfId="3938" priority="3125" stopIfTrue="1" operator="containsText" text="iw.kkZad">
      <formula>NOT(ISERROR(SEARCH("iw.kkZad",B1306)))</formula>
    </cfRule>
  </conditionalFormatting>
  <conditionalFormatting sqref="C1325 E1325 G1325 C1328 C1310 I1310:I1311 J1324:J1326">
    <cfRule type="cellIs" dxfId="3937" priority="3123" stopIfTrue="1" operator="equal">
      <formula>1800</formula>
    </cfRule>
    <cfRule type="cellIs" dxfId="3936" priority="3124" stopIfTrue="1" operator="equal">
      <formula>200</formula>
    </cfRule>
  </conditionalFormatting>
  <conditionalFormatting sqref="B1315 C1314:H1315 B1316:H1317 C1306:C1307 B1319 E1318:E1319 H1318:H1319 B1320:E1320 G1320:H1323 C1318:D1318 F1318:G1318 B1322:E1323 C1321:E1321 B1327 C1325 E1325 G1325 E1333 B1310:C1310 B1311:B1312 I1311 I1314 D1313:J1313 J1324:J1327">
    <cfRule type="containsText" dxfId="3935" priority="3121" stopIfTrue="1" operator="containsText" text="dsoy jktdh; fo|ky;ksa esa iz;ksx gsrq fu%'kqYd">
      <formula>NOT(ISERROR(SEARCH("dsoy jktdh; fo|ky;ksa esa iz;ksx gsrq fu%'kqYd",B1306)))</formula>
    </cfRule>
  </conditionalFormatting>
  <conditionalFormatting sqref="H1333">
    <cfRule type="containsText" dxfId="3934" priority="3117" stopIfTrue="1" operator="containsText" text="dsoy jktdh; fo|ky;ksa esa iz;ksx gsrq fu%'kqYd">
      <formula>NOT(ISERROR(SEARCH("dsoy jktdh; fo|ky;ksa esa iz;ksx gsrq fu%'kqYd",H1333)))</formula>
    </cfRule>
  </conditionalFormatting>
  <conditionalFormatting sqref="H1333">
    <cfRule type="cellIs" dxfId="3933" priority="3120" stopIfTrue="1" operator="equal">
      <formula>0</formula>
    </cfRule>
  </conditionalFormatting>
  <conditionalFormatting sqref="A1303:A1304 B1306:B1309 C1328 B1324 B1313:C1313 B1326:C1326 B1314">
    <cfRule type="cellIs" dxfId="3932" priority="3132" stopIfTrue="1" operator="equal">
      <formula>0</formula>
    </cfRule>
  </conditionalFormatting>
  <conditionalFormatting sqref="A1303:A1304 B1306:B1309 C1328 B1324 B1313:C1313 B1326:C1326 B1314">
    <cfRule type="containsText" dxfId="3931" priority="3128" stopIfTrue="1" operator="containsText" text="f'k{kk foHkkx jktLFkku">
      <formula>NOT(ISERROR(SEARCH("f'k{kk foHkkx jktLFkku",A1303)))</formula>
    </cfRule>
    <cfRule type="containsText" dxfId="3930" priority="3131" stopIfTrue="1" operator="containsText" text="iw.kkZad">
      <formula>NOT(ISERROR(SEARCH("iw.kkZad",A1303)))</formula>
    </cfRule>
  </conditionalFormatting>
  <conditionalFormatting sqref="C1307">
    <cfRule type="cellIs" dxfId="3929" priority="3129" stopIfTrue="1" operator="equal">
      <formula>1800</formula>
    </cfRule>
    <cfRule type="cellIs" dxfId="3928" priority="3130" stopIfTrue="1" operator="equal">
      <formula>200</formula>
    </cfRule>
  </conditionalFormatting>
  <conditionalFormatting sqref="A1303:A1304 B1306:B1309 C1328 B1324 B1313:C1313 B1326:C1326 B1314">
    <cfRule type="containsText" dxfId="3927" priority="3127" stopIfTrue="1" operator="containsText" text="dsoy jktdh; fo|ky;ksa esa iz;ksx gsrq fu%'kqYd">
      <formula>NOT(ISERROR(SEARCH("dsoy jktdh; fo|ky;ksa esa iz;ksx gsrq fu%'kqYd",A1303)))</formula>
    </cfRule>
  </conditionalFormatting>
  <conditionalFormatting sqref="B1321 B1318">
    <cfRule type="containsText" dxfId="3926" priority="3113" stopIfTrue="1" operator="containsText" text="dsoy jktdh; fo|ky;ksa esa iz;ksx gsrq fu%'kqYd">
      <formula>NOT(ISERROR(SEARCH("dsoy jktdh; fo|ky;ksa esa iz;ksx gsrq fu%'kqYd",B1318)))</formula>
    </cfRule>
  </conditionalFormatting>
  <conditionalFormatting sqref="H1333">
    <cfRule type="containsText" dxfId="3925" priority="3118" stopIfTrue="1" operator="containsText" text="f'k{kk foHkkx jktLFkku">
      <formula>NOT(ISERROR(SEARCH("f'k{kk foHkkx jktLFkku",H1333)))</formula>
    </cfRule>
    <cfRule type="containsText" dxfId="3924" priority="3119" stopIfTrue="1" operator="containsText" text="iw.kkZad">
      <formula>NOT(ISERROR(SEARCH("iw.kkZad",H1333)))</formula>
    </cfRule>
  </conditionalFormatting>
  <conditionalFormatting sqref="B1321 B1318">
    <cfRule type="cellIs" dxfId="3923" priority="3116" stopIfTrue="1" operator="equal">
      <formula>0</formula>
    </cfRule>
  </conditionalFormatting>
  <conditionalFormatting sqref="B1321 B1318">
    <cfRule type="containsText" dxfId="3922" priority="3114" stopIfTrue="1" operator="containsText" text="f'k{kk foHkkx jktLFkku">
      <formula>NOT(ISERROR(SEARCH("f'k{kk foHkkx jktLFkku",B1318)))</formula>
    </cfRule>
    <cfRule type="containsText" dxfId="3921" priority="3115" stopIfTrue="1" operator="containsText" text="iw.kkZad">
      <formula>NOT(ISERROR(SEARCH("iw.kkZad",B1318)))</formula>
    </cfRule>
  </conditionalFormatting>
  <conditionalFormatting sqref="G1326">
    <cfRule type="cellIs" dxfId="3920" priority="3112" stopIfTrue="1" operator="equal">
      <formula>0</formula>
    </cfRule>
  </conditionalFormatting>
  <conditionalFormatting sqref="G1326">
    <cfRule type="containsText" dxfId="3919" priority="3110" stopIfTrue="1" operator="containsText" text="f'k{kk foHkkx jktLFkku">
      <formula>NOT(ISERROR(SEARCH("f'k{kk foHkkx jktLFkku",G1326)))</formula>
    </cfRule>
    <cfRule type="containsText" dxfId="3918" priority="3111" stopIfTrue="1" operator="containsText" text="iw.kkZad">
      <formula>NOT(ISERROR(SEARCH("iw.kkZad",G1326)))</formula>
    </cfRule>
  </conditionalFormatting>
  <conditionalFormatting sqref="G1326">
    <cfRule type="containsText" dxfId="3917" priority="3109" stopIfTrue="1" operator="containsText" text="dsoy jktdh; fo|ky;ksa esa iz;ksx gsrq fu%'kqYd">
      <formula>NOT(ISERROR(SEARCH("dsoy jktdh; fo|ky;ksa esa iz;ksx gsrq fu%'kqYd",G1326)))</formula>
    </cfRule>
  </conditionalFormatting>
  <conditionalFormatting sqref="I1325">
    <cfRule type="cellIs" dxfId="3916" priority="3108" stopIfTrue="1" operator="equal">
      <formula>0</formula>
    </cfRule>
  </conditionalFormatting>
  <conditionalFormatting sqref="I1325">
    <cfRule type="containsText" dxfId="3915" priority="3104" stopIfTrue="1" operator="containsText" text="f'k{kk foHkkx jktLFkku">
      <formula>NOT(ISERROR(SEARCH("f'k{kk foHkkx jktLFkku",I1325)))</formula>
    </cfRule>
    <cfRule type="containsText" dxfId="3914" priority="3107" stopIfTrue="1" operator="containsText" text="iw.kkZad">
      <formula>NOT(ISERROR(SEARCH("iw.kkZad",I1325)))</formula>
    </cfRule>
  </conditionalFormatting>
  <conditionalFormatting sqref="I1325">
    <cfRule type="cellIs" dxfId="3913" priority="3105" stopIfTrue="1" operator="equal">
      <formula>1800</formula>
    </cfRule>
    <cfRule type="cellIs" dxfId="3912" priority="3106" stopIfTrue="1" operator="equal">
      <formula>200</formula>
    </cfRule>
  </conditionalFormatting>
  <conditionalFormatting sqref="I1325">
    <cfRule type="containsText" dxfId="3911" priority="3103" stopIfTrue="1" operator="containsText" text="dsoy jktdh; fo|ky;ksa esa iz;ksx gsrq fu%'kqYd">
      <formula>NOT(ISERROR(SEARCH("dsoy jktdh; fo|ky;ksa esa iz;ksx gsrq fu%'kqYd",I1325)))</formula>
    </cfRule>
  </conditionalFormatting>
  <conditionalFormatting sqref="C1324">
    <cfRule type="cellIs" dxfId="3910" priority="3102" stopIfTrue="1" operator="equal">
      <formula>0</formula>
    </cfRule>
  </conditionalFormatting>
  <conditionalFormatting sqref="C1324">
    <cfRule type="containsText" dxfId="3909" priority="3098" stopIfTrue="1" operator="containsText" text="f'k{kk foHkkx jktLFkku">
      <formula>NOT(ISERROR(SEARCH("f'k{kk foHkkx jktLFkku",C1324)))</formula>
    </cfRule>
    <cfRule type="containsText" dxfId="3908" priority="3101" stopIfTrue="1" operator="containsText" text="iw.kkZad">
      <formula>NOT(ISERROR(SEARCH("iw.kkZad",C1324)))</formula>
    </cfRule>
  </conditionalFormatting>
  <conditionalFormatting sqref="C1324">
    <cfRule type="cellIs" dxfId="3907" priority="3099" stopIfTrue="1" operator="equal">
      <formula>1800</formula>
    </cfRule>
    <cfRule type="cellIs" dxfId="3906" priority="3100" stopIfTrue="1" operator="equal">
      <formula>200</formula>
    </cfRule>
  </conditionalFormatting>
  <conditionalFormatting sqref="C1324">
    <cfRule type="containsText" dxfId="3905" priority="3097" stopIfTrue="1" operator="containsText" text="dsoy jktdh; fo|ky;ksa esa iz;ksx gsrq fu%'kqYd">
      <formula>NOT(ISERROR(SEARCH("dsoy jktdh; fo|ky;ksa esa iz;ksx gsrq fu%'kqYd",C1324)))</formula>
    </cfRule>
  </conditionalFormatting>
  <conditionalFormatting sqref="C1311:C1312">
    <cfRule type="containsText" dxfId="3904" priority="3079" stopIfTrue="1" operator="containsText" text="dsoy jktdh; fo|ky;ksa esa iz;ksx gsrq fu%'kqYd">
      <formula>NOT(ISERROR(SEARCH("dsoy jktdh; fo|ky;ksa esa iz;ksx gsrq fu%'kqYd",C1311)))</formula>
    </cfRule>
  </conditionalFormatting>
  <conditionalFormatting sqref="J1333">
    <cfRule type="cellIs" dxfId="3903" priority="3096" stopIfTrue="1" operator="equal">
      <formula>0</formula>
    </cfRule>
  </conditionalFormatting>
  <conditionalFormatting sqref="J1333">
    <cfRule type="containsText" dxfId="3902" priority="3092" stopIfTrue="1" operator="containsText" text="f'k{kk foHkkx jktLFkku">
      <formula>NOT(ISERROR(SEARCH("f'k{kk foHkkx jktLFkku",J1333)))</formula>
    </cfRule>
    <cfRule type="containsText" dxfId="3901" priority="3095" stopIfTrue="1" operator="containsText" text="iw.kkZad">
      <formula>NOT(ISERROR(SEARCH("iw.kkZad",J1333)))</formula>
    </cfRule>
  </conditionalFormatting>
  <conditionalFormatting sqref="J1333">
    <cfRule type="cellIs" dxfId="3900" priority="3093" stopIfTrue="1" operator="equal">
      <formula>1800</formula>
    </cfRule>
    <cfRule type="cellIs" dxfId="3899" priority="3094" stopIfTrue="1" operator="equal">
      <formula>200</formula>
    </cfRule>
  </conditionalFormatting>
  <conditionalFormatting sqref="J1333">
    <cfRule type="containsText" dxfId="3898" priority="3091" stopIfTrue="1" operator="containsText" text="dsoy jktdh; fo|ky;ksa esa iz;ksx gsrq fu%'kqYd">
      <formula>NOT(ISERROR(SEARCH("dsoy jktdh; fo|ky;ksa esa iz;ksx gsrq fu%'kqYd",J1333)))</formula>
    </cfRule>
  </conditionalFormatting>
  <conditionalFormatting sqref="C1308:C1309">
    <cfRule type="cellIs" dxfId="3897" priority="3088" stopIfTrue="1" operator="equal">
      <formula>0</formula>
    </cfRule>
  </conditionalFormatting>
  <conditionalFormatting sqref="C1308:C1309">
    <cfRule type="containsText" dxfId="3896" priority="3086" stopIfTrue="1" operator="containsText" text="f'k{kk foHkkx jktLFkku">
      <formula>NOT(ISERROR(SEARCH("f'k{kk foHkkx jktLFkku",C1308)))</formula>
    </cfRule>
    <cfRule type="containsText" dxfId="3895" priority="3087" stopIfTrue="1" operator="containsText" text="iw.kkZad">
      <formula>NOT(ISERROR(SEARCH("iw.kkZad",C1308)))</formula>
    </cfRule>
  </conditionalFormatting>
  <conditionalFormatting sqref="C1308:C1309">
    <cfRule type="containsText" dxfId="3894" priority="3085" stopIfTrue="1" operator="containsText" text="dsoy jktdh; fo|ky;ksa esa iz;ksx gsrq fu%'kqYd">
      <formula>NOT(ISERROR(SEARCH("dsoy jktdh; fo|ky;ksa esa iz;ksx gsrq fu%'kqYd",C1308)))</formula>
    </cfRule>
  </conditionalFormatting>
  <conditionalFormatting sqref="C1308:C1309">
    <cfRule type="cellIs" dxfId="3893" priority="3089" stopIfTrue="1" operator="equal">
      <formula>1800</formula>
    </cfRule>
    <cfRule type="cellIs" dxfId="3892" priority="3090" stopIfTrue="1" operator="equal">
      <formula>200</formula>
    </cfRule>
  </conditionalFormatting>
  <conditionalFormatting sqref="C1311:C1312">
    <cfRule type="cellIs" dxfId="3891" priority="3084" stopIfTrue="1" operator="equal">
      <formula>0</formula>
    </cfRule>
  </conditionalFormatting>
  <conditionalFormatting sqref="C1311:C1312">
    <cfRule type="containsText" dxfId="3890" priority="3080" stopIfTrue="1" operator="containsText" text="f'k{kk foHkkx jktLFkku">
      <formula>NOT(ISERROR(SEARCH("f'k{kk foHkkx jktLFkku",C1311)))</formula>
    </cfRule>
    <cfRule type="containsText" dxfId="3889" priority="3083" stopIfTrue="1" operator="containsText" text="iw.kkZad">
      <formula>NOT(ISERROR(SEARCH("iw.kkZad",C1311)))</formula>
    </cfRule>
  </conditionalFormatting>
  <conditionalFormatting sqref="C1311:C1312">
    <cfRule type="cellIs" dxfId="3888" priority="3081" stopIfTrue="1" operator="equal">
      <formula>1800</formula>
    </cfRule>
    <cfRule type="cellIs" dxfId="3887" priority="3082" stopIfTrue="1" operator="equal">
      <formula>200</formula>
    </cfRule>
  </conditionalFormatting>
  <conditionalFormatting sqref="B1346 C1345:H1346 B1347:H1348 C1337:C1338 B1350 E1349:E1350 H1349:H1350 B1351:E1351 G1351:H1354 C1349:D1349 F1349:G1349 B1353:E1354 C1352:E1352 B1358 C1356 E1356 G1356 E1364 B1341:C1341 B1342:B1343 I1342 I1345 D1344:J1344 J1355:J1358">
    <cfRule type="cellIs" dxfId="3886" priority="3072" stopIfTrue="1" operator="equal">
      <formula>0</formula>
    </cfRule>
  </conditionalFormatting>
  <conditionalFormatting sqref="B1346 C1345:H1346 B1347:H1348 C1337:C1338 B1350 E1349:E1350 H1349:H1350 B1351:E1351 G1351:H1354 C1349:D1349 F1349:G1349 B1353:E1354 C1352:E1352 B1358 C1356 E1356 G1356 E1364 B1341:C1341 B1342:B1343 I1342 I1345 D1344:J1344 J1355:J1358">
    <cfRule type="containsText" dxfId="3885" priority="3068" stopIfTrue="1" operator="containsText" text="f'k{kk foHkkx jktLFkku">
      <formula>NOT(ISERROR(SEARCH("f'k{kk foHkkx jktLFkku",B1337)))</formula>
    </cfRule>
    <cfRule type="containsText" dxfId="3884" priority="3071" stopIfTrue="1" operator="containsText" text="iw.kkZad">
      <formula>NOT(ISERROR(SEARCH("iw.kkZad",B1337)))</formula>
    </cfRule>
  </conditionalFormatting>
  <conditionalFormatting sqref="C1356 E1356 G1356 C1359 C1341 I1341:I1342 J1355:J1357">
    <cfRule type="cellIs" dxfId="3883" priority="3069" stopIfTrue="1" operator="equal">
      <formula>1800</formula>
    </cfRule>
    <cfRule type="cellIs" dxfId="3882" priority="3070" stopIfTrue="1" operator="equal">
      <formula>200</formula>
    </cfRule>
  </conditionalFormatting>
  <conditionalFormatting sqref="B1346 C1345:H1346 B1347:H1348 C1337:C1338 B1350 E1349:E1350 H1349:H1350 B1351:E1351 G1351:H1354 C1349:D1349 F1349:G1349 B1353:E1354 C1352:E1352 B1358 C1356 E1356 G1356 E1364 B1341:C1341 B1342:B1343 I1342 I1345 D1344:J1344 J1355:J1358">
    <cfRule type="containsText" dxfId="3881" priority="3067" stopIfTrue="1" operator="containsText" text="dsoy jktdh; fo|ky;ksa esa iz;ksx gsrq fu%'kqYd">
      <formula>NOT(ISERROR(SEARCH("dsoy jktdh; fo|ky;ksa esa iz;ksx gsrq fu%'kqYd",B1337)))</formula>
    </cfRule>
  </conditionalFormatting>
  <conditionalFormatting sqref="H1364">
    <cfRule type="containsText" dxfId="3880" priority="3063" stopIfTrue="1" operator="containsText" text="dsoy jktdh; fo|ky;ksa esa iz;ksx gsrq fu%'kqYd">
      <formula>NOT(ISERROR(SEARCH("dsoy jktdh; fo|ky;ksa esa iz;ksx gsrq fu%'kqYd",H1364)))</formula>
    </cfRule>
  </conditionalFormatting>
  <conditionalFormatting sqref="H1364">
    <cfRule type="cellIs" dxfId="3879" priority="3066" stopIfTrue="1" operator="equal">
      <formula>0</formula>
    </cfRule>
  </conditionalFormatting>
  <conditionalFormatting sqref="A1334:A1335 B1337:B1340 C1359 B1355 B1344:C1344 B1357:C1357 B1345">
    <cfRule type="cellIs" dxfId="3878" priority="3078" stopIfTrue="1" operator="equal">
      <formula>0</formula>
    </cfRule>
  </conditionalFormatting>
  <conditionalFormatting sqref="A1334:A1335 B1337:B1340 C1359 B1355 B1344:C1344 B1357:C1357 B1345">
    <cfRule type="containsText" dxfId="3877" priority="3074" stopIfTrue="1" operator="containsText" text="f'k{kk foHkkx jktLFkku">
      <formula>NOT(ISERROR(SEARCH("f'k{kk foHkkx jktLFkku",A1334)))</formula>
    </cfRule>
    <cfRule type="containsText" dxfId="3876" priority="3077" stopIfTrue="1" operator="containsText" text="iw.kkZad">
      <formula>NOT(ISERROR(SEARCH("iw.kkZad",A1334)))</formula>
    </cfRule>
  </conditionalFormatting>
  <conditionalFormatting sqref="C1338">
    <cfRule type="cellIs" dxfId="3875" priority="3075" stopIfTrue="1" operator="equal">
      <formula>1800</formula>
    </cfRule>
    <cfRule type="cellIs" dxfId="3874" priority="3076" stopIfTrue="1" operator="equal">
      <formula>200</formula>
    </cfRule>
  </conditionalFormatting>
  <conditionalFormatting sqref="A1334:A1335 B1337:B1340 C1359 B1355 B1344:C1344 B1357:C1357 B1345">
    <cfRule type="containsText" dxfId="3873" priority="3073" stopIfTrue="1" operator="containsText" text="dsoy jktdh; fo|ky;ksa esa iz;ksx gsrq fu%'kqYd">
      <formula>NOT(ISERROR(SEARCH("dsoy jktdh; fo|ky;ksa esa iz;ksx gsrq fu%'kqYd",A1334)))</formula>
    </cfRule>
  </conditionalFormatting>
  <conditionalFormatting sqref="B1352 B1349">
    <cfRule type="containsText" dxfId="3872" priority="3059" stopIfTrue="1" operator="containsText" text="dsoy jktdh; fo|ky;ksa esa iz;ksx gsrq fu%'kqYd">
      <formula>NOT(ISERROR(SEARCH("dsoy jktdh; fo|ky;ksa esa iz;ksx gsrq fu%'kqYd",B1349)))</formula>
    </cfRule>
  </conditionalFormatting>
  <conditionalFormatting sqref="H1364">
    <cfRule type="containsText" dxfId="3871" priority="3064" stopIfTrue="1" operator="containsText" text="f'k{kk foHkkx jktLFkku">
      <formula>NOT(ISERROR(SEARCH("f'k{kk foHkkx jktLFkku",H1364)))</formula>
    </cfRule>
    <cfRule type="containsText" dxfId="3870" priority="3065" stopIfTrue="1" operator="containsText" text="iw.kkZad">
      <formula>NOT(ISERROR(SEARCH("iw.kkZad",H1364)))</formula>
    </cfRule>
  </conditionalFormatting>
  <conditionalFormatting sqref="B1352 B1349">
    <cfRule type="cellIs" dxfId="3869" priority="3062" stopIfTrue="1" operator="equal">
      <formula>0</formula>
    </cfRule>
  </conditionalFormatting>
  <conditionalFormatting sqref="B1352 B1349">
    <cfRule type="containsText" dxfId="3868" priority="3060" stopIfTrue="1" operator="containsText" text="f'k{kk foHkkx jktLFkku">
      <formula>NOT(ISERROR(SEARCH("f'k{kk foHkkx jktLFkku",B1349)))</formula>
    </cfRule>
    <cfRule type="containsText" dxfId="3867" priority="3061" stopIfTrue="1" operator="containsText" text="iw.kkZad">
      <formula>NOT(ISERROR(SEARCH("iw.kkZad",B1349)))</formula>
    </cfRule>
  </conditionalFormatting>
  <conditionalFormatting sqref="G1357">
    <cfRule type="cellIs" dxfId="3866" priority="3058" stopIfTrue="1" operator="equal">
      <formula>0</formula>
    </cfRule>
  </conditionalFormatting>
  <conditionalFormatting sqref="G1357">
    <cfRule type="containsText" dxfId="3865" priority="3056" stopIfTrue="1" operator="containsText" text="f'k{kk foHkkx jktLFkku">
      <formula>NOT(ISERROR(SEARCH("f'k{kk foHkkx jktLFkku",G1357)))</formula>
    </cfRule>
    <cfRule type="containsText" dxfId="3864" priority="3057" stopIfTrue="1" operator="containsText" text="iw.kkZad">
      <formula>NOT(ISERROR(SEARCH("iw.kkZad",G1357)))</formula>
    </cfRule>
  </conditionalFormatting>
  <conditionalFormatting sqref="G1357">
    <cfRule type="containsText" dxfId="3863" priority="3055" stopIfTrue="1" operator="containsText" text="dsoy jktdh; fo|ky;ksa esa iz;ksx gsrq fu%'kqYd">
      <formula>NOT(ISERROR(SEARCH("dsoy jktdh; fo|ky;ksa esa iz;ksx gsrq fu%'kqYd",G1357)))</formula>
    </cfRule>
  </conditionalFormatting>
  <conditionalFormatting sqref="I1356">
    <cfRule type="cellIs" dxfId="3862" priority="3054" stopIfTrue="1" operator="equal">
      <formula>0</formula>
    </cfRule>
  </conditionalFormatting>
  <conditionalFormatting sqref="I1356">
    <cfRule type="containsText" dxfId="3861" priority="3050" stopIfTrue="1" operator="containsText" text="f'k{kk foHkkx jktLFkku">
      <formula>NOT(ISERROR(SEARCH("f'k{kk foHkkx jktLFkku",I1356)))</formula>
    </cfRule>
    <cfRule type="containsText" dxfId="3860" priority="3053" stopIfTrue="1" operator="containsText" text="iw.kkZad">
      <formula>NOT(ISERROR(SEARCH("iw.kkZad",I1356)))</formula>
    </cfRule>
  </conditionalFormatting>
  <conditionalFormatting sqref="I1356">
    <cfRule type="cellIs" dxfId="3859" priority="3051" stopIfTrue="1" operator="equal">
      <formula>1800</formula>
    </cfRule>
    <cfRule type="cellIs" dxfId="3858" priority="3052" stopIfTrue="1" operator="equal">
      <formula>200</formula>
    </cfRule>
  </conditionalFormatting>
  <conditionalFormatting sqref="I1356">
    <cfRule type="containsText" dxfId="3857" priority="3049" stopIfTrue="1" operator="containsText" text="dsoy jktdh; fo|ky;ksa esa iz;ksx gsrq fu%'kqYd">
      <formula>NOT(ISERROR(SEARCH("dsoy jktdh; fo|ky;ksa esa iz;ksx gsrq fu%'kqYd",I1356)))</formula>
    </cfRule>
  </conditionalFormatting>
  <conditionalFormatting sqref="C1355">
    <cfRule type="cellIs" dxfId="3856" priority="3048" stopIfTrue="1" operator="equal">
      <formula>0</formula>
    </cfRule>
  </conditionalFormatting>
  <conditionalFormatting sqref="C1355">
    <cfRule type="containsText" dxfId="3855" priority="3044" stopIfTrue="1" operator="containsText" text="f'k{kk foHkkx jktLFkku">
      <formula>NOT(ISERROR(SEARCH("f'k{kk foHkkx jktLFkku",C1355)))</formula>
    </cfRule>
    <cfRule type="containsText" dxfId="3854" priority="3047" stopIfTrue="1" operator="containsText" text="iw.kkZad">
      <formula>NOT(ISERROR(SEARCH("iw.kkZad",C1355)))</formula>
    </cfRule>
  </conditionalFormatting>
  <conditionalFormatting sqref="C1355">
    <cfRule type="cellIs" dxfId="3853" priority="3045" stopIfTrue="1" operator="equal">
      <formula>1800</formula>
    </cfRule>
    <cfRule type="cellIs" dxfId="3852" priority="3046" stopIfTrue="1" operator="equal">
      <formula>200</formula>
    </cfRule>
  </conditionalFormatting>
  <conditionalFormatting sqref="C1355">
    <cfRule type="containsText" dxfId="3851" priority="3043" stopIfTrue="1" operator="containsText" text="dsoy jktdh; fo|ky;ksa esa iz;ksx gsrq fu%'kqYd">
      <formula>NOT(ISERROR(SEARCH("dsoy jktdh; fo|ky;ksa esa iz;ksx gsrq fu%'kqYd",C1355)))</formula>
    </cfRule>
  </conditionalFormatting>
  <conditionalFormatting sqref="C1342:C1343">
    <cfRule type="containsText" dxfId="3850" priority="3025" stopIfTrue="1" operator="containsText" text="dsoy jktdh; fo|ky;ksa esa iz;ksx gsrq fu%'kqYd">
      <formula>NOT(ISERROR(SEARCH("dsoy jktdh; fo|ky;ksa esa iz;ksx gsrq fu%'kqYd",C1342)))</formula>
    </cfRule>
  </conditionalFormatting>
  <conditionalFormatting sqref="J1364">
    <cfRule type="cellIs" dxfId="3849" priority="3042" stopIfTrue="1" operator="equal">
      <formula>0</formula>
    </cfRule>
  </conditionalFormatting>
  <conditionalFormatting sqref="J1364">
    <cfRule type="containsText" dxfId="3848" priority="3038" stopIfTrue="1" operator="containsText" text="f'k{kk foHkkx jktLFkku">
      <formula>NOT(ISERROR(SEARCH("f'k{kk foHkkx jktLFkku",J1364)))</formula>
    </cfRule>
    <cfRule type="containsText" dxfId="3847" priority="3041" stopIfTrue="1" operator="containsText" text="iw.kkZad">
      <formula>NOT(ISERROR(SEARCH("iw.kkZad",J1364)))</formula>
    </cfRule>
  </conditionalFormatting>
  <conditionalFormatting sqref="J1364">
    <cfRule type="cellIs" dxfId="3846" priority="3039" stopIfTrue="1" operator="equal">
      <formula>1800</formula>
    </cfRule>
    <cfRule type="cellIs" dxfId="3845" priority="3040" stopIfTrue="1" operator="equal">
      <formula>200</formula>
    </cfRule>
  </conditionalFormatting>
  <conditionalFormatting sqref="J1364">
    <cfRule type="containsText" dxfId="3844" priority="3037" stopIfTrue="1" operator="containsText" text="dsoy jktdh; fo|ky;ksa esa iz;ksx gsrq fu%'kqYd">
      <formula>NOT(ISERROR(SEARCH("dsoy jktdh; fo|ky;ksa esa iz;ksx gsrq fu%'kqYd",J1364)))</formula>
    </cfRule>
  </conditionalFormatting>
  <conditionalFormatting sqref="C1339:C1340">
    <cfRule type="cellIs" dxfId="3843" priority="3034" stopIfTrue="1" operator="equal">
      <formula>0</formula>
    </cfRule>
  </conditionalFormatting>
  <conditionalFormatting sqref="C1339:C1340">
    <cfRule type="containsText" dxfId="3842" priority="3032" stopIfTrue="1" operator="containsText" text="f'k{kk foHkkx jktLFkku">
      <formula>NOT(ISERROR(SEARCH("f'k{kk foHkkx jktLFkku",C1339)))</formula>
    </cfRule>
    <cfRule type="containsText" dxfId="3841" priority="3033" stopIfTrue="1" operator="containsText" text="iw.kkZad">
      <formula>NOT(ISERROR(SEARCH("iw.kkZad",C1339)))</formula>
    </cfRule>
  </conditionalFormatting>
  <conditionalFormatting sqref="C1339:C1340">
    <cfRule type="containsText" dxfId="3840" priority="3031" stopIfTrue="1" operator="containsText" text="dsoy jktdh; fo|ky;ksa esa iz;ksx gsrq fu%'kqYd">
      <formula>NOT(ISERROR(SEARCH("dsoy jktdh; fo|ky;ksa esa iz;ksx gsrq fu%'kqYd",C1339)))</formula>
    </cfRule>
  </conditionalFormatting>
  <conditionalFormatting sqref="C1339:C1340">
    <cfRule type="cellIs" dxfId="3839" priority="3035" stopIfTrue="1" operator="equal">
      <formula>1800</formula>
    </cfRule>
    <cfRule type="cellIs" dxfId="3838" priority="3036" stopIfTrue="1" operator="equal">
      <formula>200</formula>
    </cfRule>
  </conditionalFormatting>
  <conditionalFormatting sqref="C1342:C1343">
    <cfRule type="cellIs" dxfId="3837" priority="3030" stopIfTrue="1" operator="equal">
      <formula>0</formula>
    </cfRule>
  </conditionalFormatting>
  <conditionalFormatting sqref="C1342:C1343">
    <cfRule type="containsText" dxfId="3836" priority="3026" stopIfTrue="1" operator="containsText" text="f'k{kk foHkkx jktLFkku">
      <formula>NOT(ISERROR(SEARCH("f'k{kk foHkkx jktLFkku",C1342)))</formula>
    </cfRule>
    <cfRule type="containsText" dxfId="3835" priority="3029" stopIfTrue="1" operator="containsText" text="iw.kkZad">
      <formula>NOT(ISERROR(SEARCH("iw.kkZad",C1342)))</formula>
    </cfRule>
  </conditionalFormatting>
  <conditionalFormatting sqref="C1342:C1343">
    <cfRule type="cellIs" dxfId="3834" priority="3027" stopIfTrue="1" operator="equal">
      <formula>1800</formula>
    </cfRule>
    <cfRule type="cellIs" dxfId="3833" priority="3028" stopIfTrue="1" operator="equal">
      <formula>200</formula>
    </cfRule>
  </conditionalFormatting>
  <conditionalFormatting sqref="B1377 C1376:H1377 B1378:H1379 C1368:C1369 B1381 E1380:E1381 H1380:H1381 B1382:E1382 G1382:H1385 C1380:D1380 F1380:G1380 B1384:E1385 C1383:E1383 B1389 C1387 E1387 G1387 E1395 B1372:C1372 B1373:B1374 I1373 I1376 D1375:J1375 J1386:J1389">
    <cfRule type="cellIs" dxfId="3832" priority="3018" stopIfTrue="1" operator="equal">
      <formula>0</formula>
    </cfRule>
  </conditionalFormatting>
  <conditionalFormatting sqref="B1377 C1376:H1377 B1378:H1379 C1368:C1369 B1381 E1380:E1381 H1380:H1381 B1382:E1382 G1382:H1385 C1380:D1380 F1380:G1380 B1384:E1385 C1383:E1383 B1389 C1387 E1387 G1387 E1395 B1372:C1372 B1373:B1374 I1373 I1376 D1375:J1375 J1386:J1389">
    <cfRule type="containsText" dxfId="3831" priority="3014" stopIfTrue="1" operator="containsText" text="f'k{kk foHkkx jktLFkku">
      <formula>NOT(ISERROR(SEARCH("f'k{kk foHkkx jktLFkku",B1368)))</formula>
    </cfRule>
    <cfRule type="containsText" dxfId="3830" priority="3017" stopIfTrue="1" operator="containsText" text="iw.kkZad">
      <formula>NOT(ISERROR(SEARCH("iw.kkZad",B1368)))</formula>
    </cfRule>
  </conditionalFormatting>
  <conditionalFormatting sqref="C1387 E1387 G1387 C1390 C1372 I1372:I1373 J1386:J1388">
    <cfRule type="cellIs" dxfId="3829" priority="3015" stopIfTrue="1" operator="equal">
      <formula>1800</formula>
    </cfRule>
    <cfRule type="cellIs" dxfId="3828" priority="3016" stopIfTrue="1" operator="equal">
      <formula>200</formula>
    </cfRule>
  </conditionalFormatting>
  <conditionalFormatting sqref="B1377 C1376:H1377 B1378:H1379 C1368:C1369 B1381 E1380:E1381 H1380:H1381 B1382:E1382 G1382:H1385 C1380:D1380 F1380:G1380 B1384:E1385 C1383:E1383 B1389 C1387 E1387 G1387 E1395 B1372:C1372 B1373:B1374 I1373 I1376 D1375:J1375 J1386:J1389">
    <cfRule type="containsText" dxfId="3827" priority="3013" stopIfTrue="1" operator="containsText" text="dsoy jktdh; fo|ky;ksa esa iz;ksx gsrq fu%'kqYd">
      <formula>NOT(ISERROR(SEARCH("dsoy jktdh; fo|ky;ksa esa iz;ksx gsrq fu%'kqYd",B1368)))</formula>
    </cfRule>
  </conditionalFormatting>
  <conditionalFormatting sqref="H1395">
    <cfRule type="containsText" dxfId="3826" priority="3009" stopIfTrue="1" operator="containsText" text="dsoy jktdh; fo|ky;ksa esa iz;ksx gsrq fu%'kqYd">
      <formula>NOT(ISERROR(SEARCH("dsoy jktdh; fo|ky;ksa esa iz;ksx gsrq fu%'kqYd",H1395)))</formula>
    </cfRule>
  </conditionalFormatting>
  <conditionalFormatting sqref="H1395">
    <cfRule type="cellIs" dxfId="3825" priority="3012" stopIfTrue="1" operator="equal">
      <formula>0</formula>
    </cfRule>
  </conditionalFormatting>
  <conditionalFormatting sqref="A1365:A1366 B1368:B1371 C1390 B1386 B1375:C1375 B1388:C1388 B1376">
    <cfRule type="cellIs" dxfId="3824" priority="3024" stopIfTrue="1" operator="equal">
      <formula>0</formula>
    </cfRule>
  </conditionalFormatting>
  <conditionalFormatting sqref="A1365:A1366 B1368:B1371 C1390 B1386 B1375:C1375 B1388:C1388 B1376">
    <cfRule type="containsText" dxfId="3823" priority="3020" stopIfTrue="1" operator="containsText" text="f'k{kk foHkkx jktLFkku">
      <formula>NOT(ISERROR(SEARCH("f'k{kk foHkkx jktLFkku",A1365)))</formula>
    </cfRule>
    <cfRule type="containsText" dxfId="3822" priority="3023" stopIfTrue="1" operator="containsText" text="iw.kkZad">
      <formula>NOT(ISERROR(SEARCH("iw.kkZad",A1365)))</formula>
    </cfRule>
  </conditionalFormatting>
  <conditionalFormatting sqref="C1369">
    <cfRule type="cellIs" dxfId="3821" priority="3021" stopIfTrue="1" operator="equal">
      <formula>1800</formula>
    </cfRule>
    <cfRule type="cellIs" dxfId="3820" priority="3022" stopIfTrue="1" operator="equal">
      <formula>200</formula>
    </cfRule>
  </conditionalFormatting>
  <conditionalFormatting sqref="A1365:A1366 B1368:B1371 C1390 B1386 B1375:C1375 B1388:C1388 B1376">
    <cfRule type="containsText" dxfId="3819" priority="3019" stopIfTrue="1" operator="containsText" text="dsoy jktdh; fo|ky;ksa esa iz;ksx gsrq fu%'kqYd">
      <formula>NOT(ISERROR(SEARCH("dsoy jktdh; fo|ky;ksa esa iz;ksx gsrq fu%'kqYd",A1365)))</formula>
    </cfRule>
  </conditionalFormatting>
  <conditionalFormatting sqref="B1383 B1380">
    <cfRule type="containsText" dxfId="3818" priority="3005" stopIfTrue="1" operator="containsText" text="dsoy jktdh; fo|ky;ksa esa iz;ksx gsrq fu%'kqYd">
      <formula>NOT(ISERROR(SEARCH("dsoy jktdh; fo|ky;ksa esa iz;ksx gsrq fu%'kqYd",B1380)))</formula>
    </cfRule>
  </conditionalFormatting>
  <conditionalFormatting sqref="H1395">
    <cfRule type="containsText" dxfId="3817" priority="3010" stopIfTrue="1" operator="containsText" text="f'k{kk foHkkx jktLFkku">
      <formula>NOT(ISERROR(SEARCH("f'k{kk foHkkx jktLFkku",H1395)))</formula>
    </cfRule>
    <cfRule type="containsText" dxfId="3816" priority="3011" stopIfTrue="1" operator="containsText" text="iw.kkZad">
      <formula>NOT(ISERROR(SEARCH("iw.kkZad",H1395)))</formula>
    </cfRule>
  </conditionalFormatting>
  <conditionalFormatting sqref="B1383 B1380">
    <cfRule type="cellIs" dxfId="3815" priority="3008" stopIfTrue="1" operator="equal">
      <formula>0</formula>
    </cfRule>
  </conditionalFormatting>
  <conditionalFormatting sqref="B1383 B1380">
    <cfRule type="containsText" dxfId="3814" priority="3006" stopIfTrue="1" operator="containsText" text="f'k{kk foHkkx jktLFkku">
      <formula>NOT(ISERROR(SEARCH("f'k{kk foHkkx jktLFkku",B1380)))</formula>
    </cfRule>
    <cfRule type="containsText" dxfId="3813" priority="3007" stopIfTrue="1" operator="containsText" text="iw.kkZad">
      <formula>NOT(ISERROR(SEARCH("iw.kkZad",B1380)))</formula>
    </cfRule>
  </conditionalFormatting>
  <conditionalFormatting sqref="G1388">
    <cfRule type="cellIs" dxfId="3812" priority="3004" stopIfTrue="1" operator="equal">
      <formula>0</formula>
    </cfRule>
  </conditionalFormatting>
  <conditionalFormatting sqref="G1388">
    <cfRule type="containsText" dxfId="3811" priority="3002" stopIfTrue="1" operator="containsText" text="f'k{kk foHkkx jktLFkku">
      <formula>NOT(ISERROR(SEARCH("f'k{kk foHkkx jktLFkku",G1388)))</formula>
    </cfRule>
    <cfRule type="containsText" dxfId="3810" priority="3003" stopIfTrue="1" operator="containsText" text="iw.kkZad">
      <formula>NOT(ISERROR(SEARCH("iw.kkZad",G1388)))</formula>
    </cfRule>
  </conditionalFormatting>
  <conditionalFormatting sqref="G1388">
    <cfRule type="containsText" dxfId="3809" priority="3001" stopIfTrue="1" operator="containsText" text="dsoy jktdh; fo|ky;ksa esa iz;ksx gsrq fu%'kqYd">
      <formula>NOT(ISERROR(SEARCH("dsoy jktdh; fo|ky;ksa esa iz;ksx gsrq fu%'kqYd",G1388)))</formula>
    </cfRule>
  </conditionalFormatting>
  <conditionalFormatting sqref="I1387">
    <cfRule type="cellIs" dxfId="3808" priority="3000" stopIfTrue="1" operator="equal">
      <formula>0</formula>
    </cfRule>
  </conditionalFormatting>
  <conditionalFormatting sqref="I1387">
    <cfRule type="containsText" dxfId="3807" priority="2996" stopIfTrue="1" operator="containsText" text="f'k{kk foHkkx jktLFkku">
      <formula>NOT(ISERROR(SEARCH("f'k{kk foHkkx jktLFkku",I1387)))</formula>
    </cfRule>
    <cfRule type="containsText" dxfId="3806" priority="2999" stopIfTrue="1" operator="containsText" text="iw.kkZad">
      <formula>NOT(ISERROR(SEARCH("iw.kkZad",I1387)))</formula>
    </cfRule>
  </conditionalFormatting>
  <conditionalFormatting sqref="I1387">
    <cfRule type="cellIs" dxfId="3805" priority="2997" stopIfTrue="1" operator="equal">
      <formula>1800</formula>
    </cfRule>
    <cfRule type="cellIs" dxfId="3804" priority="2998" stopIfTrue="1" operator="equal">
      <formula>200</formula>
    </cfRule>
  </conditionalFormatting>
  <conditionalFormatting sqref="I1387">
    <cfRule type="containsText" dxfId="3803" priority="2995" stopIfTrue="1" operator="containsText" text="dsoy jktdh; fo|ky;ksa esa iz;ksx gsrq fu%'kqYd">
      <formula>NOT(ISERROR(SEARCH("dsoy jktdh; fo|ky;ksa esa iz;ksx gsrq fu%'kqYd",I1387)))</formula>
    </cfRule>
  </conditionalFormatting>
  <conditionalFormatting sqref="C1386">
    <cfRule type="cellIs" dxfId="3802" priority="2994" stopIfTrue="1" operator="equal">
      <formula>0</formula>
    </cfRule>
  </conditionalFormatting>
  <conditionalFormatting sqref="C1386">
    <cfRule type="containsText" dxfId="3801" priority="2990" stopIfTrue="1" operator="containsText" text="f'k{kk foHkkx jktLFkku">
      <formula>NOT(ISERROR(SEARCH("f'k{kk foHkkx jktLFkku",C1386)))</formula>
    </cfRule>
    <cfRule type="containsText" dxfId="3800" priority="2993" stopIfTrue="1" operator="containsText" text="iw.kkZad">
      <formula>NOT(ISERROR(SEARCH("iw.kkZad",C1386)))</formula>
    </cfRule>
  </conditionalFormatting>
  <conditionalFormatting sqref="C1386">
    <cfRule type="cellIs" dxfId="3799" priority="2991" stopIfTrue="1" operator="equal">
      <formula>1800</formula>
    </cfRule>
    <cfRule type="cellIs" dxfId="3798" priority="2992" stopIfTrue="1" operator="equal">
      <formula>200</formula>
    </cfRule>
  </conditionalFormatting>
  <conditionalFormatting sqref="C1386">
    <cfRule type="containsText" dxfId="3797" priority="2989" stopIfTrue="1" operator="containsText" text="dsoy jktdh; fo|ky;ksa esa iz;ksx gsrq fu%'kqYd">
      <formula>NOT(ISERROR(SEARCH("dsoy jktdh; fo|ky;ksa esa iz;ksx gsrq fu%'kqYd",C1386)))</formula>
    </cfRule>
  </conditionalFormatting>
  <conditionalFormatting sqref="C1373:C1374">
    <cfRule type="containsText" dxfId="3796" priority="2971" stopIfTrue="1" operator="containsText" text="dsoy jktdh; fo|ky;ksa esa iz;ksx gsrq fu%'kqYd">
      <formula>NOT(ISERROR(SEARCH("dsoy jktdh; fo|ky;ksa esa iz;ksx gsrq fu%'kqYd",C1373)))</formula>
    </cfRule>
  </conditionalFormatting>
  <conditionalFormatting sqref="J1395">
    <cfRule type="cellIs" dxfId="3795" priority="2988" stopIfTrue="1" operator="equal">
      <formula>0</formula>
    </cfRule>
  </conditionalFormatting>
  <conditionalFormatting sqref="J1395">
    <cfRule type="containsText" dxfId="3794" priority="2984" stopIfTrue="1" operator="containsText" text="f'k{kk foHkkx jktLFkku">
      <formula>NOT(ISERROR(SEARCH("f'k{kk foHkkx jktLFkku",J1395)))</formula>
    </cfRule>
    <cfRule type="containsText" dxfId="3793" priority="2987" stopIfTrue="1" operator="containsText" text="iw.kkZad">
      <formula>NOT(ISERROR(SEARCH("iw.kkZad",J1395)))</formula>
    </cfRule>
  </conditionalFormatting>
  <conditionalFormatting sqref="J1395">
    <cfRule type="cellIs" dxfId="3792" priority="2985" stopIfTrue="1" operator="equal">
      <formula>1800</formula>
    </cfRule>
    <cfRule type="cellIs" dxfId="3791" priority="2986" stopIfTrue="1" operator="equal">
      <formula>200</formula>
    </cfRule>
  </conditionalFormatting>
  <conditionalFormatting sqref="J1395">
    <cfRule type="containsText" dxfId="3790" priority="2983" stopIfTrue="1" operator="containsText" text="dsoy jktdh; fo|ky;ksa esa iz;ksx gsrq fu%'kqYd">
      <formula>NOT(ISERROR(SEARCH("dsoy jktdh; fo|ky;ksa esa iz;ksx gsrq fu%'kqYd",J1395)))</formula>
    </cfRule>
  </conditionalFormatting>
  <conditionalFormatting sqref="C1370:C1371">
    <cfRule type="cellIs" dxfId="3789" priority="2980" stopIfTrue="1" operator="equal">
      <formula>0</formula>
    </cfRule>
  </conditionalFormatting>
  <conditionalFormatting sqref="C1370:C1371">
    <cfRule type="containsText" dxfId="3788" priority="2978" stopIfTrue="1" operator="containsText" text="f'k{kk foHkkx jktLFkku">
      <formula>NOT(ISERROR(SEARCH("f'k{kk foHkkx jktLFkku",C1370)))</formula>
    </cfRule>
    <cfRule type="containsText" dxfId="3787" priority="2979" stopIfTrue="1" operator="containsText" text="iw.kkZad">
      <formula>NOT(ISERROR(SEARCH("iw.kkZad",C1370)))</formula>
    </cfRule>
  </conditionalFormatting>
  <conditionalFormatting sqref="C1370:C1371">
    <cfRule type="containsText" dxfId="3786" priority="2977" stopIfTrue="1" operator="containsText" text="dsoy jktdh; fo|ky;ksa esa iz;ksx gsrq fu%'kqYd">
      <formula>NOT(ISERROR(SEARCH("dsoy jktdh; fo|ky;ksa esa iz;ksx gsrq fu%'kqYd",C1370)))</formula>
    </cfRule>
  </conditionalFormatting>
  <conditionalFormatting sqref="C1370:C1371">
    <cfRule type="cellIs" dxfId="3785" priority="2981" stopIfTrue="1" operator="equal">
      <formula>1800</formula>
    </cfRule>
    <cfRule type="cellIs" dxfId="3784" priority="2982" stopIfTrue="1" operator="equal">
      <formula>200</formula>
    </cfRule>
  </conditionalFormatting>
  <conditionalFormatting sqref="C1373:C1374">
    <cfRule type="cellIs" dxfId="3783" priority="2976" stopIfTrue="1" operator="equal">
      <formula>0</formula>
    </cfRule>
  </conditionalFormatting>
  <conditionalFormatting sqref="C1373:C1374">
    <cfRule type="containsText" dxfId="3782" priority="2972" stopIfTrue="1" operator="containsText" text="f'k{kk foHkkx jktLFkku">
      <formula>NOT(ISERROR(SEARCH("f'k{kk foHkkx jktLFkku",C1373)))</formula>
    </cfRule>
    <cfRule type="containsText" dxfId="3781" priority="2975" stopIfTrue="1" operator="containsText" text="iw.kkZad">
      <formula>NOT(ISERROR(SEARCH("iw.kkZad",C1373)))</formula>
    </cfRule>
  </conditionalFormatting>
  <conditionalFormatting sqref="C1373:C1374">
    <cfRule type="cellIs" dxfId="3780" priority="2973" stopIfTrue="1" operator="equal">
      <formula>1800</formula>
    </cfRule>
    <cfRule type="cellIs" dxfId="3779" priority="2974" stopIfTrue="1" operator="equal">
      <formula>200</formula>
    </cfRule>
  </conditionalFormatting>
  <conditionalFormatting sqref="B1408 C1407:H1408 B1409:H1410 C1399:C1400 B1412 E1411:E1412 H1411:H1412 B1413:E1413 G1413:H1416 C1411:D1411 F1411:G1411 B1415:E1416 C1414:E1414 B1420 C1418 E1418 G1418 E1426 B1403:C1403 B1404:B1405 I1404 I1407 D1406:J1406 J1417:J1420">
    <cfRule type="cellIs" dxfId="3778" priority="2964" stopIfTrue="1" operator="equal">
      <formula>0</formula>
    </cfRule>
  </conditionalFormatting>
  <conditionalFormatting sqref="B1408 C1407:H1408 B1409:H1410 C1399:C1400 B1412 E1411:E1412 H1411:H1412 B1413:E1413 G1413:H1416 C1411:D1411 F1411:G1411 B1415:E1416 C1414:E1414 B1420 C1418 E1418 G1418 E1426 B1403:C1403 B1404:B1405 I1404 I1407 D1406:J1406 J1417:J1420">
    <cfRule type="containsText" dxfId="3777" priority="2960" stopIfTrue="1" operator="containsText" text="f'k{kk foHkkx jktLFkku">
      <formula>NOT(ISERROR(SEARCH("f'k{kk foHkkx jktLFkku",B1399)))</formula>
    </cfRule>
    <cfRule type="containsText" dxfId="3776" priority="2963" stopIfTrue="1" operator="containsText" text="iw.kkZad">
      <formula>NOT(ISERROR(SEARCH("iw.kkZad",B1399)))</formula>
    </cfRule>
  </conditionalFormatting>
  <conditionalFormatting sqref="C1418 E1418 G1418 C1421 C1403 I1403:I1404 J1417:J1419">
    <cfRule type="cellIs" dxfId="3775" priority="2961" stopIfTrue="1" operator="equal">
      <formula>1800</formula>
    </cfRule>
    <cfRule type="cellIs" dxfId="3774" priority="2962" stopIfTrue="1" operator="equal">
      <formula>200</formula>
    </cfRule>
  </conditionalFormatting>
  <conditionalFormatting sqref="B1408 C1407:H1408 B1409:H1410 C1399:C1400 B1412 E1411:E1412 H1411:H1412 B1413:E1413 G1413:H1416 C1411:D1411 F1411:G1411 B1415:E1416 C1414:E1414 B1420 C1418 E1418 G1418 E1426 B1403:C1403 B1404:B1405 I1404 I1407 D1406:J1406 J1417:J1420">
    <cfRule type="containsText" dxfId="3773" priority="2959" stopIfTrue="1" operator="containsText" text="dsoy jktdh; fo|ky;ksa esa iz;ksx gsrq fu%'kqYd">
      <formula>NOT(ISERROR(SEARCH("dsoy jktdh; fo|ky;ksa esa iz;ksx gsrq fu%'kqYd",B1399)))</formula>
    </cfRule>
  </conditionalFormatting>
  <conditionalFormatting sqref="H1426">
    <cfRule type="containsText" dxfId="3772" priority="2955" stopIfTrue="1" operator="containsText" text="dsoy jktdh; fo|ky;ksa esa iz;ksx gsrq fu%'kqYd">
      <formula>NOT(ISERROR(SEARCH("dsoy jktdh; fo|ky;ksa esa iz;ksx gsrq fu%'kqYd",H1426)))</formula>
    </cfRule>
  </conditionalFormatting>
  <conditionalFormatting sqref="H1426">
    <cfRule type="cellIs" dxfId="3771" priority="2958" stopIfTrue="1" operator="equal">
      <formula>0</formula>
    </cfRule>
  </conditionalFormatting>
  <conditionalFormatting sqref="A1396:A1397 B1399:B1402 C1421 B1417 B1406:C1406 B1419:C1419 B1407">
    <cfRule type="cellIs" dxfId="3770" priority="2970" stopIfTrue="1" operator="equal">
      <formula>0</formula>
    </cfRule>
  </conditionalFormatting>
  <conditionalFormatting sqref="A1396:A1397 B1399:B1402 C1421 B1417 B1406:C1406 B1419:C1419 B1407">
    <cfRule type="containsText" dxfId="3769" priority="2966" stopIfTrue="1" operator="containsText" text="f'k{kk foHkkx jktLFkku">
      <formula>NOT(ISERROR(SEARCH("f'k{kk foHkkx jktLFkku",A1396)))</formula>
    </cfRule>
    <cfRule type="containsText" dxfId="3768" priority="2969" stopIfTrue="1" operator="containsText" text="iw.kkZad">
      <formula>NOT(ISERROR(SEARCH("iw.kkZad",A1396)))</formula>
    </cfRule>
  </conditionalFormatting>
  <conditionalFormatting sqref="C1400">
    <cfRule type="cellIs" dxfId="3767" priority="2967" stopIfTrue="1" operator="equal">
      <formula>1800</formula>
    </cfRule>
    <cfRule type="cellIs" dxfId="3766" priority="2968" stopIfTrue="1" operator="equal">
      <formula>200</formula>
    </cfRule>
  </conditionalFormatting>
  <conditionalFormatting sqref="A1396:A1397 B1399:B1402 C1421 B1417 B1406:C1406 B1419:C1419 B1407">
    <cfRule type="containsText" dxfId="3765" priority="2965" stopIfTrue="1" operator="containsText" text="dsoy jktdh; fo|ky;ksa esa iz;ksx gsrq fu%'kqYd">
      <formula>NOT(ISERROR(SEARCH("dsoy jktdh; fo|ky;ksa esa iz;ksx gsrq fu%'kqYd",A1396)))</formula>
    </cfRule>
  </conditionalFormatting>
  <conditionalFormatting sqref="B1414 B1411">
    <cfRule type="containsText" dxfId="3764" priority="2951" stopIfTrue="1" operator="containsText" text="dsoy jktdh; fo|ky;ksa esa iz;ksx gsrq fu%'kqYd">
      <formula>NOT(ISERROR(SEARCH("dsoy jktdh; fo|ky;ksa esa iz;ksx gsrq fu%'kqYd",B1411)))</formula>
    </cfRule>
  </conditionalFormatting>
  <conditionalFormatting sqref="H1426">
    <cfRule type="containsText" dxfId="3763" priority="2956" stopIfTrue="1" operator="containsText" text="f'k{kk foHkkx jktLFkku">
      <formula>NOT(ISERROR(SEARCH("f'k{kk foHkkx jktLFkku",H1426)))</formula>
    </cfRule>
    <cfRule type="containsText" dxfId="3762" priority="2957" stopIfTrue="1" operator="containsText" text="iw.kkZad">
      <formula>NOT(ISERROR(SEARCH("iw.kkZad",H1426)))</formula>
    </cfRule>
  </conditionalFormatting>
  <conditionalFormatting sqref="B1414 B1411">
    <cfRule type="cellIs" dxfId="3761" priority="2954" stopIfTrue="1" operator="equal">
      <formula>0</formula>
    </cfRule>
  </conditionalFormatting>
  <conditionalFormatting sqref="B1414 B1411">
    <cfRule type="containsText" dxfId="3760" priority="2952" stopIfTrue="1" operator="containsText" text="f'k{kk foHkkx jktLFkku">
      <formula>NOT(ISERROR(SEARCH("f'k{kk foHkkx jktLFkku",B1411)))</formula>
    </cfRule>
    <cfRule type="containsText" dxfId="3759" priority="2953" stopIfTrue="1" operator="containsText" text="iw.kkZad">
      <formula>NOT(ISERROR(SEARCH("iw.kkZad",B1411)))</formula>
    </cfRule>
  </conditionalFormatting>
  <conditionalFormatting sqref="G1419">
    <cfRule type="cellIs" dxfId="3758" priority="2950" stopIfTrue="1" operator="equal">
      <formula>0</formula>
    </cfRule>
  </conditionalFormatting>
  <conditionalFormatting sqref="G1419">
    <cfRule type="containsText" dxfId="3757" priority="2948" stopIfTrue="1" operator="containsText" text="f'k{kk foHkkx jktLFkku">
      <formula>NOT(ISERROR(SEARCH("f'k{kk foHkkx jktLFkku",G1419)))</formula>
    </cfRule>
    <cfRule type="containsText" dxfId="3756" priority="2949" stopIfTrue="1" operator="containsText" text="iw.kkZad">
      <formula>NOT(ISERROR(SEARCH("iw.kkZad",G1419)))</formula>
    </cfRule>
  </conditionalFormatting>
  <conditionalFormatting sqref="G1419">
    <cfRule type="containsText" dxfId="3755" priority="2947" stopIfTrue="1" operator="containsText" text="dsoy jktdh; fo|ky;ksa esa iz;ksx gsrq fu%'kqYd">
      <formula>NOT(ISERROR(SEARCH("dsoy jktdh; fo|ky;ksa esa iz;ksx gsrq fu%'kqYd",G1419)))</formula>
    </cfRule>
  </conditionalFormatting>
  <conditionalFormatting sqref="I1418">
    <cfRule type="cellIs" dxfId="3754" priority="2946" stopIfTrue="1" operator="equal">
      <formula>0</formula>
    </cfRule>
  </conditionalFormatting>
  <conditionalFormatting sqref="I1418">
    <cfRule type="containsText" dxfId="3753" priority="2942" stopIfTrue="1" operator="containsText" text="f'k{kk foHkkx jktLFkku">
      <formula>NOT(ISERROR(SEARCH("f'k{kk foHkkx jktLFkku",I1418)))</formula>
    </cfRule>
    <cfRule type="containsText" dxfId="3752" priority="2945" stopIfTrue="1" operator="containsText" text="iw.kkZad">
      <formula>NOT(ISERROR(SEARCH("iw.kkZad",I1418)))</formula>
    </cfRule>
  </conditionalFormatting>
  <conditionalFormatting sqref="I1418">
    <cfRule type="cellIs" dxfId="3751" priority="2943" stopIfTrue="1" operator="equal">
      <formula>1800</formula>
    </cfRule>
    <cfRule type="cellIs" dxfId="3750" priority="2944" stopIfTrue="1" operator="equal">
      <formula>200</formula>
    </cfRule>
  </conditionalFormatting>
  <conditionalFormatting sqref="I1418">
    <cfRule type="containsText" dxfId="3749" priority="2941" stopIfTrue="1" operator="containsText" text="dsoy jktdh; fo|ky;ksa esa iz;ksx gsrq fu%'kqYd">
      <formula>NOT(ISERROR(SEARCH("dsoy jktdh; fo|ky;ksa esa iz;ksx gsrq fu%'kqYd",I1418)))</formula>
    </cfRule>
  </conditionalFormatting>
  <conditionalFormatting sqref="C1417">
    <cfRule type="cellIs" dxfId="3748" priority="2940" stopIfTrue="1" operator="equal">
      <formula>0</formula>
    </cfRule>
  </conditionalFormatting>
  <conditionalFormatting sqref="C1417">
    <cfRule type="containsText" dxfId="3747" priority="2936" stopIfTrue="1" operator="containsText" text="f'k{kk foHkkx jktLFkku">
      <formula>NOT(ISERROR(SEARCH("f'k{kk foHkkx jktLFkku",C1417)))</formula>
    </cfRule>
    <cfRule type="containsText" dxfId="3746" priority="2939" stopIfTrue="1" operator="containsText" text="iw.kkZad">
      <formula>NOT(ISERROR(SEARCH("iw.kkZad",C1417)))</formula>
    </cfRule>
  </conditionalFormatting>
  <conditionalFormatting sqref="C1417">
    <cfRule type="cellIs" dxfId="3745" priority="2937" stopIfTrue="1" operator="equal">
      <formula>1800</formula>
    </cfRule>
    <cfRule type="cellIs" dxfId="3744" priority="2938" stopIfTrue="1" operator="equal">
      <formula>200</formula>
    </cfRule>
  </conditionalFormatting>
  <conditionalFormatting sqref="C1417">
    <cfRule type="containsText" dxfId="3743" priority="2935" stopIfTrue="1" operator="containsText" text="dsoy jktdh; fo|ky;ksa esa iz;ksx gsrq fu%'kqYd">
      <formula>NOT(ISERROR(SEARCH("dsoy jktdh; fo|ky;ksa esa iz;ksx gsrq fu%'kqYd",C1417)))</formula>
    </cfRule>
  </conditionalFormatting>
  <conditionalFormatting sqref="C1404:C1405">
    <cfRule type="containsText" dxfId="3742" priority="2917" stopIfTrue="1" operator="containsText" text="dsoy jktdh; fo|ky;ksa esa iz;ksx gsrq fu%'kqYd">
      <formula>NOT(ISERROR(SEARCH("dsoy jktdh; fo|ky;ksa esa iz;ksx gsrq fu%'kqYd",C1404)))</formula>
    </cfRule>
  </conditionalFormatting>
  <conditionalFormatting sqref="J1426">
    <cfRule type="cellIs" dxfId="3741" priority="2934" stopIfTrue="1" operator="equal">
      <formula>0</formula>
    </cfRule>
  </conditionalFormatting>
  <conditionalFormatting sqref="J1426">
    <cfRule type="containsText" dxfId="3740" priority="2930" stopIfTrue="1" operator="containsText" text="f'k{kk foHkkx jktLFkku">
      <formula>NOT(ISERROR(SEARCH("f'k{kk foHkkx jktLFkku",J1426)))</formula>
    </cfRule>
    <cfRule type="containsText" dxfId="3739" priority="2933" stopIfTrue="1" operator="containsText" text="iw.kkZad">
      <formula>NOT(ISERROR(SEARCH("iw.kkZad",J1426)))</formula>
    </cfRule>
  </conditionalFormatting>
  <conditionalFormatting sqref="J1426">
    <cfRule type="cellIs" dxfId="3738" priority="2931" stopIfTrue="1" operator="equal">
      <formula>1800</formula>
    </cfRule>
    <cfRule type="cellIs" dxfId="3737" priority="2932" stopIfTrue="1" operator="equal">
      <formula>200</formula>
    </cfRule>
  </conditionalFormatting>
  <conditionalFormatting sqref="J1426">
    <cfRule type="containsText" dxfId="3736" priority="2929" stopIfTrue="1" operator="containsText" text="dsoy jktdh; fo|ky;ksa esa iz;ksx gsrq fu%'kqYd">
      <formula>NOT(ISERROR(SEARCH("dsoy jktdh; fo|ky;ksa esa iz;ksx gsrq fu%'kqYd",J1426)))</formula>
    </cfRule>
  </conditionalFormatting>
  <conditionalFormatting sqref="C1401:C1402">
    <cfRule type="cellIs" dxfId="3735" priority="2926" stopIfTrue="1" operator="equal">
      <formula>0</formula>
    </cfRule>
  </conditionalFormatting>
  <conditionalFormatting sqref="C1401:C1402">
    <cfRule type="containsText" dxfId="3734" priority="2924" stopIfTrue="1" operator="containsText" text="f'k{kk foHkkx jktLFkku">
      <formula>NOT(ISERROR(SEARCH("f'k{kk foHkkx jktLFkku",C1401)))</formula>
    </cfRule>
    <cfRule type="containsText" dxfId="3733" priority="2925" stopIfTrue="1" operator="containsText" text="iw.kkZad">
      <formula>NOT(ISERROR(SEARCH("iw.kkZad",C1401)))</formula>
    </cfRule>
  </conditionalFormatting>
  <conditionalFormatting sqref="C1401:C1402">
    <cfRule type="containsText" dxfId="3732" priority="2923" stopIfTrue="1" operator="containsText" text="dsoy jktdh; fo|ky;ksa esa iz;ksx gsrq fu%'kqYd">
      <formula>NOT(ISERROR(SEARCH("dsoy jktdh; fo|ky;ksa esa iz;ksx gsrq fu%'kqYd",C1401)))</formula>
    </cfRule>
  </conditionalFormatting>
  <conditionalFormatting sqref="C1401:C1402">
    <cfRule type="cellIs" dxfId="3731" priority="2927" stopIfTrue="1" operator="equal">
      <formula>1800</formula>
    </cfRule>
    <cfRule type="cellIs" dxfId="3730" priority="2928" stopIfTrue="1" operator="equal">
      <formula>200</formula>
    </cfRule>
  </conditionalFormatting>
  <conditionalFormatting sqref="C1404:C1405">
    <cfRule type="cellIs" dxfId="3729" priority="2922" stopIfTrue="1" operator="equal">
      <formula>0</formula>
    </cfRule>
  </conditionalFormatting>
  <conditionalFormatting sqref="C1404:C1405">
    <cfRule type="containsText" dxfId="3728" priority="2918" stopIfTrue="1" operator="containsText" text="f'k{kk foHkkx jktLFkku">
      <formula>NOT(ISERROR(SEARCH("f'k{kk foHkkx jktLFkku",C1404)))</formula>
    </cfRule>
    <cfRule type="containsText" dxfId="3727" priority="2921" stopIfTrue="1" operator="containsText" text="iw.kkZad">
      <formula>NOT(ISERROR(SEARCH("iw.kkZad",C1404)))</formula>
    </cfRule>
  </conditionalFormatting>
  <conditionalFormatting sqref="C1404:C1405">
    <cfRule type="cellIs" dxfId="3726" priority="2919" stopIfTrue="1" operator="equal">
      <formula>1800</formula>
    </cfRule>
    <cfRule type="cellIs" dxfId="3725" priority="2920" stopIfTrue="1" operator="equal">
      <formula>200</formula>
    </cfRule>
  </conditionalFormatting>
  <conditionalFormatting sqref="B1439 C1438:H1439 B1440:H1441 C1430:C1431 B1443 E1442:E1443 H1442:H1443 B1444:E1444 G1444:H1447 C1442:D1442 F1442:G1442 B1446:E1447 C1445:E1445 B1451 C1449 E1449 G1449 E1457 B1434:C1434 B1435:B1436 I1435 I1438 D1437:J1437 J1448:J1451">
    <cfRule type="cellIs" dxfId="3724" priority="2910" stopIfTrue="1" operator="equal">
      <formula>0</formula>
    </cfRule>
  </conditionalFormatting>
  <conditionalFormatting sqref="B1439 C1438:H1439 B1440:H1441 C1430:C1431 B1443 E1442:E1443 H1442:H1443 B1444:E1444 G1444:H1447 C1442:D1442 F1442:G1442 B1446:E1447 C1445:E1445 B1451 C1449 E1449 G1449 E1457 B1434:C1434 B1435:B1436 I1435 I1438 D1437:J1437 J1448:J1451">
    <cfRule type="containsText" dxfId="3723" priority="2906" stopIfTrue="1" operator="containsText" text="f'k{kk foHkkx jktLFkku">
      <formula>NOT(ISERROR(SEARCH("f'k{kk foHkkx jktLFkku",B1430)))</formula>
    </cfRule>
    <cfRule type="containsText" dxfId="3722" priority="2909" stopIfTrue="1" operator="containsText" text="iw.kkZad">
      <formula>NOT(ISERROR(SEARCH("iw.kkZad",B1430)))</formula>
    </cfRule>
  </conditionalFormatting>
  <conditionalFormatting sqref="C1449 E1449 G1449 C1452 C1434 I1434:I1435 J1448:J1450">
    <cfRule type="cellIs" dxfId="3721" priority="2907" stopIfTrue="1" operator="equal">
      <formula>1800</formula>
    </cfRule>
    <cfRule type="cellIs" dxfId="3720" priority="2908" stopIfTrue="1" operator="equal">
      <formula>200</formula>
    </cfRule>
  </conditionalFormatting>
  <conditionalFormatting sqref="B1439 C1438:H1439 B1440:H1441 C1430:C1431 B1443 E1442:E1443 H1442:H1443 B1444:E1444 G1444:H1447 C1442:D1442 F1442:G1442 B1446:E1447 C1445:E1445 B1451 C1449 E1449 G1449 E1457 B1434:C1434 B1435:B1436 I1435 I1438 D1437:J1437 J1448:J1451">
    <cfRule type="containsText" dxfId="3719" priority="2905" stopIfTrue="1" operator="containsText" text="dsoy jktdh; fo|ky;ksa esa iz;ksx gsrq fu%'kqYd">
      <formula>NOT(ISERROR(SEARCH("dsoy jktdh; fo|ky;ksa esa iz;ksx gsrq fu%'kqYd",B1430)))</formula>
    </cfRule>
  </conditionalFormatting>
  <conditionalFormatting sqref="H1457">
    <cfRule type="containsText" dxfId="3718" priority="2901" stopIfTrue="1" operator="containsText" text="dsoy jktdh; fo|ky;ksa esa iz;ksx gsrq fu%'kqYd">
      <formula>NOT(ISERROR(SEARCH("dsoy jktdh; fo|ky;ksa esa iz;ksx gsrq fu%'kqYd",H1457)))</formula>
    </cfRule>
  </conditionalFormatting>
  <conditionalFormatting sqref="H1457">
    <cfRule type="cellIs" dxfId="3717" priority="2904" stopIfTrue="1" operator="equal">
      <formula>0</formula>
    </cfRule>
  </conditionalFormatting>
  <conditionalFormatting sqref="A1427:A1428 B1430:B1433 C1452 B1448 B1437:C1437 B1450:C1450 B1438">
    <cfRule type="cellIs" dxfId="3716" priority="2916" stopIfTrue="1" operator="equal">
      <formula>0</formula>
    </cfRule>
  </conditionalFormatting>
  <conditionalFormatting sqref="A1427:A1428 B1430:B1433 C1452 B1448 B1437:C1437 B1450:C1450 B1438">
    <cfRule type="containsText" dxfId="3715" priority="2912" stopIfTrue="1" operator="containsText" text="f'k{kk foHkkx jktLFkku">
      <formula>NOT(ISERROR(SEARCH("f'k{kk foHkkx jktLFkku",A1427)))</formula>
    </cfRule>
    <cfRule type="containsText" dxfId="3714" priority="2915" stopIfTrue="1" operator="containsText" text="iw.kkZad">
      <formula>NOT(ISERROR(SEARCH("iw.kkZad",A1427)))</formula>
    </cfRule>
  </conditionalFormatting>
  <conditionalFormatting sqref="C1431">
    <cfRule type="cellIs" dxfId="3713" priority="2913" stopIfTrue="1" operator="equal">
      <formula>1800</formula>
    </cfRule>
    <cfRule type="cellIs" dxfId="3712" priority="2914" stopIfTrue="1" operator="equal">
      <formula>200</formula>
    </cfRule>
  </conditionalFormatting>
  <conditionalFormatting sqref="A1427:A1428 B1430:B1433 C1452 B1448 B1437:C1437 B1450:C1450 B1438">
    <cfRule type="containsText" dxfId="3711" priority="2911" stopIfTrue="1" operator="containsText" text="dsoy jktdh; fo|ky;ksa esa iz;ksx gsrq fu%'kqYd">
      <formula>NOT(ISERROR(SEARCH("dsoy jktdh; fo|ky;ksa esa iz;ksx gsrq fu%'kqYd",A1427)))</formula>
    </cfRule>
  </conditionalFormatting>
  <conditionalFormatting sqref="B1445 B1442">
    <cfRule type="containsText" dxfId="3710" priority="2897" stopIfTrue="1" operator="containsText" text="dsoy jktdh; fo|ky;ksa esa iz;ksx gsrq fu%'kqYd">
      <formula>NOT(ISERROR(SEARCH("dsoy jktdh; fo|ky;ksa esa iz;ksx gsrq fu%'kqYd",B1442)))</formula>
    </cfRule>
  </conditionalFormatting>
  <conditionalFormatting sqref="H1457">
    <cfRule type="containsText" dxfId="3709" priority="2902" stopIfTrue="1" operator="containsText" text="f'k{kk foHkkx jktLFkku">
      <formula>NOT(ISERROR(SEARCH("f'k{kk foHkkx jktLFkku",H1457)))</formula>
    </cfRule>
    <cfRule type="containsText" dxfId="3708" priority="2903" stopIfTrue="1" operator="containsText" text="iw.kkZad">
      <formula>NOT(ISERROR(SEARCH("iw.kkZad",H1457)))</formula>
    </cfRule>
  </conditionalFormatting>
  <conditionalFormatting sqref="B1445 B1442">
    <cfRule type="cellIs" dxfId="3707" priority="2900" stopIfTrue="1" operator="equal">
      <formula>0</formula>
    </cfRule>
  </conditionalFormatting>
  <conditionalFormatting sqref="B1445 B1442">
    <cfRule type="containsText" dxfId="3706" priority="2898" stopIfTrue="1" operator="containsText" text="f'k{kk foHkkx jktLFkku">
      <formula>NOT(ISERROR(SEARCH("f'k{kk foHkkx jktLFkku",B1442)))</formula>
    </cfRule>
    <cfRule type="containsText" dxfId="3705" priority="2899" stopIfTrue="1" operator="containsText" text="iw.kkZad">
      <formula>NOT(ISERROR(SEARCH("iw.kkZad",B1442)))</formula>
    </cfRule>
  </conditionalFormatting>
  <conditionalFormatting sqref="G1450">
    <cfRule type="cellIs" dxfId="3704" priority="2896" stopIfTrue="1" operator="equal">
      <formula>0</formula>
    </cfRule>
  </conditionalFormatting>
  <conditionalFormatting sqref="G1450">
    <cfRule type="containsText" dxfId="3703" priority="2894" stopIfTrue="1" operator="containsText" text="f'k{kk foHkkx jktLFkku">
      <formula>NOT(ISERROR(SEARCH("f'k{kk foHkkx jktLFkku",G1450)))</formula>
    </cfRule>
    <cfRule type="containsText" dxfId="3702" priority="2895" stopIfTrue="1" operator="containsText" text="iw.kkZad">
      <formula>NOT(ISERROR(SEARCH("iw.kkZad",G1450)))</formula>
    </cfRule>
  </conditionalFormatting>
  <conditionalFormatting sqref="G1450">
    <cfRule type="containsText" dxfId="3701" priority="2893" stopIfTrue="1" operator="containsText" text="dsoy jktdh; fo|ky;ksa esa iz;ksx gsrq fu%'kqYd">
      <formula>NOT(ISERROR(SEARCH("dsoy jktdh; fo|ky;ksa esa iz;ksx gsrq fu%'kqYd",G1450)))</formula>
    </cfRule>
  </conditionalFormatting>
  <conditionalFormatting sqref="I1449">
    <cfRule type="cellIs" dxfId="3700" priority="2892" stopIfTrue="1" operator="equal">
      <formula>0</formula>
    </cfRule>
  </conditionalFormatting>
  <conditionalFormatting sqref="I1449">
    <cfRule type="containsText" dxfId="3699" priority="2888" stopIfTrue="1" operator="containsText" text="f'k{kk foHkkx jktLFkku">
      <formula>NOT(ISERROR(SEARCH("f'k{kk foHkkx jktLFkku",I1449)))</formula>
    </cfRule>
    <cfRule type="containsText" dxfId="3698" priority="2891" stopIfTrue="1" operator="containsText" text="iw.kkZad">
      <formula>NOT(ISERROR(SEARCH("iw.kkZad",I1449)))</formula>
    </cfRule>
  </conditionalFormatting>
  <conditionalFormatting sqref="I1449">
    <cfRule type="cellIs" dxfId="3697" priority="2889" stopIfTrue="1" operator="equal">
      <formula>1800</formula>
    </cfRule>
    <cfRule type="cellIs" dxfId="3696" priority="2890" stopIfTrue="1" operator="equal">
      <formula>200</formula>
    </cfRule>
  </conditionalFormatting>
  <conditionalFormatting sqref="I1449">
    <cfRule type="containsText" dxfId="3695" priority="2887" stopIfTrue="1" operator="containsText" text="dsoy jktdh; fo|ky;ksa esa iz;ksx gsrq fu%'kqYd">
      <formula>NOT(ISERROR(SEARCH("dsoy jktdh; fo|ky;ksa esa iz;ksx gsrq fu%'kqYd",I1449)))</formula>
    </cfRule>
  </conditionalFormatting>
  <conditionalFormatting sqref="C1448">
    <cfRule type="cellIs" dxfId="3694" priority="2886" stopIfTrue="1" operator="equal">
      <formula>0</formula>
    </cfRule>
  </conditionalFormatting>
  <conditionalFormatting sqref="C1448">
    <cfRule type="containsText" dxfId="3693" priority="2882" stopIfTrue="1" operator="containsText" text="f'k{kk foHkkx jktLFkku">
      <formula>NOT(ISERROR(SEARCH("f'k{kk foHkkx jktLFkku",C1448)))</formula>
    </cfRule>
    <cfRule type="containsText" dxfId="3692" priority="2885" stopIfTrue="1" operator="containsText" text="iw.kkZad">
      <formula>NOT(ISERROR(SEARCH("iw.kkZad",C1448)))</formula>
    </cfRule>
  </conditionalFormatting>
  <conditionalFormatting sqref="C1448">
    <cfRule type="cellIs" dxfId="3691" priority="2883" stopIfTrue="1" operator="equal">
      <formula>1800</formula>
    </cfRule>
    <cfRule type="cellIs" dxfId="3690" priority="2884" stopIfTrue="1" operator="equal">
      <formula>200</formula>
    </cfRule>
  </conditionalFormatting>
  <conditionalFormatting sqref="C1448">
    <cfRule type="containsText" dxfId="3689" priority="2881" stopIfTrue="1" operator="containsText" text="dsoy jktdh; fo|ky;ksa esa iz;ksx gsrq fu%'kqYd">
      <formula>NOT(ISERROR(SEARCH("dsoy jktdh; fo|ky;ksa esa iz;ksx gsrq fu%'kqYd",C1448)))</formula>
    </cfRule>
  </conditionalFormatting>
  <conditionalFormatting sqref="C1435:C1436">
    <cfRule type="containsText" dxfId="3688" priority="2863" stopIfTrue="1" operator="containsText" text="dsoy jktdh; fo|ky;ksa esa iz;ksx gsrq fu%'kqYd">
      <formula>NOT(ISERROR(SEARCH("dsoy jktdh; fo|ky;ksa esa iz;ksx gsrq fu%'kqYd",C1435)))</formula>
    </cfRule>
  </conditionalFormatting>
  <conditionalFormatting sqref="J1457">
    <cfRule type="cellIs" dxfId="3687" priority="2880" stopIfTrue="1" operator="equal">
      <formula>0</formula>
    </cfRule>
  </conditionalFormatting>
  <conditionalFormatting sqref="J1457">
    <cfRule type="containsText" dxfId="3686" priority="2876" stopIfTrue="1" operator="containsText" text="f'k{kk foHkkx jktLFkku">
      <formula>NOT(ISERROR(SEARCH("f'k{kk foHkkx jktLFkku",J1457)))</formula>
    </cfRule>
    <cfRule type="containsText" dxfId="3685" priority="2879" stopIfTrue="1" operator="containsText" text="iw.kkZad">
      <formula>NOT(ISERROR(SEARCH("iw.kkZad",J1457)))</formula>
    </cfRule>
  </conditionalFormatting>
  <conditionalFormatting sqref="J1457">
    <cfRule type="cellIs" dxfId="3684" priority="2877" stopIfTrue="1" operator="equal">
      <formula>1800</formula>
    </cfRule>
    <cfRule type="cellIs" dxfId="3683" priority="2878" stopIfTrue="1" operator="equal">
      <formula>200</formula>
    </cfRule>
  </conditionalFormatting>
  <conditionalFormatting sqref="J1457">
    <cfRule type="containsText" dxfId="3682" priority="2875" stopIfTrue="1" operator="containsText" text="dsoy jktdh; fo|ky;ksa esa iz;ksx gsrq fu%'kqYd">
      <formula>NOT(ISERROR(SEARCH("dsoy jktdh; fo|ky;ksa esa iz;ksx gsrq fu%'kqYd",J1457)))</formula>
    </cfRule>
  </conditionalFormatting>
  <conditionalFormatting sqref="C1432:C1433">
    <cfRule type="cellIs" dxfId="3681" priority="2872" stopIfTrue="1" operator="equal">
      <formula>0</formula>
    </cfRule>
  </conditionalFormatting>
  <conditionalFormatting sqref="C1432:C1433">
    <cfRule type="containsText" dxfId="3680" priority="2870" stopIfTrue="1" operator="containsText" text="f'k{kk foHkkx jktLFkku">
      <formula>NOT(ISERROR(SEARCH("f'k{kk foHkkx jktLFkku",C1432)))</formula>
    </cfRule>
    <cfRule type="containsText" dxfId="3679" priority="2871" stopIfTrue="1" operator="containsText" text="iw.kkZad">
      <formula>NOT(ISERROR(SEARCH("iw.kkZad",C1432)))</formula>
    </cfRule>
  </conditionalFormatting>
  <conditionalFormatting sqref="C1432:C1433">
    <cfRule type="containsText" dxfId="3678" priority="2869" stopIfTrue="1" operator="containsText" text="dsoy jktdh; fo|ky;ksa esa iz;ksx gsrq fu%'kqYd">
      <formula>NOT(ISERROR(SEARCH("dsoy jktdh; fo|ky;ksa esa iz;ksx gsrq fu%'kqYd",C1432)))</formula>
    </cfRule>
  </conditionalFormatting>
  <conditionalFormatting sqref="C1432:C1433">
    <cfRule type="cellIs" dxfId="3677" priority="2873" stopIfTrue="1" operator="equal">
      <formula>1800</formula>
    </cfRule>
    <cfRule type="cellIs" dxfId="3676" priority="2874" stopIfTrue="1" operator="equal">
      <formula>200</formula>
    </cfRule>
  </conditionalFormatting>
  <conditionalFormatting sqref="C1435:C1436">
    <cfRule type="cellIs" dxfId="3675" priority="2868" stopIfTrue="1" operator="equal">
      <formula>0</formula>
    </cfRule>
  </conditionalFormatting>
  <conditionalFormatting sqref="C1435:C1436">
    <cfRule type="containsText" dxfId="3674" priority="2864" stopIfTrue="1" operator="containsText" text="f'k{kk foHkkx jktLFkku">
      <formula>NOT(ISERROR(SEARCH("f'k{kk foHkkx jktLFkku",C1435)))</formula>
    </cfRule>
    <cfRule type="containsText" dxfId="3673" priority="2867" stopIfTrue="1" operator="containsText" text="iw.kkZad">
      <formula>NOT(ISERROR(SEARCH("iw.kkZad",C1435)))</formula>
    </cfRule>
  </conditionalFormatting>
  <conditionalFormatting sqref="C1435:C1436">
    <cfRule type="cellIs" dxfId="3672" priority="2865" stopIfTrue="1" operator="equal">
      <formula>1800</formula>
    </cfRule>
    <cfRule type="cellIs" dxfId="3671" priority="2866" stopIfTrue="1" operator="equal">
      <formula>200</formula>
    </cfRule>
  </conditionalFormatting>
  <conditionalFormatting sqref="B1470 C1469:H1470 B1471:H1472 C1461:C1462 B1474 E1473:E1474 H1473:H1474 B1475:E1475 G1475:H1478 C1473:D1473 F1473:G1473 B1477:E1478 C1476:E1476 B1482 C1480 E1480 G1480 E1488 B1465:C1465 B1466:B1467 I1466 I1469 D1468:J1468 J1479:J1482">
    <cfRule type="cellIs" dxfId="3670" priority="2856" stopIfTrue="1" operator="equal">
      <formula>0</formula>
    </cfRule>
  </conditionalFormatting>
  <conditionalFormatting sqref="B1470 C1469:H1470 B1471:H1472 C1461:C1462 B1474 E1473:E1474 H1473:H1474 B1475:E1475 G1475:H1478 C1473:D1473 F1473:G1473 B1477:E1478 C1476:E1476 B1482 C1480 E1480 G1480 E1488 B1465:C1465 B1466:B1467 I1466 I1469 D1468:J1468 J1479:J1482">
    <cfRule type="containsText" dxfId="3669" priority="2852" stopIfTrue="1" operator="containsText" text="f'k{kk foHkkx jktLFkku">
      <formula>NOT(ISERROR(SEARCH("f'k{kk foHkkx jktLFkku",B1461)))</formula>
    </cfRule>
    <cfRule type="containsText" dxfId="3668" priority="2855" stopIfTrue="1" operator="containsText" text="iw.kkZad">
      <formula>NOT(ISERROR(SEARCH("iw.kkZad",B1461)))</formula>
    </cfRule>
  </conditionalFormatting>
  <conditionalFormatting sqref="C1480 E1480 G1480 C1483 C1465 I1465:I1466 J1479:J1481">
    <cfRule type="cellIs" dxfId="3667" priority="2853" stopIfTrue="1" operator="equal">
      <formula>1800</formula>
    </cfRule>
    <cfRule type="cellIs" dxfId="3666" priority="2854" stopIfTrue="1" operator="equal">
      <formula>200</formula>
    </cfRule>
  </conditionalFormatting>
  <conditionalFormatting sqref="B1470 C1469:H1470 B1471:H1472 C1461:C1462 B1474 E1473:E1474 H1473:H1474 B1475:E1475 G1475:H1478 C1473:D1473 F1473:G1473 B1477:E1478 C1476:E1476 B1482 C1480 E1480 G1480 E1488 B1465:C1465 B1466:B1467 I1466 I1469 D1468:J1468 J1479:J1482">
    <cfRule type="containsText" dxfId="3665" priority="2851" stopIfTrue="1" operator="containsText" text="dsoy jktdh; fo|ky;ksa esa iz;ksx gsrq fu%'kqYd">
      <formula>NOT(ISERROR(SEARCH("dsoy jktdh; fo|ky;ksa esa iz;ksx gsrq fu%'kqYd",B1461)))</formula>
    </cfRule>
  </conditionalFormatting>
  <conditionalFormatting sqref="H1488">
    <cfRule type="containsText" dxfId="3664" priority="2847" stopIfTrue="1" operator="containsText" text="dsoy jktdh; fo|ky;ksa esa iz;ksx gsrq fu%'kqYd">
      <formula>NOT(ISERROR(SEARCH("dsoy jktdh; fo|ky;ksa esa iz;ksx gsrq fu%'kqYd",H1488)))</formula>
    </cfRule>
  </conditionalFormatting>
  <conditionalFormatting sqref="H1488">
    <cfRule type="cellIs" dxfId="3663" priority="2850" stopIfTrue="1" operator="equal">
      <formula>0</formula>
    </cfRule>
  </conditionalFormatting>
  <conditionalFormatting sqref="A1458:A1459 B1461:B1464 C1483 B1479 B1468:C1468 B1481:C1481 B1469">
    <cfRule type="cellIs" dxfId="3662" priority="2862" stopIfTrue="1" operator="equal">
      <formula>0</formula>
    </cfRule>
  </conditionalFormatting>
  <conditionalFormatting sqref="A1458:A1459 B1461:B1464 C1483 B1479 B1468:C1468 B1481:C1481 B1469">
    <cfRule type="containsText" dxfId="3661" priority="2858" stopIfTrue="1" operator="containsText" text="f'k{kk foHkkx jktLFkku">
      <formula>NOT(ISERROR(SEARCH("f'k{kk foHkkx jktLFkku",A1458)))</formula>
    </cfRule>
    <cfRule type="containsText" dxfId="3660" priority="2861" stopIfTrue="1" operator="containsText" text="iw.kkZad">
      <formula>NOT(ISERROR(SEARCH("iw.kkZad",A1458)))</formula>
    </cfRule>
  </conditionalFormatting>
  <conditionalFormatting sqref="C1462">
    <cfRule type="cellIs" dxfId="3659" priority="2859" stopIfTrue="1" operator="equal">
      <formula>1800</formula>
    </cfRule>
    <cfRule type="cellIs" dxfId="3658" priority="2860" stopIfTrue="1" operator="equal">
      <formula>200</formula>
    </cfRule>
  </conditionalFormatting>
  <conditionalFormatting sqref="A1458:A1459 B1461:B1464 C1483 B1479 B1468:C1468 B1481:C1481 B1469">
    <cfRule type="containsText" dxfId="3657" priority="2857" stopIfTrue="1" operator="containsText" text="dsoy jktdh; fo|ky;ksa esa iz;ksx gsrq fu%'kqYd">
      <formula>NOT(ISERROR(SEARCH("dsoy jktdh; fo|ky;ksa esa iz;ksx gsrq fu%'kqYd",A1458)))</formula>
    </cfRule>
  </conditionalFormatting>
  <conditionalFormatting sqref="B1476 B1473">
    <cfRule type="containsText" dxfId="3656" priority="2843" stopIfTrue="1" operator="containsText" text="dsoy jktdh; fo|ky;ksa esa iz;ksx gsrq fu%'kqYd">
      <formula>NOT(ISERROR(SEARCH("dsoy jktdh; fo|ky;ksa esa iz;ksx gsrq fu%'kqYd",B1473)))</formula>
    </cfRule>
  </conditionalFormatting>
  <conditionalFormatting sqref="H1488">
    <cfRule type="containsText" dxfId="3655" priority="2848" stopIfTrue="1" operator="containsText" text="f'k{kk foHkkx jktLFkku">
      <formula>NOT(ISERROR(SEARCH("f'k{kk foHkkx jktLFkku",H1488)))</formula>
    </cfRule>
    <cfRule type="containsText" dxfId="3654" priority="2849" stopIfTrue="1" operator="containsText" text="iw.kkZad">
      <formula>NOT(ISERROR(SEARCH("iw.kkZad",H1488)))</formula>
    </cfRule>
  </conditionalFormatting>
  <conditionalFormatting sqref="B1476 B1473">
    <cfRule type="cellIs" dxfId="3653" priority="2846" stopIfTrue="1" operator="equal">
      <formula>0</formula>
    </cfRule>
  </conditionalFormatting>
  <conditionalFormatting sqref="B1476 B1473">
    <cfRule type="containsText" dxfId="3652" priority="2844" stopIfTrue="1" operator="containsText" text="f'k{kk foHkkx jktLFkku">
      <formula>NOT(ISERROR(SEARCH("f'k{kk foHkkx jktLFkku",B1473)))</formula>
    </cfRule>
    <cfRule type="containsText" dxfId="3651" priority="2845" stopIfTrue="1" operator="containsText" text="iw.kkZad">
      <formula>NOT(ISERROR(SEARCH("iw.kkZad",B1473)))</formula>
    </cfRule>
  </conditionalFormatting>
  <conditionalFormatting sqref="G1481">
    <cfRule type="cellIs" dxfId="3650" priority="2842" stopIfTrue="1" operator="equal">
      <formula>0</formula>
    </cfRule>
  </conditionalFormatting>
  <conditionalFormatting sqref="G1481">
    <cfRule type="containsText" dxfId="3649" priority="2840" stopIfTrue="1" operator="containsText" text="f'k{kk foHkkx jktLFkku">
      <formula>NOT(ISERROR(SEARCH("f'k{kk foHkkx jktLFkku",G1481)))</formula>
    </cfRule>
    <cfRule type="containsText" dxfId="3648" priority="2841" stopIfTrue="1" operator="containsText" text="iw.kkZad">
      <formula>NOT(ISERROR(SEARCH("iw.kkZad",G1481)))</formula>
    </cfRule>
  </conditionalFormatting>
  <conditionalFormatting sqref="G1481">
    <cfRule type="containsText" dxfId="3647" priority="2839" stopIfTrue="1" operator="containsText" text="dsoy jktdh; fo|ky;ksa esa iz;ksx gsrq fu%'kqYd">
      <formula>NOT(ISERROR(SEARCH("dsoy jktdh; fo|ky;ksa esa iz;ksx gsrq fu%'kqYd",G1481)))</formula>
    </cfRule>
  </conditionalFormatting>
  <conditionalFormatting sqref="I1480">
    <cfRule type="cellIs" dxfId="3646" priority="2838" stopIfTrue="1" operator="equal">
      <formula>0</formula>
    </cfRule>
  </conditionalFormatting>
  <conditionalFormatting sqref="I1480">
    <cfRule type="containsText" dxfId="3645" priority="2834" stopIfTrue="1" operator="containsText" text="f'k{kk foHkkx jktLFkku">
      <formula>NOT(ISERROR(SEARCH("f'k{kk foHkkx jktLFkku",I1480)))</formula>
    </cfRule>
    <cfRule type="containsText" dxfId="3644" priority="2837" stopIfTrue="1" operator="containsText" text="iw.kkZad">
      <formula>NOT(ISERROR(SEARCH("iw.kkZad",I1480)))</formula>
    </cfRule>
  </conditionalFormatting>
  <conditionalFormatting sqref="I1480">
    <cfRule type="cellIs" dxfId="3643" priority="2835" stopIfTrue="1" operator="equal">
      <formula>1800</formula>
    </cfRule>
    <cfRule type="cellIs" dxfId="3642" priority="2836" stopIfTrue="1" operator="equal">
      <formula>200</formula>
    </cfRule>
  </conditionalFormatting>
  <conditionalFormatting sqref="I1480">
    <cfRule type="containsText" dxfId="3641" priority="2833" stopIfTrue="1" operator="containsText" text="dsoy jktdh; fo|ky;ksa esa iz;ksx gsrq fu%'kqYd">
      <formula>NOT(ISERROR(SEARCH("dsoy jktdh; fo|ky;ksa esa iz;ksx gsrq fu%'kqYd",I1480)))</formula>
    </cfRule>
  </conditionalFormatting>
  <conditionalFormatting sqref="C1479">
    <cfRule type="cellIs" dxfId="3640" priority="2832" stopIfTrue="1" operator="equal">
      <formula>0</formula>
    </cfRule>
  </conditionalFormatting>
  <conditionalFormatting sqref="C1479">
    <cfRule type="containsText" dxfId="3639" priority="2828" stopIfTrue="1" operator="containsText" text="f'k{kk foHkkx jktLFkku">
      <formula>NOT(ISERROR(SEARCH("f'k{kk foHkkx jktLFkku",C1479)))</formula>
    </cfRule>
    <cfRule type="containsText" dxfId="3638" priority="2831" stopIfTrue="1" operator="containsText" text="iw.kkZad">
      <formula>NOT(ISERROR(SEARCH("iw.kkZad",C1479)))</formula>
    </cfRule>
  </conditionalFormatting>
  <conditionalFormatting sqref="C1479">
    <cfRule type="cellIs" dxfId="3637" priority="2829" stopIfTrue="1" operator="equal">
      <formula>1800</formula>
    </cfRule>
    <cfRule type="cellIs" dxfId="3636" priority="2830" stopIfTrue="1" operator="equal">
      <formula>200</formula>
    </cfRule>
  </conditionalFormatting>
  <conditionalFormatting sqref="C1479">
    <cfRule type="containsText" dxfId="3635" priority="2827" stopIfTrue="1" operator="containsText" text="dsoy jktdh; fo|ky;ksa esa iz;ksx gsrq fu%'kqYd">
      <formula>NOT(ISERROR(SEARCH("dsoy jktdh; fo|ky;ksa esa iz;ksx gsrq fu%'kqYd",C1479)))</formula>
    </cfRule>
  </conditionalFormatting>
  <conditionalFormatting sqref="C1466:C1467">
    <cfRule type="containsText" dxfId="3634" priority="2809" stopIfTrue="1" operator="containsText" text="dsoy jktdh; fo|ky;ksa esa iz;ksx gsrq fu%'kqYd">
      <formula>NOT(ISERROR(SEARCH("dsoy jktdh; fo|ky;ksa esa iz;ksx gsrq fu%'kqYd",C1466)))</formula>
    </cfRule>
  </conditionalFormatting>
  <conditionalFormatting sqref="J1488">
    <cfRule type="cellIs" dxfId="3633" priority="2826" stopIfTrue="1" operator="equal">
      <formula>0</formula>
    </cfRule>
  </conditionalFormatting>
  <conditionalFormatting sqref="J1488">
    <cfRule type="containsText" dxfId="3632" priority="2822" stopIfTrue="1" operator="containsText" text="f'k{kk foHkkx jktLFkku">
      <formula>NOT(ISERROR(SEARCH("f'k{kk foHkkx jktLFkku",J1488)))</formula>
    </cfRule>
    <cfRule type="containsText" dxfId="3631" priority="2825" stopIfTrue="1" operator="containsText" text="iw.kkZad">
      <formula>NOT(ISERROR(SEARCH("iw.kkZad",J1488)))</formula>
    </cfRule>
  </conditionalFormatting>
  <conditionalFormatting sqref="J1488">
    <cfRule type="cellIs" dxfId="3630" priority="2823" stopIfTrue="1" operator="equal">
      <formula>1800</formula>
    </cfRule>
    <cfRule type="cellIs" dxfId="3629" priority="2824" stopIfTrue="1" operator="equal">
      <formula>200</formula>
    </cfRule>
  </conditionalFormatting>
  <conditionalFormatting sqref="J1488">
    <cfRule type="containsText" dxfId="3628" priority="2821" stopIfTrue="1" operator="containsText" text="dsoy jktdh; fo|ky;ksa esa iz;ksx gsrq fu%'kqYd">
      <formula>NOT(ISERROR(SEARCH("dsoy jktdh; fo|ky;ksa esa iz;ksx gsrq fu%'kqYd",J1488)))</formula>
    </cfRule>
  </conditionalFormatting>
  <conditionalFormatting sqref="C1463:C1464">
    <cfRule type="cellIs" dxfId="3627" priority="2818" stopIfTrue="1" operator="equal">
      <formula>0</formula>
    </cfRule>
  </conditionalFormatting>
  <conditionalFormatting sqref="C1463:C1464">
    <cfRule type="containsText" dxfId="3626" priority="2816" stopIfTrue="1" operator="containsText" text="f'k{kk foHkkx jktLFkku">
      <formula>NOT(ISERROR(SEARCH("f'k{kk foHkkx jktLFkku",C1463)))</formula>
    </cfRule>
    <cfRule type="containsText" dxfId="3625" priority="2817" stopIfTrue="1" operator="containsText" text="iw.kkZad">
      <formula>NOT(ISERROR(SEARCH("iw.kkZad",C1463)))</formula>
    </cfRule>
  </conditionalFormatting>
  <conditionalFormatting sqref="C1463:C1464">
    <cfRule type="containsText" dxfId="3624" priority="2815" stopIfTrue="1" operator="containsText" text="dsoy jktdh; fo|ky;ksa esa iz;ksx gsrq fu%'kqYd">
      <formula>NOT(ISERROR(SEARCH("dsoy jktdh; fo|ky;ksa esa iz;ksx gsrq fu%'kqYd",C1463)))</formula>
    </cfRule>
  </conditionalFormatting>
  <conditionalFormatting sqref="C1463:C1464">
    <cfRule type="cellIs" dxfId="3623" priority="2819" stopIfTrue="1" operator="equal">
      <formula>1800</formula>
    </cfRule>
    <cfRule type="cellIs" dxfId="3622" priority="2820" stopIfTrue="1" operator="equal">
      <formula>200</formula>
    </cfRule>
  </conditionalFormatting>
  <conditionalFormatting sqref="C1466:C1467">
    <cfRule type="cellIs" dxfId="3621" priority="2814" stopIfTrue="1" operator="equal">
      <formula>0</formula>
    </cfRule>
  </conditionalFormatting>
  <conditionalFormatting sqref="C1466:C1467">
    <cfRule type="containsText" dxfId="3620" priority="2810" stopIfTrue="1" operator="containsText" text="f'k{kk foHkkx jktLFkku">
      <formula>NOT(ISERROR(SEARCH("f'k{kk foHkkx jktLFkku",C1466)))</formula>
    </cfRule>
    <cfRule type="containsText" dxfId="3619" priority="2813" stopIfTrue="1" operator="containsText" text="iw.kkZad">
      <formula>NOT(ISERROR(SEARCH("iw.kkZad",C1466)))</formula>
    </cfRule>
  </conditionalFormatting>
  <conditionalFormatting sqref="C1466:C1467">
    <cfRule type="cellIs" dxfId="3618" priority="2811" stopIfTrue="1" operator="equal">
      <formula>1800</formula>
    </cfRule>
    <cfRule type="cellIs" dxfId="3617" priority="2812" stopIfTrue="1" operator="equal">
      <formula>200</formula>
    </cfRule>
  </conditionalFormatting>
  <conditionalFormatting sqref="B1501 C1500:H1501 B1502:H1503 C1492:C1493 B1505 E1504:E1505 H1504:H1505 B1506:E1506 G1506:H1509 C1504:D1504 F1504:G1504 B1508:E1509 C1507:E1507 B1513 C1511 E1511 G1511 E1519 B1496:C1496 B1497:B1498 I1497 I1500 D1499:J1499 J1510:J1513">
    <cfRule type="cellIs" dxfId="3616" priority="2802" stopIfTrue="1" operator="equal">
      <formula>0</formula>
    </cfRule>
  </conditionalFormatting>
  <conditionalFormatting sqref="B1501 C1500:H1501 B1502:H1503 C1492:C1493 B1505 E1504:E1505 H1504:H1505 B1506:E1506 G1506:H1509 C1504:D1504 F1504:G1504 B1508:E1509 C1507:E1507 B1513 C1511 E1511 G1511 E1519 B1496:C1496 B1497:B1498 I1497 I1500 D1499:J1499 J1510:J1513">
    <cfRule type="containsText" dxfId="3615" priority="2798" stopIfTrue="1" operator="containsText" text="f'k{kk foHkkx jktLFkku">
      <formula>NOT(ISERROR(SEARCH("f'k{kk foHkkx jktLFkku",B1492)))</formula>
    </cfRule>
    <cfRule type="containsText" dxfId="3614" priority="2801" stopIfTrue="1" operator="containsText" text="iw.kkZad">
      <formula>NOT(ISERROR(SEARCH("iw.kkZad",B1492)))</formula>
    </cfRule>
  </conditionalFormatting>
  <conditionalFormatting sqref="C1511 E1511 G1511 C1514 C1496 I1496:I1497 J1510:J1512">
    <cfRule type="cellIs" dxfId="3613" priority="2799" stopIfTrue="1" operator="equal">
      <formula>1800</formula>
    </cfRule>
    <cfRule type="cellIs" dxfId="3612" priority="2800" stopIfTrue="1" operator="equal">
      <formula>200</formula>
    </cfRule>
  </conditionalFormatting>
  <conditionalFormatting sqref="B1501 C1500:H1501 B1502:H1503 C1492:C1493 B1505 E1504:E1505 H1504:H1505 B1506:E1506 G1506:H1509 C1504:D1504 F1504:G1504 B1508:E1509 C1507:E1507 B1513 C1511 E1511 G1511 E1519 B1496:C1496 B1497:B1498 I1497 I1500 D1499:J1499 J1510:J1513">
    <cfRule type="containsText" dxfId="3611" priority="2797" stopIfTrue="1" operator="containsText" text="dsoy jktdh; fo|ky;ksa esa iz;ksx gsrq fu%'kqYd">
      <formula>NOT(ISERROR(SEARCH("dsoy jktdh; fo|ky;ksa esa iz;ksx gsrq fu%'kqYd",B1492)))</formula>
    </cfRule>
  </conditionalFormatting>
  <conditionalFormatting sqref="H1519">
    <cfRule type="containsText" dxfId="3610" priority="2793" stopIfTrue="1" operator="containsText" text="dsoy jktdh; fo|ky;ksa esa iz;ksx gsrq fu%'kqYd">
      <formula>NOT(ISERROR(SEARCH("dsoy jktdh; fo|ky;ksa esa iz;ksx gsrq fu%'kqYd",H1519)))</formula>
    </cfRule>
  </conditionalFormatting>
  <conditionalFormatting sqref="H1519">
    <cfRule type="cellIs" dxfId="3609" priority="2796" stopIfTrue="1" operator="equal">
      <formula>0</formula>
    </cfRule>
  </conditionalFormatting>
  <conditionalFormatting sqref="A1489:A1490 B1492:B1495 C1514 B1510 B1499:C1499 B1512:C1512 B1500">
    <cfRule type="cellIs" dxfId="3608" priority="2808" stopIfTrue="1" operator="equal">
      <formula>0</formula>
    </cfRule>
  </conditionalFormatting>
  <conditionalFormatting sqref="A1489:A1490 B1492:B1495 C1514 B1510 B1499:C1499 B1512:C1512 B1500">
    <cfRule type="containsText" dxfId="3607" priority="2804" stopIfTrue="1" operator="containsText" text="f'k{kk foHkkx jktLFkku">
      <formula>NOT(ISERROR(SEARCH("f'k{kk foHkkx jktLFkku",A1489)))</formula>
    </cfRule>
    <cfRule type="containsText" dxfId="3606" priority="2807" stopIfTrue="1" operator="containsText" text="iw.kkZad">
      <formula>NOT(ISERROR(SEARCH("iw.kkZad",A1489)))</formula>
    </cfRule>
  </conditionalFormatting>
  <conditionalFormatting sqref="C1493">
    <cfRule type="cellIs" dxfId="3605" priority="2805" stopIfTrue="1" operator="equal">
      <formula>1800</formula>
    </cfRule>
    <cfRule type="cellIs" dxfId="3604" priority="2806" stopIfTrue="1" operator="equal">
      <formula>200</formula>
    </cfRule>
  </conditionalFormatting>
  <conditionalFormatting sqref="A1489:A1490 B1492:B1495 C1514 B1510 B1499:C1499 B1512:C1512 B1500">
    <cfRule type="containsText" dxfId="3603" priority="2803" stopIfTrue="1" operator="containsText" text="dsoy jktdh; fo|ky;ksa esa iz;ksx gsrq fu%'kqYd">
      <formula>NOT(ISERROR(SEARCH("dsoy jktdh; fo|ky;ksa esa iz;ksx gsrq fu%'kqYd",A1489)))</formula>
    </cfRule>
  </conditionalFormatting>
  <conditionalFormatting sqref="B1507 B1504">
    <cfRule type="containsText" dxfId="3602" priority="2789" stopIfTrue="1" operator="containsText" text="dsoy jktdh; fo|ky;ksa esa iz;ksx gsrq fu%'kqYd">
      <formula>NOT(ISERROR(SEARCH("dsoy jktdh; fo|ky;ksa esa iz;ksx gsrq fu%'kqYd",B1504)))</formula>
    </cfRule>
  </conditionalFormatting>
  <conditionalFormatting sqref="H1519">
    <cfRule type="containsText" dxfId="3601" priority="2794" stopIfTrue="1" operator="containsText" text="f'k{kk foHkkx jktLFkku">
      <formula>NOT(ISERROR(SEARCH("f'k{kk foHkkx jktLFkku",H1519)))</formula>
    </cfRule>
    <cfRule type="containsText" dxfId="3600" priority="2795" stopIfTrue="1" operator="containsText" text="iw.kkZad">
      <formula>NOT(ISERROR(SEARCH("iw.kkZad",H1519)))</formula>
    </cfRule>
  </conditionalFormatting>
  <conditionalFormatting sqref="B1507 B1504">
    <cfRule type="cellIs" dxfId="3599" priority="2792" stopIfTrue="1" operator="equal">
      <formula>0</formula>
    </cfRule>
  </conditionalFormatting>
  <conditionalFormatting sqref="B1507 B1504">
    <cfRule type="containsText" dxfId="3598" priority="2790" stopIfTrue="1" operator="containsText" text="f'k{kk foHkkx jktLFkku">
      <formula>NOT(ISERROR(SEARCH("f'k{kk foHkkx jktLFkku",B1504)))</formula>
    </cfRule>
    <cfRule type="containsText" dxfId="3597" priority="2791" stopIfTrue="1" operator="containsText" text="iw.kkZad">
      <formula>NOT(ISERROR(SEARCH("iw.kkZad",B1504)))</formula>
    </cfRule>
  </conditionalFormatting>
  <conditionalFormatting sqref="G1512">
    <cfRule type="cellIs" dxfId="3596" priority="2788" stopIfTrue="1" operator="equal">
      <formula>0</formula>
    </cfRule>
  </conditionalFormatting>
  <conditionalFormatting sqref="G1512">
    <cfRule type="containsText" dxfId="3595" priority="2786" stopIfTrue="1" operator="containsText" text="f'k{kk foHkkx jktLFkku">
      <formula>NOT(ISERROR(SEARCH("f'k{kk foHkkx jktLFkku",G1512)))</formula>
    </cfRule>
    <cfRule type="containsText" dxfId="3594" priority="2787" stopIfTrue="1" operator="containsText" text="iw.kkZad">
      <formula>NOT(ISERROR(SEARCH("iw.kkZad",G1512)))</formula>
    </cfRule>
  </conditionalFormatting>
  <conditionalFormatting sqref="G1512">
    <cfRule type="containsText" dxfId="3593" priority="2785" stopIfTrue="1" operator="containsText" text="dsoy jktdh; fo|ky;ksa esa iz;ksx gsrq fu%'kqYd">
      <formula>NOT(ISERROR(SEARCH("dsoy jktdh; fo|ky;ksa esa iz;ksx gsrq fu%'kqYd",G1512)))</formula>
    </cfRule>
  </conditionalFormatting>
  <conditionalFormatting sqref="I1511">
    <cfRule type="cellIs" dxfId="3592" priority="2784" stopIfTrue="1" operator="equal">
      <formula>0</formula>
    </cfRule>
  </conditionalFormatting>
  <conditionalFormatting sqref="I1511">
    <cfRule type="containsText" dxfId="3591" priority="2780" stopIfTrue="1" operator="containsText" text="f'k{kk foHkkx jktLFkku">
      <formula>NOT(ISERROR(SEARCH("f'k{kk foHkkx jktLFkku",I1511)))</formula>
    </cfRule>
    <cfRule type="containsText" dxfId="3590" priority="2783" stopIfTrue="1" operator="containsText" text="iw.kkZad">
      <formula>NOT(ISERROR(SEARCH("iw.kkZad",I1511)))</formula>
    </cfRule>
  </conditionalFormatting>
  <conditionalFormatting sqref="I1511">
    <cfRule type="cellIs" dxfId="3589" priority="2781" stopIfTrue="1" operator="equal">
      <formula>1800</formula>
    </cfRule>
    <cfRule type="cellIs" dxfId="3588" priority="2782" stopIfTrue="1" operator="equal">
      <formula>200</formula>
    </cfRule>
  </conditionalFormatting>
  <conditionalFormatting sqref="I1511">
    <cfRule type="containsText" dxfId="3587" priority="2779" stopIfTrue="1" operator="containsText" text="dsoy jktdh; fo|ky;ksa esa iz;ksx gsrq fu%'kqYd">
      <formula>NOT(ISERROR(SEARCH("dsoy jktdh; fo|ky;ksa esa iz;ksx gsrq fu%'kqYd",I1511)))</formula>
    </cfRule>
  </conditionalFormatting>
  <conditionalFormatting sqref="C1510">
    <cfRule type="cellIs" dxfId="3586" priority="2778" stopIfTrue="1" operator="equal">
      <formula>0</formula>
    </cfRule>
  </conditionalFormatting>
  <conditionalFormatting sqref="C1510">
    <cfRule type="containsText" dxfId="3585" priority="2774" stopIfTrue="1" operator="containsText" text="f'k{kk foHkkx jktLFkku">
      <formula>NOT(ISERROR(SEARCH("f'k{kk foHkkx jktLFkku",C1510)))</formula>
    </cfRule>
    <cfRule type="containsText" dxfId="3584" priority="2777" stopIfTrue="1" operator="containsText" text="iw.kkZad">
      <formula>NOT(ISERROR(SEARCH("iw.kkZad",C1510)))</formula>
    </cfRule>
  </conditionalFormatting>
  <conditionalFormatting sqref="C1510">
    <cfRule type="cellIs" dxfId="3583" priority="2775" stopIfTrue="1" operator="equal">
      <formula>1800</formula>
    </cfRule>
    <cfRule type="cellIs" dxfId="3582" priority="2776" stopIfTrue="1" operator="equal">
      <formula>200</formula>
    </cfRule>
  </conditionalFormatting>
  <conditionalFormatting sqref="C1510">
    <cfRule type="containsText" dxfId="3581" priority="2773" stopIfTrue="1" operator="containsText" text="dsoy jktdh; fo|ky;ksa esa iz;ksx gsrq fu%'kqYd">
      <formula>NOT(ISERROR(SEARCH("dsoy jktdh; fo|ky;ksa esa iz;ksx gsrq fu%'kqYd",C1510)))</formula>
    </cfRule>
  </conditionalFormatting>
  <conditionalFormatting sqref="C1497:C1498">
    <cfRule type="containsText" dxfId="3580" priority="2755" stopIfTrue="1" operator="containsText" text="dsoy jktdh; fo|ky;ksa esa iz;ksx gsrq fu%'kqYd">
      <formula>NOT(ISERROR(SEARCH("dsoy jktdh; fo|ky;ksa esa iz;ksx gsrq fu%'kqYd",C1497)))</formula>
    </cfRule>
  </conditionalFormatting>
  <conditionalFormatting sqref="J1519">
    <cfRule type="cellIs" dxfId="3579" priority="2772" stopIfTrue="1" operator="equal">
      <formula>0</formula>
    </cfRule>
  </conditionalFormatting>
  <conditionalFormatting sqref="J1519">
    <cfRule type="containsText" dxfId="3578" priority="2768" stopIfTrue="1" operator="containsText" text="f'k{kk foHkkx jktLFkku">
      <formula>NOT(ISERROR(SEARCH("f'k{kk foHkkx jktLFkku",J1519)))</formula>
    </cfRule>
    <cfRule type="containsText" dxfId="3577" priority="2771" stopIfTrue="1" operator="containsText" text="iw.kkZad">
      <formula>NOT(ISERROR(SEARCH("iw.kkZad",J1519)))</formula>
    </cfRule>
  </conditionalFormatting>
  <conditionalFormatting sqref="J1519">
    <cfRule type="cellIs" dxfId="3576" priority="2769" stopIfTrue="1" operator="equal">
      <formula>1800</formula>
    </cfRule>
    <cfRule type="cellIs" dxfId="3575" priority="2770" stopIfTrue="1" operator="equal">
      <formula>200</formula>
    </cfRule>
  </conditionalFormatting>
  <conditionalFormatting sqref="J1519">
    <cfRule type="containsText" dxfId="3574" priority="2767" stopIfTrue="1" operator="containsText" text="dsoy jktdh; fo|ky;ksa esa iz;ksx gsrq fu%'kqYd">
      <formula>NOT(ISERROR(SEARCH("dsoy jktdh; fo|ky;ksa esa iz;ksx gsrq fu%'kqYd",J1519)))</formula>
    </cfRule>
  </conditionalFormatting>
  <conditionalFormatting sqref="C1494:C1495">
    <cfRule type="cellIs" dxfId="3573" priority="2764" stopIfTrue="1" operator="equal">
      <formula>0</formula>
    </cfRule>
  </conditionalFormatting>
  <conditionalFormatting sqref="C1494:C1495">
    <cfRule type="containsText" dxfId="3572" priority="2762" stopIfTrue="1" operator="containsText" text="f'k{kk foHkkx jktLFkku">
      <formula>NOT(ISERROR(SEARCH("f'k{kk foHkkx jktLFkku",C1494)))</formula>
    </cfRule>
    <cfRule type="containsText" dxfId="3571" priority="2763" stopIfTrue="1" operator="containsText" text="iw.kkZad">
      <formula>NOT(ISERROR(SEARCH("iw.kkZad",C1494)))</formula>
    </cfRule>
  </conditionalFormatting>
  <conditionalFormatting sqref="C1494:C1495">
    <cfRule type="containsText" dxfId="3570" priority="2761" stopIfTrue="1" operator="containsText" text="dsoy jktdh; fo|ky;ksa esa iz;ksx gsrq fu%'kqYd">
      <formula>NOT(ISERROR(SEARCH("dsoy jktdh; fo|ky;ksa esa iz;ksx gsrq fu%'kqYd",C1494)))</formula>
    </cfRule>
  </conditionalFormatting>
  <conditionalFormatting sqref="C1494:C1495">
    <cfRule type="cellIs" dxfId="3569" priority="2765" stopIfTrue="1" operator="equal">
      <formula>1800</formula>
    </cfRule>
    <cfRule type="cellIs" dxfId="3568" priority="2766" stopIfTrue="1" operator="equal">
      <formula>200</formula>
    </cfRule>
  </conditionalFormatting>
  <conditionalFormatting sqref="C1497:C1498">
    <cfRule type="cellIs" dxfId="3567" priority="2760" stopIfTrue="1" operator="equal">
      <formula>0</formula>
    </cfRule>
  </conditionalFormatting>
  <conditionalFormatting sqref="C1497:C1498">
    <cfRule type="containsText" dxfId="3566" priority="2756" stopIfTrue="1" operator="containsText" text="f'k{kk foHkkx jktLFkku">
      <formula>NOT(ISERROR(SEARCH("f'k{kk foHkkx jktLFkku",C1497)))</formula>
    </cfRule>
    <cfRule type="containsText" dxfId="3565" priority="2759" stopIfTrue="1" operator="containsText" text="iw.kkZad">
      <formula>NOT(ISERROR(SEARCH("iw.kkZad",C1497)))</formula>
    </cfRule>
  </conditionalFormatting>
  <conditionalFormatting sqref="C1497:C1498">
    <cfRule type="cellIs" dxfId="3564" priority="2757" stopIfTrue="1" operator="equal">
      <formula>1800</formula>
    </cfRule>
    <cfRule type="cellIs" dxfId="3563" priority="2758" stopIfTrue="1" operator="equal">
      <formula>200</formula>
    </cfRule>
  </conditionalFormatting>
  <conditionalFormatting sqref="B1532 C1531:H1532 B1533:H1534 C1523:C1524 B1536 E1535:E1536 H1535:H1536 B1537:E1537 G1537:H1540 C1535:D1535 F1535:G1535 B1539:E1540 C1538:E1538 B1544 C1542 E1542 G1542 E1550 B1527:C1527 B1528:B1529 I1528 I1531 D1530:J1530 J1541:J1544">
    <cfRule type="cellIs" dxfId="3562" priority="2748" stopIfTrue="1" operator="equal">
      <formula>0</formula>
    </cfRule>
  </conditionalFormatting>
  <conditionalFormatting sqref="B1532 C1531:H1532 B1533:H1534 C1523:C1524 B1536 E1535:E1536 H1535:H1536 B1537:E1537 G1537:H1540 C1535:D1535 F1535:G1535 B1539:E1540 C1538:E1538 B1544 C1542 E1542 G1542 E1550 B1527:C1527 B1528:B1529 I1528 I1531 D1530:J1530 J1541:J1544">
    <cfRule type="containsText" dxfId="3561" priority="2744" stopIfTrue="1" operator="containsText" text="f'k{kk foHkkx jktLFkku">
      <formula>NOT(ISERROR(SEARCH("f'k{kk foHkkx jktLFkku",B1523)))</formula>
    </cfRule>
    <cfRule type="containsText" dxfId="3560" priority="2747" stopIfTrue="1" operator="containsText" text="iw.kkZad">
      <formula>NOT(ISERROR(SEARCH("iw.kkZad",B1523)))</formula>
    </cfRule>
  </conditionalFormatting>
  <conditionalFormatting sqref="C1542 E1542 G1542 C1545 C1527 I1527:I1528 J1541:J1543">
    <cfRule type="cellIs" dxfId="3559" priority="2745" stopIfTrue="1" operator="equal">
      <formula>1800</formula>
    </cfRule>
    <cfRule type="cellIs" dxfId="3558" priority="2746" stopIfTrue="1" operator="equal">
      <formula>200</formula>
    </cfRule>
  </conditionalFormatting>
  <conditionalFormatting sqref="B1532 C1531:H1532 B1533:H1534 C1523:C1524 B1536 E1535:E1536 H1535:H1536 B1537:E1537 G1537:H1540 C1535:D1535 F1535:G1535 B1539:E1540 C1538:E1538 B1544 C1542 E1542 G1542 E1550 B1527:C1527 B1528:B1529 I1528 I1531 D1530:J1530 J1541:J1544">
    <cfRule type="containsText" dxfId="3557" priority="2743" stopIfTrue="1" operator="containsText" text="dsoy jktdh; fo|ky;ksa esa iz;ksx gsrq fu%'kqYd">
      <formula>NOT(ISERROR(SEARCH("dsoy jktdh; fo|ky;ksa esa iz;ksx gsrq fu%'kqYd",B1523)))</formula>
    </cfRule>
  </conditionalFormatting>
  <conditionalFormatting sqref="H1550">
    <cfRule type="containsText" dxfId="3556" priority="2739" stopIfTrue="1" operator="containsText" text="dsoy jktdh; fo|ky;ksa esa iz;ksx gsrq fu%'kqYd">
      <formula>NOT(ISERROR(SEARCH("dsoy jktdh; fo|ky;ksa esa iz;ksx gsrq fu%'kqYd",H1550)))</formula>
    </cfRule>
  </conditionalFormatting>
  <conditionalFormatting sqref="H1550">
    <cfRule type="cellIs" dxfId="3555" priority="2742" stopIfTrue="1" operator="equal">
      <formula>0</formula>
    </cfRule>
  </conditionalFormatting>
  <conditionalFormatting sqref="A1520:A1521 B1523:B1526 C1545 B1541 B1530:C1530 B1543:C1543 B1531">
    <cfRule type="cellIs" dxfId="3554" priority="2754" stopIfTrue="1" operator="equal">
      <formula>0</formula>
    </cfRule>
  </conditionalFormatting>
  <conditionalFormatting sqref="A1520:A1521 B1523:B1526 C1545 B1541 B1530:C1530 B1543:C1543 B1531">
    <cfRule type="containsText" dxfId="3553" priority="2750" stopIfTrue="1" operator="containsText" text="f'k{kk foHkkx jktLFkku">
      <formula>NOT(ISERROR(SEARCH("f'k{kk foHkkx jktLFkku",A1520)))</formula>
    </cfRule>
    <cfRule type="containsText" dxfId="3552" priority="2753" stopIfTrue="1" operator="containsText" text="iw.kkZad">
      <formula>NOT(ISERROR(SEARCH("iw.kkZad",A1520)))</formula>
    </cfRule>
  </conditionalFormatting>
  <conditionalFormatting sqref="C1524">
    <cfRule type="cellIs" dxfId="3551" priority="2751" stopIfTrue="1" operator="equal">
      <formula>1800</formula>
    </cfRule>
    <cfRule type="cellIs" dxfId="3550" priority="2752" stopIfTrue="1" operator="equal">
      <formula>200</formula>
    </cfRule>
  </conditionalFormatting>
  <conditionalFormatting sqref="A1520:A1521 B1523:B1526 C1545 B1541 B1530:C1530 B1543:C1543 B1531">
    <cfRule type="containsText" dxfId="3549" priority="2749" stopIfTrue="1" operator="containsText" text="dsoy jktdh; fo|ky;ksa esa iz;ksx gsrq fu%'kqYd">
      <formula>NOT(ISERROR(SEARCH("dsoy jktdh; fo|ky;ksa esa iz;ksx gsrq fu%'kqYd",A1520)))</formula>
    </cfRule>
  </conditionalFormatting>
  <conditionalFormatting sqref="B1538 B1535">
    <cfRule type="containsText" dxfId="3548" priority="2735" stopIfTrue="1" operator="containsText" text="dsoy jktdh; fo|ky;ksa esa iz;ksx gsrq fu%'kqYd">
      <formula>NOT(ISERROR(SEARCH("dsoy jktdh; fo|ky;ksa esa iz;ksx gsrq fu%'kqYd",B1535)))</formula>
    </cfRule>
  </conditionalFormatting>
  <conditionalFormatting sqref="H1550">
    <cfRule type="containsText" dxfId="3547" priority="2740" stopIfTrue="1" operator="containsText" text="f'k{kk foHkkx jktLFkku">
      <formula>NOT(ISERROR(SEARCH("f'k{kk foHkkx jktLFkku",H1550)))</formula>
    </cfRule>
    <cfRule type="containsText" dxfId="3546" priority="2741" stopIfTrue="1" operator="containsText" text="iw.kkZad">
      <formula>NOT(ISERROR(SEARCH("iw.kkZad",H1550)))</formula>
    </cfRule>
  </conditionalFormatting>
  <conditionalFormatting sqref="B1538 B1535">
    <cfRule type="cellIs" dxfId="3545" priority="2738" stopIfTrue="1" operator="equal">
      <formula>0</formula>
    </cfRule>
  </conditionalFormatting>
  <conditionalFormatting sqref="B1538 B1535">
    <cfRule type="containsText" dxfId="3544" priority="2736" stopIfTrue="1" operator="containsText" text="f'k{kk foHkkx jktLFkku">
      <formula>NOT(ISERROR(SEARCH("f'k{kk foHkkx jktLFkku",B1535)))</formula>
    </cfRule>
    <cfRule type="containsText" dxfId="3543" priority="2737" stopIfTrue="1" operator="containsText" text="iw.kkZad">
      <formula>NOT(ISERROR(SEARCH("iw.kkZad",B1535)))</formula>
    </cfRule>
  </conditionalFormatting>
  <conditionalFormatting sqref="G1543">
    <cfRule type="cellIs" dxfId="3542" priority="2734" stopIfTrue="1" operator="equal">
      <formula>0</formula>
    </cfRule>
  </conditionalFormatting>
  <conditionalFormatting sqref="G1543">
    <cfRule type="containsText" dxfId="3541" priority="2732" stopIfTrue="1" operator="containsText" text="f'k{kk foHkkx jktLFkku">
      <formula>NOT(ISERROR(SEARCH("f'k{kk foHkkx jktLFkku",G1543)))</formula>
    </cfRule>
    <cfRule type="containsText" dxfId="3540" priority="2733" stopIfTrue="1" operator="containsText" text="iw.kkZad">
      <formula>NOT(ISERROR(SEARCH("iw.kkZad",G1543)))</formula>
    </cfRule>
  </conditionalFormatting>
  <conditionalFormatting sqref="G1543">
    <cfRule type="containsText" dxfId="3539" priority="2731" stopIfTrue="1" operator="containsText" text="dsoy jktdh; fo|ky;ksa esa iz;ksx gsrq fu%'kqYd">
      <formula>NOT(ISERROR(SEARCH("dsoy jktdh; fo|ky;ksa esa iz;ksx gsrq fu%'kqYd",G1543)))</formula>
    </cfRule>
  </conditionalFormatting>
  <conditionalFormatting sqref="I1542">
    <cfRule type="cellIs" dxfId="3538" priority="2730" stopIfTrue="1" operator="equal">
      <formula>0</formula>
    </cfRule>
  </conditionalFormatting>
  <conditionalFormatting sqref="I1542">
    <cfRule type="containsText" dxfId="3537" priority="2726" stopIfTrue="1" operator="containsText" text="f'k{kk foHkkx jktLFkku">
      <formula>NOT(ISERROR(SEARCH("f'k{kk foHkkx jktLFkku",I1542)))</formula>
    </cfRule>
    <cfRule type="containsText" dxfId="3536" priority="2729" stopIfTrue="1" operator="containsText" text="iw.kkZad">
      <formula>NOT(ISERROR(SEARCH("iw.kkZad",I1542)))</formula>
    </cfRule>
  </conditionalFormatting>
  <conditionalFormatting sqref="I1542">
    <cfRule type="cellIs" dxfId="3535" priority="2727" stopIfTrue="1" operator="equal">
      <formula>1800</formula>
    </cfRule>
    <cfRule type="cellIs" dxfId="3534" priority="2728" stopIfTrue="1" operator="equal">
      <formula>200</formula>
    </cfRule>
  </conditionalFormatting>
  <conditionalFormatting sqref="I1542">
    <cfRule type="containsText" dxfId="3533" priority="2725" stopIfTrue="1" operator="containsText" text="dsoy jktdh; fo|ky;ksa esa iz;ksx gsrq fu%'kqYd">
      <formula>NOT(ISERROR(SEARCH("dsoy jktdh; fo|ky;ksa esa iz;ksx gsrq fu%'kqYd",I1542)))</formula>
    </cfRule>
  </conditionalFormatting>
  <conditionalFormatting sqref="C1541">
    <cfRule type="cellIs" dxfId="3532" priority="2724" stopIfTrue="1" operator="equal">
      <formula>0</formula>
    </cfRule>
  </conditionalFormatting>
  <conditionalFormatting sqref="C1541">
    <cfRule type="containsText" dxfId="3531" priority="2720" stopIfTrue="1" operator="containsText" text="f'k{kk foHkkx jktLFkku">
      <formula>NOT(ISERROR(SEARCH("f'k{kk foHkkx jktLFkku",C1541)))</formula>
    </cfRule>
    <cfRule type="containsText" dxfId="3530" priority="2723" stopIfTrue="1" operator="containsText" text="iw.kkZad">
      <formula>NOT(ISERROR(SEARCH("iw.kkZad",C1541)))</formula>
    </cfRule>
  </conditionalFormatting>
  <conditionalFormatting sqref="C1541">
    <cfRule type="cellIs" dxfId="3529" priority="2721" stopIfTrue="1" operator="equal">
      <formula>1800</formula>
    </cfRule>
    <cfRule type="cellIs" dxfId="3528" priority="2722" stopIfTrue="1" operator="equal">
      <formula>200</formula>
    </cfRule>
  </conditionalFormatting>
  <conditionalFormatting sqref="C1541">
    <cfRule type="containsText" dxfId="3527" priority="2719" stopIfTrue="1" operator="containsText" text="dsoy jktdh; fo|ky;ksa esa iz;ksx gsrq fu%'kqYd">
      <formula>NOT(ISERROR(SEARCH("dsoy jktdh; fo|ky;ksa esa iz;ksx gsrq fu%'kqYd",C1541)))</formula>
    </cfRule>
  </conditionalFormatting>
  <conditionalFormatting sqref="C1528:C1529">
    <cfRule type="containsText" dxfId="3526" priority="2701" stopIfTrue="1" operator="containsText" text="dsoy jktdh; fo|ky;ksa esa iz;ksx gsrq fu%'kqYd">
      <formula>NOT(ISERROR(SEARCH("dsoy jktdh; fo|ky;ksa esa iz;ksx gsrq fu%'kqYd",C1528)))</formula>
    </cfRule>
  </conditionalFormatting>
  <conditionalFormatting sqref="J1550">
    <cfRule type="cellIs" dxfId="3525" priority="2718" stopIfTrue="1" operator="equal">
      <formula>0</formula>
    </cfRule>
  </conditionalFormatting>
  <conditionalFormatting sqref="J1550">
    <cfRule type="containsText" dxfId="3524" priority="2714" stopIfTrue="1" operator="containsText" text="f'k{kk foHkkx jktLFkku">
      <formula>NOT(ISERROR(SEARCH("f'k{kk foHkkx jktLFkku",J1550)))</formula>
    </cfRule>
    <cfRule type="containsText" dxfId="3523" priority="2717" stopIfTrue="1" operator="containsText" text="iw.kkZad">
      <formula>NOT(ISERROR(SEARCH("iw.kkZad",J1550)))</formula>
    </cfRule>
  </conditionalFormatting>
  <conditionalFormatting sqref="J1550">
    <cfRule type="cellIs" dxfId="3522" priority="2715" stopIfTrue="1" operator="equal">
      <formula>1800</formula>
    </cfRule>
    <cfRule type="cellIs" dxfId="3521" priority="2716" stopIfTrue="1" operator="equal">
      <formula>200</formula>
    </cfRule>
  </conditionalFormatting>
  <conditionalFormatting sqref="J1550">
    <cfRule type="containsText" dxfId="3520" priority="2713" stopIfTrue="1" operator="containsText" text="dsoy jktdh; fo|ky;ksa esa iz;ksx gsrq fu%'kqYd">
      <formula>NOT(ISERROR(SEARCH("dsoy jktdh; fo|ky;ksa esa iz;ksx gsrq fu%'kqYd",J1550)))</formula>
    </cfRule>
  </conditionalFormatting>
  <conditionalFormatting sqref="C1525:C1526">
    <cfRule type="cellIs" dxfId="3519" priority="2710" stopIfTrue="1" operator="equal">
      <formula>0</formula>
    </cfRule>
  </conditionalFormatting>
  <conditionalFormatting sqref="C1525:C1526">
    <cfRule type="containsText" dxfId="3518" priority="2708" stopIfTrue="1" operator="containsText" text="f'k{kk foHkkx jktLFkku">
      <formula>NOT(ISERROR(SEARCH("f'k{kk foHkkx jktLFkku",C1525)))</formula>
    </cfRule>
    <cfRule type="containsText" dxfId="3517" priority="2709" stopIfTrue="1" operator="containsText" text="iw.kkZad">
      <formula>NOT(ISERROR(SEARCH("iw.kkZad",C1525)))</formula>
    </cfRule>
  </conditionalFormatting>
  <conditionalFormatting sqref="C1525:C1526">
    <cfRule type="containsText" dxfId="3516" priority="2707" stopIfTrue="1" operator="containsText" text="dsoy jktdh; fo|ky;ksa esa iz;ksx gsrq fu%'kqYd">
      <formula>NOT(ISERROR(SEARCH("dsoy jktdh; fo|ky;ksa esa iz;ksx gsrq fu%'kqYd",C1525)))</formula>
    </cfRule>
  </conditionalFormatting>
  <conditionalFormatting sqref="C1525:C1526">
    <cfRule type="cellIs" dxfId="3515" priority="2711" stopIfTrue="1" operator="equal">
      <formula>1800</formula>
    </cfRule>
    <cfRule type="cellIs" dxfId="3514" priority="2712" stopIfTrue="1" operator="equal">
      <formula>200</formula>
    </cfRule>
  </conditionalFormatting>
  <conditionalFormatting sqref="C1528:C1529">
    <cfRule type="cellIs" dxfId="3513" priority="2706" stopIfTrue="1" operator="equal">
      <formula>0</formula>
    </cfRule>
  </conditionalFormatting>
  <conditionalFormatting sqref="C1528:C1529">
    <cfRule type="containsText" dxfId="3512" priority="2702" stopIfTrue="1" operator="containsText" text="f'k{kk foHkkx jktLFkku">
      <formula>NOT(ISERROR(SEARCH("f'k{kk foHkkx jktLFkku",C1528)))</formula>
    </cfRule>
    <cfRule type="containsText" dxfId="3511" priority="2705" stopIfTrue="1" operator="containsText" text="iw.kkZad">
      <formula>NOT(ISERROR(SEARCH("iw.kkZad",C1528)))</formula>
    </cfRule>
  </conditionalFormatting>
  <conditionalFormatting sqref="C1528:C1529">
    <cfRule type="cellIs" dxfId="3510" priority="2703" stopIfTrue="1" operator="equal">
      <formula>1800</formula>
    </cfRule>
    <cfRule type="cellIs" dxfId="3509" priority="2704" stopIfTrue="1" operator="equal">
      <formula>200</formula>
    </cfRule>
  </conditionalFormatting>
  <conditionalFormatting sqref="B1563 C1562:H1563 B1564:H1565 C1554:C1555 B1567 E1566:E1567 H1566:H1567 B1568:E1568 G1568:H1571 C1566:D1566 F1566:G1566 B1570:E1571 C1569:E1569 B1575 C1573 E1573 G1573 E1581 B1558:C1558 B1559:B1560 I1559 I1562 D1561:J1561 J1572:J1575">
    <cfRule type="cellIs" dxfId="3508" priority="2694" stopIfTrue="1" operator="equal">
      <formula>0</formula>
    </cfRule>
  </conditionalFormatting>
  <conditionalFormatting sqref="B1563 C1562:H1563 B1564:H1565 C1554:C1555 B1567 E1566:E1567 H1566:H1567 B1568:E1568 G1568:H1571 C1566:D1566 F1566:G1566 B1570:E1571 C1569:E1569 B1575 C1573 E1573 G1573 E1581 B1558:C1558 B1559:B1560 I1559 I1562 D1561:J1561 J1572:J1575">
    <cfRule type="containsText" dxfId="3507" priority="2690" stopIfTrue="1" operator="containsText" text="f'k{kk foHkkx jktLFkku">
      <formula>NOT(ISERROR(SEARCH("f'k{kk foHkkx jktLFkku",B1554)))</formula>
    </cfRule>
    <cfRule type="containsText" dxfId="3506" priority="2693" stopIfTrue="1" operator="containsText" text="iw.kkZad">
      <formula>NOT(ISERROR(SEARCH("iw.kkZad",B1554)))</formula>
    </cfRule>
  </conditionalFormatting>
  <conditionalFormatting sqref="C1573 E1573 G1573 C1576 C1558 I1558:I1559 J1572:J1574">
    <cfRule type="cellIs" dxfId="3505" priority="2691" stopIfTrue="1" operator="equal">
      <formula>1800</formula>
    </cfRule>
    <cfRule type="cellIs" dxfId="3504" priority="2692" stopIfTrue="1" operator="equal">
      <formula>200</formula>
    </cfRule>
  </conditionalFormatting>
  <conditionalFormatting sqref="B1563 C1562:H1563 B1564:H1565 C1554:C1555 B1567 E1566:E1567 H1566:H1567 B1568:E1568 G1568:H1571 C1566:D1566 F1566:G1566 B1570:E1571 C1569:E1569 B1575 C1573 E1573 G1573 E1581 B1558:C1558 B1559:B1560 I1559 I1562 D1561:J1561 J1572:J1575">
    <cfRule type="containsText" dxfId="3503" priority="2689" stopIfTrue="1" operator="containsText" text="dsoy jktdh; fo|ky;ksa esa iz;ksx gsrq fu%'kqYd">
      <formula>NOT(ISERROR(SEARCH("dsoy jktdh; fo|ky;ksa esa iz;ksx gsrq fu%'kqYd",B1554)))</formula>
    </cfRule>
  </conditionalFormatting>
  <conditionalFormatting sqref="H1581">
    <cfRule type="containsText" dxfId="3502" priority="2685" stopIfTrue="1" operator="containsText" text="dsoy jktdh; fo|ky;ksa esa iz;ksx gsrq fu%'kqYd">
      <formula>NOT(ISERROR(SEARCH("dsoy jktdh; fo|ky;ksa esa iz;ksx gsrq fu%'kqYd",H1581)))</formula>
    </cfRule>
  </conditionalFormatting>
  <conditionalFormatting sqref="H1581">
    <cfRule type="cellIs" dxfId="3501" priority="2688" stopIfTrue="1" operator="equal">
      <formula>0</formula>
    </cfRule>
  </conditionalFormatting>
  <conditionalFormatting sqref="A1551:A1552 B1554:B1557 C1576 B1572 B1561:C1561 B1574:C1574 B1562">
    <cfRule type="cellIs" dxfId="3500" priority="2700" stopIfTrue="1" operator="equal">
      <formula>0</formula>
    </cfRule>
  </conditionalFormatting>
  <conditionalFormatting sqref="A1551:A1552 B1554:B1557 C1576 B1572 B1561:C1561 B1574:C1574 B1562">
    <cfRule type="containsText" dxfId="3499" priority="2696" stopIfTrue="1" operator="containsText" text="f'k{kk foHkkx jktLFkku">
      <formula>NOT(ISERROR(SEARCH("f'k{kk foHkkx jktLFkku",A1551)))</formula>
    </cfRule>
    <cfRule type="containsText" dxfId="3498" priority="2699" stopIfTrue="1" operator="containsText" text="iw.kkZad">
      <formula>NOT(ISERROR(SEARCH("iw.kkZad",A1551)))</formula>
    </cfRule>
  </conditionalFormatting>
  <conditionalFormatting sqref="C1555">
    <cfRule type="cellIs" dxfId="3497" priority="2697" stopIfTrue="1" operator="equal">
      <formula>1800</formula>
    </cfRule>
    <cfRule type="cellIs" dxfId="3496" priority="2698" stopIfTrue="1" operator="equal">
      <formula>200</formula>
    </cfRule>
  </conditionalFormatting>
  <conditionalFormatting sqref="A1551:A1552 B1554:B1557 C1576 B1572 B1561:C1561 B1574:C1574 B1562">
    <cfRule type="containsText" dxfId="3495" priority="2695" stopIfTrue="1" operator="containsText" text="dsoy jktdh; fo|ky;ksa esa iz;ksx gsrq fu%'kqYd">
      <formula>NOT(ISERROR(SEARCH("dsoy jktdh; fo|ky;ksa esa iz;ksx gsrq fu%'kqYd",A1551)))</formula>
    </cfRule>
  </conditionalFormatting>
  <conditionalFormatting sqref="B1569 B1566">
    <cfRule type="containsText" dxfId="3494" priority="2681" stopIfTrue="1" operator="containsText" text="dsoy jktdh; fo|ky;ksa esa iz;ksx gsrq fu%'kqYd">
      <formula>NOT(ISERROR(SEARCH("dsoy jktdh; fo|ky;ksa esa iz;ksx gsrq fu%'kqYd",B1566)))</formula>
    </cfRule>
  </conditionalFormatting>
  <conditionalFormatting sqref="H1581">
    <cfRule type="containsText" dxfId="3493" priority="2686" stopIfTrue="1" operator="containsText" text="f'k{kk foHkkx jktLFkku">
      <formula>NOT(ISERROR(SEARCH("f'k{kk foHkkx jktLFkku",H1581)))</formula>
    </cfRule>
    <cfRule type="containsText" dxfId="3492" priority="2687" stopIfTrue="1" operator="containsText" text="iw.kkZad">
      <formula>NOT(ISERROR(SEARCH("iw.kkZad",H1581)))</formula>
    </cfRule>
  </conditionalFormatting>
  <conditionalFormatting sqref="B1569 B1566">
    <cfRule type="cellIs" dxfId="3491" priority="2684" stopIfTrue="1" operator="equal">
      <formula>0</formula>
    </cfRule>
  </conditionalFormatting>
  <conditionalFormatting sqref="B1569 B1566">
    <cfRule type="containsText" dxfId="3490" priority="2682" stopIfTrue="1" operator="containsText" text="f'k{kk foHkkx jktLFkku">
      <formula>NOT(ISERROR(SEARCH("f'k{kk foHkkx jktLFkku",B1566)))</formula>
    </cfRule>
    <cfRule type="containsText" dxfId="3489" priority="2683" stopIfTrue="1" operator="containsText" text="iw.kkZad">
      <formula>NOT(ISERROR(SEARCH("iw.kkZad",B1566)))</formula>
    </cfRule>
  </conditionalFormatting>
  <conditionalFormatting sqref="G1574">
    <cfRule type="cellIs" dxfId="3488" priority="2680" stopIfTrue="1" operator="equal">
      <formula>0</formula>
    </cfRule>
  </conditionalFormatting>
  <conditionalFormatting sqref="G1574">
    <cfRule type="containsText" dxfId="3487" priority="2678" stopIfTrue="1" operator="containsText" text="f'k{kk foHkkx jktLFkku">
      <formula>NOT(ISERROR(SEARCH("f'k{kk foHkkx jktLFkku",G1574)))</formula>
    </cfRule>
    <cfRule type="containsText" dxfId="3486" priority="2679" stopIfTrue="1" operator="containsText" text="iw.kkZad">
      <formula>NOT(ISERROR(SEARCH("iw.kkZad",G1574)))</formula>
    </cfRule>
  </conditionalFormatting>
  <conditionalFormatting sqref="G1574">
    <cfRule type="containsText" dxfId="3485" priority="2677" stopIfTrue="1" operator="containsText" text="dsoy jktdh; fo|ky;ksa esa iz;ksx gsrq fu%'kqYd">
      <formula>NOT(ISERROR(SEARCH("dsoy jktdh; fo|ky;ksa esa iz;ksx gsrq fu%'kqYd",G1574)))</formula>
    </cfRule>
  </conditionalFormatting>
  <conditionalFormatting sqref="I1573">
    <cfRule type="cellIs" dxfId="3484" priority="2676" stopIfTrue="1" operator="equal">
      <formula>0</formula>
    </cfRule>
  </conditionalFormatting>
  <conditionalFormatting sqref="I1573">
    <cfRule type="containsText" dxfId="3483" priority="2672" stopIfTrue="1" operator="containsText" text="f'k{kk foHkkx jktLFkku">
      <formula>NOT(ISERROR(SEARCH("f'k{kk foHkkx jktLFkku",I1573)))</formula>
    </cfRule>
    <cfRule type="containsText" dxfId="3482" priority="2675" stopIfTrue="1" operator="containsText" text="iw.kkZad">
      <formula>NOT(ISERROR(SEARCH("iw.kkZad",I1573)))</formula>
    </cfRule>
  </conditionalFormatting>
  <conditionalFormatting sqref="I1573">
    <cfRule type="cellIs" dxfId="3481" priority="2673" stopIfTrue="1" operator="equal">
      <formula>1800</formula>
    </cfRule>
    <cfRule type="cellIs" dxfId="3480" priority="2674" stopIfTrue="1" operator="equal">
      <formula>200</formula>
    </cfRule>
  </conditionalFormatting>
  <conditionalFormatting sqref="I1573">
    <cfRule type="containsText" dxfId="3479" priority="2671" stopIfTrue="1" operator="containsText" text="dsoy jktdh; fo|ky;ksa esa iz;ksx gsrq fu%'kqYd">
      <formula>NOT(ISERROR(SEARCH("dsoy jktdh; fo|ky;ksa esa iz;ksx gsrq fu%'kqYd",I1573)))</formula>
    </cfRule>
  </conditionalFormatting>
  <conditionalFormatting sqref="C1572">
    <cfRule type="cellIs" dxfId="3478" priority="2670" stopIfTrue="1" operator="equal">
      <formula>0</formula>
    </cfRule>
  </conditionalFormatting>
  <conditionalFormatting sqref="C1572">
    <cfRule type="containsText" dxfId="3477" priority="2666" stopIfTrue="1" operator="containsText" text="f'k{kk foHkkx jktLFkku">
      <formula>NOT(ISERROR(SEARCH("f'k{kk foHkkx jktLFkku",C1572)))</formula>
    </cfRule>
    <cfRule type="containsText" dxfId="3476" priority="2669" stopIfTrue="1" operator="containsText" text="iw.kkZad">
      <formula>NOT(ISERROR(SEARCH("iw.kkZad",C1572)))</formula>
    </cfRule>
  </conditionalFormatting>
  <conditionalFormatting sqref="C1572">
    <cfRule type="cellIs" dxfId="3475" priority="2667" stopIfTrue="1" operator="equal">
      <formula>1800</formula>
    </cfRule>
    <cfRule type="cellIs" dxfId="3474" priority="2668" stopIfTrue="1" operator="equal">
      <formula>200</formula>
    </cfRule>
  </conditionalFormatting>
  <conditionalFormatting sqref="C1572">
    <cfRule type="containsText" dxfId="3473" priority="2665" stopIfTrue="1" operator="containsText" text="dsoy jktdh; fo|ky;ksa esa iz;ksx gsrq fu%'kqYd">
      <formula>NOT(ISERROR(SEARCH("dsoy jktdh; fo|ky;ksa esa iz;ksx gsrq fu%'kqYd",C1572)))</formula>
    </cfRule>
  </conditionalFormatting>
  <conditionalFormatting sqref="C1559:C1560">
    <cfRule type="containsText" dxfId="3472" priority="2647" stopIfTrue="1" operator="containsText" text="dsoy jktdh; fo|ky;ksa esa iz;ksx gsrq fu%'kqYd">
      <formula>NOT(ISERROR(SEARCH("dsoy jktdh; fo|ky;ksa esa iz;ksx gsrq fu%'kqYd",C1559)))</formula>
    </cfRule>
  </conditionalFormatting>
  <conditionalFormatting sqref="J1581">
    <cfRule type="cellIs" dxfId="3471" priority="2664" stopIfTrue="1" operator="equal">
      <formula>0</formula>
    </cfRule>
  </conditionalFormatting>
  <conditionalFormatting sqref="J1581">
    <cfRule type="containsText" dxfId="3470" priority="2660" stopIfTrue="1" operator="containsText" text="f'k{kk foHkkx jktLFkku">
      <formula>NOT(ISERROR(SEARCH("f'k{kk foHkkx jktLFkku",J1581)))</formula>
    </cfRule>
    <cfRule type="containsText" dxfId="3469" priority="2663" stopIfTrue="1" operator="containsText" text="iw.kkZad">
      <formula>NOT(ISERROR(SEARCH("iw.kkZad",J1581)))</formula>
    </cfRule>
  </conditionalFormatting>
  <conditionalFormatting sqref="J1581">
    <cfRule type="cellIs" dxfId="3468" priority="2661" stopIfTrue="1" operator="equal">
      <formula>1800</formula>
    </cfRule>
    <cfRule type="cellIs" dxfId="3467" priority="2662" stopIfTrue="1" operator="equal">
      <formula>200</formula>
    </cfRule>
  </conditionalFormatting>
  <conditionalFormatting sqref="J1581">
    <cfRule type="containsText" dxfId="3466" priority="2659" stopIfTrue="1" operator="containsText" text="dsoy jktdh; fo|ky;ksa esa iz;ksx gsrq fu%'kqYd">
      <formula>NOT(ISERROR(SEARCH("dsoy jktdh; fo|ky;ksa esa iz;ksx gsrq fu%'kqYd",J1581)))</formula>
    </cfRule>
  </conditionalFormatting>
  <conditionalFormatting sqref="C1556:C1557">
    <cfRule type="cellIs" dxfId="3465" priority="2656" stopIfTrue="1" operator="equal">
      <formula>0</formula>
    </cfRule>
  </conditionalFormatting>
  <conditionalFormatting sqref="C1556:C1557">
    <cfRule type="containsText" dxfId="3464" priority="2654" stopIfTrue="1" operator="containsText" text="f'k{kk foHkkx jktLFkku">
      <formula>NOT(ISERROR(SEARCH("f'k{kk foHkkx jktLFkku",C1556)))</formula>
    </cfRule>
    <cfRule type="containsText" dxfId="3463" priority="2655" stopIfTrue="1" operator="containsText" text="iw.kkZad">
      <formula>NOT(ISERROR(SEARCH("iw.kkZad",C1556)))</formula>
    </cfRule>
  </conditionalFormatting>
  <conditionalFormatting sqref="C1556:C1557">
    <cfRule type="containsText" dxfId="3462" priority="2653" stopIfTrue="1" operator="containsText" text="dsoy jktdh; fo|ky;ksa esa iz;ksx gsrq fu%'kqYd">
      <formula>NOT(ISERROR(SEARCH("dsoy jktdh; fo|ky;ksa esa iz;ksx gsrq fu%'kqYd",C1556)))</formula>
    </cfRule>
  </conditionalFormatting>
  <conditionalFormatting sqref="C1556:C1557">
    <cfRule type="cellIs" dxfId="3461" priority="2657" stopIfTrue="1" operator="equal">
      <formula>1800</formula>
    </cfRule>
    <cfRule type="cellIs" dxfId="3460" priority="2658" stopIfTrue="1" operator="equal">
      <formula>200</formula>
    </cfRule>
  </conditionalFormatting>
  <conditionalFormatting sqref="C1559:C1560">
    <cfRule type="cellIs" dxfId="3459" priority="2652" stopIfTrue="1" operator="equal">
      <formula>0</formula>
    </cfRule>
  </conditionalFormatting>
  <conditionalFormatting sqref="C1559:C1560">
    <cfRule type="containsText" dxfId="3458" priority="2648" stopIfTrue="1" operator="containsText" text="f'k{kk foHkkx jktLFkku">
      <formula>NOT(ISERROR(SEARCH("f'k{kk foHkkx jktLFkku",C1559)))</formula>
    </cfRule>
    <cfRule type="containsText" dxfId="3457" priority="2651" stopIfTrue="1" operator="containsText" text="iw.kkZad">
      <formula>NOT(ISERROR(SEARCH("iw.kkZad",C1559)))</formula>
    </cfRule>
  </conditionalFormatting>
  <conditionalFormatting sqref="C1559:C1560">
    <cfRule type="cellIs" dxfId="3456" priority="2649" stopIfTrue="1" operator="equal">
      <formula>1800</formula>
    </cfRule>
    <cfRule type="cellIs" dxfId="3455" priority="2650" stopIfTrue="1" operator="equal">
      <formula>200</formula>
    </cfRule>
  </conditionalFormatting>
  <conditionalFormatting sqref="B1594 C1593:H1594 B1595:H1596 C1585:C1586 B1598 E1597:E1598 H1597:H1598 B1599:E1599 G1599:H1602 C1597:D1597 F1597:G1597 B1601:E1602 C1600:E1600 B1606 C1604 E1604 G1604 E1612 B1589:C1589 B1590:B1591 I1590 I1593 D1592:J1592 J1603:J1606">
    <cfRule type="cellIs" dxfId="3454" priority="2640" stopIfTrue="1" operator="equal">
      <formula>0</formula>
    </cfRule>
  </conditionalFormatting>
  <conditionalFormatting sqref="B1594 C1593:H1594 B1595:H1596 C1585:C1586 B1598 E1597:E1598 H1597:H1598 B1599:E1599 G1599:H1602 C1597:D1597 F1597:G1597 B1601:E1602 C1600:E1600 B1606 C1604 E1604 G1604 E1612 B1589:C1589 B1590:B1591 I1590 I1593 D1592:J1592 J1603:J1606">
    <cfRule type="containsText" dxfId="3453" priority="2636" stopIfTrue="1" operator="containsText" text="f'k{kk foHkkx jktLFkku">
      <formula>NOT(ISERROR(SEARCH("f'k{kk foHkkx jktLFkku",B1585)))</formula>
    </cfRule>
    <cfRule type="containsText" dxfId="3452" priority="2639" stopIfTrue="1" operator="containsText" text="iw.kkZad">
      <formula>NOT(ISERROR(SEARCH("iw.kkZad",B1585)))</formula>
    </cfRule>
  </conditionalFormatting>
  <conditionalFormatting sqref="C1604 E1604 G1604 C1607 C1589 I1589:I1590 J1603:J1605">
    <cfRule type="cellIs" dxfId="3451" priority="2637" stopIfTrue="1" operator="equal">
      <formula>1800</formula>
    </cfRule>
    <cfRule type="cellIs" dxfId="3450" priority="2638" stopIfTrue="1" operator="equal">
      <formula>200</formula>
    </cfRule>
  </conditionalFormatting>
  <conditionalFormatting sqref="B1594 C1593:H1594 B1595:H1596 C1585:C1586 B1598 E1597:E1598 H1597:H1598 B1599:E1599 G1599:H1602 C1597:D1597 F1597:G1597 B1601:E1602 C1600:E1600 B1606 C1604 E1604 G1604 E1612 B1589:C1589 B1590:B1591 I1590 I1593 D1592:J1592 J1603:J1606">
    <cfRule type="containsText" dxfId="3449" priority="2635" stopIfTrue="1" operator="containsText" text="dsoy jktdh; fo|ky;ksa esa iz;ksx gsrq fu%'kqYd">
      <formula>NOT(ISERROR(SEARCH("dsoy jktdh; fo|ky;ksa esa iz;ksx gsrq fu%'kqYd",B1585)))</formula>
    </cfRule>
  </conditionalFormatting>
  <conditionalFormatting sqref="H1612">
    <cfRule type="containsText" dxfId="3448" priority="2631" stopIfTrue="1" operator="containsText" text="dsoy jktdh; fo|ky;ksa esa iz;ksx gsrq fu%'kqYd">
      <formula>NOT(ISERROR(SEARCH("dsoy jktdh; fo|ky;ksa esa iz;ksx gsrq fu%'kqYd",H1612)))</formula>
    </cfRule>
  </conditionalFormatting>
  <conditionalFormatting sqref="H1612">
    <cfRule type="cellIs" dxfId="3447" priority="2634" stopIfTrue="1" operator="equal">
      <formula>0</formula>
    </cfRule>
  </conditionalFormatting>
  <conditionalFormatting sqref="A1582:A1583 B1585:B1588 C1607 B1603 B1592:C1592 B1605:C1605 B1593">
    <cfRule type="cellIs" dxfId="3446" priority="2646" stopIfTrue="1" operator="equal">
      <formula>0</formula>
    </cfRule>
  </conditionalFormatting>
  <conditionalFormatting sqref="A1582:A1583 B1585:B1588 C1607 B1603 B1592:C1592 B1605:C1605 B1593">
    <cfRule type="containsText" dxfId="3445" priority="2642" stopIfTrue="1" operator="containsText" text="f'k{kk foHkkx jktLFkku">
      <formula>NOT(ISERROR(SEARCH("f'k{kk foHkkx jktLFkku",A1582)))</formula>
    </cfRule>
    <cfRule type="containsText" dxfId="3444" priority="2645" stopIfTrue="1" operator="containsText" text="iw.kkZad">
      <formula>NOT(ISERROR(SEARCH("iw.kkZad",A1582)))</formula>
    </cfRule>
  </conditionalFormatting>
  <conditionalFormatting sqref="C1586">
    <cfRule type="cellIs" dxfId="3443" priority="2643" stopIfTrue="1" operator="equal">
      <formula>1800</formula>
    </cfRule>
    <cfRule type="cellIs" dxfId="3442" priority="2644" stopIfTrue="1" operator="equal">
      <formula>200</formula>
    </cfRule>
  </conditionalFormatting>
  <conditionalFormatting sqref="A1582:A1583 B1585:B1588 C1607 B1603 B1592:C1592 B1605:C1605 B1593">
    <cfRule type="containsText" dxfId="3441" priority="2641" stopIfTrue="1" operator="containsText" text="dsoy jktdh; fo|ky;ksa esa iz;ksx gsrq fu%'kqYd">
      <formula>NOT(ISERROR(SEARCH("dsoy jktdh; fo|ky;ksa esa iz;ksx gsrq fu%'kqYd",A1582)))</formula>
    </cfRule>
  </conditionalFormatting>
  <conditionalFormatting sqref="B1600 B1597">
    <cfRule type="containsText" dxfId="3440" priority="2627" stopIfTrue="1" operator="containsText" text="dsoy jktdh; fo|ky;ksa esa iz;ksx gsrq fu%'kqYd">
      <formula>NOT(ISERROR(SEARCH("dsoy jktdh; fo|ky;ksa esa iz;ksx gsrq fu%'kqYd",B1597)))</formula>
    </cfRule>
  </conditionalFormatting>
  <conditionalFormatting sqref="H1612">
    <cfRule type="containsText" dxfId="3439" priority="2632" stopIfTrue="1" operator="containsText" text="f'k{kk foHkkx jktLFkku">
      <formula>NOT(ISERROR(SEARCH("f'k{kk foHkkx jktLFkku",H1612)))</formula>
    </cfRule>
    <cfRule type="containsText" dxfId="3438" priority="2633" stopIfTrue="1" operator="containsText" text="iw.kkZad">
      <formula>NOT(ISERROR(SEARCH("iw.kkZad",H1612)))</formula>
    </cfRule>
  </conditionalFormatting>
  <conditionalFormatting sqref="B1600 B1597">
    <cfRule type="cellIs" dxfId="3437" priority="2630" stopIfTrue="1" operator="equal">
      <formula>0</formula>
    </cfRule>
  </conditionalFormatting>
  <conditionalFormatting sqref="B1600 B1597">
    <cfRule type="containsText" dxfId="3436" priority="2628" stopIfTrue="1" operator="containsText" text="f'k{kk foHkkx jktLFkku">
      <formula>NOT(ISERROR(SEARCH("f'k{kk foHkkx jktLFkku",B1597)))</formula>
    </cfRule>
    <cfRule type="containsText" dxfId="3435" priority="2629" stopIfTrue="1" operator="containsText" text="iw.kkZad">
      <formula>NOT(ISERROR(SEARCH("iw.kkZad",B1597)))</formula>
    </cfRule>
  </conditionalFormatting>
  <conditionalFormatting sqref="G1605">
    <cfRule type="cellIs" dxfId="3434" priority="2626" stopIfTrue="1" operator="equal">
      <formula>0</formula>
    </cfRule>
  </conditionalFormatting>
  <conditionalFormatting sqref="G1605">
    <cfRule type="containsText" dxfId="3433" priority="2624" stopIfTrue="1" operator="containsText" text="f'k{kk foHkkx jktLFkku">
      <formula>NOT(ISERROR(SEARCH("f'k{kk foHkkx jktLFkku",G1605)))</formula>
    </cfRule>
    <cfRule type="containsText" dxfId="3432" priority="2625" stopIfTrue="1" operator="containsText" text="iw.kkZad">
      <formula>NOT(ISERROR(SEARCH("iw.kkZad",G1605)))</formula>
    </cfRule>
  </conditionalFormatting>
  <conditionalFormatting sqref="G1605">
    <cfRule type="containsText" dxfId="3431" priority="2623" stopIfTrue="1" operator="containsText" text="dsoy jktdh; fo|ky;ksa esa iz;ksx gsrq fu%'kqYd">
      <formula>NOT(ISERROR(SEARCH("dsoy jktdh; fo|ky;ksa esa iz;ksx gsrq fu%'kqYd",G1605)))</formula>
    </cfRule>
  </conditionalFormatting>
  <conditionalFormatting sqref="I1604">
    <cfRule type="cellIs" dxfId="3430" priority="2622" stopIfTrue="1" operator="equal">
      <formula>0</formula>
    </cfRule>
  </conditionalFormatting>
  <conditionalFormatting sqref="I1604">
    <cfRule type="containsText" dxfId="3429" priority="2618" stopIfTrue="1" operator="containsText" text="f'k{kk foHkkx jktLFkku">
      <formula>NOT(ISERROR(SEARCH("f'k{kk foHkkx jktLFkku",I1604)))</formula>
    </cfRule>
    <cfRule type="containsText" dxfId="3428" priority="2621" stopIfTrue="1" operator="containsText" text="iw.kkZad">
      <formula>NOT(ISERROR(SEARCH("iw.kkZad",I1604)))</formula>
    </cfRule>
  </conditionalFormatting>
  <conditionalFormatting sqref="I1604">
    <cfRule type="cellIs" dxfId="3427" priority="2619" stopIfTrue="1" operator="equal">
      <formula>1800</formula>
    </cfRule>
    <cfRule type="cellIs" dxfId="3426" priority="2620" stopIfTrue="1" operator="equal">
      <formula>200</formula>
    </cfRule>
  </conditionalFormatting>
  <conditionalFormatting sqref="I1604">
    <cfRule type="containsText" dxfId="3425" priority="2617" stopIfTrue="1" operator="containsText" text="dsoy jktdh; fo|ky;ksa esa iz;ksx gsrq fu%'kqYd">
      <formula>NOT(ISERROR(SEARCH("dsoy jktdh; fo|ky;ksa esa iz;ksx gsrq fu%'kqYd",I1604)))</formula>
    </cfRule>
  </conditionalFormatting>
  <conditionalFormatting sqref="C1603">
    <cfRule type="cellIs" dxfId="3424" priority="2616" stopIfTrue="1" operator="equal">
      <formula>0</formula>
    </cfRule>
  </conditionalFormatting>
  <conditionalFormatting sqref="C1603">
    <cfRule type="containsText" dxfId="3423" priority="2612" stopIfTrue="1" operator="containsText" text="f'k{kk foHkkx jktLFkku">
      <formula>NOT(ISERROR(SEARCH("f'k{kk foHkkx jktLFkku",C1603)))</formula>
    </cfRule>
    <cfRule type="containsText" dxfId="3422" priority="2615" stopIfTrue="1" operator="containsText" text="iw.kkZad">
      <formula>NOT(ISERROR(SEARCH("iw.kkZad",C1603)))</formula>
    </cfRule>
  </conditionalFormatting>
  <conditionalFormatting sqref="C1603">
    <cfRule type="cellIs" dxfId="3421" priority="2613" stopIfTrue="1" operator="equal">
      <formula>1800</formula>
    </cfRule>
    <cfRule type="cellIs" dxfId="3420" priority="2614" stopIfTrue="1" operator="equal">
      <formula>200</formula>
    </cfRule>
  </conditionalFormatting>
  <conditionalFormatting sqref="C1603">
    <cfRule type="containsText" dxfId="3419" priority="2611" stopIfTrue="1" operator="containsText" text="dsoy jktdh; fo|ky;ksa esa iz;ksx gsrq fu%'kqYd">
      <formula>NOT(ISERROR(SEARCH("dsoy jktdh; fo|ky;ksa esa iz;ksx gsrq fu%'kqYd",C1603)))</formula>
    </cfRule>
  </conditionalFormatting>
  <conditionalFormatting sqref="C1590:C1591">
    <cfRule type="containsText" dxfId="3418" priority="2593" stopIfTrue="1" operator="containsText" text="dsoy jktdh; fo|ky;ksa esa iz;ksx gsrq fu%'kqYd">
      <formula>NOT(ISERROR(SEARCH("dsoy jktdh; fo|ky;ksa esa iz;ksx gsrq fu%'kqYd",C1590)))</formula>
    </cfRule>
  </conditionalFormatting>
  <conditionalFormatting sqref="J1612">
    <cfRule type="cellIs" dxfId="3417" priority="2610" stopIfTrue="1" operator="equal">
      <formula>0</formula>
    </cfRule>
  </conditionalFormatting>
  <conditionalFormatting sqref="J1612">
    <cfRule type="containsText" dxfId="3416" priority="2606" stopIfTrue="1" operator="containsText" text="f'k{kk foHkkx jktLFkku">
      <formula>NOT(ISERROR(SEARCH("f'k{kk foHkkx jktLFkku",J1612)))</formula>
    </cfRule>
    <cfRule type="containsText" dxfId="3415" priority="2609" stopIfTrue="1" operator="containsText" text="iw.kkZad">
      <formula>NOT(ISERROR(SEARCH("iw.kkZad",J1612)))</formula>
    </cfRule>
  </conditionalFormatting>
  <conditionalFormatting sqref="J1612">
    <cfRule type="cellIs" dxfId="3414" priority="2607" stopIfTrue="1" operator="equal">
      <formula>1800</formula>
    </cfRule>
    <cfRule type="cellIs" dxfId="3413" priority="2608" stopIfTrue="1" operator="equal">
      <formula>200</formula>
    </cfRule>
  </conditionalFormatting>
  <conditionalFormatting sqref="J1612">
    <cfRule type="containsText" dxfId="3412" priority="2605" stopIfTrue="1" operator="containsText" text="dsoy jktdh; fo|ky;ksa esa iz;ksx gsrq fu%'kqYd">
      <formula>NOT(ISERROR(SEARCH("dsoy jktdh; fo|ky;ksa esa iz;ksx gsrq fu%'kqYd",J1612)))</formula>
    </cfRule>
  </conditionalFormatting>
  <conditionalFormatting sqref="C1587:C1588">
    <cfRule type="cellIs" dxfId="3411" priority="2602" stopIfTrue="1" operator="equal">
      <formula>0</formula>
    </cfRule>
  </conditionalFormatting>
  <conditionalFormatting sqref="C1587:C1588">
    <cfRule type="containsText" dxfId="3410" priority="2600" stopIfTrue="1" operator="containsText" text="f'k{kk foHkkx jktLFkku">
      <formula>NOT(ISERROR(SEARCH("f'k{kk foHkkx jktLFkku",C1587)))</formula>
    </cfRule>
    <cfRule type="containsText" dxfId="3409" priority="2601" stopIfTrue="1" operator="containsText" text="iw.kkZad">
      <formula>NOT(ISERROR(SEARCH("iw.kkZad",C1587)))</formula>
    </cfRule>
  </conditionalFormatting>
  <conditionalFormatting sqref="C1587:C1588">
    <cfRule type="containsText" dxfId="3408" priority="2599" stopIfTrue="1" operator="containsText" text="dsoy jktdh; fo|ky;ksa esa iz;ksx gsrq fu%'kqYd">
      <formula>NOT(ISERROR(SEARCH("dsoy jktdh; fo|ky;ksa esa iz;ksx gsrq fu%'kqYd",C1587)))</formula>
    </cfRule>
  </conditionalFormatting>
  <conditionalFormatting sqref="C1587:C1588">
    <cfRule type="cellIs" dxfId="3407" priority="2603" stopIfTrue="1" operator="equal">
      <formula>1800</formula>
    </cfRule>
    <cfRule type="cellIs" dxfId="3406" priority="2604" stopIfTrue="1" operator="equal">
      <formula>200</formula>
    </cfRule>
  </conditionalFormatting>
  <conditionalFormatting sqref="C1590:C1591">
    <cfRule type="cellIs" dxfId="3405" priority="2598" stopIfTrue="1" operator="equal">
      <formula>0</formula>
    </cfRule>
  </conditionalFormatting>
  <conditionalFormatting sqref="C1590:C1591">
    <cfRule type="containsText" dxfId="3404" priority="2594" stopIfTrue="1" operator="containsText" text="f'k{kk foHkkx jktLFkku">
      <formula>NOT(ISERROR(SEARCH("f'k{kk foHkkx jktLFkku",C1590)))</formula>
    </cfRule>
    <cfRule type="containsText" dxfId="3403" priority="2597" stopIfTrue="1" operator="containsText" text="iw.kkZad">
      <formula>NOT(ISERROR(SEARCH("iw.kkZad",C1590)))</formula>
    </cfRule>
  </conditionalFormatting>
  <conditionalFormatting sqref="C1590:C1591">
    <cfRule type="cellIs" dxfId="3402" priority="2595" stopIfTrue="1" operator="equal">
      <formula>1800</formula>
    </cfRule>
    <cfRule type="cellIs" dxfId="3401" priority="2596" stopIfTrue="1" operator="equal">
      <formula>200</formula>
    </cfRule>
  </conditionalFormatting>
  <conditionalFormatting sqref="B1625 C1624:H1625 B1626:H1627 C1616:C1617 B1629 E1628:E1629 H1628:H1629 B1630:E1630 G1630:H1633 C1628:D1628 F1628:G1628 B1632:E1633 C1631:E1631 B1637 C1635 E1635 G1635 E1643 B1620:C1620 B1621:B1622 I1621 I1624 D1623:J1623 J1634:J1637">
    <cfRule type="cellIs" dxfId="3400" priority="2586" stopIfTrue="1" operator="equal">
      <formula>0</formula>
    </cfRule>
  </conditionalFormatting>
  <conditionalFormatting sqref="B1625 C1624:H1625 B1626:H1627 C1616:C1617 B1629 E1628:E1629 H1628:H1629 B1630:E1630 G1630:H1633 C1628:D1628 F1628:G1628 B1632:E1633 C1631:E1631 B1637 C1635 E1635 G1635 E1643 B1620:C1620 B1621:B1622 I1621 I1624 D1623:J1623 J1634:J1637">
    <cfRule type="containsText" dxfId="3399" priority="2582" stopIfTrue="1" operator="containsText" text="f'k{kk foHkkx jktLFkku">
      <formula>NOT(ISERROR(SEARCH("f'k{kk foHkkx jktLFkku",B1616)))</formula>
    </cfRule>
    <cfRule type="containsText" dxfId="3398" priority="2585" stopIfTrue="1" operator="containsText" text="iw.kkZad">
      <formula>NOT(ISERROR(SEARCH("iw.kkZad",B1616)))</formula>
    </cfRule>
  </conditionalFormatting>
  <conditionalFormatting sqref="C1635 E1635 G1635 C1638 C1620 I1620:I1621 J1634:J1636">
    <cfRule type="cellIs" dxfId="3397" priority="2583" stopIfTrue="1" operator="equal">
      <formula>1800</formula>
    </cfRule>
    <cfRule type="cellIs" dxfId="3396" priority="2584" stopIfTrue="1" operator="equal">
      <formula>200</formula>
    </cfRule>
  </conditionalFormatting>
  <conditionalFormatting sqref="B1625 C1624:H1625 B1626:H1627 C1616:C1617 B1629 E1628:E1629 H1628:H1629 B1630:E1630 G1630:H1633 C1628:D1628 F1628:G1628 B1632:E1633 C1631:E1631 B1637 C1635 E1635 G1635 E1643 B1620:C1620 B1621:B1622 I1621 I1624 D1623:J1623 J1634:J1637">
    <cfRule type="containsText" dxfId="3395" priority="2581" stopIfTrue="1" operator="containsText" text="dsoy jktdh; fo|ky;ksa esa iz;ksx gsrq fu%'kqYd">
      <formula>NOT(ISERROR(SEARCH("dsoy jktdh; fo|ky;ksa esa iz;ksx gsrq fu%'kqYd",B1616)))</formula>
    </cfRule>
  </conditionalFormatting>
  <conditionalFormatting sqref="H1643">
    <cfRule type="containsText" dxfId="3394" priority="2577" stopIfTrue="1" operator="containsText" text="dsoy jktdh; fo|ky;ksa esa iz;ksx gsrq fu%'kqYd">
      <formula>NOT(ISERROR(SEARCH("dsoy jktdh; fo|ky;ksa esa iz;ksx gsrq fu%'kqYd",H1643)))</formula>
    </cfRule>
  </conditionalFormatting>
  <conditionalFormatting sqref="H1643">
    <cfRule type="cellIs" dxfId="3393" priority="2580" stopIfTrue="1" operator="equal">
      <formula>0</formula>
    </cfRule>
  </conditionalFormatting>
  <conditionalFormatting sqref="A1613:A1614 B1616:B1619 C1638 B1634 B1623:C1623 B1636:C1636 B1624">
    <cfRule type="cellIs" dxfId="3392" priority="2592" stopIfTrue="1" operator="equal">
      <formula>0</formula>
    </cfRule>
  </conditionalFormatting>
  <conditionalFormatting sqref="A1613:A1614 B1616:B1619 C1638 B1634 B1623:C1623 B1636:C1636 B1624">
    <cfRule type="containsText" dxfId="3391" priority="2588" stopIfTrue="1" operator="containsText" text="f'k{kk foHkkx jktLFkku">
      <formula>NOT(ISERROR(SEARCH("f'k{kk foHkkx jktLFkku",A1613)))</formula>
    </cfRule>
    <cfRule type="containsText" dxfId="3390" priority="2591" stopIfTrue="1" operator="containsText" text="iw.kkZad">
      <formula>NOT(ISERROR(SEARCH("iw.kkZad",A1613)))</formula>
    </cfRule>
  </conditionalFormatting>
  <conditionalFormatting sqref="C1617">
    <cfRule type="cellIs" dxfId="3389" priority="2589" stopIfTrue="1" operator="equal">
      <formula>1800</formula>
    </cfRule>
    <cfRule type="cellIs" dxfId="3388" priority="2590" stopIfTrue="1" operator="equal">
      <formula>200</formula>
    </cfRule>
  </conditionalFormatting>
  <conditionalFormatting sqref="A1613:A1614 B1616:B1619 C1638 B1634 B1623:C1623 B1636:C1636 B1624">
    <cfRule type="containsText" dxfId="3387" priority="2587" stopIfTrue="1" operator="containsText" text="dsoy jktdh; fo|ky;ksa esa iz;ksx gsrq fu%'kqYd">
      <formula>NOT(ISERROR(SEARCH("dsoy jktdh; fo|ky;ksa esa iz;ksx gsrq fu%'kqYd",A1613)))</formula>
    </cfRule>
  </conditionalFormatting>
  <conditionalFormatting sqref="B1631 B1628">
    <cfRule type="containsText" dxfId="3386" priority="2573" stopIfTrue="1" operator="containsText" text="dsoy jktdh; fo|ky;ksa esa iz;ksx gsrq fu%'kqYd">
      <formula>NOT(ISERROR(SEARCH("dsoy jktdh; fo|ky;ksa esa iz;ksx gsrq fu%'kqYd",B1628)))</formula>
    </cfRule>
  </conditionalFormatting>
  <conditionalFormatting sqref="H1643">
    <cfRule type="containsText" dxfId="3385" priority="2578" stopIfTrue="1" operator="containsText" text="f'k{kk foHkkx jktLFkku">
      <formula>NOT(ISERROR(SEARCH("f'k{kk foHkkx jktLFkku",H1643)))</formula>
    </cfRule>
    <cfRule type="containsText" dxfId="3384" priority="2579" stopIfTrue="1" operator="containsText" text="iw.kkZad">
      <formula>NOT(ISERROR(SEARCH("iw.kkZad",H1643)))</formula>
    </cfRule>
  </conditionalFormatting>
  <conditionalFormatting sqref="B1631 B1628">
    <cfRule type="cellIs" dxfId="3383" priority="2576" stopIfTrue="1" operator="equal">
      <formula>0</formula>
    </cfRule>
  </conditionalFormatting>
  <conditionalFormatting sqref="B1631 B1628">
    <cfRule type="containsText" dxfId="3382" priority="2574" stopIfTrue="1" operator="containsText" text="f'k{kk foHkkx jktLFkku">
      <formula>NOT(ISERROR(SEARCH("f'k{kk foHkkx jktLFkku",B1628)))</formula>
    </cfRule>
    <cfRule type="containsText" dxfId="3381" priority="2575" stopIfTrue="1" operator="containsText" text="iw.kkZad">
      <formula>NOT(ISERROR(SEARCH("iw.kkZad",B1628)))</formula>
    </cfRule>
  </conditionalFormatting>
  <conditionalFormatting sqref="G1636">
    <cfRule type="cellIs" dxfId="3380" priority="2572" stopIfTrue="1" operator="equal">
      <formula>0</formula>
    </cfRule>
  </conditionalFormatting>
  <conditionalFormatting sqref="G1636">
    <cfRule type="containsText" dxfId="3379" priority="2570" stopIfTrue="1" operator="containsText" text="f'k{kk foHkkx jktLFkku">
      <formula>NOT(ISERROR(SEARCH("f'k{kk foHkkx jktLFkku",G1636)))</formula>
    </cfRule>
    <cfRule type="containsText" dxfId="3378" priority="2571" stopIfTrue="1" operator="containsText" text="iw.kkZad">
      <formula>NOT(ISERROR(SEARCH("iw.kkZad",G1636)))</formula>
    </cfRule>
  </conditionalFormatting>
  <conditionalFormatting sqref="G1636">
    <cfRule type="containsText" dxfId="3377" priority="2569" stopIfTrue="1" operator="containsText" text="dsoy jktdh; fo|ky;ksa esa iz;ksx gsrq fu%'kqYd">
      <formula>NOT(ISERROR(SEARCH("dsoy jktdh; fo|ky;ksa esa iz;ksx gsrq fu%'kqYd",G1636)))</formula>
    </cfRule>
  </conditionalFormatting>
  <conditionalFormatting sqref="I1635">
    <cfRule type="cellIs" dxfId="3376" priority="2568" stopIfTrue="1" operator="equal">
      <formula>0</formula>
    </cfRule>
  </conditionalFormatting>
  <conditionalFormatting sqref="I1635">
    <cfRule type="containsText" dxfId="3375" priority="2564" stopIfTrue="1" operator="containsText" text="f'k{kk foHkkx jktLFkku">
      <formula>NOT(ISERROR(SEARCH("f'k{kk foHkkx jktLFkku",I1635)))</formula>
    </cfRule>
    <cfRule type="containsText" dxfId="3374" priority="2567" stopIfTrue="1" operator="containsText" text="iw.kkZad">
      <formula>NOT(ISERROR(SEARCH("iw.kkZad",I1635)))</formula>
    </cfRule>
  </conditionalFormatting>
  <conditionalFormatting sqref="I1635">
    <cfRule type="cellIs" dxfId="3373" priority="2565" stopIfTrue="1" operator="equal">
      <formula>1800</formula>
    </cfRule>
    <cfRule type="cellIs" dxfId="3372" priority="2566" stopIfTrue="1" operator="equal">
      <formula>200</formula>
    </cfRule>
  </conditionalFormatting>
  <conditionalFormatting sqref="I1635">
    <cfRule type="containsText" dxfId="3371" priority="2563" stopIfTrue="1" operator="containsText" text="dsoy jktdh; fo|ky;ksa esa iz;ksx gsrq fu%'kqYd">
      <formula>NOT(ISERROR(SEARCH("dsoy jktdh; fo|ky;ksa esa iz;ksx gsrq fu%'kqYd",I1635)))</formula>
    </cfRule>
  </conditionalFormatting>
  <conditionalFormatting sqref="C1634">
    <cfRule type="cellIs" dxfId="3370" priority="2562" stopIfTrue="1" operator="equal">
      <formula>0</formula>
    </cfRule>
  </conditionalFormatting>
  <conditionalFormatting sqref="C1634">
    <cfRule type="containsText" dxfId="3369" priority="2558" stopIfTrue="1" operator="containsText" text="f'k{kk foHkkx jktLFkku">
      <formula>NOT(ISERROR(SEARCH("f'k{kk foHkkx jktLFkku",C1634)))</formula>
    </cfRule>
    <cfRule type="containsText" dxfId="3368" priority="2561" stopIfTrue="1" operator="containsText" text="iw.kkZad">
      <formula>NOT(ISERROR(SEARCH("iw.kkZad",C1634)))</formula>
    </cfRule>
  </conditionalFormatting>
  <conditionalFormatting sqref="C1634">
    <cfRule type="cellIs" dxfId="3367" priority="2559" stopIfTrue="1" operator="equal">
      <formula>1800</formula>
    </cfRule>
    <cfRule type="cellIs" dxfId="3366" priority="2560" stopIfTrue="1" operator="equal">
      <formula>200</formula>
    </cfRule>
  </conditionalFormatting>
  <conditionalFormatting sqref="C1634">
    <cfRule type="containsText" dxfId="3365" priority="2557" stopIfTrue="1" operator="containsText" text="dsoy jktdh; fo|ky;ksa esa iz;ksx gsrq fu%'kqYd">
      <formula>NOT(ISERROR(SEARCH("dsoy jktdh; fo|ky;ksa esa iz;ksx gsrq fu%'kqYd",C1634)))</formula>
    </cfRule>
  </conditionalFormatting>
  <conditionalFormatting sqref="C1621:C1622">
    <cfRule type="containsText" dxfId="3364" priority="2539" stopIfTrue="1" operator="containsText" text="dsoy jktdh; fo|ky;ksa esa iz;ksx gsrq fu%'kqYd">
      <formula>NOT(ISERROR(SEARCH("dsoy jktdh; fo|ky;ksa esa iz;ksx gsrq fu%'kqYd",C1621)))</formula>
    </cfRule>
  </conditionalFormatting>
  <conditionalFormatting sqref="J1643">
    <cfRule type="cellIs" dxfId="3363" priority="2556" stopIfTrue="1" operator="equal">
      <formula>0</formula>
    </cfRule>
  </conditionalFormatting>
  <conditionalFormatting sqref="J1643">
    <cfRule type="containsText" dxfId="3362" priority="2552" stopIfTrue="1" operator="containsText" text="f'k{kk foHkkx jktLFkku">
      <formula>NOT(ISERROR(SEARCH("f'k{kk foHkkx jktLFkku",J1643)))</formula>
    </cfRule>
    <cfRule type="containsText" dxfId="3361" priority="2555" stopIfTrue="1" operator="containsText" text="iw.kkZad">
      <formula>NOT(ISERROR(SEARCH("iw.kkZad",J1643)))</formula>
    </cfRule>
  </conditionalFormatting>
  <conditionalFormatting sqref="J1643">
    <cfRule type="cellIs" dxfId="3360" priority="2553" stopIfTrue="1" operator="equal">
      <formula>1800</formula>
    </cfRule>
    <cfRule type="cellIs" dxfId="3359" priority="2554" stopIfTrue="1" operator="equal">
      <formula>200</formula>
    </cfRule>
  </conditionalFormatting>
  <conditionalFormatting sqref="J1643">
    <cfRule type="containsText" dxfId="3358" priority="2551" stopIfTrue="1" operator="containsText" text="dsoy jktdh; fo|ky;ksa esa iz;ksx gsrq fu%'kqYd">
      <formula>NOT(ISERROR(SEARCH("dsoy jktdh; fo|ky;ksa esa iz;ksx gsrq fu%'kqYd",J1643)))</formula>
    </cfRule>
  </conditionalFormatting>
  <conditionalFormatting sqref="C1618:C1619">
    <cfRule type="cellIs" dxfId="3357" priority="2548" stopIfTrue="1" operator="equal">
      <formula>0</formula>
    </cfRule>
  </conditionalFormatting>
  <conditionalFormatting sqref="C1618:C1619">
    <cfRule type="containsText" dxfId="3356" priority="2546" stopIfTrue="1" operator="containsText" text="f'k{kk foHkkx jktLFkku">
      <formula>NOT(ISERROR(SEARCH("f'k{kk foHkkx jktLFkku",C1618)))</formula>
    </cfRule>
    <cfRule type="containsText" dxfId="3355" priority="2547" stopIfTrue="1" operator="containsText" text="iw.kkZad">
      <formula>NOT(ISERROR(SEARCH("iw.kkZad",C1618)))</formula>
    </cfRule>
  </conditionalFormatting>
  <conditionalFormatting sqref="C1618:C1619">
    <cfRule type="containsText" dxfId="3354" priority="2545" stopIfTrue="1" operator="containsText" text="dsoy jktdh; fo|ky;ksa esa iz;ksx gsrq fu%'kqYd">
      <formula>NOT(ISERROR(SEARCH("dsoy jktdh; fo|ky;ksa esa iz;ksx gsrq fu%'kqYd",C1618)))</formula>
    </cfRule>
  </conditionalFormatting>
  <conditionalFormatting sqref="C1618:C1619">
    <cfRule type="cellIs" dxfId="3353" priority="2549" stopIfTrue="1" operator="equal">
      <formula>1800</formula>
    </cfRule>
    <cfRule type="cellIs" dxfId="3352" priority="2550" stopIfTrue="1" operator="equal">
      <formula>200</formula>
    </cfRule>
  </conditionalFormatting>
  <conditionalFormatting sqref="C1621:C1622">
    <cfRule type="cellIs" dxfId="3351" priority="2544" stopIfTrue="1" operator="equal">
      <formula>0</formula>
    </cfRule>
  </conditionalFormatting>
  <conditionalFormatting sqref="C1621:C1622">
    <cfRule type="containsText" dxfId="3350" priority="2540" stopIfTrue="1" operator="containsText" text="f'k{kk foHkkx jktLFkku">
      <formula>NOT(ISERROR(SEARCH("f'k{kk foHkkx jktLFkku",C1621)))</formula>
    </cfRule>
    <cfRule type="containsText" dxfId="3349" priority="2543" stopIfTrue="1" operator="containsText" text="iw.kkZad">
      <formula>NOT(ISERROR(SEARCH("iw.kkZad",C1621)))</formula>
    </cfRule>
  </conditionalFormatting>
  <conditionalFormatting sqref="C1621:C1622">
    <cfRule type="cellIs" dxfId="3348" priority="2541" stopIfTrue="1" operator="equal">
      <formula>1800</formula>
    </cfRule>
    <cfRule type="cellIs" dxfId="3347" priority="2542" stopIfTrue="1" operator="equal">
      <formula>200</formula>
    </cfRule>
  </conditionalFormatting>
  <conditionalFormatting sqref="B1656 C1655:H1656 B1657:H1658 C1647:C1648 B1660 E1659:E1660 H1659:H1660 B1661:E1661 G1661:H1664 C1659:D1659 F1659:G1659 B1663:E1664 C1662:E1662 B1668 C1666 E1666 G1666 E1674 B1651:C1651 B1652:B1653 I1652 I1655 D1654:J1654 J1665:J1668">
    <cfRule type="cellIs" dxfId="3346" priority="2532" stopIfTrue="1" operator="equal">
      <formula>0</formula>
    </cfRule>
  </conditionalFormatting>
  <conditionalFormatting sqref="B1656 C1655:H1656 B1657:H1658 C1647:C1648 B1660 E1659:E1660 H1659:H1660 B1661:E1661 G1661:H1664 C1659:D1659 F1659:G1659 B1663:E1664 C1662:E1662 B1668 C1666 E1666 G1666 E1674 B1651:C1651 B1652:B1653 I1652 I1655 D1654:J1654 J1665:J1668">
    <cfRule type="containsText" dxfId="3345" priority="2528" stopIfTrue="1" operator="containsText" text="f'k{kk foHkkx jktLFkku">
      <formula>NOT(ISERROR(SEARCH("f'k{kk foHkkx jktLFkku",B1647)))</formula>
    </cfRule>
    <cfRule type="containsText" dxfId="3344" priority="2531" stopIfTrue="1" operator="containsText" text="iw.kkZad">
      <formula>NOT(ISERROR(SEARCH("iw.kkZad",B1647)))</formula>
    </cfRule>
  </conditionalFormatting>
  <conditionalFormatting sqref="C1666 E1666 G1666 C1669 C1651 I1651:I1652 J1665:J1667">
    <cfRule type="cellIs" dxfId="3343" priority="2529" stopIfTrue="1" operator="equal">
      <formula>1800</formula>
    </cfRule>
    <cfRule type="cellIs" dxfId="3342" priority="2530" stopIfTrue="1" operator="equal">
      <formula>200</formula>
    </cfRule>
  </conditionalFormatting>
  <conditionalFormatting sqref="B1656 C1655:H1656 B1657:H1658 C1647:C1648 B1660 E1659:E1660 H1659:H1660 B1661:E1661 G1661:H1664 C1659:D1659 F1659:G1659 B1663:E1664 C1662:E1662 B1668 C1666 E1666 G1666 E1674 B1651:C1651 B1652:B1653 I1652 I1655 D1654:J1654 J1665:J1668">
    <cfRule type="containsText" dxfId="3341" priority="2527" stopIfTrue="1" operator="containsText" text="dsoy jktdh; fo|ky;ksa esa iz;ksx gsrq fu%'kqYd">
      <formula>NOT(ISERROR(SEARCH("dsoy jktdh; fo|ky;ksa esa iz;ksx gsrq fu%'kqYd",B1647)))</formula>
    </cfRule>
  </conditionalFormatting>
  <conditionalFormatting sqref="H1674">
    <cfRule type="containsText" dxfId="3340" priority="2523" stopIfTrue="1" operator="containsText" text="dsoy jktdh; fo|ky;ksa esa iz;ksx gsrq fu%'kqYd">
      <formula>NOT(ISERROR(SEARCH("dsoy jktdh; fo|ky;ksa esa iz;ksx gsrq fu%'kqYd",H1674)))</formula>
    </cfRule>
  </conditionalFormatting>
  <conditionalFormatting sqref="H1674">
    <cfRule type="cellIs" dxfId="3339" priority="2526" stopIfTrue="1" operator="equal">
      <formula>0</formula>
    </cfRule>
  </conditionalFormatting>
  <conditionalFormatting sqref="A1644:A1645 B1647:B1650 C1669 B1665 B1654:C1654 B1667:C1667 B1655">
    <cfRule type="cellIs" dxfId="3338" priority="2538" stopIfTrue="1" operator="equal">
      <formula>0</formula>
    </cfRule>
  </conditionalFormatting>
  <conditionalFormatting sqref="A1644:A1645 B1647:B1650 C1669 B1665 B1654:C1654 B1667:C1667 B1655">
    <cfRule type="containsText" dxfId="3337" priority="2534" stopIfTrue="1" operator="containsText" text="f'k{kk foHkkx jktLFkku">
      <formula>NOT(ISERROR(SEARCH("f'k{kk foHkkx jktLFkku",A1644)))</formula>
    </cfRule>
    <cfRule type="containsText" dxfId="3336" priority="2537" stopIfTrue="1" operator="containsText" text="iw.kkZad">
      <formula>NOT(ISERROR(SEARCH("iw.kkZad",A1644)))</formula>
    </cfRule>
  </conditionalFormatting>
  <conditionalFormatting sqref="C1648">
    <cfRule type="cellIs" dxfId="3335" priority="2535" stopIfTrue="1" operator="equal">
      <formula>1800</formula>
    </cfRule>
    <cfRule type="cellIs" dxfId="3334" priority="2536" stopIfTrue="1" operator="equal">
      <formula>200</formula>
    </cfRule>
  </conditionalFormatting>
  <conditionalFormatting sqref="A1644:A1645 B1647:B1650 C1669 B1665 B1654:C1654 B1667:C1667 B1655">
    <cfRule type="containsText" dxfId="3333" priority="2533" stopIfTrue="1" operator="containsText" text="dsoy jktdh; fo|ky;ksa esa iz;ksx gsrq fu%'kqYd">
      <formula>NOT(ISERROR(SEARCH("dsoy jktdh; fo|ky;ksa esa iz;ksx gsrq fu%'kqYd",A1644)))</formula>
    </cfRule>
  </conditionalFormatting>
  <conditionalFormatting sqref="B1662 B1659">
    <cfRule type="containsText" dxfId="3332" priority="2519" stopIfTrue="1" operator="containsText" text="dsoy jktdh; fo|ky;ksa esa iz;ksx gsrq fu%'kqYd">
      <formula>NOT(ISERROR(SEARCH("dsoy jktdh; fo|ky;ksa esa iz;ksx gsrq fu%'kqYd",B1659)))</formula>
    </cfRule>
  </conditionalFormatting>
  <conditionalFormatting sqref="H1674">
    <cfRule type="containsText" dxfId="3331" priority="2524" stopIfTrue="1" operator="containsText" text="f'k{kk foHkkx jktLFkku">
      <formula>NOT(ISERROR(SEARCH("f'k{kk foHkkx jktLFkku",H1674)))</formula>
    </cfRule>
    <cfRule type="containsText" dxfId="3330" priority="2525" stopIfTrue="1" operator="containsText" text="iw.kkZad">
      <formula>NOT(ISERROR(SEARCH("iw.kkZad",H1674)))</formula>
    </cfRule>
  </conditionalFormatting>
  <conditionalFormatting sqref="B1662 B1659">
    <cfRule type="cellIs" dxfId="3329" priority="2522" stopIfTrue="1" operator="equal">
      <formula>0</formula>
    </cfRule>
  </conditionalFormatting>
  <conditionalFormatting sqref="B1662 B1659">
    <cfRule type="containsText" dxfId="3328" priority="2520" stopIfTrue="1" operator="containsText" text="f'k{kk foHkkx jktLFkku">
      <formula>NOT(ISERROR(SEARCH("f'k{kk foHkkx jktLFkku",B1659)))</formula>
    </cfRule>
    <cfRule type="containsText" dxfId="3327" priority="2521" stopIfTrue="1" operator="containsText" text="iw.kkZad">
      <formula>NOT(ISERROR(SEARCH("iw.kkZad",B1659)))</formula>
    </cfRule>
  </conditionalFormatting>
  <conditionalFormatting sqref="G1667">
    <cfRule type="cellIs" dxfId="3326" priority="2518" stopIfTrue="1" operator="equal">
      <formula>0</formula>
    </cfRule>
  </conditionalFormatting>
  <conditionalFormatting sqref="G1667">
    <cfRule type="containsText" dxfId="3325" priority="2516" stopIfTrue="1" operator="containsText" text="f'k{kk foHkkx jktLFkku">
      <formula>NOT(ISERROR(SEARCH("f'k{kk foHkkx jktLFkku",G1667)))</formula>
    </cfRule>
    <cfRule type="containsText" dxfId="3324" priority="2517" stopIfTrue="1" operator="containsText" text="iw.kkZad">
      <formula>NOT(ISERROR(SEARCH("iw.kkZad",G1667)))</formula>
    </cfRule>
  </conditionalFormatting>
  <conditionalFormatting sqref="G1667">
    <cfRule type="containsText" dxfId="3323" priority="2515" stopIfTrue="1" operator="containsText" text="dsoy jktdh; fo|ky;ksa esa iz;ksx gsrq fu%'kqYd">
      <formula>NOT(ISERROR(SEARCH("dsoy jktdh; fo|ky;ksa esa iz;ksx gsrq fu%'kqYd",G1667)))</formula>
    </cfRule>
  </conditionalFormatting>
  <conditionalFormatting sqref="I1666">
    <cfRule type="cellIs" dxfId="3322" priority="2514" stopIfTrue="1" operator="equal">
      <formula>0</formula>
    </cfRule>
  </conditionalFormatting>
  <conditionalFormatting sqref="I1666">
    <cfRule type="containsText" dxfId="3321" priority="2510" stopIfTrue="1" operator="containsText" text="f'k{kk foHkkx jktLFkku">
      <formula>NOT(ISERROR(SEARCH("f'k{kk foHkkx jktLFkku",I1666)))</formula>
    </cfRule>
    <cfRule type="containsText" dxfId="3320" priority="2513" stopIfTrue="1" operator="containsText" text="iw.kkZad">
      <formula>NOT(ISERROR(SEARCH("iw.kkZad",I1666)))</formula>
    </cfRule>
  </conditionalFormatting>
  <conditionalFormatting sqref="I1666">
    <cfRule type="cellIs" dxfId="3319" priority="2511" stopIfTrue="1" operator="equal">
      <formula>1800</formula>
    </cfRule>
    <cfRule type="cellIs" dxfId="3318" priority="2512" stopIfTrue="1" operator="equal">
      <formula>200</formula>
    </cfRule>
  </conditionalFormatting>
  <conditionalFormatting sqref="I1666">
    <cfRule type="containsText" dxfId="3317" priority="2509" stopIfTrue="1" operator="containsText" text="dsoy jktdh; fo|ky;ksa esa iz;ksx gsrq fu%'kqYd">
      <formula>NOT(ISERROR(SEARCH("dsoy jktdh; fo|ky;ksa esa iz;ksx gsrq fu%'kqYd",I1666)))</formula>
    </cfRule>
  </conditionalFormatting>
  <conditionalFormatting sqref="C1665">
    <cfRule type="cellIs" dxfId="3316" priority="2508" stopIfTrue="1" operator="equal">
      <formula>0</formula>
    </cfRule>
  </conditionalFormatting>
  <conditionalFormatting sqref="C1665">
    <cfRule type="containsText" dxfId="3315" priority="2504" stopIfTrue="1" operator="containsText" text="f'k{kk foHkkx jktLFkku">
      <formula>NOT(ISERROR(SEARCH("f'k{kk foHkkx jktLFkku",C1665)))</formula>
    </cfRule>
    <cfRule type="containsText" dxfId="3314" priority="2507" stopIfTrue="1" operator="containsText" text="iw.kkZad">
      <formula>NOT(ISERROR(SEARCH("iw.kkZad",C1665)))</formula>
    </cfRule>
  </conditionalFormatting>
  <conditionalFormatting sqref="C1665">
    <cfRule type="cellIs" dxfId="3313" priority="2505" stopIfTrue="1" operator="equal">
      <formula>1800</formula>
    </cfRule>
    <cfRule type="cellIs" dxfId="3312" priority="2506" stopIfTrue="1" operator="equal">
      <formula>200</formula>
    </cfRule>
  </conditionalFormatting>
  <conditionalFormatting sqref="C1665">
    <cfRule type="containsText" dxfId="3311" priority="2503" stopIfTrue="1" operator="containsText" text="dsoy jktdh; fo|ky;ksa esa iz;ksx gsrq fu%'kqYd">
      <formula>NOT(ISERROR(SEARCH("dsoy jktdh; fo|ky;ksa esa iz;ksx gsrq fu%'kqYd",C1665)))</formula>
    </cfRule>
  </conditionalFormatting>
  <conditionalFormatting sqref="C1652:C1653">
    <cfRule type="containsText" dxfId="3310" priority="2485" stopIfTrue="1" operator="containsText" text="dsoy jktdh; fo|ky;ksa esa iz;ksx gsrq fu%'kqYd">
      <formula>NOT(ISERROR(SEARCH("dsoy jktdh; fo|ky;ksa esa iz;ksx gsrq fu%'kqYd",C1652)))</formula>
    </cfRule>
  </conditionalFormatting>
  <conditionalFormatting sqref="J1674">
    <cfRule type="cellIs" dxfId="3309" priority="2502" stopIfTrue="1" operator="equal">
      <formula>0</formula>
    </cfRule>
  </conditionalFormatting>
  <conditionalFormatting sqref="J1674">
    <cfRule type="containsText" dxfId="3308" priority="2498" stopIfTrue="1" operator="containsText" text="f'k{kk foHkkx jktLFkku">
      <formula>NOT(ISERROR(SEARCH("f'k{kk foHkkx jktLFkku",J1674)))</formula>
    </cfRule>
    <cfRule type="containsText" dxfId="3307" priority="2501" stopIfTrue="1" operator="containsText" text="iw.kkZad">
      <formula>NOT(ISERROR(SEARCH("iw.kkZad",J1674)))</formula>
    </cfRule>
  </conditionalFormatting>
  <conditionalFormatting sqref="J1674">
    <cfRule type="cellIs" dxfId="3306" priority="2499" stopIfTrue="1" operator="equal">
      <formula>1800</formula>
    </cfRule>
    <cfRule type="cellIs" dxfId="3305" priority="2500" stopIfTrue="1" operator="equal">
      <formula>200</formula>
    </cfRule>
  </conditionalFormatting>
  <conditionalFormatting sqref="J1674">
    <cfRule type="containsText" dxfId="3304" priority="2497" stopIfTrue="1" operator="containsText" text="dsoy jktdh; fo|ky;ksa esa iz;ksx gsrq fu%'kqYd">
      <formula>NOT(ISERROR(SEARCH("dsoy jktdh; fo|ky;ksa esa iz;ksx gsrq fu%'kqYd",J1674)))</formula>
    </cfRule>
  </conditionalFormatting>
  <conditionalFormatting sqref="C1649:C1650">
    <cfRule type="cellIs" dxfId="3303" priority="2494" stopIfTrue="1" operator="equal">
      <formula>0</formula>
    </cfRule>
  </conditionalFormatting>
  <conditionalFormatting sqref="C1649:C1650">
    <cfRule type="containsText" dxfId="3302" priority="2492" stopIfTrue="1" operator="containsText" text="f'k{kk foHkkx jktLFkku">
      <formula>NOT(ISERROR(SEARCH("f'k{kk foHkkx jktLFkku",C1649)))</formula>
    </cfRule>
    <cfRule type="containsText" dxfId="3301" priority="2493" stopIfTrue="1" operator="containsText" text="iw.kkZad">
      <formula>NOT(ISERROR(SEARCH("iw.kkZad",C1649)))</formula>
    </cfRule>
  </conditionalFormatting>
  <conditionalFormatting sqref="C1649:C1650">
    <cfRule type="containsText" dxfId="3300" priority="2491" stopIfTrue="1" operator="containsText" text="dsoy jktdh; fo|ky;ksa esa iz;ksx gsrq fu%'kqYd">
      <formula>NOT(ISERROR(SEARCH("dsoy jktdh; fo|ky;ksa esa iz;ksx gsrq fu%'kqYd",C1649)))</formula>
    </cfRule>
  </conditionalFormatting>
  <conditionalFormatting sqref="C1649:C1650">
    <cfRule type="cellIs" dxfId="3299" priority="2495" stopIfTrue="1" operator="equal">
      <formula>1800</formula>
    </cfRule>
    <cfRule type="cellIs" dxfId="3298" priority="2496" stopIfTrue="1" operator="equal">
      <formula>200</formula>
    </cfRule>
  </conditionalFormatting>
  <conditionalFormatting sqref="C1652:C1653">
    <cfRule type="cellIs" dxfId="3297" priority="2490" stopIfTrue="1" operator="equal">
      <formula>0</formula>
    </cfRule>
  </conditionalFormatting>
  <conditionalFormatting sqref="C1652:C1653">
    <cfRule type="containsText" dxfId="3296" priority="2486" stopIfTrue="1" operator="containsText" text="f'k{kk foHkkx jktLFkku">
      <formula>NOT(ISERROR(SEARCH("f'k{kk foHkkx jktLFkku",C1652)))</formula>
    </cfRule>
    <cfRule type="containsText" dxfId="3295" priority="2489" stopIfTrue="1" operator="containsText" text="iw.kkZad">
      <formula>NOT(ISERROR(SEARCH("iw.kkZad",C1652)))</formula>
    </cfRule>
  </conditionalFormatting>
  <conditionalFormatting sqref="C1652:C1653">
    <cfRule type="cellIs" dxfId="3294" priority="2487" stopIfTrue="1" operator="equal">
      <formula>1800</formula>
    </cfRule>
    <cfRule type="cellIs" dxfId="3293" priority="2488" stopIfTrue="1" operator="equal">
      <formula>200</formula>
    </cfRule>
  </conditionalFormatting>
  <conditionalFormatting sqref="B1687 C1686:H1687 B1688:H1689 C1678:C1679 B1691 E1690:E1691 H1690:H1691 B1692:E1692 G1692:H1695 C1690:D1690 F1690:G1690 B1694:E1695 C1693:E1693 B1699 C1697 E1697 G1697 E1705 B1682:C1682 B1683:B1684 I1683 I1686 D1685:J1685 J1696:J1699">
    <cfRule type="cellIs" dxfId="3292" priority="2478" stopIfTrue="1" operator="equal">
      <formula>0</formula>
    </cfRule>
  </conditionalFormatting>
  <conditionalFormatting sqref="B1687 C1686:H1687 B1688:H1689 C1678:C1679 B1691 E1690:E1691 H1690:H1691 B1692:E1692 G1692:H1695 C1690:D1690 F1690:G1690 B1694:E1695 C1693:E1693 B1699 C1697 E1697 G1697 E1705 B1682:C1682 B1683:B1684 I1683 I1686 D1685:J1685 J1696:J1699">
    <cfRule type="containsText" dxfId="3291" priority="2474" stopIfTrue="1" operator="containsText" text="f'k{kk foHkkx jktLFkku">
      <formula>NOT(ISERROR(SEARCH("f'k{kk foHkkx jktLFkku",B1678)))</formula>
    </cfRule>
    <cfRule type="containsText" dxfId="3290" priority="2477" stopIfTrue="1" operator="containsText" text="iw.kkZad">
      <formula>NOT(ISERROR(SEARCH("iw.kkZad",B1678)))</formula>
    </cfRule>
  </conditionalFormatting>
  <conditionalFormatting sqref="C1697 E1697 G1697 C1700 C1682 I1682:I1683 J1696:J1698">
    <cfRule type="cellIs" dxfId="3289" priority="2475" stopIfTrue="1" operator="equal">
      <formula>1800</formula>
    </cfRule>
    <cfRule type="cellIs" dxfId="3288" priority="2476" stopIfTrue="1" operator="equal">
      <formula>200</formula>
    </cfRule>
  </conditionalFormatting>
  <conditionalFormatting sqref="B1687 C1686:H1687 B1688:H1689 C1678:C1679 B1691 E1690:E1691 H1690:H1691 B1692:E1692 G1692:H1695 C1690:D1690 F1690:G1690 B1694:E1695 C1693:E1693 B1699 C1697 E1697 G1697 E1705 B1682:C1682 B1683:B1684 I1683 I1686 D1685:J1685 J1696:J1699">
    <cfRule type="containsText" dxfId="3287" priority="2473" stopIfTrue="1" operator="containsText" text="dsoy jktdh; fo|ky;ksa esa iz;ksx gsrq fu%'kqYd">
      <formula>NOT(ISERROR(SEARCH("dsoy jktdh; fo|ky;ksa esa iz;ksx gsrq fu%'kqYd",B1678)))</formula>
    </cfRule>
  </conditionalFormatting>
  <conditionalFormatting sqref="H1705">
    <cfRule type="containsText" dxfId="3286" priority="2469" stopIfTrue="1" operator="containsText" text="dsoy jktdh; fo|ky;ksa esa iz;ksx gsrq fu%'kqYd">
      <formula>NOT(ISERROR(SEARCH("dsoy jktdh; fo|ky;ksa esa iz;ksx gsrq fu%'kqYd",H1705)))</formula>
    </cfRule>
  </conditionalFormatting>
  <conditionalFormatting sqref="H1705">
    <cfRule type="cellIs" dxfId="3285" priority="2472" stopIfTrue="1" operator="equal">
      <formula>0</formula>
    </cfRule>
  </conditionalFormatting>
  <conditionalFormatting sqref="A1675:A1676 B1678:B1681 C1700 B1696 B1685:C1685 B1698:C1698 B1686">
    <cfRule type="cellIs" dxfId="3284" priority="2484" stopIfTrue="1" operator="equal">
      <formula>0</formula>
    </cfRule>
  </conditionalFormatting>
  <conditionalFormatting sqref="A1675:A1676 B1678:B1681 C1700 B1696 B1685:C1685 B1698:C1698 B1686">
    <cfRule type="containsText" dxfId="3283" priority="2480" stopIfTrue="1" operator="containsText" text="f'k{kk foHkkx jktLFkku">
      <formula>NOT(ISERROR(SEARCH("f'k{kk foHkkx jktLFkku",A1675)))</formula>
    </cfRule>
    <cfRule type="containsText" dxfId="3282" priority="2483" stopIfTrue="1" operator="containsText" text="iw.kkZad">
      <formula>NOT(ISERROR(SEARCH("iw.kkZad",A1675)))</formula>
    </cfRule>
  </conditionalFormatting>
  <conditionalFormatting sqref="C1679">
    <cfRule type="cellIs" dxfId="3281" priority="2481" stopIfTrue="1" operator="equal">
      <formula>1800</formula>
    </cfRule>
    <cfRule type="cellIs" dxfId="3280" priority="2482" stopIfTrue="1" operator="equal">
      <formula>200</formula>
    </cfRule>
  </conditionalFormatting>
  <conditionalFormatting sqref="A1675:A1676 B1678:B1681 C1700 B1696 B1685:C1685 B1698:C1698 B1686">
    <cfRule type="containsText" dxfId="3279" priority="2479" stopIfTrue="1" operator="containsText" text="dsoy jktdh; fo|ky;ksa esa iz;ksx gsrq fu%'kqYd">
      <formula>NOT(ISERROR(SEARCH("dsoy jktdh; fo|ky;ksa esa iz;ksx gsrq fu%'kqYd",A1675)))</formula>
    </cfRule>
  </conditionalFormatting>
  <conditionalFormatting sqref="B1693 B1690">
    <cfRule type="containsText" dxfId="3278" priority="2465" stopIfTrue="1" operator="containsText" text="dsoy jktdh; fo|ky;ksa esa iz;ksx gsrq fu%'kqYd">
      <formula>NOT(ISERROR(SEARCH("dsoy jktdh; fo|ky;ksa esa iz;ksx gsrq fu%'kqYd",B1690)))</formula>
    </cfRule>
  </conditionalFormatting>
  <conditionalFormatting sqref="H1705">
    <cfRule type="containsText" dxfId="3277" priority="2470" stopIfTrue="1" operator="containsText" text="f'k{kk foHkkx jktLFkku">
      <formula>NOT(ISERROR(SEARCH("f'k{kk foHkkx jktLFkku",H1705)))</formula>
    </cfRule>
    <cfRule type="containsText" dxfId="3276" priority="2471" stopIfTrue="1" operator="containsText" text="iw.kkZad">
      <formula>NOT(ISERROR(SEARCH("iw.kkZad",H1705)))</formula>
    </cfRule>
  </conditionalFormatting>
  <conditionalFormatting sqref="B1693 B1690">
    <cfRule type="cellIs" dxfId="3275" priority="2468" stopIfTrue="1" operator="equal">
      <formula>0</formula>
    </cfRule>
  </conditionalFormatting>
  <conditionalFormatting sqref="B1693 B1690">
    <cfRule type="containsText" dxfId="3274" priority="2466" stopIfTrue="1" operator="containsText" text="f'k{kk foHkkx jktLFkku">
      <formula>NOT(ISERROR(SEARCH("f'k{kk foHkkx jktLFkku",B1690)))</formula>
    </cfRule>
    <cfRule type="containsText" dxfId="3273" priority="2467" stopIfTrue="1" operator="containsText" text="iw.kkZad">
      <formula>NOT(ISERROR(SEARCH("iw.kkZad",B1690)))</formula>
    </cfRule>
  </conditionalFormatting>
  <conditionalFormatting sqref="G1698">
    <cfRule type="cellIs" dxfId="3272" priority="2464" stopIfTrue="1" operator="equal">
      <formula>0</formula>
    </cfRule>
  </conditionalFormatting>
  <conditionalFormatting sqref="G1698">
    <cfRule type="containsText" dxfId="3271" priority="2462" stopIfTrue="1" operator="containsText" text="f'k{kk foHkkx jktLFkku">
      <formula>NOT(ISERROR(SEARCH("f'k{kk foHkkx jktLFkku",G1698)))</formula>
    </cfRule>
    <cfRule type="containsText" dxfId="3270" priority="2463" stopIfTrue="1" operator="containsText" text="iw.kkZad">
      <formula>NOT(ISERROR(SEARCH("iw.kkZad",G1698)))</formula>
    </cfRule>
  </conditionalFormatting>
  <conditionalFormatting sqref="G1698">
    <cfRule type="containsText" dxfId="3269" priority="2461" stopIfTrue="1" operator="containsText" text="dsoy jktdh; fo|ky;ksa esa iz;ksx gsrq fu%'kqYd">
      <formula>NOT(ISERROR(SEARCH("dsoy jktdh; fo|ky;ksa esa iz;ksx gsrq fu%'kqYd",G1698)))</formula>
    </cfRule>
  </conditionalFormatting>
  <conditionalFormatting sqref="I1697">
    <cfRule type="cellIs" dxfId="3268" priority="2460" stopIfTrue="1" operator="equal">
      <formula>0</formula>
    </cfRule>
  </conditionalFormatting>
  <conditionalFormatting sqref="I1697">
    <cfRule type="containsText" dxfId="3267" priority="2456" stopIfTrue="1" operator="containsText" text="f'k{kk foHkkx jktLFkku">
      <formula>NOT(ISERROR(SEARCH("f'k{kk foHkkx jktLFkku",I1697)))</formula>
    </cfRule>
    <cfRule type="containsText" dxfId="3266" priority="2459" stopIfTrue="1" operator="containsText" text="iw.kkZad">
      <formula>NOT(ISERROR(SEARCH("iw.kkZad",I1697)))</formula>
    </cfRule>
  </conditionalFormatting>
  <conditionalFormatting sqref="I1697">
    <cfRule type="cellIs" dxfId="3265" priority="2457" stopIfTrue="1" operator="equal">
      <formula>1800</formula>
    </cfRule>
    <cfRule type="cellIs" dxfId="3264" priority="2458" stopIfTrue="1" operator="equal">
      <formula>200</formula>
    </cfRule>
  </conditionalFormatting>
  <conditionalFormatting sqref="I1697">
    <cfRule type="containsText" dxfId="3263" priority="2455" stopIfTrue="1" operator="containsText" text="dsoy jktdh; fo|ky;ksa esa iz;ksx gsrq fu%'kqYd">
      <formula>NOT(ISERROR(SEARCH("dsoy jktdh; fo|ky;ksa esa iz;ksx gsrq fu%'kqYd",I1697)))</formula>
    </cfRule>
  </conditionalFormatting>
  <conditionalFormatting sqref="C1696">
    <cfRule type="cellIs" dxfId="3262" priority="2454" stopIfTrue="1" operator="equal">
      <formula>0</formula>
    </cfRule>
  </conditionalFormatting>
  <conditionalFormatting sqref="C1696">
    <cfRule type="containsText" dxfId="3261" priority="2450" stopIfTrue="1" operator="containsText" text="f'k{kk foHkkx jktLFkku">
      <formula>NOT(ISERROR(SEARCH("f'k{kk foHkkx jktLFkku",C1696)))</formula>
    </cfRule>
    <cfRule type="containsText" dxfId="3260" priority="2453" stopIfTrue="1" operator="containsText" text="iw.kkZad">
      <formula>NOT(ISERROR(SEARCH("iw.kkZad",C1696)))</formula>
    </cfRule>
  </conditionalFormatting>
  <conditionalFormatting sqref="C1696">
    <cfRule type="cellIs" dxfId="3259" priority="2451" stopIfTrue="1" operator="equal">
      <formula>1800</formula>
    </cfRule>
    <cfRule type="cellIs" dxfId="3258" priority="2452" stopIfTrue="1" operator="equal">
      <formula>200</formula>
    </cfRule>
  </conditionalFormatting>
  <conditionalFormatting sqref="C1696">
    <cfRule type="containsText" dxfId="3257" priority="2449" stopIfTrue="1" operator="containsText" text="dsoy jktdh; fo|ky;ksa esa iz;ksx gsrq fu%'kqYd">
      <formula>NOT(ISERROR(SEARCH("dsoy jktdh; fo|ky;ksa esa iz;ksx gsrq fu%'kqYd",C1696)))</formula>
    </cfRule>
  </conditionalFormatting>
  <conditionalFormatting sqref="C1683:C1684">
    <cfRule type="containsText" dxfId="3256" priority="2431" stopIfTrue="1" operator="containsText" text="dsoy jktdh; fo|ky;ksa esa iz;ksx gsrq fu%'kqYd">
      <formula>NOT(ISERROR(SEARCH("dsoy jktdh; fo|ky;ksa esa iz;ksx gsrq fu%'kqYd",C1683)))</formula>
    </cfRule>
  </conditionalFormatting>
  <conditionalFormatting sqref="J1705">
    <cfRule type="cellIs" dxfId="3255" priority="2448" stopIfTrue="1" operator="equal">
      <formula>0</formula>
    </cfRule>
  </conditionalFormatting>
  <conditionalFormatting sqref="J1705">
    <cfRule type="containsText" dxfId="3254" priority="2444" stopIfTrue="1" operator="containsText" text="f'k{kk foHkkx jktLFkku">
      <formula>NOT(ISERROR(SEARCH("f'k{kk foHkkx jktLFkku",J1705)))</formula>
    </cfRule>
    <cfRule type="containsText" dxfId="3253" priority="2447" stopIfTrue="1" operator="containsText" text="iw.kkZad">
      <formula>NOT(ISERROR(SEARCH("iw.kkZad",J1705)))</formula>
    </cfRule>
  </conditionalFormatting>
  <conditionalFormatting sqref="J1705">
    <cfRule type="cellIs" dxfId="3252" priority="2445" stopIfTrue="1" operator="equal">
      <formula>1800</formula>
    </cfRule>
    <cfRule type="cellIs" dxfId="3251" priority="2446" stopIfTrue="1" operator="equal">
      <formula>200</formula>
    </cfRule>
  </conditionalFormatting>
  <conditionalFormatting sqref="J1705">
    <cfRule type="containsText" dxfId="3250" priority="2443" stopIfTrue="1" operator="containsText" text="dsoy jktdh; fo|ky;ksa esa iz;ksx gsrq fu%'kqYd">
      <formula>NOT(ISERROR(SEARCH("dsoy jktdh; fo|ky;ksa esa iz;ksx gsrq fu%'kqYd",J1705)))</formula>
    </cfRule>
  </conditionalFormatting>
  <conditionalFormatting sqref="C1680:C1681">
    <cfRule type="cellIs" dxfId="3249" priority="2440" stopIfTrue="1" operator="equal">
      <formula>0</formula>
    </cfRule>
  </conditionalFormatting>
  <conditionalFormatting sqref="C1680:C1681">
    <cfRule type="containsText" dxfId="3248" priority="2438" stopIfTrue="1" operator="containsText" text="f'k{kk foHkkx jktLFkku">
      <formula>NOT(ISERROR(SEARCH("f'k{kk foHkkx jktLFkku",C1680)))</formula>
    </cfRule>
    <cfRule type="containsText" dxfId="3247" priority="2439" stopIfTrue="1" operator="containsText" text="iw.kkZad">
      <formula>NOT(ISERROR(SEARCH("iw.kkZad",C1680)))</formula>
    </cfRule>
  </conditionalFormatting>
  <conditionalFormatting sqref="C1680:C1681">
    <cfRule type="containsText" dxfId="3246" priority="2437" stopIfTrue="1" operator="containsText" text="dsoy jktdh; fo|ky;ksa esa iz;ksx gsrq fu%'kqYd">
      <formula>NOT(ISERROR(SEARCH("dsoy jktdh; fo|ky;ksa esa iz;ksx gsrq fu%'kqYd",C1680)))</formula>
    </cfRule>
  </conditionalFormatting>
  <conditionalFormatting sqref="C1680:C1681">
    <cfRule type="cellIs" dxfId="3245" priority="2441" stopIfTrue="1" operator="equal">
      <formula>1800</formula>
    </cfRule>
    <cfRule type="cellIs" dxfId="3244" priority="2442" stopIfTrue="1" operator="equal">
      <formula>200</formula>
    </cfRule>
  </conditionalFormatting>
  <conditionalFormatting sqref="C1683:C1684">
    <cfRule type="cellIs" dxfId="3243" priority="2436" stopIfTrue="1" operator="equal">
      <formula>0</formula>
    </cfRule>
  </conditionalFormatting>
  <conditionalFormatting sqref="C1683:C1684">
    <cfRule type="containsText" dxfId="3242" priority="2432" stopIfTrue="1" operator="containsText" text="f'k{kk foHkkx jktLFkku">
      <formula>NOT(ISERROR(SEARCH("f'k{kk foHkkx jktLFkku",C1683)))</formula>
    </cfRule>
    <cfRule type="containsText" dxfId="3241" priority="2435" stopIfTrue="1" operator="containsText" text="iw.kkZad">
      <formula>NOT(ISERROR(SEARCH("iw.kkZad",C1683)))</formula>
    </cfRule>
  </conditionalFormatting>
  <conditionalFormatting sqref="C1683:C1684">
    <cfRule type="cellIs" dxfId="3240" priority="2433" stopIfTrue="1" operator="equal">
      <formula>1800</formula>
    </cfRule>
    <cfRule type="cellIs" dxfId="3239" priority="2434" stopIfTrue="1" operator="equal">
      <formula>200</formula>
    </cfRule>
  </conditionalFormatting>
  <conditionalFormatting sqref="B1718 C1717:H1718 B1719:H1720 C1709:C1710 B1722 E1721:E1722 H1721:H1722 B1723:E1723 G1723:H1726 C1721:D1721 F1721:G1721 B1725:E1726 C1724:E1724 B1730 C1728 E1728 G1728 E1736 B1713:C1713 B1714:B1715 I1714 I1717 D1716:J1716 J1727:J1730">
    <cfRule type="cellIs" dxfId="3238" priority="2424" stopIfTrue="1" operator="equal">
      <formula>0</formula>
    </cfRule>
  </conditionalFormatting>
  <conditionalFormatting sqref="B1718 C1717:H1718 B1719:H1720 C1709:C1710 B1722 E1721:E1722 H1721:H1722 B1723:E1723 G1723:H1726 C1721:D1721 F1721:G1721 B1725:E1726 C1724:E1724 B1730 C1728 E1728 G1728 E1736 B1713:C1713 B1714:B1715 I1714 I1717 D1716:J1716 J1727:J1730">
    <cfRule type="containsText" dxfId="3237" priority="2420" stopIfTrue="1" operator="containsText" text="f'k{kk foHkkx jktLFkku">
      <formula>NOT(ISERROR(SEARCH("f'k{kk foHkkx jktLFkku",B1709)))</formula>
    </cfRule>
    <cfRule type="containsText" dxfId="3236" priority="2423" stopIfTrue="1" operator="containsText" text="iw.kkZad">
      <formula>NOT(ISERROR(SEARCH("iw.kkZad",B1709)))</formula>
    </cfRule>
  </conditionalFormatting>
  <conditionalFormatting sqref="C1728 E1728 G1728 C1731 C1713 I1713:I1714 J1727:J1729">
    <cfRule type="cellIs" dxfId="3235" priority="2421" stopIfTrue="1" operator="equal">
      <formula>1800</formula>
    </cfRule>
    <cfRule type="cellIs" dxfId="3234" priority="2422" stopIfTrue="1" operator="equal">
      <formula>200</formula>
    </cfRule>
  </conditionalFormatting>
  <conditionalFormatting sqref="B1718 C1717:H1718 B1719:H1720 C1709:C1710 B1722 E1721:E1722 H1721:H1722 B1723:E1723 G1723:H1726 C1721:D1721 F1721:G1721 B1725:E1726 C1724:E1724 B1730 C1728 E1728 G1728 E1736 B1713:C1713 B1714:B1715 I1714 I1717 D1716:J1716 J1727:J1730">
    <cfRule type="containsText" dxfId="3233" priority="2419" stopIfTrue="1" operator="containsText" text="dsoy jktdh; fo|ky;ksa esa iz;ksx gsrq fu%'kqYd">
      <formula>NOT(ISERROR(SEARCH("dsoy jktdh; fo|ky;ksa esa iz;ksx gsrq fu%'kqYd",B1709)))</formula>
    </cfRule>
  </conditionalFormatting>
  <conditionalFormatting sqref="H1736">
    <cfRule type="containsText" dxfId="3232" priority="2415" stopIfTrue="1" operator="containsText" text="dsoy jktdh; fo|ky;ksa esa iz;ksx gsrq fu%'kqYd">
      <formula>NOT(ISERROR(SEARCH("dsoy jktdh; fo|ky;ksa esa iz;ksx gsrq fu%'kqYd",H1736)))</formula>
    </cfRule>
  </conditionalFormatting>
  <conditionalFormatting sqref="H1736">
    <cfRule type="cellIs" dxfId="3231" priority="2418" stopIfTrue="1" operator="equal">
      <formula>0</formula>
    </cfRule>
  </conditionalFormatting>
  <conditionalFormatting sqref="A1706:A1707 B1709:B1712 C1731 B1727 B1716:C1716 B1729:C1729 B1717">
    <cfRule type="cellIs" dxfId="3230" priority="2430" stopIfTrue="1" operator="equal">
      <formula>0</formula>
    </cfRule>
  </conditionalFormatting>
  <conditionalFormatting sqref="A1706:A1707 B1709:B1712 C1731 B1727 B1716:C1716 B1729:C1729 B1717">
    <cfRule type="containsText" dxfId="3229" priority="2426" stopIfTrue="1" operator="containsText" text="f'k{kk foHkkx jktLFkku">
      <formula>NOT(ISERROR(SEARCH("f'k{kk foHkkx jktLFkku",A1706)))</formula>
    </cfRule>
    <cfRule type="containsText" dxfId="3228" priority="2429" stopIfTrue="1" operator="containsText" text="iw.kkZad">
      <formula>NOT(ISERROR(SEARCH("iw.kkZad",A1706)))</formula>
    </cfRule>
  </conditionalFormatting>
  <conditionalFormatting sqref="C1710">
    <cfRule type="cellIs" dxfId="3227" priority="2427" stopIfTrue="1" operator="equal">
      <formula>1800</formula>
    </cfRule>
    <cfRule type="cellIs" dxfId="3226" priority="2428" stopIfTrue="1" operator="equal">
      <formula>200</formula>
    </cfRule>
  </conditionalFormatting>
  <conditionalFormatting sqref="A1706:A1707 B1709:B1712 C1731 B1727 B1716:C1716 B1729:C1729 B1717">
    <cfRule type="containsText" dxfId="3225" priority="2425" stopIfTrue="1" operator="containsText" text="dsoy jktdh; fo|ky;ksa esa iz;ksx gsrq fu%'kqYd">
      <formula>NOT(ISERROR(SEARCH("dsoy jktdh; fo|ky;ksa esa iz;ksx gsrq fu%'kqYd",A1706)))</formula>
    </cfRule>
  </conditionalFormatting>
  <conditionalFormatting sqref="B1724 B1721">
    <cfRule type="containsText" dxfId="3224" priority="2411" stopIfTrue="1" operator="containsText" text="dsoy jktdh; fo|ky;ksa esa iz;ksx gsrq fu%'kqYd">
      <formula>NOT(ISERROR(SEARCH("dsoy jktdh; fo|ky;ksa esa iz;ksx gsrq fu%'kqYd",B1721)))</formula>
    </cfRule>
  </conditionalFormatting>
  <conditionalFormatting sqref="H1736">
    <cfRule type="containsText" dxfId="3223" priority="2416" stopIfTrue="1" operator="containsText" text="f'k{kk foHkkx jktLFkku">
      <formula>NOT(ISERROR(SEARCH("f'k{kk foHkkx jktLFkku",H1736)))</formula>
    </cfRule>
    <cfRule type="containsText" dxfId="3222" priority="2417" stopIfTrue="1" operator="containsText" text="iw.kkZad">
      <formula>NOT(ISERROR(SEARCH("iw.kkZad",H1736)))</formula>
    </cfRule>
  </conditionalFormatting>
  <conditionalFormatting sqref="B1724 B1721">
    <cfRule type="cellIs" dxfId="3221" priority="2414" stopIfTrue="1" operator="equal">
      <formula>0</formula>
    </cfRule>
  </conditionalFormatting>
  <conditionalFormatting sqref="B1724 B1721">
    <cfRule type="containsText" dxfId="3220" priority="2412" stopIfTrue="1" operator="containsText" text="f'k{kk foHkkx jktLFkku">
      <formula>NOT(ISERROR(SEARCH("f'k{kk foHkkx jktLFkku",B1721)))</formula>
    </cfRule>
    <cfRule type="containsText" dxfId="3219" priority="2413" stopIfTrue="1" operator="containsText" text="iw.kkZad">
      <formula>NOT(ISERROR(SEARCH("iw.kkZad",B1721)))</formula>
    </cfRule>
  </conditionalFormatting>
  <conditionalFormatting sqref="G1729">
    <cfRule type="cellIs" dxfId="3218" priority="2410" stopIfTrue="1" operator="equal">
      <formula>0</formula>
    </cfRule>
  </conditionalFormatting>
  <conditionalFormatting sqref="G1729">
    <cfRule type="containsText" dxfId="3217" priority="2408" stopIfTrue="1" operator="containsText" text="f'k{kk foHkkx jktLFkku">
      <formula>NOT(ISERROR(SEARCH("f'k{kk foHkkx jktLFkku",G1729)))</formula>
    </cfRule>
    <cfRule type="containsText" dxfId="3216" priority="2409" stopIfTrue="1" operator="containsText" text="iw.kkZad">
      <formula>NOT(ISERROR(SEARCH("iw.kkZad",G1729)))</formula>
    </cfRule>
  </conditionalFormatting>
  <conditionalFormatting sqref="G1729">
    <cfRule type="containsText" dxfId="3215" priority="2407" stopIfTrue="1" operator="containsText" text="dsoy jktdh; fo|ky;ksa esa iz;ksx gsrq fu%'kqYd">
      <formula>NOT(ISERROR(SEARCH("dsoy jktdh; fo|ky;ksa esa iz;ksx gsrq fu%'kqYd",G1729)))</formula>
    </cfRule>
  </conditionalFormatting>
  <conditionalFormatting sqref="I1728">
    <cfRule type="cellIs" dxfId="3214" priority="2406" stopIfTrue="1" operator="equal">
      <formula>0</formula>
    </cfRule>
  </conditionalFormatting>
  <conditionalFormatting sqref="I1728">
    <cfRule type="containsText" dxfId="3213" priority="2402" stopIfTrue="1" operator="containsText" text="f'k{kk foHkkx jktLFkku">
      <formula>NOT(ISERROR(SEARCH("f'k{kk foHkkx jktLFkku",I1728)))</formula>
    </cfRule>
    <cfRule type="containsText" dxfId="3212" priority="2405" stopIfTrue="1" operator="containsText" text="iw.kkZad">
      <formula>NOT(ISERROR(SEARCH("iw.kkZad",I1728)))</formula>
    </cfRule>
  </conditionalFormatting>
  <conditionalFormatting sqref="I1728">
    <cfRule type="cellIs" dxfId="3211" priority="2403" stopIfTrue="1" operator="equal">
      <formula>1800</formula>
    </cfRule>
    <cfRule type="cellIs" dxfId="3210" priority="2404" stopIfTrue="1" operator="equal">
      <formula>200</formula>
    </cfRule>
  </conditionalFormatting>
  <conditionalFormatting sqref="I1728">
    <cfRule type="containsText" dxfId="3209" priority="2401" stopIfTrue="1" operator="containsText" text="dsoy jktdh; fo|ky;ksa esa iz;ksx gsrq fu%'kqYd">
      <formula>NOT(ISERROR(SEARCH("dsoy jktdh; fo|ky;ksa esa iz;ksx gsrq fu%'kqYd",I1728)))</formula>
    </cfRule>
  </conditionalFormatting>
  <conditionalFormatting sqref="C1727">
    <cfRule type="cellIs" dxfId="3208" priority="2400" stopIfTrue="1" operator="equal">
      <formula>0</formula>
    </cfRule>
  </conditionalFormatting>
  <conditionalFormatting sqref="C1727">
    <cfRule type="containsText" dxfId="3207" priority="2396" stopIfTrue="1" operator="containsText" text="f'k{kk foHkkx jktLFkku">
      <formula>NOT(ISERROR(SEARCH("f'k{kk foHkkx jktLFkku",C1727)))</formula>
    </cfRule>
    <cfRule type="containsText" dxfId="3206" priority="2399" stopIfTrue="1" operator="containsText" text="iw.kkZad">
      <formula>NOT(ISERROR(SEARCH("iw.kkZad",C1727)))</formula>
    </cfRule>
  </conditionalFormatting>
  <conditionalFormatting sqref="C1727">
    <cfRule type="cellIs" dxfId="3205" priority="2397" stopIfTrue="1" operator="equal">
      <formula>1800</formula>
    </cfRule>
    <cfRule type="cellIs" dxfId="3204" priority="2398" stopIfTrue="1" operator="equal">
      <formula>200</formula>
    </cfRule>
  </conditionalFormatting>
  <conditionalFormatting sqref="C1727">
    <cfRule type="containsText" dxfId="3203" priority="2395" stopIfTrue="1" operator="containsText" text="dsoy jktdh; fo|ky;ksa esa iz;ksx gsrq fu%'kqYd">
      <formula>NOT(ISERROR(SEARCH("dsoy jktdh; fo|ky;ksa esa iz;ksx gsrq fu%'kqYd",C1727)))</formula>
    </cfRule>
  </conditionalFormatting>
  <conditionalFormatting sqref="C1714:C1715">
    <cfRule type="containsText" dxfId="3202" priority="2377" stopIfTrue="1" operator="containsText" text="dsoy jktdh; fo|ky;ksa esa iz;ksx gsrq fu%'kqYd">
      <formula>NOT(ISERROR(SEARCH("dsoy jktdh; fo|ky;ksa esa iz;ksx gsrq fu%'kqYd",C1714)))</formula>
    </cfRule>
  </conditionalFormatting>
  <conditionalFormatting sqref="J1736">
    <cfRule type="cellIs" dxfId="3201" priority="2394" stopIfTrue="1" operator="equal">
      <formula>0</formula>
    </cfRule>
  </conditionalFormatting>
  <conditionalFormatting sqref="J1736">
    <cfRule type="containsText" dxfId="3200" priority="2390" stopIfTrue="1" operator="containsText" text="f'k{kk foHkkx jktLFkku">
      <formula>NOT(ISERROR(SEARCH("f'k{kk foHkkx jktLFkku",J1736)))</formula>
    </cfRule>
    <cfRule type="containsText" dxfId="3199" priority="2393" stopIfTrue="1" operator="containsText" text="iw.kkZad">
      <formula>NOT(ISERROR(SEARCH("iw.kkZad",J1736)))</formula>
    </cfRule>
  </conditionalFormatting>
  <conditionalFormatting sqref="J1736">
    <cfRule type="cellIs" dxfId="3198" priority="2391" stopIfTrue="1" operator="equal">
      <formula>1800</formula>
    </cfRule>
    <cfRule type="cellIs" dxfId="3197" priority="2392" stopIfTrue="1" operator="equal">
      <formula>200</formula>
    </cfRule>
  </conditionalFormatting>
  <conditionalFormatting sqref="J1736">
    <cfRule type="containsText" dxfId="3196" priority="2389" stopIfTrue="1" operator="containsText" text="dsoy jktdh; fo|ky;ksa esa iz;ksx gsrq fu%'kqYd">
      <formula>NOT(ISERROR(SEARCH("dsoy jktdh; fo|ky;ksa esa iz;ksx gsrq fu%'kqYd",J1736)))</formula>
    </cfRule>
  </conditionalFormatting>
  <conditionalFormatting sqref="C1711:C1712">
    <cfRule type="cellIs" dxfId="3195" priority="2386" stopIfTrue="1" operator="equal">
      <formula>0</formula>
    </cfRule>
  </conditionalFormatting>
  <conditionalFormatting sqref="C1711:C1712">
    <cfRule type="containsText" dxfId="3194" priority="2384" stopIfTrue="1" operator="containsText" text="f'k{kk foHkkx jktLFkku">
      <formula>NOT(ISERROR(SEARCH("f'k{kk foHkkx jktLFkku",C1711)))</formula>
    </cfRule>
    <cfRule type="containsText" dxfId="3193" priority="2385" stopIfTrue="1" operator="containsText" text="iw.kkZad">
      <formula>NOT(ISERROR(SEARCH("iw.kkZad",C1711)))</formula>
    </cfRule>
  </conditionalFormatting>
  <conditionalFormatting sqref="C1711:C1712">
    <cfRule type="containsText" dxfId="3192" priority="2383" stopIfTrue="1" operator="containsText" text="dsoy jktdh; fo|ky;ksa esa iz;ksx gsrq fu%'kqYd">
      <formula>NOT(ISERROR(SEARCH("dsoy jktdh; fo|ky;ksa esa iz;ksx gsrq fu%'kqYd",C1711)))</formula>
    </cfRule>
  </conditionalFormatting>
  <conditionalFormatting sqref="C1711:C1712">
    <cfRule type="cellIs" dxfId="3191" priority="2387" stopIfTrue="1" operator="equal">
      <formula>1800</formula>
    </cfRule>
    <cfRule type="cellIs" dxfId="3190" priority="2388" stopIfTrue="1" operator="equal">
      <formula>200</formula>
    </cfRule>
  </conditionalFormatting>
  <conditionalFormatting sqref="C1714:C1715">
    <cfRule type="cellIs" dxfId="3189" priority="2382" stopIfTrue="1" operator="equal">
      <formula>0</formula>
    </cfRule>
  </conditionalFormatting>
  <conditionalFormatting sqref="C1714:C1715">
    <cfRule type="containsText" dxfId="3188" priority="2378" stopIfTrue="1" operator="containsText" text="f'k{kk foHkkx jktLFkku">
      <formula>NOT(ISERROR(SEARCH("f'k{kk foHkkx jktLFkku",C1714)))</formula>
    </cfRule>
    <cfRule type="containsText" dxfId="3187" priority="2381" stopIfTrue="1" operator="containsText" text="iw.kkZad">
      <formula>NOT(ISERROR(SEARCH("iw.kkZad",C1714)))</formula>
    </cfRule>
  </conditionalFormatting>
  <conditionalFormatting sqref="C1714:C1715">
    <cfRule type="cellIs" dxfId="3186" priority="2379" stopIfTrue="1" operator="equal">
      <formula>1800</formula>
    </cfRule>
    <cfRule type="cellIs" dxfId="3185" priority="2380" stopIfTrue="1" operator="equal">
      <formula>200</formula>
    </cfRule>
  </conditionalFormatting>
  <conditionalFormatting sqref="B1749 C1748:H1749 B1750:H1751 C1740:C1741 B1753 E1752:E1753 H1752:H1753 B1754:E1754 G1754:H1757 C1752:D1752 F1752:G1752 B1756:E1757 C1755:E1755 B1761 C1759 E1759 G1759 E1767 B1744:C1744 B1745:B1746 I1745 I1748 D1747:J1747 J1758:J1761">
    <cfRule type="cellIs" dxfId="3184" priority="2370" stopIfTrue="1" operator="equal">
      <formula>0</formula>
    </cfRule>
  </conditionalFormatting>
  <conditionalFormatting sqref="B1749 C1748:H1749 B1750:H1751 C1740:C1741 B1753 E1752:E1753 H1752:H1753 B1754:E1754 G1754:H1757 C1752:D1752 F1752:G1752 B1756:E1757 C1755:E1755 B1761 C1759 E1759 G1759 E1767 B1744:C1744 B1745:B1746 I1745 I1748 D1747:J1747 J1758:J1761">
    <cfRule type="containsText" dxfId="3183" priority="2366" stopIfTrue="1" operator="containsText" text="f'k{kk foHkkx jktLFkku">
      <formula>NOT(ISERROR(SEARCH("f'k{kk foHkkx jktLFkku",B1740)))</formula>
    </cfRule>
    <cfRule type="containsText" dxfId="3182" priority="2369" stopIfTrue="1" operator="containsText" text="iw.kkZad">
      <formula>NOT(ISERROR(SEARCH("iw.kkZad",B1740)))</formula>
    </cfRule>
  </conditionalFormatting>
  <conditionalFormatting sqref="C1759 E1759 G1759 C1762 C1744 I1744:I1745 J1758:J1760">
    <cfRule type="cellIs" dxfId="3181" priority="2367" stopIfTrue="1" operator="equal">
      <formula>1800</formula>
    </cfRule>
    <cfRule type="cellIs" dxfId="3180" priority="2368" stopIfTrue="1" operator="equal">
      <formula>200</formula>
    </cfRule>
  </conditionalFormatting>
  <conditionalFormatting sqref="B1749 C1748:H1749 B1750:H1751 C1740:C1741 B1753 E1752:E1753 H1752:H1753 B1754:E1754 G1754:H1757 C1752:D1752 F1752:G1752 B1756:E1757 C1755:E1755 B1761 C1759 E1759 G1759 E1767 B1744:C1744 B1745:B1746 I1745 I1748 D1747:J1747 J1758:J1761">
    <cfRule type="containsText" dxfId="3179" priority="2365" stopIfTrue="1" operator="containsText" text="dsoy jktdh; fo|ky;ksa esa iz;ksx gsrq fu%'kqYd">
      <formula>NOT(ISERROR(SEARCH("dsoy jktdh; fo|ky;ksa esa iz;ksx gsrq fu%'kqYd",B1740)))</formula>
    </cfRule>
  </conditionalFormatting>
  <conditionalFormatting sqref="H1767">
    <cfRule type="containsText" dxfId="3178" priority="2361" stopIfTrue="1" operator="containsText" text="dsoy jktdh; fo|ky;ksa esa iz;ksx gsrq fu%'kqYd">
      <formula>NOT(ISERROR(SEARCH("dsoy jktdh; fo|ky;ksa esa iz;ksx gsrq fu%'kqYd",H1767)))</formula>
    </cfRule>
  </conditionalFormatting>
  <conditionalFormatting sqref="H1767">
    <cfRule type="cellIs" dxfId="3177" priority="2364" stopIfTrue="1" operator="equal">
      <formula>0</formula>
    </cfRule>
  </conditionalFormatting>
  <conditionalFormatting sqref="A1737:A1738 B1740:B1743 C1762 B1758 B1747:C1747 B1760:C1760 B1748">
    <cfRule type="cellIs" dxfId="3176" priority="2376" stopIfTrue="1" operator="equal">
      <formula>0</formula>
    </cfRule>
  </conditionalFormatting>
  <conditionalFormatting sqref="A1737:A1738 B1740:B1743 C1762 B1758 B1747:C1747 B1760:C1760 B1748">
    <cfRule type="containsText" dxfId="3175" priority="2372" stopIfTrue="1" operator="containsText" text="f'k{kk foHkkx jktLFkku">
      <formula>NOT(ISERROR(SEARCH("f'k{kk foHkkx jktLFkku",A1737)))</formula>
    </cfRule>
    <cfRule type="containsText" dxfId="3174" priority="2375" stopIfTrue="1" operator="containsText" text="iw.kkZad">
      <formula>NOT(ISERROR(SEARCH("iw.kkZad",A1737)))</formula>
    </cfRule>
  </conditionalFormatting>
  <conditionalFormatting sqref="C1741">
    <cfRule type="cellIs" dxfId="3173" priority="2373" stopIfTrue="1" operator="equal">
      <formula>1800</formula>
    </cfRule>
    <cfRule type="cellIs" dxfId="3172" priority="2374" stopIfTrue="1" operator="equal">
      <formula>200</formula>
    </cfRule>
  </conditionalFormatting>
  <conditionalFormatting sqref="A1737:A1738 B1740:B1743 C1762 B1758 B1747:C1747 B1760:C1760 B1748">
    <cfRule type="containsText" dxfId="3171" priority="2371" stopIfTrue="1" operator="containsText" text="dsoy jktdh; fo|ky;ksa esa iz;ksx gsrq fu%'kqYd">
      <formula>NOT(ISERROR(SEARCH("dsoy jktdh; fo|ky;ksa esa iz;ksx gsrq fu%'kqYd",A1737)))</formula>
    </cfRule>
  </conditionalFormatting>
  <conditionalFormatting sqref="B1755 B1752">
    <cfRule type="containsText" dxfId="3170" priority="2357" stopIfTrue="1" operator="containsText" text="dsoy jktdh; fo|ky;ksa esa iz;ksx gsrq fu%'kqYd">
      <formula>NOT(ISERROR(SEARCH("dsoy jktdh; fo|ky;ksa esa iz;ksx gsrq fu%'kqYd",B1752)))</formula>
    </cfRule>
  </conditionalFormatting>
  <conditionalFormatting sqref="H1767">
    <cfRule type="containsText" dxfId="3169" priority="2362" stopIfTrue="1" operator="containsText" text="f'k{kk foHkkx jktLFkku">
      <formula>NOT(ISERROR(SEARCH("f'k{kk foHkkx jktLFkku",H1767)))</formula>
    </cfRule>
    <cfRule type="containsText" dxfId="3168" priority="2363" stopIfTrue="1" operator="containsText" text="iw.kkZad">
      <formula>NOT(ISERROR(SEARCH("iw.kkZad",H1767)))</formula>
    </cfRule>
  </conditionalFormatting>
  <conditionalFormatting sqref="B1755 B1752">
    <cfRule type="cellIs" dxfId="3167" priority="2360" stopIfTrue="1" operator="equal">
      <formula>0</formula>
    </cfRule>
  </conditionalFormatting>
  <conditionalFormatting sqref="B1755 B1752">
    <cfRule type="containsText" dxfId="3166" priority="2358" stopIfTrue="1" operator="containsText" text="f'k{kk foHkkx jktLFkku">
      <formula>NOT(ISERROR(SEARCH("f'k{kk foHkkx jktLFkku",B1752)))</formula>
    </cfRule>
    <cfRule type="containsText" dxfId="3165" priority="2359" stopIfTrue="1" operator="containsText" text="iw.kkZad">
      <formula>NOT(ISERROR(SEARCH("iw.kkZad",B1752)))</formula>
    </cfRule>
  </conditionalFormatting>
  <conditionalFormatting sqref="G1760">
    <cfRule type="cellIs" dxfId="3164" priority="2356" stopIfTrue="1" operator="equal">
      <formula>0</formula>
    </cfRule>
  </conditionalFormatting>
  <conditionalFormatting sqref="G1760">
    <cfRule type="containsText" dxfId="3163" priority="2354" stopIfTrue="1" operator="containsText" text="f'k{kk foHkkx jktLFkku">
      <formula>NOT(ISERROR(SEARCH("f'k{kk foHkkx jktLFkku",G1760)))</formula>
    </cfRule>
    <cfRule type="containsText" dxfId="3162" priority="2355" stopIfTrue="1" operator="containsText" text="iw.kkZad">
      <formula>NOT(ISERROR(SEARCH("iw.kkZad",G1760)))</formula>
    </cfRule>
  </conditionalFormatting>
  <conditionalFormatting sqref="G1760">
    <cfRule type="containsText" dxfId="3161" priority="2353" stopIfTrue="1" operator="containsText" text="dsoy jktdh; fo|ky;ksa esa iz;ksx gsrq fu%'kqYd">
      <formula>NOT(ISERROR(SEARCH("dsoy jktdh; fo|ky;ksa esa iz;ksx gsrq fu%'kqYd",G1760)))</formula>
    </cfRule>
  </conditionalFormatting>
  <conditionalFormatting sqref="I1759">
    <cfRule type="cellIs" dxfId="3160" priority="2352" stopIfTrue="1" operator="equal">
      <formula>0</formula>
    </cfRule>
  </conditionalFormatting>
  <conditionalFormatting sqref="I1759">
    <cfRule type="containsText" dxfId="3159" priority="2348" stopIfTrue="1" operator="containsText" text="f'k{kk foHkkx jktLFkku">
      <formula>NOT(ISERROR(SEARCH("f'k{kk foHkkx jktLFkku",I1759)))</formula>
    </cfRule>
    <cfRule type="containsText" dxfId="3158" priority="2351" stopIfTrue="1" operator="containsText" text="iw.kkZad">
      <formula>NOT(ISERROR(SEARCH("iw.kkZad",I1759)))</formula>
    </cfRule>
  </conditionalFormatting>
  <conditionalFormatting sqref="I1759">
    <cfRule type="cellIs" dxfId="3157" priority="2349" stopIfTrue="1" operator="equal">
      <formula>1800</formula>
    </cfRule>
    <cfRule type="cellIs" dxfId="3156" priority="2350" stopIfTrue="1" operator="equal">
      <formula>200</formula>
    </cfRule>
  </conditionalFormatting>
  <conditionalFormatting sqref="I1759">
    <cfRule type="containsText" dxfId="3155" priority="2347" stopIfTrue="1" operator="containsText" text="dsoy jktdh; fo|ky;ksa esa iz;ksx gsrq fu%'kqYd">
      <formula>NOT(ISERROR(SEARCH("dsoy jktdh; fo|ky;ksa esa iz;ksx gsrq fu%'kqYd",I1759)))</formula>
    </cfRule>
  </conditionalFormatting>
  <conditionalFormatting sqref="C1758">
    <cfRule type="cellIs" dxfId="3154" priority="2346" stopIfTrue="1" operator="equal">
      <formula>0</formula>
    </cfRule>
  </conditionalFormatting>
  <conditionalFormatting sqref="C1758">
    <cfRule type="containsText" dxfId="3153" priority="2342" stopIfTrue="1" operator="containsText" text="f'k{kk foHkkx jktLFkku">
      <formula>NOT(ISERROR(SEARCH("f'k{kk foHkkx jktLFkku",C1758)))</formula>
    </cfRule>
    <cfRule type="containsText" dxfId="3152" priority="2345" stopIfTrue="1" operator="containsText" text="iw.kkZad">
      <formula>NOT(ISERROR(SEARCH("iw.kkZad",C1758)))</formula>
    </cfRule>
  </conditionalFormatting>
  <conditionalFormatting sqref="C1758">
    <cfRule type="cellIs" dxfId="3151" priority="2343" stopIfTrue="1" operator="equal">
      <formula>1800</formula>
    </cfRule>
    <cfRule type="cellIs" dxfId="3150" priority="2344" stopIfTrue="1" operator="equal">
      <formula>200</formula>
    </cfRule>
  </conditionalFormatting>
  <conditionalFormatting sqref="C1758">
    <cfRule type="containsText" dxfId="3149" priority="2341" stopIfTrue="1" operator="containsText" text="dsoy jktdh; fo|ky;ksa esa iz;ksx gsrq fu%'kqYd">
      <formula>NOT(ISERROR(SEARCH("dsoy jktdh; fo|ky;ksa esa iz;ksx gsrq fu%'kqYd",C1758)))</formula>
    </cfRule>
  </conditionalFormatting>
  <conditionalFormatting sqref="C1745:C1746">
    <cfRule type="containsText" dxfId="3148" priority="2323" stopIfTrue="1" operator="containsText" text="dsoy jktdh; fo|ky;ksa esa iz;ksx gsrq fu%'kqYd">
      <formula>NOT(ISERROR(SEARCH("dsoy jktdh; fo|ky;ksa esa iz;ksx gsrq fu%'kqYd",C1745)))</formula>
    </cfRule>
  </conditionalFormatting>
  <conditionalFormatting sqref="J1767">
    <cfRule type="cellIs" dxfId="3147" priority="2340" stopIfTrue="1" operator="equal">
      <formula>0</formula>
    </cfRule>
  </conditionalFormatting>
  <conditionalFormatting sqref="J1767">
    <cfRule type="containsText" dxfId="3146" priority="2336" stopIfTrue="1" operator="containsText" text="f'k{kk foHkkx jktLFkku">
      <formula>NOT(ISERROR(SEARCH("f'k{kk foHkkx jktLFkku",J1767)))</formula>
    </cfRule>
    <cfRule type="containsText" dxfId="3145" priority="2339" stopIfTrue="1" operator="containsText" text="iw.kkZad">
      <formula>NOT(ISERROR(SEARCH("iw.kkZad",J1767)))</formula>
    </cfRule>
  </conditionalFormatting>
  <conditionalFormatting sqref="J1767">
    <cfRule type="cellIs" dxfId="3144" priority="2337" stopIfTrue="1" operator="equal">
      <formula>1800</formula>
    </cfRule>
    <cfRule type="cellIs" dxfId="3143" priority="2338" stopIfTrue="1" operator="equal">
      <formula>200</formula>
    </cfRule>
  </conditionalFormatting>
  <conditionalFormatting sqref="J1767">
    <cfRule type="containsText" dxfId="3142" priority="2335" stopIfTrue="1" operator="containsText" text="dsoy jktdh; fo|ky;ksa esa iz;ksx gsrq fu%'kqYd">
      <formula>NOT(ISERROR(SEARCH("dsoy jktdh; fo|ky;ksa esa iz;ksx gsrq fu%'kqYd",J1767)))</formula>
    </cfRule>
  </conditionalFormatting>
  <conditionalFormatting sqref="C1742:C1743">
    <cfRule type="cellIs" dxfId="3141" priority="2332" stopIfTrue="1" operator="equal">
      <formula>0</formula>
    </cfRule>
  </conditionalFormatting>
  <conditionalFormatting sqref="C1742:C1743">
    <cfRule type="containsText" dxfId="3140" priority="2330" stopIfTrue="1" operator="containsText" text="f'k{kk foHkkx jktLFkku">
      <formula>NOT(ISERROR(SEARCH("f'k{kk foHkkx jktLFkku",C1742)))</formula>
    </cfRule>
    <cfRule type="containsText" dxfId="3139" priority="2331" stopIfTrue="1" operator="containsText" text="iw.kkZad">
      <formula>NOT(ISERROR(SEARCH("iw.kkZad",C1742)))</formula>
    </cfRule>
  </conditionalFormatting>
  <conditionalFormatting sqref="C1742:C1743">
    <cfRule type="containsText" dxfId="3138" priority="2329" stopIfTrue="1" operator="containsText" text="dsoy jktdh; fo|ky;ksa esa iz;ksx gsrq fu%'kqYd">
      <formula>NOT(ISERROR(SEARCH("dsoy jktdh; fo|ky;ksa esa iz;ksx gsrq fu%'kqYd",C1742)))</formula>
    </cfRule>
  </conditionalFormatting>
  <conditionalFormatting sqref="C1742:C1743">
    <cfRule type="cellIs" dxfId="3137" priority="2333" stopIfTrue="1" operator="equal">
      <formula>1800</formula>
    </cfRule>
    <cfRule type="cellIs" dxfId="3136" priority="2334" stopIfTrue="1" operator="equal">
      <formula>200</formula>
    </cfRule>
  </conditionalFormatting>
  <conditionalFormatting sqref="C1745:C1746">
    <cfRule type="cellIs" dxfId="3135" priority="2328" stopIfTrue="1" operator="equal">
      <formula>0</formula>
    </cfRule>
  </conditionalFormatting>
  <conditionalFormatting sqref="C1745:C1746">
    <cfRule type="containsText" dxfId="3134" priority="2324" stopIfTrue="1" operator="containsText" text="f'k{kk foHkkx jktLFkku">
      <formula>NOT(ISERROR(SEARCH("f'k{kk foHkkx jktLFkku",C1745)))</formula>
    </cfRule>
    <cfRule type="containsText" dxfId="3133" priority="2327" stopIfTrue="1" operator="containsText" text="iw.kkZad">
      <formula>NOT(ISERROR(SEARCH("iw.kkZad",C1745)))</formula>
    </cfRule>
  </conditionalFormatting>
  <conditionalFormatting sqref="C1745:C1746">
    <cfRule type="cellIs" dxfId="3132" priority="2325" stopIfTrue="1" operator="equal">
      <formula>1800</formula>
    </cfRule>
    <cfRule type="cellIs" dxfId="3131" priority="2326" stopIfTrue="1" operator="equal">
      <formula>200</formula>
    </cfRule>
  </conditionalFormatting>
  <conditionalFormatting sqref="B1780 C1779:H1780 B1781:H1782 C1771:C1772 B1784 E1783:E1784 H1783:H1784 B1785:E1785 G1785:H1788 C1783:D1783 F1783:G1783 B1787:E1788 C1786:E1786 B1792 C1790 E1790 G1790 E1798 B1775:C1775 B1776:B1777 I1776 I1779 D1778:J1778 J1789:J1792">
    <cfRule type="cellIs" dxfId="3130" priority="2316" stopIfTrue="1" operator="equal">
      <formula>0</formula>
    </cfRule>
  </conditionalFormatting>
  <conditionalFormatting sqref="B1780 C1779:H1780 B1781:H1782 C1771:C1772 B1784 E1783:E1784 H1783:H1784 B1785:E1785 G1785:H1788 C1783:D1783 F1783:G1783 B1787:E1788 C1786:E1786 B1792 C1790 E1790 G1790 E1798 B1775:C1775 B1776:B1777 I1776 I1779 D1778:J1778 J1789:J1792">
    <cfRule type="containsText" dxfId="3129" priority="2312" stopIfTrue="1" operator="containsText" text="f'k{kk foHkkx jktLFkku">
      <formula>NOT(ISERROR(SEARCH("f'k{kk foHkkx jktLFkku",B1771)))</formula>
    </cfRule>
    <cfRule type="containsText" dxfId="3128" priority="2315" stopIfTrue="1" operator="containsText" text="iw.kkZad">
      <formula>NOT(ISERROR(SEARCH("iw.kkZad",B1771)))</formula>
    </cfRule>
  </conditionalFormatting>
  <conditionalFormatting sqref="C1790 E1790 G1790 C1793 C1775 I1775:I1776 J1789:J1791">
    <cfRule type="cellIs" dxfId="3127" priority="2313" stopIfTrue="1" operator="equal">
      <formula>1800</formula>
    </cfRule>
    <cfRule type="cellIs" dxfId="3126" priority="2314" stopIfTrue="1" operator="equal">
      <formula>200</formula>
    </cfRule>
  </conditionalFormatting>
  <conditionalFormatting sqref="B1780 C1779:H1780 B1781:H1782 C1771:C1772 B1784 E1783:E1784 H1783:H1784 B1785:E1785 G1785:H1788 C1783:D1783 F1783:G1783 B1787:E1788 C1786:E1786 B1792 C1790 E1790 G1790 E1798 B1775:C1775 B1776:B1777 I1776 I1779 D1778:J1778 J1789:J1792">
    <cfRule type="containsText" dxfId="3125" priority="2311" stopIfTrue="1" operator="containsText" text="dsoy jktdh; fo|ky;ksa esa iz;ksx gsrq fu%'kqYd">
      <formula>NOT(ISERROR(SEARCH("dsoy jktdh; fo|ky;ksa esa iz;ksx gsrq fu%'kqYd",B1771)))</formula>
    </cfRule>
  </conditionalFormatting>
  <conditionalFormatting sqref="H1798">
    <cfRule type="containsText" dxfId="3124" priority="2307" stopIfTrue="1" operator="containsText" text="dsoy jktdh; fo|ky;ksa esa iz;ksx gsrq fu%'kqYd">
      <formula>NOT(ISERROR(SEARCH("dsoy jktdh; fo|ky;ksa esa iz;ksx gsrq fu%'kqYd",H1798)))</formula>
    </cfRule>
  </conditionalFormatting>
  <conditionalFormatting sqref="H1798">
    <cfRule type="cellIs" dxfId="3123" priority="2310" stopIfTrue="1" operator="equal">
      <formula>0</formula>
    </cfRule>
  </conditionalFormatting>
  <conditionalFormatting sqref="A1768:A1769 B1771:B1774 C1793 B1789 B1778:C1778 B1791:C1791 B1779">
    <cfRule type="cellIs" dxfId="3122" priority="2322" stopIfTrue="1" operator="equal">
      <formula>0</formula>
    </cfRule>
  </conditionalFormatting>
  <conditionalFormatting sqref="A1768:A1769 B1771:B1774 C1793 B1789 B1778:C1778 B1791:C1791 B1779">
    <cfRule type="containsText" dxfId="3121" priority="2318" stopIfTrue="1" operator="containsText" text="f'k{kk foHkkx jktLFkku">
      <formula>NOT(ISERROR(SEARCH("f'k{kk foHkkx jktLFkku",A1768)))</formula>
    </cfRule>
    <cfRule type="containsText" dxfId="3120" priority="2321" stopIfTrue="1" operator="containsText" text="iw.kkZad">
      <formula>NOT(ISERROR(SEARCH("iw.kkZad",A1768)))</formula>
    </cfRule>
  </conditionalFormatting>
  <conditionalFormatting sqref="C1772">
    <cfRule type="cellIs" dxfId="3119" priority="2319" stopIfTrue="1" operator="equal">
      <formula>1800</formula>
    </cfRule>
    <cfRule type="cellIs" dxfId="3118" priority="2320" stopIfTrue="1" operator="equal">
      <formula>200</formula>
    </cfRule>
  </conditionalFormatting>
  <conditionalFormatting sqref="A1768:A1769 B1771:B1774 C1793 B1789 B1778:C1778 B1791:C1791 B1779">
    <cfRule type="containsText" dxfId="3117" priority="2317" stopIfTrue="1" operator="containsText" text="dsoy jktdh; fo|ky;ksa esa iz;ksx gsrq fu%'kqYd">
      <formula>NOT(ISERROR(SEARCH("dsoy jktdh; fo|ky;ksa esa iz;ksx gsrq fu%'kqYd",A1768)))</formula>
    </cfRule>
  </conditionalFormatting>
  <conditionalFormatting sqref="B1786 B1783">
    <cfRule type="containsText" dxfId="3116" priority="2303" stopIfTrue="1" operator="containsText" text="dsoy jktdh; fo|ky;ksa esa iz;ksx gsrq fu%'kqYd">
      <formula>NOT(ISERROR(SEARCH("dsoy jktdh; fo|ky;ksa esa iz;ksx gsrq fu%'kqYd",B1783)))</formula>
    </cfRule>
  </conditionalFormatting>
  <conditionalFormatting sqref="H1798">
    <cfRule type="containsText" dxfId="3115" priority="2308" stopIfTrue="1" operator="containsText" text="f'k{kk foHkkx jktLFkku">
      <formula>NOT(ISERROR(SEARCH("f'k{kk foHkkx jktLFkku",H1798)))</formula>
    </cfRule>
    <cfRule type="containsText" dxfId="3114" priority="2309" stopIfTrue="1" operator="containsText" text="iw.kkZad">
      <formula>NOT(ISERROR(SEARCH("iw.kkZad",H1798)))</formula>
    </cfRule>
  </conditionalFormatting>
  <conditionalFormatting sqref="B1786 B1783">
    <cfRule type="cellIs" dxfId="3113" priority="2306" stopIfTrue="1" operator="equal">
      <formula>0</formula>
    </cfRule>
  </conditionalFormatting>
  <conditionalFormatting sqref="B1786 B1783">
    <cfRule type="containsText" dxfId="3112" priority="2304" stopIfTrue="1" operator="containsText" text="f'k{kk foHkkx jktLFkku">
      <formula>NOT(ISERROR(SEARCH("f'k{kk foHkkx jktLFkku",B1783)))</formula>
    </cfRule>
    <cfRule type="containsText" dxfId="3111" priority="2305" stopIfTrue="1" operator="containsText" text="iw.kkZad">
      <formula>NOT(ISERROR(SEARCH("iw.kkZad",B1783)))</formula>
    </cfRule>
  </conditionalFormatting>
  <conditionalFormatting sqref="G1791">
    <cfRule type="cellIs" dxfId="3110" priority="2302" stopIfTrue="1" operator="equal">
      <formula>0</formula>
    </cfRule>
  </conditionalFormatting>
  <conditionalFormatting sqref="G1791">
    <cfRule type="containsText" dxfId="3109" priority="2300" stopIfTrue="1" operator="containsText" text="f'k{kk foHkkx jktLFkku">
      <formula>NOT(ISERROR(SEARCH("f'k{kk foHkkx jktLFkku",G1791)))</formula>
    </cfRule>
    <cfRule type="containsText" dxfId="3108" priority="2301" stopIfTrue="1" operator="containsText" text="iw.kkZad">
      <formula>NOT(ISERROR(SEARCH("iw.kkZad",G1791)))</formula>
    </cfRule>
  </conditionalFormatting>
  <conditionalFormatting sqref="G1791">
    <cfRule type="containsText" dxfId="3107" priority="2299" stopIfTrue="1" operator="containsText" text="dsoy jktdh; fo|ky;ksa esa iz;ksx gsrq fu%'kqYd">
      <formula>NOT(ISERROR(SEARCH("dsoy jktdh; fo|ky;ksa esa iz;ksx gsrq fu%'kqYd",G1791)))</formula>
    </cfRule>
  </conditionalFormatting>
  <conditionalFormatting sqref="I1790">
    <cfRule type="cellIs" dxfId="3106" priority="2298" stopIfTrue="1" operator="equal">
      <formula>0</formula>
    </cfRule>
  </conditionalFormatting>
  <conditionalFormatting sqref="I1790">
    <cfRule type="containsText" dxfId="3105" priority="2294" stopIfTrue="1" operator="containsText" text="f'k{kk foHkkx jktLFkku">
      <formula>NOT(ISERROR(SEARCH("f'k{kk foHkkx jktLFkku",I1790)))</formula>
    </cfRule>
    <cfRule type="containsText" dxfId="3104" priority="2297" stopIfTrue="1" operator="containsText" text="iw.kkZad">
      <formula>NOT(ISERROR(SEARCH("iw.kkZad",I1790)))</formula>
    </cfRule>
  </conditionalFormatting>
  <conditionalFormatting sqref="I1790">
    <cfRule type="cellIs" dxfId="3103" priority="2295" stopIfTrue="1" operator="equal">
      <formula>1800</formula>
    </cfRule>
    <cfRule type="cellIs" dxfId="3102" priority="2296" stopIfTrue="1" operator="equal">
      <formula>200</formula>
    </cfRule>
  </conditionalFormatting>
  <conditionalFormatting sqref="I1790">
    <cfRule type="containsText" dxfId="3101" priority="2293" stopIfTrue="1" operator="containsText" text="dsoy jktdh; fo|ky;ksa esa iz;ksx gsrq fu%'kqYd">
      <formula>NOT(ISERROR(SEARCH("dsoy jktdh; fo|ky;ksa esa iz;ksx gsrq fu%'kqYd",I1790)))</formula>
    </cfRule>
  </conditionalFormatting>
  <conditionalFormatting sqref="C1789">
    <cfRule type="cellIs" dxfId="3100" priority="2292" stopIfTrue="1" operator="equal">
      <formula>0</formula>
    </cfRule>
  </conditionalFormatting>
  <conditionalFormatting sqref="C1789">
    <cfRule type="containsText" dxfId="3099" priority="2288" stopIfTrue="1" operator="containsText" text="f'k{kk foHkkx jktLFkku">
      <formula>NOT(ISERROR(SEARCH("f'k{kk foHkkx jktLFkku",C1789)))</formula>
    </cfRule>
    <cfRule type="containsText" dxfId="3098" priority="2291" stopIfTrue="1" operator="containsText" text="iw.kkZad">
      <formula>NOT(ISERROR(SEARCH("iw.kkZad",C1789)))</formula>
    </cfRule>
  </conditionalFormatting>
  <conditionalFormatting sqref="C1789">
    <cfRule type="cellIs" dxfId="3097" priority="2289" stopIfTrue="1" operator="equal">
      <formula>1800</formula>
    </cfRule>
    <cfRule type="cellIs" dxfId="3096" priority="2290" stopIfTrue="1" operator="equal">
      <formula>200</formula>
    </cfRule>
  </conditionalFormatting>
  <conditionalFormatting sqref="C1789">
    <cfRule type="containsText" dxfId="3095" priority="2287" stopIfTrue="1" operator="containsText" text="dsoy jktdh; fo|ky;ksa esa iz;ksx gsrq fu%'kqYd">
      <formula>NOT(ISERROR(SEARCH("dsoy jktdh; fo|ky;ksa esa iz;ksx gsrq fu%'kqYd",C1789)))</formula>
    </cfRule>
  </conditionalFormatting>
  <conditionalFormatting sqref="C1776:C1777">
    <cfRule type="containsText" dxfId="3094" priority="2269" stopIfTrue="1" operator="containsText" text="dsoy jktdh; fo|ky;ksa esa iz;ksx gsrq fu%'kqYd">
      <formula>NOT(ISERROR(SEARCH("dsoy jktdh; fo|ky;ksa esa iz;ksx gsrq fu%'kqYd",C1776)))</formula>
    </cfRule>
  </conditionalFormatting>
  <conditionalFormatting sqref="J1798">
    <cfRule type="cellIs" dxfId="3093" priority="2286" stopIfTrue="1" operator="equal">
      <formula>0</formula>
    </cfRule>
  </conditionalFormatting>
  <conditionalFormatting sqref="J1798">
    <cfRule type="containsText" dxfId="3092" priority="2282" stopIfTrue="1" operator="containsText" text="f'k{kk foHkkx jktLFkku">
      <formula>NOT(ISERROR(SEARCH("f'k{kk foHkkx jktLFkku",J1798)))</formula>
    </cfRule>
    <cfRule type="containsText" dxfId="3091" priority="2285" stopIfTrue="1" operator="containsText" text="iw.kkZad">
      <formula>NOT(ISERROR(SEARCH("iw.kkZad",J1798)))</formula>
    </cfRule>
  </conditionalFormatting>
  <conditionalFormatting sqref="J1798">
    <cfRule type="cellIs" dxfId="3090" priority="2283" stopIfTrue="1" operator="equal">
      <formula>1800</formula>
    </cfRule>
    <cfRule type="cellIs" dxfId="3089" priority="2284" stopIfTrue="1" operator="equal">
      <formula>200</formula>
    </cfRule>
  </conditionalFormatting>
  <conditionalFormatting sqref="J1798">
    <cfRule type="containsText" dxfId="3088" priority="2281" stopIfTrue="1" operator="containsText" text="dsoy jktdh; fo|ky;ksa esa iz;ksx gsrq fu%'kqYd">
      <formula>NOT(ISERROR(SEARCH("dsoy jktdh; fo|ky;ksa esa iz;ksx gsrq fu%'kqYd",J1798)))</formula>
    </cfRule>
  </conditionalFormatting>
  <conditionalFormatting sqref="C1773:C1774">
    <cfRule type="cellIs" dxfId="3087" priority="2278" stopIfTrue="1" operator="equal">
      <formula>0</formula>
    </cfRule>
  </conditionalFormatting>
  <conditionalFormatting sqref="C1773:C1774">
    <cfRule type="containsText" dxfId="3086" priority="2276" stopIfTrue="1" operator="containsText" text="f'k{kk foHkkx jktLFkku">
      <formula>NOT(ISERROR(SEARCH("f'k{kk foHkkx jktLFkku",C1773)))</formula>
    </cfRule>
    <cfRule type="containsText" dxfId="3085" priority="2277" stopIfTrue="1" operator="containsText" text="iw.kkZad">
      <formula>NOT(ISERROR(SEARCH("iw.kkZad",C1773)))</formula>
    </cfRule>
  </conditionalFormatting>
  <conditionalFormatting sqref="C1773:C1774">
    <cfRule type="containsText" dxfId="3084" priority="2275" stopIfTrue="1" operator="containsText" text="dsoy jktdh; fo|ky;ksa esa iz;ksx gsrq fu%'kqYd">
      <formula>NOT(ISERROR(SEARCH("dsoy jktdh; fo|ky;ksa esa iz;ksx gsrq fu%'kqYd",C1773)))</formula>
    </cfRule>
  </conditionalFormatting>
  <conditionalFormatting sqref="C1773:C1774">
    <cfRule type="cellIs" dxfId="3083" priority="2279" stopIfTrue="1" operator="equal">
      <formula>1800</formula>
    </cfRule>
    <cfRule type="cellIs" dxfId="3082" priority="2280" stopIfTrue="1" operator="equal">
      <formula>200</formula>
    </cfRule>
  </conditionalFormatting>
  <conditionalFormatting sqref="C1776:C1777">
    <cfRule type="cellIs" dxfId="3081" priority="2274" stopIfTrue="1" operator="equal">
      <formula>0</formula>
    </cfRule>
  </conditionalFormatting>
  <conditionalFormatting sqref="C1776:C1777">
    <cfRule type="containsText" dxfId="3080" priority="2270" stopIfTrue="1" operator="containsText" text="f'k{kk foHkkx jktLFkku">
      <formula>NOT(ISERROR(SEARCH("f'k{kk foHkkx jktLFkku",C1776)))</formula>
    </cfRule>
    <cfRule type="containsText" dxfId="3079" priority="2273" stopIfTrue="1" operator="containsText" text="iw.kkZad">
      <formula>NOT(ISERROR(SEARCH("iw.kkZad",C1776)))</formula>
    </cfRule>
  </conditionalFormatting>
  <conditionalFormatting sqref="C1776:C1777">
    <cfRule type="cellIs" dxfId="3078" priority="2271" stopIfTrue="1" operator="equal">
      <formula>1800</formula>
    </cfRule>
    <cfRule type="cellIs" dxfId="3077" priority="2272" stopIfTrue="1" operator="equal">
      <formula>200</formula>
    </cfRule>
  </conditionalFormatting>
  <conditionalFormatting sqref="B1811 C1810:H1811 B1812:H1813 C1802:C1803 B1815 E1814:E1815 H1814:H1815 B1816:E1816 G1816:H1819 C1814:D1814 F1814:G1814 B1818:E1819 C1817:E1817 B1823 C1821 E1821 G1821 E1829 B1806:C1806 B1807:B1808 I1807 I1810 D1809:J1809 J1820:J1823">
    <cfRule type="cellIs" dxfId="3076" priority="2262" stopIfTrue="1" operator="equal">
      <formula>0</formula>
    </cfRule>
  </conditionalFormatting>
  <conditionalFormatting sqref="B1811 C1810:H1811 B1812:H1813 C1802:C1803 B1815 E1814:E1815 H1814:H1815 B1816:E1816 G1816:H1819 C1814:D1814 F1814:G1814 B1818:E1819 C1817:E1817 B1823 C1821 E1821 G1821 E1829 B1806:C1806 B1807:B1808 I1807 I1810 D1809:J1809 J1820:J1823">
    <cfRule type="containsText" dxfId="3075" priority="2258" stopIfTrue="1" operator="containsText" text="f'k{kk foHkkx jktLFkku">
      <formula>NOT(ISERROR(SEARCH("f'k{kk foHkkx jktLFkku",B1802)))</formula>
    </cfRule>
    <cfRule type="containsText" dxfId="3074" priority="2261" stopIfTrue="1" operator="containsText" text="iw.kkZad">
      <formula>NOT(ISERROR(SEARCH("iw.kkZad",B1802)))</formula>
    </cfRule>
  </conditionalFormatting>
  <conditionalFormatting sqref="C1821 E1821 G1821 C1824 C1806 I1806:I1807 J1820:J1822">
    <cfRule type="cellIs" dxfId="3073" priority="2259" stopIfTrue="1" operator="equal">
      <formula>1800</formula>
    </cfRule>
    <cfRule type="cellIs" dxfId="3072" priority="2260" stopIfTrue="1" operator="equal">
      <formula>200</formula>
    </cfRule>
  </conditionalFormatting>
  <conditionalFormatting sqref="B1811 C1810:H1811 B1812:H1813 C1802:C1803 B1815 E1814:E1815 H1814:H1815 B1816:E1816 G1816:H1819 C1814:D1814 F1814:G1814 B1818:E1819 C1817:E1817 B1823 C1821 E1821 G1821 E1829 B1806:C1806 B1807:B1808 I1807 I1810 D1809:J1809 J1820:J1823">
    <cfRule type="containsText" dxfId="3071" priority="2257" stopIfTrue="1" operator="containsText" text="dsoy jktdh; fo|ky;ksa esa iz;ksx gsrq fu%'kqYd">
      <formula>NOT(ISERROR(SEARCH("dsoy jktdh; fo|ky;ksa esa iz;ksx gsrq fu%'kqYd",B1802)))</formula>
    </cfRule>
  </conditionalFormatting>
  <conditionalFormatting sqref="H1829">
    <cfRule type="containsText" dxfId="3070" priority="2253" stopIfTrue="1" operator="containsText" text="dsoy jktdh; fo|ky;ksa esa iz;ksx gsrq fu%'kqYd">
      <formula>NOT(ISERROR(SEARCH("dsoy jktdh; fo|ky;ksa esa iz;ksx gsrq fu%'kqYd",H1829)))</formula>
    </cfRule>
  </conditionalFormatting>
  <conditionalFormatting sqref="H1829">
    <cfRule type="cellIs" dxfId="3069" priority="2256" stopIfTrue="1" operator="equal">
      <formula>0</formula>
    </cfRule>
  </conditionalFormatting>
  <conditionalFormatting sqref="A1799:A1800 B1802:B1805 C1824 B1820 B1809:C1809 B1822:C1822 B1810">
    <cfRule type="cellIs" dxfId="3068" priority="2268" stopIfTrue="1" operator="equal">
      <formula>0</formula>
    </cfRule>
  </conditionalFormatting>
  <conditionalFormatting sqref="A1799:A1800 B1802:B1805 C1824 B1820 B1809:C1809 B1822:C1822 B1810">
    <cfRule type="containsText" dxfId="3067" priority="2264" stopIfTrue="1" operator="containsText" text="f'k{kk foHkkx jktLFkku">
      <formula>NOT(ISERROR(SEARCH("f'k{kk foHkkx jktLFkku",A1799)))</formula>
    </cfRule>
    <cfRule type="containsText" dxfId="3066" priority="2267" stopIfTrue="1" operator="containsText" text="iw.kkZad">
      <formula>NOT(ISERROR(SEARCH("iw.kkZad",A1799)))</formula>
    </cfRule>
  </conditionalFormatting>
  <conditionalFormatting sqref="C1803">
    <cfRule type="cellIs" dxfId="3065" priority="2265" stopIfTrue="1" operator="equal">
      <formula>1800</formula>
    </cfRule>
    <cfRule type="cellIs" dxfId="3064" priority="2266" stopIfTrue="1" operator="equal">
      <formula>200</formula>
    </cfRule>
  </conditionalFormatting>
  <conditionalFormatting sqref="A1799:A1800 B1802:B1805 C1824 B1820 B1809:C1809 B1822:C1822 B1810">
    <cfRule type="containsText" dxfId="3063" priority="2263" stopIfTrue="1" operator="containsText" text="dsoy jktdh; fo|ky;ksa esa iz;ksx gsrq fu%'kqYd">
      <formula>NOT(ISERROR(SEARCH("dsoy jktdh; fo|ky;ksa esa iz;ksx gsrq fu%'kqYd",A1799)))</formula>
    </cfRule>
  </conditionalFormatting>
  <conditionalFormatting sqref="B1817 B1814">
    <cfRule type="containsText" dxfId="3062" priority="2249" stopIfTrue="1" operator="containsText" text="dsoy jktdh; fo|ky;ksa esa iz;ksx gsrq fu%'kqYd">
      <formula>NOT(ISERROR(SEARCH("dsoy jktdh; fo|ky;ksa esa iz;ksx gsrq fu%'kqYd",B1814)))</formula>
    </cfRule>
  </conditionalFormatting>
  <conditionalFormatting sqref="H1829">
    <cfRule type="containsText" dxfId="3061" priority="2254" stopIfTrue="1" operator="containsText" text="f'k{kk foHkkx jktLFkku">
      <formula>NOT(ISERROR(SEARCH("f'k{kk foHkkx jktLFkku",H1829)))</formula>
    </cfRule>
    <cfRule type="containsText" dxfId="3060" priority="2255" stopIfTrue="1" operator="containsText" text="iw.kkZad">
      <formula>NOT(ISERROR(SEARCH("iw.kkZad",H1829)))</formula>
    </cfRule>
  </conditionalFormatting>
  <conditionalFormatting sqref="B1817 B1814">
    <cfRule type="cellIs" dxfId="3059" priority="2252" stopIfTrue="1" operator="equal">
      <formula>0</formula>
    </cfRule>
  </conditionalFormatting>
  <conditionalFormatting sqref="B1817 B1814">
    <cfRule type="containsText" dxfId="3058" priority="2250" stopIfTrue="1" operator="containsText" text="f'k{kk foHkkx jktLFkku">
      <formula>NOT(ISERROR(SEARCH("f'k{kk foHkkx jktLFkku",B1814)))</formula>
    </cfRule>
    <cfRule type="containsText" dxfId="3057" priority="2251" stopIfTrue="1" operator="containsText" text="iw.kkZad">
      <formula>NOT(ISERROR(SEARCH("iw.kkZad",B1814)))</formula>
    </cfRule>
  </conditionalFormatting>
  <conditionalFormatting sqref="G1822">
    <cfRule type="cellIs" dxfId="3056" priority="2248" stopIfTrue="1" operator="equal">
      <formula>0</formula>
    </cfRule>
  </conditionalFormatting>
  <conditionalFormatting sqref="G1822">
    <cfRule type="containsText" dxfId="3055" priority="2246" stopIfTrue="1" operator="containsText" text="f'k{kk foHkkx jktLFkku">
      <formula>NOT(ISERROR(SEARCH("f'k{kk foHkkx jktLFkku",G1822)))</formula>
    </cfRule>
    <cfRule type="containsText" dxfId="3054" priority="2247" stopIfTrue="1" operator="containsText" text="iw.kkZad">
      <formula>NOT(ISERROR(SEARCH("iw.kkZad",G1822)))</formula>
    </cfRule>
  </conditionalFormatting>
  <conditionalFormatting sqref="G1822">
    <cfRule type="containsText" dxfId="3053" priority="2245" stopIfTrue="1" operator="containsText" text="dsoy jktdh; fo|ky;ksa esa iz;ksx gsrq fu%'kqYd">
      <formula>NOT(ISERROR(SEARCH("dsoy jktdh; fo|ky;ksa esa iz;ksx gsrq fu%'kqYd",G1822)))</formula>
    </cfRule>
  </conditionalFormatting>
  <conditionalFormatting sqref="I1821">
    <cfRule type="cellIs" dxfId="3052" priority="2244" stopIfTrue="1" operator="equal">
      <formula>0</formula>
    </cfRule>
  </conditionalFormatting>
  <conditionalFormatting sqref="I1821">
    <cfRule type="containsText" dxfId="3051" priority="2240" stopIfTrue="1" operator="containsText" text="f'k{kk foHkkx jktLFkku">
      <formula>NOT(ISERROR(SEARCH("f'k{kk foHkkx jktLFkku",I1821)))</formula>
    </cfRule>
    <cfRule type="containsText" dxfId="3050" priority="2243" stopIfTrue="1" operator="containsText" text="iw.kkZad">
      <formula>NOT(ISERROR(SEARCH("iw.kkZad",I1821)))</formula>
    </cfRule>
  </conditionalFormatting>
  <conditionalFormatting sqref="I1821">
    <cfRule type="cellIs" dxfId="3049" priority="2241" stopIfTrue="1" operator="equal">
      <formula>1800</formula>
    </cfRule>
    <cfRule type="cellIs" dxfId="3048" priority="2242" stopIfTrue="1" operator="equal">
      <formula>200</formula>
    </cfRule>
  </conditionalFormatting>
  <conditionalFormatting sqref="I1821">
    <cfRule type="containsText" dxfId="3047" priority="2239" stopIfTrue="1" operator="containsText" text="dsoy jktdh; fo|ky;ksa esa iz;ksx gsrq fu%'kqYd">
      <formula>NOT(ISERROR(SEARCH("dsoy jktdh; fo|ky;ksa esa iz;ksx gsrq fu%'kqYd",I1821)))</formula>
    </cfRule>
  </conditionalFormatting>
  <conditionalFormatting sqref="C1820">
    <cfRule type="cellIs" dxfId="3046" priority="2238" stopIfTrue="1" operator="equal">
      <formula>0</formula>
    </cfRule>
  </conditionalFormatting>
  <conditionalFormatting sqref="C1820">
    <cfRule type="containsText" dxfId="3045" priority="2234" stopIfTrue="1" operator="containsText" text="f'k{kk foHkkx jktLFkku">
      <formula>NOT(ISERROR(SEARCH("f'k{kk foHkkx jktLFkku",C1820)))</formula>
    </cfRule>
    <cfRule type="containsText" dxfId="3044" priority="2237" stopIfTrue="1" operator="containsText" text="iw.kkZad">
      <formula>NOT(ISERROR(SEARCH("iw.kkZad",C1820)))</formula>
    </cfRule>
  </conditionalFormatting>
  <conditionalFormatting sqref="C1820">
    <cfRule type="cellIs" dxfId="3043" priority="2235" stopIfTrue="1" operator="equal">
      <formula>1800</formula>
    </cfRule>
    <cfRule type="cellIs" dxfId="3042" priority="2236" stopIfTrue="1" operator="equal">
      <formula>200</formula>
    </cfRule>
  </conditionalFormatting>
  <conditionalFormatting sqref="C1820">
    <cfRule type="containsText" dxfId="3041" priority="2233" stopIfTrue="1" operator="containsText" text="dsoy jktdh; fo|ky;ksa esa iz;ksx gsrq fu%'kqYd">
      <formula>NOT(ISERROR(SEARCH("dsoy jktdh; fo|ky;ksa esa iz;ksx gsrq fu%'kqYd",C1820)))</formula>
    </cfRule>
  </conditionalFormatting>
  <conditionalFormatting sqref="C1807:C1808">
    <cfRule type="containsText" dxfId="3040" priority="2215" stopIfTrue="1" operator="containsText" text="dsoy jktdh; fo|ky;ksa esa iz;ksx gsrq fu%'kqYd">
      <formula>NOT(ISERROR(SEARCH("dsoy jktdh; fo|ky;ksa esa iz;ksx gsrq fu%'kqYd",C1807)))</formula>
    </cfRule>
  </conditionalFormatting>
  <conditionalFormatting sqref="J1829">
    <cfRule type="cellIs" dxfId="3039" priority="2232" stopIfTrue="1" operator="equal">
      <formula>0</formula>
    </cfRule>
  </conditionalFormatting>
  <conditionalFormatting sqref="J1829">
    <cfRule type="containsText" dxfId="3038" priority="2228" stopIfTrue="1" operator="containsText" text="f'k{kk foHkkx jktLFkku">
      <formula>NOT(ISERROR(SEARCH("f'k{kk foHkkx jktLFkku",J1829)))</formula>
    </cfRule>
    <cfRule type="containsText" dxfId="3037" priority="2231" stopIfTrue="1" operator="containsText" text="iw.kkZad">
      <formula>NOT(ISERROR(SEARCH("iw.kkZad",J1829)))</formula>
    </cfRule>
  </conditionalFormatting>
  <conditionalFormatting sqref="J1829">
    <cfRule type="cellIs" dxfId="3036" priority="2229" stopIfTrue="1" operator="equal">
      <formula>1800</formula>
    </cfRule>
    <cfRule type="cellIs" dxfId="3035" priority="2230" stopIfTrue="1" operator="equal">
      <formula>200</formula>
    </cfRule>
  </conditionalFormatting>
  <conditionalFormatting sqref="J1829">
    <cfRule type="containsText" dxfId="3034" priority="2227" stopIfTrue="1" operator="containsText" text="dsoy jktdh; fo|ky;ksa esa iz;ksx gsrq fu%'kqYd">
      <formula>NOT(ISERROR(SEARCH("dsoy jktdh; fo|ky;ksa esa iz;ksx gsrq fu%'kqYd",J1829)))</formula>
    </cfRule>
  </conditionalFormatting>
  <conditionalFormatting sqref="C1804:C1805">
    <cfRule type="cellIs" dxfId="3033" priority="2224" stopIfTrue="1" operator="equal">
      <formula>0</formula>
    </cfRule>
  </conditionalFormatting>
  <conditionalFormatting sqref="C1804:C1805">
    <cfRule type="containsText" dxfId="3032" priority="2222" stopIfTrue="1" operator="containsText" text="f'k{kk foHkkx jktLFkku">
      <formula>NOT(ISERROR(SEARCH("f'k{kk foHkkx jktLFkku",C1804)))</formula>
    </cfRule>
    <cfRule type="containsText" dxfId="3031" priority="2223" stopIfTrue="1" operator="containsText" text="iw.kkZad">
      <formula>NOT(ISERROR(SEARCH("iw.kkZad",C1804)))</formula>
    </cfRule>
  </conditionalFormatting>
  <conditionalFormatting sqref="C1804:C1805">
    <cfRule type="containsText" dxfId="3030" priority="2221" stopIfTrue="1" operator="containsText" text="dsoy jktdh; fo|ky;ksa esa iz;ksx gsrq fu%'kqYd">
      <formula>NOT(ISERROR(SEARCH("dsoy jktdh; fo|ky;ksa esa iz;ksx gsrq fu%'kqYd",C1804)))</formula>
    </cfRule>
  </conditionalFormatting>
  <conditionalFormatting sqref="C1804:C1805">
    <cfRule type="cellIs" dxfId="3029" priority="2225" stopIfTrue="1" operator="equal">
      <formula>1800</formula>
    </cfRule>
    <cfRule type="cellIs" dxfId="3028" priority="2226" stopIfTrue="1" operator="equal">
      <formula>200</formula>
    </cfRule>
  </conditionalFormatting>
  <conditionalFormatting sqref="C1807:C1808">
    <cfRule type="cellIs" dxfId="3027" priority="2220" stopIfTrue="1" operator="equal">
      <formula>0</formula>
    </cfRule>
  </conditionalFormatting>
  <conditionalFormatting sqref="C1807:C1808">
    <cfRule type="containsText" dxfId="3026" priority="2216" stopIfTrue="1" operator="containsText" text="f'k{kk foHkkx jktLFkku">
      <formula>NOT(ISERROR(SEARCH("f'k{kk foHkkx jktLFkku",C1807)))</formula>
    </cfRule>
    <cfRule type="containsText" dxfId="3025" priority="2219" stopIfTrue="1" operator="containsText" text="iw.kkZad">
      <formula>NOT(ISERROR(SEARCH("iw.kkZad",C1807)))</formula>
    </cfRule>
  </conditionalFormatting>
  <conditionalFormatting sqref="C1807:C1808">
    <cfRule type="cellIs" dxfId="3024" priority="2217" stopIfTrue="1" operator="equal">
      <formula>1800</formula>
    </cfRule>
    <cfRule type="cellIs" dxfId="3023" priority="2218" stopIfTrue="1" operator="equal">
      <formula>200</formula>
    </cfRule>
  </conditionalFormatting>
  <conditionalFormatting sqref="B1842 C1841:H1842 B1843:H1844 C1833:C1834 B1846 E1845:E1846 H1845:H1846 B1847:E1847 G1847:H1850 C1845:D1845 F1845:G1845 B1849:E1850 C1848:E1848 B1854 C1852 E1852 G1852 E1860 B1837:C1837 B1838:B1839 I1838 I1841 D1840:J1840 J1851:J1854">
    <cfRule type="cellIs" dxfId="3022" priority="2208" stopIfTrue="1" operator="equal">
      <formula>0</formula>
    </cfRule>
  </conditionalFormatting>
  <conditionalFormatting sqref="B1842 C1841:H1842 B1843:H1844 C1833:C1834 B1846 E1845:E1846 H1845:H1846 B1847:E1847 G1847:H1850 C1845:D1845 F1845:G1845 B1849:E1850 C1848:E1848 B1854 C1852 E1852 G1852 E1860 B1837:C1837 B1838:B1839 I1838 I1841 D1840:J1840 J1851:J1854">
    <cfRule type="containsText" dxfId="3021" priority="2204" stopIfTrue="1" operator="containsText" text="f'k{kk foHkkx jktLFkku">
      <formula>NOT(ISERROR(SEARCH("f'k{kk foHkkx jktLFkku",B1833)))</formula>
    </cfRule>
    <cfRule type="containsText" dxfId="3020" priority="2207" stopIfTrue="1" operator="containsText" text="iw.kkZad">
      <formula>NOT(ISERROR(SEARCH("iw.kkZad",B1833)))</formula>
    </cfRule>
  </conditionalFormatting>
  <conditionalFormatting sqref="C1852 E1852 G1852 C1855 C1837 I1837:I1838 J1851:J1853">
    <cfRule type="cellIs" dxfId="3019" priority="2205" stopIfTrue="1" operator="equal">
      <formula>1800</formula>
    </cfRule>
    <cfRule type="cellIs" dxfId="3018" priority="2206" stopIfTrue="1" operator="equal">
      <formula>200</formula>
    </cfRule>
  </conditionalFormatting>
  <conditionalFormatting sqref="B1842 C1841:H1842 B1843:H1844 C1833:C1834 B1846 E1845:E1846 H1845:H1846 B1847:E1847 G1847:H1850 C1845:D1845 F1845:G1845 B1849:E1850 C1848:E1848 B1854 C1852 E1852 G1852 E1860 B1837:C1837 B1838:B1839 I1838 I1841 D1840:J1840 J1851:J1854">
    <cfRule type="containsText" dxfId="3017" priority="2203" stopIfTrue="1" operator="containsText" text="dsoy jktdh; fo|ky;ksa esa iz;ksx gsrq fu%'kqYd">
      <formula>NOT(ISERROR(SEARCH("dsoy jktdh; fo|ky;ksa esa iz;ksx gsrq fu%'kqYd",B1833)))</formula>
    </cfRule>
  </conditionalFormatting>
  <conditionalFormatting sqref="H1860">
    <cfRule type="containsText" dxfId="3016" priority="2199" stopIfTrue="1" operator="containsText" text="dsoy jktdh; fo|ky;ksa esa iz;ksx gsrq fu%'kqYd">
      <formula>NOT(ISERROR(SEARCH("dsoy jktdh; fo|ky;ksa esa iz;ksx gsrq fu%'kqYd",H1860)))</formula>
    </cfRule>
  </conditionalFormatting>
  <conditionalFormatting sqref="H1860">
    <cfRule type="cellIs" dxfId="3015" priority="2202" stopIfTrue="1" operator="equal">
      <formula>0</formula>
    </cfRule>
  </conditionalFormatting>
  <conditionalFormatting sqref="A1830:A1831 B1833:B1836 C1855 B1851 B1840:C1840 B1853:C1853 B1841">
    <cfRule type="cellIs" dxfId="3014" priority="2214" stopIfTrue="1" operator="equal">
      <formula>0</formula>
    </cfRule>
  </conditionalFormatting>
  <conditionalFormatting sqref="A1830:A1831 B1833:B1836 C1855 B1851 B1840:C1840 B1853:C1853 B1841">
    <cfRule type="containsText" dxfId="3013" priority="2210" stopIfTrue="1" operator="containsText" text="f'k{kk foHkkx jktLFkku">
      <formula>NOT(ISERROR(SEARCH("f'k{kk foHkkx jktLFkku",A1830)))</formula>
    </cfRule>
    <cfRule type="containsText" dxfId="3012" priority="2213" stopIfTrue="1" operator="containsText" text="iw.kkZad">
      <formula>NOT(ISERROR(SEARCH("iw.kkZad",A1830)))</formula>
    </cfRule>
  </conditionalFormatting>
  <conditionalFormatting sqref="C1834">
    <cfRule type="cellIs" dxfId="3011" priority="2211" stopIfTrue="1" operator="equal">
      <formula>1800</formula>
    </cfRule>
    <cfRule type="cellIs" dxfId="3010" priority="2212" stopIfTrue="1" operator="equal">
      <formula>200</formula>
    </cfRule>
  </conditionalFormatting>
  <conditionalFormatting sqref="A1830:A1831 B1833:B1836 C1855 B1851 B1840:C1840 B1853:C1853 B1841">
    <cfRule type="containsText" dxfId="3009" priority="2209" stopIfTrue="1" operator="containsText" text="dsoy jktdh; fo|ky;ksa esa iz;ksx gsrq fu%'kqYd">
      <formula>NOT(ISERROR(SEARCH("dsoy jktdh; fo|ky;ksa esa iz;ksx gsrq fu%'kqYd",A1830)))</formula>
    </cfRule>
  </conditionalFormatting>
  <conditionalFormatting sqref="B1848 B1845">
    <cfRule type="containsText" dxfId="3008" priority="2195" stopIfTrue="1" operator="containsText" text="dsoy jktdh; fo|ky;ksa esa iz;ksx gsrq fu%'kqYd">
      <formula>NOT(ISERROR(SEARCH("dsoy jktdh; fo|ky;ksa esa iz;ksx gsrq fu%'kqYd",B1845)))</formula>
    </cfRule>
  </conditionalFormatting>
  <conditionalFormatting sqref="H1860">
    <cfRule type="containsText" dxfId="3007" priority="2200" stopIfTrue="1" operator="containsText" text="f'k{kk foHkkx jktLFkku">
      <formula>NOT(ISERROR(SEARCH("f'k{kk foHkkx jktLFkku",H1860)))</formula>
    </cfRule>
    <cfRule type="containsText" dxfId="3006" priority="2201" stopIfTrue="1" operator="containsText" text="iw.kkZad">
      <formula>NOT(ISERROR(SEARCH("iw.kkZad",H1860)))</formula>
    </cfRule>
  </conditionalFormatting>
  <conditionalFormatting sqref="B1848 B1845">
    <cfRule type="cellIs" dxfId="3005" priority="2198" stopIfTrue="1" operator="equal">
      <formula>0</formula>
    </cfRule>
  </conditionalFormatting>
  <conditionalFormatting sqref="B1848 B1845">
    <cfRule type="containsText" dxfId="3004" priority="2196" stopIfTrue="1" operator="containsText" text="f'k{kk foHkkx jktLFkku">
      <formula>NOT(ISERROR(SEARCH("f'k{kk foHkkx jktLFkku",B1845)))</formula>
    </cfRule>
    <cfRule type="containsText" dxfId="3003" priority="2197" stopIfTrue="1" operator="containsText" text="iw.kkZad">
      <formula>NOT(ISERROR(SEARCH("iw.kkZad",B1845)))</formula>
    </cfRule>
  </conditionalFormatting>
  <conditionalFormatting sqref="G1853">
    <cfRule type="cellIs" dxfId="3002" priority="2194" stopIfTrue="1" operator="equal">
      <formula>0</formula>
    </cfRule>
  </conditionalFormatting>
  <conditionalFormatting sqref="G1853">
    <cfRule type="containsText" dxfId="3001" priority="2192" stopIfTrue="1" operator="containsText" text="f'k{kk foHkkx jktLFkku">
      <formula>NOT(ISERROR(SEARCH("f'k{kk foHkkx jktLFkku",G1853)))</formula>
    </cfRule>
    <cfRule type="containsText" dxfId="3000" priority="2193" stopIfTrue="1" operator="containsText" text="iw.kkZad">
      <formula>NOT(ISERROR(SEARCH("iw.kkZad",G1853)))</formula>
    </cfRule>
  </conditionalFormatting>
  <conditionalFormatting sqref="G1853">
    <cfRule type="containsText" dxfId="2999" priority="2191" stopIfTrue="1" operator="containsText" text="dsoy jktdh; fo|ky;ksa esa iz;ksx gsrq fu%'kqYd">
      <formula>NOT(ISERROR(SEARCH("dsoy jktdh; fo|ky;ksa esa iz;ksx gsrq fu%'kqYd",G1853)))</formula>
    </cfRule>
  </conditionalFormatting>
  <conditionalFormatting sqref="I1852">
    <cfRule type="cellIs" dxfId="2998" priority="2190" stopIfTrue="1" operator="equal">
      <formula>0</formula>
    </cfRule>
  </conditionalFormatting>
  <conditionalFormatting sqref="I1852">
    <cfRule type="containsText" dxfId="2997" priority="2186" stopIfTrue="1" operator="containsText" text="f'k{kk foHkkx jktLFkku">
      <formula>NOT(ISERROR(SEARCH("f'k{kk foHkkx jktLFkku",I1852)))</formula>
    </cfRule>
    <cfRule type="containsText" dxfId="2996" priority="2189" stopIfTrue="1" operator="containsText" text="iw.kkZad">
      <formula>NOT(ISERROR(SEARCH("iw.kkZad",I1852)))</formula>
    </cfRule>
  </conditionalFormatting>
  <conditionalFormatting sqref="I1852">
    <cfRule type="cellIs" dxfId="2995" priority="2187" stopIfTrue="1" operator="equal">
      <formula>1800</formula>
    </cfRule>
    <cfRule type="cellIs" dxfId="2994" priority="2188" stopIfTrue="1" operator="equal">
      <formula>200</formula>
    </cfRule>
  </conditionalFormatting>
  <conditionalFormatting sqref="I1852">
    <cfRule type="containsText" dxfId="2993" priority="2185" stopIfTrue="1" operator="containsText" text="dsoy jktdh; fo|ky;ksa esa iz;ksx gsrq fu%'kqYd">
      <formula>NOT(ISERROR(SEARCH("dsoy jktdh; fo|ky;ksa esa iz;ksx gsrq fu%'kqYd",I1852)))</formula>
    </cfRule>
  </conditionalFormatting>
  <conditionalFormatting sqref="C1851">
    <cfRule type="cellIs" dxfId="2992" priority="2184" stopIfTrue="1" operator="equal">
      <formula>0</formula>
    </cfRule>
  </conditionalFormatting>
  <conditionalFormatting sqref="C1851">
    <cfRule type="containsText" dxfId="2991" priority="2180" stopIfTrue="1" operator="containsText" text="f'k{kk foHkkx jktLFkku">
      <formula>NOT(ISERROR(SEARCH("f'k{kk foHkkx jktLFkku",C1851)))</formula>
    </cfRule>
    <cfRule type="containsText" dxfId="2990" priority="2183" stopIfTrue="1" operator="containsText" text="iw.kkZad">
      <formula>NOT(ISERROR(SEARCH("iw.kkZad",C1851)))</formula>
    </cfRule>
  </conditionalFormatting>
  <conditionalFormatting sqref="C1851">
    <cfRule type="cellIs" dxfId="2989" priority="2181" stopIfTrue="1" operator="equal">
      <formula>1800</formula>
    </cfRule>
    <cfRule type="cellIs" dxfId="2988" priority="2182" stopIfTrue="1" operator="equal">
      <formula>200</formula>
    </cfRule>
  </conditionalFormatting>
  <conditionalFormatting sqref="C1851">
    <cfRule type="containsText" dxfId="2987" priority="2179" stopIfTrue="1" operator="containsText" text="dsoy jktdh; fo|ky;ksa esa iz;ksx gsrq fu%'kqYd">
      <formula>NOT(ISERROR(SEARCH("dsoy jktdh; fo|ky;ksa esa iz;ksx gsrq fu%'kqYd",C1851)))</formula>
    </cfRule>
  </conditionalFormatting>
  <conditionalFormatting sqref="C1838:C1839">
    <cfRule type="containsText" dxfId="2986" priority="2161" stopIfTrue="1" operator="containsText" text="dsoy jktdh; fo|ky;ksa esa iz;ksx gsrq fu%'kqYd">
      <formula>NOT(ISERROR(SEARCH("dsoy jktdh; fo|ky;ksa esa iz;ksx gsrq fu%'kqYd",C1838)))</formula>
    </cfRule>
  </conditionalFormatting>
  <conditionalFormatting sqref="J1860">
    <cfRule type="cellIs" dxfId="2985" priority="2178" stopIfTrue="1" operator="equal">
      <formula>0</formula>
    </cfRule>
  </conditionalFormatting>
  <conditionalFormatting sqref="J1860">
    <cfRule type="containsText" dxfId="2984" priority="2174" stopIfTrue="1" operator="containsText" text="f'k{kk foHkkx jktLFkku">
      <formula>NOT(ISERROR(SEARCH("f'k{kk foHkkx jktLFkku",J1860)))</formula>
    </cfRule>
    <cfRule type="containsText" dxfId="2983" priority="2177" stopIfTrue="1" operator="containsText" text="iw.kkZad">
      <formula>NOT(ISERROR(SEARCH("iw.kkZad",J1860)))</formula>
    </cfRule>
  </conditionalFormatting>
  <conditionalFormatting sqref="J1860">
    <cfRule type="cellIs" dxfId="2982" priority="2175" stopIfTrue="1" operator="equal">
      <formula>1800</formula>
    </cfRule>
    <cfRule type="cellIs" dxfId="2981" priority="2176" stopIfTrue="1" operator="equal">
      <formula>200</formula>
    </cfRule>
  </conditionalFormatting>
  <conditionalFormatting sqref="J1860">
    <cfRule type="containsText" dxfId="2980" priority="2173" stopIfTrue="1" operator="containsText" text="dsoy jktdh; fo|ky;ksa esa iz;ksx gsrq fu%'kqYd">
      <formula>NOT(ISERROR(SEARCH("dsoy jktdh; fo|ky;ksa esa iz;ksx gsrq fu%'kqYd",J1860)))</formula>
    </cfRule>
  </conditionalFormatting>
  <conditionalFormatting sqref="C1835:C1836">
    <cfRule type="cellIs" dxfId="2979" priority="2170" stopIfTrue="1" operator="equal">
      <formula>0</formula>
    </cfRule>
  </conditionalFormatting>
  <conditionalFormatting sqref="C1835:C1836">
    <cfRule type="containsText" dxfId="2978" priority="2168" stopIfTrue="1" operator="containsText" text="f'k{kk foHkkx jktLFkku">
      <formula>NOT(ISERROR(SEARCH("f'k{kk foHkkx jktLFkku",C1835)))</formula>
    </cfRule>
    <cfRule type="containsText" dxfId="2977" priority="2169" stopIfTrue="1" operator="containsText" text="iw.kkZad">
      <formula>NOT(ISERROR(SEARCH("iw.kkZad",C1835)))</formula>
    </cfRule>
  </conditionalFormatting>
  <conditionalFormatting sqref="C1835:C1836">
    <cfRule type="containsText" dxfId="2976" priority="2167" stopIfTrue="1" operator="containsText" text="dsoy jktdh; fo|ky;ksa esa iz;ksx gsrq fu%'kqYd">
      <formula>NOT(ISERROR(SEARCH("dsoy jktdh; fo|ky;ksa esa iz;ksx gsrq fu%'kqYd",C1835)))</formula>
    </cfRule>
  </conditionalFormatting>
  <conditionalFormatting sqref="C1835:C1836">
    <cfRule type="cellIs" dxfId="2975" priority="2171" stopIfTrue="1" operator="equal">
      <formula>1800</formula>
    </cfRule>
    <cfRule type="cellIs" dxfId="2974" priority="2172" stopIfTrue="1" operator="equal">
      <formula>200</formula>
    </cfRule>
  </conditionalFormatting>
  <conditionalFormatting sqref="C1838:C1839">
    <cfRule type="cellIs" dxfId="2973" priority="2166" stopIfTrue="1" operator="equal">
      <formula>0</formula>
    </cfRule>
  </conditionalFormatting>
  <conditionalFormatting sqref="C1838:C1839">
    <cfRule type="containsText" dxfId="2972" priority="2162" stopIfTrue="1" operator="containsText" text="f'k{kk foHkkx jktLFkku">
      <formula>NOT(ISERROR(SEARCH("f'k{kk foHkkx jktLFkku",C1838)))</formula>
    </cfRule>
    <cfRule type="containsText" dxfId="2971" priority="2165" stopIfTrue="1" operator="containsText" text="iw.kkZad">
      <formula>NOT(ISERROR(SEARCH("iw.kkZad",C1838)))</formula>
    </cfRule>
  </conditionalFormatting>
  <conditionalFormatting sqref="C1838:C1839">
    <cfRule type="cellIs" dxfId="2970" priority="2163" stopIfTrue="1" operator="equal">
      <formula>1800</formula>
    </cfRule>
    <cfRule type="cellIs" dxfId="2969" priority="2164" stopIfTrue="1" operator="equal">
      <formula>200</formula>
    </cfRule>
  </conditionalFormatting>
  <conditionalFormatting sqref="B1873 C1872:H1873 B1874:H1875 C1864:C1865 B1877 E1876:E1877 H1876:H1877 B1878:E1878 G1878:H1881 C1876:D1876 F1876:G1876 B1880:E1881 C1879:E1879 B1885 C1883 E1883 G1883 E1891 B1868:C1868 B1869:B1870 I1869 I1872 D1871:J1871 J1882:J1885">
    <cfRule type="cellIs" dxfId="2968" priority="2154" stopIfTrue="1" operator="equal">
      <formula>0</formula>
    </cfRule>
  </conditionalFormatting>
  <conditionalFormatting sqref="B1873 C1872:H1873 B1874:H1875 C1864:C1865 B1877 E1876:E1877 H1876:H1877 B1878:E1878 G1878:H1881 C1876:D1876 F1876:G1876 B1880:E1881 C1879:E1879 B1885 C1883 E1883 G1883 E1891 B1868:C1868 B1869:B1870 I1869 I1872 D1871:J1871 J1882:J1885">
    <cfRule type="containsText" dxfId="2967" priority="2150" stopIfTrue="1" operator="containsText" text="f'k{kk foHkkx jktLFkku">
      <formula>NOT(ISERROR(SEARCH("f'k{kk foHkkx jktLFkku",B1864)))</formula>
    </cfRule>
    <cfRule type="containsText" dxfId="2966" priority="2153" stopIfTrue="1" operator="containsText" text="iw.kkZad">
      <formula>NOT(ISERROR(SEARCH("iw.kkZad",B1864)))</formula>
    </cfRule>
  </conditionalFormatting>
  <conditionalFormatting sqref="C1883 E1883 G1883 C1886 C1868 I1868:I1869 J1882:J1884">
    <cfRule type="cellIs" dxfId="2965" priority="2151" stopIfTrue="1" operator="equal">
      <formula>1800</formula>
    </cfRule>
    <cfRule type="cellIs" dxfId="2964" priority="2152" stopIfTrue="1" operator="equal">
      <formula>200</formula>
    </cfRule>
  </conditionalFormatting>
  <conditionalFormatting sqref="B1873 C1872:H1873 B1874:H1875 C1864:C1865 B1877 E1876:E1877 H1876:H1877 B1878:E1878 G1878:H1881 C1876:D1876 F1876:G1876 B1880:E1881 C1879:E1879 B1885 C1883 E1883 G1883 E1891 B1868:C1868 B1869:B1870 I1869 I1872 D1871:J1871 J1882:J1885">
    <cfRule type="containsText" dxfId="2963" priority="2149" stopIfTrue="1" operator="containsText" text="dsoy jktdh; fo|ky;ksa esa iz;ksx gsrq fu%'kqYd">
      <formula>NOT(ISERROR(SEARCH("dsoy jktdh; fo|ky;ksa esa iz;ksx gsrq fu%'kqYd",B1864)))</formula>
    </cfRule>
  </conditionalFormatting>
  <conditionalFormatting sqref="H1891">
    <cfRule type="containsText" dxfId="2962" priority="2145" stopIfTrue="1" operator="containsText" text="dsoy jktdh; fo|ky;ksa esa iz;ksx gsrq fu%'kqYd">
      <formula>NOT(ISERROR(SEARCH("dsoy jktdh; fo|ky;ksa esa iz;ksx gsrq fu%'kqYd",H1891)))</formula>
    </cfRule>
  </conditionalFormatting>
  <conditionalFormatting sqref="H1891">
    <cfRule type="cellIs" dxfId="2961" priority="2148" stopIfTrue="1" operator="equal">
      <formula>0</formula>
    </cfRule>
  </conditionalFormatting>
  <conditionalFormatting sqref="A1861:A1862 B1864:B1867 C1886 B1882 B1871:C1871 B1884:C1884 B1872">
    <cfRule type="cellIs" dxfId="2960" priority="2160" stopIfTrue="1" operator="equal">
      <formula>0</formula>
    </cfRule>
  </conditionalFormatting>
  <conditionalFormatting sqref="A1861:A1862 B1864:B1867 C1886 B1882 B1871:C1871 B1884:C1884 B1872">
    <cfRule type="containsText" dxfId="2959" priority="2156" stopIfTrue="1" operator="containsText" text="f'k{kk foHkkx jktLFkku">
      <formula>NOT(ISERROR(SEARCH("f'k{kk foHkkx jktLFkku",A1861)))</formula>
    </cfRule>
    <cfRule type="containsText" dxfId="2958" priority="2159" stopIfTrue="1" operator="containsText" text="iw.kkZad">
      <formula>NOT(ISERROR(SEARCH("iw.kkZad",A1861)))</formula>
    </cfRule>
  </conditionalFormatting>
  <conditionalFormatting sqref="C1865">
    <cfRule type="cellIs" dxfId="2957" priority="2157" stopIfTrue="1" operator="equal">
      <formula>1800</formula>
    </cfRule>
    <cfRule type="cellIs" dxfId="2956" priority="2158" stopIfTrue="1" operator="equal">
      <formula>200</formula>
    </cfRule>
  </conditionalFormatting>
  <conditionalFormatting sqref="A1861:A1862 B1864:B1867 C1886 B1882 B1871:C1871 B1884:C1884 B1872">
    <cfRule type="containsText" dxfId="2955" priority="2155" stopIfTrue="1" operator="containsText" text="dsoy jktdh; fo|ky;ksa esa iz;ksx gsrq fu%'kqYd">
      <formula>NOT(ISERROR(SEARCH("dsoy jktdh; fo|ky;ksa esa iz;ksx gsrq fu%'kqYd",A1861)))</formula>
    </cfRule>
  </conditionalFormatting>
  <conditionalFormatting sqref="B1879 B1876">
    <cfRule type="containsText" dxfId="2954" priority="2141" stopIfTrue="1" operator="containsText" text="dsoy jktdh; fo|ky;ksa esa iz;ksx gsrq fu%'kqYd">
      <formula>NOT(ISERROR(SEARCH("dsoy jktdh; fo|ky;ksa esa iz;ksx gsrq fu%'kqYd",B1876)))</formula>
    </cfRule>
  </conditionalFormatting>
  <conditionalFormatting sqref="H1891">
    <cfRule type="containsText" dxfId="2953" priority="2146" stopIfTrue="1" operator="containsText" text="f'k{kk foHkkx jktLFkku">
      <formula>NOT(ISERROR(SEARCH("f'k{kk foHkkx jktLFkku",H1891)))</formula>
    </cfRule>
    <cfRule type="containsText" dxfId="2952" priority="2147" stopIfTrue="1" operator="containsText" text="iw.kkZad">
      <formula>NOT(ISERROR(SEARCH("iw.kkZad",H1891)))</formula>
    </cfRule>
  </conditionalFormatting>
  <conditionalFormatting sqref="B1879 B1876">
    <cfRule type="cellIs" dxfId="2951" priority="2144" stopIfTrue="1" operator="equal">
      <formula>0</formula>
    </cfRule>
  </conditionalFormatting>
  <conditionalFormatting sqref="B1879 B1876">
    <cfRule type="containsText" dxfId="2950" priority="2142" stopIfTrue="1" operator="containsText" text="f'k{kk foHkkx jktLFkku">
      <formula>NOT(ISERROR(SEARCH("f'k{kk foHkkx jktLFkku",B1876)))</formula>
    </cfRule>
    <cfRule type="containsText" dxfId="2949" priority="2143" stopIfTrue="1" operator="containsText" text="iw.kkZad">
      <formula>NOT(ISERROR(SEARCH("iw.kkZad",B1876)))</formula>
    </cfRule>
  </conditionalFormatting>
  <conditionalFormatting sqref="G1884">
    <cfRule type="cellIs" dxfId="2948" priority="2140" stopIfTrue="1" operator="equal">
      <formula>0</formula>
    </cfRule>
  </conditionalFormatting>
  <conditionalFormatting sqref="G1884">
    <cfRule type="containsText" dxfId="2947" priority="2138" stopIfTrue="1" operator="containsText" text="f'k{kk foHkkx jktLFkku">
      <formula>NOT(ISERROR(SEARCH("f'k{kk foHkkx jktLFkku",G1884)))</formula>
    </cfRule>
    <cfRule type="containsText" dxfId="2946" priority="2139" stopIfTrue="1" operator="containsText" text="iw.kkZad">
      <formula>NOT(ISERROR(SEARCH("iw.kkZad",G1884)))</formula>
    </cfRule>
  </conditionalFormatting>
  <conditionalFormatting sqref="G1884">
    <cfRule type="containsText" dxfId="2945" priority="2137" stopIfTrue="1" operator="containsText" text="dsoy jktdh; fo|ky;ksa esa iz;ksx gsrq fu%'kqYd">
      <formula>NOT(ISERROR(SEARCH("dsoy jktdh; fo|ky;ksa esa iz;ksx gsrq fu%'kqYd",G1884)))</formula>
    </cfRule>
  </conditionalFormatting>
  <conditionalFormatting sqref="I1883">
    <cfRule type="cellIs" dxfId="2944" priority="2136" stopIfTrue="1" operator="equal">
      <formula>0</formula>
    </cfRule>
  </conditionalFormatting>
  <conditionalFormatting sqref="I1883">
    <cfRule type="containsText" dxfId="2943" priority="2132" stopIfTrue="1" operator="containsText" text="f'k{kk foHkkx jktLFkku">
      <formula>NOT(ISERROR(SEARCH("f'k{kk foHkkx jktLFkku",I1883)))</formula>
    </cfRule>
    <cfRule type="containsText" dxfId="2942" priority="2135" stopIfTrue="1" operator="containsText" text="iw.kkZad">
      <formula>NOT(ISERROR(SEARCH("iw.kkZad",I1883)))</formula>
    </cfRule>
  </conditionalFormatting>
  <conditionalFormatting sqref="I1883">
    <cfRule type="cellIs" dxfId="2941" priority="2133" stopIfTrue="1" operator="equal">
      <formula>1800</formula>
    </cfRule>
    <cfRule type="cellIs" dxfId="2940" priority="2134" stopIfTrue="1" operator="equal">
      <formula>200</formula>
    </cfRule>
  </conditionalFormatting>
  <conditionalFormatting sqref="I1883">
    <cfRule type="containsText" dxfId="2939" priority="2131" stopIfTrue="1" operator="containsText" text="dsoy jktdh; fo|ky;ksa esa iz;ksx gsrq fu%'kqYd">
      <formula>NOT(ISERROR(SEARCH("dsoy jktdh; fo|ky;ksa esa iz;ksx gsrq fu%'kqYd",I1883)))</formula>
    </cfRule>
  </conditionalFormatting>
  <conditionalFormatting sqref="C1882">
    <cfRule type="cellIs" dxfId="2938" priority="2130" stopIfTrue="1" operator="equal">
      <formula>0</formula>
    </cfRule>
  </conditionalFormatting>
  <conditionalFormatting sqref="C1882">
    <cfRule type="containsText" dxfId="2937" priority="2126" stopIfTrue="1" operator="containsText" text="f'k{kk foHkkx jktLFkku">
      <formula>NOT(ISERROR(SEARCH("f'k{kk foHkkx jktLFkku",C1882)))</formula>
    </cfRule>
    <cfRule type="containsText" dxfId="2936" priority="2129" stopIfTrue="1" operator="containsText" text="iw.kkZad">
      <formula>NOT(ISERROR(SEARCH("iw.kkZad",C1882)))</formula>
    </cfRule>
  </conditionalFormatting>
  <conditionalFormatting sqref="C1882">
    <cfRule type="cellIs" dxfId="2935" priority="2127" stopIfTrue="1" operator="equal">
      <formula>1800</formula>
    </cfRule>
    <cfRule type="cellIs" dxfId="2934" priority="2128" stopIfTrue="1" operator="equal">
      <formula>200</formula>
    </cfRule>
  </conditionalFormatting>
  <conditionalFormatting sqref="C1882">
    <cfRule type="containsText" dxfId="2933" priority="2125" stopIfTrue="1" operator="containsText" text="dsoy jktdh; fo|ky;ksa esa iz;ksx gsrq fu%'kqYd">
      <formula>NOT(ISERROR(SEARCH("dsoy jktdh; fo|ky;ksa esa iz;ksx gsrq fu%'kqYd",C1882)))</formula>
    </cfRule>
  </conditionalFormatting>
  <conditionalFormatting sqref="C1869:C1870">
    <cfRule type="containsText" dxfId="2932" priority="2107" stopIfTrue="1" operator="containsText" text="dsoy jktdh; fo|ky;ksa esa iz;ksx gsrq fu%'kqYd">
      <formula>NOT(ISERROR(SEARCH("dsoy jktdh; fo|ky;ksa esa iz;ksx gsrq fu%'kqYd",C1869)))</formula>
    </cfRule>
  </conditionalFormatting>
  <conditionalFormatting sqref="J1891">
    <cfRule type="cellIs" dxfId="2931" priority="2124" stopIfTrue="1" operator="equal">
      <formula>0</formula>
    </cfRule>
  </conditionalFormatting>
  <conditionalFormatting sqref="J1891">
    <cfRule type="containsText" dxfId="2930" priority="2120" stopIfTrue="1" operator="containsText" text="f'k{kk foHkkx jktLFkku">
      <formula>NOT(ISERROR(SEARCH("f'k{kk foHkkx jktLFkku",J1891)))</formula>
    </cfRule>
    <cfRule type="containsText" dxfId="2929" priority="2123" stopIfTrue="1" operator="containsText" text="iw.kkZad">
      <formula>NOT(ISERROR(SEARCH("iw.kkZad",J1891)))</formula>
    </cfRule>
  </conditionalFormatting>
  <conditionalFormatting sqref="J1891">
    <cfRule type="cellIs" dxfId="2928" priority="2121" stopIfTrue="1" operator="equal">
      <formula>1800</formula>
    </cfRule>
    <cfRule type="cellIs" dxfId="2927" priority="2122" stopIfTrue="1" operator="equal">
      <formula>200</formula>
    </cfRule>
  </conditionalFormatting>
  <conditionalFormatting sqref="J1891">
    <cfRule type="containsText" dxfId="2926" priority="2119" stopIfTrue="1" operator="containsText" text="dsoy jktdh; fo|ky;ksa esa iz;ksx gsrq fu%'kqYd">
      <formula>NOT(ISERROR(SEARCH("dsoy jktdh; fo|ky;ksa esa iz;ksx gsrq fu%'kqYd",J1891)))</formula>
    </cfRule>
  </conditionalFormatting>
  <conditionalFormatting sqref="C1866:C1867">
    <cfRule type="cellIs" dxfId="2925" priority="2116" stopIfTrue="1" operator="equal">
      <formula>0</formula>
    </cfRule>
  </conditionalFormatting>
  <conditionalFormatting sqref="C1866:C1867">
    <cfRule type="containsText" dxfId="2924" priority="2114" stopIfTrue="1" operator="containsText" text="f'k{kk foHkkx jktLFkku">
      <formula>NOT(ISERROR(SEARCH("f'k{kk foHkkx jktLFkku",C1866)))</formula>
    </cfRule>
    <cfRule type="containsText" dxfId="2923" priority="2115" stopIfTrue="1" operator="containsText" text="iw.kkZad">
      <formula>NOT(ISERROR(SEARCH("iw.kkZad",C1866)))</formula>
    </cfRule>
  </conditionalFormatting>
  <conditionalFormatting sqref="C1866:C1867">
    <cfRule type="containsText" dxfId="2922" priority="2113" stopIfTrue="1" operator="containsText" text="dsoy jktdh; fo|ky;ksa esa iz;ksx gsrq fu%'kqYd">
      <formula>NOT(ISERROR(SEARCH("dsoy jktdh; fo|ky;ksa esa iz;ksx gsrq fu%'kqYd",C1866)))</formula>
    </cfRule>
  </conditionalFormatting>
  <conditionalFormatting sqref="C1866:C1867">
    <cfRule type="cellIs" dxfId="2921" priority="2117" stopIfTrue="1" operator="equal">
      <formula>1800</formula>
    </cfRule>
    <cfRule type="cellIs" dxfId="2920" priority="2118" stopIfTrue="1" operator="equal">
      <formula>200</formula>
    </cfRule>
  </conditionalFormatting>
  <conditionalFormatting sqref="C1869:C1870">
    <cfRule type="cellIs" dxfId="2919" priority="2112" stopIfTrue="1" operator="equal">
      <formula>0</formula>
    </cfRule>
  </conditionalFormatting>
  <conditionalFormatting sqref="C1869:C1870">
    <cfRule type="containsText" dxfId="2918" priority="2108" stopIfTrue="1" operator="containsText" text="f'k{kk foHkkx jktLFkku">
      <formula>NOT(ISERROR(SEARCH("f'k{kk foHkkx jktLFkku",C1869)))</formula>
    </cfRule>
    <cfRule type="containsText" dxfId="2917" priority="2111" stopIfTrue="1" operator="containsText" text="iw.kkZad">
      <formula>NOT(ISERROR(SEARCH("iw.kkZad",C1869)))</formula>
    </cfRule>
  </conditionalFormatting>
  <conditionalFormatting sqref="C1869:C1870">
    <cfRule type="cellIs" dxfId="2916" priority="2109" stopIfTrue="1" operator="equal">
      <formula>1800</formula>
    </cfRule>
    <cfRule type="cellIs" dxfId="2915" priority="2110" stopIfTrue="1" operator="equal">
      <formula>200</formula>
    </cfRule>
  </conditionalFormatting>
  <conditionalFormatting sqref="B1904 C1903:H1904 B1905:H1906 C1895:C1896 B1908 E1907:E1908 H1907:H1908 B1909:E1909 G1909:H1912 C1907:D1907 F1907:G1907 B1911:E1912 C1910:E1910 B1916 C1914 E1914 G1914 E1922 B1899:C1899 B1900:B1901 I1900 I1903 D1902:J1902 J1913:J1916">
    <cfRule type="cellIs" dxfId="2914" priority="2100" stopIfTrue="1" operator="equal">
      <formula>0</formula>
    </cfRule>
  </conditionalFormatting>
  <conditionalFormatting sqref="B1904 C1903:H1904 B1905:H1906 C1895:C1896 B1908 E1907:E1908 H1907:H1908 B1909:E1909 G1909:H1912 C1907:D1907 F1907:G1907 B1911:E1912 C1910:E1910 B1916 C1914 E1914 G1914 E1922 B1899:C1899 B1900:B1901 I1900 I1903 D1902:J1902 J1913:J1916">
    <cfRule type="containsText" dxfId="2913" priority="2096" stopIfTrue="1" operator="containsText" text="f'k{kk foHkkx jktLFkku">
      <formula>NOT(ISERROR(SEARCH("f'k{kk foHkkx jktLFkku",B1895)))</formula>
    </cfRule>
    <cfRule type="containsText" dxfId="2912" priority="2099" stopIfTrue="1" operator="containsText" text="iw.kkZad">
      <formula>NOT(ISERROR(SEARCH("iw.kkZad",B1895)))</formula>
    </cfRule>
  </conditionalFormatting>
  <conditionalFormatting sqref="C1914 E1914 G1914 C1917 C1899 I1899:I1900 J1913:J1915">
    <cfRule type="cellIs" dxfId="2911" priority="2097" stopIfTrue="1" operator="equal">
      <formula>1800</formula>
    </cfRule>
    <cfRule type="cellIs" dxfId="2910" priority="2098" stopIfTrue="1" operator="equal">
      <formula>200</formula>
    </cfRule>
  </conditionalFormatting>
  <conditionalFormatting sqref="B1904 C1903:H1904 B1905:H1906 C1895:C1896 B1908 E1907:E1908 H1907:H1908 B1909:E1909 G1909:H1912 C1907:D1907 F1907:G1907 B1911:E1912 C1910:E1910 B1916 C1914 E1914 G1914 E1922 B1899:C1899 B1900:B1901 I1900 I1903 D1902:J1902 J1913:J1916">
    <cfRule type="containsText" dxfId="2909" priority="2095" stopIfTrue="1" operator="containsText" text="dsoy jktdh; fo|ky;ksa esa iz;ksx gsrq fu%'kqYd">
      <formula>NOT(ISERROR(SEARCH("dsoy jktdh; fo|ky;ksa esa iz;ksx gsrq fu%'kqYd",B1895)))</formula>
    </cfRule>
  </conditionalFormatting>
  <conditionalFormatting sqref="H1922">
    <cfRule type="containsText" dxfId="2908" priority="2091" stopIfTrue="1" operator="containsText" text="dsoy jktdh; fo|ky;ksa esa iz;ksx gsrq fu%'kqYd">
      <formula>NOT(ISERROR(SEARCH("dsoy jktdh; fo|ky;ksa esa iz;ksx gsrq fu%'kqYd",H1922)))</formula>
    </cfRule>
  </conditionalFormatting>
  <conditionalFormatting sqref="H1922">
    <cfRule type="cellIs" dxfId="2907" priority="2094" stopIfTrue="1" operator="equal">
      <formula>0</formula>
    </cfRule>
  </conditionalFormatting>
  <conditionalFormatting sqref="A1892:A1893 B1895:B1898 C1917 B1913 B1902:C1902 B1915:C1915 B1903">
    <cfRule type="cellIs" dxfId="2906" priority="2106" stopIfTrue="1" operator="equal">
      <formula>0</formula>
    </cfRule>
  </conditionalFormatting>
  <conditionalFormatting sqref="A1892:A1893 B1895:B1898 C1917 B1913 B1902:C1902 B1915:C1915 B1903">
    <cfRule type="containsText" dxfId="2905" priority="2102" stopIfTrue="1" operator="containsText" text="f'k{kk foHkkx jktLFkku">
      <formula>NOT(ISERROR(SEARCH("f'k{kk foHkkx jktLFkku",A1892)))</formula>
    </cfRule>
    <cfRule type="containsText" dxfId="2904" priority="2105" stopIfTrue="1" operator="containsText" text="iw.kkZad">
      <formula>NOT(ISERROR(SEARCH("iw.kkZad",A1892)))</formula>
    </cfRule>
  </conditionalFormatting>
  <conditionalFormatting sqref="C1896">
    <cfRule type="cellIs" dxfId="2903" priority="2103" stopIfTrue="1" operator="equal">
      <formula>1800</formula>
    </cfRule>
    <cfRule type="cellIs" dxfId="2902" priority="2104" stopIfTrue="1" operator="equal">
      <formula>200</formula>
    </cfRule>
  </conditionalFormatting>
  <conditionalFormatting sqref="A1892:A1893 B1895:B1898 C1917 B1913 B1902:C1902 B1915:C1915 B1903">
    <cfRule type="containsText" dxfId="2901" priority="2101" stopIfTrue="1" operator="containsText" text="dsoy jktdh; fo|ky;ksa esa iz;ksx gsrq fu%'kqYd">
      <formula>NOT(ISERROR(SEARCH("dsoy jktdh; fo|ky;ksa esa iz;ksx gsrq fu%'kqYd",A1892)))</formula>
    </cfRule>
  </conditionalFormatting>
  <conditionalFormatting sqref="B1910 B1907">
    <cfRule type="containsText" dxfId="2900" priority="2087" stopIfTrue="1" operator="containsText" text="dsoy jktdh; fo|ky;ksa esa iz;ksx gsrq fu%'kqYd">
      <formula>NOT(ISERROR(SEARCH("dsoy jktdh; fo|ky;ksa esa iz;ksx gsrq fu%'kqYd",B1907)))</formula>
    </cfRule>
  </conditionalFormatting>
  <conditionalFormatting sqref="H1922">
    <cfRule type="containsText" dxfId="2899" priority="2092" stopIfTrue="1" operator="containsText" text="f'k{kk foHkkx jktLFkku">
      <formula>NOT(ISERROR(SEARCH("f'k{kk foHkkx jktLFkku",H1922)))</formula>
    </cfRule>
    <cfRule type="containsText" dxfId="2898" priority="2093" stopIfTrue="1" operator="containsText" text="iw.kkZad">
      <formula>NOT(ISERROR(SEARCH("iw.kkZad",H1922)))</formula>
    </cfRule>
  </conditionalFormatting>
  <conditionalFormatting sqref="B1910 B1907">
    <cfRule type="cellIs" dxfId="2897" priority="2090" stopIfTrue="1" operator="equal">
      <formula>0</formula>
    </cfRule>
  </conditionalFormatting>
  <conditionalFormatting sqref="B1910 B1907">
    <cfRule type="containsText" dxfId="2896" priority="2088" stopIfTrue="1" operator="containsText" text="f'k{kk foHkkx jktLFkku">
      <formula>NOT(ISERROR(SEARCH("f'k{kk foHkkx jktLFkku",B1907)))</formula>
    </cfRule>
    <cfRule type="containsText" dxfId="2895" priority="2089" stopIfTrue="1" operator="containsText" text="iw.kkZad">
      <formula>NOT(ISERROR(SEARCH("iw.kkZad",B1907)))</formula>
    </cfRule>
  </conditionalFormatting>
  <conditionalFormatting sqref="G1915">
    <cfRule type="cellIs" dxfId="2894" priority="2086" stopIfTrue="1" operator="equal">
      <formula>0</formula>
    </cfRule>
  </conditionalFormatting>
  <conditionalFormatting sqref="G1915">
    <cfRule type="containsText" dxfId="2893" priority="2084" stopIfTrue="1" operator="containsText" text="f'k{kk foHkkx jktLFkku">
      <formula>NOT(ISERROR(SEARCH("f'k{kk foHkkx jktLFkku",G1915)))</formula>
    </cfRule>
    <cfRule type="containsText" dxfId="2892" priority="2085" stopIfTrue="1" operator="containsText" text="iw.kkZad">
      <formula>NOT(ISERROR(SEARCH("iw.kkZad",G1915)))</formula>
    </cfRule>
  </conditionalFormatting>
  <conditionalFormatting sqref="G1915">
    <cfRule type="containsText" dxfId="2891" priority="2083" stopIfTrue="1" operator="containsText" text="dsoy jktdh; fo|ky;ksa esa iz;ksx gsrq fu%'kqYd">
      <formula>NOT(ISERROR(SEARCH("dsoy jktdh; fo|ky;ksa esa iz;ksx gsrq fu%'kqYd",G1915)))</formula>
    </cfRule>
  </conditionalFormatting>
  <conditionalFormatting sqref="I1914">
    <cfRule type="cellIs" dxfId="2890" priority="2082" stopIfTrue="1" operator="equal">
      <formula>0</formula>
    </cfRule>
  </conditionalFormatting>
  <conditionalFormatting sqref="I1914">
    <cfRule type="containsText" dxfId="2889" priority="2078" stopIfTrue="1" operator="containsText" text="f'k{kk foHkkx jktLFkku">
      <formula>NOT(ISERROR(SEARCH("f'k{kk foHkkx jktLFkku",I1914)))</formula>
    </cfRule>
    <cfRule type="containsText" dxfId="2888" priority="2081" stopIfTrue="1" operator="containsText" text="iw.kkZad">
      <formula>NOT(ISERROR(SEARCH("iw.kkZad",I1914)))</formula>
    </cfRule>
  </conditionalFormatting>
  <conditionalFormatting sqref="I1914">
    <cfRule type="cellIs" dxfId="2887" priority="2079" stopIfTrue="1" operator="equal">
      <formula>1800</formula>
    </cfRule>
    <cfRule type="cellIs" dxfId="2886" priority="2080" stopIfTrue="1" operator="equal">
      <formula>200</formula>
    </cfRule>
  </conditionalFormatting>
  <conditionalFormatting sqref="I1914">
    <cfRule type="containsText" dxfId="2885" priority="2077" stopIfTrue="1" operator="containsText" text="dsoy jktdh; fo|ky;ksa esa iz;ksx gsrq fu%'kqYd">
      <formula>NOT(ISERROR(SEARCH("dsoy jktdh; fo|ky;ksa esa iz;ksx gsrq fu%'kqYd",I1914)))</formula>
    </cfRule>
  </conditionalFormatting>
  <conditionalFormatting sqref="C1913">
    <cfRule type="cellIs" dxfId="2884" priority="2076" stopIfTrue="1" operator="equal">
      <formula>0</formula>
    </cfRule>
  </conditionalFormatting>
  <conditionalFormatting sqref="C1913">
    <cfRule type="containsText" dxfId="2883" priority="2072" stopIfTrue="1" operator="containsText" text="f'k{kk foHkkx jktLFkku">
      <formula>NOT(ISERROR(SEARCH("f'k{kk foHkkx jktLFkku",C1913)))</formula>
    </cfRule>
    <cfRule type="containsText" dxfId="2882" priority="2075" stopIfTrue="1" operator="containsText" text="iw.kkZad">
      <formula>NOT(ISERROR(SEARCH("iw.kkZad",C1913)))</formula>
    </cfRule>
  </conditionalFormatting>
  <conditionalFormatting sqref="C1913">
    <cfRule type="cellIs" dxfId="2881" priority="2073" stopIfTrue="1" operator="equal">
      <formula>1800</formula>
    </cfRule>
    <cfRule type="cellIs" dxfId="2880" priority="2074" stopIfTrue="1" operator="equal">
      <formula>200</formula>
    </cfRule>
  </conditionalFormatting>
  <conditionalFormatting sqref="C1913">
    <cfRule type="containsText" dxfId="2879" priority="2071" stopIfTrue="1" operator="containsText" text="dsoy jktdh; fo|ky;ksa esa iz;ksx gsrq fu%'kqYd">
      <formula>NOT(ISERROR(SEARCH("dsoy jktdh; fo|ky;ksa esa iz;ksx gsrq fu%'kqYd",C1913)))</formula>
    </cfRule>
  </conditionalFormatting>
  <conditionalFormatting sqref="C1900:C1901">
    <cfRule type="containsText" dxfId="2878" priority="2053" stopIfTrue="1" operator="containsText" text="dsoy jktdh; fo|ky;ksa esa iz;ksx gsrq fu%'kqYd">
      <formula>NOT(ISERROR(SEARCH("dsoy jktdh; fo|ky;ksa esa iz;ksx gsrq fu%'kqYd",C1900)))</formula>
    </cfRule>
  </conditionalFormatting>
  <conditionalFormatting sqref="J1922">
    <cfRule type="cellIs" dxfId="2877" priority="2070" stopIfTrue="1" operator="equal">
      <formula>0</formula>
    </cfRule>
  </conditionalFormatting>
  <conditionalFormatting sqref="J1922">
    <cfRule type="containsText" dxfId="2876" priority="2066" stopIfTrue="1" operator="containsText" text="f'k{kk foHkkx jktLFkku">
      <formula>NOT(ISERROR(SEARCH("f'k{kk foHkkx jktLFkku",J1922)))</formula>
    </cfRule>
    <cfRule type="containsText" dxfId="2875" priority="2069" stopIfTrue="1" operator="containsText" text="iw.kkZad">
      <formula>NOT(ISERROR(SEARCH("iw.kkZad",J1922)))</formula>
    </cfRule>
  </conditionalFormatting>
  <conditionalFormatting sqref="J1922">
    <cfRule type="cellIs" dxfId="2874" priority="2067" stopIfTrue="1" operator="equal">
      <formula>1800</formula>
    </cfRule>
    <cfRule type="cellIs" dxfId="2873" priority="2068" stopIfTrue="1" operator="equal">
      <formula>200</formula>
    </cfRule>
  </conditionalFormatting>
  <conditionalFormatting sqref="J1922">
    <cfRule type="containsText" dxfId="2872" priority="2065" stopIfTrue="1" operator="containsText" text="dsoy jktdh; fo|ky;ksa esa iz;ksx gsrq fu%'kqYd">
      <formula>NOT(ISERROR(SEARCH("dsoy jktdh; fo|ky;ksa esa iz;ksx gsrq fu%'kqYd",J1922)))</formula>
    </cfRule>
  </conditionalFormatting>
  <conditionalFormatting sqref="C1897:C1898">
    <cfRule type="cellIs" dxfId="2871" priority="2062" stopIfTrue="1" operator="equal">
      <formula>0</formula>
    </cfRule>
  </conditionalFormatting>
  <conditionalFormatting sqref="C1897:C1898">
    <cfRule type="containsText" dxfId="2870" priority="2060" stopIfTrue="1" operator="containsText" text="f'k{kk foHkkx jktLFkku">
      <formula>NOT(ISERROR(SEARCH("f'k{kk foHkkx jktLFkku",C1897)))</formula>
    </cfRule>
    <cfRule type="containsText" dxfId="2869" priority="2061" stopIfTrue="1" operator="containsText" text="iw.kkZad">
      <formula>NOT(ISERROR(SEARCH("iw.kkZad",C1897)))</formula>
    </cfRule>
  </conditionalFormatting>
  <conditionalFormatting sqref="C1897:C1898">
    <cfRule type="containsText" dxfId="2868" priority="2059" stopIfTrue="1" operator="containsText" text="dsoy jktdh; fo|ky;ksa esa iz;ksx gsrq fu%'kqYd">
      <formula>NOT(ISERROR(SEARCH("dsoy jktdh; fo|ky;ksa esa iz;ksx gsrq fu%'kqYd",C1897)))</formula>
    </cfRule>
  </conditionalFormatting>
  <conditionalFormatting sqref="C1897:C1898">
    <cfRule type="cellIs" dxfId="2867" priority="2063" stopIfTrue="1" operator="equal">
      <formula>1800</formula>
    </cfRule>
    <cfRule type="cellIs" dxfId="2866" priority="2064" stopIfTrue="1" operator="equal">
      <formula>200</formula>
    </cfRule>
  </conditionalFormatting>
  <conditionalFormatting sqref="C1900:C1901">
    <cfRule type="cellIs" dxfId="2865" priority="2058" stopIfTrue="1" operator="equal">
      <formula>0</formula>
    </cfRule>
  </conditionalFormatting>
  <conditionalFormatting sqref="C1900:C1901">
    <cfRule type="containsText" dxfId="2864" priority="2054" stopIfTrue="1" operator="containsText" text="f'k{kk foHkkx jktLFkku">
      <formula>NOT(ISERROR(SEARCH("f'k{kk foHkkx jktLFkku",C1900)))</formula>
    </cfRule>
    <cfRule type="containsText" dxfId="2863" priority="2057" stopIfTrue="1" operator="containsText" text="iw.kkZad">
      <formula>NOT(ISERROR(SEARCH("iw.kkZad",C1900)))</formula>
    </cfRule>
  </conditionalFormatting>
  <conditionalFormatting sqref="C1900:C1901">
    <cfRule type="cellIs" dxfId="2862" priority="2055" stopIfTrue="1" operator="equal">
      <formula>1800</formula>
    </cfRule>
    <cfRule type="cellIs" dxfId="2861" priority="2056" stopIfTrue="1" operator="equal">
      <formula>200</formula>
    </cfRule>
  </conditionalFormatting>
  <conditionalFormatting sqref="B1935 C1934:H1935 B1936:H1937 C1926:C1927 B1939 E1938:E1939 H1938:H1939 B1940:E1940 G1940:H1943 C1938:D1938 F1938:G1938 B1942:E1943 C1941:E1941 B1947 C1945 E1945 G1945 E1953 B1930:C1930 B1931:B1932 I1931 I1934 D1933:J1933 J1944:J1947">
    <cfRule type="cellIs" dxfId="2860" priority="2046" stopIfTrue="1" operator="equal">
      <formula>0</formula>
    </cfRule>
  </conditionalFormatting>
  <conditionalFormatting sqref="B1935 C1934:H1935 B1936:H1937 C1926:C1927 B1939 E1938:E1939 H1938:H1939 B1940:E1940 G1940:H1943 C1938:D1938 F1938:G1938 B1942:E1943 C1941:E1941 B1947 C1945 E1945 G1945 E1953 B1930:C1930 B1931:B1932 I1931 I1934 D1933:J1933 J1944:J1947">
    <cfRule type="containsText" dxfId="2859" priority="2042" stopIfTrue="1" operator="containsText" text="f'k{kk foHkkx jktLFkku">
      <formula>NOT(ISERROR(SEARCH("f'k{kk foHkkx jktLFkku",B1926)))</formula>
    </cfRule>
    <cfRule type="containsText" dxfId="2858" priority="2045" stopIfTrue="1" operator="containsText" text="iw.kkZad">
      <formula>NOT(ISERROR(SEARCH("iw.kkZad",B1926)))</formula>
    </cfRule>
  </conditionalFormatting>
  <conditionalFormatting sqref="C1945 E1945 G1945 C1948 C1930 I1930:I1931 J1944:J1946">
    <cfRule type="cellIs" dxfId="2857" priority="2043" stopIfTrue="1" operator="equal">
      <formula>1800</formula>
    </cfRule>
    <cfRule type="cellIs" dxfId="2856" priority="2044" stopIfTrue="1" operator="equal">
      <formula>200</formula>
    </cfRule>
  </conditionalFormatting>
  <conditionalFormatting sqref="B1935 C1934:H1935 B1936:H1937 C1926:C1927 B1939 E1938:E1939 H1938:H1939 B1940:E1940 G1940:H1943 C1938:D1938 F1938:G1938 B1942:E1943 C1941:E1941 B1947 C1945 E1945 G1945 E1953 B1930:C1930 B1931:B1932 I1931 I1934 D1933:J1933 J1944:J1947">
    <cfRule type="containsText" dxfId="2855" priority="2041" stopIfTrue="1" operator="containsText" text="dsoy jktdh; fo|ky;ksa esa iz;ksx gsrq fu%'kqYd">
      <formula>NOT(ISERROR(SEARCH("dsoy jktdh; fo|ky;ksa esa iz;ksx gsrq fu%'kqYd",B1926)))</formula>
    </cfRule>
  </conditionalFormatting>
  <conditionalFormatting sqref="H1953">
    <cfRule type="containsText" dxfId="2854" priority="2037" stopIfTrue="1" operator="containsText" text="dsoy jktdh; fo|ky;ksa esa iz;ksx gsrq fu%'kqYd">
      <formula>NOT(ISERROR(SEARCH("dsoy jktdh; fo|ky;ksa esa iz;ksx gsrq fu%'kqYd",H1953)))</formula>
    </cfRule>
  </conditionalFormatting>
  <conditionalFormatting sqref="H1953">
    <cfRule type="cellIs" dxfId="2853" priority="2040" stopIfTrue="1" operator="equal">
      <formula>0</formula>
    </cfRule>
  </conditionalFormatting>
  <conditionalFormatting sqref="A1923:A1924 B1926:B1929 C1948 B1944 B1933:C1933 B1946:C1946 B1934">
    <cfRule type="cellIs" dxfId="2852" priority="2052" stopIfTrue="1" operator="equal">
      <formula>0</formula>
    </cfRule>
  </conditionalFormatting>
  <conditionalFormatting sqref="A1923:A1924 B1926:B1929 C1948 B1944 B1933:C1933 B1946:C1946 B1934">
    <cfRule type="containsText" dxfId="2851" priority="2048" stopIfTrue="1" operator="containsText" text="f'k{kk foHkkx jktLFkku">
      <formula>NOT(ISERROR(SEARCH("f'k{kk foHkkx jktLFkku",A1923)))</formula>
    </cfRule>
    <cfRule type="containsText" dxfId="2850" priority="2051" stopIfTrue="1" operator="containsText" text="iw.kkZad">
      <formula>NOT(ISERROR(SEARCH("iw.kkZad",A1923)))</formula>
    </cfRule>
  </conditionalFormatting>
  <conditionalFormatting sqref="C1927">
    <cfRule type="cellIs" dxfId="2849" priority="2049" stopIfTrue="1" operator="equal">
      <formula>1800</formula>
    </cfRule>
    <cfRule type="cellIs" dxfId="2848" priority="2050" stopIfTrue="1" operator="equal">
      <formula>200</formula>
    </cfRule>
  </conditionalFormatting>
  <conditionalFormatting sqref="A1923:A1924 B1926:B1929 C1948 B1944 B1933:C1933 B1946:C1946 B1934">
    <cfRule type="containsText" dxfId="2847" priority="2047" stopIfTrue="1" operator="containsText" text="dsoy jktdh; fo|ky;ksa esa iz;ksx gsrq fu%'kqYd">
      <formula>NOT(ISERROR(SEARCH("dsoy jktdh; fo|ky;ksa esa iz;ksx gsrq fu%'kqYd",A1923)))</formula>
    </cfRule>
  </conditionalFormatting>
  <conditionalFormatting sqref="B1941 B1938">
    <cfRule type="containsText" dxfId="2846" priority="2033" stopIfTrue="1" operator="containsText" text="dsoy jktdh; fo|ky;ksa esa iz;ksx gsrq fu%'kqYd">
      <formula>NOT(ISERROR(SEARCH("dsoy jktdh; fo|ky;ksa esa iz;ksx gsrq fu%'kqYd",B1938)))</formula>
    </cfRule>
  </conditionalFormatting>
  <conditionalFormatting sqref="H1953">
    <cfRule type="containsText" dxfId="2845" priority="2038" stopIfTrue="1" operator="containsText" text="f'k{kk foHkkx jktLFkku">
      <formula>NOT(ISERROR(SEARCH("f'k{kk foHkkx jktLFkku",H1953)))</formula>
    </cfRule>
    <cfRule type="containsText" dxfId="2844" priority="2039" stopIfTrue="1" operator="containsText" text="iw.kkZad">
      <formula>NOT(ISERROR(SEARCH("iw.kkZad",H1953)))</formula>
    </cfRule>
  </conditionalFormatting>
  <conditionalFormatting sqref="B1941 B1938">
    <cfRule type="cellIs" dxfId="2843" priority="2036" stopIfTrue="1" operator="equal">
      <formula>0</formula>
    </cfRule>
  </conditionalFormatting>
  <conditionalFormatting sqref="B1941 B1938">
    <cfRule type="containsText" dxfId="2842" priority="2034" stopIfTrue="1" operator="containsText" text="f'k{kk foHkkx jktLFkku">
      <formula>NOT(ISERROR(SEARCH("f'k{kk foHkkx jktLFkku",B1938)))</formula>
    </cfRule>
    <cfRule type="containsText" dxfId="2841" priority="2035" stopIfTrue="1" operator="containsText" text="iw.kkZad">
      <formula>NOT(ISERROR(SEARCH("iw.kkZad",B1938)))</formula>
    </cfRule>
  </conditionalFormatting>
  <conditionalFormatting sqref="G1946">
    <cfRule type="cellIs" dxfId="2840" priority="2032" stopIfTrue="1" operator="equal">
      <formula>0</formula>
    </cfRule>
  </conditionalFormatting>
  <conditionalFormatting sqref="G1946">
    <cfRule type="containsText" dxfId="2839" priority="2030" stopIfTrue="1" operator="containsText" text="f'k{kk foHkkx jktLFkku">
      <formula>NOT(ISERROR(SEARCH("f'k{kk foHkkx jktLFkku",G1946)))</formula>
    </cfRule>
    <cfRule type="containsText" dxfId="2838" priority="2031" stopIfTrue="1" operator="containsText" text="iw.kkZad">
      <formula>NOT(ISERROR(SEARCH("iw.kkZad",G1946)))</formula>
    </cfRule>
  </conditionalFormatting>
  <conditionalFormatting sqref="G1946">
    <cfRule type="containsText" dxfId="2837" priority="2029" stopIfTrue="1" operator="containsText" text="dsoy jktdh; fo|ky;ksa esa iz;ksx gsrq fu%'kqYd">
      <formula>NOT(ISERROR(SEARCH("dsoy jktdh; fo|ky;ksa esa iz;ksx gsrq fu%'kqYd",G1946)))</formula>
    </cfRule>
  </conditionalFormatting>
  <conditionalFormatting sqref="I1945">
    <cfRule type="cellIs" dxfId="2836" priority="2028" stopIfTrue="1" operator="equal">
      <formula>0</formula>
    </cfRule>
  </conditionalFormatting>
  <conditionalFormatting sqref="I1945">
    <cfRule type="containsText" dxfId="2835" priority="2024" stopIfTrue="1" operator="containsText" text="f'k{kk foHkkx jktLFkku">
      <formula>NOT(ISERROR(SEARCH("f'k{kk foHkkx jktLFkku",I1945)))</formula>
    </cfRule>
    <cfRule type="containsText" dxfId="2834" priority="2027" stopIfTrue="1" operator="containsText" text="iw.kkZad">
      <formula>NOT(ISERROR(SEARCH("iw.kkZad",I1945)))</formula>
    </cfRule>
  </conditionalFormatting>
  <conditionalFormatting sqref="I1945">
    <cfRule type="cellIs" dxfId="2833" priority="2025" stopIfTrue="1" operator="equal">
      <formula>1800</formula>
    </cfRule>
    <cfRule type="cellIs" dxfId="2832" priority="2026" stopIfTrue="1" operator="equal">
      <formula>200</formula>
    </cfRule>
  </conditionalFormatting>
  <conditionalFormatting sqref="I1945">
    <cfRule type="containsText" dxfId="2831" priority="2023" stopIfTrue="1" operator="containsText" text="dsoy jktdh; fo|ky;ksa esa iz;ksx gsrq fu%'kqYd">
      <formula>NOT(ISERROR(SEARCH("dsoy jktdh; fo|ky;ksa esa iz;ksx gsrq fu%'kqYd",I1945)))</formula>
    </cfRule>
  </conditionalFormatting>
  <conditionalFormatting sqref="C1944">
    <cfRule type="cellIs" dxfId="2830" priority="2022" stopIfTrue="1" operator="equal">
      <formula>0</formula>
    </cfRule>
  </conditionalFormatting>
  <conditionalFormatting sqref="C1944">
    <cfRule type="containsText" dxfId="2829" priority="2018" stopIfTrue="1" operator="containsText" text="f'k{kk foHkkx jktLFkku">
      <formula>NOT(ISERROR(SEARCH("f'k{kk foHkkx jktLFkku",C1944)))</formula>
    </cfRule>
    <cfRule type="containsText" dxfId="2828" priority="2021" stopIfTrue="1" operator="containsText" text="iw.kkZad">
      <formula>NOT(ISERROR(SEARCH("iw.kkZad",C1944)))</formula>
    </cfRule>
  </conditionalFormatting>
  <conditionalFormatting sqref="C1944">
    <cfRule type="cellIs" dxfId="2827" priority="2019" stopIfTrue="1" operator="equal">
      <formula>1800</formula>
    </cfRule>
    <cfRule type="cellIs" dxfId="2826" priority="2020" stopIfTrue="1" operator="equal">
      <formula>200</formula>
    </cfRule>
  </conditionalFormatting>
  <conditionalFormatting sqref="C1944">
    <cfRule type="containsText" dxfId="2825" priority="2017" stopIfTrue="1" operator="containsText" text="dsoy jktdh; fo|ky;ksa esa iz;ksx gsrq fu%'kqYd">
      <formula>NOT(ISERROR(SEARCH("dsoy jktdh; fo|ky;ksa esa iz;ksx gsrq fu%'kqYd",C1944)))</formula>
    </cfRule>
  </conditionalFormatting>
  <conditionalFormatting sqref="C1931:C1932">
    <cfRule type="containsText" dxfId="2824" priority="1999" stopIfTrue="1" operator="containsText" text="dsoy jktdh; fo|ky;ksa esa iz;ksx gsrq fu%'kqYd">
      <formula>NOT(ISERROR(SEARCH("dsoy jktdh; fo|ky;ksa esa iz;ksx gsrq fu%'kqYd",C1931)))</formula>
    </cfRule>
  </conditionalFormatting>
  <conditionalFormatting sqref="J1953">
    <cfRule type="cellIs" dxfId="2823" priority="2016" stopIfTrue="1" operator="equal">
      <formula>0</formula>
    </cfRule>
  </conditionalFormatting>
  <conditionalFormatting sqref="J1953">
    <cfRule type="containsText" dxfId="2822" priority="2012" stopIfTrue="1" operator="containsText" text="f'k{kk foHkkx jktLFkku">
      <formula>NOT(ISERROR(SEARCH("f'k{kk foHkkx jktLFkku",J1953)))</formula>
    </cfRule>
    <cfRule type="containsText" dxfId="2821" priority="2015" stopIfTrue="1" operator="containsText" text="iw.kkZad">
      <formula>NOT(ISERROR(SEARCH("iw.kkZad",J1953)))</formula>
    </cfRule>
  </conditionalFormatting>
  <conditionalFormatting sqref="J1953">
    <cfRule type="cellIs" dxfId="2820" priority="2013" stopIfTrue="1" operator="equal">
      <formula>1800</formula>
    </cfRule>
    <cfRule type="cellIs" dxfId="2819" priority="2014" stopIfTrue="1" operator="equal">
      <formula>200</formula>
    </cfRule>
  </conditionalFormatting>
  <conditionalFormatting sqref="J1953">
    <cfRule type="containsText" dxfId="2818" priority="2011" stopIfTrue="1" operator="containsText" text="dsoy jktdh; fo|ky;ksa esa iz;ksx gsrq fu%'kqYd">
      <formula>NOT(ISERROR(SEARCH("dsoy jktdh; fo|ky;ksa esa iz;ksx gsrq fu%'kqYd",J1953)))</formula>
    </cfRule>
  </conditionalFormatting>
  <conditionalFormatting sqref="C1928:C1929">
    <cfRule type="cellIs" dxfId="2817" priority="2008" stopIfTrue="1" operator="equal">
      <formula>0</formula>
    </cfRule>
  </conditionalFormatting>
  <conditionalFormatting sqref="C1928:C1929">
    <cfRule type="containsText" dxfId="2816" priority="2006" stopIfTrue="1" operator="containsText" text="f'k{kk foHkkx jktLFkku">
      <formula>NOT(ISERROR(SEARCH("f'k{kk foHkkx jktLFkku",C1928)))</formula>
    </cfRule>
    <cfRule type="containsText" dxfId="2815" priority="2007" stopIfTrue="1" operator="containsText" text="iw.kkZad">
      <formula>NOT(ISERROR(SEARCH("iw.kkZad",C1928)))</formula>
    </cfRule>
  </conditionalFormatting>
  <conditionalFormatting sqref="C1928:C1929">
    <cfRule type="containsText" dxfId="2814" priority="2005" stopIfTrue="1" operator="containsText" text="dsoy jktdh; fo|ky;ksa esa iz;ksx gsrq fu%'kqYd">
      <formula>NOT(ISERROR(SEARCH("dsoy jktdh; fo|ky;ksa esa iz;ksx gsrq fu%'kqYd",C1928)))</formula>
    </cfRule>
  </conditionalFormatting>
  <conditionalFormatting sqref="C1928:C1929">
    <cfRule type="cellIs" dxfId="2813" priority="2009" stopIfTrue="1" operator="equal">
      <formula>1800</formula>
    </cfRule>
    <cfRule type="cellIs" dxfId="2812" priority="2010" stopIfTrue="1" operator="equal">
      <formula>200</formula>
    </cfRule>
  </conditionalFormatting>
  <conditionalFormatting sqref="C1931:C1932">
    <cfRule type="cellIs" dxfId="2811" priority="2004" stopIfTrue="1" operator="equal">
      <formula>0</formula>
    </cfRule>
  </conditionalFormatting>
  <conditionalFormatting sqref="C1931:C1932">
    <cfRule type="containsText" dxfId="2810" priority="2000" stopIfTrue="1" operator="containsText" text="f'k{kk foHkkx jktLFkku">
      <formula>NOT(ISERROR(SEARCH("f'k{kk foHkkx jktLFkku",C1931)))</formula>
    </cfRule>
    <cfRule type="containsText" dxfId="2809" priority="2003" stopIfTrue="1" operator="containsText" text="iw.kkZad">
      <formula>NOT(ISERROR(SEARCH("iw.kkZad",C1931)))</formula>
    </cfRule>
  </conditionalFormatting>
  <conditionalFormatting sqref="C1931:C1932">
    <cfRule type="cellIs" dxfId="2808" priority="2001" stopIfTrue="1" operator="equal">
      <formula>1800</formula>
    </cfRule>
    <cfRule type="cellIs" dxfId="2807" priority="2002" stopIfTrue="1" operator="equal">
      <formula>200</formula>
    </cfRule>
  </conditionalFormatting>
  <conditionalFormatting sqref="B1966 C1965:H1966 B1967:H1968 C1957:C1958 B1970 E1969:E1970 H1969:H1970 B1971:E1971 G1971:H1974 C1969:D1969 F1969:G1969 B1973:E1974 C1972:E1972 B1978 C1976 E1976 G1976 E1984 B1961:C1961 B1962:B1963 I1962 I1965 D1964:J1964 J1975:J1978">
    <cfRule type="cellIs" dxfId="2806" priority="1992" stopIfTrue="1" operator="equal">
      <formula>0</formula>
    </cfRule>
  </conditionalFormatting>
  <conditionalFormatting sqref="B1966 C1965:H1966 B1967:H1968 C1957:C1958 B1970 E1969:E1970 H1969:H1970 B1971:E1971 G1971:H1974 C1969:D1969 F1969:G1969 B1973:E1974 C1972:E1972 B1978 C1976 E1976 G1976 E1984 B1961:C1961 B1962:B1963 I1962 I1965 D1964:J1964 J1975:J1978">
    <cfRule type="containsText" dxfId="2805" priority="1988" stopIfTrue="1" operator="containsText" text="f'k{kk foHkkx jktLFkku">
      <formula>NOT(ISERROR(SEARCH("f'k{kk foHkkx jktLFkku",B1957)))</formula>
    </cfRule>
    <cfRule type="containsText" dxfId="2804" priority="1991" stopIfTrue="1" operator="containsText" text="iw.kkZad">
      <formula>NOT(ISERROR(SEARCH("iw.kkZad",B1957)))</formula>
    </cfRule>
  </conditionalFormatting>
  <conditionalFormatting sqref="C1976 E1976 G1976 C1979 C1961 I1961:I1962 J1975:J1977">
    <cfRule type="cellIs" dxfId="2803" priority="1989" stopIfTrue="1" operator="equal">
      <formula>1800</formula>
    </cfRule>
    <cfRule type="cellIs" dxfId="2802" priority="1990" stopIfTrue="1" operator="equal">
      <formula>200</formula>
    </cfRule>
  </conditionalFormatting>
  <conditionalFormatting sqref="B1966 C1965:H1966 B1967:H1968 C1957:C1958 B1970 E1969:E1970 H1969:H1970 B1971:E1971 G1971:H1974 C1969:D1969 F1969:G1969 B1973:E1974 C1972:E1972 B1978 C1976 E1976 G1976 E1984 B1961:C1961 B1962:B1963 I1962 I1965 D1964:J1964 J1975:J1978">
    <cfRule type="containsText" dxfId="2801" priority="1987" stopIfTrue="1" operator="containsText" text="dsoy jktdh; fo|ky;ksa esa iz;ksx gsrq fu%'kqYd">
      <formula>NOT(ISERROR(SEARCH("dsoy jktdh; fo|ky;ksa esa iz;ksx gsrq fu%'kqYd",B1957)))</formula>
    </cfRule>
  </conditionalFormatting>
  <conditionalFormatting sqref="H1984">
    <cfRule type="containsText" dxfId="2800" priority="1983" stopIfTrue="1" operator="containsText" text="dsoy jktdh; fo|ky;ksa esa iz;ksx gsrq fu%'kqYd">
      <formula>NOT(ISERROR(SEARCH("dsoy jktdh; fo|ky;ksa esa iz;ksx gsrq fu%'kqYd",H1984)))</formula>
    </cfRule>
  </conditionalFormatting>
  <conditionalFormatting sqref="H1984">
    <cfRule type="cellIs" dxfId="2799" priority="1986" stopIfTrue="1" operator="equal">
      <formula>0</formula>
    </cfRule>
  </conditionalFormatting>
  <conditionalFormatting sqref="A1954:A1955 B1957:B1960 C1979 B1975 B1964:C1964 B1977:C1977 B1965">
    <cfRule type="cellIs" dxfId="2798" priority="1998" stopIfTrue="1" operator="equal">
      <formula>0</formula>
    </cfRule>
  </conditionalFormatting>
  <conditionalFormatting sqref="A1954:A1955 B1957:B1960 C1979 B1975 B1964:C1964 B1977:C1977 B1965">
    <cfRule type="containsText" dxfId="2797" priority="1994" stopIfTrue="1" operator="containsText" text="f'k{kk foHkkx jktLFkku">
      <formula>NOT(ISERROR(SEARCH("f'k{kk foHkkx jktLFkku",A1954)))</formula>
    </cfRule>
    <cfRule type="containsText" dxfId="2796" priority="1997" stopIfTrue="1" operator="containsText" text="iw.kkZad">
      <formula>NOT(ISERROR(SEARCH("iw.kkZad",A1954)))</formula>
    </cfRule>
  </conditionalFormatting>
  <conditionalFormatting sqref="C1958">
    <cfRule type="cellIs" dxfId="2795" priority="1995" stopIfTrue="1" operator="equal">
      <formula>1800</formula>
    </cfRule>
    <cfRule type="cellIs" dxfId="2794" priority="1996" stopIfTrue="1" operator="equal">
      <formula>200</formula>
    </cfRule>
  </conditionalFormatting>
  <conditionalFormatting sqref="A1954:A1955 B1957:B1960 C1979 B1975 B1964:C1964 B1977:C1977 B1965">
    <cfRule type="containsText" dxfId="2793" priority="1993" stopIfTrue="1" operator="containsText" text="dsoy jktdh; fo|ky;ksa esa iz;ksx gsrq fu%'kqYd">
      <formula>NOT(ISERROR(SEARCH("dsoy jktdh; fo|ky;ksa esa iz;ksx gsrq fu%'kqYd",A1954)))</formula>
    </cfRule>
  </conditionalFormatting>
  <conditionalFormatting sqref="B1972 B1969">
    <cfRule type="containsText" dxfId="2792" priority="1979" stopIfTrue="1" operator="containsText" text="dsoy jktdh; fo|ky;ksa esa iz;ksx gsrq fu%'kqYd">
      <formula>NOT(ISERROR(SEARCH("dsoy jktdh; fo|ky;ksa esa iz;ksx gsrq fu%'kqYd",B1969)))</formula>
    </cfRule>
  </conditionalFormatting>
  <conditionalFormatting sqref="H1984">
    <cfRule type="containsText" dxfId="2791" priority="1984" stopIfTrue="1" operator="containsText" text="f'k{kk foHkkx jktLFkku">
      <formula>NOT(ISERROR(SEARCH("f'k{kk foHkkx jktLFkku",H1984)))</formula>
    </cfRule>
    <cfRule type="containsText" dxfId="2790" priority="1985" stopIfTrue="1" operator="containsText" text="iw.kkZad">
      <formula>NOT(ISERROR(SEARCH("iw.kkZad",H1984)))</formula>
    </cfRule>
  </conditionalFormatting>
  <conditionalFormatting sqref="B1972 B1969">
    <cfRule type="cellIs" dxfId="2789" priority="1982" stopIfTrue="1" operator="equal">
      <formula>0</formula>
    </cfRule>
  </conditionalFormatting>
  <conditionalFormatting sqref="B1972 B1969">
    <cfRule type="containsText" dxfId="2788" priority="1980" stopIfTrue="1" operator="containsText" text="f'k{kk foHkkx jktLFkku">
      <formula>NOT(ISERROR(SEARCH("f'k{kk foHkkx jktLFkku",B1969)))</formula>
    </cfRule>
    <cfRule type="containsText" dxfId="2787" priority="1981" stopIfTrue="1" operator="containsText" text="iw.kkZad">
      <formula>NOT(ISERROR(SEARCH("iw.kkZad",B1969)))</formula>
    </cfRule>
  </conditionalFormatting>
  <conditionalFormatting sqref="G1977">
    <cfRule type="cellIs" dxfId="2786" priority="1978" stopIfTrue="1" operator="equal">
      <formula>0</formula>
    </cfRule>
  </conditionalFormatting>
  <conditionalFormatting sqref="G1977">
    <cfRule type="containsText" dxfId="2785" priority="1976" stopIfTrue="1" operator="containsText" text="f'k{kk foHkkx jktLFkku">
      <formula>NOT(ISERROR(SEARCH("f'k{kk foHkkx jktLFkku",G1977)))</formula>
    </cfRule>
    <cfRule type="containsText" dxfId="2784" priority="1977" stopIfTrue="1" operator="containsText" text="iw.kkZad">
      <formula>NOT(ISERROR(SEARCH("iw.kkZad",G1977)))</formula>
    </cfRule>
  </conditionalFormatting>
  <conditionalFormatting sqref="G1977">
    <cfRule type="containsText" dxfId="2783" priority="1975" stopIfTrue="1" operator="containsText" text="dsoy jktdh; fo|ky;ksa esa iz;ksx gsrq fu%'kqYd">
      <formula>NOT(ISERROR(SEARCH("dsoy jktdh; fo|ky;ksa esa iz;ksx gsrq fu%'kqYd",G1977)))</formula>
    </cfRule>
  </conditionalFormatting>
  <conditionalFormatting sqref="I1976">
    <cfRule type="cellIs" dxfId="2782" priority="1974" stopIfTrue="1" operator="equal">
      <formula>0</formula>
    </cfRule>
  </conditionalFormatting>
  <conditionalFormatting sqref="I1976">
    <cfRule type="containsText" dxfId="2781" priority="1970" stopIfTrue="1" operator="containsText" text="f'k{kk foHkkx jktLFkku">
      <formula>NOT(ISERROR(SEARCH("f'k{kk foHkkx jktLFkku",I1976)))</formula>
    </cfRule>
    <cfRule type="containsText" dxfId="2780" priority="1973" stopIfTrue="1" operator="containsText" text="iw.kkZad">
      <formula>NOT(ISERROR(SEARCH("iw.kkZad",I1976)))</formula>
    </cfRule>
  </conditionalFormatting>
  <conditionalFormatting sqref="I1976">
    <cfRule type="cellIs" dxfId="2779" priority="1971" stopIfTrue="1" operator="equal">
      <formula>1800</formula>
    </cfRule>
    <cfRule type="cellIs" dxfId="2778" priority="1972" stopIfTrue="1" operator="equal">
      <formula>200</formula>
    </cfRule>
  </conditionalFormatting>
  <conditionalFormatting sqref="I1976">
    <cfRule type="containsText" dxfId="2777" priority="1969" stopIfTrue="1" operator="containsText" text="dsoy jktdh; fo|ky;ksa esa iz;ksx gsrq fu%'kqYd">
      <formula>NOT(ISERROR(SEARCH("dsoy jktdh; fo|ky;ksa esa iz;ksx gsrq fu%'kqYd",I1976)))</formula>
    </cfRule>
  </conditionalFormatting>
  <conditionalFormatting sqref="C1975">
    <cfRule type="cellIs" dxfId="2776" priority="1968" stopIfTrue="1" operator="equal">
      <formula>0</formula>
    </cfRule>
  </conditionalFormatting>
  <conditionalFormatting sqref="C1975">
    <cfRule type="containsText" dxfId="2775" priority="1964" stopIfTrue="1" operator="containsText" text="f'k{kk foHkkx jktLFkku">
      <formula>NOT(ISERROR(SEARCH("f'k{kk foHkkx jktLFkku",C1975)))</formula>
    </cfRule>
    <cfRule type="containsText" dxfId="2774" priority="1967" stopIfTrue="1" operator="containsText" text="iw.kkZad">
      <formula>NOT(ISERROR(SEARCH("iw.kkZad",C1975)))</formula>
    </cfRule>
  </conditionalFormatting>
  <conditionalFormatting sqref="C1975">
    <cfRule type="cellIs" dxfId="2773" priority="1965" stopIfTrue="1" operator="equal">
      <formula>1800</formula>
    </cfRule>
    <cfRule type="cellIs" dxfId="2772" priority="1966" stopIfTrue="1" operator="equal">
      <formula>200</formula>
    </cfRule>
  </conditionalFormatting>
  <conditionalFormatting sqref="C1975">
    <cfRule type="containsText" dxfId="2771" priority="1963" stopIfTrue="1" operator="containsText" text="dsoy jktdh; fo|ky;ksa esa iz;ksx gsrq fu%'kqYd">
      <formula>NOT(ISERROR(SEARCH("dsoy jktdh; fo|ky;ksa esa iz;ksx gsrq fu%'kqYd",C1975)))</formula>
    </cfRule>
  </conditionalFormatting>
  <conditionalFormatting sqref="C1962:C1963">
    <cfRule type="containsText" dxfId="2770" priority="1945" stopIfTrue="1" operator="containsText" text="dsoy jktdh; fo|ky;ksa esa iz;ksx gsrq fu%'kqYd">
      <formula>NOT(ISERROR(SEARCH("dsoy jktdh; fo|ky;ksa esa iz;ksx gsrq fu%'kqYd",C1962)))</formula>
    </cfRule>
  </conditionalFormatting>
  <conditionalFormatting sqref="J1984">
    <cfRule type="cellIs" dxfId="2769" priority="1962" stopIfTrue="1" operator="equal">
      <formula>0</formula>
    </cfRule>
  </conditionalFormatting>
  <conditionalFormatting sqref="J1984">
    <cfRule type="containsText" dxfId="2768" priority="1958" stopIfTrue="1" operator="containsText" text="f'k{kk foHkkx jktLFkku">
      <formula>NOT(ISERROR(SEARCH("f'k{kk foHkkx jktLFkku",J1984)))</formula>
    </cfRule>
    <cfRule type="containsText" dxfId="2767" priority="1961" stopIfTrue="1" operator="containsText" text="iw.kkZad">
      <formula>NOT(ISERROR(SEARCH("iw.kkZad",J1984)))</formula>
    </cfRule>
  </conditionalFormatting>
  <conditionalFormatting sqref="J1984">
    <cfRule type="cellIs" dxfId="2766" priority="1959" stopIfTrue="1" operator="equal">
      <formula>1800</formula>
    </cfRule>
    <cfRule type="cellIs" dxfId="2765" priority="1960" stopIfTrue="1" operator="equal">
      <formula>200</formula>
    </cfRule>
  </conditionalFormatting>
  <conditionalFormatting sqref="J1984">
    <cfRule type="containsText" dxfId="2764" priority="1957" stopIfTrue="1" operator="containsText" text="dsoy jktdh; fo|ky;ksa esa iz;ksx gsrq fu%'kqYd">
      <formula>NOT(ISERROR(SEARCH("dsoy jktdh; fo|ky;ksa esa iz;ksx gsrq fu%'kqYd",J1984)))</formula>
    </cfRule>
  </conditionalFormatting>
  <conditionalFormatting sqref="C1959:C1960">
    <cfRule type="cellIs" dxfId="2763" priority="1954" stopIfTrue="1" operator="equal">
      <formula>0</formula>
    </cfRule>
  </conditionalFormatting>
  <conditionalFormatting sqref="C1959:C1960">
    <cfRule type="containsText" dxfId="2762" priority="1952" stopIfTrue="1" operator="containsText" text="f'k{kk foHkkx jktLFkku">
      <formula>NOT(ISERROR(SEARCH("f'k{kk foHkkx jktLFkku",C1959)))</formula>
    </cfRule>
    <cfRule type="containsText" dxfId="2761" priority="1953" stopIfTrue="1" operator="containsText" text="iw.kkZad">
      <formula>NOT(ISERROR(SEARCH("iw.kkZad",C1959)))</formula>
    </cfRule>
  </conditionalFormatting>
  <conditionalFormatting sqref="C1959:C1960">
    <cfRule type="containsText" dxfId="2760" priority="1951" stopIfTrue="1" operator="containsText" text="dsoy jktdh; fo|ky;ksa esa iz;ksx gsrq fu%'kqYd">
      <formula>NOT(ISERROR(SEARCH("dsoy jktdh; fo|ky;ksa esa iz;ksx gsrq fu%'kqYd",C1959)))</formula>
    </cfRule>
  </conditionalFormatting>
  <conditionalFormatting sqref="C1959:C1960">
    <cfRule type="cellIs" dxfId="2759" priority="1955" stopIfTrue="1" operator="equal">
      <formula>1800</formula>
    </cfRule>
    <cfRule type="cellIs" dxfId="2758" priority="1956" stopIfTrue="1" operator="equal">
      <formula>200</formula>
    </cfRule>
  </conditionalFormatting>
  <conditionalFormatting sqref="C1962:C1963">
    <cfRule type="cellIs" dxfId="2757" priority="1950" stopIfTrue="1" operator="equal">
      <formula>0</formula>
    </cfRule>
  </conditionalFormatting>
  <conditionalFormatting sqref="C1962:C1963">
    <cfRule type="containsText" dxfId="2756" priority="1946" stopIfTrue="1" operator="containsText" text="f'k{kk foHkkx jktLFkku">
      <formula>NOT(ISERROR(SEARCH("f'k{kk foHkkx jktLFkku",C1962)))</formula>
    </cfRule>
    <cfRule type="containsText" dxfId="2755" priority="1949" stopIfTrue="1" operator="containsText" text="iw.kkZad">
      <formula>NOT(ISERROR(SEARCH("iw.kkZad",C1962)))</formula>
    </cfRule>
  </conditionalFormatting>
  <conditionalFormatting sqref="C1962:C1963">
    <cfRule type="cellIs" dxfId="2754" priority="1947" stopIfTrue="1" operator="equal">
      <formula>1800</formula>
    </cfRule>
    <cfRule type="cellIs" dxfId="2753" priority="1948" stopIfTrue="1" operator="equal">
      <formula>200</formula>
    </cfRule>
  </conditionalFormatting>
  <conditionalFormatting sqref="B1997 C1996:H1997 B1998:H1999 C1988:C1989 B2001 E2000:E2001 H2000:H2001 B2002:E2002 G2002:H2005 C2000:D2000 F2000:G2000 B2004:E2005 C2003:E2003 B2009 C2007 E2007 G2007 E2015 B1992:C1992 B1993:B1994 I1993 I1996 D1995:J1995 J2006:J2009">
    <cfRule type="cellIs" dxfId="2752" priority="1938" stopIfTrue="1" operator="equal">
      <formula>0</formula>
    </cfRule>
  </conditionalFormatting>
  <conditionalFormatting sqref="B1997 C1996:H1997 B1998:H1999 C1988:C1989 B2001 E2000:E2001 H2000:H2001 B2002:E2002 G2002:H2005 C2000:D2000 F2000:G2000 B2004:E2005 C2003:E2003 B2009 C2007 E2007 G2007 E2015 B1992:C1992 B1993:B1994 I1993 I1996 D1995:J1995 J2006:J2009">
    <cfRule type="containsText" dxfId="2751" priority="1934" stopIfTrue="1" operator="containsText" text="f'k{kk foHkkx jktLFkku">
      <formula>NOT(ISERROR(SEARCH("f'k{kk foHkkx jktLFkku",B1988)))</formula>
    </cfRule>
    <cfRule type="containsText" dxfId="2750" priority="1937" stopIfTrue="1" operator="containsText" text="iw.kkZad">
      <formula>NOT(ISERROR(SEARCH("iw.kkZad",B1988)))</formula>
    </cfRule>
  </conditionalFormatting>
  <conditionalFormatting sqref="C2007 E2007 G2007 C2010 C1992 I1992:I1993 J2006:J2008">
    <cfRule type="cellIs" dxfId="2749" priority="1935" stopIfTrue="1" operator="equal">
      <formula>1800</formula>
    </cfRule>
    <cfRule type="cellIs" dxfId="2748" priority="1936" stopIfTrue="1" operator="equal">
      <formula>200</formula>
    </cfRule>
  </conditionalFormatting>
  <conditionalFormatting sqref="B1997 C1996:H1997 B1998:H1999 C1988:C1989 B2001 E2000:E2001 H2000:H2001 B2002:E2002 G2002:H2005 C2000:D2000 F2000:G2000 B2004:E2005 C2003:E2003 B2009 C2007 E2007 G2007 E2015 B1992:C1992 B1993:B1994 I1993 I1996 D1995:J1995 J2006:J2009">
    <cfRule type="containsText" dxfId="2747" priority="1933" stopIfTrue="1" operator="containsText" text="dsoy jktdh; fo|ky;ksa esa iz;ksx gsrq fu%'kqYd">
      <formula>NOT(ISERROR(SEARCH("dsoy jktdh; fo|ky;ksa esa iz;ksx gsrq fu%'kqYd",B1988)))</formula>
    </cfRule>
  </conditionalFormatting>
  <conditionalFormatting sqref="H2015">
    <cfRule type="containsText" dxfId="2746" priority="1929" stopIfTrue="1" operator="containsText" text="dsoy jktdh; fo|ky;ksa esa iz;ksx gsrq fu%'kqYd">
      <formula>NOT(ISERROR(SEARCH("dsoy jktdh; fo|ky;ksa esa iz;ksx gsrq fu%'kqYd",H2015)))</formula>
    </cfRule>
  </conditionalFormatting>
  <conditionalFormatting sqref="H2015">
    <cfRule type="cellIs" dxfId="2745" priority="1932" stopIfTrue="1" operator="equal">
      <formula>0</formula>
    </cfRule>
  </conditionalFormatting>
  <conditionalFormatting sqref="A1985:A1986 B1988:B1991 C2010 B2006 B1995:C1995 B2008:C2008 B1996">
    <cfRule type="cellIs" dxfId="2744" priority="1944" stopIfTrue="1" operator="equal">
      <formula>0</formula>
    </cfRule>
  </conditionalFormatting>
  <conditionalFormatting sqref="A1985:A1986 B1988:B1991 C2010 B2006 B1995:C1995 B2008:C2008 B1996">
    <cfRule type="containsText" dxfId="2743" priority="1940" stopIfTrue="1" operator="containsText" text="f'k{kk foHkkx jktLFkku">
      <formula>NOT(ISERROR(SEARCH("f'k{kk foHkkx jktLFkku",A1985)))</formula>
    </cfRule>
    <cfRule type="containsText" dxfId="2742" priority="1943" stopIfTrue="1" operator="containsText" text="iw.kkZad">
      <formula>NOT(ISERROR(SEARCH("iw.kkZad",A1985)))</formula>
    </cfRule>
  </conditionalFormatting>
  <conditionalFormatting sqref="C1989">
    <cfRule type="cellIs" dxfId="2741" priority="1941" stopIfTrue="1" operator="equal">
      <formula>1800</formula>
    </cfRule>
    <cfRule type="cellIs" dxfId="2740" priority="1942" stopIfTrue="1" operator="equal">
      <formula>200</formula>
    </cfRule>
  </conditionalFormatting>
  <conditionalFormatting sqref="A1985:A1986 B1988:B1991 C2010 B2006 B1995:C1995 B2008:C2008 B1996">
    <cfRule type="containsText" dxfId="2739" priority="1939" stopIfTrue="1" operator="containsText" text="dsoy jktdh; fo|ky;ksa esa iz;ksx gsrq fu%'kqYd">
      <formula>NOT(ISERROR(SEARCH("dsoy jktdh; fo|ky;ksa esa iz;ksx gsrq fu%'kqYd",A1985)))</formula>
    </cfRule>
  </conditionalFormatting>
  <conditionalFormatting sqref="B2003 B2000">
    <cfRule type="containsText" dxfId="2738" priority="1925" stopIfTrue="1" operator="containsText" text="dsoy jktdh; fo|ky;ksa esa iz;ksx gsrq fu%'kqYd">
      <formula>NOT(ISERROR(SEARCH("dsoy jktdh; fo|ky;ksa esa iz;ksx gsrq fu%'kqYd",B2000)))</formula>
    </cfRule>
  </conditionalFormatting>
  <conditionalFormatting sqref="H2015">
    <cfRule type="containsText" dxfId="2737" priority="1930" stopIfTrue="1" operator="containsText" text="f'k{kk foHkkx jktLFkku">
      <formula>NOT(ISERROR(SEARCH("f'k{kk foHkkx jktLFkku",H2015)))</formula>
    </cfRule>
    <cfRule type="containsText" dxfId="2736" priority="1931" stopIfTrue="1" operator="containsText" text="iw.kkZad">
      <formula>NOT(ISERROR(SEARCH("iw.kkZad",H2015)))</formula>
    </cfRule>
  </conditionalFormatting>
  <conditionalFormatting sqref="B2003 B2000">
    <cfRule type="cellIs" dxfId="2735" priority="1928" stopIfTrue="1" operator="equal">
      <formula>0</formula>
    </cfRule>
  </conditionalFormatting>
  <conditionalFormatting sqref="B2003 B2000">
    <cfRule type="containsText" dxfId="2734" priority="1926" stopIfTrue="1" operator="containsText" text="f'k{kk foHkkx jktLFkku">
      <formula>NOT(ISERROR(SEARCH("f'k{kk foHkkx jktLFkku",B2000)))</formula>
    </cfRule>
    <cfRule type="containsText" dxfId="2733" priority="1927" stopIfTrue="1" operator="containsText" text="iw.kkZad">
      <formula>NOT(ISERROR(SEARCH("iw.kkZad",B2000)))</formula>
    </cfRule>
  </conditionalFormatting>
  <conditionalFormatting sqref="G2008">
    <cfRule type="cellIs" dxfId="2732" priority="1924" stopIfTrue="1" operator="equal">
      <formula>0</formula>
    </cfRule>
  </conditionalFormatting>
  <conditionalFormatting sqref="G2008">
    <cfRule type="containsText" dxfId="2731" priority="1922" stopIfTrue="1" operator="containsText" text="f'k{kk foHkkx jktLFkku">
      <formula>NOT(ISERROR(SEARCH("f'k{kk foHkkx jktLFkku",G2008)))</formula>
    </cfRule>
    <cfRule type="containsText" dxfId="2730" priority="1923" stopIfTrue="1" operator="containsText" text="iw.kkZad">
      <formula>NOT(ISERROR(SEARCH("iw.kkZad",G2008)))</formula>
    </cfRule>
  </conditionalFormatting>
  <conditionalFormatting sqref="G2008">
    <cfRule type="containsText" dxfId="2729" priority="1921" stopIfTrue="1" operator="containsText" text="dsoy jktdh; fo|ky;ksa esa iz;ksx gsrq fu%'kqYd">
      <formula>NOT(ISERROR(SEARCH("dsoy jktdh; fo|ky;ksa esa iz;ksx gsrq fu%'kqYd",G2008)))</formula>
    </cfRule>
  </conditionalFormatting>
  <conditionalFormatting sqref="I2007">
    <cfRule type="cellIs" dxfId="2728" priority="1920" stopIfTrue="1" operator="equal">
      <formula>0</formula>
    </cfRule>
  </conditionalFormatting>
  <conditionalFormatting sqref="I2007">
    <cfRule type="containsText" dxfId="2727" priority="1916" stopIfTrue="1" operator="containsText" text="f'k{kk foHkkx jktLFkku">
      <formula>NOT(ISERROR(SEARCH("f'k{kk foHkkx jktLFkku",I2007)))</formula>
    </cfRule>
    <cfRule type="containsText" dxfId="2726" priority="1919" stopIfTrue="1" operator="containsText" text="iw.kkZad">
      <formula>NOT(ISERROR(SEARCH("iw.kkZad",I2007)))</formula>
    </cfRule>
  </conditionalFormatting>
  <conditionalFormatting sqref="I2007">
    <cfRule type="cellIs" dxfId="2725" priority="1917" stopIfTrue="1" operator="equal">
      <formula>1800</formula>
    </cfRule>
    <cfRule type="cellIs" dxfId="2724" priority="1918" stopIfTrue="1" operator="equal">
      <formula>200</formula>
    </cfRule>
  </conditionalFormatting>
  <conditionalFormatting sqref="I2007">
    <cfRule type="containsText" dxfId="2723" priority="1915" stopIfTrue="1" operator="containsText" text="dsoy jktdh; fo|ky;ksa esa iz;ksx gsrq fu%'kqYd">
      <formula>NOT(ISERROR(SEARCH("dsoy jktdh; fo|ky;ksa esa iz;ksx gsrq fu%'kqYd",I2007)))</formula>
    </cfRule>
  </conditionalFormatting>
  <conditionalFormatting sqref="C2006">
    <cfRule type="cellIs" dxfId="2722" priority="1914" stopIfTrue="1" operator="equal">
      <formula>0</formula>
    </cfRule>
  </conditionalFormatting>
  <conditionalFormatting sqref="C2006">
    <cfRule type="containsText" dxfId="2721" priority="1910" stopIfTrue="1" operator="containsText" text="f'k{kk foHkkx jktLFkku">
      <formula>NOT(ISERROR(SEARCH("f'k{kk foHkkx jktLFkku",C2006)))</formula>
    </cfRule>
    <cfRule type="containsText" dxfId="2720" priority="1913" stopIfTrue="1" operator="containsText" text="iw.kkZad">
      <formula>NOT(ISERROR(SEARCH("iw.kkZad",C2006)))</formula>
    </cfRule>
  </conditionalFormatting>
  <conditionalFormatting sqref="C2006">
    <cfRule type="cellIs" dxfId="2719" priority="1911" stopIfTrue="1" operator="equal">
      <formula>1800</formula>
    </cfRule>
    <cfRule type="cellIs" dxfId="2718" priority="1912" stopIfTrue="1" operator="equal">
      <formula>200</formula>
    </cfRule>
  </conditionalFormatting>
  <conditionalFormatting sqref="C2006">
    <cfRule type="containsText" dxfId="2717" priority="1909" stopIfTrue="1" operator="containsText" text="dsoy jktdh; fo|ky;ksa esa iz;ksx gsrq fu%'kqYd">
      <formula>NOT(ISERROR(SEARCH("dsoy jktdh; fo|ky;ksa esa iz;ksx gsrq fu%'kqYd",C2006)))</formula>
    </cfRule>
  </conditionalFormatting>
  <conditionalFormatting sqref="C1993:C1994">
    <cfRule type="containsText" dxfId="2716" priority="1891" stopIfTrue="1" operator="containsText" text="dsoy jktdh; fo|ky;ksa esa iz;ksx gsrq fu%'kqYd">
      <formula>NOT(ISERROR(SEARCH("dsoy jktdh; fo|ky;ksa esa iz;ksx gsrq fu%'kqYd",C1993)))</formula>
    </cfRule>
  </conditionalFormatting>
  <conditionalFormatting sqref="J2015">
    <cfRule type="cellIs" dxfId="2715" priority="1908" stopIfTrue="1" operator="equal">
      <formula>0</formula>
    </cfRule>
  </conditionalFormatting>
  <conditionalFormatting sqref="J2015">
    <cfRule type="containsText" dxfId="2714" priority="1904" stopIfTrue="1" operator="containsText" text="f'k{kk foHkkx jktLFkku">
      <formula>NOT(ISERROR(SEARCH("f'k{kk foHkkx jktLFkku",J2015)))</formula>
    </cfRule>
    <cfRule type="containsText" dxfId="2713" priority="1907" stopIfTrue="1" operator="containsText" text="iw.kkZad">
      <formula>NOT(ISERROR(SEARCH("iw.kkZad",J2015)))</formula>
    </cfRule>
  </conditionalFormatting>
  <conditionalFormatting sqref="J2015">
    <cfRule type="cellIs" dxfId="2712" priority="1905" stopIfTrue="1" operator="equal">
      <formula>1800</formula>
    </cfRule>
    <cfRule type="cellIs" dxfId="2711" priority="1906" stopIfTrue="1" operator="equal">
      <formula>200</formula>
    </cfRule>
  </conditionalFormatting>
  <conditionalFormatting sqref="J2015">
    <cfRule type="containsText" dxfId="2710" priority="1903" stopIfTrue="1" operator="containsText" text="dsoy jktdh; fo|ky;ksa esa iz;ksx gsrq fu%'kqYd">
      <formula>NOT(ISERROR(SEARCH("dsoy jktdh; fo|ky;ksa esa iz;ksx gsrq fu%'kqYd",J2015)))</formula>
    </cfRule>
  </conditionalFormatting>
  <conditionalFormatting sqref="C1990:C1991">
    <cfRule type="cellIs" dxfId="2709" priority="1900" stopIfTrue="1" operator="equal">
      <formula>0</formula>
    </cfRule>
  </conditionalFormatting>
  <conditionalFormatting sqref="C1990:C1991">
    <cfRule type="containsText" dxfId="2708" priority="1898" stopIfTrue="1" operator="containsText" text="f'k{kk foHkkx jktLFkku">
      <formula>NOT(ISERROR(SEARCH("f'k{kk foHkkx jktLFkku",C1990)))</formula>
    </cfRule>
    <cfRule type="containsText" dxfId="2707" priority="1899" stopIfTrue="1" operator="containsText" text="iw.kkZad">
      <formula>NOT(ISERROR(SEARCH("iw.kkZad",C1990)))</formula>
    </cfRule>
  </conditionalFormatting>
  <conditionalFormatting sqref="C1990:C1991">
    <cfRule type="containsText" dxfId="2706" priority="1897" stopIfTrue="1" operator="containsText" text="dsoy jktdh; fo|ky;ksa esa iz;ksx gsrq fu%'kqYd">
      <formula>NOT(ISERROR(SEARCH("dsoy jktdh; fo|ky;ksa esa iz;ksx gsrq fu%'kqYd",C1990)))</formula>
    </cfRule>
  </conditionalFormatting>
  <conditionalFormatting sqref="C1990:C1991">
    <cfRule type="cellIs" dxfId="2705" priority="1901" stopIfTrue="1" operator="equal">
      <formula>1800</formula>
    </cfRule>
    <cfRule type="cellIs" dxfId="2704" priority="1902" stopIfTrue="1" operator="equal">
      <formula>200</formula>
    </cfRule>
  </conditionalFormatting>
  <conditionalFormatting sqref="C1993:C1994">
    <cfRule type="cellIs" dxfId="2703" priority="1896" stopIfTrue="1" operator="equal">
      <formula>0</formula>
    </cfRule>
  </conditionalFormatting>
  <conditionalFormatting sqref="C1993:C1994">
    <cfRule type="containsText" dxfId="2702" priority="1892" stopIfTrue="1" operator="containsText" text="f'k{kk foHkkx jktLFkku">
      <formula>NOT(ISERROR(SEARCH("f'k{kk foHkkx jktLFkku",C1993)))</formula>
    </cfRule>
    <cfRule type="containsText" dxfId="2701" priority="1895" stopIfTrue="1" operator="containsText" text="iw.kkZad">
      <formula>NOT(ISERROR(SEARCH("iw.kkZad",C1993)))</formula>
    </cfRule>
  </conditionalFormatting>
  <conditionalFormatting sqref="C1993:C1994">
    <cfRule type="cellIs" dxfId="2700" priority="1893" stopIfTrue="1" operator="equal">
      <formula>1800</formula>
    </cfRule>
    <cfRule type="cellIs" dxfId="2699" priority="1894" stopIfTrue="1" operator="equal">
      <formula>200</formula>
    </cfRule>
  </conditionalFormatting>
  <conditionalFormatting sqref="B2028 C2027:H2028 B2029:H2030 C2019:C2020 B2032 E2031:E2032 H2031:H2032 B2033:E2033 G2033:H2036 C2031:D2031 F2031:G2031 B2035:E2036 C2034:E2034 B2040 C2038 E2038 G2038 E2046 B2023:C2023 B2024:B2025 I2024 I2027 D2026:J2026 J2037:J2040">
    <cfRule type="cellIs" dxfId="2698" priority="1884" stopIfTrue="1" operator="equal">
      <formula>0</formula>
    </cfRule>
  </conditionalFormatting>
  <conditionalFormatting sqref="B2028 C2027:H2028 B2029:H2030 C2019:C2020 B2032 E2031:E2032 H2031:H2032 B2033:E2033 G2033:H2036 C2031:D2031 F2031:G2031 B2035:E2036 C2034:E2034 B2040 C2038 E2038 G2038 E2046 B2023:C2023 B2024:B2025 I2024 I2027 D2026:J2026 J2037:J2040">
    <cfRule type="containsText" dxfId="2697" priority="1880" stopIfTrue="1" operator="containsText" text="f'k{kk foHkkx jktLFkku">
      <formula>NOT(ISERROR(SEARCH("f'k{kk foHkkx jktLFkku",B2019)))</formula>
    </cfRule>
    <cfRule type="containsText" dxfId="2696" priority="1883" stopIfTrue="1" operator="containsText" text="iw.kkZad">
      <formula>NOT(ISERROR(SEARCH("iw.kkZad",B2019)))</formula>
    </cfRule>
  </conditionalFormatting>
  <conditionalFormatting sqref="C2038 E2038 G2038 C2041 C2023 I2023:I2024 J2037:J2039">
    <cfRule type="cellIs" dxfId="2695" priority="1881" stopIfTrue="1" operator="equal">
      <formula>1800</formula>
    </cfRule>
    <cfRule type="cellIs" dxfId="2694" priority="1882" stopIfTrue="1" operator="equal">
      <formula>200</formula>
    </cfRule>
  </conditionalFormatting>
  <conditionalFormatting sqref="B2028 C2027:H2028 B2029:H2030 C2019:C2020 B2032 E2031:E2032 H2031:H2032 B2033:E2033 G2033:H2036 C2031:D2031 F2031:G2031 B2035:E2036 C2034:E2034 B2040 C2038 E2038 G2038 E2046 B2023:C2023 B2024:B2025 I2024 I2027 D2026:J2026 J2037:J2040">
    <cfRule type="containsText" dxfId="2693" priority="1879" stopIfTrue="1" operator="containsText" text="dsoy jktdh; fo|ky;ksa esa iz;ksx gsrq fu%'kqYd">
      <formula>NOT(ISERROR(SEARCH("dsoy jktdh; fo|ky;ksa esa iz;ksx gsrq fu%'kqYd",B2019)))</formula>
    </cfRule>
  </conditionalFormatting>
  <conditionalFormatting sqref="H2046">
    <cfRule type="containsText" dxfId="2692" priority="1875" stopIfTrue="1" operator="containsText" text="dsoy jktdh; fo|ky;ksa esa iz;ksx gsrq fu%'kqYd">
      <formula>NOT(ISERROR(SEARCH("dsoy jktdh; fo|ky;ksa esa iz;ksx gsrq fu%'kqYd",H2046)))</formula>
    </cfRule>
  </conditionalFormatting>
  <conditionalFormatting sqref="H2046">
    <cfRule type="cellIs" dxfId="2691" priority="1878" stopIfTrue="1" operator="equal">
      <formula>0</formula>
    </cfRule>
  </conditionalFormatting>
  <conditionalFormatting sqref="A2016:A2017 B2019:B2022 C2041 B2037 B2026:C2026 B2039:C2039 B2027">
    <cfRule type="cellIs" dxfId="2690" priority="1890" stopIfTrue="1" operator="equal">
      <formula>0</formula>
    </cfRule>
  </conditionalFormatting>
  <conditionalFormatting sqref="A2016:A2017 B2019:B2022 C2041 B2037 B2026:C2026 B2039:C2039 B2027">
    <cfRule type="containsText" dxfId="2689" priority="1886" stopIfTrue="1" operator="containsText" text="f'k{kk foHkkx jktLFkku">
      <formula>NOT(ISERROR(SEARCH("f'k{kk foHkkx jktLFkku",A2016)))</formula>
    </cfRule>
    <cfRule type="containsText" dxfId="2688" priority="1889" stopIfTrue="1" operator="containsText" text="iw.kkZad">
      <formula>NOT(ISERROR(SEARCH("iw.kkZad",A2016)))</formula>
    </cfRule>
  </conditionalFormatting>
  <conditionalFormatting sqref="C2020">
    <cfRule type="cellIs" dxfId="2687" priority="1887" stopIfTrue="1" operator="equal">
      <formula>1800</formula>
    </cfRule>
    <cfRule type="cellIs" dxfId="2686" priority="1888" stopIfTrue="1" operator="equal">
      <formula>200</formula>
    </cfRule>
  </conditionalFormatting>
  <conditionalFormatting sqref="A2016:A2017 B2019:B2022 C2041 B2037 B2026:C2026 B2039:C2039 B2027">
    <cfRule type="containsText" dxfId="2685" priority="1885" stopIfTrue="1" operator="containsText" text="dsoy jktdh; fo|ky;ksa esa iz;ksx gsrq fu%'kqYd">
      <formula>NOT(ISERROR(SEARCH("dsoy jktdh; fo|ky;ksa esa iz;ksx gsrq fu%'kqYd",A2016)))</formula>
    </cfRule>
  </conditionalFormatting>
  <conditionalFormatting sqref="B2034 B2031">
    <cfRule type="containsText" dxfId="2684" priority="1871" stopIfTrue="1" operator="containsText" text="dsoy jktdh; fo|ky;ksa esa iz;ksx gsrq fu%'kqYd">
      <formula>NOT(ISERROR(SEARCH("dsoy jktdh; fo|ky;ksa esa iz;ksx gsrq fu%'kqYd",B2031)))</formula>
    </cfRule>
  </conditionalFormatting>
  <conditionalFormatting sqref="H2046">
    <cfRule type="containsText" dxfId="2683" priority="1876" stopIfTrue="1" operator="containsText" text="f'k{kk foHkkx jktLFkku">
      <formula>NOT(ISERROR(SEARCH("f'k{kk foHkkx jktLFkku",H2046)))</formula>
    </cfRule>
    <cfRule type="containsText" dxfId="2682" priority="1877" stopIfTrue="1" operator="containsText" text="iw.kkZad">
      <formula>NOT(ISERROR(SEARCH("iw.kkZad",H2046)))</formula>
    </cfRule>
  </conditionalFormatting>
  <conditionalFormatting sqref="B2034 B2031">
    <cfRule type="cellIs" dxfId="2681" priority="1874" stopIfTrue="1" operator="equal">
      <formula>0</formula>
    </cfRule>
  </conditionalFormatting>
  <conditionalFormatting sqref="B2034 B2031">
    <cfRule type="containsText" dxfId="2680" priority="1872" stopIfTrue="1" operator="containsText" text="f'k{kk foHkkx jktLFkku">
      <formula>NOT(ISERROR(SEARCH("f'k{kk foHkkx jktLFkku",B2031)))</formula>
    </cfRule>
    <cfRule type="containsText" dxfId="2679" priority="1873" stopIfTrue="1" operator="containsText" text="iw.kkZad">
      <formula>NOT(ISERROR(SEARCH("iw.kkZad",B2031)))</formula>
    </cfRule>
  </conditionalFormatting>
  <conditionalFormatting sqref="G2039">
    <cfRule type="cellIs" dxfId="2678" priority="1870" stopIfTrue="1" operator="equal">
      <formula>0</formula>
    </cfRule>
  </conditionalFormatting>
  <conditionalFormatting sqref="G2039">
    <cfRule type="containsText" dxfId="2677" priority="1868" stopIfTrue="1" operator="containsText" text="f'k{kk foHkkx jktLFkku">
      <formula>NOT(ISERROR(SEARCH("f'k{kk foHkkx jktLFkku",G2039)))</formula>
    </cfRule>
    <cfRule type="containsText" dxfId="2676" priority="1869" stopIfTrue="1" operator="containsText" text="iw.kkZad">
      <formula>NOT(ISERROR(SEARCH("iw.kkZad",G2039)))</formula>
    </cfRule>
  </conditionalFormatting>
  <conditionalFormatting sqref="G2039">
    <cfRule type="containsText" dxfId="2675" priority="1867" stopIfTrue="1" operator="containsText" text="dsoy jktdh; fo|ky;ksa esa iz;ksx gsrq fu%'kqYd">
      <formula>NOT(ISERROR(SEARCH("dsoy jktdh; fo|ky;ksa esa iz;ksx gsrq fu%'kqYd",G2039)))</formula>
    </cfRule>
  </conditionalFormatting>
  <conditionalFormatting sqref="I2038">
    <cfRule type="cellIs" dxfId="2674" priority="1866" stopIfTrue="1" operator="equal">
      <formula>0</formula>
    </cfRule>
  </conditionalFormatting>
  <conditionalFormatting sqref="I2038">
    <cfRule type="containsText" dxfId="2673" priority="1862" stopIfTrue="1" operator="containsText" text="f'k{kk foHkkx jktLFkku">
      <formula>NOT(ISERROR(SEARCH("f'k{kk foHkkx jktLFkku",I2038)))</formula>
    </cfRule>
    <cfRule type="containsText" dxfId="2672" priority="1865" stopIfTrue="1" operator="containsText" text="iw.kkZad">
      <formula>NOT(ISERROR(SEARCH("iw.kkZad",I2038)))</formula>
    </cfRule>
  </conditionalFormatting>
  <conditionalFormatting sqref="I2038">
    <cfRule type="cellIs" dxfId="2671" priority="1863" stopIfTrue="1" operator="equal">
      <formula>1800</formula>
    </cfRule>
    <cfRule type="cellIs" dxfId="2670" priority="1864" stopIfTrue="1" operator="equal">
      <formula>200</formula>
    </cfRule>
  </conditionalFormatting>
  <conditionalFormatting sqref="I2038">
    <cfRule type="containsText" dxfId="2669" priority="1861" stopIfTrue="1" operator="containsText" text="dsoy jktdh; fo|ky;ksa esa iz;ksx gsrq fu%'kqYd">
      <formula>NOT(ISERROR(SEARCH("dsoy jktdh; fo|ky;ksa esa iz;ksx gsrq fu%'kqYd",I2038)))</formula>
    </cfRule>
  </conditionalFormatting>
  <conditionalFormatting sqref="C2037">
    <cfRule type="cellIs" dxfId="2668" priority="1860" stopIfTrue="1" operator="equal">
      <formula>0</formula>
    </cfRule>
  </conditionalFormatting>
  <conditionalFormatting sqref="C2037">
    <cfRule type="containsText" dxfId="2667" priority="1856" stopIfTrue="1" operator="containsText" text="f'k{kk foHkkx jktLFkku">
      <formula>NOT(ISERROR(SEARCH("f'k{kk foHkkx jktLFkku",C2037)))</formula>
    </cfRule>
    <cfRule type="containsText" dxfId="2666" priority="1859" stopIfTrue="1" operator="containsText" text="iw.kkZad">
      <formula>NOT(ISERROR(SEARCH("iw.kkZad",C2037)))</formula>
    </cfRule>
  </conditionalFormatting>
  <conditionalFormatting sqref="C2037">
    <cfRule type="cellIs" dxfId="2665" priority="1857" stopIfTrue="1" operator="equal">
      <formula>1800</formula>
    </cfRule>
    <cfRule type="cellIs" dxfId="2664" priority="1858" stopIfTrue="1" operator="equal">
      <formula>200</formula>
    </cfRule>
  </conditionalFormatting>
  <conditionalFormatting sqref="C2037">
    <cfRule type="containsText" dxfId="2663" priority="1855" stopIfTrue="1" operator="containsText" text="dsoy jktdh; fo|ky;ksa esa iz;ksx gsrq fu%'kqYd">
      <formula>NOT(ISERROR(SEARCH("dsoy jktdh; fo|ky;ksa esa iz;ksx gsrq fu%'kqYd",C2037)))</formula>
    </cfRule>
  </conditionalFormatting>
  <conditionalFormatting sqref="C2024:C2025">
    <cfRule type="containsText" dxfId="2662" priority="1837" stopIfTrue="1" operator="containsText" text="dsoy jktdh; fo|ky;ksa esa iz;ksx gsrq fu%'kqYd">
      <formula>NOT(ISERROR(SEARCH("dsoy jktdh; fo|ky;ksa esa iz;ksx gsrq fu%'kqYd",C2024)))</formula>
    </cfRule>
  </conditionalFormatting>
  <conditionalFormatting sqref="J2046">
    <cfRule type="cellIs" dxfId="2661" priority="1854" stopIfTrue="1" operator="equal">
      <formula>0</formula>
    </cfRule>
  </conditionalFormatting>
  <conditionalFormatting sqref="J2046">
    <cfRule type="containsText" dxfId="2660" priority="1850" stopIfTrue="1" operator="containsText" text="f'k{kk foHkkx jktLFkku">
      <formula>NOT(ISERROR(SEARCH("f'k{kk foHkkx jktLFkku",J2046)))</formula>
    </cfRule>
    <cfRule type="containsText" dxfId="2659" priority="1853" stopIfTrue="1" operator="containsText" text="iw.kkZad">
      <formula>NOT(ISERROR(SEARCH("iw.kkZad",J2046)))</formula>
    </cfRule>
  </conditionalFormatting>
  <conditionalFormatting sqref="J2046">
    <cfRule type="cellIs" dxfId="2658" priority="1851" stopIfTrue="1" operator="equal">
      <formula>1800</formula>
    </cfRule>
    <cfRule type="cellIs" dxfId="2657" priority="1852" stopIfTrue="1" operator="equal">
      <formula>200</formula>
    </cfRule>
  </conditionalFormatting>
  <conditionalFormatting sqref="J2046">
    <cfRule type="containsText" dxfId="2656" priority="1849" stopIfTrue="1" operator="containsText" text="dsoy jktdh; fo|ky;ksa esa iz;ksx gsrq fu%'kqYd">
      <formula>NOT(ISERROR(SEARCH("dsoy jktdh; fo|ky;ksa esa iz;ksx gsrq fu%'kqYd",J2046)))</formula>
    </cfRule>
  </conditionalFormatting>
  <conditionalFormatting sqref="C2021:C2022">
    <cfRule type="cellIs" dxfId="2655" priority="1846" stopIfTrue="1" operator="equal">
      <formula>0</formula>
    </cfRule>
  </conditionalFormatting>
  <conditionalFormatting sqref="C2021:C2022">
    <cfRule type="containsText" dxfId="2654" priority="1844" stopIfTrue="1" operator="containsText" text="f'k{kk foHkkx jktLFkku">
      <formula>NOT(ISERROR(SEARCH("f'k{kk foHkkx jktLFkku",C2021)))</formula>
    </cfRule>
    <cfRule type="containsText" dxfId="2653" priority="1845" stopIfTrue="1" operator="containsText" text="iw.kkZad">
      <formula>NOT(ISERROR(SEARCH("iw.kkZad",C2021)))</formula>
    </cfRule>
  </conditionalFormatting>
  <conditionalFormatting sqref="C2021:C2022">
    <cfRule type="containsText" dxfId="2652" priority="1843" stopIfTrue="1" operator="containsText" text="dsoy jktdh; fo|ky;ksa esa iz;ksx gsrq fu%'kqYd">
      <formula>NOT(ISERROR(SEARCH("dsoy jktdh; fo|ky;ksa esa iz;ksx gsrq fu%'kqYd",C2021)))</formula>
    </cfRule>
  </conditionalFormatting>
  <conditionalFormatting sqref="C2021:C2022">
    <cfRule type="cellIs" dxfId="2651" priority="1847" stopIfTrue="1" operator="equal">
      <formula>1800</formula>
    </cfRule>
    <cfRule type="cellIs" dxfId="2650" priority="1848" stopIfTrue="1" operator="equal">
      <formula>200</formula>
    </cfRule>
  </conditionalFormatting>
  <conditionalFormatting sqref="C2024:C2025">
    <cfRule type="cellIs" dxfId="2649" priority="1842" stopIfTrue="1" operator="equal">
      <formula>0</formula>
    </cfRule>
  </conditionalFormatting>
  <conditionalFormatting sqref="C2024:C2025">
    <cfRule type="containsText" dxfId="2648" priority="1838" stopIfTrue="1" operator="containsText" text="f'k{kk foHkkx jktLFkku">
      <formula>NOT(ISERROR(SEARCH("f'k{kk foHkkx jktLFkku",C2024)))</formula>
    </cfRule>
    <cfRule type="containsText" dxfId="2647" priority="1841" stopIfTrue="1" operator="containsText" text="iw.kkZad">
      <formula>NOT(ISERROR(SEARCH("iw.kkZad",C2024)))</formula>
    </cfRule>
  </conditionalFormatting>
  <conditionalFormatting sqref="C2024:C2025">
    <cfRule type="cellIs" dxfId="2646" priority="1839" stopIfTrue="1" operator="equal">
      <formula>1800</formula>
    </cfRule>
    <cfRule type="cellIs" dxfId="2645" priority="1840" stopIfTrue="1" operator="equal">
      <formula>200</formula>
    </cfRule>
  </conditionalFormatting>
  <conditionalFormatting sqref="B2059 C2058:H2059 B2060:H2061 C2050:C2051 B2063 E2062:E2063 H2062:H2063 B2064:E2064 G2064:H2067 C2062:D2062 F2062:G2062 B2066:E2067 C2065:E2065 B2071 C2069 E2069 G2069 E2077 B2054:C2054 B2055:B2056 I2055 I2058 D2057:J2057 J2068:J2071">
    <cfRule type="cellIs" dxfId="2644" priority="1830" stopIfTrue="1" operator="equal">
      <formula>0</formula>
    </cfRule>
  </conditionalFormatting>
  <conditionalFormatting sqref="B2059 C2058:H2059 B2060:H2061 C2050:C2051 B2063 E2062:E2063 H2062:H2063 B2064:E2064 G2064:H2067 C2062:D2062 F2062:G2062 B2066:E2067 C2065:E2065 B2071 C2069 E2069 G2069 E2077 B2054:C2054 B2055:B2056 I2055 I2058 D2057:J2057 J2068:J2071">
    <cfRule type="containsText" dxfId="2643" priority="1826" stopIfTrue="1" operator="containsText" text="f'k{kk foHkkx jktLFkku">
      <formula>NOT(ISERROR(SEARCH("f'k{kk foHkkx jktLFkku",B2050)))</formula>
    </cfRule>
    <cfRule type="containsText" dxfId="2642" priority="1829" stopIfTrue="1" operator="containsText" text="iw.kkZad">
      <formula>NOT(ISERROR(SEARCH("iw.kkZad",B2050)))</formula>
    </cfRule>
  </conditionalFormatting>
  <conditionalFormatting sqref="C2069 E2069 G2069 C2072 C2054 I2054:I2055 J2068:J2070">
    <cfRule type="cellIs" dxfId="2641" priority="1827" stopIfTrue="1" operator="equal">
      <formula>1800</formula>
    </cfRule>
    <cfRule type="cellIs" dxfId="2640" priority="1828" stopIfTrue="1" operator="equal">
      <formula>200</formula>
    </cfRule>
  </conditionalFormatting>
  <conditionalFormatting sqref="B2059 C2058:H2059 B2060:H2061 C2050:C2051 B2063 E2062:E2063 H2062:H2063 B2064:E2064 G2064:H2067 C2062:D2062 F2062:G2062 B2066:E2067 C2065:E2065 B2071 C2069 E2069 G2069 E2077 B2054:C2054 B2055:B2056 I2055 I2058 D2057:J2057 J2068:J2071">
    <cfRule type="containsText" dxfId="2639" priority="1825" stopIfTrue="1" operator="containsText" text="dsoy jktdh; fo|ky;ksa esa iz;ksx gsrq fu%'kqYd">
      <formula>NOT(ISERROR(SEARCH("dsoy jktdh; fo|ky;ksa esa iz;ksx gsrq fu%'kqYd",B2050)))</formula>
    </cfRule>
  </conditionalFormatting>
  <conditionalFormatting sqref="H2077">
    <cfRule type="containsText" dxfId="2638" priority="1821" stopIfTrue="1" operator="containsText" text="dsoy jktdh; fo|ky;ksa esa iz;ksx gsrq fu%'kqYd">
      <formula>NOT(ISERROR(SEARCH("dsoy jktdh; fo|ky;ksa esa iz;ksx gsrq fu%'kqYd",H2077)))</formula>
    </cfRule>
  </conditionalFormatting>
  <conditionalFormatting sqref="H2077">
    <cfRule type="cellIs" dxfId="2637" priority="1824" stopIfTrue="1" operator="equal">
      <formula>0</formula>
    </cfRule>
  </conditionalFormatting>
  <conditionalFormatting sqref="A2047:A2048 B2050:B2053 C2072 B2068 B2057:C2057 B2070:C2070 B2058">
    <cfRule type="cellIs" dxfId="2636" priority="1836" stopIfTrue="1" operator="equal">
      <formula>0</formula>
    </cfRule>
  </conditionalFormatting>
  <conditionalFormatting sqref="A2047:A2048 B2050:B2053 C2072 B2068 B2057:C2057 B2070:C2070 B2058">
    <cfRule type="containsText" dxfId="2635" priority="1832" stopIfTrue="1" operator="containsText" text="f'k{kk foHkkx jktLFkku">
      <formula>NOT(ISERROR(SEARCH("f'k{kk foHkkx jktLFkku",A2047)))</formula>
    </cfRule>
    <cfRule type="containsText" dxfId="2634" priority="1835" stopIfTrue="1" operator="containsText" text="iw.kkZad">
      <formula>NOT(ISERROR(SEARCH("iw.kkZad",A2047)))</formula>
    </cfRule>
  </conditionalFormatting>
  <conditionalFormatting sqref="C2051">
    <cfRule type="cellIs" dxfId="2633" priority="1833" stopIfTrue="1" operator="equal">
      <formula>1800</formula>
    </cfRule>
    <cfRule type="cellIs" dxfId="2632" priority="1834" stopIfTrue="1" operator="equal">
      <formula>200</formula>
    </cfRule>
  </conditionalFormatting>
  <conditionalFormatting sqref="A2047:A2048 B2050:B2053 C2072 B2068 B2057:C2057 B2070:C2070 B2058">
    <cfRule type="containsText" dxfId="2631" priority="1831" stopIfTrue="1" operator="containsText" text="dsoy jktdh; fo|ky;ksa esa iz;ksx gsrq fu%'kqYd">
      <formula>NOT(ISERROR(SEARCH("dsoy jktdh; fo|ky;ksa esa iz;ksx gsrq fu%'kqYd",A2047)))</formula>
    </cfRule>
  </conditionalFormatting>
  <conditionalFormatting sqref="B2065 B2062">
    <cfRule type="containsText" dxfId="2630" priority="1817" stopIfTrue="1" operator="containsText" text="dsoy jktdh; fo|ky;ksa esa iz;ksx gsrq fu%'kqYd">
      <formula>NOT(ISERROR(SEARCH("dsoy jktdh; fo|ky;ksa esa iz;ksx gsrq fu%'kqYd",B2062)))</formula>
    </cfRule>
  </conditionalFormatting>
  <conditionalFormatting sqref="H2077">
    <cfRule type="containsText" dxfId="2629" priority="1822" stopIfTrue="1" operator="containsText" text="f'k{kk foHkkx jktLFkku">
      <formula>NOT(ISERROR(SEARCH("f'k{kk foHkkx jktLFkku",H2077)))</formula>
    </cfRule>
    <cfRule type="containsText" dxfId="2628" priority="1823" stopIfTrue="1" operator="containsText" text="iw.kkZad">
      <formula>NOT(ISERROR(SEARCH("iw.kkZad",H2077)))</formula>
    </cfRule>
  </conditionalFormatting>
  <conditionalFormatting sqref="B2065 B2062">
    <cfRule type="cellIs" dxfId="2627" priority="1820" stopIfTrue="1" operator="equal">
      <formula>0</formula>
    </cfRule>
  </conditionalFormatting>
  <conditionalFormatting sqref="B2065 B2062">
    <cfRule type="containsText" dxfId="2626" priority="1818" stopIfTrue="1" operator="containsText" text="f'k{kk foHkkx jktLFkku">
      <formula>NOT(ISERROR(SEARCH("f'k{kk foHkkx jktLFkku",B2062)))</formula>
    </cfRule>
    <cfRule type="containsText" dxfId="2625" priority="1819" stopIfTrue="1" operator="containsText" text="iw.kkZad">
      <formula>NOT(ISERROR(SEARCH("iw.kkZad",B2062)))</formula>
    </cfRule>
  </conditionalFormatting>
  <conditionalFormatting sqref="G2070">
    <cfRule type="cellIs" dxfId="2624" priority="1816" stopIfTrue="1" operator="equal">
      <formula>0</formula>
    </cfRule>
  </conditionalFormatting>
  <conditionalFormatting sqref="G2070">
    <cfRule type="containsText" dxfId="2623" priority="1814" stopIfTrue="1" operator="containsText" text="f'k{kk foHkkx jktLFkku">
      <formula>NOT(ISERROR(SEARCH("f'k{kk foHkkx jktLFkku",G2070)))</formula>
    </cfRule>
    <cfRule type="containsText" dxfId="2622" priority="1815" stopIfTrue="1" operator="containsText" text="iw.kkZad">
      <formula>NOT(ISERROR(SEARCH("iw.kkZad",G2070)))</formula>
    </cfRule>
  </conditionalFormatting>
  <conditionalFormatting sqref="G2070">
    <cfRule type="containsText" dxfId="2621" priority="1813" stopIfTrue="1" operator="containsText" text="dsoy jktdh; fo|ky;ksa esa iz;ksx gsrq fu%'kqYd">
      <formula>NOT(ISERROR(SEARCH("dsoy jktdh; fo|ky;ksa esa iz;ksx gsrq fu%'kqYd",G2070)))</formula>
    </cfRule>
  </conditionalFormatting>
  <conditionalFormatting sqref="I2069">
    <cfRule type="cellIs" dxfId="2620" priority="1812" stopIfTrue="1" operator="equal">
      <formula>0</formula>
    </cfRule>
  </conditionalFormatting>
  <conditionalFormatting sqref="I2069">
    <cfRule type="containsText" dxfId="2619" priority="1808" stopIfTrue="1" operator="containsText" text="f'k{kk foHkkx jktLFkku">
      <formula>NOT(ISERROR(SEARCH("f'k{kk foHkkx jktLFkku",I2069)))</formula>
    </cfRule>
    <cfRule type="containsText" dxfId="2618" priority="1811" stopIfTrue="1" operator="containsText" text="iw.kkZad">
      <formula>NOT(ISERROR(SEARCH("iw.kkZad",I2069)))</formula>
    </cfRule>
  </conditionalFormatting>
  <conditionalFormatting sqref="I2069">
    <cfRule type="cellIs" dxfId="2617" priority="1809" stopIfTrue="1" operator="equal">
      <formula>1800</formula>
    </cfRule>
    <cfRule type="cellIs" dxfId="2616" priority="1810" stopIfTrue="1" operator="equal">
      <formula>200</formula>
    </cfRule>
  </conditionalFormatting>
  <conditionalFormatting sqref="I2069">
    <cfRule type="containsText" dxfId="2615" priority="1807" stopIfTrue="1" operator="containsText" text="dsoy jktdh; fo|ky;ksa esa iz;ksx gsrq fu%'kqYd">
      <formula>NOT(ISERROR(SEARCH("dsoy jktdh; fo|ky;ksa esa iz;ksx gsrq fu%'kqYd",I2069)))</formula>
    </cfRule>
  </conditionalFormatting>
  <conditionalFormatting sqref="C2068">
    <cfRule type="cellIs" dxfId="2614" priority="1806" stopIfTrue="1" operator="equal">
      <formula>0</formula>
    </cfRule>
  </conditionalFormatting>
  <conditionalFormatting sqref="C2068">
    <cfRule type="containsText" dxfId="2613" priority="1802" stopIfTrue="1" operator="containsText" text="f'k{kk foHkkx jktLFkku">
      <formula>NOT(ISERROR(SEARCH("f'k{kk foHkkx jktLFkku",C2068)))</formula>
    </cfRule>
    <cfRule type="containsText" dxfId="2612" priority="1805" stopIfTrue="1" operator="containsText" text="iw.kkZad">
      <formula>NOT(ISERROR(SEARCH("iw.kkZad",C2068)))</formula>
    </cfRule>
  </conditionalFormatting>
  <conditionalFormatting sqref="C2068">
    <cfRule type="cellIs" dxfId="2611" priority="1803" stopIfTrue="1" operator="equal">
      <formula>1800</formula>
    </cfRule>
    <cfRule type="cellIs" dxfId="2610" priority="1804" stopIfTrue="1" operator="equal">
      <formula>200</formula>
    </cfRule>
  </conditionalFormatting>
  <conditionalFormatting sqref="C2068">
    <cfRule type="containsText" dxfId="2609" priority="1801" stopIfTrue="1" operator="containsText" text="dsoy jktdh; fo|ky;ksa esa iz;ksx gsrq fu%'kqYd">
      <formula>NOT(ISERROR(SEARCH("dsoy jktdh; fo|ky;ksa esa iz;ksx gsrq fu%'kqYd",C2068)))</formula>
    </cfRule>
  </conditionalFormatting>
  <conditionalFormatting sqref="C2055:C2056">
    <cfRule type="containsText" dxfId="2608" priority="1783" stopIfTrue="1" operator="containsText" text="dsoy jktdh; fo|ky;ksa esa iz;ksx gsrq fu%'kqYd">
      <formula>NOT(ISERROR(SEARCH("dsoy jktdh; fo|ky;ksa esa iz;ksx gsrq fu%'kqYd",C2055)))</formula>
    </cfRule>
  </conditionalFormatting>
  <conditionalFormatting sqref="J2077">
    <cfRule type="cellIs" dxfId="2607" priority="1800" stopIfTrue="1" operator="equal">
      <formula>0</formula>
    </cfRule>
  </conditionalFormatting>
  <conditionalFormatting sqref="J2077">
    <cfRule type="containsText" dxfId="2606" priority="1796" stopIfTrue="1" operator="containsText" text="f'k{kk foHkkx jktLFkku">
      <formula>NOT(ISERROR(SEARCH("f'k{kk foHkkx jktLFkku",J2077)))</formula>
    </cfRule>
    <cfRule type="containsText" dxfId="2605" priority="1799" stopIfTrue="1" operator="containsText" text="iw.kkZad">
      <formula>NOT(ISERROR(SEARCH("iw.kkZad",J2077)))</formula>
    </cfRule>
  </conditionalFormatting>
  <conditionalFormatting sqref="J2077">
    <cfRule type="cellIs" dxfId="2604" priority="1797" stopIfTrue="1" operator="equal">
      <formula>1800</formula>
    </cfRule>
    <cfRule type="cellIs" dxfId="2603" priority="1798" stopIfTrue="1" operator="equal">
      <formula>200</formula>
    </cfRule>
  </conditionalFormatting>
  <conditionalFormatting sqref="J2077">
    <cfRule type="containsText" dxfId="2602" priority="1795" stopIfTrue="1" operator="containsText" text="dsoy jktdh; fo|ky;ksa esa iz;ksx gsrq fu%'kqYd">
      <formula>NOT(ISERROR(SEARCH("dsoy jktdh; fo|ky;ksa esa iz;ksx gsrq fu%'kqYd",J2077)))</formula>
    </cfRule>
  </conditionalFormatting>
  <conditionalFormatting sqref="C2052:C2053">
    <cfRule type="cellIs" dxfId="2601" priority="1792" stopIfTrue="1" operator="equal">
      <formula>0</formula>
    </cfRule>
  </conditionalFormatting>
  <conditionalFormatting sqref="C2052:C2053">
    <cfRule type="containsText" dxfId="2600" priority="1790" stopIfTrue="1" operator="containsText" text="f'k{kk foHkkx jktLFkku">
      <formula>NOT(ISERROR(SEARCH("f'k{kk foHkkx jktLFkku",C2052)))</formula>
    </cfRule>
    <cfRule type="containsText" dxfId="2599" priority="1791" stopIfTrue="1" operator="containsText" text="iw.kkZad">
      <formula>NOT(ISERROR(SEARCH("iw.kkZad",C2052)))</formula>
    </cfRule>
  </conditionalFormatting>
  <conditionalFormatting sqref="C2052:C2053">
    <cfRule type="containsText" dxfId="2598" priority="1789" stopIfTrue="1" operator="containsText" text="dsoy jktdh; fo|ky;ksa esa iz;ksx gsrq fu%'kqYd">
      <formula>NOT(ISERROR(SEARCH("dsoy jktdh; fo|ky;ksa esa iz;ksx gsrq fu%'kqYd",C2052)))</formula>
    </cfRule>
  </conditionalFormatting>
  <conditionalFormatting sqref="C2052:C2053">
    <cfRule type="cellIs" dxfId="2597" priority="1793" stopIfTrue="1" operator="equal">
      <formula>1800</formula>
    </cfRule>
    <cfRule type="cellIs" dxfId="2596" priority="1794" stopIfTrue="1" operator="equal">
      <formula>200</formula>
    </cfRule>
  </conditionalFormatting>
  <conditionalFormatting sqref="C2055:C2056">
    <cfRule type="cellIs" dxfId="2595" priority="1788" stopIfTrue="1" operator="equal">
      <formula>0</formula>
    </cfRule>
  </conditionalFormatting>
  <conditionalFormatting sqref="C2055:C2056">
    <cfRule type="containsText" dxfId="2594" priority="1784" stopIfTrue="1" operator="containsText" text="f'k{kk foHkkx jktLFkku">
      <formula>NOT(ISERROR(SEARCH("f'k{kk foHkkx jktLFkku",C2055)))</formula>
    </cfRule>
    <cfRule type="containsText" dxfId="2593" priority="1787" stopIfTrue="1" operator="containsText" text="iw.kkZad">
      <formula>NOT(ISERROR(SEARCH("iw.kkZad",C2055)))</formula>
    </cfRule>
  </conditionalFormatting>
  <conditionalFormatting sqref="C2055:C2056">
    <cfRule type="cellIs" dxfId="2592" priority="1785" stopIfTrue="1" operator="equal">
      <formula>1800</formula>
    </cfRule>
    <cfRule type="cellIs" dxfId="2591" priority="1786" stopIfTrue="1" operator="equal">
      <formula>200</formula>
    </cfRule>
  </conditionalFormatting>
  <conditionalFormatting sqref="B2090 C2089:H2090 B2091:H2092 C2081:C2082 B2094 E2093:E2094 H2093:H2094 B2095:E2095 G2095:H2098 C2093:D2093 F2093:G2093 B2097:E2098 C2096:E2096 B2102 C2100 E2100 G2100 E2108 B2085:C2085 B2086:B2087 I2086 I2089 D2088:J2088 J2099:J2102">
    <cfRule type="cellIs" dxfId="2590" priority="1776" stopIfTrue="1" operator="equal">
      <formula>0</formula>
    </cfRule>
  </conditionalFormatting>
  <conditionalFormatting sqref="B2090 C2089:H2090 B2091:H2092 C2081:C2082 B2094 E2093:E2094 H2093:H2094 B2095:E2095 G2095:H2098 C2093:D2093 F2093:G2093 B2097:E2098 C2096:E2096 B2102 C2100 E2100 G2100 E2108 B2085:C2085 B2086:B2087 I2086 I2089 D2088:J2088 J2099:J2102">
    <cfRule type="containsText" dxfId="2589" priority="1772" stopIfTrue="1" operator="containsText" text="f'k{kk foHkkx jktLFkku">
      <formula>NOT(ISERROR(SEARCH("f'k{kk foHkkx jktLFkku",B2081)))</formula>
    </cfRule>
    <cfRule type="containsText" dxfId="2588" priority="1775" stopIfTrue="1" operator="containsText" text="iw.kkZad">
      <formula>NOT(ISERROR(SEARCH("iw.kkZad",B2081)))</formula>
    </cfRule>
  </conditionalFormatting>
  <conditionalFormatting sqref="C2100 E2100 G2100 C2103 C2085 I2085:I2086 J2099:J2101">
    <cfRule type="cellIs" dxfId="2587" priority="1773" stopIfTrue="1" operator="equal">
      <formula>1800</formula>
    </cfRule>
    <cfRule type="cellIs" dxfId="2586" priority="1774" stopIfTrue="1" operator="equal">
      <formula>200</formula>
    </cfRule>
  </conditionalFormatting>
  <conditionalFormatting sqref="B2090 C2089:H2090 B2091:H2092 C2081:C2082 B2094 E2093:E2094 H2093:H2094 B2095:E2095 G2095:H2098 C2093:D2093 F2093:G2093 B2097:E2098 C2096:E2096 B2102 C2100 E2100 G2100 E2108 B2085:C2085 B2086:B2087 I2086 I2089 D2088:J2088 J2099:J2102">
    <cfRule type="containsText" dxfId="2585" priority="1771" stopIfTrue="1" operator="containsText" text="dsoy jktdh; fo|ky;ksa esa iz;ksx gsrq fu%'kqYd">
      <formula>NOT(ISERROR(SEARCH("dsoy jktdh; fo|ky;ksa esa iz;ksx gsrq fu%'kqYd",B2081)))</formula>
    </cfRule>
  </conditionalFormatting>
  <conditionalFormatting sqref="H2108">
    <cfRule type="containsText" dxfId="2584" priority="1767" stopIfTrue="1" operator="containsText" text="dsoy jktdh; fo|ky;ksa esa iz;ksx gsrq fu%'kqYd">
      <formula>NOT(ISERROR(SEARCH("dsoy jktdh; fo|ky;ksa esa iz;ksx gsrq fu%'kqYd",H2108)))</formula>
    </cfRule>
  </conditionalFormatting>
  <conditionalFormatting sqref="H2108">
    <cfRule type="cellIs" dxfId="2583" priority="1770" stopIfTrue="1" operator="equal">
      <formula>0</formula>
    </cfRule>
  </conditionalFormatting>
  <conditionalFormatting sqref="A2078:A2079 B2081:B2084 C2103 B2099 B2088:C2088 B2101:C2101 B2089">
    <cfRule type="cellIs" dxfId="2582" priority="1782" stopIfTrue="1" operator="equal">
      <formula>0</formula>
    </cfRule>
  </conditionalFormatting>
  <conditionalFormatting sqref="A2078:A2079 B2081:B2084 C2103 B2099 B2088:C2088 B2101:C2101 B2089">
    <cfRule type="containsText" dxfId="2581" priority="1778" stopIfTrue="1" operator="containsText" text="f'k{kk foHkkx jktLFkku">
      <formula>NOT(ISERROR(SEARCH("f'k{kk foHkkx jktLFkku",A2078)))</formula>
    </cfRule>
    <cfRule type="containsText" dxfId="2580" priority="1781" stopIfTrue="1" operator="containsText" text="iw.kkZad">
      <formula>NOT(ISERROR(SEARCH("iw.kkZad",A2078)))</formula>
    </cfRule>
  </conditionalFormatting>
  <conditionalFormatting sqref="C2082">
    <cfRule type="cellIs" dxfId="2579" priority="1779" stopIfTrue="1" operator="equal">
      <formula>1800</formula>
    </cfRule>
    <cfRule type="cellIs" dxfId="2578" priority="1780" stopIfTrue="1" operator="equal">
      <formula>200</formula>
    </cfRule>
  </conditionalFormatting>
  <conditionalFormatting sqref="A2078:A2079 B2081:B2084 C2103 B2099 B2088:C2088 B2101:C2101 B2089">
    <cfRule type="containsText" dxfId="2577" priority="1777" stopIfTrue="1" operator="containsText" text="dsoy jktdh; fo|ky;ksa esa iz;ksx gsrq fu%'kqYd">
      <formula>NOT(ISERROR(SEARCH("dsoy jktdh; fo|ky;ksa esa iz;ksx gsrq fu%'kqYd",A2078)))</formula>
    </cfRule>
  </conditionalFormatting>
  <conditionalFormatting sqref="B2096 B2093">
    <cfRule type="containsText" dxfId="2576" priority="1763" stopIfTrue="1" operator="containsText" text="dsoy jktdh; fo|ky;ksa esa iz;ksx gsrq fu%'kqYd">
      <formula>NOT(ISERROR(SEARCH("dsoy jktdh; fo|ky;ksa esa iz;ksx gsrq fu%'kqYd",B2093)))</formula>
    </cfRule>
  </conditionalFormatting>
  <conditionalFormatting sqref="H2108">
    <cfRule type="containsText" dxfId="2575" priority="1768" stopIfTrue="1" operator="containsText" text="f'k{kk foHkkx jktLFkku">
      <formula>NOT(ISERROR(SEARCH("f'k{kk foHkkx jktLFkku",H2108)))</formula>
    </cfRule>
    <cfRule type="containsText" dxfId="2574" priority="1769" stopIfTrue="1" operator="containsText" text="iw.kkZad">
      <formula>NOT(ISERROR(SEARCH("iw.kkZad",H2108)))</formula>
    </cfRule>
  </conditionalFormatting>
  <conditionalFormatting sqref="B2096 B2093">
    <cfRule type="cellIs" dxfId="2573" priority="1766" stopIfTrue="1" operator="equal">
      <formula>0</formula>
    </cfRule>
  </conditionalFormatting>
  <conditionalFormatting sqref="B2096 B2093">
    <cfRule type="containsText" dxfId="2572" priority="1764" stopIfTrue="1" operator="containsText" text="f'k{kk foHkkx jktLFkku">
      <formula>NOT(ISERROR(SEARCH("f'k{kk foHkkx jktLFkku",B2093)))</formula>
    </cfRule>
    <cfRule type="containsText" dxfId="2571" priority="1765" stopIfTrue="1" operator="containsText" text="iw.kkZad">
      <formula>NOT(ISERROR(SEARCH("iw.kkZad",B2093)))</formula>
    </cfRule>
  </conditionalFormatting>
  <conditionalFormatting sqref="G2101">
    <cfRule type="cellIs" dxfId="2570" priority="1762" stopIfTrue="1" operator="equal">
      <formula>0</formula>
    </cfRule>
  </conditionalFormatting>
  <conditionalFormatting sqref="G2101">
    <cfRule type="containsText" dxfId="2569" priority="1760" stopIfTrue="1" operator="containsText" text="f'k{kk foHkkx jktLFkku">
      <formula>NOT(ISERROR(SEARCH("f'k{kk foHkkx jktLFkku",G2101)))</formula>
    </cfRule>
    <cfRule type="containsText" dxfId="2568" priority="1761" stopIfTrue="1" operator="containsText" text="iw.kkZad">
      <formula>NOT(ISERROR(SEARCH("iw.kkZad",G2101)))</formula>
    </cfRule>
  </conditionalFormatting>
  <conditionalFormatting sqref="G2101">
    <cfRule type="containsText" dxfId="2567" priority="1759" stopIfTrue="1" operator="containsText" text="dsoy jktdh; fo|ky;ksa esa iz;ksx gsrq fu%'kqYd">
      <formula>NOT(ISERROR(SEARCH("dsoy jktdh; fo|ky;ksa esa iz;ksx gsrq fu%'kqYd",G2101)))</formula>
    </cfRule>
  </conditionalFormatting>
  <conditionalFormatting sqref="I2100">
    <cfRule type="cellIs" dxfId="2566" priority="1758" stopIfTrue="1" operator="equal">
      <formula>0</formula>
    </cfRule>
  </conditionalFormatting>
  <conditionalFormatting sqref="I2100">
    <cfRule type="containsText" dxfId="2565" priority="1754" stopIfTrue="1" operator="containsText" text="f'k{kk foHkkx jktLFkku">
      <formula>NOT(ISERROR(SEARCH("f'k{kk foHkkx jktLFkku",I2100)))</formula>
    </cfRule>
    <cfRule type="containsText" dxfId="2564" priority="1757" stopIfTrue="1" operator="containsText" text="iw.kkZad">
      <formula>NOT(ISERROR(SEARCH("iw.kkZad",I2100)))</formula>
    </cfRule>
  </conditionalFormatting>
  <conditionalFormatting sqref="I2100">
    <cfRule type="cellIs" dxfId="2563" priority="1755" stopIfTrue="1" operator="equal">
      <formula>1800</formula>
    </cfRule>
    <cfRule type="cellIs" dxfId="2562" priority="1756" stopIfTrue="1" operator="equal">
      <formula>200</formula>
    </cfRule>
  </conditionalFormatting>
  <conditionalFormatting sqref="I2100">
    <cfRule type="containsText" dxfId="2561" priority="1753" stopIfTrue="1" operator="containsText" text="dsoy jktdh; fo|ky;ksa esa iz;ksx gsrq fu%'kqYd">
      <formula>NOT(ISERROR(SEARCH("dsoy jktdh; fo|ky;ksa esa iz;ksx gsrq fu%'kqYd",I2100)))</formula>
    </cfRule>
  </conditionalFormatting>
  <conditionalFormatting sqref="C2099">
    <cfRule type="cellIs" dxfId="2560" priority="1752" stopIfTrue="1" operator="equal">
      <formula>0</formula>
    </cfRule>
  </conditionalFormatting>
  <conditionalFormatting sqref="C2099">
    <cfRule type="containsText" dxfId="2559" priority="1748" stopIfTrue="1" operator="containsText" text="f'k{kk foHkkx jktLFkku">
      <formula>NOT(ISERROR(SEARCH("f'k{kk foHkkx jktLFkku",C2099)))</formula>
    </cfRule>
    <cfRule type="containsText" dxfId="2558" priority="1751" stopIfTrue="1" operator="containsText" text="iw.kkZad">
      <formula>NOT(ISERROR(SEARCH("iw.kkZad",C2099)))</formula>
    </cfRule>
  </conditionalFormatting>
  <conditionalFormatting sqref="C2099">
    <cfRule type="cellIs" dxfId="2557" priority="1749" stopIfTrue="1" operator="equal">
      <formula>1800</formula>
    </cfRule>
    <cfRule type="cellIs" dxfId="2556" priority="1750" stopIfTrue="1" operator="equal">
      <formula>200</formula>
    </cfRule>
  </conditionalFormatting>
  <conditionalFormatting sqref="C2099">
    <cfRule type="containsText" dxfId="2555" priority="1747" stopIfTrue="1" operator="containsText" text="dsoy jktdh; fo|ky;ksa esa iz;ksx gsrq fu%'kqYd">
      <formula>NOT(ISERROR(SEARCH("dsoy jktdh; fo|ky;ksa esa iz;ksx gsrq fu%'kqYd",C2099)))</formula>
    </cfRule>
  </conditionalFormatting>
  <conditionalFormatting sqref="C2086:C2087">
    <cfRule type="containsText" dxfId="2554" priority="1729" stopIfTrue="1" operator="containsText" text="dsoy jktdh; fo|ky;ksa esa iz;ksx gsrq fu%'kqYd">
      <formula>NOT(ISERROR(SEARCH("dsoy jktdh; fo|ky;ksa esa iz;ksx gsrq fu%'kqYd",C2086)))</formula>
    </cfRule>
  </conditionalFormatting>
  <conditionalFormatting sqref="J2108">
    <cfRule type="cellIs" dxfId="2553" priority="1746" stopIfTrue="1" operator="equal">
      <formula>0</formula>
    </cfRule>
  </conditionalFormatting>
  <conditionalFormatting sqref="J2108">
    <cfRule type="containsText" dxfId="2552" priority="1742" stopIfTrue="1" operator="containsText" text="f'k{kk foHkkx jktLFkku">
      <formula>NOT(ISERROR(SEARCH("f'k{kk foHkkx jktLFkku",J2108)))</formula>
    </cfRule>
    <cfRule type="containsText" dxfId="2551" priority="1745" stopIfTrue="1" operator="containsText" text="iw.kkZad">
      <formula>NOT(ISERROR(SEARCH("iw.kkZad",J2108)))</formula>
    </cfRule>
  </conditionalFormatting>
  <conditionalFormatting sqref="J2108">
    <cfRule type="cellIs" dxfId="2550" priority="1743" stopIfTrue="1" operator="equal">
      <formula>1800</formula>
    </cfRule>
    <cfRule type="cellIs" dxfId="2549" priority="1744" stopIfTrue="1" operator="equal">
      <formula>200</formula>
    </cfRule>
  </conditionalFormatting>
  <conditionalFormatting sqref="J2108">
    <cfRule type="containsText" dxfId="2548" priority="1741" stopIfTrue="1" operator="containsText" text="dsoy jktdh; fo|ky;ksa esa iz;ksx gsrq fu%'kqYd">
      <formula>NOT(ISERROR(SEARCH("dsoy jktdh; fo|ky;ksa esa iz;ksx gsrq fu%'kqYd",J2108)))</formula>
    </cfRule>
  </conditionalFormatting>
  <conditionalFormatting sqref="C2083:C2084">
    <cfRule type="cellIs" dxfId="2547" priority="1738" stopIfTrue="1" operator="equal">
      <formula>0</formula>
    </cfRule>
  </conditionalFormatting>
  <conditionalFormatting sqref="C2083:C2084">
    <cfRule type="containsText" dxfId="2546" priority="1736" stopIfTrue="1" operator="containsText" text="f'k{kk foHkkx jktLFkku">
      <formula>NOT(ISERROR(SEARCH("f'k{kk foHkkx jktLFkku",C2083)))</formula>
    </cfRule>
    <cfRule type="containsText" dxfId="2545" priority="1737" stopIfTrue="1" operator="containsText" text="iw.kkZad">
      <formula>NOT(ISERROR(SEARCH("iw.kkZad",C2083)))</formula>
    </cfRule>
  </conditionalFormatting>
  <conditionalFormatting sqref="C2083:C2084">
    <cfRule type="containsText" dxfId="2544" priority="1735" stopIfTrue="1" operator="containsText" text="dsoy jktdh; fo|ky;ksa esa iz;ksx gsrq fu%'kqYd">
      <formula>NOT(ISERROR(SEARCH("dsoy jktdh; fo|ky;ksa esa iz;ksx gsrq fu%'kqYd",C2083)))</formula>
    </cfRule>
  </conditionalFormatting>
  <conditionalFormatting sqref="C2083:C2084">
    <cfRule type="cellIs" dxfId="2543" priority="1739" stopIfTrue="1" operator="equal">
      <formula>1800</formula>
    </cfRule>
    <cfRule type="cellIs" dxfId="2542" priority="1740" stopIfTrue="1" operator="equal">
      <formula>200</formula>
    </cfRule>
  </conditionalFormatting>
  <conditionalFormatting sqref="C2086:C2087">
    <cfRule type="cellIs" dxfId="2541" priority="1734" stopIfTrue="1" operator="equal">
      <formula>0</formula>
    </cfRule>
  </conditionalFormatting>
  <conditionalFormatting sqref="C2086:C2087">
    <cfRule type="containsText" dxfId="2540" priority="1730" stopIfTrue="1" operator="containsText" text="f'k{kk foHkkx jktLFkku">
      <formula>NOT(ISERROR(SEARCH("f'k{kk foHkkx jktLFkku",C2086)))</formula>
    </cfRule>
    <cfRule type="containsText" dxfId="2539" priority="1733" stopIfTrue="1" operator="containsText" text="iw.kkZad">
      <formula>NOT(ISERROR(SEARCH("iw.kkZad",C2086)))</formula>
    </cfRule>
  </conditionalFormatting>
  <conditionalFormatting sqref="C2086:C2087">
    <cfRule type="cellIs" dxfId="2538" priority="1731" stopIfTrue="1" operator="equal">
      <formula>1800</formula>
    </cfRule>
    <cfRule type="cellIs" dxfId="2537" priority="1732" stopIfTrue="1" operator="equal">
      <formula>200</formula>
    </cfRule>
  </conditionalFormatting>
  <conditionalFormatting sqref="B2121 C2120:H2121 B2122:H2123 C2112:C2113 B2125 E2124:E2125 H2124:H2125 B2126:E2126 G2126:H2129 C2124:D2124 F2124:G2124 B2128:E2129 C2127:E2127 B2133 C2131 E2131 G2131 E2139 B2116:C2116 B2117:B2118 I2117 I2120 D2119:J2119 J2130:J2133">
    <cfRule type="cellIs" dxfId="2536" priority="1722" stopIfTrue="1" operator="equal">
      <formula>0</formula>
    </cfRule>
  </conditionalFormatting>
  <conditionalFormatting sqref="B2121 C2120:H2121 B2122:H2123 C2112:C2113 B2125 E2124:E2125 H2124:H2125 B2126:E2126 G2126:H2129 C2124:D2124 F2124:G2124 B2128:E2129 C2127:E2127 B2133 C2131 E2131 G2131 E2139 B2116:C2116 B2117:B2118 I2117 I2120 D2119:J2119 J2130:J2133">
    <cfRule type="containsText" dxfId="2535" priority="1718" stopIfTrue="1" operator="containsText" text="f'k{kk foHkkx jktLFkku">
      <formula>NOT(ISERROR(SEARCH("f'k{kk foHkkx jktLFkku",B2112)))</formula>
    </cfRule>
    <cfRule type="containsText" dxfId="2534" priority="1721" stopIfTrue="1" operator="containsText" text="iw.kkZad">
      <formula>NOT(ISERROR(SEARCH("iw.kkZad",B2112)))</formula>
    </cfRule>
  </conditionalFormatting>
  <conditionalFormatting sqref="C2131 E2131 G2131 C2134 C2116 I2116:I2117 J2130:J2132">
    <cfRule type="cellIs" dxfId="2533" priority="1719" stopIfTrue="1" operator="equal">
      <formula>1800</formula>
    </cfRule>
    <cfRule type="cellIs" dxfId="2532" priority="1720" stopIfTrue="1" operator="equal">
      <formula>200</formula>
    </cfRule>
  </conditionalFormatting>
  <conditionalFormatting sqref="B2121 C2120:H2121 B2122:H2123 C2112:C2113 B2125 E2124:E2125 H2124:H2125 B2126:E2126 G2126:H2129 C2124:D2124 F2124:G2124 B2128:E2129 C2127:E2127 B2133 C2131 E2131 G2131 E2139 B2116:C2116 B2117:B2118 I2117 I2120 D2119:J2119 J2130:J2133">
    <cfRule type="containsText" dxfId="2531" priority="1717" stopIfTrue="1" operator="containsText" text="dsoy jktdh; fo|ky;ksa esa iz;ksx gsrq fu%'kqYd">
      <formula>NOT(ISERROR(SEARCH("dsoy jktdh; fo|ky;ksa esa iz;ksx gsrq fu%'kqYd",B2112)))</formula>
    </cfRule>
  </conditionalFormatting>
  <conditionalFormatting sqref="H2139">
    <cfRule type="containsText" dxfId="2530" priority="1713" stopIfTrue="1" operator="containsText" text="dsoy jktdh; fo|ky;ksa esa iz;ksx gsrq fu%'kqYd">
      <formula>NOT(ISERROR(SEARCH("dsoy jktdh; fo|ky;ksa esa iz;ksx gsrq fu%'kqYd",H2139)))</formula>
    </cfRule>
  </conditionalFormatting>
  <conditionalFormatting sqref="H2139">
    <cfRule type="cellIs" dxfId="2529" priority="1716" stopIfTrue="1" operator="equal">
      <formula>0</formula>
    </cfRule>
  </conditionalFormatting>
  <conditionalFormatting sqref="A2109:A2110 B2112:B2115 C2134 B2130 B2119:C2119 B2132:C2132 B2120">
    <cfRule type="cellIs" dxfId="2528" priority="1728" stopIfTrue="1" operator="equal">
      <formula>0</formula>
    </cfRule>
  </conditionalFormatting>
  <conditionalFormatting sqref="A2109:A2110 B2112:B2115 C2134 B2130 B2119:C2119 B2132:C2132 B2120">
    <cfRule type="containsText" dxfId="2527" priority="1724" stopIfTrue="1" operator="containsText" text="f'k{kk foHkkx jktLFkku">
      <formula>NOT(ISERROR(SEARCH("f'k{kk foHkkx jktLFkku",A2109)))</formula>
    </cfRule>
    <cfRule type="containsText" dxfId="2526" priority="1727" stopIfTrue="1" operator="containsText" text="iw.kkZad">
      <formula>NOT(ISERROR(SEARCH("iw.kkZad",A2109)))</formula>
    </cfRule>
  </conditionalFormatting>
  <conditionalFormatting sqref="C2113">
    <cfRule type="cellIs" dxfId="2525" priority="1725" stopIfTrue="1" operator="equal">
      <formula>1800</formula>
    </cfRule>
    <cfRule type="cellIs" dxfId="2524" priority="1726" stopIfTrue="1" operator="equal">
      <formula>200</formula>
    </cfRule>
  </conditionalFormatting>
  <conditionalFormatting sqref="A2109:A2110 B2112:B2115 C2134 B2130 B2119:C2119 B2132:C2132 B2120">
    <cfRule type="containsText" dxfId="2523" priority="1723" stopIfTrue="1" operator="containsText" text="dsoy jktdh; fo|ky;ksa esa iz;ksx gsrq fu%'kqYd">
      <formula>NOT(ISERROR(SEARCH("dsoy jktdh; fo|ky;ksa esa iz;ksx gsrq fu%'kqYd",A2109)))</formula>
    </cfRule>
  </conditionalFormatting>
  <conditionalFormatting sqref="B2127 B2124">
    <cfRule type="containsText" dxfId="2522" priority="1709" stopIfTrue="1" operator="containsText" text="dsoy jktdh; fo|ky;ksa esa iz;ksx gsrq fu%'kqYd">
      <formula>NOT(ISERROR(SEARCH("dsoy jktdh; fo|ky;ksa esa iz;ksx gsrq fu%'kqYd",B2124)))</formula>
    </cfRule>
  </conditionalFormatting>
  <conditionalFormatting sqref="H2139">
    <cfRule type="containsText" dxfId="2521" priority="1714" stopIfTrue="1" operator="containsText" text="f'k{kk foHkkx jktLFkku">
      <formula>NOT(ISERROR(SEARCH("f'k{kk foHkkx jktLFkku",H2139)))</formula>
    </cfRule>
    <cfRule type="containsText" dxfId="2520" priority="1715" stopIfTrue="1" operator="containsText" text="iw.kkZad">
      <formula>NOT(ISERROR(SEARCH("iw.kkZad",H2139)))</formula>
    </cfRule>
  </conditionalFormatting>
  <conditionalFormatting sqref="B2127 B2124">
    <cfRule type="cellIs" dxfId="2519" priority="1712" stopIfTrue="1" operator="equal">
      <formula>0</formula>
    </cfRule>
  </conditionalFormatting>
  <conditionalFormatting sqref="B2127 B2124">
    <cfRule type="containsText" dxfId="2518" priority="1710" stopIfTrue="1" operator="containsText" text="f'k{kk foHkkx jktLFkku">
      <formula>NOT(ISERROR(SEARCH("f'k{kk foHkkx jktLFkku",B2124)))</formula>
    </cfRule>
    <cfRule type="containsText" dxfId="2517" priority="1711" stopIfTrue="1" operator="containsText" text="iw.kkZad">
      <formula>NOT(ISERROR(SEARCH("iw.kkZad",B2124)))</formula>
    </cfRule>
  </conditionalFormatting>
  <conditionalFormatting sqref="G2132">
    <cfRule type="cellIs" dxfId="2516" priority="1708" stopIfTrue="1" operator="equal">
      <formula>0</formula>
    </cfRule>
  </conditionalFormatting>
  <conditionalFormatting sqref="G2132">
    <cfRule type="containsText" dxfId="2515" priority="1706" stopIfTrue="1" operator="containsText" text="f'k{kk foHkkx jktLFkku">
      <formula>NOT(ISERROR(SEARCH("f'k{kk foHkkx jktLFkku",G2132)))</formula>
    </cfRule>
    <cfRule type="containsText" dxfId="2514" priority="1707" stopIfTrue="1" operator="containsText" text="iw.kkZad">
      <formula>NOT(ISERROR(SEARCH("iw.kkZad",G2132)))</formula>
    </cfRule>
  </conditionalFormatting>
  <conditionalFormatting sqref="G2132">
    <cfRule type="containsText" dxfId="2513" priority="1705" stopIfTrue="1" operator="containsText" text="dsoy jktdh; fo|ky;ksa esa iz;ksx gsrq fu%'kqYd">
      <formula>NOT(ISERROR(SEARCH("dsoy jktdh; fo|ky;ksa esa iz;ksx gsrq fu%'kqYd",G2132)))</formula>
    </cfRule>
  </conditionalFormatting>
  <conditionalFormatting sqref="I2131">
    <cfRule type="cellIs" dxfId="2512" priority="1704" stopIfTrue="1" operator="equal">
      <formula>0</formula>
    </cfRule>
  </conditionalFormatting>
  <conditionalFormatting sqref="I2131">
    <cfRule type="containsText" dxfId="2511" priority="1700" stopIfTrue="1" operator="containsText" text="f'k{kk foHkkx jktLFkku">
      <formula>NOT(ISERROR(SEARCH("f'k{kk foHkkx jktLFkku",I2131)))</formula>
    </cfRule>
    <cfRule type="containsText" dxfId="2510" priority="1703" stopIfTrue="1" operator="containsText" text="iw.kkZad">
      <formula>NOT(ISERROR(SEARCH("iw.kkZad",I2131)))</formula>
    </cfRule>
  </conditionalFormatting>
  <conditionalFormatting sqref="I2131">
    <cfRule type="cellIs" dxfId="2509" priority="1701" stopIfTrue="1" operator="equal">
      <formula>1800</formula>
    </cfRule>
    <cfRule type="cellIs" dxfId="2508" priority="1702" stopIfTrue="1" operator="equal">
      <formula>200</formula>
    </cfRule>
  </conditionalFormatting>
  <conditionalFormatting sqref="I2131">
    <cfRule type="containsText" dxfId="2507" priority="1699" stopIfTrue="1" operator="containsText" text="dsoy jktdh; fo|ky;ksa esa iz;ksx gsrq fu%'kqYd">
      <formula>NOT(ISERROR(SEARCH("dsoy jktdh; fo|ky;ksa esa iz;ksx gsrq fu%'kqYd",I2131)))</formula>
    </cfRule>
  </conditionalFormatting>
  <conditionalFormatting sqref="C2130">
    <cfRule type="cellIs" dxfId="2506" priority="1698" stopIfTrue="1" operator="equal">
      <formula>0</formula>
    </cfRule>
  </conditionalFormatting>
  <conditionalFormatting sqref="C2130">
    <cfRule type="containsText" dxfId="2505" priority="1694" stopIfTrue="1" operator="containsText" text="f'k{kk foHkkx jktLFkku">
      <formula>NOT(ISERROR(SEARCH("f'k{kk foHkkx jktLFkku",C2130)))</formula>
    </cfRule>
    <cfRule type="containsText" dxfId="2504" priority="1697" stopIfTrue="1" operator="containsText" text="iw.kkZad">
      <formula>NOT(ISERROR(SEARCH("iw.kkZad",C2130)))</formula>
    </cfRule>
  </conditionalFormatting>
  <conditionalFormatting sqref="C2130">
    <cfRule type="cellIs" dxfId="2503" priority="1695" stopIfTrue="1" operator="equal">
      <formula>1800</formula>
    </cfRule>
    <cfRule type="cellIs" dxfId="2502" priority="1696" stopIfTrue="1" operator="equal">
      <formula>200</formula>
    </cfRule>
  </conditionalFormatting>
  <conditionalFormatting sqref="C2130">
    <cfRule type="containsText" dxfId="2501" priority="1693" stopIfTrue="1" operator="containsText" text="dsoy jktdh; fo|ky;ksa esa iz;ksx gsrq fu%'kqYd">
      <formula>NOT(ISERROR(SEARCH("dsoy jktdh; fo|ky;ksa esa iz;ksx gsrq fu%'kqYd",C2130)))</formula>
    </cfRule>
  </conditionalFormatting>
  <conditionalFormatting sqref="C2117:C2118">
    <cfRule type="containsText" dxfId="2500" priority="1675" stopIfTrue="1" operator="containsText" text="dsoy jktdh; fo|ky;ksa esa iz;ksx gsrq fu%'kqYd">
      <formula>NOT(ISERROR(SEARCH("dsoy jktdh; fo|ky;ksa esa iz;ksx gsrq fu%'kqYd",C2117)))</formula>
    </cfRule>
  </conditionalFormatting>
  <conditionalFormatting sqref="J2139">
    <cfRule type="cellIs" dxfId="2499" priority="1692" stopIfTrue="1" operator="equal">
      <formula>0</formula>
    </cfRule>
  </conditionalFormatting>
  <conditionalFormatting sqref="J2139">
    <cfRule type="containsText" dxfId="2498" priority="1688" stopIfTrue="1" operator="containsText" text="f'k{kk foHkkx jktLFkku">
      <formula>NOT(ISERROR(SEARCH("f'k{kk foHkkx jktLFkku",J2139)))</formula>
    </cfRule>
    <cfRule type="containsText" dxfId="2497" priority="1691" stopIfTrue="1" operator="containsText" text="iw.kkZad">
      <formula>NOT(ISERROR(SEARCH("iw.kkZad",J2139)))</formula>
    </cfRule>
  </conditionalFormatting>
  <conditionalFormatting sqref="J2139">
    <cfRule type="cellIs" dxfId="2496" priority="1689" stopIfTrue="1" operator="equal">
      <formula>1800</formula>
    </cfRule>
    <cfRule type="cellIs" dxfId="2495" priority="1690" stopIfTrue="1" operator="equal">
      <formula>200</formula>
    </cfRule>
  </conditionalFormatting>
  <conditionalFormatting sqref="J2139">
    <cfRule type="containsText" dxfId="2494" priority="1687" stopIfTrue="1" operator="containsText" text="dsoy jktdh; fo|ky;ksa esa iz;ksx gsrq fu%'kqYd">
      <formula>NOT(ISERROR(SEARCH("dsoy jktdh; fo|ky;ksa esa iz;ksx gsrq fu%'kqYd",J2139)))</formula>
    </cfRule>
  </conditionalFormatting>
  <conditionalFormatting sqref="C2114:C2115">
    <cfRule type="cellIs" dxfId="2493" priority="1684" stopIfTrue="1" operator="equal">
      <formula>0</formula>
    </cfRule>
  </conditionalFormatting>
  <conditionalFormatting sqref="C2114:C2115">
    <cfRule type="containsText" dxfId="2492" priority="1682" stopIfTrue="1" operator="containsText" text="f'k{kk foHkkx jktLFkku">
      <formula>NOT(ISERROR(SEARCH("f'k{kk foHkkx jktLFkku",C2114)))</formula>
    </cfRule>
    <cfRule type="containsText" dxfId="2491" priority="1683" stopIfTrue="1" operator="containsText" text="iw.kkZad">
      <formula>NOT(ISERROR(SEARCH("iw.kkZad",C2114)))</formula>
    </cfRule>
  </conditionalFormatting>
  <conditionalFormatting sqref="C2114:C2115">
    <cfRule type="containsText" dxfId="2490" priority="1681" stopIfTrue="1" operator="containsText" text="dsoy jktdh; fo|ky;ksa esa iz;ksx gsrq fu%'kqYd">
      <formula>NOT(ISERROR(SEARCH("dsoy jktdh; fo|ky;ksa esa iz;ksx gsrq fu%'kqYd",C2114)))</formula>
    </cfRule>
  </conditionalFormatting>
  <conditionalFormatting sqref="C2114:C2115">
    <cfRule type="cellIs" dxfId="2489" priority="1685" stopIfTrue="1" operator="equal">
      <formula>1800</formula>
    </cfRule>
    <cfRule type="cellIs" dxfId="2488" priority="1686" stopIfTrue="1" operator="equal">
      <formula>200</formula>
    </cfRule>
  </conditionalFormatting>
  <conditionalFormatting sqref="C2117:C2118">
    <cfRule type="cellIs" dxfId="2487" priority="1680" stopIfTrue="1" operator="equal">
      <formula>0</formula>
    </cfRule>
  </conditionalFormatting>
  <conditionalFormatting sqref="C2117:C2118">
    <cfRule type="containsText" dxfId="2486" priority="1676" stopIfTrue="1" operator="containsText" text="f'k{kk foHkkx jktLFkku">
      <formula>NOT(ISERROR(SEARCH("f'k{kk foHkkx jktLFkku",C2117)))</formula>
    </cfRule>
    <cfRule type="containsText" dxfId="2485" priority="1679" stopIfTrue="1" operator="containsText" text="iw.kkZad">
      <formula>NOT(ISERROR(SEARCH("iw.kkZad",C2117)))</formula>
    </cfRule>
  </conditionalFormatting>
  <conditionalFormatting sqref="C2117:C2118">
    <cfRule type="cellIs" dxfId="2484" priority="1677" stopIfTrue="1" operator="equal">
      <formula>1800</formula>
    </cfRule>
    <cfRule type="cellIs" dxfId="2483" priority="1678" stopIfTrue="1" operator="equal">
      <formula>200</formula>
    </cfRule>
  </conditionalFormatting>
  <conditionalFormatting sqref="B2152 C2151:H2152 B2153:H2154 C2143:C2144 B2156 E2155:E2156 H2155:H2156 B2157:E2157 G2157:H2160 C2155:D2155 F2155:G2155 B2159:E2160 C2158:E2158 B2164 C2162 E2162 G2162 E2170 B2147:C2147 B2148:B2149 I2148 I2151 D2150:J2150 J2161:J2164">
    <cfRule type="cellIs" dxfId="2482" priority="1668" stopIfTrue="1" operator="equal">
      <formula>0</formula>
    </cfRule>
  </conditionalFormatting>
  <conditionalFormatting sqref="B2152 C2151:H2152 B2153:H2154 C2143:C2144 B2156 E2155:E2156 H2155:H2156 B2157:E2157 G2157:H2160 C2155:D2155 F2155:G2155 B2159:E2160 C2158:E2158 B2164 C2162 E2162 G2162 E2170 B2147:C2147 B2148:B2149 I2148 I2151 D2150:J2150 J2161:J2164">
    <cfRule type="containsText" dxfId="2481" priority="1664" stopIfTrue="1" operator="containsText" text="f'k{kk foHkkx jktLFkku">
      <formula>NOT(ISERROR(SEARCH("f'k{kk foHkkx jktLFkku",B2143)))</formula>
    </cfRule>
    <cfRule type="containsText" dxfId="2480" priority="1667" stopIfTrue="1" operator="containsText" text="iw.kkZad">
      <formula>NOT(ISERROR(SEARCH("iw.kkZad",B2143)))</formula>
    </cfRule>
  </conditionalFormatting>
  <conditionalFormatting sqref="C2162 E2162 G2162 C2165 C2147 I2147:I2148 J2161:J2163">
    <cfRule type="cellIs" dxfId="2479" priority="1665" stopIfTrue="1" operator="equal">
      <formula>1800</formula>
    </cfRule>
    <cfRule type="cellIs" dxfId="2478" priority="1666" stopIfTrue="1" operator="equal">
      <formula>200</formula>
    </cfRule>
  </conditionalFormatting>
  <conditionalFormatting sqref="B2152 C2151:H2152 B2153:H2154 C2143:C2144 B2156 E2155:E2156 H2155:H2156 B2157:E2157 G2157:H2160 C2155:D2155 F2155:G2155 B2159:E2160 C2158:E2158 B2164 C2162 E2162 G2162 E2170 B2147:C2147 B2148:B2149 I2148 I2151 D2150:J2150 J2161:J2164">
    <cfRule type="containsText" dxfId="2477" priority="1663" stopIfTrue="1" operator="containsText" text="dsoy jktdh; fo|ky;ksa esa iz;ksx gsrq fu%'kqYd">
      <formula>NOT(ISERROR(SEARCH("dsoy jktdh; fo|ky;ksa esa iz;ksx gsrq fu%'kqYd",B2143)))</formula>
    </cfRule>
  </conditionalFormatting>
  <conditionalFormatting sqref="H2170">
    <cfRule type="containsText" dxfId="2476" priority="1659" stopIfTrue="1" operator="containsText" text="dsoy jktdh; fo|ky;ksa esa iz;ksx gsrq fu%'kqYd">
      <formula>NOT(ISERROR(SEARCH("dsoy jktdh; fo|ky;ksa esa iz;ksx gsrq fu%'kqYd",H2170)))</formula>
    </cfRule>
  </conditionalFormatting>
  <conditionalFormatting sqref="H2170">
    <cfRule type="cellIs" dxfId="2475" priority="1662" stopIfTrue="1" operator="equal">
      <formula>0</formula>
    </cfRule>
  </conditionalFormatting>
  <conditionalFormatting sqref="A2140:A2141 B2143:B2146 C2165 B2161 B2150:C2150 B2163:C2163 B2151">
    <cfRule type="cellIs" dxfId="2474" priority="1674" stopIfTrue="1" operator="equal">
      <formula>0</formula>
    </cfRule>
  </conditionalFormatting>
  <conditionalFormatting sqref="A2140:A2141 B2143:B2146 C2165 B2161 B2150:C2150 B2163:C2163 B2151">
    <cfRule type="containsText" dxfId="2473" priority="1670" stopIfTrue="1" operator="containsText" text="f'k{kk foHkkx jktLFkku">
      <formula>NOT(ISERROR(SEARCH("f'k{kk foHkkx jktLFkku",A2140)))</formula>
    </cfRule>
    <cfRule type="containsText" dxfId="2472" priority="1673" stopIfTrue="1" operator="containsText" text="iw.kkZad">
      <formula>NOT(ISERROR(SEARCH("iw.kkZad",A2140)))</formula>
    </cfRule>
  </conditionalFormatting>
  <conditionalFormatting sqref="C2144">
    <cfRule type="cellIs" dxfId="2471" priority="1671" stopIfTrue="1" operator="equal">
      <formula>1800</formula>
    </cfRule>
    <cfRule type="cellIs" dxfId="2470" priority="1672" stopIfTrue="1" operator="equal">
      <formula>200</formula>
    </cfRule>
  </conditionalFormatting>
  <conditionalFormatting sqref="A2140:A2141 B2143:B2146 C2165 B2161 B2150:C2150 B2163:C2163 B2151">
    <cfRule type="containsText" dxfId="2469" priority="1669" stopIfTrue="1" operator="containsText" text="dsoy jktdh; fo|ky;ksa esa iz;ksx gsrq fu%'kqYd">
      <formula>NOT(ISERROR(SEARCH("dsoy jktdh; fo|ky;ksa esa iz;ksx gsrq fu%'kqYd",A2140)))</formula>
    </cfRule>
  </conditionalFormatting>
  <conditionalFormatting sqref="B2158 B2155">
    <cfRule type="containsText" dxfId="2468" priority="1655" stopIfTrue="1" operator="containsText" text="dsoy jktdh; fo|ky;ksa esa iz;ksx gsrq fu%'kqYd">
      <formula>NOT(ISERROR(SEARCH("dsoy jktdh; fo|ky;ksa esa iz;ksx gsrq fu%'kqYd",B2155)))</formula>
    </cfRule>
  </conditionalFormatting>
  <conditionalFormatting sqref="H2170">
    <cfRule type="containsText" dxfId="2467" priority="1660" stopIfTrue="1" operator="containsText" text="f'k{kk foHkkx jktLFkku">
      <formula>NOT(ISERROR(SEARCH("f'k{kk foHkkx jktLFkku",H2170)))</formula>
    </cfRule>
    <cfRule type="containsText" dxfId="2466" priority="1661" stopIfTrue="1" operator="containsText" text="iw.kkZad">
      <formula>NOT(ISERROR(SEARCH("iw.kkZad",H2170)))</formula>
    </cfRule>
  </conditionalFormatting>
  <conditionalFormatting sqref="B2158 B2155">
    <cfRule type="cellIs" dxfId="2465" priority="1658" stopIfTrue="1" operator="equal">
      <formula>0</formula>
    </cfRule>
  </conditionalFormatting>
  <conditionalFormatting sqref="B2158 B2155">
    <cfRule type="containsText" dxfId="2464" priority="1656" stopIfTrue="1" operator="containsText" text="f'k{kk foHkkx jktLFkku">
      <formula>NOT(ISERROR(SEARCH("f'k{kk foHkkx jktLFkku",B2155)))</formula>
    </cfRule>
    <cfRule type="containsText" dxfId="2463" priority="1657" stopIfTrue="1" operator="containsText" text="iw.kkZad">
      <formula>NOT(ISERROR(SEARCH("iw.kkZad",B2155)))</formula>
    </cfRule>
  </conditionalFormatting>
  <conditionalFormatting sqref="G2163">
    <cfRule type="cellIs" dxfId="2462" priority="1654" stopIfTrue="1" operator="equal">
      <formula>0</formula>
    </cfRule>
  </conditionalFormatting>
  <conditionalFormatting sqref="G2163">
    <cfRule type="containsText" dxfId="2461" priority="1652" stopIfTrue="1" operator="containsText" text="f'k{kk foHkkx jktLFkku">
      <formula>NOT(ISERROR(SEARCH("f'k{kk foHkkx jktLFkku",G2163)))</formula>
    </cfRule>
    <cfRule type="containsText" dxfId="2460" priority="1653" stopIfTrue="1" operator="containsText" text="iw.kkZad">
      <formula>NOT(ISERROR(SEARCH("iw.kkZad",G2163)))</formula>
    </cfRule>
  </conditionalFormatting>
  <conditionalFormatting sqref="G2163">
    <cfRule type="containsText" dxfId="2459" priority="1651" stopIfTrue="1" operator="containsText" text="dsoy jktdh; fo|ky;ksa esa iz;ksx gsrq fu%'kqYd">
      <formula>NOT(ISERROR(SEARCH("dsoy jktdh; fo|ky;ksa esa iz;ksx gsrq fu%'kqYd",G2163)))</formula>
    </cfRule>
  </conditionalFormatting>
  <conditionalFormatting sqref="I2162">
    <cfRule type="cellIs" dxfId="2458" priority="1650" stopIfTrue="1" operator="equal">
      <formula>0</formula>
    </cfRule>
  </conditionalFormatting>
  <conditionalFormatting sqref="I2162">
    <cfRule type="containsText" dxfId="2457" priority="1646" stopIfTrue="1" operator="containsText" text="f'k{kk foHkkx jktLFkku">
      <formula>NOT(ISERROR(SEARCH("f'k{kk foHkkx jktLFkku",I2162)))</formula>
    </cfRule>
    <cfRule type="containsText" dxfId="2456" priority="1649" stopIfTrue="1" operator="containsText" text="iw.kkZad">
      <formula>NOT(ISERROR(SEARCH("iw.kkZad",I2162)))</formula>
    </cfRule>
  </conditionalFormatting>
  <conditionalFormatting sqref="I2162">
    <cfRule type="cellIs" dxfId="2455" priority="1647" stopIfTrue="1" operator="equal">
      <formula>1800</formula>
    </cfRule>
    <cfRule type="cellIs" dxfId="2454" priority="1648" stopIfTrue="1" operator="equal">
      <formula>200</formula>
    </cfRule>
  </conditionalFormatting>
  <conditionalFormatting sqref="I2162">
    <cfRule type="containsText" dxfId="2453" priority="1645" stopIfTrue="1" operator="containsText" text="dsoy jktdh; fo|ky;ksa esa iz;ksx gsrq fu%'kqYd">
      <formula>NOT(ISERROR(SEARCH("dsoy jktdh; fo|ky;ksa esa iz;ksx gsrq fu%'kqYd",I2162)))</formula>
    </cfRule>
  </conditionalFormatting>
  <conditionalFormatting sqref="C2161">
    <cfRule type="cellIs" dxfId="2452" priority="1644" stopIfTrue="1" operator="equal">
      <formula>0</formula>
    </cfRule>
  </conditionalFormatting>
  <conditionalFormatting sqref="C2161">
    <cfRule type="containsText" dxfId="2451" priority="1640" stopIfTrue="1" operator="containsText" text="f'k{kk foHkkx jktLFkku">
      <formula>NOT(ISERROR(SEARCH("f'k{kk foHkkx jktLFkku",C2161)))</formula>
    </cfRule>
    <cfRule type="containsText" dxfId="2450" priority="1643" stopIfTrue="1" operator="containsText" text="iw.kkZad">
      <formula>NOT(ISERROR(SEARCH("iw.kkZad",C2161)))</formula>
    </cfRule>
  </conditionalFormatting>
  <conditionalFormatting sqref="C2161">
    <cfRule type="cellIs" dxfId="2449" priority="1641" stopIfTrue="1" operator="equal">
      <formula>1800</formula>
    </cfRule>
    <cfRule type="cellIs" dxfId="2448" priority="1642" stopIfTrue="1" operator="equal">
      <formula>200</formula>
    </cfRule>
  </conditionalFormatting>
  <conditionalFormatting sqref="C2161">
    <cfRule type="containsText" dxfId="2447" priority="1639" stopIfTrue="1" operator="containsText" text="dsoy jktdh; fo|ky;ksa esa iz;ksx gsrq fu%'kqYd">
      <formula>NOT(ISERROR(SEARCH("dsoy jktdh; fo|ky;ksa esa iz;ksx gsrq fu%'kqYd",C2161)))</formula>
    </cfRule>
  </conditionalFormatting>
  <conditionalFormatting sqref="C2148:C2149">
    <cfRule type="containsText" dxfId="2446" priority="1621" stopIfTrue="1" operator="containsText" text="dsoy jktdh; fo|ky;ksa esa iz;ksx gsrq fu%'kqYd">
      <formula>NOT(ISERROR(SEARCH("dsoy jktdh; fo|ky;ksa esa iz;ksx gsrq fu%'kqYd",C2148)))</formula>
    </cfRule>
  </conditionalFormatting>
  <conditionalFormatting sqref="J2170">
    <cfRule type="cellIs" dxfId="2445" priority="1638" stopIfTrue="1" operator="equal">
      <formula>0</formula>
    </cfRule>
  </conditionalFormatting>
  <conditionalFormatting sqref="J2170">
    <cfRule type="containsText" dxfId="2444" priority="1634" stopIfTrue="1" operator="containsText" text="f'k{kk foHkkx jktLFkku">
      <formula>NOT(ISERROR(SEARCH("f'k{kk foHkkx jktLFkku",J2170)))</formula>
    </cfRule>
    <cfRule type="containsText" dxfId="2443" priority="1637" stopIfTrue="1" operator="containsText" text="iw.kkZad">
      <formula>NOT(ISERROR(SEARCH("iw.kkZad",J2170)))</formula>
    </cfRule>
  </conditionalFormatting>
  <conditionalFormatting sqref="J2170">
    <cfRule type="cellIs" dxfId="2442" priority="1635" stopIfTrue="1" operator="equal">
      <formula>1800</formula>
    </cfRule>
    <cfRule type="cellIs" dxfId="2441" priority="1636" stopIfTrue="1" operator="equal">
      <formula>200</formula>
    </cfRule>
  </conditionalFormatting>
  <conditionalFormatting sqref="J2170">
    <cfRule type="containsText" dxfId="2440" priority="1633" stopIfTrue="1" operator="containsText" text="dsoy jktdh; fo|ky;ksa esa iz;ksx gsrq fu%'kqYd">
      <formula>NOT(ISERROR(SEARCH("dsoy jktdh; fo|ky;ksa esa iz;ksx gsrq fu%'kqYd",J2170)))</formula>
    </cfRule>
  </conditionalFormatting>
  <conditionalFormatting sqref="C2145:C2146">
    <cfRule type="cellIs" dxfId="2439" priority="1630" stopIfTrue="1" operator="equal">
      <formula>0</formula>
    </cfRule>
  </conditionalFormatting>
  <conditionalFormatting sqref="C2145:C2146">
    <cfRule type="containsText" dxfId="2438" priority="1628" stopIfTrue="1" operator="containsText" text="f'k{kk foHkkx jktLFkku">
      <formula>NOT(ISERROR(SEARCH("f'k{kk foHkkx jktLFkku",C2145)))</formula>
    </cfRule>
    <cfRule type="containsText" dxfId="2437" priority="1629" stopIfTrue="1" operator="containsText" text="iw.kkZad">
      <formula>NOT(ISERROR(SEARCH("iw.kkZad",C2145)))</formula>
    </cfRule>
  </conditionalFormatting>
  <conditionalFormatting sqref="C2145:C2146">
    <cfRule type="containsText" dxfId="2436" priority="1627" stopIfTrue="1" operator="containsText" text="dsoy jktdh; fo|ky;ksa esa iz;ksx gsrq fu%'kqYd">
      <formula>NOT(ISERROR(SEARCH("dsoy jktdh; fo|ky;ksa esa iz;ksx gsrq fu%'kqYd",C2145)))</formula>
    </cfRule>
  </conditionalFormatting>
  <conditionalFormatting sqref="C2145:C2146">
    <cfRule type="cellIs" dxfId="2435" priority="1631" stopIfTrue="1" operator="equal">
      <formula>1800</formula>
    </cfRule>
    <cfRule type="cellIs" dxfId="2434" priority="1632" stopIfTrue="1" operator="equal">
      <formula>200</formula>
    </cfRule>
  </conditionalFormatting>
  <conditionalFormatting sqref="C2148:C2149">
    <cfRule type="cellIs" dxfId="2433" priority="1626" stopIfTrue="1" operator="equal">
      <formula>0</formula>
    </cfRule>
  </conditionalFormatting>
  <conditionalFormatting sqref="C2148:C2149">
    <cfRule type="containsText" dxfId="2432" priority="1622" stopIfTrue="1" operator="containsText" text="f'k{kk foHkkx jktLFkku">
      <formula>NOT(ISERROR(SEARCH("f'k{kk foHkkx jktLFkku",C2148)))</formula>
    </cfRule>
    <cfRule type="containsText" dxfId="2431" priority="1625" stopIfTrue="1" operator="containsText" text="iw.kkZad">
      <formula>NOT(ISERROR(SEARCH("iw.kkZad",C2148)))</formula>
    </cfRule>
  </conditionalFormatting>
  <conditionalFormatting sqref="C2148:C2149">
    <cfRule type="cellIs" dxfId="2430" priority="1623" stopIfTrue="1" operator="equal">
      <formula>1800</formula>
    </cfRule>
    <cfRule type="cellIs" dxfId="2429" priority="1624" stopIfTrue="1" operator="equal">
      <formula>200</formula>
    </cfRule>
  </conditionalFormatting>
  <conditionalFormatting sqref="B2183 C2182:H2183 B2184:H2185 C2174:C2175 B2187 E2186:E2187 H2186:H2187 B2188:E2188 G2188:H2191 C2186:D2186 F2186:G2186 B2190:E2191 C2189:E2189 B2195 C2193 E2193 G2193 E2201 B2178:C2178 B2179:B2180 I2179 I2182 D2181:J2181 J2192:J2195">
    <cfRule type="cellIs" dxfId="2428" priority="1614" stopIfTrue="1" operator="equal">
      <formula>0</formula>
    </cfRule>
  </conditionalFormatting>
  <conditionalFormatting sqref="B2183 C2182:H2183 B2184:H2185 C2174:C2175 B2187 E2186:E2187 H2186:H2187 B2188:E2188 G2188:H2191 C2186:D2186 F2186:G2186 B2190:E2191 C2189:E2189 B2195 C2193 E2193 G2193 E2201 B2178:C2178 B2179:B2180 I2179 I2182 D2181:J2181 J2192:J2195">
    <cfRule type="containsText" dxfId="2427" priority="1610" stopIfTrue="1" operator="containsText" text="f'k{kk foHkkx jktLFkku">
      <formula>NOT(ISERROR(SEARCH("f'k{kk foHkkx jktLFkku",B2174)))</formula>
    </cfRule>
    <cfRule type="containsText" dxfId="2426" priority="1613" stopIfTrue="1" operator="containsText" text="iw.kkZad">
      <formula>NOT(ISERROR(SEARCH("iw.kkZad",B2174)))</formula>
    </cfRule>
  </conditionalFormatting>
  <conditionalFormatting sqref="C2193 E2193 G2193 C2196 C2178 I2178:I2179 J2192:J2194">
    <cfRule type="cellIs" dxfId="2425" priority="1611" stopIfTrue="1" operator="equal">
      <formula>1800</formula>
    </cfRule>
    <cfRule type="cellIs" dxfId="2424" priority="1612" stopIfTrue="1" operator="equal">
      <formula>200</formula>
    </cfRule>
  </conditionalFormatting>
  <conditionalFormatting sqref="B2183 C2182:H2183 B2184:H2185 C2174:C2175 B2187 E2186:E2187 H2186:H2187 B2188:E2188 G2188:H2191 C2186:D2186 F2186:G2186 B2190:E2191 C2189:E2189 B2195 C2193 E2193 G2193 E2201 B2178:C2178 B2179:B2180 I2179 I2182 D2181:J2181 J2192:J2195">
    <cfRule type="containsText" dxfId="2423" priority="1609" stopIfTrue="1" operator="containsText" text="dsoy jktdh; fo|ky;ksa esa iz;ksx gsrq fu%'kqYd">
      <formula>NOT(ISERROR(SEARCH("dsoy jktdh; fo|ky;ksa esa iz;ksx gsrq fu%'kqYd",B2174)))</formula>
    </cfRule>
  </conditionalFormatting>
  <conditionalFormatting sqref="H2201">
    <cfRule type="containsText" dxfId="2422" priority="1605" stopIfTrue="1" operator="containsText" text="dsoy jktdh; fo|ky;ksa esa iz;ksx gsrq fu%'kqYd">
      <formula>NOT(ISERROR(SEARCH("dsoy jktdh; fo|ky;ksa esa iz;ksx gsrq fu%'kqYd",H2201)))</formula>
    </cfRule>
  </conditionalFormatting>
  <conditionalFormatting sqref="H2201">
    <cfRule type="cellIs" dxfId="2421" priority="1608" stopIfTrue="1" operator="equal">
      <formula>0</formula>
    </cfRule>
  </conditionalFormatting>
  <conditionalFormatting sqref="A2171:A2172 B2174:B2177 C2196 B2192 B2181:C2181 B2194:C2194 B2182">
    <cfRule type="cellIs" dxfId="2420" priority="1620" stopIfTrue="1" operator="equal">
      <formula>0</formula>
    </cfRule>
  </conditionalFormatting>
  <conditionalFormatting sqref="A2171:A2172 B2174:B2177 C2196 B2192 B2181:C2181 B2194:C2194 B2182">
    <cfRule type="containsText" dxfId="2419" priority="1616" stopIfTrue="1" operator="containsText" text="f'k{kk foHkkx jktLFkku">
      <formula>NOT(ISERROR(SEARCH("f'k{kk foHkkx jktLFkku",A2171)))</formula>
    </cfRule>
    <cfRule type="containsText" dxfId="2418" priority="1619" stopIfTrue="1" operator="containsText" text="iw.kkZad">
      <formula>NOT(ISERROR(SEARCH("iw.kkZad",A2171)))</formula>
    </cfRule>
  </conditionalFormatting>
  <conditionalFormatting sqref="C2175">
    <cfRule type="cellIs" dxfId="2417" priority="1617" stopIfTrue="1" operator="equal">
      <formula>1800</formula>
    </cfRule>
    <cfRule type="cellIs" dxfId="2416" priority="1618" stopIfTrue="1" operator="equal">
      <formula>200</formula>
    </cfRule>
  </conditionalFormatting>
  <conditionalFormatting sqref="A2171:A2172 B2174:B2177 C2196 B2192 B2181:C2181 B2194:C2194 B2182">
    <cfRule type="containsText" dxfId="2415" priority="1615" stopIfTrue="1" operator="containsText" text="dsoy jktdh; fo|ky;ksa esa iz;ksx gsrq fu%'kqYd">
      <formula>NOT(ISERROR(SEARCH("dsoy jktdh; fo|ky;ksa esa iz;ksx gsrq fu%'kqYd",A2171)))</formula>
    </cfRule>
  </conditionalFormatting>
  <conditionalFormatting sqref="B2189 B2186">
    <cfRule type="containsText" dxfId="2414" priority="1601" stopIfTrue="1" operator="containsText" text="dsoy jktdh; fo|ky;ksa esa iz;ksx gsrq fu%'kqYd">
      <formula>NOT(ISERROR(SEARCH("dsoy jktdh; fo|ky;ksa esa iz;ksx gsrq fu%'kqYd",B2186)))</formula>
    </cfRule>
  </conditionalFormatting>
  <conditionalFormatting sqref="H2201">
    <cfRule type="containsText" dxfId="2413" priority="1606" stopIfTrue="1" operator="containsText" text="f'k{kk foHkkx jktLFkku">
      <formula>NOT(ISERROR(SEARCH("f'k{kk foHkkx jktLFkku",H2201)))</formula>
    </cfRule>
    <cfRule type="containsText" dxfId="2412" priority="1607" stopIfTrue="1" operator="containsText" text="iw.kkZad">
      <formula>NOT(ISERROR(SEARCH("iw.kkZad",H2201)))</formula>
    </cfRule>
  </conditionalFormatting>
  <conditionalFormatting sqref="B2189 B2186">
    <cfRule type="cellIs" dxfId="2411" priority="1604" stopIfTrue="1" operator="equal">
      <formula>0</formula>
    </cfRule>
  </conditionalFormatting>
  <conditionalFormatting sqref="B2189 B2186">
    <cfRule type="containsText" dxfId="2410" priority="1602" stopIfTrue="1" operator="containsText" text="f'k{kk foHkkx jktLFkku">
      <formula>NOT(ISERROR(SEARCH("f'k{kk foHkkx jktLFkku",B2186)))</formula>
    </cfRule>
    <cfRule type="containsText" dxfId="2409" priority="1603" stopIfTrue="1" operator="containsText" text="iw.kkZad">
      <formula>NOT(ISERROR(SEARCH("iw.kkZad",B2186)))</formula>
    </cfRule>
  </conditionalFormatting>
  <conditionalFormatting sqref="G2194">
    <cfRule type="cellIs" dxfId="2408" priority="1600" stopIfTrue="1" operator="equal">
      <formula>0</formula>
    </cfRule>
  </conditionalFormatting>
  <conditionalFormatting sqref="G2194">
    <cfRule type="containsText" dxfId="2407" priority="1598" stopIfTrue="1" operator="containsText" text="f'k{kk foHkkx jktLFkku">
      <formula>NOT(ISERROR(SEARCH("f'k{kk foHkkx jktLFkku",G2194)))</formula>
    </cfRule>
    <cfRule type="containsText" dxfId="2406" priority="1599" stopIfTrue="1" operator="containsText" text="iw.kkZad">
      <formula>NOT(ISERROR(SEARCH("iw.kkZad",G2194)))</formula>
    </cfRule>
  </conditionalFormatting>
  <conditionalFormatting sqref="G2194">
    <cfRule type="containsText" dxfId="2405" priority="1597" stopIfTrue="1" operator="containsText" text="dsoy jktdh; fo|ky;ksa esa iz;ksx gsrq fu%'kqYd">
      <formula>NOT(ISERROR(SEARCH("dsoy jktdh; fo|ky;ksa esa iz;ksx gsrq fu%'kqYd",G2194)))</formula>
    </cfRule>
  </conditionalFormatting>
  <conditionalFormatting sqref="I2193">
    <cfRule type="cellIs" dxfId="2404" priority="1596" stopIfTrue="1" operator="equal">
      <formula>0</formula>
    </cfRule>
  </conditionalFormatting>
  <conditionalFormatting sqref="I2193">
    <cfRule type="containsText" dxfId="2403" priority="1592" stopIfTrue="1" operator="containsText" text="f'k{kk foHkkx jktLFkku">
      <formula>NOT(ISERROR(SEARCH("f'k{kk foHkkx jktLFkku",I2193)))</formula>
    </cfRule>
    <cfRule type="containsText" dxfId="2402" priority="1595" stopIfTrue="1" operator="containsText" text="iw.kkZad">
      <formula>NOT(ISERROR(SEARCH("iw.kkZad",I2193)))</formula>
    </cfRule>
  </conditionalFormatting>
  <conditionalFormatting sqref="I2193">
    <cfRule type="cellIs" dxfId="2401" priority="1593" stopIfTrue="1" operator="equal">
      <formula>1800</formula>
    </cfRule>
    <cfRule type="cellIs" dxfId="2400" priority="1594" stopIfTrue="1" operator="equal">
      <formula>200</formula>
    </cfRule>
  </conditionalFormatting>
  <conditionalFormatting sqref="I2193">
    <cfRule type="containsText" dxfId="2399" priority="1591" stopIfTrue="1" operator="containsText" text="dsoy jktdh; fo|ky;ksa esa iz;ksx gsrq fu%'kqYd">
      <formula>NOT(ISERROR(SEARCH("dsoy jktdh; fo|ky;ksa esa iz;ksx gsrq fu%'kqYd",I2193)))</formula>
    </cfRule>
  </conditionalFormatting>
  <conditionalFormatting sqref="C2192">
    <cfRule type="cellIs" dxfId="2398" priority="1590" stopIfTrue="1" operator="equal">
      <formula>0</formula>
    </cfRule>
  </conditionalFormatting>
  <conditionalFormatting sqref="C2192">
    <cfRule type="containsText" dxfId="2397" priority="1586" stopIfTrue="1" operator="containsText" text="f'k{kk foHkkx jktLFkku">
      <formula>NOT(ISERROR(SEARCH("f'k{kk foHkkx jktLFkku",C2192)))</formula>
    </cfRule>
    <cfRule type="containsText" dxfId="2396" priority="1589" stopIfTrue="1" operator="containsText" text="iw.kkZad">
      <formula>NOT(ISERROR(SEARCH("iw.kkZad",C2192)))</formula>
    </cfRule>
  </conditionalFormatting>
  <conditionalFormatting sqref="C2192">
    <cfRule type="cellIs" dxfId="2395" priority="1587" stopIfTrue="1" operator="equal">
      <formula>1800</formula>
    </cfRule>
    <cfRule type="cellIs" dxfId="2394" priority="1588" stopIfTrue="1" operator="equal">
      <formula>200</formula>
    </cfRule>
  </conditionalFormatting>
  <conditionalFormatting sqref="C2192">
    <cfRule type="containsText" dxfId="2393" priority="1585" stopIfTrue="1" operator="containsText" text="dsoy jktdh; fo|ky;ksa esa iz;ksx gsrq fu%'kqYd">
      <formula>NOT(ISERROR(SEARCH("dsoy jktdh; fo|ky;ksa esa iz;ksx gsrq fu%'kqYd",C2192)))</formula>
    </cfRule>
  </conditionalFormatting>
  <conditionalFormatting sqref="C2179:C2180">
    <cfRule type="containsText" dxfId="2392" priority="1567" stopIfTrue="1" operator="containsText" text="dsoy jktdh; fo|ky;ksa esa iz;ksx gsrq fu%'kqYd">
      <formula>NOT(ISERROR(SEARCH("dsoy jktdh; fo|ky;ksa esa iz;ksx gsrq fu%'kqYd",C2179)))</formula>
    </cfRule>
  </conditionalFormatting>
  <conditionalFormatting sqref="J2201">
    <cfRule type="cellIs" dxfId="2391" priority="1584" stopIfTrue="1" operator="equal">
      <formula>0</formula>
    </cfRule>
  </conditionalFormatting>
  <conditionalFormatting sqref="J2201">
    <cfRule type="containsText" dxfId="2390" priority="1580" stopIfTrue="1" operator="containsText" text="f'k{kk foHkkx jktLFkku">
      <formula>NOT(ISERROR(SEARCH("f'k{kk foHkkx jktLFkku",J2201)))</formula>
    </cfRule>
    <cfRule type="containsText" dxfId="2389" priority="1583" stopIfTrue="1" operator="containsText" text="iw.kkZad">
      <formula>NOT(ISERROR(SEARCH("iw.kkZad",J2201)))</formula>
    </cfRule>
  </conditionalFormatting>
  <conditionalFormatting sqref="J2201">
    <cfRule type="cellIs" dxfId="2388" priority="1581" stopIfTrue="1" operator="equal">
      <formula>1800</formula>
    </cfRule>
    <cfRule type="cellIs" dxfId="2387" priority="1582" stopIfTrue="1" operator="equal">
      <formula>200</formula>
    </cfRule>
  </conditionalFormatting>
  <conditionalFormatting sqref="J2201">
    <cfRule type="containsText" dxfId="2386" priority="1579" stopIfTrue="1" operator="containsText" text="dsoy jktdh; fo|ky;ksa esa iz;ksx gsrq fu%'kqYd">
      <formula>NOT(ISERROR(SEARCH("dsoy jktdh; fo|ky;ksa esa iz;ksx gsrq fu%'kqYd",J2201)))</formula>
    </cfRule>
  </conditionalFormatting>
  <conditionalFormatting sqref="C2176:C2177">
    <cfRule type="cellIs" dxfId="2385" priority="1576" stopIfTrue="1" operator="equal">
      <formula>0</formula>
    </cfRule>
  </conditionalFormatting>
  <conditionalFormatting sqref="C2176:C2177">
    <cfRule type="containsText" dxfId="2384" priority="1574" stopIfTrue="1" operator="containsText" text="f'k{kk foHkkx jktLFkku">
      <formula>NOT(ISERROR(SEARCH("f'k{kk foHkkx jktLFkku",C2176)))</formula>
    </cfRule>
    <cfRule type="containsText" dxfId="2383" priority="1575" stopIfTrue="1" operator="containsText" text="iw.kkZad">
      <formula>NOT(ISERROR(SEARCH("iw.kkZad",C2176)))</formula>
    </cfRule>
  </conditionalFormatting>
  <conditionalFormatting sqref="C2176:C2177">
    <cfRule type="containsText" dxfId="2382" priority="1573" stopIfTrue="1" operator="containsText" text="dsoy jktdh; fo|ky;ksa esa iz;ksx gsrq fu%'kqYd">
      <formula>NOT(ISERROR(SEARCH("dsoy jktdh; fo|ky;ksa esa iz;ksx gsrq fu%'kqYd",C2176)))</formula>
    </cfRule>
  </conditionalFormatting>
  <conditionalFormatting sqref="C2176:C2177">
    <cfRule type="cellIs" dxfId="2381" priority="1577" stopIfTrue="1" operator="equal">
      <formula>1800</formula>
    </cfRule>
    <cfRule type="cellIs" dxfId="2380" priority="1578" stopIfTrue="1" operator="equal">
      <formula>200</formula>
    </cfRule>
  </conditionalFormatting>
  <conditionalFormatting sqref="C2179:C2180">
    <cfRule type="cellIs" dxfId="2379" priority="1572" stopIfTrue="1" operator="equal">
      <formula>0</formula>
    </cfRule>
  </conditionalFormatting>
  <conditionalFormatting sqref="C2179:C2180">
    <cfRule type="containsText" dxfId="2378" priority="1568" stopIfTrue="1" operator="containsText" text="f'k{kk foHkkx jktLFkku">
      <formula>NOT(ISERROR(SEARCH("f'k{kk foHkkx jktLFkku",C2179)))</formula>
    </cfRule>
    <cfRule type="containsText" dxfId="2377" priority="1571" stopIfTrue="1" operator="containsText" text="iw.kkZad">
      <formula>NOT(ISERROR(SEARCH("iw.kkZad",C2179)))</formula>
    </cfRule>
  </conditionalFormatting>
  <conditionalFormatting sqref="C2179:C2180">
    <cfRule type="cellIs" dxfId="2376" priority="1569" stopIfTrue="1" operator="equal">
      <formula>1800</formula>
    </cfRule>
    <cfRule type="cellIs" dxfId="2375" priority="1570" stopIfTrue="1" operator="equal">
      <formula>200</formula>
    </cfRule>
  </conditionalFormatting>
  <conditionalFormatting sqref="B2214 C2213:H2214 B2215:H2216 C2205:C2206 B2218 E2217:E2218 H2217:H2218 B2219:E2219 G2219:H2222 C2217:D2217 F2217:G2217 B2221:E2222 C2220:E2220 B2226 C2224 E2224 G2224 E2232 B2209:C2209 B2210:B2211 I2210 I2213 D2212:J2212 J2223:J2226">
    <cfRule type="cellIs" dxfId="2374" priority="1560" stopIfTrue="1" operator="equal">
      <formula>0</formula>
    </cfRule>
  </conditionalFormatting>
  <conditionalFormatting sqref="B2214 C2213:H2214 B2215:H2216 C2205:C2206 B2218 E2217:E2218 H2217:H2218 B2219:E2219 G2219:H2222 C2217:D2217 F2217:G2217 B2221:E2222 C2220:E2220 B2226 C2224 E2224 G2224 E2232 B2209:C2209 B2210:B2211 I2210 I2213 D2212:J2212 J2223:J2226">
    <cfRule type="containsText" dxfId="2373" priority="1556" stopIfTrue="1" operator="containsText" text="f'k{kk foHkkx jktLFkku">
      <formula>NOT(ISERROR(SEARCH("f'k{kk foHkkx jktLFkku",B2205)))</formula>
    </cfRule>
    <cfRule type="containsText" dxfId="2372" priority="1559" stopIfTrue="1" operator="containsText" text="iw.kkZad">
      <formula>NOT(ISERROR(SEARCH("iw.kkZad",B2205)))</formula>
    </cfRule>
  </conditionalFormatting>
  <conditionalFormatting sqref="C2224 E2224 G2224 C2227 C2209 I2209:I2210 J2223:J2225">
    <cfRule type="cellIs" dxfId="2371" priority="1557" stopIfTrue="1" operator="equal">
      <formula>1800</formula>
    </cfRule>
    <cfRule type="cellIs" dxfId="2370" priority="1558" stopIfTrue="1" operator="equal">
      <formula>200</formula>
    </cfRule>
  </conditionalFormatting>
  <conditionalFormatting sqref="B2214 C2213:H2214 B2215:H2216 C2205:C2206 B2218 E2217:E2218 H2217:H2218 B2219:E2219 G2219:H2222 C2217:D2217 F2217:G2217 B2221:E2222 C2220:E2220 B2226 C2224 E2224 G2224 E2232 B2209:C2209 B2210:B2211 I2210 I2213 D2212:J2212 J2223:J2226">
    <cfRule type="containsText" dxfId="2369" priority="1555" stopIfTrue="1" operator="containsText" text="dsoy jktdh; fo|ky;ksa esa iz;ksx gsrq fu%'kqYd">
      <formula>NOT(ISERROR(SEARCH("dsoy jktdh; fo|ky;ksa esa iz;ksx gsrq fu%'kqYd",B2205)))</formula>
    </cfRule>
  </conditionalFormatting>
  <conditionalFormatting sqref="H2232">
    <cfRule type="containsText" dxfId="2368" priority="1551" stopIfTrue="1" operator="containsText" text="dsoy jktdh; fo|ky;ksa esa iz;ksx gsrq fu%'kqYd">
      <formula>NOT(ISERROR(SEARCH("dsoy jktdh; fo|ky;ksa esa iz;ksx gsrq fu%'kqYd",H2232)))</formula>
    </cfRule>
  </conditionalFormatting>
  <conditionalFormatting sqref="H2232">
    <cfRule type="cellIs" dxfId="2367" priority="1554" stopIfTrue="1" operator="equal">
      <formula>0</formula>
    </cfRule>
  </conditionalFormatting>
  <conditionalFormatting sqref="A2202:A2203 B2205:B2208 C2227 B2223 B2212:C2212 B2225:C2225 B2213">
    <cfRule type="cellIs" dxfId="2366" priority="1566" stopIfTrue="1" operator="equal">
      <formula>0</formula>
    </cfRule>
  </conditionalFormatting>
  <conditionalFormatting sqref="A2202:A2203 B2205:B2208 C2227 B2223 B2212:C2212 B2225:C2225 B2213">
    <cfRule type="containsText" dxfId="2365" priority="1562" stopIfTrue="1" operator="containsText" text="f'k{kk foHkkx jktLFkku">
      <formula>NOT(ISERROR(SEARCH("f'k{kk foHkkx jktLFkku",A2202)))</formula>
    </cfRule>
    <cfRule type="containsText" dxfId="2364" priority="1565" stopIfTrue="1" operator="containsText" text="iw.kkZad">
      <formula>NOT(ISERROR(SEARCH("iw.kkZad",A2202)))</formula>
    </cfRule>
  </conditionalFormatting>
  <conditionalFormatting sqref="C2206">
    <cfRule type="cellIs" dxfId="2363" priority="1563" stopIfTrue="1" operator="equal">
      <formula>1800</formula>
    </cfRule>
    <cfRule type="cellIs" dxfId="2362" priority="1564" stopIfTrue="1" operator="equal">
      <formula>200</formula>
    </cfRule>
  </conditionalFormatting>
  <conditionalFormatting sqref="A2202:A2203 B2205:B2208 C2227 B2223 B2212:C2212 B2225:C2225 B2213">
    <cfRule type="containsText" dxfId="2361" priority="1561" stopIfTrue="1" operator="containsText" text="dsoy jktdh; fo|ky;ksa esa iz;ksx gsrq fu%'kqYd">
      <formula>NOT(ISERROR(SEARCH("dsoy jktdh; fo|ky;ksa esa iz;ksx gsrq fu%'kqYd",A2202)))</formula>
    </cfRule>
  </conditionalFormatting>
  <conditionalFormatting sqref="B2220 B2217">
    <cfRule type="containsText" dxfId="2360" priority="1547" stopIfTrue="1" operator="containsText" text="dsoy jktdh; fo|ky;ksa esa iz;ksx gsrq fu%'kqYd">
      <formula>NOT(ISERROR(SEARCH("dsoy jktdh; fo|ky;ksa esa iz;ksx gsrq fu%'kqYd",B2217)))</formula>
    </cfRule>
  </conditionalFormatting>
  <conditionalFormatting sqref="H2232">
    <cfRule type="containsText" dxfId="2359" priority="1552" stopIfTrue="1" operator="containsText" text="f'k{kk foHkkx jktLFkku">
      <formula>NOT(ISERROR(SEARCH("f'k{kk foHkkx jktLFkku",H2232)))</formula>
    </cfRule>
    <cfRule type="containsText" dxfId="2358" priority="1553" stopIfTrue="1" operator="containsText" text="iw.kkZad">
      <formula>NOT(ISERROR(SEARCH("iw.kkZad",H2232)))</formula>
    </cfRule>
  </conditionalFormatting>
  <conditionalFormatting sqref="B2220 B2217">
    <cfRule type="cellIs" dxfId="2357" priority="1550" stopIfTrue="1" operator="equal">
      <formula>0</formula>
    </cfRule>
  </conditionalFormatting>
  <conditionalFormatting sqref="B2220 B2217">
    <cfRule type="containsText" dxfId="2356" priority="1548" stopIfTrue="1" operator="containsText" text="f'k{kk foHkkx jktLFkku">
      <formula>NOT(ISERROR(SEARCH("f'k{kk foHkkx jktLFkku",B2217)))</formula>
    </cfRule>
    <cfRule type="containsText" dxfId="2355" priority="1549" stopIfTrue="1" operator="containsText" text="iw.kkZad">
      <formula>NOT(ISERROR(SEARCH("iw.kkZad",B2217)))</formula>
    </cfRule>
  </conditionalFormatting>
  <conditionalFormatting sqref="G2225">
    <cfRule type="cellIs" dxfId="2354" priority="1546" stopIfTrue="1" operator="equal">
      <formula>0</formula>
    </cfRule>
  </conditionalFormatting>
  <conditionalFormatting sqref="G2225">
    <cfRule type="containsText" dxfId="2353" priority="1544" stopIfTrue="1" operator="containsText" text="f'k{kk foHkkx jktLFkku">
      <formula>NOT(ISERROR(SEARCH("f'k{kk foHkkx jktLFkku",G2225)))</formula>
    </cfRule>
    <cfRule type="containsText" dxfId="2352" priority="1545" stopIfTrue="1" operator="containsText" text="iw.kkZad">
      <formula>NOT(ISERROR(SEARCH("iw.kkZad",G2225)))</formula>
    </cfRule>
  </conditionalFormatting>
  <conditionalFormatting sqref="G2225">
    <cfRule type="containsText" dxfId="2351" priority="1543" stopIfTrue="1" operator="containsText" text="dsoy jktdh; fo|ky;ksa esa iz;ksx gsrq fu%'kqYd">
      <formula>NOT(ISERROR(SEARCH("dsoy jktdh; fo|ky;ksa esa iz;ksx gsrq fu%'kqYd",G2225)))</formula>
    </cfRule>
  </conditionalFormatting>
  <conditionalFormatting sqref="I2224">
    <cfRule type="cellIs" dxfId="2350" priority="1542" stopIfTrue="1" operator="equal">
      <formula>0</formula>
    </cfRule>
  </conditionalFormatting>
  <conditionalFormatting sqref="I2224">
    <cfRule type="containsText" dxfId="2349" priority="1538" stopIfTrue="1" operator="containsText" text="f'k{kk foHkkx jktLFkku">
      <formula>NOT(ISERROR(SEARCH("f'k{kk foHkkx jktLFkku",I2224)))</formula>
    </cfRule>
    <cfRule type="containsText" dxfId="2348" priority="1541" stopIfTrue="1" operator="containsText" text="iw.kkZad">
      <formula>NOT(ISERROR(SEARCH("iw.kkZad",I2224)))</formula>
    </cfRule>
  </conditionalFormatting>
  <conditionalFormatting sqref="I2224">
    <cfRule type="cellIs" dxfId="2347" priority="1539" stopIfTrue="1" operator="equal">
      <formula>1800</formula>
    </cfRule>
    <cfRule type="cellIs" dxfId="2346" priority="1540" stopIfTrue="1" operator="equal">
      <formula>200</formula>
    </cfRule>
  </conditionalFormatting>
  <conditionalFormatting sqref="I2224">
    <cfRule type="containsText" dxfId="2345" priority="1537" stopIfTrue="1" operator="containsText" text="dsoy jktdh; fo|ky;ksa esa iz;ksx gsrq fu%'kqYd">
      <formula>NOT(ISERROR(SEARCH("dsoy jktdh; fo|ky;ksa esa iz;ksx gsrq fu%'kqYd",I2224)))</formula>
    </cfRule>
  </conditionalFormatting>
  <conditionalFormatting sqref="C2223">
    <cfRule type="cellIs" dxfId="2344" priority="1536" stopIfTrue="1" operator="equal">
      <formula>0</formula>
    </cfRule>
  </conditionalFormatting>
  <conditionalFormatting sqref="C2223">
    <cfRule type="containsText" dxfId="2343" priority="1532" stopIfTrue="1" operator="containsText" text="f'k{kk foHkkx jktLFkku">
      <formula>NOT(ISERROR(SEARCH("f'k{kk foHkkx jktLFkku",C2223)))</formula>
    </cfRule>
    <cfRule type="containsText" dxfId="2342" priority="1535" stopIfTrue="1" operator="containsText" text="iw.kkZad">
      <formula>NOT(ISERROR(SEARCH("iw.kkZad",C2223)))</formula>
    </cfRule>
  </conditionalFormatting>
  <conditionalFormatting sqref="C2223">
    <cfRule type="cellIs" dxfId="2341" priority="1533" stopIfTrue="1" operator="equal">
      <formula>1800</formula>
    </cfRule>
    <cfRule type="cellIs" dxfId="2340" priority="1534" stopIfTrue="1" operator="equal">
      <formula>200</formula>
    </cfRule>
  </conditionalFormatting>
  <conditionalFormatting sqref="C2223">
    <cfRule type="containsText" dxfId="2339" priority="1531" stopIfTrue="1" operator="containsText" text="dsoy jktdh; fo|ky;ksa esa iz;ksx gsrq fu%'kqYd">
      <formula>NOT(ISERROR(SEARCH("dsoy jktdh; fo|ky;ksa esa iz;ksx gsrq fu%'kqYd",C2223)))</formula>
    </cfRule>
  </conditionalFormatting>
  <conditionalFormatting sqref="C2210:C2211">
    <cfRule type="containsText" dxfId="2338" priority="1513" stopIfTrue="1" operator="containsText" text="dsoy jktdh; fo|ky;ksa esa iz;ksx gsrq fu%'kqYd">
      <formula>NOT(ISERROR(SEARCH("dsoy jktdh; fo|ky;ksa esa iz;ksx gsrq fu%'kqYd",C2210)))</formula>
    </cfRule>
  </conditionalFormatting>
  <conditionalFormatting sqref="J2232">
    <cfRule type="cellIs" dxfId="2337" priority="1530" stopIfTrue="1" operator="equal">
      <formula>0</formula>
    </cfRule>
  </conditionalFormatting>
  <conditionalFormatting sqref="J2232">
    <cfRule type="containsText" dxfId="2336" priority="1526" stopIfTrue="1" operator="containsText" text="f'k{kk foHkkx jktLFkku">
      <formula>NOT(ISERROR(SEARCH("f'k{kk foHkkx jktLFkku",J2232)))</formula>
    </cfRule>
    <cfRule type="containsText" dxfId="2335" priority="1529" stopIfTrue="1" operator="containsText" text="iw.kkZad">
      <formula>NOT(ISERROR(SEARCH("iw.kkZad",J2232)))</formula>
    </cfRule>
  </conditionalFormatting>
  <conditionalFormatting sqref="J2232">
    <cfRule type="cellIs" dxfId="2334" priority="1527" stopIfTrue="1" operator="equal">
      <formula>1800</formula>
    </cfRule>
    <cfRule type="cellIs" dxfId="2333" priority="1528" stopIfTrue="1" operator="equal">
      <formula>200</formula>
    </cfRule>
  </conditionalFormatting>
  <conditionalFormatting sqref="J2232">
    <cfRule type="containsText" dxfId="2332" priority="1525" stopIfTrue="1" operator="containsText" text="dsoy jktdh; fo|ky;ksa esa iz;ksx gsrq fu%'kqYd">
      <formula>NOT(ISERROR(SEARCH("dsoy jktdh; fo|ky;ksa esa iz;ksx gsrq fu%'kqYd",J2232)))</formula>
    </cfRule>
  </conditionalFormatting>
  <conditionalFormatting sqref="C2207:C2208">
    <cfRule type="cellIs" dxfId="2331" priority="1522" stopIfTrue="1" operator="equal">
      <formula>0</formula>
    </cfRule>
  </conditionalFormatting>
  <conditionalFormatting sqref="C2207:C2208">
    <cfRule type="containsText" dxfId="2330" priority="1520" stopIfTrue="1" operator="containsText" text="f'k{kk foHkkx jktLFkku">
      <formula>NOT(ISERROR(SEARCH("f'k{kk foHkkx jktLFkku",C2207)))</formula>
    </cfRule>
    <cfRule type="containsText" dxfId="2329" priority="1521" stopIfTrue="1" operator="containsText" text="iw.kkZad">
      <formula>NOT(ISERROR(SEARCH("iw.kkZad",C2207)))</formula>
    </cfRule>
  </conditionalFormatting>
  <conditionalFormatting sqref="C2207:C2208">
    <cfRule type="containsText" dxfId="2328" priority="1519" stopIfTrue="1" operator="containsText" text="dsoy jktdh; fo|ky;ksa esa iz;ksx gsrq fu%'kqYd">
      <formula>NOT(ISERROR(SEARCH("dsoy jktdh; fo|ky;ksa esa iz;ksx gsrq fu%'kqYd",C2207)))</formula>
    </cfRule>
  </conditionalFormatting>
  <conditionalFormatting sqref="C2207:C2208">
    <cfRule type="cellIs" dxfId="2327" priority="1523" stopIfTrue="1" operator="equal">
      <formula>1800</formula>
    </cfRule>
    <cfRule type="cellIs" dxfId="2326" priority="1524" stopIfTrue="1" operator="equal">
      <formula>200</formula>
    </cfRule>
  </conditionalFormatting>
  <conditionalFormatting sqref="C2210:C2211">
    <cfRule type="cellIs" dxfId="2325" priority="1518" stopIfTrue="1" operator="equal">
      <formula>0</formula>
    </cfRule>
  </conditionalFormatting>
  <conditionalFormatting sqref="C2210:C2211">
    <cfRule type="containsText" dxfId="2324" priority="1514" stopIfTrue="1" operator="containsText" text="f'k{kk foHkkx jktLFkku">
      <formula>NOT(ISERROR(SEARCH("f'k{kk foHkkx jktLFkku",C2210)))</formula>
    </cfRule>
    <cfRule type="containsText" dxfId="2323" priority="1517" stopIfTrue="1" operator="containsText" text="iw.kkZad">
      <formula>NOT(ISERROR(SEARCH("iw.kkZad",C2210)))</formula>
    </cfRule>
  </conditionalFormatting>
  <conditionalFormatting sqref="C2210:C2211">
    <cfRule type="cellIs" dxfId="2322" priority="1515" stopIfTrue="1" operator="equal">
      <formula>1800</formula>
    </cfRule>
    <cfRule type="cellIs" dxfId="2321" priority="1516" stopIfTrue="1" operator="equal">
      <formula>200</formula>
    </cfRule>
  </conditionalFormatting>
  <conditionalFormatting sqref="B2245 C2244:H2245 B2246:H2247 C2236:C2237 B2249 E2248:E2249 H2248:H2249 B2250:E2250 G2250:H2253 C2248:D2248 F2248:G2248 B2252:E2253 C2251:E2251 B2257 C2255 E2255 G2255 E2263 B2240:C2240 B2241:B2242 I2241 I2244 D2243:J2243 J2254:J2257">
    <cfRule type="cellIs" dxfId="2320" priority="1506" stopIfTrue="1" operator="equal">
      <formula>0</formula>
    </cfRule>
  </conditionalFormatting>
  <conditionalFormatting sqref="B2245 C2244:H2245 B2246:H2247 C2236:C2237 B2249 E2248:E2249 H2248:H2249 B2250:E2250 G2250:H2253 C2248:D2248 F2248:G2248 B2252:E2253 C2251:E2251 B2257 C2255 E2255 G2255 E2263 B2240:C2240 B2241:B2242 I2241 I2244 D2243:J2243 J2254:J2257">
    <cfRule type="containsText" dxfId="2319" priority="1502" stopIfTrue="1" operator="containsText" text="f'k{kk foHkkx jktLFkku">
      <formula>NOT(ISERROR(SEARCH("f'k{kk foHkkx jktLFkku",B2236)))</formula>
    </cfRule>
    <cfRule type="containsText" dxfId="2318" priority="1505" stopIfTrue="1" operator="containsText" text="iw.kkZad">
      <formula>NOT(ISERROR(SEARCH("iw.kkZad",B2236)))</formula>
    </cfRule>
  </conditionalFormatting>
  <conditionalFormatting sqref="C2255 E2255 G2255 C2258 C2240 I2240:I2241 J2254:J2256">
    <cfRule type="cellIs" dxfId="2317" priority="1503" stopIfTrue="1" operator="equal">
      <formula>1800</formula>
    </cfRule>
    <cfRule type="cellIs" dxfId="2316" priority="1504" stopIfTrue="1" operator="equal">
      <formula>200</formula>
    </cfRule>
  </conditionalFormatting>
  <conditionalFormatting sqref="B2245 C2244:H2245 B2246:H2247 C2236:C2237 B2249 E2248:E2249 H2248:H2249 B2250:E2250 G2250:H2253 C2248:D2248 F2248:G2248 B2252:E2253 C2251:E2251 B2257 C2255 E2255 G2255 E2263 B2240:C2240 B2241:B2242 I2241 I2244 D2243:J2243 J2254:J2257">
    <cfRule type="containsText" dxfId="2315" priority="1501" stopIfTrue="1" operator="containsText" text="dsoy jktdh; fo|ky;ksa esa iz;ksx gsrq fu%'kqYd">
      <formula>NOT(ISERROR(SEARCH("dsoy jktdh; fo|ky;ksa esa iz;ksx gsrq fu%'kqYd",B2236)))</formula>
    </cfRule>
  </conditionalFormatting>
  <conditionalFormatting sqref="H2263">
    <cfRule type="containsText" dxfId="2314" priority="1497" stopIfTrue="1" operator="containsText" text="dsoy jktdh; fo|ky;ksa esa iz;ksx gsrq fu%'kqYd">
      <formula>NOT(ISERROR(SEARCH("dsoy jktdh; fo|ky;ksa esa iz;ksx gsrq fu%'kqYd",H2263)))</formula>
    </cfRule>
  </conditionalFormatting>
  <conditionalFormatting sqref="H2263">
    <cfRule type="cellIs" dxfId="2313" priority="1500" stopIfTrue="1" operator="equal">
      <formula>0</formula>
    </cfRule>
  </conditionalFormatting>
  <conditionalFormatting sqref="A2233:A2234 B2236:B2239 C2258 B2254 B2243:C2243 B2256:C2256 B2244">
    <cfRule type="cellIs" dxfId="2312" priority="1512" stopIfTrue="1" operator="equal">
      <formula>0</formula>
    </cfRule>
  </conditionalFormatting>
  <conditionalFormatting sqref="A2233:A2234 B2236:B2239 C2258 B2254 B2243:C2243 B2256:C2256 B2244">
    <cfRule type="containsText" dxfId="2311" priority="1508" stopIfTrue="1" operator="containsText" text="f'k{kk foHkkx jktLFkku">
      <formula>NOT(ISERROR(SEARCH("f'k{kk foHkkx jktLFkku",A2233)))</formula>
    </cfRule>
    <cfRule type="containsText" dxfId="2310" priority="1511" stopIfTrue="1" operator="containsText" text="iw.kkZad">
      <formula>NOT(ISERROR(SEARCH("iw.kkZad",A2233)))</formula>
    </cfRule>
  </conditionalFormatting>
  <conditionalFormatting sqref="C2237">
    <cfRule type="cellIs" dxfId="2309" priority="1509" stopIfTrue="1" operator="equal">
      <formula>1800</formula>
    </cfRule>
    <cfRule type="cellIs" dxfId="2308" priority="1510" stopIfTrue="1" operator="equal">
      <formula>200</formula>
    </cfRule>
  </conditionalFormatting>
  <conditionalFormatting sqref="A2233:A2234 B2236:B2239 C2258 B2254 B2243:C2243 B2256:C2256 B2244">
    <cfRule type="containsText" dxfId="2307" priority="1507" stopIfTrue="1" operator="containsText" text="dsoy jktdh; fo|ky;ksa esa iz;ksx gsrq fu%'kqYd">
      <formula>NOT(ISERROR(SEARCH("dsoy jktdh; fo|ky;ksa esa iz;ksx gsrq fu%'kqYd",A2233)))</formula>
    </cfRule>
  </conditionalFormatting>
  <conditionalFormatting sqref="B2251 B2248">
    <cfRule type="containsText" dxfId="2306" priority="1493" stopIfTrue="1" operator="containsText" text="dsoy jktdh; fo|ky;ksa esa iz;ksx gsrq fu%'kqYd">
      <formula>NOT(ISERROR(SEARCH("dsoy jktdh; fo|ky;ksa esa iz;ksx gsrq fu%'kqYd",B2248)))</formula>
    </cfRule>
  </conditionalFormatting>
  <conditionalFormatting sqref="H2263">
    <cfRule type="containsText" dxfId="2305" priority="1498" stopIfTrue="1" operator="containsText" text="f'k{kk foHkkx jktLFkku">
      <formula>NOT(ISERROR(SEARCH("f'k{kk foHkkx jktLFkku",H2263)))</formula>
    </cfRule>
    <cfRule type="containsText" dxfId="2304" priority="1499" stopIfTrue="1" operator="containsText" text="iw.kkZad">
      <formula>NOT(ISERROR(SEARCH("iw.kkZad",H2263)))</formula>
    </cfRule>
  </conditionalFormatting>
  <conditionalFormatting sqref="B2251 B2248">
    <cfRule type="cellIs" dxfId="2303" priority="1496" stopIfTrue="1" operator="equal">
      <formula>0</formula>
    </cfRule>
  </conditionalFormatting>
  <conditionalFormatting sqref="B2251 B2248">
    <cfRule type="containsText" dxfId="2302" priority="1494" stopIfTrue="1" operator="containsText" text="f'k{kk foHkkx jktLFkku">
      <formula>NOT(ISERROR(SEARCH("f'k{kk foHkkx jktLFkku",B2248)))</formula>
    </cfRule>
    <cfRule type="containsText" dxfId="2301" priority="1495" stopIfTrue="1" operator="containsText" text="iw.kkZad">
      <formula>NOT(ISERROR(SEARCH("iw.kkZad",B2248)))</formula>
    </cfRule>
  </conditionalFormatting>
  <conditionalFormatting sqref="G2256">
    <cfRule type="cellIs" dxfId="2300" priority="1492" stopIfTrue="1" operator="equal">
      <formula>0</formula>
    </cfRule>
  </conditionalFormatting>
  <conditionalFormatting sqref="G2256">
    <cfRule type="containsText" dxfId="2299" priority="1490" stopIfTrue="1" operator="containsText" text="f'k{kk foHkkx jktLFkku">
      <formula>NOT(ISERROR(SEARCH("f'k{kk foHkkx jktLFkku",G2256)))</formula>
    </cfRule>
    <cfRule type="containsText" dxfId="2298" priority="1491" stopIfTrue="1" operator="containsText" text="iw.kkZad">
      <formula>NOT(ISERROR(SEARCH("iw.kkZad",G2256)))</formula>
    </cfRule>
  </conditionalFormatting>
  <conditionalFormatting sqref="G2256">
    <cfRule type="containsText" dxfId="2297" priority="1489" stopIfTrue="1" operator="containsText" text="dsoy jktdh; fo|ky;ksa esa iz;ksx gsrq fu%'kqYd">
      <formula>NOT(ISERROR(SEARCH("dsoy jktdh; fo|ky;ksa esa iz;ksx gsrq fu%'kqYd",G2256)))</formula>
    </cfRule>
  </conditionalFormatting>
  <conditionalFormatting sqref="I2255">
    <cfRule type="cellIs" dxfId="2296" priority="1488" stopIfTrue="1" operator="equal">
      <formula>0</formula>
    </cfRule>
  </conditionalFormatting>
  <conditionalFormatting sqref="I2255">
    <cfRule type="containsText" dxfId="2295" priority="1484" stopIfTrue="1" operator="containsText" text="f'k{kk foHkkx jktLFkku">
      <formula>NOT(ISERROR(SEARCH("f'k{kk foHkkx jktLFkku",I2255)))</formula>
    </cfRule>
    <cfRule type="containsText" dxfId="2294" priority="1487" stopIfTrue="1" operator="containsText" text="iw.kkZad">
      <formula>NOT(ISERROR(SEARCH("iw.kkZad",I2255)))</formula>
    </cfRule>
  </conditionalFormatting>
  <conditionalFormatting sqref="I2255">
    <cfRule type="cellIs" dxfId="2293" priority="1485" stopIfTrue="1" operator="equal">
      <formula>1800</formula>
    </cfRule>
    <cfRule type="cellIs" dxfId="2292" priority="1486" stopIfTrue="1" operator="equal">
      <formula>200</formula>
    </cfRule>
  </conditionalFormatting>
  <conditionalFormatting sqref="I2255">
    <cfRule type="containsText" dxfId="2291" priority="1483" stopIfTrue="1" operator="containsText" text="dsoy jktdh; fo|ky;ksa esa iz;ksx gsrq fu%'kqYd">
      <formula>NOT(ISERROR(SEARCH("dsoy jktdh; fo|ky;ksa esa iz;ksx gsrq fu%'kqYd",I2255)))</formula>
    </cfRule>
  </conditionalFormatting>
  <conditionalFormatting sqref="C2254">
    <cfRule type="cellIs" dxfId="2290" priority="1482" stopIfTrue="1" operator="equal">
      <formula>0</formula>
    </cfRule>
  </conditionalFormatting>
  <conditionalFormatting sqref="C2254">
    <cfRule type="containsText" dxfId="2289" priority="1478" stopIfTrue="1" operator="containsText" text="f'k{kk foHkkx jktLFkku">
      <formula>NOT(ISERROR(SEARCH("f'k{kk foHkkx jktLFkku",C2254)))</formula>
    </cfRule>
    <cfRule type="containsText" dxfId="2288" priority="1481" stopIfTrue="1" operator="containsText" text="iw.kkZad">
      <formula>NOT(ISERROR(SEARCH("iw.kkZad",C2254)))</formula>
    </cfRule>
  </conditionalFormatting>
  <conditionalFormatting sqref="C2254">
    <cfRule type="cellIs" dxfId="2287" priority="1479" stopIfTrue="1" operator="equal">
      <formula>1800</formula>
    </cfRule>
    <cfRule type="cellIs" dxfId="2286" priority="1480" stopIfTrue="1" operator="equal">
      <formula>200</formula>
    </cfRule>
  </conditionalFormatting>
  <conditionalFormatting sqref="C2254">
    <cfRule type="containsText" dxfId="2285" priority="1477" stopIfTrue="1" operator="containsText" text="dsoy jktdh; fo|ky;ksa esa iz;ksx gsrq fu%'kqYd">
      <formula>NOT(ISERROR(SEARCH("dsoy jktdh; fo|ky;ksa esa iz;ksx gsrq fu%'kqYd",C2254)))</formula>
    </cfRule>
  </conditionalFormatting>
  <conditionalFormatting sqref="C2241:C2242">
    <cfRule type="containsText" dxfId="2284" priority="1459" stopIfTrue="1" operator="containsText" text="dsoy jktdh; fo|ky;ksa esa iz;ksx gsrq fu%'kqYd">
      <formula>NOT(ISERROR(SEARCH("dsoy jktdh; fo|ky;ksa esa iz;ksx gsrq fu%'kqYd",C2241)))</formula>
    </cfRule>
  </conditionalFormatting>
  <conditionalFormatting sqref="J2263">
    <cfRule type="cellIs" dxfId="2283" priority="1476" stopIfTrue="1" operator="equal">
      <formula>0</formula>
    </cfRule>
  </conditionalFormatting>
  <conditionalFormatting sqref="J2263">
    <cfRule type="containsText" dxfId="2282" priority="1472" stopIfTrue="1" operator="containsText" text="f'k{kk foHkkx jktLFkku">
      <formula>NOT(ISERROR(SEARCH("f'k{kk foHkkx jktLFkku",J2263)))</formula>
    </cfRule>
    <cfRule type="containsText" dxfId="2281" priority="1475" stopIfTrue="1" operator="containsText" text="iw.kkZad">
      <formula>NOT(ISERROR(SEARCH("iw.kkZad",J2263)))</formula>
    </cfRule>
  </conditionalFormatting>
  <conditionalFormatting sqref="J2263">
    <cfRule type="cellIs" dxfId="2280" priority="1473" stopIfTrue="1" operator="equal">
      <formula>1800</formula>
    </cfRule>
    <cfRule type="cellIs" dxfId="2279" priority="1474" stopIfTrue="1" operator="equal">
      <formula>200</formula>
    </cfRule>
  </conditionalFormatting>
  <conditionalFormatting sqref="J2263">
    <cfRule type="containsText" dxfId="2278" priority="1471" stopIfTrue="1" operator="containsText" text="dsoy jktdh; fo|ky;ksa esa iz;ksx gsrq fu%'kqYd">
      <formula>NOT(ISERROR(SEARCH("dsoy jktdh; fo|ky;ksa esa iz;ksx gsrq fu%'kqYd",J2263)))</formula>
    </cfRule>
  </conditionalFormatting>
  <conditionalFormatting sqref="C2238:C2239">
    <cfRule type="cellIs" dxfId="2277" priority="1468" stopIfTrue="1" operator="equal">
      <formula>0</formula>
    </cfRule>
  </conditionalFormatting>
  <conditionalFormatting sqref="C2238:C2239">
    <cfRule type="containsText" dxfId="2276" priority="1466" stopIfTrue="1" operator="containsText" text="f'k{kk foHkkx jktLFkku">
      <formula>NOT(ISERROR(SEARCH("f'k{kk foHkkx jktLFkku",C2238)))</formula>
    </cfRule>
    <cfRule type="containsText" dxfId="2275" priority="1467" stopIfTrue="1" operator="containsText" text="iw.kkZad">
      <formula>NOT(ISERROR(SEARCH("iw.kkZad",C2238)))</formula>
    </cfRule>
  </conditionalFormatting>
  <conditionalFormatting sqref="C2238:C2239">
    <cfRule type="containsText" dxfId="2274" priority="1465" stopIfTrue="1" operator="containsText" text="dsoy jktdh; fo|ky;ksa esa iz;ksx gsrq fu%'kqYd">
      <formula>NOT(ISERROR(SEARCH("dsoy jktdh; fo|ky;ksa esa iz;ksx gsrq fu%'kqYd",C2238)))</formula>
    </cfRule>
  </conditionalFormatting>
  <conditionalFormatting sqref="C2238:C2239">
    <cfRule type="cellIs" dxfId="2273" priority="1469" stopIfTrue="1" operator="equal">
      <formula>1800</formula>
    </cfRule>
    <cfRule type="cellIs" dxfId="2272" priority="1470" stopIfTrue="1" operator="equal">
      <formula>200</formula>
    </cfRule>
  </conditionalFormatting>
  <conditionalFormatting sqref="C2241:C2242">
    <cfRule type="cellIs" dxfId="2271" priority="1464" stopIfTrue="1" operator="equal">
      <formula>0</formula>
    </cfRule>
  </conditionalFormatting>
  <conditionalFormatting sqref="C2241:C2242">
    <cfRule type="containsText" dxfId="2270" priority="1460" stopIfTrue="1" operator="containsText" text="f'k{kk foHkkx jktLFkku">
      <formula>NOT(ISERROR(SEARCH("f'k{kk foHkkx jktLFkku",C2241)))</formula>
    </cfRule>
    <cfRule type="containsText" dxfId="2269" priority="1463" stopIfTrue="1" operator="containsText" text="iw.kkZad">
      <formula>NOT(ISERROR(SEARCH("iw.kkZad",C2241)))</formula>
    </cfRule>
  </conditionalFormatting>
  <conditionalFormatting sqref="C2241:C2242">
    <cfRule type="cellIs" dxfId="2268" priority="1461" stopIfTrue="1" operator="equal">
      <formula>1800</formula>
    </cfRule>
    <cfRule type="cellIs" dxfId="2267" priority="1462" stopIfTrue="1" operator="equal">
      <formula>200</formula>
    </cfRule>
  </conditionalFormatting>
  <conditionalFormatting sqref="B2276 C2275:H2276 B2277:H2278 C2267:C2268 B2280 E2279:E2280 H2279:H2280 B2281:E2281 G2281:H2284 C2279:D2279 F2279:G2279 B2283:E2284 C2282:E2282 B2288 C2286 E2286 G2286 E2294 B2271:C2271 B2272:B2273 I2272 I2275 D2274:J2274 J2285:J2288">
    <cfRule type="cellIs" dxfId="2266" priority="1452" stopIfTrue="1" operator="equal">
      <formula>0</formula>
    </cfRule>
  </conditionalFormatting>
  <conditionalFormatting sqref="B2276 C2275:H2276 B2277:H2278 C2267:C2268 B2280 E2279:E2280 H2279:H2280 B2281:E2281 G2281:H2284 C2279:D2279 F2279:G2279 B2283:E2284 C2282:E2282 B2288 C2286 E2286 G2286 E2294 B2271:C2271 B2272:B2273 I2272 I2275 D2274:J2274 J2285:J2288">
    <cfRule type="containsText" dxfId="2265" priority="1448" stopIfTrue="1" operator="containsText" text="f'k{kk foHkkx jktLFkku">
      <formula>NOT(ISERROR(SEARCH("f'k{kk foHkkx jktLFkku",B2267)))</formula>
    </cfRule>
    <cfRule type="containsText" dxfId="2264" priority="1451" stopIfTrue="1" operator="containsText" text="iw.kkZad">
      <formula>NOT(ISERROR(SEARCH("iw.kkZad",B2267)))</formula>
    </cfRule>
  </conditionalFormatting>
  <conditionalFormatting sqref="C2286 E2286 G2286 C2289 C2271 I2271:I2272 J2285:J2287">
    <cfRule type="cellIs" dxfId="2263" priority="1449" stopIfTrue="1" operator="equal">
      <formula>1800</formula>
    </cfRule>
    <cfRule type="cellIs" dxfId="2262" priority="1450" stopIfTrue="1" operator="equal">
      <formula>200</formula>
    </cfRule>
  </conditionalFormatting>
  <conditionalFormatting sqref="B2276 C2275:H2276 B2277:H2278 C2267:C2268 B2280 E2279:E2280 H2279:H2280 B2281:E2281 G2281:H2284 C2279:D2279 F2279:G2279 B2283:E2284 C2282:E2282 B2288 C2286 E2286 G2286 E2294 B2271:C2271 B2272:B2273 I2272 I2275 D2274:J2274 J2285:J2288">
    <cfRule type="containsText" dxfId="2261" priority="1447" stopIfTrue="1" operator="containsText" text="dsoy jktdh; fo|ky;ksa esa iz;ksx gsrq fu%'kqYd">
      <formula>NOT(ISERROR(SEARCH("dsoy jktdh; fo|ky;ksa esa iz;ksx gsrq fu%'kqYd",B2267)))</formula>
    </cfRule>
  </conditionalFormatting>
  <conditionalFormatting sqref="H2294">
    <cfRule type="containsText" dxfId="2260" priority="1443" stopIfTrue="1" operator="containsText" text="dsoy jktdh; fo|ky;ksa esa iz;ksx gsrq fu%'kqYd">
      <formula>NOT(ISERROR(SEARCH("dsoy jktdh; fo|ky;ksa esa iz;ksx gsrq fu%'kqYd",H2294)))</formula>
    </cfRule>
  </conditionalFormatting>
  <conditionalFormatting sqref="H2294">
    <cfRule type="cellIs" dxfId="2259" priority="1446" stopIfTrue="1" operator="equal">
      <formula>0</formula>
    </cfRule>
  </conditionalFormatting>
  <conditionalFormatting sqref="A2264:A2265 B2267:B2270 C2289 B2285 B2274:C2274 B2287:C2287 B2275">
    <cfRule type="cellIs" dxfId="2258" priority="1458" stopIfTrue="1" operator="equal">
      <formula>0</formula>
    </cfRule>
  </conditionalFormatting>
  <conditionalFormatting sqref="A2264:A2265 B2267:B2270 C2289 B2285 B2274:C2274 B2287:C2287 B2275">
    <cfRule type="containsText" dxfId="2257" priority="1454" stopIfTrue="1" operator="containsText" text="f'k{kk foHkkx jktLFkku">
      <formula>NOT(ISERROR(SEARCH("f'k{kk foHkkx jktLFkku",A2264)))</formula>
    </cfRule>
    <cfRule type="containsText" dxfId="2256" priority="1457" stopIfTrue="1" operator="containsText" text="iw.kkZad">
      <formula>NOT(ISERROR(SEARCH("iw.kkZad",A2264)))</formula>
    </cfRule>
  </conditionalFormatting>
  <conditionalFormatting sqref="C2268">
    <cfRule type="cellIs" dxfId="2255" priority="1455" stopIfTrue="1" operator="equal">
      <formula>1800</formula>
    </cfRule>
    <cfRule type="cellIs" dxfId="2254" priority="1456" stopIfTrue="1" operator="equal">
      <formula>200</formula>
    </cfRule>
  </conditionalFormatting>
  <conditionalFormatting sqref="A2264:A2265 B2267:B2270 C2289 B2285 B2274:C2274 B2287:C2287 B2275">
    <cfRule type="containsText" dxfId="2253" priority="1453" stopIfTrue="1" operator="containsText" text="dsoy jktdh; fo|ky;ksa esa iz;ksx gsrq fu%'kqYd">
      <formula>NOT(ISERROR(SEARCH("dsoy jktdh; fo|ky;ksa esa iz;ksx gsrq fu%'kqYd",A2264)))</formula>
    </cfRule>
  </conditionalFormatting>
  <conditionalFormatting sqref="B2282 B2279">
    <cfRule type="containsText" dxfId="2252" priority="1439" stopIfTrue="1" operator="containsText" text="dsoy jktdh; fo|ky;ksa esa iz;ksx gsrq fu%'kqYd">
      <formula>NOT(ISERROR(SEARCH("dsoy jktdh; fo|ky;ksa esa iz;ksx gsrq fu%'kqYd",B2279)))</formula>
    </cfRule>
  </conditionalFormatting>
  <conditionalFormatting sqref="H2294">
    <cfRule type="containsText" dxfId="2251" priority="1444" stopIfTrue="1" operator="containsText" text="f'k{kk foHkkx jktLFkku">
      <formula>NOT(ISERROR(SEARCH("f'k{kk foHkkx jktLFkku",H2294)))</formula>
    </cfRule>
    <cfRule type="containsText" dxfId="2250" priority="1445" stopIfTrue="1" operator="containsText" text="iw.kkZad">
      <formula>NOT(ISERROR(SEARCH("iw.kkZad",H2294)))</formula>
    </cfRule>
  </conditionalFormatting>
  <conditionalFormatting sqref="B2282 B2279">
    <cfRule type="cellIs" dxfId="2249" priority="1442" stopIfTrue="1" operator="equal">
      <formula>0</formula>
    </cfRule>
  </conditionalFormatting>
  <conditionalFormatting sqref="B2282 B2279">
    <cfRule type="containsText" dxfId="2248" priority="1440" stopIfTrue="1" operator="containsText" text="f'k{kk foHkkx jktLFkku">
      <formula>NOT(ISERROR(SEARCH("f'k{kk foHkkx jktLFkku",B2279)))</formula>
    </cfRule>
    <cfRule type="containsText" dxfId="2247" priority="1441" stopIfTrue="1" operator="containsText" text="iw.kkZad">
      <formula>NOT(ISERROR(SEARCH("iw.kkZad",B2279)))</formula>
    </cfRule>
  </conditionalFormatting>
  <conditionalFormatting sqref="G2287">
    <cfRule type="cellIs" dxfId="2246" priority="1438" stopIfTrue="1" operator="equal">
      <formula>0</formula>
    </cfRule>
  </conditionalFormatting>
  <conditionalFormatting sqref="G2287">
    <cfRule type="containsText" dxfId="2245" priority="1436" stopIfTrue="1" operator="containsText" text="f'k{kk foHkkx jktLFkku">
      <formula>NOT(ISERROR(SEARCH("f'k{kk foHkkx jktLFkku",G2287)))</formula>
    </cfRule>
    <cfRule type="containsText" dxfId="2244" priority="1437" stopIfTrue="1" operator="containsText" text="iw.kkZad">
      <formula>NOT(ISERROR(SEARCH("iw.kkZad",G2287)))</formula>
    </cfRule>
  </conditionalFormatting>
  <conditionalFormatting sqref="G2287">
    <cfRule type="containsText" dxfId="2243" priority="1435" stopIfTrue="1" operator="containsText" text="dsoy jktdh; fo|ky;ksa esa iz;ksx gsrq fu%'kqYd">
      <formula>NOT(ISERROR(SEARCH("dsoy jktdh; fo|ky;ksa esa iz;ksx gsrq fu%'kqYd",G2287)))</formula>
    </cfRule>
  </conditionalFormatting>
  <conditionalFormatting sqref="I2286">
    <cfRule type="cellIs" dxfId="2242" priority="1434" stopIfTrue="1" operator="equal">
      <formula>0</formula>
    </cfRule>
  </conditionalFormatting>
  <conditionalFormatting sqref="I2286">
    <cfRule type="containsText" dxfId="2241" priority="1430" stopIfTrue="1" operator="containsText" text="f'k{kk foHkkx jktLFkku">
      <formula>NOT(ISERROR(SEARCH("f'k{kk foHkkx jktLFkku",I2286)))</formula>
    </cfRule>
    <cfRule type="containsText" dxfId="2240" priority="1433" stopIfTrue="1" operator="containsText" text="iw.kkZad">
      <formula>NOT(ISERROR(SEARCH("iw.kkZad",I2286)))</formula>
    </cfRule>
  </conditionalFormatting>
  <conditionalFormatting sqref="I2286">
    <cfRule type="cellIs" dxfId="2239" priority="1431" stopIfTrue="1" operator="equal">
      <formula>1800</formula>
    </cfRule>
    <cfRule type="cellIs" dxfId="2238" priority="1432" stopIfTrue="1" operator="equal">
      <formula>200</formula>
    </cfRule>
  </conditionalFormatting>
  <conditionalFormatting sqref="I2286">
    <cfRule type="containsText" dxfId="2237" priority="1429" stopIfTrue="1" operator="containsText" text="dsoy jktdh; fo|ky;ksa esa iz;ksx gsrq fu%'kqYd">
      <formula>NOT(ISERROR(SEARCH("dsoy jktdh; fo|ky;ksa esa iz;ksx gsrq fu%'kqYd",I2286)))</formula>
    </cfRule>
  </conditionalFormatting>
  <conditionalFormatting sqref="C2285">
    <cfRule type="cellIs" dxfId="2236" priority="1428" stopIfTrue="1" operator="equal">
      <formula>0</formula>
    </cfRule>
  </conditionalFormatting>
  <conditionalFormatting sqref="C2285">
    <cfRule type="containsText" dxfId="2235" priority="1424" stopIfTrue="1" operator="containsText" text="f'k{kk foHkkx jktLFkku">
      <formula>NOT(ISERROR(SEARCH("f'k{kk foHkkx jktLFkku",C2285)))</formula>
    </cfRule>
    <cfRule type="containsText" dxfId="2234" priority="1427" stopIfTrue="1" operator="containsText" text="iw.kkZad">
      <formula>NOT(ISERROR(SEARCH("iw.kkZad",C2285)))</formula>
    </cfRule>
  </conditionalFormatting>
  <conditionalFormatting sqref="C2285">
    <cfRule type="cellIs" dxfId="2233" priority="1425" stopIfTrue="1" operator="equal">
      <formula>1800</formula>
    </cfRule>
    <cfRule type="cellIs" dxfId="2232" priority="1426" stopIfTrue="1" operator="equal">
      <formula>200</formula>
    </cfRule>
  </conditionalFormatting>
  <conditionalFormatting sqref="C2285">
    <cfRule type="containsText" dxfId="2231" priority="1423" stopIfTrue="1" operator="containsText" text="dsoy jktdh; fo|ky;ksa esa iz;ksx gsrq fu%'kqYd">
      <formula>NOT(ISERROR(SEARCH("dsoy jktdh; fo|ky;ksa esa iz;ksx gsrq fu%'kqYd",C2285)))</formula>
    </cfRule>
  </conditionalFormatting>
  <conditionalFormatting sqref="C2272:C2273">
    <cfRule type="containsText" dxfId="2230" priority="1405" stopIfTrue="1" operator="containsText" text="dsoy jktdh; fo|ky;ksa esa iz;ksx gsrq fu%'kqYd">
      <formula>NOT(ISERROR(SEARCH("dsoy jktdh; fo|ky;ksa esa iz;ksx gsrq fu%'kqYd",C2272)))</formula>
    </cfRule>
  </conditionalFormatting>
  <conditionalFormatting sqref="J2294">
    <cfRule type="cellIs" dxfId="2229" priority="1422" stopIfTrue="1" operator="equal">
      <formula>0</formula>
    </cfRule>
  </conditionalFormatting>
  <conditionalFormatting sqref="J2294">
    <cfRule type="containsText" dxfId="2228" priority="1418" stopIfTrue="1" operator="containsText" text="f'k{kk foHkkx jktLFkku">
      <formula>NOT(ISERROR(SEARCH("f'k{kk foHkkx jktLFkku",J2294)))</formula>
    </cfRule>
    <cfRule type="containsText" dxfId="2227" priority="1421" stopIfTrue="1" operator="containsText" text="iw.kkZad">
      <formula>NOT(ISERROR(SEARCH("iw.kkZad",J2294)))</formula>
    </cfRule>
  </conditionalFormatting>
  <conditionalFormatting sqref="J2294">
    <cfRule type="cellIs" dxfId="2226" priority="1419" stopIfTrue="1" operator="equal">
      <formula>1800</formula>
    </cfRule>
    <cfRule type="cellIs" dxfId="2225" priority="1420" stopIfTrue="1" operator="equal">
      <formula>200</formula>
    </cfRule>
  </conditionalFormatting>
  <conditionalFormatting sqref="J2294">
    <cfRule type="containsText" dxfId="2224" priority="1417" stopIfTrue="1" operator="containsText" text="dsoy jktdh; fo|ky;ksa esa iz;ksx gsrq fu%'kqYd">
      <formula>NOT(ISERROR(SEARCH("dsoy jktdh; fo|ky;ksa esa iz;ksx gsrq fu%'kqYd",J2294)))</formula>
    </cfRule>
  </conditionalFormatting>
  <conditionalFormatting sqref="C2269:C2270">
    <cfRule type="cellIs" dxfId="2223" priority="1414" stopIfTrue="1" operator="equal">
      <formula>0</formula>
    </cfRule>
  </conditionalFormatting>
  <conditionalFormatting sqref="C2269:C2270">
    <cfRule type="containsText" dxfId="2222" priority="1412" stopIfTrue="1" operator="containsText" text="f'k{kk foHkkx jktLFkku">
      <formula>NOT(ISERROR(SEARCH("f'k{kk foHkkx jktLFkku",C2269)))</formula>
    </cfRule>
    <cfRule type="containsText" dxfId="2221" priority="1413" stopIfTrue="1" operator="containsText" text="iw.kkZad">
      <formula>NOT(ISERROR(SEARCH("iw.kkZad",C2269)))</formula>
    </cfRule>
  </conditionalFormatting>
  <conditionalFormatting sqref="C2269:C2270">
    <cfRule type="containsText" dxfId="2220" priority="1411" stopIfTrue="1" operator="containsText" text="dsoy jktdh; fo|ky;ksa esa iz;ksx gsrq fu%'kqYd">
      <formula>NOT(ISERROR(SEARCH("dsoy jktdh; fo|ky;ksa esa iz;ksx gsrq fu%'kqYd",C2269)))</formula>
    </cfRule>
  </conditionalFormatting>
  <conditionalFormatting sqref="C2269:C2270">
    <cfRule type="cellIs" dxfId="2219" priority="1415" stopIfTrue="1" operator="equal">
      <formula>1800</formula>
    </cfRule>
    <cfRule type="cellIs" dxfId="2218" priority="1416" stopIfTrue="1" operator="equal">
      <formula>200</formula>
    </cfRule>
  </conditionalFormatting>
  <conditionalFormatting sqref="C2272:C2273">
    <cfRule type="cellIs" dxfId="2217" priority="1410" stopIfTrue="1" operator="equal">
      <formula>0</formula>
    </cfRule>
  </conditionalFormatting>
  <conditionalFormatting sqref="C2272:C2273">
    <cfRule type="containsText" dxfId="2216" priority="1406" stopIfTrue="1" operator="containsText" text="f'k{kk foHkkx jktLFkku">
      <formula>NOT(ISERROR(SEARCH("f'k{kk foHkkx jktLFkku",C2272)))</formula>
    </cfRule>
    <cfRule type="containsText" dxfId="2215" priority="1409" stopIfTrue="1" operator="containsText" text="iw.kkZad">
      <formula>NOT(ISERROR(SEARCH("iw.kkZad",C2272)))</formula>
    </cfRule>
  </conditionalFormatting>
  <conditionalFormatting sqref="C2272:C2273">
    <cfRule type="cellIs" dxfId="2214" priority="1407" stopIfTrue="1" operator="equal">
      <formula>1800</formula>
    </cfRule>
    <cfRule type="cellIs" dxfId="2213" priority="1408" stopIfTrue="1" operator="equal">
      <formula>200</formula>
    </cfRule>
  </conditionalFormatting>
  <conditionalFormatting sqref="B2307 C2306:H2307 B2308:H2309 C2298:C2299 B2311 E2310:E2311 H2310:H2311 B2312:E2312 G2312:H2315 C2310:D2310 F2310:G2310 B2314:E2315 C2313:E2313 B2319 C2317 E2317 G2317 E2325 B2302:C2302 B2303:B2304 I2303 I2306 D2305:J2305 J2316:J2319">
    <cfRule type="cellIs" dxfId="2212" priority="1398" stopIfTrue="1" operator="equal">
      <formula>0</formula>
    </cfRule>
  </conditionalFormatting>
  <conditionalFormatting sqref="B2307 C2306:H2307 B2308:H2309 C2298:C2299 B2311 E2310:E2311 H2310:H2311 B2312:E2312 G2312:H2315 C2310:D2310 F2310:G2310 B2314:E2315 C2313:E2313 B2319 C2317 E2317 G2317 E2325 B2302:C2302 B2303:B2304 I2303 I2306 D2305:J2305 J2316:J2319">
    <cfRule type="containsText" dxfId="2211" priority="1394" stopIfTrue="1" operator="containsText" text="f'k{kk foHkkx jktLFkku">
      <formula>NOT(ISERROR(SEARCH("f'k{kk foHkkx jktLFkku",B2298)))</formula>
    </cfRule>
    <cfRule type="containsText" dxfId="2210" priority="1397" stopIfTrue="1" operator="containsText" text="iw.kkZad">
      <formula>NOT(ISERROR(SEARCH("iw.kkZad",B2298)))</formula>
    </cfRule>
  </conditionalFormatting>
  <conditionalFormatting sqref="C2317 E2317 G2317 C2320 C2302 I2302:I2303 J2316:J2318">
    <cfRule type="cellIs" dxfId="2209" priority="1395" stopIfTrue="1" operator="equal">
      <formula>1800</formula>
    </cfRule>
    <cfRule type="cellIs" dxfId="2208" priority="1396" stopIfTrue="1" operator="equal">
      <formula>200</formula>
    </cfRule>
  </conditionalFormatting>
  <conditionalFormatting sqref="B2307 C2306:H2307 B2308:H2309 C2298:C2299 B2311 E2310:E2311 H2310:H2311 B2312:E2312 G2312:H2315 C2310:D2310 F2310:G2310 B2314:E2315 C2313:E2313 B2319 C2317 E2317 G2317 E2325 B2302:C2302 B2303:B2304 I2303 I2306 D2305:J2305 J2316:J2319">
    <cfRule type="containsText" dxfId="2207" priority="1393" stopIfTrue="1" operator="containsText" text="dsoy jktdh; fo|ky;ksa esa iz;ksx gsrq fu%'kqYd">
      <formula>NOT(ISERROR(SEARCH("dsoy jktdh; fo|ky;ksa esa iz;ksx gsrq fu%'kqYd",B2298)))</formula>
    </cfRule>
  </conditionalFormatting>
  <conditionalFormatting sqref="H2325">
    <cfRule type="containsText" dxfId="2206" priority="1389" stopIfTrue="1" operator="containsText" text="dsoy jktdh; fo|ky;ksa esa iz;ksx gsrq fu%'kqYd">
      <formula>NOT(ISERROR(SEARCH("dsoy jktdh; fo|ky;ksa esa iz;ksx gsrq fu%'kqYd",H2325)))</formula>
    </cfRule>
  </conditionalFormatting>
  <conditionalFormatting sqref="H2325">
    <cfRule type="cellIs" dxfId="2205" priority="1392" stopIfTrue="1" operator="equal">
      <formula>0</formula>
    </cfRule>
  </conditionalFormatting>
  <conditionalFormatting sqref="A2295:A2296 B2298:B2301 C2320 B2316 B2305:C2305 B2318:C2318 B2306">
    <cfRule type="cellIs" dxfId="2204" priority="1404" stopIfTrue="1" operator="equal">
      <formula>0</formula>
    </cfRule>
  </conditionalFormatting>
  <conditionalFormatting sqref="A2295:A2296 B2298:B2301 C2320 B2316 B2305:C2305 B2318:C2318 B2306">
    <cfRule type="containsText" dxfId="2203" priority="1400" stopIfTrue="1" operator="containsText" text="f'k{kk foHkkx jktLFkku">
      <formula>NOT(ISERROR(SEARCH("f'k{kk foHkkx jktLFkku",A2295)))</formula>
    </cfRule>
    <cfRule type="containsText" dxfId="2202" priority="1403" stopIfTrue="1" operator="containsText" text="iw.kkZad">
      <formula>NOT(ISERROR(SEARCH("iw.kkZad",A2295)))</formula>
    </cfRule>
  </conditionalFormatting>
  <conditionalFormatting sqref="C2299">
    <cfRule type="cellIs" dxfId="2201" priority="1401" stopIfTrue="1" operator="equal">
      <formula>1800</formula>
    </cfRule>
    <cfRule type="cellIs" dxfId="2200" priority="1402" stopIfTrue="1" operator="equal">
      <formula>200</formula>
    </cfRule>
  </conditionalFormatting>
  <conditionalFormatting sqref="A2295:A2296 B2298:B2301 C2320 B2316 B2305:C2305 B2318:C2318 B2306">
    <cfRule type="containsText" dxfId="2199" priority="1399" stopIfTrue="1" operator="containsText" text="dsoy jktdh; fo|ky;ksa esa iz;ksx gsrq fu%'kqYd">
      <formula>NOT(ISERROR(SEARCH("dsoy jktdh; fo|ky;ksa esa iz;ksx gsrq fu%'kqYd",A2295)))</formula>
    </cfRule>
  </conditionalFormatting>
  <conditionalFormatting sqref="B2313 B2310">
    <cfRule type="containsText" dxfId="2198" priority="1385" stopIfTrue="1" operator="containsText" text="dsoy jktdh; fo|ky;ksa esa iz;ksx gsrq fu%'kqYd">
      <formula>NOT(ISERROR(SEARCH("dsoy jktdh; fo|ky;ksa esa iz;ksx gsrq fu%'kqYd",B2310)))</formula>
    </cfRule>
  </conditionalFormatting>
  <conditionalFormatting sqref="H2325">
    <cfRule type="containsText" dxfId="2197" priority="1390" stopIfTrue="1" operator="containsText" text="f'k{kk foHkkx jktLFkku">
      <formula>NOT(ISERROR(SEARCH("f'k{kk foHkkx jktLFkku",H2325)))</formula>
    </cfRule>
    <cfRule type="containsText" dxfId="2196" priority="1391" stopIfTrue="1" operator="containsText" text="iw.kkZad">
      <formula>NOT(ISERROR(SEARCH("iw.kkZad",H2325)))</formula>
    </cfRule>
  </conditionalFormatting>
  <conditionalFormatting sqref="B2313 B2310">
    <cfRule type="cellIs" dxfId="2195" priority="1388" stopIfTrue="1" operator="equal">
      <formula>0</formula>
    </cfRule>
  </conditionalFormatting>
  <conditionalFormatting sqref="B2313 B2310">
    <cfRule type="containsText" dxfId="2194" priority="1386" stopIfTrue="1" operator="containsText" text="f'k{kk foHkkx jktLFkku">
      <formula>NOT(ISERROR(SEARCH("f'k{kk foHkkx jktLFkku",B2310)))</formula>
    </cfRule>
    <cfRule type="containsText" dxfId="2193" priority="1387" stopIfTrue="1" operator="containsText" text="iw.kkZad">
      <formula>NOT(ISERROR(SEARCH("iw.kkZad",B2310)))</formula>
    </cfRule>
  </conditionalFormatting>
  <conditionalFormatting sqref="G2318">
    <cfRule type="cellIs" dxfId="2192" priority="1384" stopIfTrue="1" operator="equal">
      <formula>0</formula>
    </cfRule>
  </conditionalFormatting>
  <conditionalFormatting sqref="G2318">
    <cfRule type="containsText" dxfId="2191" priority="1382" stopIfTrue="1" operator="containsText" text="f'k{kk foHkkx jktLFkku">
      <formula>NOT(ISERROR(SEARCH("f'k{kk foHkkx jktLFkku",G2318)))</formula>
    </cfRule>
    <cfRule type="containsText" dxfId="2190" priority="1383" stopIfTrue="1" operator="containsText" text="iw.kkZad">
      <formula>NOT(ISERROR(SEARCH("iw.kkZad",G2318)))</formula>
    </cfRule>
  </conditionalFormatting>
  <conditionalFormatting sqref="G2318">
    <cfRule type="containsText" dxfId="2189" priority="1381" stopIfTrue="1" operator="containsText" text="dsoy jktdh; fo|ky;ksa esa iz;ksx gsrq fu%'kqYd">
      <formula>NOT(ISERROR(SEARCH("dsoy jktdh; fo|ky;ksa esa iz;ksx gsrq fu%'kqYd",G2318)))</formula>
    </cfRule>
  </conditionalFormatting>
  <conditionalFormatting sqref="I2317">
    <cfRule type="cellIs" dxfId="2188" priority="1380" stopIfTrue="1" operator="equal">
      <formula>0</formula>
    </cfRule>
  </conditionalFormatting>
  <conditionalFormatting sqref="I2317">
    <cfRule type="containsText" dxfId="2187" priority="1376" stopIfTrue="1" operator="containsText" text="f'k{kk foHkkx jktLFkku">
      <formula>NOT(ISERROR(SEARCH("f'k{kk foHkkx jktLFkku",I2317)))</formula>
    </cfRule>
    <cfRule type="containsText" dxfId="2186" priority="1379" stopIfTrue="1" operator="containsText" text="iw.kkZad">
      <formula>NOT(ISERROR(SEARCH("iw.kkZad",I2317)))</formula>
    </cfRule>
  </conditionalFormatting>
  <conditionalFormatting sqref="I2317">
    <cfRule type="cellIs" dxfId="2185" priority="1377" stopIfTrue="1" operator="equal">
      <formula>1800</formula>
    </cfRule>
    <cfRule type="cellIs" dxfId="2184" priority="1378" stopIfTrue="1" operator="equal">
      <formula>200</formula>
    </cfRule>
  </conditionalFormatting>
  <conditionalFormatting sqref="I2317">
    <cfRule type="containsText" dxfId="2183" priority="1375" stopIfTrue="1" operator="containsText" text="dsoy jktdh; fo|ky;ksa esa iz;ksx gsrq fu%'kqYd">
      <formula>NOT(ISERROR(SEARCH("dsoy jktdh; fo|ky;ksa esa iz;ksx gsrq fu%'kqYd",I2317)))</formula>
    </cfRule>
  </conditionalFormatting>
  <conditionalFormatting sqref="C2316">
    <cfRule type="cellIs" dxfId="2182" priority="1374" stopIfTrue="1" operator="equal">
      <formula>0</formula>
    </cfRule>
  </conditionalFormatting>
  <conditionalFormatting sqref="C2316">
    <cfRule type="containsText" dxfId="2181" priority="1370" stopIfTrue="1" operator="containsText" text="f'k{kk foHkkx jktLFkku">
      <formula>NOT(ISERROR(SEARCH("f'k{kk foHkkx jktLFkku",C2316)))</formula>
    </cfRule>
    <cfRule type="containsText" dxfId="2180" priority="1373" stopIfTrue="1" operator="containsText" text="iw.kkZad">
      <formula>NOT(ISERROR(SEARCH("iw.kkZad",C2316)))</formula>
    </cfRule>
  </conditionalFormatting>
  <conditionalFormatting sqref="C2316">
    <cfRule type="cellIs" dxfId="2179" priority="1371" stopIfTrue="1" operator="equal">
      <formula>1800</formula>
    </cfRule>
    <cfRule type="cellIs" dxfId="2178" priority="1372" stopIfTrue="1" operator="equal">
      <formula>200</formula>
    </cfRule>
  </conditionalFormatting>
  <conditionalFormatting sqref="C2316">
    <cfRule type="containsText" dxfId="2177" priority="1369" stopIfTrue="1" operator="containsText" text="dsoy jktdh; fo|ky;ksa esa iz;ksx gsrq fu%'kqYd">
      <formula>NOT(ISERROR(SEARCH("dsoy jktdh; fo|ky;ksa esa iz;ksx gsrq fu%'kqYd",C2316)))</formula>
    </cfRule>
  </conditionalFormatting>
  <conditionalFormatting sqref="C2303:C2304">
    <cfRule type="containsText" dxfId="2176" priority="1351" stopIfTrue="1" operator="containsText" text="dsoy jktdh; fo|ky;ksa esa iz;ksx gsrq fu%'kqYd">
      <formula>NOT(ISERROR(SEARCH("dsoy jktdh; fo|ky;ksa esa iz;ksx gsrq fu%'kqYd",C2303)))</formula>
    </cfRule>
  </conditionalFormatting>
  <conditionalFormatting sqref="J2325">
    <cfRule type="cellIs" dxfId="2175" priority="1368" stopIfTrue="1" operator="equal">
      <formula>0</formula>
    </cfRule>
  </conditionalFormatting>
  <conditionalFormatting sqref="J2325">
    <cfRule type="containsText" dxfId="2174" priority="1364" stopIfTrue="1" operator="containsText" text="f'k{kk foHkkx jktLFkku">
      <formula>NOT(ISERROR(SEARCH("f'k{kk foHkkx jktLFkku",J2325)))</formula>
    </cfRule>
    <cfRule type="containsText" dxfId="2173" priority="1367" stopIfTrue="1" operator="containsText" text="iw.kkZad">
      <formula>NOT(ISERROR(SEARCH("iw.kkZad",J2325)))</formula>
    </cfRule>
  </conditionalFormatting>
  <conditionalFormatting sqref="J2325">
    <cfRule type="cellIs" dxfId="2172" priority="1365" stopIfTrue="1" operator="equal">
      <formula>1800</formula>
    </cfRule>
    <cfRule type="cellIs" dxfId="2171" priority="1366" stopIfTrue="1" operator="equal">
      <formula>200</formula>
    </cfRule>
  </conditionalFormatting>
  <conditionalFormatting sqref="J2325">
    <cfRule type="containsText" dxfId="2170" priority="1363" stopIfTrue="1" operator="containsText" text="dsoy jktdh; fo|ky;ksa esa iz;ksx gsrq fu%'kqYd">
      <formula>NOT(ISERROR(SEARCH("dsoy jktdh; fo|ky;ksa esa iz;ksx gsrq fu%'kqYd",J2325)))</formula>
    </cfRule>
  </conditionalFormatting>
  <conditionalFormatting sqref="C2300:C2301">
    <cfRule type="cellIs" dxfId="2169" priority="1360" stopIfTrue="1" operator="equal">
      <formula>0</formula>
    </cfRule>
  </conditionalFormatting>
  <conditionalFormatting sqref="C2300:C2301">
    <cfRule type="containsText" dxfId="2168" priority="1358" stopIfTrue="1" operator="containsText" text="f'k{kk foHkkx jktLFkku">
      <formula>NOT(ISERROR(SEARCH("f'k{kk foHkkx jktLFkku",C2300)))</formula>
    </cfRule>
    <cfRule type="containsText" dxfId="2167" priority="1359" stopIfTrue="1" operator="containsText" text="iw.kkZad">
      <formula>NOT(ISERROR(SEARCH("iw.kkZad",C2300)))</formula>
    </cfRule>
  </conditionalFormatting>
  <conditionalFormatting sqref="C2300:C2301">
    <cfRule type="containsText" dxfId="2166" priority="1357" stopIfTrue="1" operator="containsText" text="dsoy jktdh; fo|ky;ksa esa iz;ksx gsrq fu%'kqYd">
      <formula>NOT(ISERROR(SEARCH("dsoy jktdh; fo|ky;ksa esa iz;ksx gsrq fu%'kqYd",C2300)))</formula>
    </cfRule>
  </conditionalFormatting>
  <conditionalFormatting sqref="C2300:C2301">
    <cfRule type="cellIs" dxfId="2165" priority="1361" stopIfTrue="1" operator="equal">
      <formula>1800</formula>
    </cfRule>
    <cfRule type="cellIs" dxfId="2164" priority="1362" stopIfTrue="1" operator="equal">
      <formula>200</formula>
    </cfRule>
  </conditionalFormatting>
  <conditionalFormatting sqref="C2303:C2304">
    <cfRule type="cellIs" dxfId="2163" priority="1356" stopIfTrue="1" operator="equal">
      <formula>0</formula>
    </cfRule>
  </conditionalFormatting>
  <conditionalFormatting sqref="C2303:C2304">
    <cfRule type="containsText" dxfId="2162" priority="1352" stopIfTrue="1" operator="containsText" text="f'k{kk foHkkx jktLFkku">
      <formula>NOT(ISERROR(SEARCH("f'k{kk foHkkx jktLFkku",C2303)))</formula>
    </cfRule>
    <cfRule type="containsText" dxfId="2161" priority="1355" stopIfTrue="1" operator="containsText" text="iw.kkZad">
      <formula>NOT(ISERROR(SEARCH("iw.kkZad",C2303)))</formula>
    </cfRule>
  </conditionalFormatting>
  <conditionalFormatting sqref="C2303:C2304">
    <cfRule type="cellIs" dxfId="2160" priority="1353" stopIfTrue="1" operator="equal">
      <formula>1800</formula>
    </cfRule>
    <cfRule type="cellIs" dxfId="2159" priority="1354" stopIfTrue="1" operator="equal">
      <formula>200</formula>
    </cfRule>
  </conditionalFormatting>
  <conditionalFormatting sqref="B2338 C2337:H2338 B2339:H2340 C2329:C2330 B2342 E2341:E2342 H2341:H2342 B2343:E2343 G2343:H2346 C2341:D2341 F2341:G2341 B2345:E2346 C2344:E2344 B2350 C2348 E2348 G2348 E2356 B2333:C2333 B2334:B2335 I2334 I2337 D2336:J2336 J2347:J2350">
    <cfRule type="cellIs" dxfId="2158" priority="1344" stopIfTrue="1" operator="equal">
      <formula>0</formula>
    </cfRule>
  </conditionalFormatting>
  <conditionalFormatting sqref="B2338 C2337:H2338 B2339:H2340 C2329:C2330 B2342 E2341:E2342 H2341:H2342 B2343:E2343 G2343:H2346 C2341:D2341 F2341:G2341 B2345:E2346 C2344:E2344 B2350 C2348 E2348 G2348 E2356 B2333:C2333 B2334:B2335 I2334 I2337 D2336:J2336 J2347:J2350">
    <cfRule type="containsText" dxfId="2157" priority="1340" stopIfTrue="1" operator="containsText" text="f'k{kk foHkkx jktLFkku">
      <formula>NOT(ISERROR(SEARCH("f'k{kk foHkkx jktLFkku",B2329)))</formula>
    </cfRule>
    <cfRule type="containsText" dxfId="2156" priority="1343" stopIfTrue="1" operator="containsText" text="iw.kkZad">
      <formula>NOT(ISERROR(SEARCH("iw.kkZad",B2329)))</formula>
    </cfRule>
  </conditionalFormatting>
  <conditionalFormatting sqref="C2348 E2348 G2348 C2351 C2333 I2333:I2334 J2347:J2349">
    <cfRule type="cellIs" dxfId="2155" priority="1341" stopIfTrue="1" operator="equal">
      <formula>1800</formula>
    </cfRule>
    <cfRule type="cellIs" dxfId="2154" priority="1342" stopIfTrue="1" operator="equal">
      <formula>200</formula>
    </cfRule>
  </conditionalFormatting>
  <conditionalFormatting sqref="B2338 C2337:H2338 B2339:H2340 C2329:C2330 B2342 E2341:E2342 H2341:H2342 B2343:E2343 G2343:H2346 C2341:D2341 F2341:G2341 B2345:E2346 C2344:E2344 B2350 C2348 E2348 G2348 E2356 B2333:C2333 B2334:B2335 I2334 I2337 D2336:J2336 J2347:J2350">
    <cfRule type="containsText" dxfId="2153" priority="1339" stopIfTrue="1" operator="containsText" text="dsoy jktdh; fo|ky;ksa esa iz;ksx gsrq fu%'kqYd">
      <formula>NOT(ISERROR(SEARCH("dsoy jktdh; fo|ky;ksa esa iz;ksx gsrq fu%'kqYd",B2329)))</formula>
    </cfRule>
  </conditionalFormatting>
  <conditionalFormatting sqref="H2356">
    <cfRule type="containsText" dxfId="2152" priority="1335" stopIfTrue="1" operator="containsText" text="dsoy jktdh; fo|ky;ksa esa iz;ksx gsrq fu%'kqYd">
      <formula>NOT(ISERROR(SEARCH("dsoy jktdh; fo|ky;ksa esa iz;ksx gsrq fu%'kqYd",H2356)))</formula>
    </cfRule>
  </conditionalFormatting>
  <conditionalFormatting sqref="H2356">
    <cfRule type="cellIs" dxfId="2151" priority="1338" stopIfTrue="1" operator="equal">
      <formula>0</formula>
    </cfRule>
  </conditionalFormatting>
  <conditionalFormatting sqref="A2326:A2327 B2329:B2332 C2351 B2347 B2336:C2336 B2349:C2349 B2337">
    <cfRule type="cellIs" dxfId="2150" priority="1350" stopIfTrue="1" operator="equal">
      <formula>0</formula>
    </cfRule>
  </conditionalFormatting>
  <conditionalFormatting sqref="A2326:A2327 B2329:B2332 C2351 B2347 B2336:C2336 B2349:C2349 B2337">
    <cfRule type="containsText" dxfId="2149" priority="1346" stopIfTrue="1" operator="containsText" text="f'k{kk foHkkx jktLFkku">
      <formula>NOT(ISERROR(SEARCH("f'k{kk foHkkx jktLFkku",A2326)))</formula>
    </cfRule>
    <cfRule type="containsText" dxfId="2148" priority="1349" stopIfTrue="1" operator="containsText" text="iw.kkZad">
      <formula>NOT(ISERROR(SEARCH("iw.kkZad",A2326)))</formula>
    </cfRule>
  </conditionalFormatting>
  <conditionalFormatting sqref="C2330">
    <cfRule type="cellIs" dxfId="2147" priority="1347" stopIfTrue="1" operator="equal">
      <formula>1800</formula>
    </cfRule>
    <cfRule type="cellIs" dxfId="2146" priority="1348" stopIfTrue="1" operator="equal">
      <formula>200</formula>
    </cfRule>
  </conditionalFormatting>
  <conditionalFormatting sqref="A2326:A2327 B2329:B2332 C2351 B2347 B2336:C2336 B2349:C2349 B2337">
    <cfRule type="containsText" dxfId="2145" priority="1345" stopIfTrue="1" operator="containsText" text="dsoy jktdh; fo|ky;ksa esa iz;ksx gsrq fu%'kqYd">
      <formula>NOT(ISERROR(SEARCH("dsoy jktdh; fo|ky;ksa esa iz;ksx gsrq fu%'kqYd",A2326)))</formula>
    </cfRule>
  </conditionalFormatting>
  <conditionalFormatting sqref="B2344 B2341">
    <cfRule type="containsText" dxfId="2144" priority="1331" stopIfTrue="1" operator="containsText" text="dsoy jktdh; fo|ky;ksa esa iz;ksx gsrq fu%'kqYd">
      <formula>NOT(ISERROR(SEARCH("dsoy jktdh; fo|ky;ksa esa iz;ksx gsrq fu%'kqYd",B2341)))</formula>
    </cfRule>
  </conditionalFormatting>
  <conditionalFormatting sqref="H2356">
    <cfRule type="containsText" dxfId="2143" priority="1336" stopIfTrue="1" operator="containsText" text="f'k{kk foHkkx jktLFkku">
      <formula>NOT(ISERROR(SEARCH("f'k{kk foHkkx jktLFkku",H2356)))</formula>
    </cfRule>
    <cfRule type="containsText" dxfId="2142" priority="1337" stopIfTrue="1" operator="containsText" text="iw.kkZad">
      <formula>NOT(ISERROR(SEARCH("iw.kkZad",H2356)))</formula>
    </cfRule>
  </conditionalFormatting>
  <conditionalFormatting sqref="B2344 B2341">
    <cfRule type="cellIs" dxfId="2141" priority="1334" stopIfTrue="1" operator="equal">
      <formula>0</formula>
    </cfRule>
  </conditionalFormatting>
  <conditionalFormatting sqref="B2344 B2341">
    <cfRule type="containsText" dxfId="2140" priority="1332" stopIfTrue="1" operator="containsText" text="f'k{kk foHkkx jktLFkku">
      <formula>NOT(ISERROR(SEARCH("f'k{kk foHkkx jktLFkku",B2341)))</formula>
    </cfRule>
    <cfRule type="containsText" dxfId="2139" priority="1333" stopIfTrue="1" operator="containsText" text="iw.kkZad">
      <formula>NOT(ISERROR(SEARCH("iw.kkZad",B2341)))</formula>
    </cfRule>
  </conditionalFormatting>
  <conditionalFormatting sqref="G2349">
    <cfRule type="cellIs" dxfId="2138" priority="1330" stopIfTrue="1" operator="equal">
      <formula>0</formula>
    </cfRule>
  </conditionalFormatting>
  <conditionalFormatting sqref="G2349">
    <cfRule type="containsText" dxfId="2137" priority="1328" stopIfTrue="1" operator="containsText" text="f'k{kk foHkkx jktLFkku">
      <formula>NOT(ISERROR(SEARCH("f'k{kk foHkkx jktLFkku",G2349)))</formula>
    </cfRule>
    <cfRule type="containsText" dxfId="2136" priority="1329" stopIfTrue="1" operator="containsText" text="iw.kkZad">
      <formula>NOT(ISERROR(SEARCH("iw.kkZad",G2349)))</formula>
    </cfRule>
  </conditionalFormatting>
  <conditionalFormatting sqref="G2349">
    <cfRule type="containsText" dxfId="2135" priority="1327" stopIfTrue="1" operator="containsText" text="dsoy jktdh; fo|ky;ksa esa iz;ksx gsrq fu%'kqYd">
      <formula>NOT(ISERROR(SEARCH("dsoy jktdh; fo|ky;ksa esa iz;ksx gsrq fu%'kqYd",G2349)))</formula>
    </cfRule>
  </conditionalFormatting>
  <conditionalFormatting sqref="I2348">
    <cfRule type="cellIs" dxfId="2134" priority="1326" stopIfTrue="1" operator="equal">
      <formula>0</formula>
    </cfRule>
  </conditionalFormatting>
  <conditionalFormatting sqref="I2348">
    <cfRule type="containsText" dxfId="2133" priority="1322" stopIfTrue="1" operator="containsText" text="f'k{kk foHkkx jktLFkku">
      <formula>NOT(ISERROR(SEARCH("f'k{kk foHkkx jktLFkku",I2348)))</formula>
    </cfRule>
    <cfRule type="containsText" dxfId="2132" priority="1325" stopIfTrue="1" operator="containsText" text="iw.kkZad">
      <formula>NOT(ISERROR(SEARCH("iw.kkZad",I2348)))</formula>
    </cfRule>
  </conditionalFormatting>
  <conditionalFormatting sqref="I2348">
    <cfRule type="cellIs" dxfId="2131" priority="1323" stopIfTrue="1" operator="equal">
      <formula>1800</formula>
    </cfRule>
    <cfRule type="cellIs" dxfId="2130" priority="1324" stopIfTrue="1" operator="equal">
      <formula>200</formula>
    </cfRule>
  </conditionalFormatting>
  <conditionalFormatting sqref="I2348">
    <cfRule type="containsText" dxfId="2129" priority="1321" stopIfTrue="1" operator="containsText" text="dsoy jktdh; fo|ky;ksa esa iz;ksx gsrq fu%'kqYd">
      <formula>NOT(ISERROR(SEARCH("dsoy jktdh; fo|ky;ksa esa iz;ksx gsrq fu%'kqYd",I2348)))</formula>
    </cfRule>
  </conditionalFormatting>
  <conditionalFormatting sqref="C2347">
    <cfRule type="cellIs" dxfId="2128" priority="1320" stopIfTrue="1" operator="equal">
      <formula>0</formula>
    </cfRule>
  </conditionalFormatting>
  <conditionalFormatting sqref="C2347">
    <cfRule type="containsText" dxfId="2127" priority="1316" stopIfTrue="1" operator="containsText" text="f'k{kk foHkkx jktLFkku">
      <formula>NOT(ISERROR(SEARCH("f'k{kk foHkkx jktLFkku",C2347)))</formula>
    </cfRule>
    <cfRule type="containsText" dxfId="2126" priority="1319" stopIfTrue="1" operator="containsText" text="iw.kkZad">
      <formula>NOT(ISERROR(SEARCH("iw.kkZad",C2347)))</formula>
    </cfRule>
  </conditionalFormatting>
  <conditionalFormatting sqref="C2347">
    <cfRule type="cellIs" dxfId="2125" priority="1317" stopIfTrue="1" operator="equal">
      <formula>1800</formula>
    </cfRule>
    <cfRule type="cellIs" dxfId="2124" priority="1318" stopIfTrue="1" operator="equal">
      <formula>200</formula>
    </cfRule>
  </conditionalFormatting>
  <conditionalFormatting sqref="C2347">
    <cfRule type="containsText" dxfId="2123" priority="1315" stopIfTrue="1" operator="containsText" text="dsoy jktdh; fo|ky;ksa esa iz;ksx gsrq fu%'kqYd">
      <formula>NOT(ISERROR(SEARCH("dsoy jktdh; fo|ky;ksa esa iz;ksx gsrq fu%'kqYd",C2347)))</formula>
    </cfRule>
  </conditionalFormatting>
  <conditionalFormatting sqref="C2334:C2335">
    <cfRule type="containsText" dxfId="2122" priority="1297" stopIfTrue="1" operator="containsText" text="dsoy jktdh; fo|ky;ksa esa iz;ksx gsrq fu%'kqYd">
      <formula>NOT(ISERROR(SEARCH("dsoy jktdh; fo|ky;ksa esa iz;ksx gsrq fu%'kqYd",C2334)))</formula>
    </cfRule>
  </conditionalFormatting>
  <conditionalFormatting sqref="J2356">
    <cfRule type="cellIs" dxfId="2121" priority="1314" stopIfTrue="1" operator="equal">
      <formula>0</formula>
    </cfRule>
  </conditionalFormatting>
  <conditionalFormatting sqref="J2356">
    <cfRule type="containsText" dxfId="2120" priority="1310" stopIfTrue="1" operator="containsText" text="f'k{kk foHkkx jktLFkku">
      <formula>NOT(ISERROR(SEARCH("f'k{kk foHkkx jktLFkku",J2356)))</formula>
    </cfRule>
    <cfRule type="containsText" dxfId="2119" priority="1313" stopIfTrue="1" operator="containsText" text="iw.kkZad">
      <formula>NOT(ISERROR(SEARCH("iw.kkZad",J2356)))</formula>
    </cfRule>
  </conditionalFormatting>
  <conditionalFormatting sqref="J2356">
    <cfRule type="cellIs" dxfId="2118" priority="1311" stopIfTrue="1" operator="equal">
      <formula>1800</formula>
    </cfRule>
    <cfRule type="cellIs" dxfId="2117" priority="1312" stopIfTrue="1" operator="equal">
      <formula>200</formula>
    </cfRule>
  </conditionalFormatting>
  <conditionalFormatting sqref="J2356">
    <cfRule type="containsText" dxfId="2116" priority="1309" stopIfTrue="1" operator="containsText" text="dsoy jktdh; fo|ky;ksa esa iz;ksx gsrq fu%'kqYd">
      <formula>NOT(ISERROR(SEARCH("dsoy jktdh; fo|ky;ksa esa iz;ksx gsrq fu%'kqYd",J2356)))</formula>
    </cfRule>
  </conditionalFormatting>
  <conditionalFormatting sqref="C2331:C2332">
    <cfRule type="cellIs" dxfId="2115" priority="1306" stopIfTrue="1" operator="equal">
      <formula>0</formula>
    </cfRule>
  </conditionalFormatting>
  <conditionalFormatting sqref="C2331:C2332">
    <cfRule type="containsText" dxfId="2114" priority="1304" stopIfTrue="1" operator="containsText" text="f'k{kk foHkkx jktLFkku">
      <formula>NOT(ISERROR(SEARCH("f'k{kk foHkkx jktLFkku",C2331)))</formula>
    </cfRule>
    <cfRule type="containsText" dxfId="2113" priority="1305" stopIfTrue="1" operator="containsText" text="iw.kkZad">
      <formula>NOT(ISERROR(SEARCH("iw.kkZad",C2331)))</formula>
    </cfRule>
  </conditionalFormatting>
  <conditionalFormatting sqref="C2331:C2332">
    <cfRule type="containsText" dxfId="2112" priority="1303" stopIfTrue="1" operator="containsText" text="dsoy jktdh; fo|ky;ksa esa iz;ksx gsrq fu%'kqYd">
      <formula>NOT(ISERROR(SEARCH("dsoy jktdh; fo|ky;ksa esa iz;ksx gsrq fu%'kqYd",C2331)))</formula>
    </cfRule>
  </conditionalFormatting>
  <conditionalFormatting sqref="C2331:C2332">
    <cfRule type="cellIs" dxfId="2111" priority="1307" stopIfTrue="1" operator="equal">
      <formula>1800</formula>
    </cfRule>
    <cfRule type="cellIs" dxfId="2110" priority="1308" stopIfTrue="1" operator="equal">
      <formula>200</formula>
    </cfRule>
  </conditionalFormatting>
  <conditionalFormatting sqref="C2334:C2335">
    <cfRule type="cellIs" dxfId="2109" priority="1302" stopIfTrue="1" operator="equal">
      <formula>0</formula>
    </cfRule>
  </conditionalFormatting>
  <conditionalFormatting sqref="C2334:C2335">
    <cfRule type="containsText" dxfId="2108" priority="1298" stopIfTrue="1" operator="containsText" text="f'k{kk foHkkx jktLFkku">
      <formula>NOT(ISERROR(SEARCH("f'k{kk foHkkx jktLFkku",C2334)))</formula>
    </cfRule>
    <cfRule type="containsText" dxfId="2107" priority="1301" stopIfTrue="1" operator="containsText" text="iw.kkZad">
      <formula>NOT(ISERROR(SEARCH("iw.kkZad",C2334)))</formula>
    </cfRule>
  </conditionalFormatting>
  <conditionalFormatting sqref="C2334:C2335">
    <cfRule type="cellIs" dxfId="2106" priority="1299" stopIfTrue="1" operator="equal">
      <formula>1800</formula>
    </cfRule>
    <cfRule type="cellIs" dxfId="2105" priority="1300" stopIfTrue="1" operator="equal">
      <formula>200</formula>
    </cfRule>
  </conditionalFormatting>
  <conditionalFormatting sqref="B2369 C2368:H2369 B2370:H2371 C2360:C2361 B2373 E2372:E2373 H2372:H2373 B2374:E2374 G2374:H2377 C2372:D2372 F2372:G2372 B2376:E2377 C2375:E2375 B2381 C2379 E2379 G2379 E2387 B2364:C2364 B2365:B2366 I2365 I2368 D2367:J2367 J2378:J2381">
    <cfRule type="cellIs" dxfId="2104" priority="1290" stopIfTrue="1" operator="equal">
      <formula>0</formula>
    </cfRule>
  </conditionalFormatting>
  <conditionalFormatting sqref="B2369 C2368:H2369 B2370:H2371 C2360:C2361 B2373 E2372:E2373 H2372:H2373 B2374:E2374 G2374:H2377 C2372:D2372 F2372:G2372 B2376:E2377 C2375:E2375 B2381 C2379 E2379 G2379 E2387 B2364:C2364 B2365:B2366 I2365 I2368 D2367:J2367 J2378:J2381">
    <cfRule type="containsText" dxfId="2103" priority="1286" stopIfTrue="1" operator="containsText" text="f'k{kk foHkkx jktLFkku">
      <formula>NOT(ISERROR(SEARCH("f'k{kk foHkkx jktLFkku",B2360)))</formula>
    </cfRule>
    <cfRule type="containsText" dxfId="2102" priority="1289" stopIfTrue="1" operator="containsText" text="iw.kkZad">
      <formula>NOT(ISERROR(SEARCH("iw.kkZad",B2360)))</formula>
    </cfRule>
  </conditionalFormatting>
  <conditionalFormatting sqref="C2379 E2379 G2379 C2382 C2364 I2364:I2365 J2378:J2380">
    <cfRule type="cellIs" dxfId="2101" priority="1287" stopIfTrue="1" operator="equal">
      <formula>1800</formula>
    </cfRule>
    <cfRule type="cellIs" dxfId="2100" priority="1288" stopIfTrue="1" operator="equal">
      <formula>200</formula>
    </cfRule>
  </conditionalFormatting>
  <conditionalFormatting sqref="B2369 C2368:H2369 B2370:H2371 C2360:C2361 B2373 E2372:E2373 H2372:H2373 B2374:E2374 G2374:H2377 C2372:D2372 F2372:G2372 B2376:E2377 C2375:E2375 B2381 C2379 E2379 G2379 E2387 B2364:C2364 B2365:B2366 I2365 I2368 D2367:J2367 J2378:J2381">
    <cfRule type="containsText" dxfId="2099" priority="1285" stopIfTrue="1" operator="containsText" text="dsoy jktdh; fo|ky;ksa esa iz;ksx gsrq fu%'kqYd">
      <formula>NOT(ISERROR(SEARCH("dsoy jktdh; fo|ky;ksa esa iz;ksx gsrq fu%'kqYd",B2360)))</formula>
    </cfRule>
  </conditionalFormatting>
  <conditionalFormatting sqref="H2387">
    <cfRule type="containsText" dxfId="2098" priority="1281" stopIfTrue="1" operator="containsText" text="dsoy jktdh; fo|ky;ksa esa iz;ksx gsrq fu%'kqYd">
      <formula>NOT(ISERROR(SEARCH("dsoy jktdh; fo|ky;ksa esa iz;ksx gsrq fu%'kqYd",H2387)))</formula>
    </cfRule>
  </conditionalFormatting>
  <conditionalFormatting sqref="H2387">
    <cfRule type="cellIs" dxfId="2097" priority="1284" stopIfTrue="1" operator="equal">
      <formula>0</formula>
    </cfRule>
  </conditionalFormatting>
  <conditionalFormatting sqref="A2357:A2358 B2360:B2363 C2382 B2378 B2367:C2367 B2380:C2380 B2368">
    <cfRule type="cellIs" dxfId="2096" priority="1296" stopIfTrue="1" operator="equal">
      <formula>0</formula>
    </cfRule>
  </conditionalFormatting>
  <conditionalFormatting sqref="A2357:A2358 B2360:B2363 C2382 B2378 B2367:C2367 B2380:C2380 B2368">
    <cfRule type="containsText" dxfId="2095" priority="1292" stopIfTrue="1" operator="containsText" text="f'k{kk foHkkx jktLFkku">
      <formula>NOT(ISERROR(SEARCH("f'k{kk foHkkx jktLFkku",A2357)))</formula>
    </cfRule>
    <cfRule type="containsText" dxfId="2094" priority="1295" stopIfTrue="1" operator="containsText" text="iw.kkZad">
      <formula>NOT(ISERROR(SEARCH("iw.kkZad",A2357)))</formula>
    </cfRule>
  </conditionalFormatting>
  <conditionalFormatting sqref="C2361">
    <cfRule type="cellIs" dxfId="2093" priority="1293" stopIfTrue="1" operator="equal">
      <formula>1800</formula>
    </cfRule>
    <cfRule type="cellIs" dxfId="2092" priority="1294" stopIfTrue="1" operator="equal">
      <formula>200</formula>
    </cfRule>
  </conditionalFormatting>
  <conditionalFormatting sqref="A2357:A2358 B2360:B2363 C2382 B2378 B2367:C2367 B2380:C2380 B2368">
    <cfRule type="containsText" dxfId="2091" priority="1291" stopIfTrue="1" operator="containsText" text="dsoy jktdh; fo|ky;ksa esa iz;ksx gsrq fu%'kqYd">
      <formula>NOT(ISERROR(SEARCH("dsoy jktdh; fo|ky;ksa esa iz;ksx gsrq fu%'kqYd",A2357)))</formula>
    </cfRule>
  </conditionalFormatting>
  <conditionalFormatting sqref="B2375 B2372">
    <cfRule type="containsText" dxfId="2090" priority="1277" stopIfTrue="1" operator="containsText" text="dsoy jktdh; fo|ky;ksa esa iz;ksx gsrq fu%'kqYd">
      <formula>NOT(ISERROR(SEARCH("dsoy jktdh; fo|ky;ksa esa iz;ksx gsrq fu%'kqYd",B2372)))</formula>
    </cfRule>
  </conditionalFormatting>
  <conditionalFormatting sqref="H2387">
    <cfRule type="containsText" dxfId="2089" priority="1282" stopIfTrue="1" operator="containsText" text="f'k{kk foHkkx jktLFkku">
      <formula>NOT(ISERROR(SEARCH("f'k{kk foHkkx jktLFkku",H2387)))</formula>
    </cfRule>
    <cfRule type="containsText" dxfId="2088" priority="1283" stopIfTrue="1" operator="containsText" text="iw.kkZad">
      <formula>NOT(ISERROR(SEARCH("iw.kkZad",H2387)))</formula>
    </cfRule>
  </conditionalFormatting>
  <conditionalFormatting sqref="B2375 B2372">
    <cfRule type="cellIs" dxfId="2087" priority="1280" stopIfTrue="1" operator="equal">
      <formula>0</formula>
    </cfRule>
  </conditionalFormatting>
  <conditionalFormatting sqref="B2375 B2372">
    <cfRule type="containsText" dxfId="2086" priority="1278" stopIfTrue="1" operator="containsText" text="f'k{kk foHkkx jktLFkku">
      <formula>NOT(ISERROR(SEARCH("f'k{kk foHkkx jktLFkku",B2372)))</formula>
    </cfRule>
    <cfRule type="containsText" dxfId="2085" priority="1279" stopIfTrue="1" operator="containsText" text="iw.kkZad">
      <formula>NOT(ISERROR(SEARCH("iw.kkZad",B2372)))</formula>
    </cfRule>
  </conditionalFormatting>
  <conditionalFormatting sqref="G2380">
    <cfRule type="cellIs" dxfId="2084" priority="1276" stopIfTrue="1" operator="equal">
      <formula>0</formula>
    </cfRule>
  </conditionalFormatting>
  <conditionalFormatting sqref="G2380">
    <cfRule type="containsText" dxfId="2083" priority="1274" stopIfTrue="1" operator="containsText" text="f'k{kk foHkkx jktLFkku">
      <formula>NOT(ISERROR(SEARCH("f'k{kk foHkkx jktLFkku",G2380)))</formula>
    </cfRule>
    <cfRule type="containsText" dxfId="2082" priority="1275" stopIfTrue="1" operator="containsText" text="iw.kkZad">
      <formula>NOT(ISERROR(SEARCH("iw.kkZad",G2380)))</formula>
    </cfRule>
  </conditionalFormatting>
  <conditionalFormatting sqref="G2380">
    <cfRule type="containsText" dxfId="2081" priority="1273" stopIfTrue="1" operator="containsText" text="dsoy jktdh; fo|ky;ksa esa iz;ksx gsrq fu%'kqYd">
      <formula>NOT(ISERROR(SEARCH("dsoy jktdh; fo|ky;ksa esa iz;ksx gsrq fu%'kqYd",G2380)))</formula>
    </cfRule>
  </conditionalFormatting>
  <conditionalFormatting sqref="I2379">
    <cfRule type="cellIs" dxfId="2080" priority="1272" stopIfTrue="1" operator="equal">
      <formula>0</formula>
    </cfRule>
  </conditionalFormatting>
  <conditionalFormatting sqref="I2379">
    <cfRule type="containsText" dxfId="2079" priority="1268" stopIfTrue="1" operator="containsText" text="f'k{kk foHkkx jktLFkku">
      <formula>NOT(ISERROR(SEARCH("f'k{kk foHkkx jktLFkku",I2379)))</formula>
    </cfRule>
    <cfRule type="containsText" dxfId="2078" priority="1271" stopIfTrue="1" operator="containsText" text="iw.kkZad">
      <formula>NOT(ISERROR(SEARCH("iw.kkZad",I2379)))</formula>
    </cfRule>
  </conditionalFormatting>
  <conditionalFormatting sqref="I2379">
    <cfRule type="cellIs" dxfId="2077" priority="1269" stopIfTrue="1" operator="equal">
      <formula>1800</formula>
    </cfRule>
    <cfRule type="cellIs" dxfId="2076" priority="1270" stopIfTrue="1" operator="equal">
      <formula>200</formula>
    </cfRule>
  </conditionalFormatting>
  <conditionalFormatting sqref="I2379">
    <cfRule type="containsText" dxfId="2075" priority="1267" stopIfTrue="1" operator="containsText" text="dsoy jktdh; fo|ky;ksa esa iz;ksx gsrq fu%'kqYd">
      <formula>NOT(ISERROR(SEARCH("dsoy jktdh; fo|ky;ksa esa iz;ksx gsrq fu%'kqYd",I2379)))</formula>
    </cfRule>
  </conditionalFormatting>
  <conditionalFormatting sqref="C2378">
    <cfRule type="cellIs" dxfId="2074" priority="1266" stopIfTrue="1" operator="equal">
      <formula>0</formula>
    </cfRule>
  </conditionalFormatting>
  <conditionalFormatting sqref="C2378">
    <cfRule type="containsText" dxfId="2073" priority="1262" stopIfTrue="1" operator="containsText" text="f'k{kk foHkkx jktLFkku">
      <formula>NOT(ISERROR(SEARCH("f'k{kk foHkkx jktLFkku",C2378)))</formula>
    </cfRule>
    <cfRule type="containsText" dxfId="2072" priority="1265" stopIfTrue="1" operator="containsText" text="iw.kkZad">
      <formula>NOT(ISERROR(SEARCH("iw.kkZad",C2378)))</formula>
    </cfRule>
  </conditionalFormatting>
  <conditionalFormatting sqref="C2378">
    <cfRule type="cellIs" dxfId="2071" priority="1263" stopIfTrue="1" operator="equal">
      <formula>1800</formula>
    </cfRule>
    <cfRule type="cellIs" dxfId="2070" priority="1264" stopIfTrue="1" operator="equal">
      <formula>200</formula>
    </cfRule>
  </conditionalFormatting>
  <conditionalFormatting sqref="C2378">
    <cfRule type="containsText" dxfId="2069" priority="1261" stopIfTrue="1" operator="containsText" text="dsoy jktdh; fo|ky;ksa esa iz;ksx gsrq fu%'kqYd">
      <formula>NOT(ISERROR(SEARCH("dsoy jktdh; fo|ky;ksa esa iz;ksx gsrq fu%'kqYd",C2378)))</formula>
    </cfRule>
  </conditionalFormatting>
  <conditionalFormatting sqref="C2365:C2366">
    <cfRule type="containsText" dxfId="2068" priority="1243" stopIfTrue="1" operator="containsText" text="dsoy jktdh; fo|ky;ksa esa iz;ksx gsrq fu%'kqYd">
      <formula>NOT(ISERROR(SEARCH("dsoy jktdh; fo|ky;ksa esa iz;ksx gsrq fu%'kqYd",C2365)))</formula>
    </cfRule>
  </conditionalFormatting>
  <conditionalFormatting sqref="J2387">
    <cfRule type="cellIs" dxfId="2067" priority="1260" stopIfTrue="1" operator="equal">
      <formula>0</formula>
    </cfRule>
  </conditionalFormatting>
  <conditionalFormatting sqref="J2387">
    <cfRule type="containsText" dxfId="2066" priority="1256" stopIfTrue="1" operator="containsText" text="f'k{kk foHkkx jktLFkku">
      <formula>NOT(ISERROR(SEARCH("f'k{kk foHkkx jktLFkku",J2387)))</formula>
    </cfRule>
    <cfRule type="containsText" dxfId="2065" priority="1259" stopIfTrue="1" operator="containsText" text="iw.kkZad">
      <formula>NOT(ISERROR(SEARCH("iw.kkZad",J2387)))</formula>
    </cfRule>
  </conditionalFormatting>
  <conditionalFormatting sqref="J2387">
    <cfRule type="cellIs" dxfId="2064" priority="1257" stopIfTrue="1" operator="equal">
      <formula>1800</formula>
    </cfRule>
    <cfRule type="cellIs" dxfId="2063" priority="1258" stopIfTrue="1" operator="equal">
      <formula>200</formula>
    </cfRule>
  </conditionalFormatting>
  <conditionalFormatting sqref="J2387">
    <cfRule type="containsText" dxfId="2062" priority="1255" stopIfTrue="1" operator="containsText" text="dsoy jktdh; fo|ky;ksa esa iz;ksx gsrq fu%'kqYd">
      <formula>NOT(ISERROR(SEARCH("dsoy jktdh; fo|ky;ksa esa iz;ksx gsrq fu%'kqYd",J2387)))</formula>
    </cfRule>
  </conditionalFormatting>
  <conditionalFormatting sqref="C2362:C2363">
    <cfRule type="cellIs" dxfId="2061" priority="1252" stopIfTrue="1" operator="equal">
      <formula>0</formula>
    </cfRule>
  </conditionalFormatting>
  <conditionalFormatting sqref="C2362:C2363">
    <cfRule type="containsText" dxfId="2060" priority="1250" stopIfTrue="1" operator="containsText" text="f'k{kk foHkkx jktLFkku">
      <formula>NOT(ISERROR(SEARCH("f'k{kk foHkkx jktLFkku",C2362)))</formula>
    </cfRule>
    <cfRule type="containsText" dxfId="2059" priority="1251" stopIfTrue="1" operator="containsText" text="iw.kkZad">
      <formula>NOT(ISERROR(SEARCH("iw.kkZad",C2362)))</formula>
    </cfRule>
  </conditionalFormatting>
  <conditionalFormatting sqref="C2362:C2363">
    <cfRule type="containsText" dxfId="2058" priority="1249" stopIfTrue="1" operator="containsText" text="dsoy jktdh; fo|ky;ksa esa iz;ksx gsrq fu%'kqYd">
      <formula>NOT(ISERROR(SEARCH("dsoy jktdh; fo|ky;ksa esa iz;ksx gsrq fu%'kqYd",C2362)))</formula>
    </cfRule>
  </conditionalFormatting>
  <conditionalFormatting sqref="C2362:C2363">
    <cfRule type="cellIs" dxfId="2057" priority="1253" stopIfTrue="1" operator="equal">
      <formula>1800</formula>
    </cfRule>
    <cfRule type="cellIs" dxfId="2056" priority="1254" stopIfTrue="1" operator="equal">
      <formula>200</formula>
    </cfRule>
  </conditionalFormatting>
  <conditionalFormatting sqref="C2365:C2366">
    <cfRule type="cellIs" dxfId="2055" priority="1248" stopIfTrue="1" operator="equal">
      <formula>0</formula>
    </cfRule>
  </conditionalFormatting>
  <conditionalFormatting sqref="C2365:C2366">
    <cfRule type="containsText" dxfId="2054" priority="1244" stopIfTrue="1" operator="containsText" text="f'k{kk foHkkx jktLFkku">
      <formula>NOT(ISERROR(SEARCH("f'k{kk foHkkx jktLFkku",C2365)))</formula>
    </cfRule>
    <cfRule type="containsText" dxfId="2053" priority="1247" stopIfTrue="1" operator="containsText" text="iw.kkZad">
      <formula>NOT(ISERROR(SEARCH("iw.kkZad",C2365)))</formula>
    </cfRule>
  </conditionalFormatting>
  <conditionalFormatting sqref="C2365:C2366">
    <cfRule type="cellIs" dxfId="2052" priority="1245" stopIfTrue="1" operator="equal">
      <formula>1800</formula>
    </cfRule>
    <cfRule type="cellIs" dxfId="2051" priority="1246" stopIfTrue="1" operator="equal">
      <formula>200</formula>
    </cfRule>
  </conditionalFormatting>
  <conditionalFormatting sqref="B2400 C2399:H2400 B2401:H2402 C2391:C2392 B2404 E2403:E2404 H2403:H2404 B2405:E2405 G2405:H2408 C2403:D2403 F2403:G2403 B2407:E2408 C2406:E2406 B2412 C2410 E2410 G2410 E2418 B2395:C2395 B2396:B2397 I2396 I2399 D2398:J2398 J2409:J2412">
    <cfRule type="cellIs" dxfId="2050" priority="1236" stopIfTrue="1" operator="equal">
      <formula>0</formula>
    </cfRule>
  </conditionalFormatting>
  <conditionalFormatting sqref="B2400 C2399:H2400 B2401:H2402 C2391:C2392 B2404 E2403:E2404 H2403:H2404 B2405:E2405 G2405:H2408 C2403:D2403 F2403:G2403 B2407:E2408 C2406:E2406 B2412 C2410 E2410 G2410 E2418 B2395:C2395 B2396:B2397 I2396 I2399 D2398:J2398 J2409:J2412">
    <cfRule type="containsText" dxfId="2049" priority="1232" stopIfTrue="1" operator="containsText" text="f'k{kk foHkkx jktLFkku">
      <formula>NOT(ISERROR(SEARCH("f'k{kk foHkkx jktLFkku",B2391)))</formula>
    </cfRule>
    <cfRule type="containsText" dxfId="2048" priority="1235" stopIfTrue="1" operator="containsText" text="iw.kkZad">
      <formula>NOT(ISERROR(SEARCH("iw.kkZad",B2391)))</formula>
    </cfRule>
  </conditionalFormatting>
  <conditionalFormatting sqref="C2410 E2410 G2410 C2413 C2395 I2395:I2396 J2409:J2411">
    <cfRule type="cellIs" dxfId="2047" priority="1233" stopIfTrue="1" operator="equal">
      <formula>1800</formula>
    </cfRule>
    <cfRule type="cellIs" dxfId="2046" priority="1234" stopIfTrue="1" operator="equal">
      <formula>200</formula>
    </cfRule>
  </conditionalFormatting>
  <conditionalFormatting sqref="B2400 C2399:H2400 B2401:H2402 C2391:C2392 B2404 E2403:E2404 H2403:H2404 B2405:E2405 G2405:H2408 C2403:D2403 F2403:G2403 B2407:E2408 C2406:E2406 B2412 C2410 E2410 G2410 E2418 B2395:C2395 B2396:B2397 I2396 I2399 D2398:J2398 J2409:J2412">
    <cfRule type="containsText" dxfId="2045" priority="1231" stopIfTrue="1" operator="containsText" text="dsoy jktdh; fo|ky;ksa esa iz;ksx gsrq fu%'kqYd">
      <formula>NOT(ISERROR(SEARCH("dsoy jktdh; fo|ky;ksa esa iz;ksx gsrq fu%'kqYd",B2391)))</formula>
    </cfRule>
  </conditionalFormatting>
  <conditionalFormatting sqref="H2418">
    <cfRule type="containsText" dxfId="2044" priority="1227" stopIfTrue="1" operator="containsText" text="dsoy jktdh; fo|ky;ksa esa iz;ksx gsrq fu%'kqYd">
      <formula>NOT(ISERROR(SEARCH("dsoy jktdh; fo|ky;ksa esa iz;ksx gsrq fu%'kqYd",H2418)))</formula>
    </cfRule>
  </conditionalFormatting>
  <conditionalFormatting sqref="H2418">
    <cfRule type="cellIs" dxfId="2043" priority="1230" stopIfTrue="1" operator="equal">
      <formula>0</formula>
    </cfRule>
  </conditionalFormatting>
  <conditionalFormatting sqref="A2388:A2389 B2391:B2394 C2413 B2409 B2398:C2398 B2411:C2411 B2399">
    <cfRule type="cellIs" dxfId="2042" priority="1242" stopIfTrue="1" operator="equal">
      <formula>0</formula>
    </cfRule>
  </conditionalFormatting>
  <conditionalFormatting sqref="A2388:A2389 B2391:B2394 C2413 B2409 B2398:C2398 B2411:C2411 B2399">
    <cfRule type="containsText" dxfId="2041" priority="1238" stopIfTrue="1" operator="containsText" text="f'k{kk foHkkx jktLFkku">
      <formula>NOT(ISERROR(SEARCH("f'k{kk foHkkx jktLFkku",A2388)))</formula>
    </cfRule>
    <cfRule type="containsText" dxfId="2040" priority="1241" stopIfTrue="1" operator="containsText" text="iw.kkZad">
      <formula>NOT(ISERROR(SEARCH("iw.kkZad",A2388)))</formula>
    </cfRule>
  </conditionalFormatting>
  <conditionalFormatting sqref="C2392">
    <cfRule type="cellIs" dxfId="2039" priority="1239" stopIfTrue="1" operator="equal">
      <formula>1800</formula>
    </cfRule>
    <cfRule type="cellIs" dxfId="2038" priority="1240" stopIfTrue="1" operator="equal">
      <formula>200</formula>
    </cfRule>
  </conditionalFormatting>
  <conditionalFormatting sqref="A2388:A2389 B2391:B2394 C2413 B2409 B2398:C2398 B2411:C2411 B2399">
    <cfRule type="containsText" dxfId="2037" priority="1237" stopIfTrue="1" operator="containsText" text="dsoy jktdh; fo|ky;ksa esa iz;ksx gsrq fu%'kqYd">
      <formula>NOT(ISERROR(SEARCH("dsoy jktdh; fo|ky;ksa esa iz;ksx gsrq fu%'kqYd",A2388)))</formula>
    </cfRule>
  </conditionalFormatting>
  <conditionalFormatting sqref="B2406 B2403">
    <cfRule type="containsText" dxfId="2036" priority="1223" stopIfTrue="1" operator="containsText" text="dsoy jktdh; fo|ky;ksa esa iz;ksx gsrq fu%'kqYd">
      <formula>NOT(ISERROR(SEARCH("dsoy jktdh; fo|ky;ksa esa iz;ksx gsrq fu%'kqYd",B2403)))</formula>
    </cfRule>
  </conditionalFormatting>
  <conditionalFormatting sqref="H2418">
    <cfRule type="containsText" dxfId="2035" priority="1228" stopIfTrue="1" operator="containsText" text="f'k{kk foHkkx jktLFkku">
      <formula>NOT(ISERROR(SEARCH("f'k{kk foHkkx jktLFkku",H2418)))</formula>
    </cfRule>
    <cfRule type="containsText" dxfId="2034" priority="1229" stopIfTrue="1" operator="containsText" text="iw.kkZad">
      <formula>NOT(ISERROR(SEARCH("iw.kkZad",H2418)))</formula>
    </cfRule>
  </conditionalFormatting>
  <conditionalFormatting sqref="B2406 B2403">
    <cfRule type="cellIs" dxfId="2033" priority="1226" stopIfTrue="1" operator="equal">
      <formula>0</formula>
    </cfRule>
  </conditionalFormatting>
  <conditionalFormatting sqref="B2406 B2403">
    <cfRule type="containsText" dxfId="2032" priority="1224" stopIfTrue="1" operator="containsText" text="f'k{kk foHkkx jktLFkku">
      <formula>NOT(ISERROR(SEARCH("f'k{kk foHkkx jktLFkku",B2403)))</formula>
    </cfRule>
    <cfRule type="containsText" dxfId="2031" priority="1225" stopIfTrue="1" operator="containsText" text="iw.kkZad">
      <formula>NOT(ISERROR(SEARCH("iw.kkZad",B2403)))</formula>
    </cfRule>
  </conditionalFormatting>
  <conditionalFormatting sqref="G2411">
    <cfRule type="cellIs" dxfId="2030" priority="1222" stopIfTrue="1" operator="equal">
      <formula>0</formula>
    </cfRule>
  </conditionalFormatting>
  <conditionalFormatting sqref="G2411">
    <cfRule type="containsText" dxfId="2029" priority="1220" stopIfTrue="1" operator="containsText" text="f'k{kk foHkkx jktLFkku">
      <formula>NOT(ISERROR(SEARCH("f'k{kk foHkkx jktLFkku",G2411)))</formula>
    </cfRule>
    <cfRule type="containsText" dxfId="2028" priority="1221" stopIfTrue="1" operator="containsText" text="iw.kkZad">
      <formula>NOT(ISERROR(SEARCH("iw.kkZad",G2411)))</formula>
    </cfRule>
  </conditionalFormatting>
  <conditionalFormatting sqref="G2411">
    <cfRule type="containsText" dxfId="2027" priority="1219" stopIfTrue="1" operator="containsText" text="dsoy jktdh; fo|ky;ksa esa iz;ksx gsrq fu%'kqYd">
      <formula>NOT(ISERROR(SEARCH("dsoy jktdh; fo|ky;ksa esa iz;ksx gsrq fu%'kqYd",G2411)))</formula>
    </cfRule>
  </conditionalFormatting>
  <conditionalFormatting sqref="I2410">
    <cfRule type="cellIs" dxfId="2026" priority="1218" stopIfTrue="1" operator="equal">
      <formula>0</formula>
    </cfRule>
  </conditionalFormatting>
  <conditionalFormatting sqref="I2410">
    <cfRule type="containsText" dxfId="2025" priority="1214" stopIfTrue="1" operator="containsText" text="f'k{kk foHkkx jktLFkku">
      <formula>NOT(ISERROR(SEARCH("f'k{kk foHkkx jktLFkku",I2410)))</formula>
    </cfRule>
    <cfRule type="containsText" dxfId="2024" priority="1217" stopIfTrue="1" operator="containsText" text="iw.kkZad">
      <formula>NOT(ISERROR(SEARCH("iw.kkZad",I2410)))</formula>
    </cfRule>
  </conditionalFormatting>
  <conditionalFormatting sqref="I2410">
    <cfRule type="cellIs" dxfId="2023" priority="1215" stopIfTrue="1" operator="equal">
      <formula>1800</formula>
    </cfRule>
    <cfRule type="cellIs" dxfId="2022" priority="1216" stopIfTrue="1" operator="equal">
      <formula>200</formula>
    </cfRule>
  </conditionalFormatting>
  <conditionalFormatting sqref="I2410">
    <cfRule type="containsText" dxfId="2021" priority="1213" stopIfTrue="1" operator="containsText" text="dsoy jktdh; fo|ky;ksa esa iz;ksx gsrq fu%'kqYd">
      <formula>NOT(ISERROR(SEARCH("dsoy jktdh; fo|ky;ksa esa iz;ksx gsrq fu%'kqYd",I2410)))</formula>
    </cfRule>
  </conditionalFormatting>
  <conditionalFormatting sqref="C2409">
    <cfRule type="cellIs" dxfId="2020" priority="1212" stopIfTrue="1" operator="equal">
      <formula>0</formula>
    </cfRule>
  </conditionalFormatting>
  <conditionalFormatting sqref="C2409">
    <cfRule type="containsText" dxfId="2019" priority="1208" stopIfTrue="1" operator="containsText" text="f'k{kk foHkkx jktLFkku">
      <formula>NOT(ISERROR(SEARCH("f'k{kk foHkkx jktLFkku",C2409)))</formula>
    </cfRule>
    <cfRule type="containsText" dxfId="2018" priority="1211" stopIfTrue="1" operator="containsText" text="iw.kkZad">
      <formula>NOT(ISERROR(SEARCH("iw.kkZad",C2409)))</formula>
    </cfRule>
  </conditionalFormatting>
  <conditionalFormatting sqref="C2409">
    <cfRule type="cellIs" dxfId="2017" priority="1209" stopIfTrue="1" operator="equal">
      <formula>1800</formula>
    </cfRule>
    <cfRule type="cellIs" dxfId="2016" priority="1210" stopIfTrue="1" operator="equal">
      <formula>200</formula>
    </cfRule>
  </conditionalFormatting>
  <conditionalFormatting sqref="C2409">
    <cfRule type="containsText" dxfId="2015" priority="1207" stopIfTrue="1" operator="containsText" text="dsoy jktdh; fo|ky;ksa esa iz;ksx gsrq fu%'kqYd">
      <formula>NOT(ISERROR(SEARCH("dsoy jktdh; fo|ky;ksa esa iz;ksx gsrq fu%'kqYd",C2409)))</formula>
    </cfRule>
  </conditionalFormatting>
  <conditionalFormatting sqref="C2396:C2397">
    <cfRule type="containsText" dxfId="2014" priority="1189" stopIfTrue="1" operator="containsText" text="dsoy jktdh; fo|ky;ksa esa iz;ksx gsrq fu%'kqYd">
      <formula>NOT(ISERROR(SEARCH("dsoy jktdh; fo|ky;ksa esa iz;ksx gsrq fu%'kqYd",C2396)))</formula>
    </cfRule>
  </conditionalFormatting>
  <conditionalFormatting sqref="J2418">
    <cfRule type="cellIs" dxfId="2013" priority="1206" stopIfTrue="1" operator="equal">
      <formula>0</formula>
    </cfRule>
  </conditionalFormatting>
  <conditionalFormatting sqref="J2418">
    <cfRule type="containsText" dxfId="2012" priority="1202" stopIfTrue="1" operator="containsText" text="f'k{kk foHkkx jktLFkku">
      <formula>NOT(ISERROR(SEARCH("f'k{kk foHkkx jktLFkku",J2418)))</formula>
    </cfRule>
    <cfRule type="containsText" dxfId="2011" priority="1205" stopIfTrue="1" operator="containsText" text="iw.kkZad">
      <formula>NOT(ISERROR(SEARCH("iw.kkZad",J2418)))</formula>
    </cfRule>
  </conditionalFormatting>
  <conditionalFormatting sqref="J2418">
    <cfRule type="cellIs" dxfId="2010" priority="1203" stopIfTrue="1" operator="equal">
      <formula>1800</formula>
    </cfRule>
    <cfRule type="cellIs" dxfId="2009" priority="1204" stopIfTrue="1" operator="equal">
      <formula>200</formula>
    </cfRule>
  </conditionalFormatting>
  <conditionalFormatting sqref="J2418">
    <cfRule type="containsText" dxfId="2008" priority="1201" stopIfTrue="1" operator="containsText" text="dsoy jktdh; fo|ky;ksa esa iz;ksx gsrq fu%'kqYd">
      <formula>NOT(ISERROR(SEARCH("dsoy jktdh; fo|ky;ksa esa iz;ksx gsrq fu%'kqYd",J2418)))</formula>
    </cfRule>
  </conditionalFormatting>
  <conditionalFormatting sqref="C2393:C2394">
    <cfRule type="cellIs" dxfId="2007" priority="1198" stopIfTrue="1" operator="equal">
      <formula>0</formula>
    </cfRule>
  </conditionalFormatting>
  <conditionalFormatting sqref="C2393:C2394">
    <cfRule type="containsText" dxfId="2006" priority="1196" stopIfTrue="1" operator="containsText" text="f'k{kk foHkkx jktLFkku">
      <formula>NOT(ISERROR(SEARCH("f'k{kk foHkkx jktLFkku",C2393)))</formula>
    </cfRule>
    <cfRule type="containsText" dxfId="2005" priority="1197" stopIfTrue="1" operator="containsText" text="iw.kkZad">
      <formula>NOT(ISERROR(SEARCH("iw.kkZad",C2393)))</formula>
    </cfRule>
  </conditionalFormatting>
  <conditionalFormatting sqref="C2393:C2394">
    <cfRule type="containsText" dxfId="2004" priority="1195" stopIfTrue="1" operator="containsText" text="dsoy jktdh; fo|ky;ksa esa iz;ksx gsrq fu%'kqYd">
      <formula>NOT(ISERROR(SEARCH("dsoy jktdh; fo|ky;ksa esa iz;ksx gsrq fu%'kqYd",C2393)))</formula>
    </cfRule>
  </conditionalFormatting>
  <conditionalFormatting sqref="C2393:C2394">
    <cfRule type="cellIs" dxfId="2003" priority="1199" stopIfTrue="1" operator="equal">
      <formula>1800</formula>
    </cfRule>
    <cfRule type="cellIs" dxfId="2002" priority="1200" stopIfTrue="1" operator="equal">
      <formula>200</formula>
    </cfRule>
  </conditionalFormatting>
  <conditionalFormatting sqref="C2396:C2397">
    <cfRule type="cellIs" dxfId="2001" priority="1194" stopIfTrue="1" operator="equal">
      <formula>0</formula>
    </cfRule>
  </conditionalFormatting>
  <conditionalFormatting sqref="C2396:C2397">
    <cfRule type="containsText" dxfId="2000" priority="1190" stopIfTrue="1" operator="containsText" text="f'k{kk foHkkx jktLFkku">
      <formula>NOT(ISERROR(SEARCH("f'k{kk foHkkx jktLFkku",C2396)))</formula>
    </cfRule>
    <cfRule type="containsText" dxfId="1999" priority="1193" stopIfTrue="1" operator="containsText" text="iw.kkZad">
      <formula>NOT(ISERROR(SEARCH("iw.kkZad",C2396)))</formula>
    </cfRule>
  </conditionalFormatting>
  <conditionalFormatting sqref="C2396:C2397">
    <cfRule type="cellIs" dxfId="1998" priority="1191" stopIfTrue="1" operator="equal">
      <formula>1800</formula>
    </cfRule>
    <cfRule type="cellIs" dxfId="1997" priority="1192" stopIfTrue="1" operator="equal">
      <formula>200</formula>
    </cfRule>
  </conditionalFormatting>
  <conditionalFormatting sqref="B2431 C2430:H2431 B2432:H2433 C2422:C2423 B2435 E2434:E2435 H2434:H2435 B2436:E2436 G2436:H2439 C2434:D2434 F2434:G2434 B2438:E2439 C2437:E2437 B2443 C2441 E2441 G2441 E2449 B2426:C2426 B2427:B2428 I2427 I2430 D2429:J2429 J2440:J2443">
    <cfRule type="cellIs" dxfId="1996" priority="1182" stopIfTrue="1" operator="equal">
      <formula>0</formula>
    </cfRule>
  </conditionalFormatting>
  <conditionalFormatting sqref="B2431 C2430:H2431 B2432:H2433 C2422:C2423 B2435 E2434:E2435 H2434:H2435 B2436:E2436 G2436:H2439 C2434:D2434 F2434:G2434 B2438:E2439 C2437:E2437 B2443 C2441 E2441 G2441 E2449 B2426:C2426 B2427:B2428 I2427 I2430 D2429:J2429 J2440:J2443">
    <cfRule type="containsText" dxfId="1995" priority="1178" stopIfTrue="1" operator="containsText" text="f'k{kk foHkkx jktLFkku">
      <formula>NOT(ISERROR(SEARCH("f'k{kk foHkkx jktLFkku",B2422)))</formula>
    </cfRule>
    <cfRule type="containsText" dxfId="1994" priority="1181" stopIfTrue="1" operator="containsText" text="iw.kkZad">
      <formula>NOT(ISERROR(SEARCH("iw.kkZad",B2422)))</formula>
    </cfRule>
  </conditionalFormatting>
  <conditionalFormatting sqref="C2441 E2441 G2441 C2444 C2426 I2426:I2427 J2440:J2442">
    <cfRule type="cellIs" dxfId="1993" priority="1179" stopIfTrue="1" operator="equal">
      <formula>1800</formula>
    </cfRule>
    <cfRule type="cellIs" dxfId="1992" priority="1180" stopIfTrue="1" operator="equal">
      <formula>200</formula>
    </cfRule>
  </conditionalFormatting>
  <conditionalFormatting sqref="B2431 C2430:H2431 B2432:H2433 C2422:C2423 B2435 E2434:E2435 H2434:H2435 B2436:E2436 G2436:H2439 C2434:D2434 F2434:G2434 B2438:E2439 C2437:E2437 B2443 C2441 E2441 G2441 E2449 B2426:C2426 B2427:B2428 I2427 I2430 D2429:J2429 J2440:J2443">
    <cfRule type="containsText" dxfId="1991" priority="1177" stopIfTrue="1" operator="containsText" text="dsoy jktdh; fo|ky;ksa esa iz;ksx gsrq fu%'kqYd">
      <formula>NOT(ISERROR(SEARCH("dsoy jktdh; fo|ky;ksa esa iz;ksx gsrq fu%'kqYd",B2422)))</formula>
    </cfRule>
  </conditionalFormatting>
  <conditionalFormatting sqref="H2449">
    <cfRule type="containsText" dxfId="1990" priority="1173" stopIfTrue="1" operator="containsText" text="dsoy jktdh; fo|ky;ksa esa iz;ksx gsrq fu%'kqYd">
      <formula>NOT(ISERROR(SEARCH("dsoy jktdh; fo|ky;ksa esa iz;ksx gsrq fu%'kqYd",H2449)))</formula>
    </cfRule>
  </conditionalFormatting>
  <conditionalFormatting sqref="H2449">
    <cfRule type="cellIs" dxfId="1989" priority="1176" stopIfTrue="1" operator="equal">
      <formula>0</formula>
    </cfRule>
  </conditionalFormatting>
  <conditionalFormatting sqref="A2419:A2420 B2422:B2425 C2444 B2440 B2429:C2429 B2442:C2442 B2430">
    <cfRule type="cellIs" dxfId="1988" priority="1188" stopIfTrue="1" operator="equal">
      <formula>0</formula>
    </cfRule>
  </conditionalFormatting>
  <conditionalFormatting sqref="A2419:A2420 B2422:B2425 C2444 B2440 B2429:C2429 B2442:C2442 B2430">
    <cfRule type="containsText" dxfId="1987" priority="1184" stopIfTrue="1" operator="containsText" text="f'k{kk foHkkx jktLFkku">
      <formula>NOT(ISERROR(SEARCH("f'k{kk foHkkx jktLFkku",A2419)))</formula>
    </cfRule>
    <cfRule type="containsText" dxfId="1986" priority="1187" stopIfTrue="1" operator="containsText" text="iw.kkZad">
      <formula>NOT(ISERROR(SEARCH("iw.kkZad",A2419)))</formula>
    </cfRule>
  </conditionalFormatting>
  <conditionalFormatting sqref="C2423">
    <cfRule type="cellIs" dxfId="1985" priority="1185" stopIfTrue="1" operator="equal">
      <formula>1800</formula>
    </cfRule>
    <cfRule type="cellIs" dxfId="1984" priority="1186" stopIfTrue="1" operator="equal">
      <formula>200</formula>
    </cfRule>
  </conditionalFormatting>
  <conditionalFormatting sqref="A2419:A2420 B2422:B2425 C2444 B2440 B2429:C2429 B2442:C2442 B2430">
    <cfRule type="containsText" dxfId="1983" priority="1183" stopIfTrue="1" operator="containsText" text="dsoy jktdh; fo|ky;ksa esa iz;ksx gsrq fu%'kqYd">
      <formula>NOT(ISERROR(SEARCH("dsoy jktdh; fo|ky;ksa esa iz;ksx gsrq fu%'kqYd",A2419)))</formula>
    </cfRule>
  </conditionalFormatting>
  <conditionalFormatting sqref="B2437 B2434">
    <cfRule type="containsText" dxfId="1982" priority="1169" stopIfTrue="1" operator="containsText" text="dsoy jktdh; fo|ky;ksa esa iz;ksx gsrq fu%'kqYd">
      <formula>NOT(ISERROR(SEARCH("dsoy jktdh; fo|ky;ksa esa iz;ksx gsrq fu%'kqYd",B2434)))</formula>
    </cfRule>
  </conditionalFormatting>
  <conditionalFormatting sqref="H2449">
    <cfRule type="containsText" dxfId="1981" priority="1174" stopIfTrue="1" operator="containsText" text="f'k{kk foHkkx jktLFkku">
      <formula>NOT(ISERROR(SEARCH("f'k{kk foHkkx jktLFkku",H2449)))</formula>
    </cfRule>
    <cfRule type="containsText" dxfId="1980" priority="1175" stopIfTrue="1" operator="containsText" text="iw.kkZad">
      <formula>NOT(ISERROR(SEARCH("iw.kkZad",H2449)))</formula>
    </cfRule>
  </conditionalFormatting>
  <conditionalFormatting sqref="B2437 B2434">
    <cfRule type="cellIs" dxfId="1979" priority="1172" stopIfTrue="1" operator="equal">
      <formula>0</formula>
    </cfRule>
  </conditionalFormatting>
  <conditionalFormatting sqref="B2437 B2434">
    <cfRule type="containsText" dxfId="1978" priority="1170" stopIfTrue="1" operator="containsText" text="f'k{kk foHkkx jktLFkku">
      <formula>NOT(ISERROR(SEARCH("f'k{kk foHkkx jktLFkku",B2434)))</formula>
    </cfRule>
    <cfRule type="containsText" dxfId="1977" priority="1171" stopIfTrue="1" operator="containsText" text="iw.kkZad">
      <formula>NOT(ISERROR(SEARCH("iw.kkZad",B2434)))</formula>
    </cfRule>
  </conditionalFormatting>
  <conditionalFormatting sqref="G2442">
    <cfRule type="cellIs" dxfId="1976" priority="1168" stopIfTrue="1" operator="equal">
      <formula>0</formula>
    </cfRule>
  </conditionalFormatting>
  <conditionalFormatting sqref="G2442">
    <cfRule type="containsText" dxfId="1975" priority="1166" stopIfTrue="1" operator="containsText" text="f'k{kk foHkkx jktLFkku">
      <formula>NOT(ISERROR(SEARCH("f'k{kk foHkkx jktLFkku",G2442)))</formula>
    </cfRule>
    <cfRule type="containsText" dxfId="1974" priority="1167" stopIfTrue="1" operator="containsText" text="iw.kkZad">
      <formula>NOT(ISERROR(SEARCH("iw.kkZad",G2442)))</formula>
    </cfRule>
  </conditionalFormatting>
  <conditionalFormatting sqref="G2442">
    <cfRule type="containsText" dxfId="1973" priority="1165" stopIfTrue="1" operator="containsText" text="dsoy jktdh; fo|ky;ksa esa iz;ksx gsrq fu%'kqYd">
      <formula>NOT(ISERROR(SEARCH("dsoy jktdh; fo|ky;ksa esa iz;ksx gsrq fu%'kqYd",G2442)))</formula>
    </cfRule>
  </conditionalFormatting>
  <conditionalFormatting sqref="I2441">
    <cfRule type="cellIs" dxfId="1972" priority="1164" stopIfTrue="1" operator="equal">
      <formula>0</formula>
    </cfRule>
  </conditionalFormatting>
  <conditionalFormatting sqref="I2441">
    <cfRule type="containsText" dxfId="1971" priority="1160" stopIfTrue="1" operator="containsText" text="f'k{kk foHkkx jktLFkku">
      <formula>NOT(ISERROR(SEARCH("f'k{kk foHkkx jktLFkku",I2441)))</formula>
    </cfRule>
    <cfRule type="containsText" dxfId="1970" priority="1163" stopIfTrue="1" operator="containsText" text="iw.kkZad">
      <formula>NOT(ISERROR(SEARCH("iw.kkZad",I2441)))</formula>
    </cfRule>
  </conditionalFormatting>
  <conditionalFormatting sqref="I2441">
    <cfRule type="cellIs" dxfId="1969" priority="1161" stopIfTrue="1" operator="equal">
      <formula>1800</formula>
    </cfRule>
    <cfRule type="cellIs" dxfId="1968" priority="1162" stopIfTrue="1" operator="equal">
      <formula>200</formula>
    </cfRule>
  </conditionalFormatting>
  <conditionalFormatting sqref="I2441">
    <cfRule type="containsText" dxfId="1967" priority="1159" stopIfTrue="1" operator="containsText" text="dsoy jktdh; fo|ky;ksa esa iz;ksx gsrq fu%'kqYd">
      <formula>NOT(ISERROR(SEARCH("dsoy jktdh; fo|ky;ksa esa iz;ksx gsrq fu%'kqYd",I2441)))</formula>
    </cfRule>
  </conditionalFormatting>
  <conditionalFormatting sqref="C2440">
    <cfRule type="cellIs" dxfId="1966" priority="1158" stopIfTrue="1" operator="equal">
      <formula>0</formula>
    </cfRule>
  </conditionalFormatting>
  <conditionalFormatting sqref="C2440">
    <cfRule type="containsText" dxfId="1965" priority="1154" stopIfTrue="1" operator="containsText" text="f'k{kk foHkkx jktLFkku">
      <formula>NOT(ISERROR(SEARCH("f'k{kk foHkkx jktLFkku",C2440)))</formula>
    </cfRule>
    <cfRule type="containsText" dxfId="1964" priority="1157" stopIfTrue="1" operator="containsText" text="iw.kkZad">
      <formula>NOT(ISERROR(SEARCH("iw.kkZad",C2440)))</formula>
    </cfRule>
  </conditionalFormatting>
  <conditionalFormatting sqref="C2440">
    <cfRule type="cellIs" dxfId="1963" priority="1155" stopIfTrue="1" operator="equal">
      <formula>1800</formula>
    </cfRule>
    <cfRule type="cellIs" dxfId="1962" priority="1156" stopIfTrue="1" operator="equal">
      <formula>200</formula>
    </cfRule>
  </conditionalFormatting>
  <conditionalFormatting sqref="C2440">
    <cfRule type="containsText" dxfId="1961" priority="1153" stopIfTrue="1" operator="containsText" text="dsoy jktdh; fo|ky;ksa esa iz;ksx gsrq fu%'kqYd">
      <formula>NOT(ISERROR(SEARCH("dsoy jktdh; fo|ky;ksa esa iz;ksx gsrq fu%'kqYd",C2440)))</formula>
    </cfRule>
  </conditionalFormatting>
  <conditionalFormatting sqref="C2427:C2428">
    <cfRule type="containsText" dxfId="1960" priority="1135" stopIfTrue="1" operator="containsText" text="dsoy jktdh; fo|ky;ksa esa iz;ksx gsrq fu%'kqYd">
      <formula>NOT(ISERROR(SEARCH("dsoy jktdh; fo|ky;ksa esa iz;ksx gsrq fu%'kqYd",C2427)))</formula>
    </cfRule>
  </conditionalFormatting>
  <conditionalFormatting sqref="J2449">
    <cfRule type="cellIs" dxfId="1959" priority="1152" stopIfTrue="1" operator="equal">
      <formula>0</formula>
    </cfRule>
  </conditionalFormatting>
  <conditionalFormatting sqref="J2449">
    <cfRule type="containsText" dxfId="1958" priority="1148" stopIfTrue="1" operator="containsText" text="f'k{kk foHkkx jktLFkku">
      <formula>NOT(ISERROR(SEARCH("f'k{kk foHkkx jktLFkku",J2449)))</formula>
    </cfRule>
    <cfRule type="containsText" dxfId="1957" priority="1151" stopIfTrue="1" operator="containsText" text="iw.kkZad">
      <formula>NOT(ISERROR(SEARCH("iw.kkZad",J2449)))</formula>
    </cfRule>
  </conditionalFormatting>
  <conditionalFormatting sqref="J2449">
    <cfRule type="cellIs" dxfId="1956" priority="1149" stopIfTrue="1" operator="equal">
      <formula>1800</formula>
    </cfRule>
    <cfRule type="cellIs" dxfId="1955" priority="1150" stopIfTrue="1" operator="equal">
      <formula>200</formula>
    </cfRule>
  </conditionalFormatting>
  <conditionalFormatting sqref="J2449">
    <cfRule type="containsText" dxfId="1954" priority="1147" stopIfTrue="1" operator="containsText" text="dsoy jktdh; fo|ky;ksa esa iz;ksx gsrq fu%'kqYd">
      <formula>NOT(ISERROR(SEARCH("dsoy jktdh; fo|ky;ksa esa iz;ksx gsrq fu%'kqYd",J2449)))</formula>
    </cfRule>
  </conditionalFormatting>
  <conditionalFormatting sqref="C2424:C2425">
    <cfRule type="cellIs" dxfId="1953" priority="1144" stopIfTrue="1" operator="equal">
      <formula>0</formula>
    </cfRule>
  </conditionalFormatting>
  <conditionalFormatting sqref="C2424:C2425">
    <cfRule type="containsText" dxfId="1952" priority="1142" stopIfTrue="1" operator="containsText" text="f'k{kk foHkkx jktLFkku">
      <formula>NOT(ISERROR(SEARCH("f'k{kk foHkkx jktLFkku",C2424)))</formula>
    </cfRule>
    <cfRule type="containsText" dxfId="1951" priority="1143" stopIfTrue="1" operator="containsText" text="iw.kkZad">
      <formula>NOT(ISERROR(SEARCH("iw.kkZad",C2424)))</formula>
    </cfRule>
  </conditionalFormatting>
  <conditionalFormatting sqref="C2424:C2425">
    <cfRule type="containsText" dxfId="1950" priority="1141" stopIfTrue="1" operator="containsText" text="dsoy jktdh; fo|ky;ksa esa iz;ksx gsrq fu%'kqYd">
      <formula>NOT(ISERROR(SEARCH("dsoy jktdh; fo|ky;ksa esa iz;ksx gsrq fu%'kqYd",C2424)))</formula>
    </cfRule>
  </conditionalFormatting>
  <conditionalFormatting sqref="C2424:C2425">
    <cfRule type="cellIs" dxfId="1949" priority="1145" stopIfTrue="1" operator="equal">
      <formula>1800</formula>
    </cfRule>
    <cfRule type="cellIs" dxfId="1948" priority="1146" stopIfTrue="1" operator="equal">
      <formula>200</formula>
    </cfRule>
  </conditionalFormatting>
  <conditionalFormatting sqref="C2427:C2428">
    <cfRule type="cellIs" dxfId="1947" priority="1140" stopIfTrue="1" operator="equal">
      <formula>0</formula>
    </cfRule>
  </conditionalFormatting>
  <conditionalFormatting sqref="C2427:C2428">
    <cfRule type="containsText" dxfId="1946" priority="1136" stopIfTrue="1" operator="containsText" text="f'k{kk foHkkx jktLFkku">
      <formula>NOT(ISERROR(SEARCH("f'k{kk foHkkx jktLFkku",C2427)))</formula>
    </cfRule>
    <cfRule type="containsText" dxfId="1945" priority="1139" stopIfTrue="1" operator="containsText" text="iw.kkZad">
      <formula>NOT(ISERROR(SEARCH("iw.kkZad",C2427)))</formula>
    </cfRule>
  </conditionalFormatting>
  <conditionalFormatting sqref="C2427:C2428">
    <cfRule type="cellIs" dxfId="1944" priority="1137" stopIfTrue="1" operator="equal">
      <formula>1800</formula>
    </cfRule>
    <cfRule type="cellIs" dxfId="1943" priority="1138" stopIfTrue="1" operator="equal">
      <formula>200</formula>
    </cfRule>
  </conditionalFormatting>
  <conditionalFormatting sqref="B2462 C2461:H2462 B2463:H2464 C2453:C2454 B2466 E2465:E2466 H2465:H2466 B2467:E2467 G2467:H2470 C2465:D2465 F2465:G2465 B2469:E2470 C2468:E2468 B2474 C2472 E2472 G2472 E2480 B2457:C2457 B2458:B2459 I2458 I2461 D2460:J2460 J2471:J2474">
    <cfRule type="cellIs" dxfId="1942" priority="1128" stopIfTrue="1" operator="equal">
      <formula>0</formula>
    </cfRule>
  </conditionalFormatting>
  <conditionalFormatting sqref="B2462 C2461:H2462 B2463:H2464 C2453:C2454 B2466 E2465:E2466 H2465:H2466 B2467:E2467 G2467:H2470 C2465:D2465 F2465:G2465 B2469:E2470 C2468:E2468 B2474 C2472 E2472 G2472 E2480 B2457:C2457 B2458:B2459 I2458 I2461 D2460:J2460 J2471:J2474">
    <cfRule type="containsText" dxfId="1941" priority="1124" stopIfTrue="1" operator="containsText" text="f'k{kk foHkkx jktLFkku">
      <formula>NOT(ISERROR(SEARCH("f'k{kk foHkkx jktLFkku",B2453)))</formula>
    </cfRule>
    <cfRule type="containsText" dxfId="1940" priority="1127" stopIfTrue="1" operator="containsText" text="iw.kkZad">
      <formula>NOT(ISERROR(SEARCH("iw.kkZad",B2453)))</formula>
    </cfRule>
  </conditionalFormatting>
  <conditionalFormatting sqref="C2472 E2472 G2472 C2475 C2457 I2457:I2458 J2471:J2473">
    <cfRule type="cellIs" dxfId="1939" priority="1125" stopIfTrue="1" operator="equal">
      <formula>1800</formula>
    </cfRule>
    <cfRule type="cellIs" dxfId="1938" priority="1126" stopIfTrue="1" operator="equal">
      <formula>200</formula>
    </cfRule>
  </conditionalFormatting>
  <conditionalFormatting sqref="B2462 C2461:H2462 B2463:H2464 C2453:C2454 B2466 E2465:E2466 H2465:H2466 B2467:E2467 G2467:H2470 C2465:D2465 F2465:G2465 B2469:E2470 C2468:E2468 B2474 C2472 E2472 G2472 E2480 B2457:C2457 B2458:B2459 I2458 I2461 D2460:J2460 J2471:J2474">
    <cfRule type="containsText" dxfId="1937" priority="1123" stopIfTrue="1" operator="containsText" text="dsoy jktdh; fo|ky;ksa esa iz;ksx gsrq fu%'kqYd">
      <formula>NOT(ISERROR(SEARCH("dsoy jktdh; fo|ky;ksa esa iz;ksx gsrq fu%'kqYd",B2453)))</formula>
    </cfRule>
  </conditionalFormatting>
  <conditionalFormatting sqref="H2480">
    <cfRule type="containsText" dxfId="1936" priority="1119" stopIfTrue="1" operator="containsText" text="dsoy jktdh; fo|ky;ksa esa iz;ksx gsrq fu%'kqYd">
      <formula>NOT(ISERROR(SEARCH("dsoy jktdh; fo|ky;ksa esa iz;ksx gsrq fu%'kqYd",H2480)))</formula>
    </cfRule>
  </conditionalFormatting>
  <conditionalFormatting sqref="H2480">
    <cfRule type="cellIs" dxfId="1935" priority="1122" stopIfTrue="1" operator="equal">
      <formula>0</formula>
    </cfRule>
  </conditionalFormatting>
  <conditionalFormatting sqref="A2450:A2451 B2453:B2456 C2475 B2471 B2460:C2460 B2473:C2473 B2461">
    <cfRule type="cellIs" dxfId="1934" priority="1134" stopIfTrue="1" operator="equal">
      <formula>0</formula>
    </cfRule>
  </conditionalFormatting>
  <conditionalFormatting sqref="A2450:A2451 B2453:B2456 C2475 B2471 B2460:C2460 B2473:C2473 B2461">
    <cfRule type="containsText" dxfId="1933" priority="1130" stopIfTrue="1" operator="containsText" text="f'k{kk foHkkx jktLFkku">
      <formula>NOT(ISERROR(SEARCH("f'k{kk foHkkx jktLFkku",A2450)))</formula>
    </cfRule>
    <cfRule type="containsText" dxfId="1932" priority="1133" stopIfTrue="1" operator="containsText" text="iw.kkZad">
      <formula>NOT(ISERROR(SEARCH("iw.kkZad",A2450)))</formula>
    </cfRule>
  </conditionalFormatting>
  <conditionalFormatting sqref="C2454">
    <cfRule type="cellIs" dxfId="1931" priority="1131" stopIfTrue="1" operator="equal">
      <formula>1800</formula>
    </cfRule>
    <cfRule type="cellIs" dxfId="1930" priority="1132" stopIfTrue="1" operator="equal">
      <formula>200</formula>
    </cfRule>
  </conditionalFormatting>
  <conditionalFormatting sqref="A2450:A2451 B2453:B2456 C2475 B2471 B2460:C2460 B2473:C2473 B2461">
    <cfRule type="containsText" dxfId="1929" priority="1129" stopIfTrue="1" operator="containsText" text="dsoy jktdh; fo|ky;ksa esa iz;ksx gsrq fu%'kqYd">
      <formula>NOT(ISERROR(SEARCH("dsoy jktdh; fo|ky;ksa esa iz;ksx gsrq fu%'kqYd",A2450)))</formula>
    </cfRule>
  </conditionalFormatting>
  <conditionalFormatting sqref="B2468 B2465">
    <cfRule type="containsText" dxfId="1928" priority="1115" stopIfTrue="1" operator="containsText" text="dsoy jktdh; fo|ky;ksa esa iz;ksx gsrq fu%'kqYd">
      <formula>NOT(ISERROR(SEARCH("dsoy jktdh; fo|ky;ksa esa iz;ksx gsrq fu%'kqYd",B2465)))</formula>
    </cfRule>
  </conditionalFormatting>
  <conditionalFormatting sqref="H2480">
    <cfRule type="containsText" dxfId="1927" priority="1120" stopIfTrue="1" operator="containsText" text="f'k{kk foHkkx jktLFkku">
      <formula>NOT(ISERROR(SEARCH("f'k{kk foHkkx jktLFkku",H2480)))</formula>
    </cfRule>
    <cfRule type="containsText" dxfId="1926" priority="1121" stopIfTrue="1" operator="containsText" text="iw.kkZad">
      <formula>NOT(ISERROR(SEARCH("iw.kkZad",H2480)))</formula>
    </cfRule>
  </conditionalFormatting>
  <conditionalFormatting sqref="B2468 B2465">
    <cfRule type="cellIs" dxfId="1925" priority="1118" stopIfTrue="1" operator="equal">
      <formula>0</formula>
    </cfRule>
  </conditionalFormatting>
  <conditionalFormatting sqref="B2468 B2465">
    <cfRule type="containsText" dxfId="1924" priority="1116" stopIfTrue="1" operator="containsText" text="f'k{kk foHkkx jktLFkku">
      <formula>NOT(ISERROR(SEARCH("f'k{kk foHkkx jktLFkku",B2465)))</formula>
    </cfRule>
    <cfRule type="containsText" dxfId="1923" priority="1117" stopIfTrue="1" operator="containsText" text="iw.kkZad">
      <formula>NOT(ISERROR(SEARCH("iw.kkZad",B2465)))</formula>
    </cfRule>
  </conditionalFormatting>
  <conditionalFormatting sqref="G2473">
    <cfRule type="cellIs" dxfId="1922" priority="1114" stopIfTrue="1" operator="equal">
      <formula>0</formula>
    </cfRule>
  </conditionalFormatting>
  <conditionalFormatting sqref="G2473">
    <cfRule type="containsText" dxfId="1921" priority="1112" stopIfTrue="1" operator="containsText" text="f'k{kk foHkkx jktLFkku">
      <formula>NOT(ISERROR(SEARCH("f'k{kk foHkkx jktLFkku",G2473)))</formula>
    </cfRule>
    <cfRule type="containsText" dxfId="1920" priority="1113" stopIfTrue="1" operator="containsText" text="iw.kkZad">
      <formula>NOT(ISERROR(SEARCH("iw.kkZad",G2473)))</formula>
    </cfRule>
  </conditionalFormatting>
  <conditionalFormatting sqref="G2473">
    <cfRule type="containsText" dxfId="1919" priority="1111" stopIfTrue="1" operator="containsText" text="dsoy jktdh; fo|ky;ksa esa iz;ksx gsrq fu%'kqYd">
      <formula>NOT(ISERROR(SEARCH("dsoy jktdh; fo|ky;ksa esa iz;ksx gsrq fu%'kqYd",G2473)))</formula>
    </cfRule>
  </conditionalFormatting>
  <conditionalFormatting sqref="I2472">
    <cfRule type="cellIs" dxfId="1918" priority="1110" stopIfTrue="1" operator="equal">
      <formula>0</formula>
    </cfRule>
  </conditionalFormatting>
  <conditionalFormatting sqref="I2472">
    <cfRule type="containsText" dxfId="1917" priority="1106" stopIfTrue="1" operator="containsText" text="f'k{kk foHkkx jktLFkku">
      <formula>NOT(ISERROR(SEARCH("f'k{kk foHkkx jktLFkku",I2472)))</formula>
    </cfRule>
    <cfRule type="containsText" dxfId="1916" priority="1109" stopIfTrue="1" operator="containsText" text="iw.kkZad">
      <formula>NOT(ISERROR(SEARCH("iw.kkZad",I2472)))</formula>
    </cfRule>
  </conditionalFormatting>
  <conditionalFormatting sqref="I2472">
    <cfRule type="cellIs" dxfId="1915" priority="1107" stopIfTrue="1" operator="equal">
      <formula>1800</formula>
    </cfRule>
    <cfRule type="cellIs" dxfId="1914" priority="1108" stopIfTrue="1" operator="equal">
      <formula>200</formula>
    </cfRule>
  </conditionalFormatting>
  <conditionalFormatting sqref="I2472">
    <cfRule type="containsText" dxfId="1913" priority="1105" stopIfTrue="1" operator="containsText" text="dsoy jktdh; fo|ky;ksa esa iz;ksx gsrq fu%'kqYd">
      <formula>NOT(ISERROR(SEARCH("dsoy jktdh; fo|ky;ksa esa iz;ksx gsrq fu%'kqYd",I2472)))</formula>
    </cfRule>
  </conditionalFormatting>
  <conditionalFormatting sqref="C2471">
    <cfRule type="cellIs" dxfId="1912" priority="1104" stopIfTrue="1" operator="equal">
      <formula>0</formula>
    </cfRule>
  </conditionalFormatting>
  <conditionalFormatting sqref="C2471">
    <cfRule type="containsText" dxfId="1911" priority="1100" stopIfTrue="1" operator="containsText" text="f'k{kk foHkkx jktLFkku">
      <formula>NOT(ISERROR(SEARCH("f'k{kk foHkkx jktLFkku",C2471)))</formula>
    </cfRule>
    <cfRule type="containsText" dxfId="1910" priority="1103" stopIfTrue="1" operator="containsText" text="iw.kkZad">
      <formula>NOT(ISERROR(SEARCH("iw.kkZad",C2471)))</formula>
    </cfRule>
  </conditionalFormatting>
  <conditionalFormatting sqref="C2471">
    <cfRule type="cellIs" dxfId="1909" priority="1101" stopIfTrue="1" operator="equal">
      <formula>1800</formula>
    </cfRule>
    <cfRule type="cellIs" dxfId="1908" priority="1102" stopIfTrue="1" operator="equal">
      <formula>200</formula>
    </cfRule>
  </conditionalFormatting>
  <conditionalFormatting sqref="C2471">
    <cfRule type="containsText" dxfId="1907" priority="1099" stopIfTrue="1" operator="containsText" text="dsoy jktdh; fo|ky;ksa esa iz;ksx gsrq fu%'kqYd">
      <formula>NOT(ISERROR(SEARCH("dsoy jktdh; fo|ky;ksa esa iz;ksx gsrq fu%'kqYd",C2471)))</formula>
    </cfRule>
  </conditionalFormatting>
  <conditionalFormatting sqref="C2458:C2459">
    <cfRule type="containsText" dxfId="1906" priority="1081" stopIfTrue="1" operator="containsText" text="dsoy jktdh; fo|ky;ksa esa iz;ksx gsrq fu%'kqYd">
      <formula>NOT(ISERROR(SEARCH("dsoy jktdh; fo|ky;ksa esa iz;ksx gsrq fu%'kqYd",C2458)))</formula>
    </cfRule>
  </conditionalFormatting>
  <conditionalFormatting sqref="J2480">
    <cfRule type="cellIs" dxfId="1905" priority="1098" stopIfTrue="1" operator="equal">
      <formula>0</formula>
    </cfRule>
  </conditionalFormatting>
  <conditionalFormatting sqref="J2480">
    <cfRule type="containsText" dxfId="1904" priority="1094" stopIfTrue="1" operator="containsText" text="f'k{kk foHkkx jktLFkku">
      <formula>NOT(ISERROR(SEARCH("f'k{kk foHkkx jktLFkku",J2480)))</formula>
    </cfRule>
    <cfRule type="containsText" dxfId="1903" priority="1097" stopIfTrue="1" operator="containsText" text="iw.kkZad">
      <formula>NOT(ISERROR(SEARCH("iw.kkZad",J2480)))</formula>
    </cfRule>
  </conditionalFormatting>
  <conditionalFormatting sqref="J2480">
    <cfRule type="cellIs" dxfId="1902" priority="1095" stopIfTrue="1" operator="equal">
      <formula>1800</formula>
    </cfRule>
    <cfRule type="cellIs" dxfId="1901" priority="1096" stopIfTrue="1" operator="equal">
      <formula>200</formula>
    </cfRule>
  </conditionalFormatting>
  <conditionalFormatting sqref="J2480">
    <cfRule type="containsText" dxfId="1900" priority="1093" stopIfTrue="1" operator="containsText" text="dsoy jktdh; fo|ky;ksa esa iz;ksx gsrq fu%'kqYd">
      <formula>NOT(ISERROR(SEARCH("dsoy jktdh; fo|ky;ksa esa iz;ksx gsrq fu%'kqYd",J2480)))</formula>
    </cfRule>
  </conditionalFormatting>
  <conditionalFormatting sqref="C2455:C2456">
    <cfRule type="cellIs" dxfId="1899" priority="1090" stopIfTrue="1" operator="equal">
      <formula>0</formula>
    </cfRule>
  </conditionalFormatting>
  <conditionalFormatting sqref="C2455:C2456">
    <cfRule type="containsText" dxfId="1898" priority="1088" stopIfTrue="1" operator="containsText" text="f'k{kk foHkkx jktLFkku">
      <formula>NOT(ISERROR(SEARCH("f'k{kk foHkkx jktLFkku",C2455)))</formula>
    </cfRule>
    <cfRule type="containsText" dxfId="1897" priority="1089" stopIfTrue="1" operator="containsText" text="iw.kkZad">
      <formula>NOT(ISERROR(SEARCH("iw.kkZad",C2455)))</formula>
    </cfRule>
  </conditionalFormatting>
  <conditionalFormatting sqref="C2455:C2456">
    <cfRule type="containsText" dxfId="1896" priority="1087" stopIfTrue="1" operator="containsText" text="dsoy jktdh; fo|ky;ksa esa iz;ksx gsrq fu%'kqYd">
      <formula>NOT(ISERROR(SEARCH("dsoy jktdh; fo|ky;ksa esa iz;ksx gsrq fu%'kqYd",C2455)))</formula>
    </cfRule>
  </conditionalFormatting>
  <conditionalFormatting sqref="C2455:C2456">
    <cfRule type="cellIs" dxfId="1895" priority="1091" stopIfTrue="1" operator="equal">
      <formula>1800</formula>
    </cfRule>
    <cfRule type="cellIs" dxfId="1894" priority="1092" stopIfTrue="1" operator="equal">
      <formula>200</formula>
    </cfRule>
  </conditionalFormatting>
  <conditionalFormatting sqref="C2458:C2459">
    <cfRule type="cellIs" dxfId="1893" priority="1086" stopIfTrue="1" operator="equal">
      <formula>0</formula>
    </cfRule>
  </conditionalFormatting>
  <conditionalFormatting sqref="C2458:C2459">
    <cfRule type="containsText" dxfId="1892" priority="1082" stopIfTrue="1" operator="containsText" text="f'k{kk foHkkx jktLFkku">
      <formula>NOT(ISERROR(SEARCH("f'k{kk foHkkx jktLFkku",C2458)))</formula>
    </cfRule>
    <cfRule type="containsText" dxfId="1891" priority="1085" stopIfTrue="1" operator="containsText" text="iw.kkZad">
      <formula>NOT(ISERROR(SEARCH("iw.kkZad",C2458)))</formula>
    </cfRule>
  </conditionalFormatting>
  <conditionalFormatting sqref="C2458:C2459">
    <cfRule type="cellIs" dxfId="1890" priority="1083" stopIfTrue="1" operator="equal">
      <formula>1800</formula>
    </cfRule>
    <cfRule type="cellIs" dxfId="1889" priority="1084" stopIfTrue="1" operator="equal">
      <formula>200</formula>
    </cfRule>
  </conditionalFormatting>
  <conditionalFormatting sqref="B2493 C2492:H2493 B2494:H2495 C2484:C2485 B2497 E2496:E2497 H2496:H2497 B2498:E2498 G2498:H2501 C2496:D2496 F2496:G2496 B2500:E2501 C2499:E2499 B2505 C2503 E2503 G2503 E2511 B2488:C2488 B2489:B2490 I2489 I2492 D2491:J2491 J2502:J2505">
    <cfRule type="cellIs" dxfId="1888" priority="1074" stopIfTrue="1" operator="equal">
      <formula>0</formula>
    </cfRule>
  </conditionalFormatting>
  <conditionalFormatting sqref="B2493 C2492:H2493 B2494:H2495 C2484:C2485 B2497 E2496:E2497 H2496:H2497 B2498:E2498 G2498:H2501 C2496:D2496 F2496:G2496 B2500:E2501 C2499:E2499 B2505 C2503 E2503 G2503 E2511 B2488:C2488 B2489:B2490 I2489 I2492 D2491:J2491 J2502:J2505">
    <cfRule type="containsText" dxfId="1887" priority="1070" stopIfTrue="1" operator="containsText" text="f'k{kk foHkkx jktLFkku">
      <formula>NOT(ISERROR(SEARCH("f'k{kk foHkkx jktLFkku",B2484)))</formula>
    </cfRule>
    <cfRule type="containsText" dxfId="1886" priority="1073" stopIfTrue="1" operator="containsText" text="iw.kkZad">
      <formula>NOT(ISERROR(SEARCH("iw.kkZad",B2484)))</formula>
    </cfRule>
  </conditionalFormatting>
  <conditionalFormatting sqref="C2503 E2503 G2503 C2506 C2488 I2488:I2489 J2502:J2504">
    <cfRule type="cellIs" dxfId="1885" priority="1071" stopIfTrue="1" operator="equal">
      <formula>1800</formula>
    </cfRule>
    <cfRule type="cellIs" dxfId="1884" priority="1072" stopIfTrue="1" operator="equal">
      <formula>200</formula>
    </cfRule>
  </conditionalFormatting>
  <conditionalFormatting sqref="B2493 C2492:H2493 B2494:H2495 C2484:C2485 B2497 E2496:E2497 H2496:H2497 B2498:E2498 G2498:H2501 C2496:D2496 F2496:G2496 B2500:E2501 C2499:E2499 B2505 C2503 E2503 G2503 E2511 B2488:C2488 B2489:B2490 I2489 I2492 D2491:J2491 J2502:J2505">
    <cfRule type="containsText" dxfId="1883" priority="1069" stopIfTrue="1" operator="containsText" text="dsoy jktdh; fo|ky;ksa esa iz;ksx gsrq fu%'kqYd">
      <formula>NOT(ISERROR(SEARCH("dsoy jktdh; fo|ky;ksa esa iz;ksx gsrq fu%'kqYd",B2484)))</formula>
    </cfRule>
  </conditionalFormatting>
  <conditionalFormatting sqref="H2511">
    <cfRule type="containsText" dxfId="1882" priority="1065" stopIfTrue="1" operator="containsText" text="dsoy jktdh; fo|ky;ksa esa iz;ksx gsrq fu%'kqYd">
      <formula>NOT(ISERROR(SEARCH("dsoy jktdh; fo|ky;ksa esa iz;ksx gsrq fu%'kqYd",H2511)))</formula>
    </cfRule>
  </conditionalFormatting>
  <conditionalFormatting sqref="H2511">
    <cfRule type="cellIs" dxfId="1881" priority="1068" stopIfTrue="1" operator="equal">
      <formula>0</formula>
    </cfRule>
  </conditionalFormatting>
  <conditionalFormatting sqref="A2481:A2482 B2484:B2487 C2506 B2502 B2491:C2491 B2504:C2504 B2492">
    <cfRule type="cellIs" dxfId="1880" priority="1080" stopIfTrue="1" operator="equal">
      <formula>0</formula>
    </cfRule>
  </conditionalFormatting>
  <conditionalFormatting sqref="A2481:A2482 B2484:B2487 C2506 B2502 B2491:C2491 B2504:C2504 B2492">
    <cfRule type="containsText" dxfId="1879" priority="1076" stopIfTrue="1" operator="containsText" text="f'k{kk foHkkx jktLFkku">
      <formula>NOT(ISERROR(SEARCH("f'k{kk foHkkx jktLFkku",A2481)))</formula>
    </cfRule>
    <cfRule type="containsText" dxfId="1878" priority="1079" stopIfTrue="1" operator="containsText" text="iw.kkZad">
      <formula>NOT(ISERROR(SEARCH("iw.kkZad",A2481)))</formula>
    </cfRule>
  </conditionalFormatting>
  <conditionalFormatting sqref="C2485">
    <cfRule type="cellIs" dxfId="1877" priority="1077" stopIfTrue="1" operator="equal">
      <formula>1800</formula>
    </cfRule>
    <cfRule type="cellIs" dxfId="1876" priority="1078" stopIfTrue="1" operator="equal">
      <formula>200</formula>
    </cfRule>
  </conditionalFormatting>
  <conditionalFormatting sqref="A2481:A2482 B2484:B2487 C2506 B2502 B2491:C2491 B2504:C2504 B2492">
    <cfRule type="containsText" dxfId="1875" priority="1075" stopIfTrue="1" operator="containsText" text="dsoy jktdh; fo|ky;ksa esa iz;ksx gsrq fu%'kqYd">
      <formula>NOT(ISERROR(SEARCH("dsoy jktdh; fo|ky;ksa esa iz;ksx gsrq fu%'kqYd",A2481)))</formula>
    </cfRule>
  </conditionalFormatting>
  <conditionalFormatting sqref="B2499 B2496">
    <cfRule type="containsText" dxfId="1874" priority="1061" stopIfTrue="1" operator="containsText" text="dsoy jktdh; fo|ky;ksa esa iz;ksx gsrq fu%'kqYd">
      <formula>NOT(ISERROR(SEARCH("dsoy jktdh; fo|ky;ksa esa iz;ksx gsrq fu%'kqYd",B2496)))</formula>
    </cfRule>
  </conditionalFormatting>
  <conditionalFormatting sqref="H2511">
    <cfRule type="containsText" dxfId="1873" priority="1066" stopIfTrue="1" operator="containsText" text="f'k{kk foHkkx jktLFkku">
      <formula>NOT(ISERROR(SEARCH("f'k{kk foHkkx jktLFkku",H2511)))</formula>
    </cfRule>
    <cfRule type="containsText" dxfId="1872" priority="1067" stopIfTrue="1" operator="containsText" text="iw.kkZad">
      <formula>NOT(ISERROR(SEARCH("iw.kkZad",H2511)))</formula>
    </cfRule>
  </conditionalFormatting>
  <conditionalFormatting sqref="B2499 B2496">
    <cfRule type="cellIs" dxfId="1871" priority="1064" stopIfTrue="1" operator="equal">
      <formula>0</formula>
    </cfRule>
  </conditionalFormatting>
  <conditionalFormatting sqref="B2499 B2496">
    <cfRule type="containsText" dxfId="1870" priority="1062" stopIfTrue="1" operator="containsText" text="f'k{kk foHkkx jktLFkku">
      <formula>NOT(ISERROR(SEARCH("f'k{kk foHkkx jktLFkku",B2496)))</formula>
    </cfRule>
    <cfRule type="containsText" dxfId="1869" priority="1063" stopIfTrue="1" operator="containsText" text="iw.kkZad">
      <formula>NOT(ISERROR(SEARCH("iw.kkZad",B2496)))</formula>
    </cfRule>
  </conditionalFormatting>
  <conditionalFormatting sqref="G2504">
    <cfRule type="cellIs" dxfId="1868" priority="1060" stopIfTrue="1" operator="equal">
      <formula>0</formula>
    </cfRule>
  </conditionalFormatting>
  <conditionalFormatting sqref="G2504">
    <cfRule type="containsText" dxfId="1867" priority="1058" stopIfTrue="1" operator="containsText" text="f'k{kk foHkkx jktLFkku">
      <formula>NOT(ISERROR(SEARCH("f'k{kk foHkkx jktLFkku",G2504)))</formula>
    </cfRule>
    <cfRule type="containsText" dxfId="1866" priority="1059" stopIfTrue="1" operator="containsText" text="iw.kkZad">
      <formula>NOT(ISERROR(SEARCH("iw.kkZad",G2504)))</formula>
    </cfRule>
  </conditionalFormatting>
  <conditionalFormatting sqref="G2504">
    <cfRule type="containsText" dxfId="1865" priority="1057" stopIfTrue="1" operator="containsText" text="dsoy jktdh; fo|ky;ksa esa iz;ksx gsrq fu%'kqYd">
      <formula>NOT(ISERROR(SEARCH("dsoy jktdh; fo|ky;ksa esa iz;ksx gsrq fu%'kqYd",G2504)))</formula>
    </cfRule>
  </conditionalFormatting>
  <conditionalFormatting sqref="I2503">
    <cfRule type="cellIs" dxfId="1864" priority="1056" stopIfTrue="1" operator="equal">
      <formula>0</formula>
    </cfRule>
  </conditionalFormatting>
  <conditionalFormatting sqref="I2503">
    <cfRule type="containsText" dxfId="1863" priority="1052" stopIfTrue="1" operator="containsText" text="f'k{kk foHkkx jktLFkku">
      <formula>NOT(ISERROR(SEARCH("f'k{kk foHkkx jktLFkku",I2503)))</formula>
    </cfRule>
    <cfRule type="containsText" dxfId="1862" priority="1055" stopIfTrue="1" operator="containsText" text="iw.kkZad">
      <formula>NOT(ISERROR(SEARCH("iw.kkZad",I2503)))</formula>
    </cfRule>
  </conditionalFormatting>
  <conditionalFormatting sqref="I2503">
    <cfRule type="cellIs" dxfId="1861" priority="1053" stopIfTrue="1" operator="equal">
      <formula>1800</formula>
    </cfRule>
    <cfRule type="cellIs" dxfId="1860" priority="1054" stopIfTrue="1" operator="equal">
      <formula>200</formula>
    </cfRule>
  </conditionalFormatting>
  <conditionalFormatting sqref="I2503">
    <cfRule type="containsText" dxfId="1859" priority="1051" stopIfTrue="1" operator="containsText" text="dsoy jktdh; fo|ky;ksa esa iz;ksx gsrq fu%'kqYd">
      <formula>NOT(ISERROR(SEARCH("dsoy jktdh; fo|ky;ksa esa iz;ksx gsrq fu%'kqYd",I2503)))</formula>
    </cfRule>
  </conditionalFormatting>
  <conditionalFormatting sqref="C2502">
    <cfRule type="cellIs" dxfId="1858" priority="1050" stopIfTrue="1" operator="equal">
      <formula>0</formula>
    </cfRule>
  </conditionalFormatting>
  <conditionalFormatting sqref="C2502">
    <cfRule type="containsText" dxfId="1857" priority="1046" stopIfTrue="1" operator="containsText" text="f'k{kk foHkkx jktLFkku">
      <formula>NOT(ISERROR(SEARCH("f'k{kk foHkkx jktLFkku",C2502)))</formula>
    </cfRule>
    <cfRule type="containsText" dxfId="1856" priority="1049" stopIfTrue="1" operator="containsText" text="iw.kkZad">
      <formula>NOT(ISERROR(SEARCH("iw.kkZad",C2502)))</formula>
    </cfRule>
  </conditionalFormatting>
  <conditionalFormatting sqref="C2502">
    <cfRule type="cellIs" dxfId="1855" priority="1047" stopIfTrue="1" operator="equal">
      <formula>1800</formula>
    </cfRule>
    <cfRule type="cellIs" dxfId="1854" priority="1048" stopIfTrue="1" operator="equal">
      <formula>200</formula>
    </cfRule>
  </conditionalFormatting>
  <conditionalFormatting sqref="C2502">
    <cfRule type="containsText" dxfId="1853" priority="1045" stopIfTrue="1" operator="containsText" text="dsoy jktdh; fo|ky;ksa esa iz;ksx gsrq fu%'kqYd">
      <formula>NOT(ISERROR(SEARCH("dsoy jktdh; fo|ky;ksa esa iz;ksx gsrq fu%'kqYd",C2502)))</formula>
    </cfRule>
  </conditionalFormatting>
  <conditionalFormatting sqref="C2489:C2490">
    <cfRule type="containsText" dxfId="1852" priority="1027" stopIfTrue="1" operator="containsText" text="dsoy jktdh; fo|ky;ksa esa iz;ksx gsrq fu%'kqYd">
      <formula>NOT(ISERROR(SEARCH("dsoy jktdh; fo|ky;ksa esa iz;ksx gsrq fu%'kqYd",C2489)))</formula>
    </cfRule>
  </conditionalFormatting>
  <conditionalFormatting sqref="J2511">
    <cfRule type="cellIs" dxfId="1851" priority="1044" stopIfTrue="1" operator="equal">
      <formula>0</formula>
    </cfRule>
  </conditionalFormatting>
  <conditionalFormatting sqref="J2511">
    <cfRule type="containsText" dxfId="1850" priority="1040" stopIfTrue="1" operator="containsText" text="f'k{kk foHkkx jktLFkku">
      <formula>NOT(ISERROR(SEARCH("f'k{kk foHkkx jktLFkku",J2511)))</formula>
    </cfRule>
    <cfRule type="containsText" dxfId="1849" priority="1043" stopIfTrue="1" operator="containsText" text="iw.kkZad">
      <formula>NOT(ISERROR(SEARCH("iw.kkZad",J2511)))</formula>
    </cfRule>
  </conditionalFormatting>
  <conditionalFormatting sqref="J2511">
    <cfRule type="cellIs" dxfId="1848" priority="1041" stopIfTrue="1" operator="equal">
      <formula>1800</formula>
    </cfRule>
    <cfRule type="cellIs" dxfId="1847" priority="1042" stopIfTrue="1" operator="equal">
      <formula>200</formula>
    </cfRule>
  </conditionalFormatting>
  <conditionalFormatting sqref="J2511">
    <cfRule type="containsText" dxfId="1846" priority="1039" stopIfTrue="1" operator="containsText" text="dsoy jktdh; fo|ky;ksa esa iz;ksx gsrq fu%'kqYd">
      <formula>NOT(ISERROR(SEARCH("dsoy jktdh; fo|ky;ksa esa iz;ksx gsrq fu%'kqYd",J2511)))</formula>
    </cfRule>
  </conditionalFormatting>
  <conditionalFormatting sqref="C2486:C2487">
    <cfRule type="cellIs" dxfId="1845" priority="1036" stopIfTrue="1" operator="equal">
      <formula>0</formula>
    </cfRule>
  </conditionalFormatting>
  <conditionalFormatting sqref="C2486:C2487">
    <cfRule type="containsText" dxfId="1844" priority="1034" stopIfTrue="1" operator="containsText" text="f'k{kk foHkkx jktLFkku">
      <formula>NOT(ISERROR(SEARCH("f'k{kk foHkkx jktLFkku",C2486)))</formula>
    </cfRule>
    <cfRule type="containsText" dxfId="1843" priority="1035" stopIfTrue="1" operator="containsText" text="iw.kkZad">
      <formula>NOT(ISERROR(SEARCH("iw.kkZad",C2486)))</formula>
    </cfRule>
  </conditionalFormatting>
  <conditionalFormatting sqref="C2486:C2487">
    <cfRule type="containsText" dxfId="1842" priority="1033" stopIfTrue="1" operator="containsText" text="dsoy jktdh; fo|ky;ksa esa iz;ksx gsrq fu%'kqYd">
      <formula>NOT(ISERROR(SEARCH("dsoy jktdh; fo|ky;ksa esa iz;ksx gsrq fu%'kqYd",C2486)))</formula>
    </cfRule>
  </conditionalFormatting>
  <conditionalFormatting sqref="C2486:C2487">
    <cfRule type="cellIs" dxfId="1841" priority="1037" stopIfTrue="1" operator="equal">
      <formula>1800</formula>
    </cfRule>
    <cfRule type="cellIs" dxfId="1840" priority="1038" stopIfTrue="1" operator="equal">
      <formula>200</formula>
    </cfRule>
  </conditionalFormatting>
  <conditionalFormatting sqref="C2489:C2490">
    <cfRule type="cellIs" dxfId="1839" priority="1032" stopIfTrue="1" operator="equal">
      <formula>0</formula>
    </cfRule>
  </conditionalFormatting>
  <conditionalFormatting sqref="C2489:C2490">
    <cfRule type="containsText" dxfId="1838" priority="1028" stopIfTrue="1" operator="containsText" text="f'k{kk foHkkx jktLFkku">
      <formula>NOT(ISERROR(SEARCH("f'k{kk foHkkx jktLFkku",C2489)))</formula>
    </cfRule>
    <cfRule type="containsText" dxfId="1837" priority="1031" stopIfTrue="1" operator="containsText" text="iw.kkZad">
      <formula>NOT(ISERROR(SEARCH("iw.kkZad",C2489)))</formula>
    </cfRule>
  </conditionalFormatting>
  <conditionalFormatting sqref="C2489:C2490">
    <cfRule type="cellIs" dxfId="1836" priority="1029" stopIfTrue="1" operator="equal">
      <formula>1800</formula>
    </cfRule>
    <cfRule type="cellIs" dxfId="1835" priority="1030" stopIfTrue="1" operator="equal">
      <formula>200</formula>
    </cfRule>
  </conditionalFormatting>
  <conditionalFormatting sqref="B2524 C2523:H2524 B2525:H2526 C2515:C2516 B2528 E2527:E2528 H2527:H2528 B2529:E2529 G2529:H2532 C2527:D2527 F2527:G2527 B2531:E2532 C2530:E2530 B2536 C2534 E2534 G2534 E2542 B2519:C2519 B2520:B2521 I2520 I2523 D2522:J2522 J2533:J2536">
    <cfRule type="cellIs" dxfId="1834" priority="1020" stopIfTrue="1" operator="equal">
      <formula>0</formula>
    </cfRule>
  </conditionalFormatting>
  <conditionalFormatting sqref="B2524 C2523:H2524 B2525:H2526 C2515:C2516 B2528 E2527:E2528 H2527:H2528 B2529:E2529 G2529:H2532 C2527:D2527 F2527:G2527 B2531:E2532 C2530:E2530 B2536 C2534 E2534 G2534 E2542 B2519:C2519 B2520:B2521 I2520 I2523 D2522:J2522 J2533:J2536">
    <cfRule type="containsText" dxfId="1833" priority="1016" stopIfTrue="1" operator="containsText" text="f'k{kk foHkkx jktLFkku">
      <formula>NOT(ISERROR(SEARCH("f'k{kk foHkkx jktLFkku",B2515)))</formula>
    </cfRule>
    <cfRule type="containsText" dxfId="1832" priority="1019" stopIfTrue="1" operator="containsText" text="iw.kkZad">
      <formula>NOT(ISERROR(SEARCH("iw.kkZad",B2515)))</formula>
    </cfRule>
  </conditionalFormatting>
  <conditionalFormatting sqref="C2534 E2534 G2534 C2537 C2519 I2519:I2520 J2533:J2535">
    <cfRule type="cellIs" dxfId="1831" priority="1017" stopIfTrue="1" operator="equal">
      <formula>1800</formula>
    </cfRule>
    <cfRule type="cellIs" dxfId="1830" priority="1018" stopIfTrue="1" operator="equal">
      <formula>200</formula>
    </cfRule>
  </conditionalFormatting>
  <conditionalFormatting sqref="B2524 C2523:H2524 B2525:H2526 C2515:C2516 B2528 E2527:E2528 H2527:H2528 B2529:E2529 G2529:H2532 C2527:D2527 F2527:G2527 B2531:E2532 C2530:E2530 B2536 C2534 E2534 G2534 E2542 B2519:C2519 B2520:B2521 I2520 I2523 D2522:J2522 J2533:J2536">
    <cfRule type="containsText" dxfId="1829" priority="1015" stopIfTrue="1" operator="containsText" text="dsoy jktdh; fo|ky;ksa esa iz;ksx gsrq fu%'kqYd">
      <formula>NOT(ISERROR(SEARCH("dsoy jktdh; fo|ky;ksa esa iz;ksx gsrq fu%'kqYd",B2515)))</formula>
    </cfRule>
  </conditionalFormatting>
  <conditionalFormatting sqref="H2542">
    <cfRule type="containsText" dxfId="1828" priority="1011" stopIfTrue="1" operator="containsText" text="dsoy jktdh; fo|ky;ksa esa iz;ksx gsrq fu%'kqYd">
      <formula>NOT(ISERROR(SEARCH("dsoy jktdh; fo|ky;ksa esa iz;ksx gsrq fu%'kqYd",H2542)))</formula>
    </cfRule>
  </conditionalFormatting>
  <conditionalFormatting sqref="H2542">
    <cfRule type="cellIs" dxfId="1827" priority="1014" stopIfTrue="1" operator="equal">
      <formula>0</formula>
    </cfRule>
  </conditionalFormatting>
  <conditionalFormatting sqref="A2512:A2513 B2515:B2518 C2537 B2533 B2522:C2522 B2535:C2535 B2523">
    <cfRule type="cellIs" dxfId="1826" priority="1026" stopIfTrue="1" operator="equal">
      <formula>0</formula>
    </cfRule>
  </conditionalFormatting>
  <conditionalFormatting sqref="A2512:A2513 B2515:B2518 C2537 B2533 B2522:C2522 B2535:C2535 B2523">
    <cfRule type="containsText" dxfId="1825" priority="1022" stopIfTrue="1" operator="containsText" text="f'k{kk foHkkx jktLFkku">
      <formula>NOT(ISERROR(SEARCH("f'k{kk foHkkx jktLFkku",A2512)))</formula>
    </cfRule>
    <cfRule type="containsText" dxfId="1824" priority="1025" stopIfTrue="1" operator="containsText" text="iw.kkZad">
      <formula>NOT(ISERROR(SEARCH("iw.kkZad",A2512)))</formula>
    </cfRule>
  </conditionalFormatting>
  <conditionalFormatting sqref="C2516">
    <cfRule type="cellIs" dxfId="1823" priority="1023" stopIfTrue="1" operator="equal">
      <formula>1800</formula>
    </cfRule>
    <cfRule type="cellIs" dxfId="1822" priority="1024" stopIfTrue="1" operator="equal">
      <formula>200</formula>
    </cfRule>
  </conditionalFormatting>
  <conditionalFormatting sqref="A2512:A2513 B2515:B2518 C2537 B2533 B2522:C2522 B2535:C2535 B2523">
    <cfRule type="containsText" dxfId="1821" priority="1021" stopIfTrue="1" operator="containsText" text="dsoy jktdh; fo|ky;ksa esa iz;ksx gsrq fu%'kqYd">
      <formula>NOT(ISERROR(SEARCH("dsoy jktdh; fo|ky;ksa esa iz;ksx gsrq fu%'kqYd",A2512)))</formula>
    </cfRule>
  </conditionalFormatting>
  <conditionalFormatting sqref="B2530 B2527">
    <cfRule type="containsText" dxfId="1820" priority="1007" stopIfTrue="1" operator="containsText" text="dsoy jktdh; fo|ky;ksa esa iz;ksx gsrq fu%'kqYd">
      <formula>NOT(ISERROR(SEARCH("dsoy jktdh; fo|ky;ksa esa iz;ksx gsrq fu%'kqYd",B2527)))</formula>
    </cfRule>
  </conditionalFormatting>
  <conditionalFormatting sqref="H2542">
    <cfRule type="containsText" dxfId="1819" priority="1012" stopIfTrue="1" operator="containsText" text="f'k{kk foHkkx jktLFkku">
      <formula>NOT(ISERROR(SEARCH("f'k{kk foHkkx jktLFkku",H2542)))</formula>
    </cfRule>
    <cfRule type="containsText" dxfId="1818" priority="1013" stopIfTrue="1" operator="containsText" text="iw.kkZad">
      <formula>NOT(ISERROR(SEARCH("iw.kkZad",H2542)))</formula>
    </cfRule>
  </conditionalFormatting>
  <conditionalFormatting sqref="B2530 B2527">
    <cfRule type="cellIs" dxfId="1817" priority="1010" stopIfTrue="1" operator="equal">
      <formula>0</formula>
    </cfRule>
  </conditionalFormatting>
  <conditionalFormatting sqref="B2530 B2527">
    <cfRule type="containsText" dxfId="1816" priority="1008" stopIfTrue="1" operator="containsText" text="f'k{kk foHkkx jktLFkku">
      <formula>NOT(ISERROR(SEARCH("f'k{kk foHkkx jktLFkku",B2527)))</formula>
    </cfRule>
    <cfRule type="containsText" dxfId="1815" priority="1009" stopIfTrue="1" operator="containsText" text="iw.kkZad">
      <formula>NOT(ISERROR(SEARCH("iw.kkZad",B2527)))</formula>
    </cfRule>
  </conditionalFormatting>
  <conditionalFormatting sqref="G2535">
    <cfRule type="cellIs" dxfId="1814" priority="1006" stopIfTrue="1" operator="equal">
      <formula>0</formula>
    </cfRule>
  </conditionalFormatting>
  <conditionalFormatting sqref="G2535">
    <cfRule type="containsText" dxfId="1813" priority="1004" stopIfTrue="1" operator="containsText" text="f'k{kk foHkkx jktLFkku">
      <formula>NOT(ISERROR(SEARCH("f'k{kk foHkkx jktLFkku",G2535)))</formula>
    </cfRule>
    <cfRule type="containsText" dxfId="1812" priority="1005" stopIfTrue="1" operator="containsText" text="iw.kkZad">
      <formula>NOT(ISERROR(SEARCH("iw.kkZad",G2535)))</formula>
    </cfRule>
  </conditionalFormatting>
  <conditionalFormatting sqref="G2535">
    <cfRule type="containsText" dxfId="1811" priority="1003" stopIfTrue="1" operator="containsText" text="dsoy jktdh; fo|ky;ksa esa iz;ksx gsrq fu%'kqYd">
      <formula>NOT(ISERROR(SEARCH("dsoy jktdh; fo|ky;ksa esa iz;ksx gsrq fu%'kqYd",G2535)))</formula>
    </cfRule>
  </conditionalFormatting>
  <conditionalFormatting sqref="I2534">
    <cfRule type="cellIs" dxfId="1810" priority="1002" stopIfTrue="1" operator="equal">
      <formula>0</formula>
    </cfRule>
  </conditionalFormatting>
  <conditionalFormatting sqref="I2534">
    <cfRule type="containsText" dxfId="1809" priority="998" stopIfTrue="1" operator="containsText" text="f'k{kk foHkkx jktLFkku">
      <formula>NOT(ISERROR(SEARCH("f'k{kk foHkkx jktLFkku",I2534)))</formula>
    </cfRule>
    <cfRule type="containsText" dxfId="1808" priority="1001" stopIfTrue="1" operator="containsText" text="iw.kkZad">
      <formula>NOT(ISERROR(SEARCH("iw.kkZad",I2534)))</formula>
    </cfRule>
  </conditionalFormatting>
  <conditionalFormatting sqref="I2534">
    <cfRule type="cellIs" dxfId="1807" priority="999" stopIfTrue="1" operator="equal">
      <formula>1800</formula>
    </cfRule>
    <cfRule type="cellIs" dxfId="1806" priority="1000" stopIfTrue="1" operator="equal">
      <formula>200</formula>
    </cfRule>
  </conditionalFormatting>
  <conditionalFormatting sqref="I2534">
    <cfRule type="containsText" dxfId="1805" priority="997" stopIfTrue="1" operator="containsText" text="dsoy jktdh; fo|ky;ksa esa iz;ksx gsrq fu%'kqYd">
      <formula>NOT(ISERROR(SEARCH("dsoy jktdh; fo|ky;ksa esa iz;ksx gsrq fu%'kqYd",I2534)))</formula>
    </cfRule>
  </conditionalFormatting>
  <conditionalFormatting sqref="C2533">
    <cfRule type="cellIs" dxfId="1804" priority="996" stopIfTrue="1" operator="equal">
      <formula>0</formula>
    </cfRule>
  </conditionalFormatting>
  <conditionalFormatting sqref="C2533">
    <cfRule type="containsText" dxfId="1803" priority="992" stopIfTrue="1" operator="containsText" text="f'k{kk foHkkx jktLFkku">
      <formula>NOT(ISERROR(SEARCH("f'k{kk foHkkx jktLFkku",C2533)))</formula>
    </cfRule>
    <cfRule type="containsText" dxfId="1802" priority="995" stopIfTrue="1" operator="containsText" text="iw.kkZad">
      <formula>NOT(ISERROR(SEARCH("iw.kkZad",C2533)))</formula>
    </cfRule>
  </conditionalFormatting>
  <conditionalFormatting sqref="C2533">
    <cfRule type="cellIs" dxfId="1801" priority="993" stopIfTrue="1" operator="equal">
      <formula>1800</formula>
    </cfRule>
    <cfRule type="cellIs" dxfId="1800" priority="994" stopIfTrue="1" operator="equal">
      <formula>200</formula>
    </cfRule>
  </conditionalFormatting>
  <conditionalFormatting sqref="C2533">
    <cfRule type="containsText" dxfId="1799" priority="991" stopIfTrue="1" operator="containsText" text="dsoy jktdh; fo|ky;ksa esa iz;ksx gsrq fu%'kqYd">
      <formula>NOT(ISERROR(SEARCH("dsoy jktdh; fo|ky;ksa esa iz;ksx gsrq fu%'kqYd",C2533)))</formula>
    </cfRule>
  </conditionalFormatting>
  <conditionalFormatting sqref="C2520:C2521">
    <cfRule type="containsText" dxfId="1798" priority="973" stopIfTrue="1" operator="containsText" text="dsoy jktdh; fo|ky;ksa esa iz;ksx gsrq fu%'kqYd">
      <formula>NOT(ISERROR(SEARCH("dsoy jktdh; fo|ky;ksa esa iz;ksx gsrq fu%'kqYd",C2520)))</formula>
    </cfRule>
  </conditionalFormatting>
  <conditionalFormatting sqref="J2542">
    <cfRule type="cellIs" dxfId="1797" priority="990" stopIfTrue="1" operator="equal">
      <formula>0</formula>
    </cfRule>
  </conditionalFormatting>
  <conditionalFormatting sqref="J2542">
    <cfRule type="containsText" dxfId="1796" priority="986" stopIfTrue="1" operator="containsText" text="f'k{kk foHkkx jktLFkku">
      <formula>NOT(ISERROR(SEARCH("f'k{kk foHkkx jktLFkku",J2542)))</formula>
    </cfRule>
    <cfRule type="containsText" dxfId="1795" priority="989" stopIfTrue="1" operator="containsText" text="iw.kkZad">
      <formula>NOT(ISERROR(SEARCH("iw.kkZad",J2542)))</formula>
    </cfRule>
  </conditionalFormatting>
  <conditionalFormatting sqref="J2542">
    <cfRule type="cellIs" dxfId="1794" priority="987" stopIfTrue="1" operator="equal">
      <formula>1800</formula>
    </cfRule>
    <cfRule type="cellIs" dxfId="1793" priority="988" stopIfTrue="1" operator="equal">
      <formula>200</formula>
    </cfRule>
  </conditionalFormatting>
  <conditionalFormatting sqref="J2542">
    <cfRule type="containsText" dxfId="1792" priority="985" stopIfTrue="1" operator="containsText" text="dsoy jktdh; fo|ky;ksa esa iz;ksx gsrq fu%'kqYd">
      <formula>NOT(ISERROR(SEARCH("dsoy jktdh; fo|ky;ksa esa iz;ksx gsrq fu%'kqYd",J2542)))</formula>
    </cfRule>
  </conditionalFormatting>
  <conditionalFormatting sqref="C2517:C2518">
    <cfRule type="cellIs" dxfId="1791" priority="982" stopIfTrue="1" operator="equal">
      <formula>0</formula>
    </cfRule>
  </conditionalFormatting>
  <conditionalFormatting sqref="C2517:C2518">
    <cfRule type="containsText" dxfId="1790" priority="980" stopIfTrue="1" operator="containsText" text="f'k{kk foHkkx jktLFkku">
      <formula>NOT(ISERROR(SEARCH("f'k{kk foHkkx jktLFkku",C2517)))</formula>
    </cfRule>
    <cfRule type="containsText" dxfId="1789" priority="981" stopIfTrue="1" operator="containsText" text="iw.kkZad">
      <formula>NOT(ISERROR(SEARCH("iw.kkZad",C2517)))</formula>
    </cfRule>
  </conditionalFormatting>
  <conditionalFormatting sqref="C2517:C2518">
    <cfRule type="containsText" dxfId="1788" priority="979" stopIfTrue="1" operator="containsText" text="dsoy jktdh; fo|ky;ksa esa iz;ksx gsrq fu%'kqYd">
      <formula>NOT(ISERROR(SEARCH("dsoy jktdh; fo|ky;ksa esa iz;ksx gsrq fu%'kqYd",C2517)))</formula>
    </cfRule>
  </conditionalFormatting>
  <conditionalFormatting sqref="C2517:C2518">
    <cfRule type="cellIs" dxfId="1787" priority="983" stopIfTrue="1" operator="equal">
      <formula>1800</formula>
    </cfRule>
    <cfRule type="cellIs" dxfId="1786" priority="984" stopIfTrue="1" operator="equal">
      <formula>200</formula>
    </cfRule>
  </conditionalFormatting>
  <conditionalFormatting sqref="C2520:C2521">
    <cfRule type="cellIs" dxfId="1785" priority="978" stopIfTrue="1" operator="equal">
      <formula>0</formula>
    </cfRule>
  </conditionalFormatting>
  <conditionalFormatting sqref="C2520:C2521">
    <cfRule type="containsText" dxfId="1784" priority="974" stopIfTrue="1" operator="containsText" text="f'k{kk foHkkx jktLFkku">
      <formula>NOT(ISERROR(SEARCH("f'k{kk foHkkx jktLFkku",C2520)))</formula>
    </cfRule>
    <cfRule type="containsText" dxfId="1783" priority="977" stopIfTrue="1" operator="containsText" text="iw.kkZad">
      <formula>NOT(ISERROR(SEARCH("iw.kkZad",C2520)))</formula>
    </cfRule>
  </conditionalFormatting>
  <conditionalFormatting sqref="C2520:C2521">
    <cfRule type="cellIs" dxfId="1782" priority="975" stopIfTrue="1" operator="equal">
      <formula>1800</formula>
    </cfRule>
    <cfRule type="cellIs" dxfId="1781" priority="976" stopIfTrue="1" operator="equal">
      <formula>200</formula>
    </cfRule>
  </conditionalFormatting>
  <conditionalFormatting sqref="B2555 C2554:H2555 B2556:H2557 C2546:C2547 B2559 E2558:E2559 H2558:H2559 B2560:E2560 G2560:H2563 C2558:D2558 F2558:G2558 B2562:E2563 C2561:E2561 B2567 C2565 E2565 G2565 E2573 B2550:C2550 B2551:B2552 I2551 I2554 D2553:J2553 J2564:J2567">
    <cfRule type="cellIs" dxfId="1780" priority="966" stopIfTrue="1" operator="equal">
      <formula>0</formula>
    </cfRule>
  </conditionalFormatting>
  <conditionalFormatting sqref="B2555 C2554:H2555 B2556:H2557 C2546:C2547 B2559 E2558:E2559 H2558:H2559 B2560:E2560 G2560:H2563 C2558:D2558 F2558:G2558 B2562:E2563 C2561:E2561 B2567 C2565 E2565 G2565 E2573 B2550:C2550 B2551:B2552 I2551 I2554 D2553:J2553 J2564:J2567">
    <cfRule type="containsText" dxfId="1779" priority="962" stopIfTrue="1" operator="containsText" text="f'k{kk foHkkx jktLFkku">
      <formula>NOT(ISERROR(SEARCH("f'k{kk foHkkx jktLFkku",B2546)))</formula>
    </cfRule>
    <cfRule type="containsText" dxfId="1778" priority="965" stopIfTrue="1" operator="containsText" text="iw.kkZad">
      <formula>NOT(ISERROR(SEARCH("iw.kkZad",B2546)))</formula>
    </cfRule>
  </conditionalFormatting>
  <conditionalFormatting sqref="C2565 E2565 G2565 C2568 C2550 I2550:I2551 J2564:J2566">
    <cfRule type="cellIs" dxfId="1777" priority="963" stopIfTrue="1" operator="equal">
      <formula>1800</formula>
    </cfRule>
    <cfRule type="cellIs" dxfId="1776" priority="964" stopIfTrue="1" operator="equal">
      <formula>200</formula>
    </cfRule>
  </conditionalFormatting>
  <conditionalFormatting sqref="B2555 C2554:H2555 B2556:H2557 C2546:C2547 B2559 E2558:E2559 H2558:H2559 B2560:E2560 G2560:H2563 C2558:D2558 F2558:G2558 B2562:E2563 C2561:E2561 B2567 C2565 E2565 G2565 E2573 B2550:C2550 B2551:B2552 I2551 I2554 D2553:J2553 J2564:J2567">
    <cfRule type="containsText" dxfId="1775" priority="961" stopIfTrue="1" operator="containsText" text="dsoy jktdh; fo|ky;ksa esa iz;ksx gsrq fu%'kqYd">
      <formula>NOT(ISERROR(SEARCH("dsoy jktdh; fo|ky;ksa esa iz;ksx gsrq fu%'kqYd",B2546)))</formula>
    </cfRule>
  </conditionalFormatting>
  <conditionalFormatting sqref="H2573">
    <cfRule type="containsText" dxfId="1774" priority="957" stopIfTrue="1" operator="containsText" text="dsoy jktdh; fo|ky;ksa esa iz;ksx gsrq fu%'kqYd">
      <formula>NOT(ISERROR(SEARCH("dsoy jktdh; fo|ky;ksa esa iz;ksx gsrq fu%'kqYd",H2573)))</formula>
    </cfRule>
  </conditionalFormatting>
  <conditionalFormatting sqref="H2573">
    <cfRule type="cellIs" dxfId="1773" priority="960" stopIfTrue="1" operator="equal">
      <formula>0</formula>
    </cfRule>
  </conditionalFormatting>
  <conditionalFormatting sqref="A2543:A2544 B2546:B2549 C2568 B2564 B2553:C2553 B2566:C2566 B2554">
    <cfRule type="cellIs" dxfId="1772" priority="972" stopIfTrue="1" operator="equal">
      <formula>0</formula>
    </cfRule>
  </conditionalFormatting>
  <conditionalFormatting sqref="A2543:A2544 B2546:B2549 C2568 B2564 B2553:C2553 B2566:C2566 B2554">
    <cfRule type="containsText" dxfId="1771" priority="968" stopIfTrue="1" operator="containsText" text="f'k{kk foHkkx jktLFkku">
      <formula>NOT(ISERROR(SEARCH("f'k{kk foHkkx jktLFkku",A2543)))</formula>
    </cfRule>
    <cfRule type="containsText" dxfId="1770" priority="971" stopIfTrue="1" operator="containsText" text="iw.kkZad">
      <formula>NOT(ISERROR(SEARCH("iw.kkZad",A2543)))</formula>
    </cfRule>
  </conditionalFormatting>
  <conditionalFormatting sqref="C2547">
    <cfRule type="cellIs" dxfId="1769" priority="969" stopIfTrue="1" operator="equal">
      <formula>1800</formula>
    </cfRule>
    <cfRule type="cellIs" dxfId="1768" priority="970" stopIfTrue="1" operator="equal">
      <formula>200</formula>
    </cfRule>
  </conditionalFormatting>
  <conditionalFormatting sqref="A2543:A2544 B2546:B2549 C2568 B2564 B2553:C2553 B2566:C2566 B2554">
    <cfRule type="containsText" dxfId="1767" priority="967" stopIfTrue="1" operator="containsText" text="dsoy jktdh; fo|ky;ksa esa iz;ksx gsrq fu%'kqYd">
      <formula>NOT(ISERROR(SEARCH("dsoy jktdh; fo|ky;ksa esa iz;ksx gsrq fu%'kqYd",A2543)))</formula>
    </cfRule>
  </conditionalFormatting>
  <conditionalFormatting sqref="B2561 B2558">
    <cfRule type="containsText" dxfId="1766" priority="953" stopIfTrue="1" operator="containsText" text="dsoy jktdh; fo|ky;ksa esa iz;ksx gsrq fu%'kqYd">
      <formula>NOT(ISERROR(SEARCH("dsoy jktdh; fo|ky;ksa esa iz;ksx gsrq fu%'kqYd",B2558)))</formula>
    </cfRule>
  </conditionalFormatting>
  <conditionalFormatting sqref="H2573">
    <cfRule type="containsText" dxfId="1765" priority="958" stopIfTrue="1" operator="containsText" text="f'k{kk foHkkx jktLFkku">
      <formula>NOT(ISERROR(SEARCH("f'k{kk foHkkx jktLFkku",H2573)))</formula>
    </cfRule>
    <cfRule type="containsText" dxfId="1764" priority="959" stopIfTrue="1" operator="containsText" text="iw.kkZad">
      <formula>NOT(ISERROR(SEARCH("iw.kkZad",H2573)))</formula>
    </cfRule>
  </conditionalFormatting>
  <conditionalFormatting sqref="B2561 B2558">
    <cfRule type="cellIs" dxfId="1763" priority="956" stopIfTrue="1" operator="equal">
      <formula>0</formula>
    </cfRule>
  </conditionalFormatting>
  <conditionalFormatting sqref="B2561 B2558">
    <cfRule type="containsText" dxfId="1762" priority="954" stopIfTrue="1" operator="containsText" text="f'k{kk foHkkx jktLFkku">
      <formula>NOT(ISERROR(SEARCH("f'k{kk foHkkx jktLFkku",B2558)))</formula>
    </cfRule>
    <cfRule type="containsText" dxfId="1761" priority="955" stopIfTrue="1" operator="containsText" text="iw.kkZad">
      <formula>NOT(ISERROR(SEARCH("iw.kkZad",B2558)))</formula>
    </cfRule>
  </conditionalFormatting>
  <conditionalFormatting sqref="G2566">
    <cfRule type="cellIs" dxfId="1760" priority="952" stopIfTrue="1" operator="equal">
      <formula>0</formula>
    </cfRule>
  </conditionalFormatting>
  <conditionalFormatting sqref="G2566">
    <cfRule type="containsText" dxfId="1759" priority="950" stopIfTrue="1" operator="containsText" text="f'k{kk foHkkx jktLFkku">
      <formula>NOT(ISERROR(SEARCH("f'k{kk foHkkx jktLFkku",G2566)))</formula>
    </cfRule>
    <cfRule type="containsText" dxfId="1758" priority="951" stopIfTrue="1" operator="containsText" text="iw.kkZad">
      <formula>NOT(ISERROR(SEARCH("iw.kkZad",G2566)))</formula>
    </cfRule>
  </conditionalFormatting>
  <conditionalFormatting sqref="G2566">
    <cfRule type="containsText" dxfId="1757" priority="949" stopIfTrue="1" operator="containsText" text="dsoy jktdh; fo|ky;ksa esa iz;ksx gsrq fu%'kqYd">
      <formula>NOT(ISERROR(SEARCH("dsoy jktdh; fo|ky;ksa esa iz;ksx gsrq fu%'kqYd",G2566)))</formula>
    </cfRule>
  </conditionalFormatting>
  <conditionalFormatting sqref="I2565">
    <cfRule type="cellIs" dxfId="1756" priority="948" stopIfTrue="1" operator="equal">
      <formula>0</formula>
    </cfRule>
  </conditionalFormatting>
  <conditionalFormatting sqref="I2565">
    <cfRule type="containsText" dxfId="1755" priority="944" stopIfTrue="1" operator="containsText" text="f'k{kk foHkkx jktLFkku">
      <formula>NOT(ISERROR(SEARCH("f'k{kk foHkkx jktLFkku",I2565)))</formula>
    </cfRule>
    <cfRule type="containsText" dxfId="1754" priority="947" stopIfTrue="1" operator="containsText" text="iw.kkZad">
      <formula>NOT(ISERROR(SEARCH("iw.kkZad",I2565)))</formula>
    </cfRule>
  </conditionalFormatting>
  <conditionalFormatting sqref="I2565">
    <cfRule type="cellIs" dxfId="1753" priority="945" stopIfTrue="1" operator="equal">
      <formula>1800</formula>
    </cfRule>
    <cfRule type="cellIs" dxfId="1752" priority="946" stopIfTrue="1" operator="equal">
      <formula>200</formula>
    </cfRule>
  </conditionalFormatting>
  <conditionalFormatting sqref="I2565">
    <cfRule type="containsText" dxfId="1751" priority="943" stopIfTrue="1" operator="containsText" text="dsoy jktdh; fo|ky;ksa esa iz;ksx gsrq fu%'kqYd">
      <formula>NOT(ISERROR(SEARCH("dsoy jktdh; fo|ky;ksa esa iz;ksx gsrq fu%'kqYd",I2565)))</formula>
    </cfRule>
  </conditionalFormatting>
  <conditionalFormatting sqref="C2564">
    <cfRule type="cellIs" dxfId="1750" priority="942" stopIfTrue="1" operator="equal">
      <formula>0</formula>
    </cfRule>
  </conditionalFormatting>
  <conditionalFormatting sqref="C2564">
    <cfRule type="containsText" dxfId="1749" priority="938" stopIfTrue="1" operator="containsText" text="f'k{kk foHkkx jktLFkku">
      <formula>NOT(ISERROR(SEARCH("f'k{kk foHkkx jktLFkku",C2564)))</formula>
    </cfRule>
    <cfRule type="containsText" dxfId="1748" priority="941" stopIfTrue="1" operator="containsText" text="iw.kkZad">
      <formula>NOT(ISERROR(SEARCH("iw.kkZad",C2564)))</formula>
    </cfRule>
  </conditionalFormatting>
  <conditionalFormatting sqref="C2564">
    <cfRule type="cellIs" dxfId="1747" priority="939" stopIfTrue="1" operator="equal">
      <formula>1800</formula>
    </cfRule>
    <cfRule type="cellIs" dxfId="1746" priority="940" stopIfTrue="1" operator="equal">
      <formula>200</formula>
    </cfRule>
  </conditionalFormatting>
  <conditionalFormatting sqref="C2564">
    <cfRule type="containsText" dxfId="1745" priority="937" stopIfTrue="1" operator="containsText" text="dsoy jktdh; fo|ky;ksa esa iz;ksx gsrq fu%'kqYd">
      <formula>NOT(ISERROR(SEARCH("dsoy jktdh; fo|ky;ksa esa iz;ksx gsrq fu%'kqYd",C2564)))</formula>
    </cfRule>
  </conditionalFormatting>
  <conditionalFormatting sqref="C2551:C2552">
    <cfRule type="containsText" dxfId="1744" priority="919" stopIfTrue="1" operator="containsText" text="dsoy jktdh; fo|ky;ksa esa iz;ksx gsrq fu%'kqYd">
      <formula>NOT(ISERROR(SEARCH("dsoy jktdh; fo|ky;ksa esa iz;ksx gsrq fu%'kqYd",C2551)))</formula>
    </cfRule>
  </conditionalFormatting>
  <conditionalFormatting sqref="J2573">
    <cfRule type="cellIs" dxfId="1743" priority="936" stopIfTrue="1" operator="equal">
      <formula>0</formula>
    </cfRule>
  </conditionalFormatting>
  <conditionalFormatting sqref="J2573">
    <cfRule type="containsText" dxfId="1742" priority="932" stopIfTrue="1" operator="containsText" text="f'k{kk foHkkx jktLFkku">
      <formula>NOT(ISERROR(SEARCH("f'k{kk foHkkx jktLFkku",J2573)))</formula>
    </cfRule>
    <cfRule type="containsText" dxfId="1741" priority="935" stopIfTrue="1" operator="containsText" text="iw.kkZad">
      <formula>NOT(ISERROR(SEARCH("iw.kkZad",J2573)))</formula>
    </cfRule>
  </conditionalFormatting>
  <conditionalFormatting sqref="J2573">
    <cfRule type="cellIs" dxfId="1740" priority="933" stopIfTrue="1" operator="equal">
      <formula>1800</formula>
    </cfRule>
    <cfRule type="cellIs" dxfId="1739" priority="934" stopIfTrue="1" operator="equal">
      <formula>200</formula>
    </cfRule>
  </conditionalFormatting>
  <conditionalFormatting sqref="J2573">
    <cfRule type="containsText" dxfId="1738" priority="931" stopIfTrue="1" operator="containsText" text="dsoy jktdh; fo|ky;ksa esa iz;ksx gsrq fu%'kqYd">
      <formula>NOT(ISERROR(SEARCH("dsoy jktdh; fo|ky;ksa esa iz;ksx gsrq fu%'kqYd",J2573)))</formula>
    </cfRule>
  </conditionalFormatting>
  <conditionalFormatting sqref="C2548:C2549">
    <cfRule type="cellIs" dxfId="1737" priority="928" stopIfTrue="1" operator="equal">
      <formula>0</formula>
    </cfRule>
  </conditionalFormatting>
  <conditionalFormatting sqref="C2548:C2549">
    <cfRule type="containsText" dxfId="1736" priority="926" stopIfTrue="1" operator="containsText" text="f'k{kk foHkkx jktLFkku">
      <formula>NOT(ISERROR(SEARCH("f'k{kk foHkkx jktLFkku",C2548)))</formula>
    </cfRule>
    <cfRule type="containsText" dxfId="1735" priority="927" stopIfTrue="1" operator="containsText" text="iw.kkZad">
      <formula>NOT(ISERROR(SEARCH("iw.kkZad",C2548)))</formula>
    </cfRule>
  </conditionalFormatting>
  <conditionalFormatting sqref="C2548:C2549">
    <cfRule type="containsText" dxfId="1734" priority="925" stopIfTrue="1" operator="containsText" text="dsoy jktdh; fo|ky;ksa esa iz;ksx gsrq fu%'kqYd">
      <formula>NOT(ISERROR(SEARCH("dsoy jktdh; fo|ky;ksa esa iz;ksx gsrq fu%'kqYd",C2548)))</formula>
    </cfRule>
  </conditionalFormatting>
  <conditionalFormatting sqref="C2548:C2549">
    <cfRule type="cellIs" dxfId="1733" priority="929" stopIfTrue="1" operator="equal">
      <formula>1800</formula>
    </cfRule>
    <cfRule type="cellIs" dxfId="1732" priority="930" stopIfTrue="1" operator="equal">
      <formula>200</formula>
    </cfRule>
  </conditionalFormatting>
  <conditionalFormatting sqref="C2551:C2552">
    <cfRule type="cellIs" dxfId="1731" priority="924" stopIfTrue="1" operator="equal">
      <formula>0</formula>
    </cfRule>
  </conditionalFormatting>
  <conditionalFormatting sqref="C2551:C2552">
    <cfRule type="containsText" dxfId="1730" priority="920" stopIfTrue="1" operator="containsText" text="f'k{kk foHkkx jktLFkku">
      <formula>NOT(ISERROR(SEARCH("f'k{kk foHkkx jktLFkku",C2551)))</formula>
    </cfRule>
    <cfRule type="containsText" dxfId="1729" priority="923" stopIfTrue="1" operator="containsText" text="iw.kkZad">
      <formula>NOT(ISERROR(SEARCH("iw.kkZad",C2551)))</formula>
    </cfRule>
  </conditionalFormatting>
  <conditionalFormatting sqref="C2551:C2552">
    <cfRule type="cellIs" dxfId="1728" priority="921" stopIfTrue="1" operator="equal">
      <formula>1800</formula>
    </cfRule>
    <cfRule type="cellIs" dxfId="1727" priority="922" stopIfTrue="1" operator="equal">
      <formula>200</formula>
    </cfRule>
  </conditionalFormatting>
  <conditionalFormatting sqref="B2586 C2585:H2586 B2587:H2588 C2577:C2578 B2590 E2589:E2590 H2589:H2590 B2591:E2591 G2591:H2594 C2589:D2589 F2589:G2589 B2593:E2594 C2592:E2592 B2598 C2596 E2596 G2596 E2604 B2581:C2581 B2582:B2583 I2582 I2585 D2584:J2584 J2595:J2598">
    <cfRule type="cellIs" dxfId="1726" priority="912" stopIfTrue="1" operator="equal">
      <formula>0</formula>
    </cfRule>
  </conditionalFormatting>
  <conditionalFormatting sqref="B2586 C2585:H2586 B2587:H2588 C2577:C2578 B2590 E2589:E2590 H2589:H2590 B2591:E2591 G2591:H2594 C2589:D2589 F2589:G2589 B2593:E2594 C2592:E2592 B2598 C2596 E2596 G2596 E2604 B2581:C2581 B2582:B2583 I2582 I2585 D2584:J2584 J2595:J2598">
    <cfRule type="containsText" dxfId="1725" priority="908" stopIfTrue="1" operator="containsText" text="f'k{kk foHkkx jktLFkku">
      <formula>NOT(ISERROR(SEARCH("f'k{kk foHkkx jktLFkku",B2577)))</formula>
    </cfRule>
    <cfRule type="containsText" dxfId="1724" priority="911" stopIfTrue="1" operator="containsText" text="iw.kkZad">
      <formula>NOT(ISERROR(SEARCH("iw.kkZad",B2577)))</formula>
    </cfRule>
  </conditionalFormatting>
  <conditionalFormatting sqref="C2596 E2596 G2596 C2599 C2581 I2581:I2582 J2595:J2597">
    <cfRule type="cellIs" dxfId="1723" priority="909" stopIfTrue="1" operator="equal">
      <formula>1800</formula>
    </cfRule>
    <cfRule type="cellIs" dxfId="1722" priority="910" stopIfTrue="1" operator="equal">
      <formula>200</formula>
    </cfRule>
  </conditionalFormatting>
  <conditionalFormatting sqref="B2586 C2585:H2586 B2587:H2588 C2577:C2578 B2590 E2589:E2590 H2589:H2590 B2591:E2591 G2591:H2594 C2589:D2589 F2589:G2589 B2593:E2594 C2592:E2592 B2598 C2596 E2596 G2596 E2604 B2581:C2581 B2582:B2583 I2582 I2585 D2584:J2584 J2595:J2598">
    <cfRule type="containsText" dxfId="1721" priority="907" stopIfTrue="1" operator="containsText" text="dsoy jktdh; fo|ky;ksa esa iz;ksx gsrq fu%'kqYd">
      <formula>NOT(ISERROR(SEARCH("dsoy jktdh; fo|ky;ksa esa iz;ksx gsrq fu%'kqYd",B2577)))</formula>
    </cfRule>
  </conditionalFormatting>
  <conditionalFormatting sqref="H2604">
    <cfRule type="containsText" dxfId="1720" priority="903" stopIfTrue="1" operator="containsText" text="dsoy jktdh; fo|ky;ksa esa iz;ksx gsrq fu%'kqYd">
      <formula>NOT(ISERROR(SEARCH("dsoy jktdh; fo|ky;ksa esa iz;ksx gsrq fu%'kqYd",H2604)))</formula>
    </cfRule>
  </conditionalFormatting>
  <conditionalFormatting sqref="H2604">
    <cfRule type="cellIs" dxfId="1719" priority="906" stopIfTrue="1" operator="equal">
      <formula>0</formula>
    </cfRule>
  </conditionalFormatting>
  <conditionalFormatting sqref="A2574:A2575 B2577:B2580 C2599 B2595 B2584:C2584 B2597:C2597 B2585">
    <cfRule type="cellIs" dxfId="1718" priority="918" stopIfTrue="1" operator="equal">
      <formula>0</formula>
    </cfRule>
  </conditionalFormatting>
  <conditionalFormatting sqref="A2574:A2575 B2577:B2580 C2599 B2595 B2584:C2584 B2597:C2597 B2585">
    <cfRule type="containsText" dxfId="1717" priority="914" stopIfTrue="1" operator="containsText" text="f'k{kk foHkkx jktLFkku">
      <formula>NOT(ISERROR(SEARCH("f'k{kk foHkkx jktLFkku",A2574)))</formula>
    </cfRule>
    <cfRule type="containsText" dxfId="1716" priority="917" stopIfTrue="1" operator="containsText" text="iw.kkZad">
      <formula>NOT(ISERROR(SEARCH("iw.kkZad",A2574)))</formula>
    </cfRule>
  </conditionalFormatting>
  <conditionalFormatting sqref="C2578">
    <cfRule type="cellIs" dxfId="1715" priority="915" stopIfTrue="1" operator="equal">
      <formula>1800</formula>
    </cfRule>
    <cfRule type="cellIs" dxfId="1714" priority="916" stopIfTrue="1" operator="equal">
      <formula>200</formula>
    </cfRule>
  </conditionalFormatting>
  <conditionalFormatting sqref="A2574:A2575 B2577:B2580 C2599 B2595 B2584:C2584 B2597:C2597 B2585">
    <cfRule type="containsText" dxfId="1713" priority="913" stopIfTrue="1" operator="containsText" text="dsoy jktdh; fo|ky;ksa esa iz;ksx gsrq fu%'kqYd">
      <formula>NOT(ISERROR(SEARCH("dsoy jktdh; fo|ky;ksa esa iz;ksx gsrq fu%'kqYd",A2574)))</formula>
    </cfRule>
  </conditionalFormatting>
  <conditionalFormatting sqref="B2592 B2589">
    <cfRule type="containsText" dxfId="1712" priority="899" stopIfTrue="1" operator="containsText" text="dsoy jktdh; fo|ky;ksa esa iz;ksx gsrq fu%'kqYd">
      <formula>NOT(ISERROR(SEARCH("dsoy jktdh; fo|ky;ksa esa iz;ksx gsrq fu%'kqYd",B2589)))</formula>
    </cfRule>
  </conditionalFormatting>
  <conditionalFormatting sqref="H2604">
    <cfRule type="containsText" dxfId="1711" priority="904" stopIfTrue="1" operator="containsText" text="f'k{kk foHkkx jktLFkku">
      <formula>NOT(ISERROR(SEARCH("f'k{kk foHkkx jktLFkku",H2604)))</formula>
    </cfRule>
    <cfRule type="containsText" dxfId="1710" priority="905" stopIfTrue="1" operator="containsText" text="iw.kkZad">
      <formula>NOT(ISERROR(SEARCH("iw.kkZad",H2604)))</formula>
    </cfRule>
  </conditionalFormatting>
  <conditionalFormatting sqref="B2592 B2589">
    <cfRule type="cellIs" dxfId="1709" priority="902" stopIfTrue="1" operator="equal">
      <formula>0</formula>
    </cfRule>
  </conditionalFormatting>
  <conditionalFormatting sqref="B2592 B2589">
    <cfRule type="containsText" dxfId="1708" priority="900" stopIfTrue="1" operator="containsText" text="f'k{kk foHkkx jktLFkku">
      <formula>NOT(ISERROR(SEARCH("f'k{kk foHkkx jktLFkku",B2589)))</formula>
    </cfRule>
    <cfRule type="containsText" dxfId="1707" priority="901" stopIfTrue="1" operator="containsText" text="iw.kkZad">
      <formula>NOT(ISERROR(SEARCH("iw.kkZad",B2589)))</formula>
    </cfRule>
  </conditionalFormatting>
  <conditionalFormatting sqref="G2597">
    <cfRule type="cellIs" dxfId="1706" priority="898" stopIfTrue="1" operator="equal">
      <formula>0</formula>
    </cfRule>
  </conditionalFormatting>
  <conditionalFormatting sqref="G2597">
    <cfRule type="containsText" dxfId="1705" priority="896" stopIfTrue="1" operator="containsText" text="f'k{kk foHkkx jktLFkku">
      <formula>NOT(ISERROR(SEARCH("f'k{kk foHkkx jktLFkku",G2597)))</formula>
    </cfRule>
    <cfRule type="containsText" dxfId="1704" priority="897" stopIfTrue="1" operator="containsText" text="iw.kkZad">
      <formula>NOT(ISERROR(SEARCH("iw.kkZad",G2597)))</formula>
    </cfRule>
  </conditionalFormatting>
  <conditionalFormatting sqref="G2597">
    <cfRule type="containsText" dxfId="1703" priority="895" stopIfTrue="1" operator="containsText" text="dsoy jktdh; fo|ky;ksa esa iz;ksx gsrq fu%'kqYd">
      <formula>NOT(ISERROR(SEARCH("dsoy jktdh; fo|ky;ksa esa iz;ksx gsrq fu%'kqYd",G2597)))</formula>
    </cfRule>
  </conditionalFormatting>
  <conditionalFormatting sqref="I2596">
    <cfRule type="cellIs" dxfId="1702" priority="894" stopIfTrue="1" operator="equal">
      <formula>0</formula>
    </cfRule>
  </conditionalFormatting>
  <conditionalFormatting sqref="I2596">
    <cfRule type="containsText" dxfId="1701" priority="890" stopIfTrue="1" operator="containsText" text="f'k{kk foHkkx jktLFkku">
      <formula>NOT(ISERROR(SEARCH("f'k{kk foHkkx jktLFkku",I2596)))</formula>
    </cfRule>
    <cfRule type="containsText" dxfId="1700" priority="893" stopIfTrue="1" operator="containsText" text="iw.kkZad">
      <formula>NOT(ISERROR(SEARCH("iw.kkZad",I2596)))</formula>
    </cfRule>
  </conditionalFormatting>
  <conditionalFormatting sqref="I2596">
    <cfRule type="cellIs" dxfId="1699" priority="891" stopIfTrue="1" operator="equal">
      <formula>1800</formula>
    </cfRule>
    <cfRule type="cellIs" dxfId="1698" priority="892" stopIfTrue="1" operator="equal">
      <formula>200</formula>
    </cfRule>
  </conditionalFormatting>
  <conditionalFormatting sqref="I2596">
    <cfRule type="containsText" dxfId="1697" priority="889" stopIfTrue="1" operator="containsText" text="dsoy jktdh; fo|ky;ksa esa iz;ksx gsrq fu%'kqYd">
      <formula>NOT(ISERROR(SEARCH("dsoy jktdh; fo|ky;ksa esa iz;ksx gsrq fu%'kqYd",I2596)))</formula>
    </cfRule>
  </conditionalFormatting>
  <conditionalFormatting sqref="C2595">
    <cfRule type="cellIs" dxfId="1696" priority="888" stopIfTrue="1" operator="equal">
      <formula>0</formula>
    </cfRule>
  </conditionalFormatting>
  <conditionalFormatting sqref="C2595">
    <cfRule type="containsText" dxfId="1695" priority="884" stopIfTrue="1" operator="containsText" text="f'k{kk foHkkx jktLFkku">
      <formula>NOT(ISERROR(SEARCH("f'k{kk foHkkx jktLFkku",C2595)))</formula>
    </cfRule>
    <cfRule type="containsText" dxfId="1694" priority="887" stopIfTrue="1" operator="containsText" text="iw.kkZad">
      <formula>NOT(ISERROR(SEARCH("iw.kkZad",C2595)))</formula>
    </cfRule>
  </conditionalFormatting>
  <conditionalFormatting sqref="C2595">
    <cfRule type="cellIs" dxfId="1693" priority="885" stopIfTrue="1" operator="equal">
      <formula>1800</formula>
    </cfRule>
    <cfRule type="cellIs" dxfId="1692" priority="886" stopIfTrue="1" operator="equal">
      <formula>200</formula>
    </cfRule>
  </conditionalFormatting>
  <conditionalFormatting sqref="C2595">
    <cfRule type="containsText" dxfId="1691" priority="883" stopIfTrue="1" operator="containsText" text="dsoy jktdh; fo|ky;ksa esa iz;ksx gsrq fu%'kqYd">
      <formula>NOT(ISERROR(SEARCH("dsoy jktdh; fo|ky;ksa esa iz;ksx gsrq fu%'kqYd",C2595)))</formula>
    </cfRule>
  </conditionalFormatting>
  <conditionalFormatting sqref="C2582:C2583">
    <cfRule type="containsText" dxfId="1690" priority="865" stopIfTrue="1" operator="containsText" text="dsoy jktdh; fo|ky;ksa esa iz;ksx gsrq fu%'kqYd">
      <formula>NOT(ISERROR(SEARCH("dsoy jktdh; fo|ky;ksa esa iz;ksx gsrq fu%'kqYd",C2582)))</formula>
    </cfRule>
  </conditionalFormatting>
  <conditionalFormatting sqref="J2604">
    <cfRule type="cellIs" dxfId="1689" priority="882" stopIfTrue="1" operator="equal">
      <formula>0</formula>
    </cfRule>
  </conditionalFormatting>
  <conditionalFormatting sqref="J2604">
    <cfRule type="containsText" dxfId="1688" priority="878" stopIfTrue="1" operator="containsText" text="f'k{kk foHkkx jktLFkku">
      <formula>NOT(ISERROR(SEARCH("f'k{kk foHkkx jktLFkku",J2604)))</formula>
    </cfRule>
    <cfRule type="containsText" dxfId="1687" priority="881" stopIfTrue="1" operator="containsText" text="iw.kkZad">
      <formula>NOT(ISERROR(SEARCH("iw.kkZad",J2604)))</formula>
    </cfRule>
  </conditionalFormatting>
  <conditionalFormatting sqref="J2604">
    <cfRule type="cellIs" dxfId="1686" priority="879" stopIfTrue="1" operator="equal">
      <formula>1800</formula>
    </cfRule>
    <cfRule type="cellIs" dxfId="1685" priority="880" stopIfTrue="1" operator="equal">
      <formula>200</formula>
    </cfRule>
  </conditionalFormatting>
  <conditionalFormatting sqref="J2604">
    <cfRule type="containsText" dxfId="1684" priority="877" stopIfTrue="1" operator="containsText" text="dsoy jktdh; fo|ky;ksa esa iz;ksx gsrq fu%'kqYd">
      <formula>NOT(ISERROR(SEARCH("dsoy jktdh; fo|ky;ksa esa iz;ksx gsrq fu%'kqYd",J2604)))</formula>
    </cfRule>
  </conditionalFormatting>
  <conditionalFormatting sqref="C2579:C2580">
    <cfRule type="cellIs" dxfId="1683" priority="874" stopIfTrue="1" operator="equal">
      <formula>0</formula>
    </cfRule>
  </conditionalFormatting>
  <conditionalFormatting sqref="C2579:C2580">
    <cfRule type="containsText" dxfId="1682" priority="872" stopIfTrue="1" operator="containsText" text="f'k{kk foHkkx jktLFkku">
      <formula>NOT(ISERROR(SEARCH("f'k{kk foHkkx jktLFkku",C2579)))</formula>
    </cfRule>
    <cfRule type="containsText" dxfId="1681" priority="873" stopIfTrue="1" operator="containsText" text="iw.kkZad">
      <formula>NOT(ISERROR(SEARCH("iw.kkZad",C2579)))</formula>
    </cfRule>
  </conditionalFormatting>
  <conditionalFormatting sqref="C2579:C2580">
    <cfRule type="containsText" dxfId="1680" priority="871" stopIfTrue="1" operator="containsText" text="dsoy jktdh; fo|ky;ksa esa iz;ksx gsrq fu%'kqYd">
      <formula>NOT(ISERROR(SEARCH("dsoy jktdh; fo|ky;ksa esa iz;ksx gsrq fu%'kqYd",C2579)))</formula>
    </cfRule>
  </conditionalFormatting>
  <conditionalFormatting sqref="C2579:C2580">
    <cfRule type="cellIs" dxfId="1679" priority="875" stopIfTrue="1" operator="equal">
      <formula>1800</formula>
    </cfRule>
    <cfRule type="cellIs" dxfId="1678" priority="876" stopIfTrue="1" operator="equal">
      <formula>200</formula>
    </cfRule>
  </conditionalFormatting>
  <conditionalFormatting sqref="C2582:C2583">
    <cfRule type="cellIs" dxfId="1677" priority="870" stopIfTrue="1" operator="equal">
      <formula>0</formula>
    </cfRule>
  </conditionalFormatting>
  <conditionalFormatting sqref="C2582:C2583">
    <cfRule type="containsText" dxfId="1676" priority="866" stopIfTrue="1" operator="containsText" text="f'k{kk foHkkx jktLFkku">
      <formula>NOT(ISERROR(SEARCH("f'k{kk foHkkx jktLFkku",C2582)))</formula>
    </cfRule>
    <cfRule type="containsText" dxfId="1675" priority="869" stopIfTrue="1" operator="containsText" text="iw.kkZad">
      <formula>NOT(ISERROR(SEARCH("iw.kkZad",C2582)))</formula>
    </cfRule>
  </conditionalFormatting>
  <conditionalFormatting sqref="C2582:C2583">
    <cfRule type="cellIs" dxfId="1674" priority="867" stopIfTrue="1" operator="equal">
      <formula>1800</formula>
    </cfRule>
    <cfRule type="cellIs" dxfId="1673" priority="868" stopIfTrue="1" operator="equal">
      <formula>200</formula>
    </cfRule>
  </conditionalFormatting>
  <conditionalFormatting sqref="B2617 C2616:H2617 B2618:H2619 C2608:C2609 B2621 E2620:E2621 H2620:H2621 B2622:E2622 G2622:H2625 C2620:D2620 F2620:G2620 B2624:E2625 C2623:E2623 B2629 C2627 E2627 G2627 E2635 B2612:C2612 B2613:B2614 I2613 I2616 D2615:J2615 J2626:J2629">
    <cfRule type="cellIs" dxfId="1672" priority="858" stopIfTrue="1" operator="equal">
      <formula>0</formula>
    </cfRule>
  </conditionalFormatting>
  <conditionalFormatting sqref="B2617 C2616:H2617 B2618:H2619 C2608:C2609 B2621 E2620:E2621 H2620:H2621 B2622:E2622 G2622:H2625 C2620:D2620 F2620:G2620 B2624:E2625 C2623:E2623 B2629 C2627 E2627 G2627 E2635 B2612:C2612 B2613:B2614 I2613 I2616 D2615:J2615 J2626:J2629">
    <cfRule type="containsText" dxfId="1671" priority="854" stopIfTrue="1" operator="containsText" text="f'k{kk foHkkx jktLFkku">
      <formula>NOT(ISERROR(SEARCH("f'k{kk foHkkx jktLFkku",B2608)))</formula>
    </cfRule>
    <cfRule type="containsText" dxfId="1670" priority="857" stopIfTrue="1" operator="containsText" text="iw.kkZad">
      <formula>NOT(ISERROR(SEARCH("iw.kkZad",B2608)))</formula>
    </cfRule>
  </conditionalFormatting>
  <conditionalFormatting sqref="C2627 E2627 G2627 C2630 C2612 I2612:I2613 J2626:J2628">
    <cfRule type="cellIs" dxfId="1669" priority="855" stopIfTrue="1" operator="equal">
      <formula>1800</formula>
    </cfRule>
    <cfRule type="cellIs" dxfId="1668" priority="856" stopIfTrue="1" operator="equal">
      <formula>200</formula>
    </cfRule>
  </conditionalFormatting>
  <conditionalFormatting sqref="B2617 C2616:H2617 B2618:H2619 C2608:C2609 B2621 E2620:E2621 H2620:H2621 B2622:E2622 G2622:H2625 C2620:D2620 F2620:G2620 B2624:E2625 C2623:E2623 B2629 C2627 E2627 G2627 E2635 B2612:C2612 B2613:B2614 I2613 I2616 D2615:J2615 J2626:J2629">
    <cfRule type="containsText" dxfId="1667" priority="853" stopIfTrue="1" operator="containsText" text="dsoy jktdh; fo|ky;ksa esa iz;ksx gsrq fu%'kqYd">
      <formula>NOT(ISERROR(SEARCH("dsoy jktdh; fo|ky;ksa esa iz;ksx gsrq fu%'kqYd",B2608)))</formula>
    </cfRule>
  </conditionalFormatting>
  <conditionalFormatting sqref="H2635">
    <cfRule type="containsText" dxfId="1666" priority="849" stopIfTrue="1" operator="containsText" text="dsoy jktdh; fo|ky;ksa esa iz;ksx gsrq fu%'kqYd">
      <formula>NOT(ISERROR(SEARCH("dsoy jktdh; fo|ky;ksa esa iz;ksx gsrq fu%'kqYd",H2635)))</formula>
    </cfRule>
  </conditionalFormatting>
  <conditionalFormatting sqref="H2635">
    <cfRule type="cellIs" dxfId="1665" priority="852" stopIfTrue="1" operator="equal">
      <formula>0</formula>
    </cfRule>
  </conditionalFormatting>
  <conditionalFormatting sqref="A2605:A2606 B2608:B2611 C2630 B2626 B2615:C2615 B2628:C2628 B2616">
    <cfRule type="cellIs" dxfId="1664" priority="864" stopIfTrue="1" operator="equal">
      <formula>0</formula>
    </cfRule>
  </conditionalFormatting>
  <conditionalFormatting sqref="A2605:A2606 B2608:B2611 C2630 B2626 B2615:C2615 B2628:C2628 B2616">
    <cfRule type="containsText" dxfId="1663" priority="860" stopIfTrue="1" operator="containsText" text="f'k{kk foHkkx jktLFkku">
      <formula>NOT(ISERROR(SEARCH("f'k{kk foHkkx jktLFkku",A2605)))</formula>
    </cfRule>
    <cfRule type="containsText" dxfId="1662" priority="863" stopIfTrue="1" operator="containsText" text="iw.kkZad">
      <formula>NOT(ISERROR(SEARCH("iw.kkZad",A2605)))</formula>
    </cfRule>
  </conditionalFormatting>
  <conditionalFormatting sqref="C2609">
    <cfRule type="cellIs" dxfId="1661" priority="861" stopIfTrue="1" operator="equal">
      <formula>1800</formula>
    </cfRule>
    <cfRule type="cellIs" dxfId="1660" priority="862" stopIfTrue="1" operator="equal">
      <formula>200</formula>
    </cfRule>
  </conditionalFormatting>
  <conditionalFormatting sqref="A2605:A2606 B2608:B2611 C2630 B2626 B2615:C2615 B2628:C2628 B2616">
    <cfRule type="containsText" dxfId="1659" priority="859" stopIfTrue="1" operator="containsText" text="dsoy jktdh; fo|ky;ksa esa iz;ksx gsrq fu%'kqYd">
      <formula>NOT(ISERROR(SEARCH("dsoy jktdh; fo|ky;ksa esa iz;ksx gsrq fu%'kqYd",A2605)))</formula>
    </cfRule>
  </conditionalFormatting>
  <conditionalFormatting sqref="B2623 B2620">
    <cfRule type="containsText" dxfId="1658" priority="845" stopIfTrue="1" operator="containsText" text="dsoy jktdh; fo|ky;ksa esa iz;ksx gsrq fu%'kqYd">
      <formula>NOT(ISERROR(SEARCH("dsoy jktdh; fo|ky;ksa esa iz;ksx gsrq fu%'kqYd",B2620)))</formula>
    </cfRule>
  </conditionalFormatting>
  <conditionalFormatting sqref="H2635">
    <cfRule type="containsText" dxfId="1657" priority="850" stopIfTrue="1" operator="containsText" text="f'k{kk foHkkx jktLFkku">
      <formula>NOT(ISERROR(SEARCH("f'k{kk foHkkx jktLFkku",H2635)))</formula>
    </cfRule>
    <cfRule type="containsText" dxfId="1656" priority="851" stopIfTrue="1" operator="containsText" text="iw.kkZad">
      <formula>NOT(ISERROR(SEARCH("iw.kkZad",H2635)))</formula>
    </cfRule>
  </conditionalFormatting>
  <conditionalFormatting sqref="B2623 B2620">
    <cfRule type="cellIs" dxfId="1655" priority="848" stopIfTrue="1" operator="equal">
      <formula>0</formula>
    </cfRule>
  </conditionalFormatting>
  <conditionalFormatting sqref="B2623 B2620">
    <cfRule type="containsText" dxfId="1654" priority="846" stopIfTrue="1" operator="containsText" text="f'k{kk foHkkx jktLFkku">
      <formula>NOT(ISERROR(SEARCH("f'k{kk foHkkx jktLFkku",B2620)))</formula>
    </cfRule>
    <cfRule type="containsText" dxfId="1653" priority="847" stopIfTrue="1" operator="containsText" text="iw.kkZad">
      <formula>NOT(ISERROR(SEARCH("iw.kkZad",B2620)))</formula>
    </cfRule>
  </conditionalFormatting>
  <conditionalFormatting sqref="G2628">
    <cfRule type="cellIs" dxfId="1652" priority="844" stopIfTrue="1" operator="equal">
      <formula>0</formula>
    </cfRule>
  </conditionalFormatting>
  <conditionalFormatting sqref="G2628">
    <cfRule type="containsText" dxfId="1651" priority="842" stopIfTrue="1" operator="containsText" text="f'k{kk foHkkx jktLFkku">
      <formula>NOT(ISERROR(SEARCH("f'k{kk foHkkx jktLFkku",G2628)))</formula>
    </cfRule>
    <cfRule type="containsText" dxfId="1650" priority="843" stopIfTrue="1" operator="containsText" text="iw.kkZad">
      <formula>NOT(ISERROR(SEARCH("iw.kkZad",G2628)))</formula>
    </cfRule>
  </conditionalFormatting>
  <conditionalFormatting sqref="G2628">
    <cfRule type="containsText" dxfId="1649" priority="841" stopIfTrue="1" operator="containsText" text="dsoy jktdh; fo|ky;ksa esa iz;ksx gsrq fu%'kqYd">
      <formula>NOT(ISERROR(SEARCH("dsoy jktdh; fo|ky;ksa esa iz;ksx gsrq fu%'kqYd",G2628)))</formula>
    </cfRule>
  </conditionalFormatting>
  <conditionalFormatting sqref="I2627">
    <cfRule type="cellIs" dxfId="1648" priority="840" stopIfTrue="1" operator="equal">
      <formula>0</formula>
    </cfRule>
  </conditionalFormatting>
  <conditionalFormatting sqref="I2627">
    <cfRule type="containsText" dxfId="1647" priority="836" stopIfTrue="1" operator="containsText" text="f'k{kk foHkkx jktLFkku">
      <formula>NOT(ISERROR(SEARCH("f'k{kk foHkkx jktLFkku",I2627)))</formula>
    </cfRule>
    <cfRule type="containsText" dxfId="1646" priority="839" stopIfTrue="1" operator="containsText" text="iw.kkZad">
      <formula>NOT(ISERROR(SEARCH("iw.kkZad",I2627)))</formula>
    </cfRule>
  </conditionalFormatting>
  <conditionalFormatting sqref="I2627">
    <cfRule type="cellIs" dxfId="1645" priority="837" stopIfTrue="1" operator="equal">
      <formula>1800</formula>
    </cfRule>
    <cfRule type="cellIs" dxfId="1644" priority="838" stopIfTrue="1" operator="equal">
      <formula>200</formula>
    </cfRule>
  </conditionalFormatting>
  <conditionalFormatting sqref="I2627">
    <cfRule type="containsText" dxfId="1643" priority="835" stopIfTrue="1" operator="containsText" text="dsoy jktdh; fo|ky;ksa esa iz;ksx gsrq fu%'kqYd">
      <formula>NOT(ISERROR(SEARCH("dsoy jktdh; fo|ky;ksa esa iz;ksx gsrq fu%'kqYd",I2627)))</formula>
    </cfRule>
  </conditionalFormatting>
  <conditionalFormatting sqref="C2626">
    <cfRule type="cellIs" dxfId="1642" priority="834" stopIfTrue="1" operator="equal">
      <formula>0</formula>
    </cfRule>
  </conditionalFormatting>
  <conditionalFormatting sqref="C2626">
    <cfRule type="containsText" dxfId="1641" priority="830" stopIfTrue="1" operator="containsText" text="f'k{kk foHkkx jktLFkku">
      <formula>NOT(ISERROR(SEARCH("f'k{kk foHkkx jktLFkku",C2626)))</formula>
    </cfRule>
    <cfRule type="containsText" dxfId="1640" priority="833" stopIfTrue="1" operator="containsText" text="iw.kkZad">
      <formula>NOT(ISERROR(SEARCH("iw.kkZad",C2626)))</formula>
    </cfRule>
  </conditionalFormatting>
  <conditionalFormatting sqref="C2626">
    <cfRule type="cellIs" dxfId="1639" priority="831" stopIfTrue="1" operator="equal">
      <formula>1800</formula>
    </cfRule>
    <cfRule type="cellIs" dxfId="1638" priority="832" stopIfTrue="1" operator="equal">
      <formula>200</formula>
    </cfRule>
  </conditionalFormatting>
  <conditionalFormatting sqref="C2626">
    <cfRule type="containsText" dxfId="1637" priority="829" stopIfTrue="1" operator="containsText" text="dsoy jktdh; fo|ky;ksa esa iz;ksx gsrq fu%'kqYd">
      <formula>NOT(ISERROR(SEARCH("dsoy jktdh; fo|ky;ksa esa iz;ksx gsrq fu%'kqYd",C2626)))</formula>
    </cfRule>
  </conditionalFormatting>
  <conditionalFormatting sqref="C2613:C2614">
    <cfRule type="containsText" dxfId="1636" priority="811" stopIfTrue="1" operator="containsText" text="dsoy jktdh; fo|ky;ksa esa iz;ksx gsrq fu%'kqYd">
      <formula>NOT(ISERROR(SEARCH("dsoy jktdh; fo|ky;ksa esa iz;ksx gsrq fu%'kqYd",C2613)))</formula>
    </cfRule>
  </conditionalFormatting>
  <conditionalFormatting sqref="J2635">
    <cfRule type="cellIs" dxfId="1635" priority="828" stopIfTrue="1" operator="equal">
      <formula>0</formula>
    </cfRule>
  </conditionalFormatting>
  <conditionalFormatting sqref="J2635">
    <cfRule type="containsText" dxfId="1634" priority="824" stopIfTrue="1" operator="containsText" text="f'k{kk foHkkx jktLFkku">
      <formula>NOT(ISERROR(SEARCH("f'k{kk foHkkx jktLFkku",J2635)))</formula>
    </cfRule>
    <cfRule type="containsText" dxfId="1633" priority="827" stopIfTrue="1" operator="containsText" text="iw.kkZad">
      <formula>NOT(ISERROR(SEARCH("iw.kkZad",J2635)))</formula>
    </cfRule>
  </conditionalFormatting>
  <conditionalFormatting sqref="J2635">
    <cfRule type="cellIs" dxfId="1632" priority="825" stopIfTrue="1" operator="equal">
      <formula>1800</formula>
    </cfRule>
    <cfRule type="cellIs" dxfId="1631" priority="826" stopIfTrue="1" operator="equal">
      <formula>200</formula>
    </cfRule>
  </conditionalFormatting>
  <conditionalFormatting sqref="J2635">
    <cfRule type="containsText" dxfId="1630" priority="823" stopIfTrue="1" operator="containsText" text="dsoy jktdh; fo|ky;ksa esa iz;ksx gsrq fu%'kqYd">
      <formula>NOT(ISERROR(SEARCH("dsoy jktdh; fo|ky;ksa esa iz;ksx gsrq fu%'kqYd",J2635)))</formula>
    </cfRule>
  </conditionalFormatting>
  <conditionalFormatting sqref="C2610:C2611">
    <cfRule type="cellIs" dxfId="1629" priority="820" stopIfTrue="1" operator="equal">
      <formula>0</formula>
    </cfRule>
  </conditionalFormatting>
  <conditionalFormatting sqref="C2610:C2611">
    <cfRule type="containsText" dxfId="1628" priority="818" stopIfTrue="1" operator="containsText" text="f'k{kk foHkkx jktLFkku">
      <formula>NOT(ISERROR(SEARCH("f'k{kk foHkkx jktLFkku",C2610)))</formula>
    </cfRule>
    <cfRule type="containsText" dxfId="1627" priority="819" stopIfTrue="1" operator="containsText" text="iw.kkZad">
      <formula>NOT(ISERROR(SEARCH("iw.kkZad",C2610)))</formula>
    </cfRule>
  </conditionalFormatting>
  <conditionalFormatting sqref="C2610:C2611">
    <cfRule type="containsText" dxfId="1626" priority="817" stopIfTrue="1" operator="containsText" text="dsoy jktdh; fo|ky;ksa esa iz;ksx gsrq fu%'kqYd">
      <formula>NOT(ISERROR(SEARCH("dsoy jktdh; fo|ky;ksa esa iz;ksx gsrq fu%'kqYd",C2610)))</formula>
    </cfRule>
  </conditionalFormatting>
  <conditionalFormatting sqref="C2610:C2611">
    <cfRule type="cellIs" dxfId="1625" priority="821" stopIfTrue="1" operator="equal">
      <formula>1800</formula>
    </cfRule>
    <cfRule type="cellIs" dxfId="1624" priority="822" stopIfTrue="1" operator="equal">
      <formula>200</formula>
    </cfRule>
  </conditionalFormatting>
  <conditionalFormatting sqref="C2613:C2614">
    <cfRule type="cellIs" dxfId="1623" priority="816" stopIfTrue="1" operator="equal">
      <formula>0</formula>
    </cfRule>
  </conditionalFormatting>
  <conditionalFormatting sqref="C2613:C2614">
    <cfRule type="containsText" dxfId="1622" priority="812" stopIfTrue="1" operator="containsText" text="f'k{kk foHkkx jktLFkku">
      <formula>NOT(ISERROR(SEARCH("f'k{kk foHkkx jktLFkku",C2613)))</formula>
    </cfRule>
    <cfRule type="containsText" dxfId="1621" priority="815" stopIfTrue="1" operator="containsText" text="iw.kkZad">
      <formula>NOT(ISERROR(SEARCH("iw.kkZad",C2613)))</formula>
    </cfRule>
  </conditionalFormatting>
  <conditionalFormatting sqref="C2613:C2614">
    <cfRule type="cellIs" dxfId="1620" priority="813" stopIfTrue="1" operator="equal">
      <formula>1800</formula>
    </cfRule>
    <cfRule type="cellIs" dxfId="1619" priority="814" stopIfTrue="1" operator="equal">
      <formula>200</formula>
    </cfRule>
  </conditionalFormatting>
  <conditionalFormatting sqref="B2648 C2647:H2648 B2649:H2650 C2639:C2640 B2652 E2651:E2652 H2651:H2652 B2653:E2653 G2653:H2656 C2651:D2651 F2651:G2651 B2655:E2656 C2654:E2654 B2660 C2658 E2658 G2658 E2666 B2643:C2643 B2644:B2645 I2644 I2647 D2646:J2646 J2657:J2660">
    <cfRule type="cellIs" dxfId="1618" priority="804" stopIfTrue="1" operator="equal">
      <formula>0</formula>
    </cfRule>
  </conditionalFormatting>
  <conditionalFormatting sqref="B2648 C2647:H2648 B2649:H2650 C2639:C2640 B2652 E2651:E2652 H2651:H2652 B2653:E2653 G2653:H2656 C2651:D2651 F2651:G2651 B2655:E2656 C2654:E2654 B2660 C2658 E2658 G2658 E2666 B2643:C2643 B2644:B2645 I2644 I2647 D2646:J2646 J2657:J2660">
    <cfRule type="containsText" dxfId="1617" priority="800" stopIfTrue="1" operator="containsText" text="f'k{kk foHkkx jktLFkku">
      <formula>NOT(ISERROR(SEARCH("f'k{kk foHkkx jktLFkku",B2639)))</formula>
    </cfRule>
    <cfRule type="containsText" dxfId="1616" priority="803" stopIfTrue="1" operator="containsText" text="iw.kkZad">
      <formula>NOT(ISERROR(SEARCH("iw.kkZad",B2639)))</formula>
    </cfRule>
  </conditionalFormatting>
  <conditionalFormatting sqref="C2658 E2658 G2658 C2661 C2643 I2643:I2644 J2657:J2659">
    <cfRule type="cellIs" dxfId="1615" priority="801" stopIfTrue="1" operator="equal">
      <formula>1800</formula>
    </cfRule>
    <cfRule type="cellIs" dxfId="1614" priority="802" stopIfTrue="1" operator="equal">
      <formula>200</formula>
    </cfRule>
  </conditionalFormatting>
  <conditionalFormatting sqref="B2648 C2647:H2648 B2649:H2650 C2639:C2640 B2652 E2651:E2652 H2651:H2652 B2653:E2653 G2653:H2656 C2651:D2651 F2651:G2651 B2655:E2656 C2654:E2654 B2660 C2658 E2658 G2658 E2666 B2643:C2643 B2644:B2645 I2644 I2647 D2646:J2646 J2657:J2660">
    <cfRule type="containsText" dxfId="1613" priority="799" stopIfTrue="1" operator="containsText" text="dsoy jktdh; fo|ky;ksa esa iz;ksx gsrq fu%'kqYd">
      <formula>NOT(ISERROR(SEARCH("dsoy jktdh; fo|ky;ksa esa iz;ksx gsrq fu%'kqYd",B2639)))</formula>
    </cfRule>
  </conditionalFormatting>
  <conditionalFormatting sqref="H2666">
    <cfRule type="containsText" dxfId="1612" priority="795" stopIfTrue="1" operator="containsText" text="dsoy jktdh; fo|ky;ksa esa iz;ksx gsrq fu%'kqYd">
      <formula>NOT(ISERROR(SEARCH("dsoy jktdh; fo|ky;ksa esa iz;ksx gsrq fu%'kqYd",H2666)))</formula>
    </cfRule>
  </conditionalFormatting>
  <conditionalFormatting sqref="H2666">
    <cfRule type="cellIs" dxfId="1611" priority="798" stopIfTrue="1" operator="equal">
      <formula>0</formula>
    </cfRule>
  </conditionalFormatting>
  <conditionalFormatting sqref="A2636:A2637 B2639:B2642 C2661 B2657 B2646:C2646 B2659:C2659 B2647">
    <cfRule type="cellIs" dxfId="1610" priority="810" stopIfTrue="1" operator="equal">
      <formula>0</formula>
    </cfRule>
  </conditionalFormatting>
  <conditionalFormatting sqref="A2636:A2637 B2639:B2642 C2661 B2657 B2646:C2646 B2659:C2659 B2647">
    <cfRule type="containsText" dxfId="1609" priority="806" stopIfTrue="1" operator="containsText" text="f'k{kk foHkkx jktLFkku">
      <formula>NOT(ISERROR(SEARCH("f'k{kk foHkkx jktLFkku",A2636)))</formula>
    </cfRule>
    <cfRule type="containsText" dxfId="1608" priority="809" stopIfTrue="1" operator="containsText" text="iw.kkZad">
      <formula>NOT(ISERROR(SEARCH("iw.kkZad",A2636)))</formula>
    </cfRule>
  </conditionalFormatting>
  <conditionalFormatting sqref="C2640">
    <cfRule type="cellIs" dxfId="1607" priority="807" stopIfTrue="1" operator="equal">
      <formula>1800</formula>
    </cfRule>
    <cfRule type="cellIs" dxfId="1606" priority="808" stopIfTrue="1" operator="equal">
      <formula>200</formula>
    </cfRule>
  </conditionalFormatting>
  <conditionalFormatting sqref="A2636:A2637 B2639:B2642 C2661 B2657 B2646:C2646 B2659:C2659 B2647">
    <cfRule type="containsText" dxfId="1605" priority="805" stopIfTrue="1" operator="containsText" text="dsoy jktdh; fo|ky;ksa esa iz;ksx gsrq fu%'kqYd">
      <formula>NOT(ISERROR(SEARCH("dsoy jktdh; fo|ky;ksa esa iz;ksx gsrq fu%'kqYd",A2636)))</formula>
    </cfRule>
  </conditionalFormatting>
  <conditionalFormatting sqref="B2654 B2651">
    <cfRule type="containsText" dxfId="1604" priority="791" stopIfTrue="1" operator="containsText" text="dsoy jktdh; fo|ky;ksa esa iz;ksx gsrq fu%'kqYd">
      <formula>NOT(ISERROR(SEARCH("dsoy jktdh; fo|ky;ksa esa iz;ksx gsrq fu%'kqYd",B2651)))</formula>
    </cfRule>
  </conditionalFormatting>
  <conditionalFormatting sqref="H2666">
    <cfRule type="containsText" dxfId="1603" priority="796" stopIfTrue="1" operator="containsText" text="f'k{kk foHkkx jktLFkku">
      <formula>NOT(ISERROR(SEARCH("f'k{kk foHkkx jktLFkku",H2666)))</formula>
    </cfRule>
    <cfRule type="containsText" dxfId="1602" priority="797" stopIfTrue="1" operator="containsText" text="iw.kkZad">
      <formula>NOT(ISERROR(SEARCH("iw.kkZad",H2666)))</formula>
    </cfRule>
  </conditionalFormatting>
  <conditionalFormatting sqref="B2654 B2651">
    <cfRule type="cellIs" dxfId="1601" priority="794" stopIfTrue="1" operator="equal">
      <formula>0</formula>
    </cfRule>
  </conditionalFormatting>
  <conditionalFormatting sqref="B2654 B2651">
    <cfRule type="containsText" dxfId="1600" priority="792" stopIfTrue="1" operator="containsText" text="f'k{kk foHkkx jktLFkku">
      <formula>NOT(ISERROR(SEARCH("f'k{kk foHkkx jktLFkku",B2651)))</formula>
    </cfRule>
    <cfRule type="containsText" dxfId="1599" priority="793" stopIfTrue="1" operator="containsText" text="iw.kkZad">
      <formula>NOT(ISERROR(SEARCH("iw.kkZad",B2651)))</formula>
    </cfRule>
  </conditionalFormatting>
  <conditionalFormatting sqref="G2659">
    <cfRule type="cellIs" dxfId="1598" priority="790" stopIfTrue="1" operator="equal">
      <formula>0</formula>
    </cfRule>
  </conditionalFormatting>
  <conditionalFormatting sqref="G2659">
    <cfRule type="containsText" dxfId="1597" priority="788" stopIfTrue="1" operator="containsText" text="f'k{kk foHkkx jktLFkku">
      <formula>NOT(ISERROR(SEARCH("f'k{kk foHkkx jktLFkku",G2659)))</formula>
    </cfRule>
    <cfRule type="containsText" dxfId="1596" priority="789" stopIfTrue="1" operator="containsText" text="iw.kkZad">
      <formula>NOT(ISERROR(SEARCH("iw.kkZad",G2659)))</formula>
    </cfRule>
  </conditionalFormatting>
  <conditionalFormatting sqref="G2659">
    <cfRule type="containsText" dxfId="1595" priority="787" stopIfTrue="1" operator="containsText" text="dsoy jktdh; fo|ky;ksa esa iz;ksx gsrq fu%'kqYd">
      <formula>NOT(ISERROR(SEARCH("dsoy jktdh; fo|ky;ksa esa iz;ksx gsrq fu%'kqYd",G2659)))</formula>
    </cfRule>
  </conditionalFormatting>
  <conditionalFormatting sqref="I2658">
    <cfRule type="cellIs" dxfId="1594" priority="786" stopIfTrue="1" operator="equal">
      <formula>0</formula>
    </cfRule>
  </conditionalFormatting>
  <conditionalFormatting sqref="I2658">
    <cfRule type="containsText" dxfId="1593" priority="782" stopIfTrue="1" operator="containsText" text="f'k{kk foHkkx jktLFkku">
      <formula>NOT(ISERROR(SEARCH("f'k{kk foHkkx jktLFkku",I2658)))</formula>
    </cfRule>
    <cfRule type="containsText" dxfId="1592" priority="785" stopIfTrue="1" operator="containsText" text="iw.kkZad">
      <formula>NOT(ISERROR(SEARCH("iw.kkZad",I2658)))</formula>
    </cfRule>
  </conditionalFormatting>
  <conditionalFormatting sqref="I2658">
    <cfRule type="cellIs" dxfId="1591" priority="783" stopIfTrue="1" operator="equal">
      <formula>1800</formula>
    </cfRule>
    <cfRule type="cellIs" dxfId="1590" priority="784" stopIfTrue="1" operator="equal">
      <formula>200</formula>
    </cfRule>
  </conditionalFormatting>
  <conditionalFormatting sqref="I2658">
    <cfRule type="containsText" dxfId="1589" priority="781" stopIfTrue="1" operator="containsText" text="dsoy jktdh; fo|ky;ksa esa iz;ksx gsrq fu%'kqYd">
      <formula>NOT(ISERROR(SEARCH("dsoy jktdh; fo|ky;ksa esa iz;ksx gsrq fu%'kqYd",I2658)))</formula>
    </cfRule>
  </conditionalFormatting>
  <conditionalFormatting sqref="C2657">
    <cfRule type="cellIs" dxfId="1588" priority="780" stopIfTrue="1" operator="equal">
      <formula>0</formula>
    </cfRule>
  </conditionalFormatting>
  <conditionalFormatting sqref="C2657">
    <cfRule type="containsText" dxfId="1587" priority="776" stopIfTrue="1" operator="containsText" text="f'k{kk foHkkx jktLFkku">
      <formula>NOT(ISERROR(SEARCH("f'k{kk foHkkx jktLFkku",C2657)))</formula>
    </cfRule>
    <cfRule type="containsText" dxfId="1586" priority="779" stopIfTrue="1" operator="containsText" text="iw.kkZad">
      <formula>NOT(ISERROR(SEARCH("iw.kkZad",C2657)))</formula>
    </cfRule>
  </conditionalFormatting>
  <conditionalFormatting sqref="C2657">
    <cfRule type="cellIs" dxfId="1585" priority="777" stopIfTrue="1" operator="equal">
      <formula>1800</formula>
    </cfRule>
    <cfRule type="cellIs" dxfId="1584" priority="778" stopIfTrue="1" operator="equal">
      <formula>200</formula>
    </cfRule>
  </conditionalFormatting>
  <conditionalFormatting sqref="C2657">
    <cfRule type="containsText" dxfId="1583" priority="775" stopIfTrue="1" operator="containsText" text="dsoy jktdh; fo|ky;ksa esa iz;ksx gsrq fu%'kqYd">
      <formula>NOT(ISERROR(SEARCH("dsoy jktdh; fo|ky;ksa esa iz;ksx gsrq fu%'kqYd",C2657)))</formula>
    </cfRule>
  </conditionalFormatting>
  <conditionalFormatting sqref="C2644:C2645">
    <cfRule type="containsText" dxfId="1582" priority="757" stopIfTrue="1" operator="containsText" text="dsoy jktdh; fo|ky;ksa esa iz;ksx gsrq fu%'kqYd">
      <formula>NOT(ISERROR(SEARCH("dsoy jktdh; fo|ky;ksa esa iz;ksx gsrq fu%'kqYd",C2644)))</formula>
    </cfRule>
  </conditionalFormatting>
  <conditionalFormatting sqref="J2666">
    <cfRule type="cellIs" dxfId="1581" priority="774" stopIfTrue="1" operator="equal">
      <formula>0</formula>
    </cfRule>
  </conditionalFormatting>
  <conditionalFormatting sqref="J2666">
    <cfRule type="containsText" dxfId="1580" priority="770" stopIfTrue="1" operator="containsText" text="f'k{kk foHkkx jktLFkku">
      <formula>NOT(ISERROR(SEARCH("f'k{kk foHkkx jktLFkku",J2666)))</formula>
    </cfRule>
    <cfRule type="containsText" dxfId="1579" priority="773" stopIfTrue="1" operator="containsText" text="iw.kkZad">
      <formula>NOT(ISERROR(SEARCH("iw.kkZad",J2666)))</formula>
    </cfRule>
  </conditionalFormatting>
  <conditionalFormatting sqref="J2666">
    <cfRule type="cellIs" dxfId="1578" priority="771" stopIfTrue="1" operator="equal">
      <formula>1800</formula>
    </cfRule>
    <cfRule type="cellIs" dxfId="1577" priority="772" stopIfTrue="1" operator="equal">
      <formula>200</formula>
    </cfRule>
  </conditionalFormatting>
  <conditionalFormatting sqref="J2666">
    <cfRule type="containsText" dxfId="1576" priority="769" stopIfTrue="1" operator="containsText" text="dsoy jktdh; fo|ky;ksa esa iz;ksx gsrq fu%'kqYd">
      <formula>NOT(ISERROR(SEARCH("dsoy jktdh; fo|ky;ksa esa iz;ksx gsrq fu%'kqYd",J2666)))</formula>
    </cfRule>
  </conditionalFormatting>
  <conditionalFormatting sqref="C2641:C2642">
    <cfRule type="cellIs" dxfId="1575" priority="766" stopIfTrue="1" operator="equal">
      <formula>0</formula>
    </cfRule>
  </conditionalFormatting>
  <conditionalFormatting sqref="C2641:C2642">
    <cfRule type="containsText" dxfId="1574" priority="764" stopIfTrue="1" operator="containsText" text="f'k{kk foHkkx jktLFkku">
      <formula>NOT(ISERROR(SEARCH("f'k{kk foHkkx jktLFkku",C2641)))</formula>
    </cfRule>
    <cfRule type="containsText" dxfId="1573" priority="765" stopIfTrue="1" operator="containsText" text="iw.kkZad">
      <formula>NOT(ISERROR(SEARCH("iw.kkZad",C2641)))</formula>
    </cfRule>
  </conditionalFormatting>
  <conditionalFormatting sqref="C2641:C2642">
    <cfRule type="containsText" dxfId="1572" priority="763" stopIfTrue="1" operator="containsText" text="dsoy jktdh; fo|ky;ksa esa iz;ksx gsrq fu%'kqYd">
      <formula>NOT(ISERROR(SEARCH("dsoy jktdh; fo|ky;ksa esa iz;ksx gsrq fu%'kqYd",C2641)))</formula>
    </cfRule>
  </conditionalFormatting>
  <conditionalFormatting sqref="C2641:C2642">
    <cfRule type="cellIs" dxfId="1571" priority="767" stopIfTrue="1" operator="equal">
      <formula>1800</formula>
    </cfRule>
    <cfRule type="cellIs" dxfId="1570" priority="768" stopIfTrue="1" operator="equal">
      <formula>200</formula>
    </cfRule>
  </conditionalFormatting>
  <conditionalFormatting sqref="C2644:C2645">
    <cfRule type="cellIs" dxfId="1569" priority="762" stopIfTrue="1" operator="equal">
      <formula>0</formula>
    </cfRule>
  </conditionalFormatting>
  <conditionalFormatting sqref="C2644:C2645">
    <cfRule type="containsText" dxfId="1568" priority="758" stopIfTrue="1" operator="containsText" text="f'k{kk foHkkx jktLFkku">
      <formula>NOT(ISERROR(SEARCH("f'k{kk foHkkx jktLFkku",C2644)))</formula>
    </cfRule>
    <cfRule type="containsText" dxfId="1567" priority="761" stopIfTrue="1" operator="containsText" text="iw.kkZad">
      <formula>NOT(ISERROR(SEARCH("iw.kkZad",C2644)))</formula>
    </cfRule>
  </conditionalFormatting>
  <conditionalFormatting sqref="C2644:C2645">
    <cfRule type="cellIs" dxfId="1566" priority="759" stopIfTrue="1" operator="equal">
      <formula>1800</formula>
    </cfRule>
    <cfRule type="cellIs" dxfId="1565" priority="760" stopIfTrue="1" operator="equal">
      <formula>200</formula>
    </cfRule>
  </conditionalFormatting>
  <conditionalFormatting sqref="B2679 C2678:H2679 B2680:H2681 C2670:C2671 B2683 E2682:E2683 H2682:H2683 B2684:E2684 G2684:H2687 C2682:D2682 F2682:G2682 B2686:E2687 C2685:E2685 B2691 C2689 E2689 G2689 E2697 B2674:C2674 B2675:B2676 I2675 I2678 D2677:J2677 J2688:J2691">
    <cfRule type="cellIs" dxfId="1564" priority="750" stopIfTrue="1" operator="equal">
      <formula>0</formula>
    </cfRule>
  </conditionalFormatting>
  <conditionalFormatting sqref="B2679 C2678:H2679 B2680:H2681 C2670:C2671 B2683 E2682:E2683 H2682:H2683 B2684:E2684 G2684:H2687 C2682:D2682 F2682:G2682 B2686:E2687 C2685:E2685 B2691 C2689 E2689 G2689 E2697 B2674:C2674 B2675:B2676 I2675 I2678 D2677:J2677 J2688:J2691">
    <cfRule type="containsText" dxfId="1563" priority="746" stopIfTrue="1" operator="containsText" text="f'k{kk foHkkx jktLFkku">
      <formula>NOT(ISERROR(SEARCH("f'k{kk foHkkx jktLFkku",B2670)))</formula>
    </cfRule>
    <cfRule type="containsText" dxfId="1562" priority="749" stopIfTrue="1" operator="containsText" text="iw.kkZad">
      <formula>NOT(ISERROR(SEARCH("iw.kkZad",B2670)))</formula>
    </cfRule>
  </conditionalFormatting>
  <conditionalFormatting sqref="C2689 E2689 G2689 C2692 C2674 I2674:I2675 J2688:J2690">
    <cfRule type="cellIs" dxfId="1561" priority="747" stopIfTrue="1" operator="equal">
      <formula>1800</formula>
    </cfRule>
    <cfRule type="cellIs" dxfId="1560" priority="748" stopIfTrue="1" operator="equal">
      <formula>200</formula>
    </cfRule>
  </conditionalFormatting>
  <conditionalFormatting sqref="B2679 C2678:H2679 B2680:H2681 C2670:C2671 B2683 E2682:E2683 H2682:H2683 B2684:E2684 G2684:H2687 C2682:D2682 F2682:G2682 B2686:E2687 C2685:E2685 B2691 C2689 E2689 G2689 E2697 B2674:C2674 B2675:B2676 I2675 I2678 D2677:J2677 J2688:J2691">
    <cfRule type="containsText" dxfId="1559" priority="745" stopIfTrue="1" operator="containsText" text="dsoy jktdh; fo|ky;ksa esa iz;ksx gsrq fu%'kqYd">
      <formula>NOT(ISERROR(SEARCH("dsoy jktdh; fo|ky;ksa esa iz;ksx gsrq fu%'kqYd",B2670)))</formula>
    </cfRule>
  </conditionalFormatting>
  <conditionalFormatting sqref="H2697">
    <cfRule type="containsText" dxfId="1558" priority="741" stopIfTrue="1" operator="containsText" text="dsoy jktdh; fo|ky;ksa esa iz;ksx gsrq fu%'kqYd">
      <formula>NOT(ISERROR(SEARCH("dsoy jktdh; fo|ky;ksa esa iz;ksx gsrq fu%'kqYd",H2697)))</formula>
    </cfRule>
  </conditionalFormatting>
  <conditionalFormatting sqref="H2697">
    <cfRule type="cellIs" dxfId="1557" priority="744" stopIfTrue="1" operator="equal">
      <formula>0</formula>
    </cfRule>
  </conditionalFormatting>
  <conditionalFormatting sqref="A2667:A2668 B2670:B2673 C2692 B2688 B2677:C2677 B2690:C2690 B2678">
    <cfRule type="cellIs" dxfId="1556" priority="756" stopIfTrue="1" operator="equal">
      <formula>0</formula>
    </cfRule>
  </conditionalFormatting>
  <conditionalFormatting sqref="A2667:A2668 B2670:B2673 C2692 B2688 B2677:C2677 B2690:C2690 B2678">
    <cfRule type="containsText" dxfId="1555" priority="752" stopIfTrue="1" operator="containsText" text="f'k{kk foHkkx jktLFkku">
      <formula>NOT(ISERROR(SEARCH("f'k{kk foHkkx jktLFkku",A2667)))</formula>
    </cfRule>
    <cfRule type="containsText" dxfId="1554" priority="755" stopIfTrue="1" operator="containsText" text="iw.kkZad">
      <formula>NOT(ISERROR(SEARCH("iw.kkZad",A2667)))</formula>
    </cfRule>
  </conditionalFormatting>
  <conditionalFormatting sqref="C2671">
    <cfRule type="cellIs" dxfId="1553" priority="753" stopIfTrue="1" operator="equal">
      <formula>1800</formula>
    </cfRule>
    <cfRule type="cellIs" dxfId="1552" priority="754" stopIfTrue="1" operator="equal">
      <formula>200</formula>
    </cfRule>
  </conditionalFormatting>
  <conditionalFormatting sqref="A2667:A2668 B2670:B2673 C2692 B2688 B2677:C2677 B2690:C2690 B2678">
    <cfRule type="containsText" dxfId="1551" priority="751" stopIfTrue="1" operator="containsText" text="dsoy jktdh; fo|ky;ksa esa iz;ksx gsrq fu%'kqYd">
      <formula>NOT(ISERROR(SEARCH("dsoy jktdh; fo|ky;ksa esa iz;ksx gsrq fu%'kqYd",A2667)))</formula>
    </cfRule>
  </conditionalFormatting>
  <conditionalFormatting sqref="B2685 B2682">
    <cfRule type="containsText" dxfId="1550" priority="737" stopIfTrue="1" operator="containsText" text="dsoy jktdh; fo|ky;ksa esa iz;ksx gsrq fu%'kqYd">
      <formula>NOT(ISERROR(SEARCH("dsoy jktdh; fo|ky;ksa esa iz;ksx gsrq fu%'kqYd",B2682)))</formula>
    </cfRule>
  </conditionalFormatting>
  <conditionalFormatting sqref="H2697">
    <cfRule type="containsText" dxfId="1549" priority="742" stopIfTrue="1" operator="containsText" text="f'k{kk foHkkx jktLFkku">
      <formula>NOT(ISERROR(SEARCH("f'k{kk foHkkx jktLFkku",H2697)))</formula>
    </cfRule>
    <cfRule type="containsText" dxfId="1548" priority="743" stopIfTrue="1" operator="containsText" text="iw.kkZad">
      <formula>NOT(ISERROR(SEARCH("iw.kkZad",H2697)))</formula>
    </cfRule>
  </conditionalFormatting>
  <conditionalFormatting sqref="B2685 B2682">
    <cfRule type="cellIs" dxfId="1547" priority="740" stopIfTrue="1" operator="equal">
      <formula>0</formula>
    </cfRule>
  </conditionalFormatting>
  <conditionalFormatting sqref="B2685 B2682">
    <cfRule type="containsText" dxfId="1546" priority="738" stopIfTrue="1" operator="containsText" text="f'k{kk foHkkx jktLFkku">
      <formula>NOT(ISERROR(SEARCH("f'k{kk foHkkx jktLFkku",B2682)))</formula>
    </cfRule>
    <cfRule type="containsText" dxfId="1545" priority="739" stopIfTrue="1" operator="containsText" text="iw.kkZad">
      <formula>NOT(ISERROR(SEARCH("iw.kkZad",B2682)))</formula>
    </cfRule>
  </conditionalFormatting>
  <conditionalFormatting sqref="G2690">
    <cfRule type="cellIs" dxfId="1544" priority="736" stopIfTrue="1" operator="equal">
      <formula>0</formula>
    </cfRule>
  </conditionalFormatting>
  <conditionalFormatting sqref="G2690">
    <cfRule type="containsText" dxfId="1543" priority="734" stopIfTrue="1" operator="containsText" text="f'k{kk foHkkx jktLFkku">
      <formula>NOT(ISERROR(SEARCH("f'k{kk foHkkx jktLFkku",G2690)))</formula>
    </cfRule>
    <cfRule type="containsText" dxfId="1542" priority="735" stopIfTrue="1" operator="containsText" text="iw.kkZad">
      <formula>NOT(ISERROR(SEARCH("iw.kkZad",G2690)))</formula>
    </cfRule>
  </conditionalFormatting>
  <conditionalFormatting sqref="G2690">
    <cfRule type="containsText" dxfId="1541" priority="733" stopIfTrue="1" operator="containsText" text="dsoy jktdh; fo|ky;ksa esa iz;ksx gsrq fu%'kqYd">
      <formula>NOT(ISERROR(SEARCH("dsoy jktdh; fo|ky;ksa esa iz;ksx gsrq fu%'kqYd",G2690)))</formula>
    </cfRule>
  </conditionalFormatting>
  <conditionalFormatting sqref="I2689">
    <cfRule type="cellIs" dxfId="1540" priority="732" stopIfTrue="1" operator="equal">
      <formula>0</formula>
    </cfRule>
  </conditionalFormatting>
  <conditionalFormatting sqref="I2689">
    <cfRule type="containsText" dxfId="1539" priority="728" stopIfTrue="1" operator="containsText" text="f'k{kk foHkkx jktLFkku">
      <formula>NOT(ISERROR(SEARCH("f'k{kk foHkkx jktLFkku",I2689)))</formula>
    </cfRule>
    <cfRule type="containsText" dxfId="1538" priority="731" stopIfTrue="1" operator="containsText" text="iw.kkZad">
      <formula>NOT(ISERROR(SEARCH("iw.kkZad",I2689)))</formula>
    </cfRule>
  </conditionalFormatting>
  <conditionalFormatting sqref="I2689">
    <cfRule type="cellIs" dxfId="1537" priority="729" stopIfTrue="1" operator="equal">
      <formula>1800</formula>
    </cfRule>
    <cfRule type="cellIs" dxfId="1536" priority="730" stopIfTrue="1" operator="equal">
      <formula>200</formula>
    </cfRule>
  </conditionalFormatting>
  <conditionalFormatting sqref="I2689">
    <cfRule type="containsText" dxfId="1535" priority="727" stopIfTrue="1" operator="containsText" text="dsoy jktdh; fo|ky;ksa esa iz;ksx gsrq fu%'kqYd">
      <formula>NOT(ISERROR(SEARCH("dsoy jktdh; fo|ky;ksa esa iz;ksx gsrq fu%'kqYd",I2689)))</formula>
    </cfRule>
  </conditionalFormatting>
  <conditionalFormatting sqref="C2688">
    <cfRule type="cellIs" dxfId="1534" priority="726" stopIfTrue="1" operator="equal">
      <formula>0</formula>
    </cfRule>
  </conditionalFormatting>
  <conditionalFormatting sqref="C2688">
    <cfRule type="containsText" dxfId="1533" priority="722" stopIfTrue="1" operator="containsText" text="f'k{kk foHkkx jktLFkku">
      <formula>NOT(ISERROR(SEARCH("f'k{kk foHkkx jktLFkku",C2688)))</formula>
    </cfRule>
    <cfRule type="containsText" dxfId="1532" priority="725" stopIfTrue="1" operator="containsText" text="iw.kkZad">
      <formula>NOT(ISERROR(SEARCH("iw.kkZad",C2688)))</formula>
    </cfRule>
  </conditionalFormatting>
  <conditionalFormatting sqref="C2688">
    <cfRule type="cellIs" dxfId="1531" priority="723" stopIfTrue="1" operator="equal">
      <formula>1800</formula>
    </cfRule>
    <cfRule type="cellIs" dxfId="1530" priority="724" stopIfTrue="1" operator="equal">
      <formula>200</formula>
    </cfRule>
  </conditionalFormatting>
  <conditionalFormatting sqref="C2688">
    <cfRule type="containsText" dxfId="1529" priority="721" stopIfTrue="1" operator="containsText" text="dsoy jktdh; fo|ky;ksa esa iz;ksx gsrq fu%'kqYd">
      <formula>NOT(ISERROR(SEARCH("dsoy jktdh; fo|ky;ksa esa iz;ksx gsrq fu%'kqYd",C2688)))</formula>
    </cfRule>
  </conditionalFormatting>
  <conditionalFormatting sqref="C2675:C2676">
    <cfRule type="containsText" dxfId="1528" priority="703" stopIfTrue="1" operator="containsText" text="dsoy jktdh; fo|ky;ksa esa iz;ksx gsrq fu%'kqYd">
      <formula>NOT(ISERROR(SEARCH("dsoy jktdh; fo|ky;ksa esa iz;ksx gsrq fu%'kqYd",C2675)))</formula>
    </cfRule>
  </conditionalFormatting>
  <conditionalFormatting sqref="J2697">
    <cfRule type="cellIs" dxfId="1527" priority="720" stopIfTrue="1" operator="equal">
      <formula>0</formula>
    </cfRule>
  </conditionalFormatting>
  <conditionalFormatting sqref="J2697">
    <cfRule type="containsText" dxfId="1526" priority="716" stopIfTrue="1" operator="containsText" text="f'k{kk foHkkx jktLFkku">
      <formula>NOT(ISERROR(SEARCH("f'k{kk foHkkx jktLFkku",J2697)))</formula>
    </cfRule>
    <cfRule type="containsText" dxfId="1525" priority="719" stopIfTrue="1" operator="containsText" text="iw.kkZad">
      <formula>NOT(ISERROR(SEARCH("iw.kkZad",J2697)))</formula>
    </cfRule>
  </conditionalFormatting>
  <conditionalFormatting sqref="J2697">
    <cfRule type="cellIs" dxfId="1524" priority="717" stopIfTrue="1" operator="equal">
      <formula>1800</formula>
    </cfRule>
    <cfRule type="cellIs" dxfId="1523" priority="718" stopIfTrue="1" operator="equal">
      <formula>200</formula>
    </cfRule>
  </conditionalFormatting>
  <conditionalFormatting sqref="J2697">
    <cfRule type="containsText" dxfId="1522" priority="715" stopIfTrue="1" operator="containsText" text="dsoy jktdh; fo|ky;ksa esa iz;ksx gsrq fu%'kqYd">
      <formula>NOT(ISERROR(SEARCH("dsoy jktdh; fo|ky;ksa esa iz;ksx gsrq fu%'kqYd",J2697)))</formula>
    </cfRule>
  </conditionalFormatting>
  <conditionalFormatting sqref="C2672:C2673">
    <cfRule type="cellIs" dxfId="1521" priority="712" stopIfTrue="1" operator="equal">
      <formula>0</formula>
    </cfRule>
  </conditionalFormatting>
  <conditionalFormatting sqref="C2672:C2673">
    <cfRule type="containsText" dxfId="1520" priority="710" stopIfTrue="1" operator="containsText" text="f'k{kk foHkkx jktLFkku">
      <formula>NOT(ISERROR(SEARCH("f'k{kk foHkkx jktLFkku",C2672)))</formula>
    </cfRule>
    <cfRule type="containsText" dxfId="1519" priority="711" stopIfTrue="1" operator="containsText" text="iw.kkZad">
      <formula>NOT(ISERROR(SEARCH("iw.kkZad",C2672)))</formula>
    </cfRule>
  </conditionalFormatting>
  <conditionalFormatting sqref="C2672:C2673">
    <cfRule type="containsText" dxfId="1518" priority="709" stopIfTrue="1" operator="containsText" text="dsoy jktdh; fo|ky;ksa esa iz;ksx gsrq fu%'kqYd">
      <formula>NOT(ISERROR(SEARCH("dsoy jktdh; fo|ky;ksa esa iz;ksx gsrq fu%'kqYd",C2672)))</formula>
    </cfRule>
  </conditionalFormatting>
  <conditionalFormatting sqref="C2672:C2673">
    <cfRule type="cellIs" dxfId="1517" priority="713" stopIfTrue="1" operator="equal">
      <formula>1800</formula>
    </cfRule>
    <cfRule type="cellIs" dxfId="1516" priority="714" stopIfTrue="1" operator="equal">
      <formula>200</formula>
    </cfRule>
  </conditionalFormatting>
  <conditionalFormatting sqref="C2675:C2676">
    <cfRule type="cellIs" dxfId="1515" priority="708" stopIfTrue="1" operator="equal">
      <formula>0</formula>
    </cfRule>
  </conditionalFormatting>
  <conditionalFormatting sqref="C2675:C2676">
    <cfRule type="containsText" dxfId="1514" priority="704" stopIfTrue="1" operator="containsText" text="f'k{kk foHkkx jktLFkku">
      <formula>NOT(ISERROR(SEARCH("f'k{kk foHkkx jktLFkku",C2675)))</formula>
    </cfRule>
    <cfRule type="containsText" dxfId="1513" priority="707" stopIfTrue="1" operator="containsText" text="iw.kkZad">
      <formula>NOT(ISERROR(SEARCH("iw.kkZad",C2675)))</formula>
    </cfRule>
  </conditionalFormatting>
  <conditionalFormatting sqref="C2675:C2676">
    <cfRule type="cellIs" dxfId="1512" priority="705" stopIfTrue="1" operator="equal">
      <formula>1800</formula>
    </cfRule>
    <cfRule type="cellIs" dxfId="1511" priority="706" stopIfTrue="1" operator="equal">
      <formula>200</formula>
    </cfRule>
  </conditionalFormatting>
  <conditionalFormatting sqref="B2710 C2709:H2710 B2711:H2712 C2701:C2702 B2714 E2713:E2714 H2713:H2714 B2715:E2715 G2715:H2718 C2713:D2713 F2713:G2713 B2717:E2718 C2716:E2716 B2722 C2720 E2720 G2720 E2728 B2705:C2705 B2706:B2707 I2706 I2709 D2708:J2708 J2719:J2722">
    <cfRule type="cellIs" dxfId="1510" priority="696" stopIfTrue="1" operator="equal">
      <formula>0</formula>
    </cfRule>
  </conditionalFormatting>
  <conditionalFormatting sqref="B2710 C2709:H2710 B2711:H2712 C2701:C2702 B2714 E2713:E2714 H2713:H2714 B2715:E2715 G2715:H2718 C2713:D2713 F2713:G2713 B2717:E2718 C2716:E2716 B2722 C2720 E2720 G2720 E2728 B2705:C2705 B2706:B2707 I2706 I2709 D2708:J2708 J2719:J2722">
    <cfRule type="containsText" dxfId="1509" priority="692" stopIfTrue="1" operator="containsText" text="f'k{kk foHkkx jktLFkku">
      <formula>NOT(ISERROR(SEARCH("f'k{kk foHkkx jktLFkku",B2701)))</formula>
    </cfRule>
    <cfRule type="containsText" dxfId="1508" priority="695" stopIfTrue="1" operator="containsText" text="iw.kkZad">
      <formula>NOT(ISERROR(SEARCH("iw.kkZad",B2701)))</formula>
    </cfRule>
  </conditionalFormatting>
  <conditionalFormatting sqref="C2720 E2720 G2720 C2723 C2705 I2705:I2706 J2719:J2721">
    <cfRule type="cellIs" dxfId="1507" priority="693" stopIfTrue="1" operator="equal">
      <formula>1800</formula>
    </cfRule>
    <cfRule type="cellIs" dxfId="1506" priority="694" stopIfTrue="1" operator="equal">
      <formula>200</formula>
    </cfRule>
  </conditionalFormatting>
  <conditionalFormatting sqref="B2710 C2709:H2710 B2711:H2712 C2701:C2702 B2714 E2713:E2714 H2713:H2714 B2715:E2715 G2715:H2718 C2713:D2713 F2713:G2713 B2717:E2718 C2716:E2716 B2722 C2720 E2720 G2720 E2728 B2705:C2705 B2706:B2707 I2706 I2709 D2708:J2708 J2719:J2722">
    <cfRule type="containsText" dxfId="1505" priority="691" stopIfTrue="1" operator="containsText" text="dsoy jktdh; fo|ky;ksa esa iz;ksx gsrq fu%'kqYd">
      <formula>NOT(ISERROR(SEARCH("dsoy jktdh; fo|ky;ksa esa iz;ksx gsrq fu%'kqYd",B2701)))</formula>
    </cfRule>
  </conditionalFormatting>
  <conditionalFormatting sqref="H2728">
    <cfRule type="containsText" dxfId="1504" priority="687" stopIfTrue="1" operator="containsText" text="dsoy jktdh; fo|ky;ksa esa iz;ksx gsrq fu%'kqYd">
      <formula>NOT(ISERROR(SEARCH("dsoy jktdh; fo|ky;ksa esa iz;ksx gsrq fu%'kqYd",H2728)))</formula>
    </cfRule>
  </conditionalFormatting>
  <conditionalFormatting sqref="H2728">
    <cfRule type="cellIs" dxfId="1503" priority="690" stopIfTrue="1" operator="equal">
      <formula>0</formula>
    </cfRule>
  </conditionalFormatting>
  <conditionalFormatting sqref="A2698:A2699 B2701:B2704 C2723 B2719 B2708:C2708 B2721:C2721 B2709">
    <cfRule type="cellIs" dxfId="1502" priority="702" stopIfTrue="1" operator="equal">
      <formula>0</formula>
    </cfRule>
  </conditionalFormatting>
  <conditionalFormatting sqref="A2698:A2699 B2701:B2704 C2723 B2719 B2708:C2708 B2721:C2721 B2709">
    <cfRule type="containsText" dxfId="1501" priority="698" stopIfTrue="1" operator="containsText" text="f'k{kk foHkkx jktLFkku">
      <formula>NOT(ISERROR(SEARCH("f'k{kk foHkkx jktLFkku",A2698)))</formula>
    </cfRule>
    <cfRule type="containsText" dxfId="1500" priority="701" stopIfTrue="1" operator="containsText" text="iw.kkZad">
      <formula>NOT(ISERROR(SEARCH("iw.kkZad",A2698)))</formula>
    </cfRule>
  </conditionalFormatting>
  <conditionalFormatting sqref="C2702">
    <cfRule type="cellIs" dxfId="1499" priority="699" stopIfTrue="1" operator="equal">
      <formula>1800</formula>
    </cfRule>
    <cfRule type="cellIs" dxfId="1498" priority="700" stopIfTrue="1" operator="equal">
      <formula>200</formula>
    </cfRule>
  </conditionalFormatting>
  <conditionalFormatting sqref="A2698:A2699 B2701:B2704 C2723 B2719 B2708:C2708 B2721:C2721 B2709">
    <cfRule type="containsText" dxfId="1497" priority="697" stopIfTrue="1" operator="containsText" text="dsoy jktdh; fo|ky;ksa esa iz;ksx gsrq fu%'kqYd">
      <formula>NOT(ISERROR(SEARCH("dsoy jktdh; fo|ky;ksa esa iz;ksx gsrq fu%'kqYd",A2698)))</formula>
    </cfRule>
  </conditionalFormatting>
  <conditionalFormatting sqref="B2716 B2713">
    <cfRule type="containsText" dxfId="1496" priority="683" stopIfTrue="1" operator="containsText" text="dsoy jktdh; fo|ky;ksa esa iz;ksx gsrq fu%'kqYd">
      <formula>NOT(ISERROR(SEARCH("dsoy jktdh; fo|ky;ksa esa iz;ksx gsrq fu%'kqYd",B2713)))</formula>
    </cfRule>
  </conditionalFormatting>
  <conditionalFormatting sqref="H2728">
    <cfRule type="containsText" dxfId="1495" priority="688" stopIfTrue="1" operator="containsText" text="f'k{kk foHkkx jktLFkku">
      <formula>NOT(ISERROR(SEARCH("f'k{kk foHkkx jktLFkku",H2728)))</formula>
    </cfRule>
    <cfRule type="containsText" dxfId="1494" priority="689" stopIfTrue="1" operator="containsText" text="iw.kkZad">
      <formula>NOT(ISERROR(SEARCH("iw.kkZad",H2728)))</formula>
    </cfRule>
  </conditionalFormatting>
  <conditionalFormatting sqref="B2716 B2713">
    <cfRule type="cellIs" dxfId="1493" priority="686" stopIfTrue="1" operator="equal">
      <formula>0</formula>
    </cfRule>
  </conditionalFormatting>
  <conditionalFormatting sqref="B2716 B2713">
    <cfRule type="containsText" dxfId="1492" priority="684" stopIfTrue="1" operator="containsText" text="f'k{kk foHkkx jktLFkku">
      <formula>NOT(ISERROR(SEARCH("f'k{kk foHkkx jktLFkku",B2713)))</formula>
    </cfRule>
    <cfRule type="containsText" dxfId="1491" priority="685" stopIfTrue="1" operator="containsText" text="iw.kkZad">
      <formula>NOT(ISERROR(SEARCH("iw.kkZad",B2713)))</formula>
    </cfRule>
  </conditionalFormatting>
  <conditionalFormatting sqref="G2721">
    <cfRule type="cellIs" dxfId="1490" priority="682" stopIfTrue="1" operator="equal">
      <formula>0</formula>
    </cfRule>
  </conditionalFormatting>
  <conditionalFormatting sqref="G2721">
    <cfRule type="containsText" dxfId="1489" priority="680" stopIfTrue="1" operator="containsText" text="f'k{kk foHkkx jktLFkku">
      <formula>NOT(ISERROR(SEARCH("f'k{kk foHkkx jktLFkku",G2721)))</formula>
    </cfRule>
    <cfRule type="containsText" dxfId="1488" priority="681" stopIfTrue="1" operator="containsText" text="iw.kkZad">
      <formula>NOT(ISERROR(SEARCH("iw.kkZad",G2721)))</formula>
    </cfRule>
  </conditionalFormatting>
  <conditionalFormatting sqref="G2721">
    <cfRule type="containsText" dxfId="1487" priority="679" stopIfTrue="1" operator="containsText" text="dsoy jktdh; fo|ky;ksa esa iz;ksx gsrq fu%'kqYd">
      <formula>NOT(ISERROR(SEARCH("dsoy jktdh; fo|ky;ksa esa iz;ksx gsrq fu%'kqYd",G2721)))</formula>
    </cfRule>
  </conditionalFormatting>
  <conditionalFormatting sqref="I2720">
    <cfRule type="cellIs" dxfId="1486" priority="678" stopIfTrue="1" operator="equal">
      <formula>0</formula>
    </cfRule>
  </conditionalFormatting>
  <conditionalFormatting sqref="I2720">
    <cfRule type="containsText" dxfId="1485" priority="674" stopIfTrue="1" operator="containsText" text="f'k{kk foHkkx jktLFkku">
      <formula>NOT(ISERROR(SEARCH("f'k{kk foHkkx jktLFkku",I2720)))</formula>
    </cfRule>
    <cfRule type="containsText" dxfId="1484" priority="677" stopIfTrue="1" operator="containsText" text="iw.kkZad">
      <formula>NOT(ISERROR(SEARCH("iw.kkZad",I2720)))</formula>
    </cfRule>
  </conditionalFormatting>
  <conditionalFormatting sqref="I2720">
    <cfRule type="cellIs" dxfId="1483" priority="675" stopIfTrue="1" operator="equal">
      <formula>1800</formula>
    </cfRule>
    <cfRule type="cellIs" dxfId="1482" priority="676" stopIfTrue="1" operator="equal">
      <formula>200</formula>
    </cfRule>
  </conditionalFormatting>
  <conditionalFormatting sqref="I2720">
    <cfRule type="containsText" dxfId="1481" priority="673" stopIfTrue="1" operator="containsText" text="dsoy jktdh; fo|ky;ksa esa iz;ksx gsrq fu%'kqYd">
      <formula>NOT(ISERROR(SEARCH("dsoy jktdh; fo|ky;ksa esa iz;ksx gsrq fu%'kqYd",I2720)))</formula>
    </cfRule>
  </conditionalFormatting>
  <conditionalFormatting sqref="C2719">
    <cfRule type="cellIs" dxfId="1480" priority="672" stopIfTrue="1" operator="equal">
      <formula>0</formula>
    </cfRule>
  </conditionalFormatting>
  <conditionalFormatting sqref="C2719">
    <cfRule type="containsText" dxfId="1479" priority="668" stopIfTrue="1" operator="containsText" text="f'k{kk foHkkx jktLFkku">
      <formula>NOT(ISERROR(SEARCH("f'k{kk foHkkx jktLFkku",C2719)))</formula>
    </cfRule>
    <cfRule type="containsText" dxfId="1478" priority="671" stopIfTrue="1" operator="containsText" text="iw.kkZad">
      <formula>NOT(ISERROR(SEARCH("iw.kkZad",C2719)))</formula>
    </cfRule>
  </conditionalFormatting>
  <conditionalFormatting sqref="C2719">
    <cfRule type="cellIs" dxfId="1477" priority="669" stopIfTrue="1" operator="equal">
      <formula>1800</formula>
    </cfRule>
    <cfRule type="cellIs" dxfId="1476" priority="670" stopIfTrue="1" operator="equal">
      <formula>200</formula>
    </cfRule>
  </conditionalFormatting>
  <conditionalFormatting sqref="C2719">
    <cfRule type="containsText" dxfId="1475" priority="667" stopIfTrue="1" operator="containsText" text="dsoy jktdh; fo|ky;ksa esa iz;ksx gsrq fu%'kqYd">
      <formula>NOT(ISERROR(SEARCH("dsoy jktdh; fo|ky;ksa esa iz;ksx gsrq fu%'kqYd",C2719)))</formula>
    </cfRule>
  </conditionalFormatting>
  <conditionalFormatting sqref="C2706:C2707">
    <cfRule type="containsText" dxfId="1474" priority="649" stopIfTrue="1" operator="containsText" text="dsoy jktdh; fo|ky;ksa esa iz;ksx gsrq fu%'kqYd">
      <formula>NOT(ISERROR(SEARCH("dsoy jktdh; fo|ky;ksa esa iz;ksx gsrq fu%'kqYd",C2706)))</formula>
    </cfRule>
  </conditionalFormatting>
  <conditionalFormatting sqref="J2728">
    <cfRule type="cellIs" dxfId="1473" priority="666" stopIfTrue="1" operator="equal">
      <formula>0</formula>
    </cfRule>
  </conditionalFormatting>
  <conditionalFormatting sqref="J2728">
    <cfRule type="containsText" dxfId="1472" priority="662" stopIfTrue="1" operator="containsText" text="f'k{kk foHkkx jktLFkku">
      <formula>NOT(ISERROR(SEARCH("f'k{kk foHkkx jktLFkku",J2728)))</formula>
    </cfRule>
    <cfRule type="containsText" dxfId="1471" priority="665" stopIfTrue="1" operator="containsText" text="iw.kkZad">
      <formula>NOT(ISERROR(SEARCH("iw.kkZad",J2728)))</formula>
    </cfRule>
  </conditionalFormatting>
  <conditionalFormatting sqref="J2728">
    <cfRule type="cellIs" dxfId="1470" priority="663" stopIfTrue="1" operator="equal">
      <formula>1800</formula>
    </cfRule>
    <cfRule type="cellIs" dxfId="1469" priority="664" stopIfTrue="1" operator="equal">
      <formula>200</formula>
    </cfRule>
  </conditionalFormatting>
  <conditionalFormatting sqref="J2728">
    <cfRule type="containsText" dxfId="1468" priority="661" stopIfTrue="1" operator="containsText" text="dsoy jktdh; fo|ky;ksa esa iz;ksx gsrq fu%'kqYd">
      <formula>NOT(ISERROR(SEARCH("dsoy jktdh; fo|ky;ksa esa iz;ksx gsrq fu%'kqYd",J2728)))</formula>
    </cfRule>
  </conditionalFormatting>
  <conditionalFormatting sqref="C2703:C2704">
    <cfRule type="cellIs" dxfId="1467" priority="658" stopIfTrue="1" operator="equal">
      <formula>0</formula>
    </cfRule>
  </conditionalFormatting>
  <conditionalFormatting sqref="C2703:C2704">
    <cfRule type="containsText" dxfId="1466" priority="656" stopIfTrue="1" operator="containsText" text="f'k{kk foHkkx jktLFkku">
      <formula>NOT(ISERROR(SEARCH("f'k{kk foHkkx jktLFkku",C2703)))</formula>
    </cfRule>
    <cfRule type="containsText" dxfId="1465" priority="657" stopIfTrue="1" operator="containsText" text="iw.kkZad">
      <formula>NOT(ISERROR(SEARCH("iw.kkZad",C2703)))</formula>
    </cfRule>
  </conditionalFormatting>
  <conditionalFormatting sqref="C2703:C2704">
    <cfRule type="containsText" dxfId="1464" priority="655" stopIfTrue="1" operator="containsText" text="dsoy jktdh; fo|ky;ksa esa iz;ksx gsrq fu%'kqYd">
      <formula>NOT(ISERROR(SEARCH("dsoy jktdh; fo|ky;ksa esa iz;ksx gsrq fu%'kqYd",C2703)))</formula>
    </cfRule>
  </conditionalFormatting>
  <conditionalFormatting sqref="C2703:C2704">
    <cfRule type="cellIs" dxfId="1463" priority="659" stopIfTrue="1" operator="equal">
      <formula>1800</formula>
    </cfRule>
    <cfRule type="cellIs" dxfId="1462" priority="660" stopIfTrue="1" operator="equal">
      <formula>200</formula>
    </cfRule>
  </conditionalFormatting>
  <conditionalFormatting sqref="C2706:C2707">
    <cfRule type="cellIs" dxfId="1461" priority="654" stopIfTrue="1" operator="equal">
      <formula>0</formula>
    </cfRule>
  </conditionalFormatting>
  <conditionalFormatting sqref="C2706:C2707">
    <cfRule type="containsText" dxfId="1460" priority="650" stopIfTrue="1" operator="containsText" text="f'k{kk foHkkx jktLFkku">
      <formula>NOT(ISERROR(SEARCH("f'k{kk foHkkx jktLFkku",C2706)))</formula>
    </cfRule>
    <cfRule type="containsText" dxfId="1459" priority="653" stopIfTrue="1" operator="containsText" text="iw.kkZad">
      <formula>NOT(ISERROR(SEARCH("iw.kkZad",C2706)))</formula>
    </cfRule>
  </conditionalFormatting>
  <conditionalFormatting sqref="C2706:C2707">
    <cfRule type="cellIs" dxfId="1458" priority="651" stopIfTrue="1" operator="equal">
      <formula>1800</formula>
    </cfRule>
    <cfRule type="cellIs" dxfId="1457" priority="652" stopIfTrue="1" operator="equal">
      <formula>200</formula>
    </cfRule>
  </conditionalFormatting>
  <conditionalFormatting sqref="B2741 C2740:H2741 B2742:H2743 C2732:C2733 B2745 E2744:E2745 H2744:H2745 B2746:E2746 G2746:H2749 C2744:D2744 F2744:G2744 B2748:E2749 C2747:E2747 B2753 C2751 E2751 G2751 E2759 B2736:C2736 B2737:B2738 I2737 I2740 D2739:J2739 J2750:J2753">
    <cfRule type="cellIs" dxfId="1456" priority="642" stopIfTrue="1" operator="equal">
      <formula>0</formula>
    </cfRule>
  </conditionalFormatting>
  <conditionalFormatting sqref="B2741 C2740:H2741 B2742:H2743 C2732:C2733 B2745 E2744:E2745 H2744:H2745 B2746:E2746 G2746:H2749 C2744:D2744 F2744:G2744 B2748:E2749 C2747:E2747 B2753 C2751 E2751 G2751 E2759 B2736:C2736 B2737:B2738 I2737 I2740 D2739:J2739 J2750:J2753">
    <cfRule type="containsText" dxfId="1455" priority="638" stopIfTrue="1" operator="containsText" text="f'k{kk foHkkx jktLFkku">
      <formula>NOT(ISERROR(SEARCH("f'k{kk foHkkx jktLFkku",B2732)))</formula>
    </cfRule>
    <cfRule type="containsText" dxfId="1454" priority="641" stopIfTrue="1" operator="containsText" text="iw.kkZad">
      <formula>NOT(ISERROR(SEARCH("iw.kkZad",B2732)))</formula>
    </cfRule>
  </conditionalFormatting>
  <conditionalFormatting sqref="C2751 E2751 G2751 C2754 C2736 I2736:I2737 J2750:J2752">
    <cfRule type="cellIs" dxfId="1453" priority="639" stopIfTrue="1" operator="equal">
      <formula>1800</formula>
    </cfRule>
    <cfRule type="cellIs" dxfId="1452" priority="640" stopIfTrue="1" operator="equal">
      <formula>200</formula>
    </cfRule>
  </conditionalFormatting>
  <conditionalFormatting sqref="B2741 C2740:H2741 B2742:H2743 C2732:C2733 B2745 E2744:E2745 H2744:H2745 B2746:E2746 G2746:H2749 C2744:D2744 F2744:G2744 B2748:E2749 C2747:E2747 B2753 C2751 E2751 G2751 E2759 B2736:C2736 B2737:B2738 I2737 I2740 D2739:J2739 J2750:J2753">
    <cfRule type="containsText" dxfId="1451" priority="637" stopIfTrue="1" operator="containsText" text="dsoy jktdh; fo|ky;ksa esa iz;ksx gsrq fu%'kqYd">
      <formula>NOT(ISERROR(SEARCH("dsoy jktdh; fo|ky;ksa esa iz;ksx gsrq fu%'kqYd",B2732)))</formula>
    </cfRule>
  </conditionalFormatting>
  <conditionalFormatting sqref="H2759">
    <cfRule type="containsText" dxfId="1450" priority="633" stopIfTrue="1" operator="containsText" text="dsoy jktdh; fo|ky;ksa esa iz;ksx gsrq fu%'kqYd">
      <formula>NOT(ISERROR(SEARCH("dsoy jktdh; fo|ky;ksa esa iz;ksx gsrq fu%'kqYd",H2759)))</formula>
    </cfRule>
  </conditionalFormatting>
  <conditionalFormatting sqref="H2759">
    <cfRule type="cellIs" dxfId="1449" priority="636" stopIfTrue="1" operator="equal">
      <formula>0</formula>
    </cfRule>
  </conditionalFormatting>
  <conditionalFormatting sqref="A2729:A2730 B2732:B2735 C2754 B2750 B2739:C2739 B2752:C2752 B2740">
    <cfRule type="cellIs" dxfId="1448" priority="648" stopIfTrue="1" operator="equal">
      <formula>0</formula>
    </cfRule>
  </conditionalFormatting>
  <conditionalFormatting sqref="A2729:A2730 B2732:B2735 C2754 B2750 B2739:C2739 B2752:C2752 B2740">
    <cfRule type="containsText" dxfId="1447" priority="644" stopIfTrue="1" operator="containsText" text="f'k{kk foHkkx jktLFkku">
      <formula>NOT(ISERROR(SEARCH("f'k{kk foHkkx jktLFkku",A2729)))</formula>
    </cfRule>
    <cfRule type="containsText" dxfId="1446" priority="647" stopIfTrue="1" operator="containsText" text="iw.kkZad">
      <formula>NOT(ISERROR(SEARCH("iw.kkZad",A2729)))</formula>
    </cfRule>
  </conditionalFormatting>
  <conditionalFormatting sqref="C2733">
    <cfRule type="cellIs" dxfId="1445" priority="645" stopIfTrue="1" operator="equal">
      <formula>1800</formula>
    </cfRule>
    <cfRule type="cellIs" dxfId="1444" priority="646" stopIfTrue="1" operator="equal">
      <formula>200</formula>
    </cfRule>
  </conditionalFormatting>
  <conditionalFormatting sqref="A2729:A2730 B2732:B2735 C2754 B2750 B2739:C2739 B2752:C2752 B2740">
    <cfRule type="containsText" dxfId="1443" priority="643" stopIfTrue="1" operator="containsText" text="dsoy jktdh; fo|ky;ksa esa iz;ksx gsrq fu%'kqYd">
      <formula>NOT(ISERROR(SEARCH("dsoy jktdh; fo|ky;ksa esa iz;ksx gsrq fu%'kqYd",A2729)))</formula>
    </cfRule>
  </conditionalFormatting>
  <conditionalFormatting sqref="B2747 B2744">
    <cfRule type="containsText" dxfId="1442" priority="629" stopIfTrue="1" operator="containsText" text="dsoy jktdh; fo|ky;ksa esa iz;ksx gsrq fu%'kqYd">
      <formula>NOT(ISERROR(SEARCH("dsoy jktdh; fo|ky;ksa esa iz;ksx gsrq fu%'kqYd",B2744)))</formula>
    </cfRule>
  </conditionalFormatting>
  <conditionalFormatting sqref="H2759">
    <cfRule type="containsText" dxfId="1441" priority="634" stopIfTrue="1" operator="containsText" text="f'k{kk foHkkx jktLFkku">
      <formula>NOT(ISERROR(SEARCH("f'k{kk foHkkx jktLFkku",H2759)))</formula>
    </cfRule>
    <cfRule type="containsText" dxfId="1440" priority="635" stopIfTrue="1" operator="containsText" text="iw.kkZad">
      <formula>NOT(ISERROR(SEARCH("iw.kkZad",H2759)))</formula>
    </cfRule>
  </conditionalFormatting>
  <conditionalFormatting sqref="B2747 B2744">
    <cfRule type="cellIs" dxfId="1439" priority="632" stopIfTrue="1" operator="equal">
      <formula>0</formula>
    </cfRule>
  </conditionalFormatting>
  <conditionalFormatting sqref="B2747 B2744">
    <cfRule type="containsText" dxfId="1438" priority="630" stopIfTrue="1" operator="containsText" text="f'k{kk foHkkx jktLFkku">
      <formula>NOT(ISERROR(SEARCH("f'k{kk foHkkx jktLFkku",B2744)))</formula>
    </cfRule>
    <cfRule type="containsText" dxfId="1437" priority="631" stopIfTrue="1" operator="containsText" text="iw.kkZad">
      <formula>NOT(ISERROR(SEARCH("iw.kkZad",B2744)))</formula>
    </cfRule>
  </conditionalFormatting>
  <conditionalFormatting sqref="G2752">
    <cfRule type="cellIs" dxfId="1436" priority="628" stopIfTrue="1" operator="equal">
      <formula>0</formula>
    </cfRule>
  </conditionalFormatting>
  <conditionalFormatting sqref="G2752">
    <cfRule type="containsText" dxfId="1435" priority="626" stopIfTrue="1" operator="containsText" text="f'k{kk foHkkx jktLFkku">
      <formula>NOT(ISERROR(SEARCH("f'k{kk foHkkx jktLFkku",G2752)))</formula>
    </cfRule>
    <cfRule type="containsText" dxfId="1434" priority="627" stopIfTrue="1" operator="containsText" text="iw.kkZad">
      <formula>NOT(ISERROR(SEARCH("iw.kkZad",G2752)))</formula>
    </cfRule>
  </conditionalFormatting>
  <conditionalFormatting sqref="G2752">
    <cfRule type="containsText" dxfId="1433" priority="625" stopIfTrue="1" operator="containsText" text="dsoy jktdh; fo|ky;ksa esa iz;ksx gsrq fu%'kqYd">
      <formula>NOT(ISERROR(SEARCH("dsoy jktdh; fo|ky;ksa esa iz;ksx gsrq fu%'kqYd",G2752)))</formula>
    </cfRule>
  </conditionalFormatting>
  <conditionalFormatting sqref="I2751">
    <cfRule type="cellIs" dxfId="1432" priority="624" stopIfTrue="1" operator="equal">
      <formula>0</formula>
    </cfRule>
  </conditionalFormatting>
  <conditionalFormatting sqref="I2751">
    <cfRule type="containsText" dxfId="1431" priority="620" stopIfTrue="1" operator="containsText" text="f'k{kk foHkkx jktLFkku">
      <formula>NOT(ISERROR(SEARCH("f'k{kk foHkkx jktLFkku",I2751)))</formula>
    </cfRule>
    <cfRule type="containsText" dxfId="1430" priority="623" stopIfTrue="1" operator="containsText" text="iw.kkZad">
      <formula>NOT(ISERROR(SEARCH("iw.kkZad",I2751)))</formula>
    </cfRule>
  </conditionalFormatting>
  <conditionalFormatting sqref="I2751">
    <cfRule type="cellIs" dxfId="1429" priority="621" stopIfTrue="1" operator="equal">
      <formula>1800</formula>
    </cfRule>
    <cfRule type="cellIs" dxfId="1428" priority="622" stopIfTrue="1" operator="equal">
      <formula>200</formula>
    </cfRule>
  </conditionalFormatting>
  <conditionalFormatting sqref="I2751">
    <cfRule type="containsText" dxfId="1427" priority="619" stopIfTrue="1" operator="containsText" text="dsoy jktdh; fo|ky;ksa esa iz;ksx gsrq fu%'kqYd">
      <formula>NOT(ISERROR(SEARCH("dsoy jktdh; fo|ky;ksa esa iz;ksx gsrq fu%'kqYd",I2751)))</formula>
    </cfRule>
  </conditionalFormatting>
  <conditionalFormatting sqref="C2750">
    <cfRule type="cellIs" dxfId="1426" priority="618" stopIfTrue="1" operator="equal">
      <formula>0</formula>
    </cfRule>
  </conditionalFormatting>
  <conditionalFormatting sqref="C2750">
    <cfRule type="containsText" dxfId="1425" priority="614" stopIfTrue="1" operator="containsText" text="f'k{kk foHkkx jktLFkku">
      <formula>NOT(ISERROR(SEARCH("f'k{kk foHkkx jktLFkku",C2750)))</formula>
    </cfRule>
    <cfRule type="containsText" dxfId="1424" priority="617" stopIfTrue="1" operator="containsText" text="iw.kkZad">
      <formula>NOT(ISERROR(SEARCH("iw.kkZad",C2750)))</formula>
    </cfRule>
  </conditionalFormatting>
  <conditionalFormatting sqref="C2750">
    <cfRule type="cellIs" dxfId="1423" priority="615" stopIfTrue="1" operator="equal">
      <formula>1800</formula>
    </cfRule>
    <cfRule type="cellIs" dxfId="1422" priority="616" stopIfTrue="1" operator="equal">
      <formula>200</formula>
    </cfRule>
  </conditionalFormatting>
  <conditionalFormatting sqref="C2750">
    <cfRule type="containsText" dxfId="1421" priority="613" stopIfTrue="1" operator="containsText" text="dsoy jktdh; fo|ky;ksa esa iz;ksx gsrq fu%'kqYd">
      <formula>NOT(ISERROR(SEARCH("dsoy jktdh; fo|ky;ksa esa iz;ksx gsrq fu%'kqYd",C2750)))</formula>
    </cfRule>
  </conditionalFormatting>
  <conditionalFormatting sqref="C2737:C2738">
    <cfRule type="containsText" dxfId="1420" priority="595" stopIfTrue="1" operator="containsText" text="dsoy jktdh; fo|ky;ksa esa iz;ksx gsrq fu%'kqYd">
      <formula>NOT(ISERROR(SEARCH("dsoy jktdh; fo|ky;ksa esa iz;ksx gsrq fu%'kqYd",C2737)))</formula>
    </cfRule>
  </conditionalFormatting>
  <conditionalFormatting sqref="J2759">
    <cfRule type="cellIs" dxfId="1419" priority="612" stopIfTrue="1" operator="equal">
      <formula>0</formula>
    </cfRule>
  </conditionalFormatting>
  <conditionalFormatting sqref="J2759">
    <cfRule type="containsText" dxfId="1418" priority="608" stopIfTrue="1" operator="containsText" text="f'k{kk foHkkx jktLFkku">
      <formula>NOT(ISERROR(SEARCH("f'k{kk foHkkx jktLFkku",J2759)))</formula>
    </cfRule>
    <cfRule type="containsText" dxfId="1417" priority="611" stopIfTrue="1" operator="containsText" text="iw.kkZad">
      <formula>NOT(ISERROR(SEARCH("iw.kkZad",J2759)))</formula>
    </cfRule>
  </conditionalFormatting>
  <conditionalFormatting sqref="J2759">
    <cfRule type="cellIs" dxfId="1416" priority="609" stopIfTrue="1" operator="equal">
      <formula>1800</formula>
    </cfRule>
    <cfRule type="cellIs" dxfId="1415" priority="610" stopIfTrue="1" operator="equal">
      <formula>200</formula>
    </cfRule>
  </conditionalFormatting>
  <conditionalFormatting sqref="J2759">
    <cfRule type="containsText" dxfId="1414" priority="607" stopIfTrue="1" operator="containsText" text="dsoy jktdh; fo|ky;ksa esa iz;ksx gsrq fu%'kqYd">
      <formula>NOT(ISERROR(SEARCH("dsoy jktdh; fo|ky;ksa esa iz;ksx gsrq fu%'kqYd",J2759)))</formula>
    </cfRule>
  </conditionalFormatting>
  <conditionalFormatting sqref="C2734:C2735">
    <cfRule type="cellIs" dxfId="1413" priority="604" stopIfTrue="1" operator="equal">
      <formula>0</formula>
    </cfRule>
  </conditionalFormatting>
  <conditionalFormatting sqref="C2734:C2735">
    <cfRule type="containsText" dxfId="1412" priority="602" stopIfTrue="1" operator="containsText" text="f'k{kk foHkkx jktLFkku">
      <formula>NOT(ISERROR(SEARCH("f'k{kk foHkkx jktLFkku",C2734)))</formula>
    </cfRule>
    <cfRule type="containsText" dxfId="1411" priority="603" stopIfTrue="1" operator="containsText" text="iw.kkZad">
      <formula>NOT(ISERROR(SEARCH("iw.kkZad",C2734)))</formula>
    </cfRule>
  </conditionalFormatting>
  <conditionalFormatting sqref="C2734:C2735">
    <cfRule type="containsText" dxfId="1410" priority="601" stopIfTrue="1" operator="containsText" text="dsoy jktdh; fo|ky;ksa esa iz;ksx gsrq fu%'kqYd">
      <formula>NOT(ISERROR(SEARCH("dsoy jktdh; fo|ky;ksa esa iz;ksx gsrq fu%'kqYd",C2734)))</formula>
    </cfRule>
  </conditionalFormatting>
  <conditionalFormatting sqref="C2734:C2735">
    <cfRule type="cellIs" dxfId="1409" priority="605" stopIfTrue="1" operator="equal">
      <formula>1800</formula>
    </cfRule>
    <cfRule type="cellIs" dxfId="1408" priority="606" stopIfTrue="1" operator="equal">
      <formula>200</formula>
    </cfRule>
  </conditionalFormatting>
  <conditionalFormatting sqref="C2737:C2738">
    <cfRule type="cellIs" dxfId="1407" priority="600" stopIfTrue="1" operator="equal">
      <formula>0</formula>
    </cfRule>
  </conditionalFormatting>
  <conditionalFormatting sqref="C2737:C2738">
    <cfRule type="containsText" dxfId="1406" priority="596" stopIfTrue="1" operator="containsText" text="f'k{kk foHkkx jktLFkku">
      <formula>NOT(ISERROR(SEARCH("f'k{kk foHkkx jktLFkku",C2737)))</formula>
    </cfRule>
    <cfRule type="containsText" dxfId="1405" priority="599" stopIfTrue="1" operator="containsText" text="iw.kkZad">
      <formula>NOT(ISERROR(SEARCH("iw.kkZad",C2737)))</formula>
    </cfRule>
  </conditionalFormatting>
  <conditionalFormatting sqref="C2737:C2738">
    <cfRule type="cellIs" dxfId="1404" priority="597" stopIfTrue="1" operator="equal">
      <formula>1800</formula>
    </cfRule>
    <cfRule type="cellIs" dxfId="1403" priority="598" stopIfTrue="1" operator="equal">
      <formula>200</formula>
    </cfRule>
  </conditionalFormatting>
  <conditionalFormatting sqref="B2772 C2771:H2772 B2773:H2774 C2763:C2764 B2776 E2775:E2776 H2775:H2776 B2777:E2777 G2777:H2780 C2775:D2775 F2775:G2775 B2779:E2780 C2778:E2778 B2784 C2782 E2782 G2782 E2790 B2767:C2767 B2768:B2769 I2768 I2771 D2770:J2770 J2781:J2784">
    <cfRule type="cellIs" dxfId="1402" priority="588" stopIfTrue="1" operator="equal">
      <formula>0</formula>
    </cfRule>
  </conditionalFormatting>
  <conditionalFormatting sqref="B2772 C2771:H2772 B2773:H2774 C2763:C2764 B2776 E2775:E2776 H2775:H2776 B2777:E2777 G2777:H2780 C2775:D2775 F2775:G2775 B2779:E2780 C2778:E2778 B2784 C2782 E2782 G2782 E2790 B2767:C2767 B2768:B2769 I2768 I2771 D2770:J2770 J2781:J2784">
    <cfRule type="containsText" dxfId="1401" priority="584" stopIfTrue="1" operator="containsText" text="f'k{kk foHkkx jktLFkku">
      <formula>NOT(ISERROR(SEARCH("f'k{kk foHkkx jktLFkku",B2763)))</formula>
    </cfRule>
    <cfRule type="containsText" dxfId="1400" priority="587" stopIfTrue="1" operator="containsText" text="iw.kkZad">
      <formula>NOT(ISERROR(SEARCH("iw.kkZad",B2763)))</formula>
    </cfRule>
  </conditionalFormatting>
  <conditionalFormatting sqref="C2782 E2782 G2782 C2785 C2767 I2767:I2768 J2781:J2783">
    <cfRule type="cellIs" dxfId="1399" priority="585" stopIfTrue="1" operator="equal">
      <formula>1800</formula>
    </cfRule>
    <cfRule type="cellIs" dxfId="1398" priority="586" stopIfTrue="1" operator="equal">
      <formula>200</formula>
    </cfRule>
  </conditionalFormatting>
  <conditionalFormatting sqref="B2772 C2771:H2772 B2773:H2774 C2763:C2764 B2776 E2775:E2776 H2775:H2776 B2777:E2777 G2777:H2780 C2775:D2775 F2775:G2775 B2779:E2780 C2778:E2778 B2784 C2782 E2782 G2782 E2790 B2767:C2767 B2768:B2769 I2768 I2771 D2770:J2770 J2781:J2784">
    <cfRule type="containsText" dxfId="1397" priority="583" stopIfTrue="1" operator="containsText" text="dsoy jktdh; fo|ky;ksa esa iz;ksx gsrq fu%'kqYd">
      <formula>NOT(ISERROR(SEARCH("dsoy jktdh; fo|ky;ksa esa iz;ksx gsrq fu%'kqYd",B2763)))</formula>
    </cfRule>
  </conditionalFormatting>
  <conditionalFormatting sqref="H2790">
    <cfRule type="containsText" dxfId="1396" priority="579" stopIfTrue="1" operator="containsText" text="dsoy jktdh; fo|ky;ksa esa iz;ksx gsrq fu%'kqYd">
      <formula>NOT(ISERROR(SEARCH("dsoy jktdh; fo|ky;ksa esa iz;ksx gsrq fu%'kqYd",H2790)))</formula>
    </cfRule>
  </conditionalFormatting>
  <conditionalFormatting sqref="H2790">
    <cfRule type="cellIs" dxfId="1395" priority="582" stopIfTrue="1" operator="equal">
      <formula>0</formula>
    </cfRule>
  </conditionalFormatting>
  <conditionalFormatting sqref="A2760:A2761 B2763:B2766 C2785 B2781 B2770:C2770 B2783:C2783 B2771">
    <cfRule type="cellIs" dxfId="1394" priority="594" stopIfTrue="1" operator="equal">
      <formula>0</formula>
    </cfRule>
  </conditionalFormatting>
  <conditionalFormatting sqref="A2760:A2761 B2763:B2766 C2785 B2781 B2770:C2770 B2783:C2783 B2771">
    <cfRule type="containsText" dxfId="1393" priority="590" stopIfTrue="1" operator="containsText" text="f'k{kk foHkkx jktLFkku">
      <formula>NOT(ISERROR(SEARCH("f'k{kk foHkkx jktLFkku",A2760)))</formula>
    </cfRule>
    <cfRule type="containsText" dxfId="1392" priority="593" stopIfTrue="1" operator="containsText" text="iw.kkZad">
      <formula>NOT(ISERROR(SEARCH("iw.kkZad",A2760)))</formula>
    </cfRule>
  </conditionalFormatting>
  <conditionalFormatting sqref="C2764">
    <cfRule type="cellIs" dxfId="1391" priority="591" stopIfTrue="1" operator="equal">
      <formula>1800</formula>
    </cfRule>
    <cfRule type="cellIs" dxfId="1390" priority="592" stopIfTrue="1" operator="equal">
      <formula>200</formula>
    </cfRule>
  </conditionalFormatting>
  <conditionalFormatting sqref="A2760:A2761 B2763:B2766 C2785 B2781 B2770:C2770 B2783:C2783 B2771">
    <cfRule type="containsText" dxfId="1389" priority="589" stopIfTrue="1" operator="containsText" text="dsoy jktdh; fo|ky;ksa esa iz;ksx gsrq fu%'kqYd">
      <formula>NOT(ISERROR(SEARCH("dsoy jktdh; fo|ky;ksa esa iz;ksx gsrq fu%'kqYd",A2760)))</formula>
    </cfRule>
  </conditionalFormatting>
  <conditionalFormatting sqref="B2778 B2775">
    <cfRule type="containsText" dxfId="1388" priority="575" stopIfTrue="1" operator="containsText" text="dsoy jktdh; fo|ky;ksa esa iz;ksx gsrq fu%'kqYd">
      <formula>NOT(ISERROR(SEARCH("dsoy jktdh; fo|ky;ksa esa iz;ksx gsrq fu%'kqYd",B2775)))</formula>
    </cfRule>
  </conditionalFormatting>
  <conditionalFormatting sqref="H2790">
    <cfRule type="containsText" dxfId="1387" priority="580" stopIfTrue="1" operator="containsText" text="f'k{kk foHkkx jktLFkku">
      <formula>NOT(ISERROR(SEARCH("f'k{kk foHkkx jktLFkku",H2790)))</formula>
    </cfRule>
    <cfRule type="containsText" dxfId="1386" priority="581" stopIfTrue="1" operator="containsText" text="iw.kkZad">
      <formula>NOT(ISERROR(SEARCH("iw.kkZad",H2790)))</formula>
    </cfRule>
  </conditionalFormatting>
  <conditionalFormatting sqref="B2778 B2775">
    <cfRule type="cellIs" dxfId="1385" priority="578" stopIfTrue="1" operator="equal">
      <formula>0</formula>
    </cfRule>
  </conditionalFormatting>
  <conditionalFormatting sqref="B2778 B2775">
    <cfRule type="containsText" dxfId="1384" priority="576" stopIfTrue="1" operator="containsText" text="f'k{kk foHkkx jktLFkku">
      <formula>NOT(ISERROR(SEARCH("f'k{kk foHkkx jktLFkku",B2775)))</formula>
    </cfRule>
    <cfRule type="containsText" dxfId="1383" priority="577" stopIfTrue="1" operator="containsText" text="iw.kkZad">
      <formula>NOT(ISERROR(SEARCH("iw.kkZad",B2775)))</formula>
    </cfRule>
  </conditionalFormatting>
  <conditionalFormatting sqref="G2783">
    <cfRule type="cellIs" dxfId="1382" priority="574" stopIfTrue="1" operator="equal">
      <formula>0</formula>
    </cfRule>
  </conditionalFormatting>
  <conditionalFormatting sqref="G2783">
    <cfRule type="containsText" dxfId="1381" priority="572" stopIfTrue="1" operator="containsText" text="f'k{kk foHkkx jktLFkku">
      <formula>NOT(ISERROR(SEARCH("f'k{kk foHkkx jktLFkku",G2783)))</formula>
    </cfRule>
    <cfRule type="containsText" dxfId="1380" priority="573" stopIfTrue="1" operator="containsText" text="iw.kkZad">
      <formula>NOT(ISERROR(SEARCH("iw.kkZad",G2783)))</formula>
    </cfRule>
  </conditionalFormatting>
  <conditionalFormatting sqref="G2783">
    <cfRule type="containsText" dxfId="1379" priority="571" stopIfTrue="1" operator="containsText" text="dsoy jktdh; fo|ky;ksa esa iz;ksx gsrq fu%'kqYd">
      <formula>NOT(ISERROR(SEARCH("dsoy jktdh; fo|ky;ksa esa iz;ksx gsrq fu%'kqYd",G2783)))</formula>
    </cfRule>
  </conditionalFormatting>
  <conditionalFormatting sqref="I2782">
    <cfRule type="cellIs" dxfId="1378" priority="570" stopIfTrue="1" operator="equal">
      <formula>0</formula>
    </cfRule>
  </conditionalFormatting>
  <conditionalFormatting sqref="I2782">
    <cfRule type="containsText" dxfId="1377" priority="566" stopIfTrue="1" operator="containsText" text="f'k{kk foHkkx jktLFkku">
      <formula>NOT(ISERROR(SEARCH("f'k{kk foHkkx jktLFkku",I2782)))</formula>
    </cfRule>
    <cfRule type="containsText" dxfId="1376" priority="569" stopIfTrue="1" operator="containsText" text="iw.kkZad">
      <formula>NOT(ISERROR(SEARCH("iw.kkZad",I2782)))</formula>
    </cfRule>
  </conditionalFormatting>
  <conditionalFormatting sqref="I2782">
    <cfRule type="cellIs" dxfId="1375" priority="567" stopIfTrue="1" operator="equal">
      <formula>1800</formula>
    </cfRule>
    <cfRule type="cellIs" dxfId="1374" priority="568" stopIfTrue="1" operator="equal">
      <formula>200</formula>
    </cfRule>
  </conditionalFormatting>
  <conditionalFormatting sqref="I2782">
    <cfRule type="containsText" dxfId="1373" priority="565" stopIfTrue="1" operator="containsText" text="dsoy jktdh; fo|ky;ksa esa iz;ksx gsrq fu%'kqYd">
      <formula>NOT(ISERROR(SEARCH("dsoy jktdh; fo|ky;ksa esa iz;ksx gsrq fu%'kqYd",I2782)))</formula>
    </cfRule>
  </conditionalFormatting>
  <conditionalFormatting sqref="C2781">
    <cfRule type="cellIs" dxfId="1372" priority="564" stopIfTrue="1" operator="equal">
      <formula>0</formula>
    </cfRule>
  </conditionalFormatting>
  <conditionalFormatting sqref="C2781">
    <cfRule type="containsText" dxfId="1371" priority="560" stopIfTrue="1" operator="containsText" text="f'k{kk foHkkx jktLFkku">
      <formula>NOT(ISERROR(SEARCH("f'k{kk foHkkx jktLFkku",C2781)))</formula>
    </cfRule>
    <cfRule type="containsText" dxfId="1370" priority="563" stopIfTrue="1" operator="containsText" text="iw.kkZad">
      <formula>NOT(ISERROR(SEARCH("iw.kkZad",C2781)))</formula>
    </cfRule>
  </conditionalFormatting>
  <conditionalFormatting sqref="C2781">
    <cfRule type="cellIs" dxfId="1369" priority="561" stopIfTrue="1" operator="equal">
      <formula>1800</formula>
    </cfRule>
    <cfRule type="cellIs" dxfId="1368" priority="562" stopIfTrue="1" operator="equal">
      <formula>200</formula>
    </cfRule>
  </conditionalFormatting>
  <conditionalFormatting sqref="C2781">
    <cfRule type="containsText" dxfId="1367" priority="559" stopIfTrue="1" operator="containsText" text="dsoy jktdh; fo|ky;ksa esa iz;ksx gsrq fu%'kqYd">
      <formula>NOT(ISERROR(SEARCH("dsoy jktdh; fo|ky;ksa esa iz;ksx gsrq fu%'kqYd",C2781)))</formula>
    </cfRule>
  </conditionalFormatting>
  <conditionalFormatting sqref="C2768:C2769">
    <cfRule type="containsText" dxfId="1366" priority="541" stopIfTrue="1" operator="containsText" text="dsoy jktdh; fo|ky;ksa esa iz;ksx gsrq fu%'kqYd">
      <formula>NOT(ISERROR(SEARCH("dsoy jktdh; fo|ky;ksa esa iz;ksx gsrq fu%'kqYd",C2768)))</formula>
    </cfRule>
  </conditionalFormatting>
  <conditionalFormatting sqref="J2790">
    <cfRule type="cellIs" dxfId="1365" priority="558" stopIfTrue="1" operator="equal">
      <formula>0</formula>
    </cfRule>
  </conditionalFormatting>
  <conditionalFormatting sqref="J2790">
    <cfRule type="containsText" dxfId="1364" priority="554" stopIfTrue="1" operator="containsText" text="f'k{kk foHkkx jktLFkku">
      <formula>NOT(ISERROR(SEARCH("f'k{kk foHkkx jktLFkku",J2790)))</formula>
    </cfRule>
    <cfRule type="containsText" dxfId="1363" priority="557" stopIfTrue="1" operator="containsText" text="iw.kkZad">
      <formula>NOT(ISERROR(SEARCH("iw.kkZad",J2790)))</formula>
    </cfRule>
  </conditionalFormatting>
  <conditionalFormatting sqref="J2790">
    <cfRule type="cellIs" dxfId="1362" priority="555" stopIfTrue="1" operator="equal">
      <formula>1800</formula>
    </cfRule>
    <cfRule type="cellIs" dxfId="1361" priority="556" stopIfTrue="1" operator="equal">
      <formula>200</formula>
    </cfRule>
  </conditionalFormatting>
  <conditionalFormatting sqref="J2790">
    <cfRule type="containsText" dxfId="1360" priority="553" stopIfTrue="1" operator="containsText" text="dsoy jktdh; fo|ky;ksa esa iz;ksx gsrq fu%'kqYd">
      <formula>NOT(ISERROR(SEARCH("dsoy jktdh; fo|ky;ksa esa iz;ksx gsrq fu%'kqYd",J2790)))</formula>
    </cfRule>
  </conditionalFormatting>
  <conditionalFormatting sqref="C2765:C2766">
    <cfRule type="cellIs" dxfId="1359" priority="550" stopIfTrue="1" operator="equal">
      <formula>0</formula>
    </cfRule>
  </conditionalFormatting>
  <conditionalFormatting sqref="C2765:C2766">
    <cfRule type="containsText" dxfId="1358" priority="548" stopIfTrue="1" operator="containsText" text="f'k{kk foHkkx jktLFkku">
      <formula>NOT(ISERROR(SEARCH("f'k{kk foHkkx jktLFkku",C2765)))</formula>
    </cfRule>
    <cfRule type="containsText" dxfId="1357" priority="549" stopIfTrue="1" operator="containsText" text="iw.kkZad">
      <formula>NOT(ISERROR(SEARCH("iw.kkZad",C2765)))</formula>
    </cfRule>
  </conditionalFormatting>
  <conditionalFormatting sqref="C2765:C2766">
    <cfRule type="containsText" dxfId="1356" priority="547" stopIfTrue="1" operator="containsText" text="dsoy jktdh; fo|ky;ksa esa iz;ksx gsrq fu%'kqYd">
      <formula>NOT(ISERROR(SEARCH("dsoy jktdh; fo|ky;ksa esa iz;ksx gsrq fu%'kqYd",C2765)))</formula>
    </cfRule>
  </conditionalFormatting>
  <conditionalFormatting sqref="C2765:C2766">
    <cfRule type="cellIs" dxfId="1355" priority="551" stopIfTrue="1" operator="equal">
      <formula>1800</formula>
    </cfRule>
    <cfRule type="cellIs" dxfId="1354" priority="552" stopIfTrue="1" operator="equal">
      <formula>200</formula>
    </cfRule>
  </conditionalFormatting>
  <conditionalFormatting sqref="C2768:C2769">
    <cfRule type="cellIs" dxfId="1353" priority="546" stopIfTrue="1" operator="equal">
      <formula>0</formula>
    </cfRule>
  </conditionalFormatting>
  <conditionalFormatting sqref="C2768:C2769">
    <cfRule type="containsText" dxfId="1352" priority="542" stopIfTrue="1" operator="containsText" text="f'k{kk foHkkx jktLFkku">
      <formula>NOT(ISERROR(SEARCH("f'k{kk foHkkx jktLFkku",C2768)))</formula>
    </cfRule>
    <cfRule type="containsText" dxfId="1351" priority="545" stopIfTrue="1" operator="containsText" text="iw.kkZad">
      <formula>NOT(ISERROR(SEARCH("iw.kkZad",C2768)))</formula>
    </cfRule>
  </conditionalFormatting>
  <conditionalFormatting sqref="C2768:C2769">
    <cfRule type="cellIs" dxfId="1350" priority="543" stopIfTrue="1" operator="equal">
      <formula>1800</formula>
    </cfRule>
    <cfRule type="cellIs" dxfId="1349" priority="544" stopIfTrue="1" operator="equal">
      <formula>200</formula>
    </cfRule>
  </conditionalFormatting>
  <conditionalFormatting sqref="B2803 C2802:H2803 B2804:H2805 C2794:C2795 B2807 E2806:E2807 H2806:H2807 B2808:E2808 G2808:H2811 C2806:D2806 F2806:G2806 B2810:E2811 C2809:E2809 B2815 C2813 E2813 G2813 E2821 B2798:C2798 B2799:B2800 I2799 I2802 D2801:J2801 J2812:J2815">
    <cfRule type="cellIs" dxfId="1348" priority="534" stopIfTrue="1" operator="equal">
      <formula>0</formula>
    </cfRule>
  </conditionalFormatting>
  <conditionalFormatting sqref="B2803 C2802:H2803 B2804:H2805 C2794:C2795 B2807 E2806:E2807 H2806:H2807 B2808:E2808 G2808:H2811 C2806:D2806 F2806:G2806 B2810:E2811 C2809:E2809 B2815 C2813 E2813 G2813 E2821 B2798:C2798 B2799:B2800 I2799 I2802 D2801:J2801 J2812:J2815">
    <cfRule type="containsText" dxfId="1347" priority="530" stopIfTrue="1" operator="containsText" text="f'k{kk foHkkx jktLFkku">
      <formula>NOT(ISERROR(SEARCH("f'k{kk foHkkx jktLFkku",B2794)))</formula>
    </cfRule>
    <cfRule type="containsText" dxfId="1346" priority="533" stopIfTrue="1" operator="containsText" text="iw.kkZad">
      <formula>NOT(ISERROR(SEARCH("iw.kkZad",B2794)))</formula>
    </cfRule>
  </conditionalFormatting>
  <conditionalFormatting sqref="C2813 E2813 G2813 C2816 C2798 I2798:I2799 J2812:J2814">
    <cfRule type="cellIs" dxfId="1345" priority="531" stopIfTrue="1" operator="equal">
      <formula>1800</formula>
    </cfRule>
    <cfRule type="cellIs" dxfId="1344" priority="532" stopIfTrue="1" operator="equal">
      <formula>200</formula>
    </cfRule>
  </conditionalFormatting>
  <conditionalFormatting sqref="B2803 C2802:H2803 B2804:H2805 C2794:C2795 B2807 E2806:E2807 H2806:H2807 B2808:E2808 G2808:H2811 C2806:D2806 F2806:G2806 B2810:E2811 C2809:E2809 B2815 C2813 E2813 G2813 E2821 B2798:C2798 B2799:B2800 I2799 I2802 D2801:J2801 J2812:J2815">
    <cfRule type="containsText" dxfId="1343" priority="529" stopIfTrue="1" operator="containsText" text="dsoy jktdh; fo|ky;ksa esa iz;ksx gsrq fu%'kqYd">
      <formula>NOT(ISERROR(SEARCH("dsoy jktdh; fo|ky;ksa esa iz;ksx gsrq fu%'kqYd",B2794)))</formula>
    </cfRule>
  </conditionalFormatting>
  <conditionalFormatting sqref="H2821">
    <cfRule type="containsText" dxfId="1342" priority="525" stopIfTrue="1" operator="containsText" text="dsoy jktdh; fo|ky;ksa esa iz;ksx gsrq fu%'kqYd">
      <formula>NOT(ISERROR(SEARCH("dsoy jktdh; fo|ky;ksa esa iz;ksx gsrq fu%'kqYd",H2821)))</formula>
    </cfRule>
  </conditionalFormatting>
  <conditionalFormatting sqref="H2821">
    <cfRule type="cellIs" dxfId="1341" priority="528" stopIfTrue="1" operator="equal">
      <formula>0</formula>
    </cfRule>
  </conditionalFormatting>
  <conditionalFormatting sqref="A2791:A2792 B2794:B2797 C2816 B2812 B2801:C2801 B2814:C2814 B2802">
    <cfRule type="cellIs" dxfId="1340" priority="540" stopIfTrue="1" operator="equal">
      <formula>0</formula>
    </cfRule>
  </conditionalFormatting>
  <conditionalFormatting sqref="A2791:A2792 B2794:B2797 C2816 B2812 B2801:C2801 B2814:C2814 B2802">
    <cfRule type="containsText" dxfId="1339" priority="536" stopIfTrue="1" operator="containsText" text="f'k{kk foHkkx jktLFkku">
      <formula>NOT(ISERROR(SEARCH("f'k{kk foHkkx jktLFkku",A2791)))</formula>
    </cfRule>
    <cfRule type="containsText" dxfId="1338" priority="539" stopIfTrue="1" operator="containsText" text="iw.kkZad">
      <formula>NOT(ISERROR(SEARCH("iw.kkZad",A2791)))</formula>
    </cfRule>
  </conditionalFormatting>
  <conditionalFormatting sqref="C2795">
    <cfRule type="cellIs" dxfId="1337" priority="537" stopIfTrue="1" operator="equal">
      <formula>1800</formula>
    </cfRule>
    <cfRule type="cellIs" dxfId="1336" priority="538" stopIfTrue="1" operator="equal">
      <formula>200</formula>
    </cfRule>
  </conditionalFormatting>
  <conditionalFormatting sqref="A2791:A2792 B2794:B2797 C2816 B2812 B2801:C2801 B2814:C2814 B2802">
    <cfRule type="containsText" dxfId="1335" priority="535" stopIfTrue="1" operator="containsText" text="dsoy jktdh; fo|ky;ksa esa iz;ksx gsrq fu%'kqYd">
      <formula>NOT(ISERROR(SEARCH("dsoy jktdh; fo|ky;ksa esa iz;ksx gsrq fu%'kqYd",A2791)))</formula>
    </cfRule>
  </conditionalFormatting>
  <conditionalFormatting sqref="B2809 B2806">
    <cfRule type="containsText" dxfId="1334" priority="521" stopIfTrue="1" operator="containsText" text="dsoy jktdh; fo|ky;ksa esa iz;ksx gsrq fu%'kqYd">
      <formula>NOT(ISERROR(SEARCH("dsoy jktdh; fo|ky;ksa esa iz;ksx gsrq fu%'kqYd",B2806)))</formula>
    </cfRule>
  </conditionalFormatting>
  <conditionalFormatting sqref="H2821">
    <cfRule type="containsText" dxfId="1333" priority="526" stopIfTrue="1" operator="containsText" text="f'k{kk foHkkx jktLFkku">
      <formula>NOT(ISERROR(SEARCH("f'k{kk foHkkx jktLFkku",H2821)))</formula>
    </cfRule>
    <cfRule type="containsText" dxfId="1332" priority="527" stopIfTrue="1" operator="containsText" text="iw.kkZad">
      <formula>NOT(ISERROR(SEARCH("iw.kkZad",H2821)))</formula>
    </cfRule>
  </conditionalFormatting>
  <conditionalFormatting sqref="B2809 B2806">
    <cfRule type="cellIs" dxfId="1331" priority="524" stopIfTrue="1" operator="equal">
      <formula>0</formula>
    </cfRule>
  </conditionalFormatting>
  <conditionalFormatting sqref="B2809 B2806">
    <cfRule type="containsText" dxfId="1330" priority="522" stopIfTrue="1" operator="containsText" text="f'k{kk foHkkx jktLFkku">
      <formula>NOT(ISERROR(SEARCH("f'k{kk foHkkx jktLFkku",B2806)))</formula>
    </cfRule>
    <cfRule type="containsText" dxfId="1329" priority="523" stopIfTrue="1" operator="containsText" text="iw.kkZad">
      <formula>NOT(ISERROR(SEARCH("iw.kkZad",B2806)))</formula>
    </cfRule>
  </conditionalFormatting>
  <conditionalFormatting sqref="G2814">
    <cfRule type="cellIs" dxfId="1328" priority="520" stopIfTrue="1" operator="equal">
      <formula>0</formula>
    </cfRule>
  </conditionalFormatting>
  <conditionalFormatting sqref="G2814">
    <cfRule type="containsText" dxfId="1327" priority="518" stopIfTrue="1" operator="containsText" text="f'k{kk foHkkx jktLFkku">
      <formula>NOT(ISERROR(SEARCH("f'k{kk foHkkx jktLFkku",G2814)))</formula>
    </cfRule>
    <cfRule type="containsText" dxfId="1326" priority="519" stopIfTrue="1" operator="containsText" text="iw.kkZad">
      <formula>NOT(ISERROR(SEARCH("iw.kkZad",G2814)))</formula>
    </cfRule>
  </conditionalFormatting>
  <conditionalFormatting sqref="G2814">
    <cfRule type="containsText" dxfId="1325" priority="517" stopIfTrue="1" operator="containsText" text="dsoy jktdh; fo|ky;ksa esa iz;ksx gsrq fu%'kqYd">
      <formula>NOT(ISERROR(SEARCH("dsoy jktdh; fo|ky;ksa esa iz;ksx gsrq fu%'kqYd",G2814)))</formula>
    </cfRule>
  </conditionalFormatting>
  <conditionalFormatting sqref="I2813">
    <cfRule type="cellIs" dxfId="1324" priority="516" stopIfTrue="1" operator="equal">
      <formula>0</formula>
    </cfRule>
  </conditionalFormatting>
  <conditionalFormatting sqref="I2813">
    <cfRule type="containsText" dxfId="1323" priority="512" stopIfTrue="1" operator="containsText" text="f'k{kk foHkkx jktLFkku">
      <formula>NOT(ISERROR(SEARCH("f'k{kk foHkkx jktLFkku",I2813)))</formula>
    </cfRule>
    <cfRule type="containsText" dxfId="1322" priority="515" stopIfTrue="1" operator="containsText" text="iw.kkZad">
      <formula>NOT(ISERROR(SEARCH("iw.kkZad",I2813)))</formula>
    </cfRule>
  </conditionalFormatting>
  <conditionalFormatting sqref="I2813">
    <cfRule type="cellIs" dxfId="1321" priority="513" stopIfTrue="1" operator="equal">
      <formula>1800</formula>
    </cfRule>
    <cfRule type="cellIs" dxfId="1320" priority="514" stopIfTrue="1" operator="equal">
      <formula>200</formula>
    </cfRule>
  </conditionalFormatting>
  <conditionalFormatting sqref="I2813">
    <cfRule type="containsText" dxfId="1319" priority="511" stopIfTrue="1" operator="containsText" text="dsoy jktdh; fo|ky;ksa esa iz;ksx gsrq fu%'kqYd">
      <formula>NOT(ISERROR(SEARCH("dsoy jktdh; fo|ky;ksa esa iz;ksx gsrq fu%'kqYd",I2813)))</formula>
    </cfRule>
  </conditionalFormatting>
  <conditionalFormatting sqref="C2812">
    <cfRule type="cellIs" dxfId="1318" priority="510" stopIfTrue="1" operator="equal">
      <formula>0</formula>
    </cfRule>
  </conditionalFormatting>
  <conditionalFormatting sqref="C2812">
    <cfRule type="containsText" dxfId="1317" priority="506" stopIfTrue="1" operator="containsText" text="f'k{kk foHkkx jktLFkku">
      <formula>NOT(ISERROR(SEARCH("f'k{kk foHkkx jktLFkku",C2812)))</formula>
    </cfRule>
    <cfRule type="containsText" dxfId="1316" priority="509" stopIfTrue="1" operator="containsText" text="iw.kkZad">
      <formula>NOT(ISERROR(SEARCH("iw.kkZad",C2812)))</formula>
    </cfRule>
  </conditionalFormatting>
  <conditionalFormatting sqref="C2812">
    <cfRule type="cellIs" dxfId="1315" priority="507" stopIfTrue="1" operator="equal">
      <formula>1800</formula>
    </cfRule>
    <cfRule type="cellIs" dxfId="1314" priority="508" stopIfTrue="1" operator="equal">
      <formula>200</formula>
    </cfRule>
  </conditionalFormatting>
  <conditionalFormatting sqref="C2812">
    <cfRule type="containsText" dxfId="1313" priority="505" stopIfTrue="1" operator="containsText" text="dsoy jktdh; fo|ky;ksa esa iz;ksx gsrq fu%'kqYd">
      <formula>NOT(ISERROR(SEARCH("dsoy jktdh; fo|ky;ksa esa iz;ksx gsrq fu%'kqYd",C2812)))</formula>
    </cfRule>
  </conditionalFormatting>
  <conditionalFormatting sqref="C2799:C2800">
    <cfRule type="containsText" dxfId="1312" priority="487" stopIfTrue="1" operator="containsText" text="dsoy jktdh; fo|ky;ksa esa iz;ksx gsrq fu%'kqYd">
      <formula>NOT(ISERROR(SEARCH("dsoy jktdh; fo|ky;ksa esa iz;ksx gsrq fu%'kqYd",C2799)))</formula>
    </cfRule>
  </conditionalFormatting>
  <conditionalFormatting sqref="J2821">
    <cfRule type="cellIs" dxfId="1311" priority="504" stopIfTrue="1" operator="equal">
      <formula>0</formula>
    </cfRule>
  </conditionalFormatting>
  <conditionalFormatting sqref="J2821">
    <cfRule type="containsText" dxfId="1310" priority="500" stopIfTrue="1" operator="containsText" text="f'k{kk foHkkx jktLFkku">
      <formula>NOT(ISERROR(SEARCH("f'k{kk foHkkx jktLFkku",J2821)))</formula>
    </cfRule>
    <cfRule type="containsText" dxfId="1309" priority="503" stopIfTrue="1" operator="containsText" text="iw.kkZad">
      <formula>NOT(ISERROR(SEARCH("iw.kkZad",J2821)))</formula>
    </cfRule>
  </conditionalFormatting>
  <conditionalFormatting sqref="J2821">
    <cfRule type="cellIs" dxfId="1308" priority="501" stopIfTrue="1" operator="equal">
      <formula>1800</formula>
    </cfRule>
    <cfRule type="cellIs" dxfId="1307" priority="502" stopIfTrue="1" operator="equal">
      <formula>200</formula>
    </cfRule>
  </conditionalFormatting>
  <conditionalFormatting sqref="J2821">
    <cfRule type="containsText" dxfId="1306" priority="499" stopIfTrue="1" operator="containsText" text="dsoy jktdh; fo|ky;ksa esa iz;ksx gsrq fu%'kqYd">
      <formula>NOT(ISERROR(SEARCH("dsoy jktdh; fo|ky;ksa esa iz;ksx gsrq fu%'kqYd",J2821)))</formula>
    </cfRule>
  </conditionalFormatting>
  <conditionalFormatting sqref="C2796:C2797">
    <cfRule type="cellIs" dxfId="1305" priority="496" stopIfTrue="1" operator="equal">
      <formula>0</formula>
    </cfRule>
  </conditionalFormatting>
  <conditionalFormatting sqref="C2796:C2797">
    <cfRule type="containsText" dxfId="1304" priority="494" stopIfTrue="1" operator="containsText" text="f'k{kk foHkkx jktLFkku">
      <formula>NOT(ISERROR(SEARCH("f'k{kk foHkkx jktLFkku",C2796)))</formula>
    </cfRule>
    <cfRule type="containsText" dxfId="1303" priority="495" stopIfTrue="1" operator="containsText" text="iw.kkZad">
      <formula>NOT(ISERROR(SEARCH("iw.kkZad",C2796)))</formula>
    </cfRule>
  </conditionalFormatting>
  <conditionalFormatting sqref="C2796:C2797">
    <cfRule type="containsText" dxfId="1302" priority="493" stopIfTrue="1" operator="containsText" text="dsoy jktdh; fo|ky;ksa esa iz;ksx gsrq fu%'kqYd">
      <formula>NOT(ISERROR(SEARCH("dsoy jktdh; fo|ky;ksa esa iz;ksx gsrq fu%'kqYd",C2796)))</formula>
    </cfRule>
  </conditionalFormatting>
  <conditionalFormatting sqref="C2796:C2797">
    <cfRule type="cellIs" dxfId="1301" priority="497" stopIfTrue="1" operator="equal">
      <formula>1800</formula>
    </cfRule>
    <cfRule type="cellIs" dxfId="1300" priority="498" stopIfTrue="1" operator="equal">
      <formula>200</formula>
    </cfRule>
  </conditionalFormatting>
  <conditionalFormatting sqref="C2799:C2800">
    <cfRule type="cellIs" dxfId="1299" priority="492" stopIfTrue="1" operator="equal">
      <formula>0</formula>
    </cfRule>
  </conditionalFormatting>
  <conditionalFormatting sqref="C2799:C2800">
    <cfRule type="containsText" dxfId="1298" priority="488" stopIfTrue="1" operator="containsText" text="f'k{kk foHkkx jktLFkku">
      <formula>NOT(ISERROR(SEARCH("f'k{kk foHkkx jktLFkku",C2799)))</formula>
    </cfRule>
    <cfRule type="containsText" dxfId="1297" priority="491" stopIfTrue="1" operator="containsText" text="iw.kkZad">
      <formula>NOT(ISERROR(SEARCH("iw.kkZad",C2799)))</formula>
    </cfRule>
  </conditionalFormatting>
  <conditionalFormatting sqref="C2799:C2800">
    <cfRule type="cellIs" dxfId="1296" priority="489" stopIfTrue="1" operator="equal">
      <formula>1800</formula>
    </cfRule>
    <cfRule type="cellIs" dxfId="1295" priority="490" stopIfTrue="1" operator="equal">
      <formula>200</formula>
    </cfRule>
  </conditionalFormatting>
  <conditionalFormatting sqref="B2834 C2833:H2834 B2835:H2836 C2825:C2826 B2838 E2837:E2838 H2837:H2838 B2839:E2839 G2839:H2842 C2837:D2837 F2837:G2837 B2841:E2842 C2840:E2840 B2846 C2844 E2844 G2844 E2852 B2829:C2829 B2830:B2831 I2830 I2833 D2832:J2832 J2843:J2846">
    <cfRule type="cellIs" dxfId="1294" priority="480" stopIfTrue="1" operator="equal">
      <formula>0</formula>
    </cfRule>
  </conditionalFormatting>
  <conditionalFormatting sqref="B2834 C2833:H2834 B2835:H2836 C2825:C2826 B2838 E2837:E2838 H2837:H2838 B2839:E2839 G2839:H2842 C2837:D2837 F2837:G2837 B2841:E2842 C2840:E2840 B2846 C2844 E2844 G2844 E2852 B2829:C2829 B2830:B2831 I2830 I2833 D2832:J2832 J2843:J2846">
    <cfRule type="containsText" dxfId="1293" priority="476" stopIfTrue="1" operator="containsText" text="f'k{kk foHkkx jktLFkku">
      <formula>NOT(ISERROR(SEARCH("f'k{kk foHkkx jktLFkku",B2825)))</formula>
    </cfRule>
    <cfRule type="containsText" dxfId="1292" priority="479" stopIfTrue="1" operator="containsText" text="iw.kkZad">
      <formula>NOT(ISERROR(SEARCH("iw.kkZad",B2825)))</formula>
    </cfRule>
  </conditionalFormatting>
  <conditionalFormatting sqref="C2844 E2844 G2844 C2847 C2829 I2829:I2830 J2843:J2845">
    <cfRule type="cellIs" dxfId="1291" priority="477" stopIfTrue="1" operator="equal">
      <formula>1800</formula>
    </cfRule>
    <cfRule type="cellIs" dxfId="1290" priority="478" stopIfTrue="1" operator="equal">
      <formula>200</formula>
    </cfRule>
  </conditionalFormatting>
  <conditionalFormatting sqref="B2834 C2833:H2834 B2835:H2836 C2825:C2826 B2838 E2837:E2838 H2837:H2838 B2839:E2839 G2839:H2842 C2837:D2837 F2837:G2837 B2841:E2842 C2840:E2840 B2846 C2844 E2844 G2844 E2852 B2829:C2829 B2830:B2831 I2830 I2833 D2832:J2832 J2843:J2846">
    <cfRule type="containsText" dxfId="1289" priority="475" stopIfTrue="1" operator="containsText" text="dsoy jktdh; fo|ky;ksa esa iz;ksx gsrq fu%'kqYd">
      <formula>NOT(ISERROR(SEARCH("dsoy jktdh; fo|ky;ksa esa iz;ksx gsrq fu%'kqYd",B2825)))</formula>
    </cfRule>
  </conditionalFormatting>
  <conditionalFormatting sqref="H2852">
    <cfRule type="containsText" dxfId="1288" priority="471" stopIfTrue="1" operator="containsText" text="dsoy jktdh; fo|ky;ksa esa iz;ksx gsrq fu%'kqYd">
      <formula>NOT(ISERROR(SEARCH("dsoy jktdh; fo|ky;ksa esa iz;ksx gsrq fu%'kqYd",H2852)))</formula>
    </cfRule>
  </conditionalFormatting>
  <conditionalFormatting sqref="H2852">
    <cfRule type="cellIs" dxfId="1287" priority="474" stopIfTrue="1" operator="equal">
      <formula>0</formula>
    </cfRule>
  </conditionalFormatting>
  <conditionalFormatting sqref="A2822:A2823 B2825:B2828 C2847 B2843 B2832:C2832 B2845:C2845 B2833">
    <cfRule type="cellIs" dxfId="1286" priority="486" stopIfTrue="1" operator="equal">
      <formula>0</formula>
    </cfRule>
  </conditionalFormatting>
  <conditionalFormatting sqref="A2822:A2823 B2825:B2828 C2847 B2843 B2832:C2832 B2845:C2845 B2833">
    <cfRule type="containsText" dxfId="1285" priority="482" stopIfTrue="1" operator="containsText" text="f'k{kk foHkkx jktLFkku">
      <formula>NOT(ISERROR(SEARCH("f'k{kk foHkkx jktLFkku",A2822)))</formula>
    </cfRule>
    <cfRule type="containsText" dxfId="1284" priority="485" stopIfTrue="1" operator="containsText" text="iw.kkZad">
      <formula>NOT(ISERROR(SEARCH("iw.kkZad",A2822)))</formula>
    </cfRule>
  </conditionalFormatting>
  <conditionalFormatting sqref="C2826">
    <cfRule type="cellIs" dxfId="1283" priority="483" stopIfTrue="1" operator="equal">
      <formula>1800</formula>
    </cfRule>
    <cfRule type="cellIs" dxfId="1282" priority="484" stopIfTrue="1" operator="equal">
      <formula>200</formula>
    </cfRule>
  </conditionalFormatting>
  <conditionalFormatting sqref="A2822:A2823 B2825:B2828 C2847 B2843 B2832:C2832 B2845:C2845 B2833">
    <cfRule type="containsText" dxfId="1281" priority="481" stopIfTrue="1" operator="containsText" text="dsoy jktdh; fo|ky;ksa esa iz;ksx gsrq fu%'kqYd">
      <formula>NOT(ISERROR(SEARCH("dsoy jktdh; fo|ky;ksa esa iz;ksx gsrq fu%'kqYd",A2822)))</formula>
    </cfRule>
  </conditionalFormatting>
  <conditionalFormatting sqref="B2840 B2837">
    <cfRule type="containsText" dxfId="1280" priority="467" stopIfTrue="1" operator="containsText" text="dsoy jktdh; fo|ky;ksa esa iz;ksx gsrq fu%'kqYd">
      <formula>NOT(ISERROR(SEARCH("dsoy jktdh; fo|ky;ksa esa iz;ksx gsrq fu%'kqYd",B2837)))</formula>
    </cfRule>
  </conditionalFormatting>
  <conditionalFormatting sqref="H2852">
    <cfRule type="containsText" dxfId="1279" priority="472" stopIfTrue="1" operator="containsText" text="f'k{kk foHkkx jktLFkku">
      <formula>NOT(ISERROR(SEARCH("f'k{kk foHkkx jktLFkku",H2852)))</formula>
    </cfRule>
    <cfRule type="containsText" dxfId="1278" priority="473" stopIfTrue="1" operator="containsText" text="iw.kkZad">
      <formula>NOT(ISERROR(SEARCH("iw.kkZad",H2852)))</formula>
    </cfRule>
  </conditionalFormatting>
  <conditionalFormatting sqref="B2840 B2837">
    <cfRule type="cellIs" dxfId="1277" priority="470" stopIfTrue="1" operator="equal">
      <formula>0</formula>
    </cfRule>
  </conditionalFormatting>
  <conditionalFormatting sqref="B2840 B2837">
    <cfRule type="containsText" dxfId="1276" priority="468" stopIfTrue="1" operator="containsText" text="f'k{kk foHkkx jktLFkku">
      <formula>NOT(ISERROR(SEARCH("f'k{kk foHkkx jktLFkku",B2837)))</formula>
    </cfRule>
    <cfRule type="containsText" dxfId="1275" priority="469" stopIfTrue="1" operator="containsText" text="iw.kkZad">
      <formula>NOT(ISERROR(SEARCH("iw.kkZad",B2837)))</formula>
    </cfRule>
  </conditionalFormatting>
  <conditionalFormatting sqref="G2845">
    <cfRule type="cellIs" dxfId="1274" priority="466" stopIfTrue="1" operator="equal">
      <formula>0</formula>
    </cfRule>
  </conditionalFormatting>
  <conditionalFormatting sqref="G2845">
    <cfRule type="containsText" dxfId="1273" priority="464" stopIfTrue="1" operator="containsText" text="f'k{kk foHkkx jktLFkku">
      <formula>NOT(ISERROR(SEARCH("f'k{kk foHkkx jktLFkku",G2845)))</formula>
    </cfRule>
    <cfRule type="containsText" dxfId="1272" priority="465" stopIfTrue="1" operator="containsText" text="iw.kkZad">
      <formula>NOT(ISERROR(SEARCH("iw.kkZad",G2845)))</formula>
    </cfRule>
  </conditionalFormatting>
  <conditionalFormatting sqref="G2845">
    <cfRule type="containsText" dxfId="1271" priority="463" stopIfTrue="1" operator="containsText" text="dsoy jktdh; fo|ky;ksa esa iz;ksx gsrq fu%'kqYd">
      <formula>NOT(ISERROR(SEARCH("dsoy jktdh; fo|ky;ksa esa iz;ksx gsrq fu%'kqYd",G2845)))</formula>
    </cfRule>
  </conditionalFormatting>
  <conditionalFormatting sqref="I2844">
    <cfRule type="cellIs" dxfId="1270" priority="462" stopIfTrue="1" operator="equal">
      <formula>0</formula>
    </cfRule>
  </conditionalFormatting>
  <conditionalFormatting sqref="I2844">
    <cfRule type="containsText" dxfId="1269" priority="458" stopIfTrue="1" operator="containsText" text="f'k{kk foHkkx jktLFkku">
      <formula>NOT(ISERROR(SEARCH("f'k{kk foHkkx jktLFkku",I2844)))</formula>
    </cfRule>
    <cfRule type="containsText" dxfId="1268" priority="461" stopIfTrue="1" operator="containsText" text="iw.kkZad">
      <formula>NOT(ISERROR(SEARCH("iw.kkZad",I2844)))</formula>
    </cfRule>
  </conditionalFormatting>
  <conditionalFormatting sqref="I2844">
    <cfRule type="cellIs" dxfId="1267" priority="459" stopIfTrue="1" operator="equal">
      <formula>1800</formula>
    </cfRule>
    <cfRule type="cellIs" dxfId="1266" priority="460" stopIfTrue="1" operator="equal">
      <formula>200</formula>
    </cfRule>
  </conditionalFormatting>
  <conditionalFormatting sqref="I2844">
    <cfRule type="containsText" dxfId="1265" priority="457" stopIfTrue="1" operator="containsText" text="dsoy jktdh; fo|ky;ksa esa iz;ksx gsrq fu%'kqYd">
      <formula>NOT(ISERROR(SEARCH("dsoy jktdh; fo|ky;ksa esa iz;ksx gsrq fu%'kqYd",I2844)))</formula>
    </cfRule>
  </conditionalFormatting>
  <conditionalFormatting sqref="C2843">
    <cfRule type="cellIs" dxfId="1264" priority="456" stopIfTrue="1" operator="equal">
      <formula>0</formula>
    </cfRule>
  </conditionalFormatting>
  <conditionalFormatting sqref="C2843">
    <cfRule type="containsText" dxfId="1263" priority="452" stopIfTrue="1" operator="containsText" text="f'k{kk foHkkx jktLFkku">
      <formula>NOT(ISERROR(SEARCH("f'k{kk foHkkx jktLFkku",C2843)))</formula>
    </cfRule>
    <cfRule type="containsText" dxfId="1262" priority="455" stopIfTrue="1" operator="containsText" text="iw.kkZad">
      <formula>NOT(ISERROR(SEARCH("iw.kkZad",C2843)))</formula>
    </cfRule>
  </conditionalFormatting>
  <conditionalFormatting sqref="C2843">
    <cfRule type="cellIs" dxfId="1261" priority="453" stopIfTrue="1" operator="equal">
      <formula>1800</formula>
    </cfRule>
    <cfRule type="cellIs" dxfId="1260" priority="454" stopIfTrue="1" operator="equal">
      <formula>200</formula>
    </cfRule>
  </conditionalFormatting>
  <conditionalFormatting sqref="C2843">
    <cfRule type="containsText" dxfId="1259" priority="451" stopIfTrue="1" operator="containsText" text="dsoy jktdh; fo|ky;ksa esa iz;ksx gsrq fu%'kqYd">
      <formula>NOT(ISERROR(SEARCH("dsoy jktdh; fo|ky;ksa esa iz;ksx gsrq fu%'kqYd",C2843)))</formula>
    </cfRule>
  </conditionalFormatting>
  <conditionalFormatting sqref="C2830:C2831">
    <cfRule type="containsText" dxfId="1258" priority="433" stopIfTrue="1" operator="containsText" text="dsoy jktdh; fo|ky;ksa esa iz;ksx gsrq fu%'kqYd">
      <formula>NOT(ISERROR(SEARCH("dsoy jktdh; fo|ky;ksa esa iz;ksx gsrq fu%'kqYd",C2830)))</formula>
    </cfRule>
  </conditionalFormatting>
  <conditionalFormatting sqref="J2852">
    <cfRule type="cellIs" dxfId="1257" priority="450" stopIfTrue="1" operator="equal">
      <formula>0</formula>
    </cfRule>
  </conditionalFormatting>
  <conditionalFormatting sqref="J2852">
    <cfRule type="containsText" dxfId="1256" priority="446" stopIfTrue="1" operator="containsText" text="f'k{kk foHkkx jktLFkku">
      <formula>NOT(ISERROR(SEARCH("f'k{kk foHkkx jktLFkku",J2852)))</formula>
    </cfRule>
    <cfRule type="containsText" dxfId="1255" priority="449" stopIfTrue="1" operator="containsText" text="iw.kkZad">
      <formula>NOT(ISERROR(SEARCH("iw.kkZad",J2852)))</formula>
    </cfRule>
  </conditionalFormatting>
  <conditionalFormatting sqref="J2852">
    <cfRule type="cellIs" dxfId="1254" priority="447" stopIfTrue="1" operator="equal">
      <formula>1800</formula>
    </cfRule>
    <cfRule type="cellIs" dxfId="1253" priority="448" stopIfTrue="1" operator="equal">
      <formula>200</formula>
    </cfRule>
  </conditionalFormatting>
  <conditionalFormatting sqref="J2852">
    <cfRule type="containsText" dxfId="1252" priority="445" stopIfTrue="1" operator="containsText" text="dsoy jktdh; fo|ky;ksa esa iz;ksx gsrq fu%'kqYd">
      <formula>NOT(ISERROR(SEARCH("dsoy jktdh; fo|ky;ksa esa iz;ksx gsrq fu%'kqYd",J2852)))</formula>
    </cfRule>
  </conditionalFormatting>
  <conditionalFormatting sqref="C2827:C2828">
    <cfRule type="cellIs" dxfId="1251" priority="442" stopIfTrue="1" operator="equal">
      <formula>0</formula>
    </cfRule>
  </conditionalFormatting>
  <conditionalFormatting sqref="C2827:C2828">
    <cfRule type="containsText" dxfId="1250" priority="440" stopIfTrue="1" operator="containsText" text="f'k{kk foHkkx jktLFkku">
      <formula>NOT(ISERROR(SEARCH("f'k{kk foHkkx jktLFkku",C2827)))</formula>
    </cfRule>
    <cfRule type="containsText" dxfId="1249" priority="441" stopIfTrue="1" operator="containsText" text="iw.kkZad">
      <formula>NOT(ISERROR(SEARCH("iw.kkZad",C2827)))</formula>
    </cfRule>
  </conditionalFormatting>
  <conditionalFormatting sqref="C2827:C2828">
    <cfRule type="containsText" dxfId="1248" priority="439" stopIfTrue="1" operator="containsText" text="dsoy jktdh; fo|ky;ksa esa iz;ksx gsrq fu%'kqYd">
      <formula>NOT(ISERROR(SEARCH("dsoy jktdh; fo|ky;ksa esa iz;ksx gsrq fu%'kqYd",C2827)))</formula>
    </cfRule>
  </conditionalFormatting>
  <conditionalFormatting sqref="C2827:C2828">
    <cfRule type="cellIs" dxfId="1247" priority="443" stopIfTrue="1" operator="equal">
      <formula>1800</formula>
    </cfRule>
    <cfRule type="cellIs" dxfId="1246" priority="444" stopIfTrue="1" operator="equal">
      <formula>200</formula>
    </cfRule>
  </conditionalFormatting>
  <conditionalFormatting sqref="C2830:C2831">
    <cfRule type="cellIs" dxfId="1245" priority="438" stopIfTrue="1" operator="equal">
      <formula>0</formula>
    </cfRule>
  </conditionalFormatting>
  <conditionalFormatting sqref="C2830:C2831">
    <cfRule type="containsText" dxfId="1244" priority="434" stopIfTrue="1" operator="containsText" text="f'k{kk foHkkx jktLFkku">
      <formula>NOT(ISERROR(SEARCH("f'k{kk foHkkx jktLFkku",C2830)))</formula>
    </cfRule>
    <cfRule type="containsText" dxfId="1243" priority="437" stopIfTrue="1" operator="containsText" text="iw.kkZad">
      <formula>NOT(ISERROR(SEARCH("iw.kkZad",C2830)))</formula>
    </cfRule>
  </conditionalFormatting>
  <conditionalFormatting sqref="C2830:C2831">
    <cfRule type="cellIs" dxfId="1242" priority="435" stopIfTrue="1" operator="equal">
      <formula>1800</formula>
    </cfRule>
    <cfRule type="cellIs" dxfId="1241" priority="436" stopIfTrue="1" operator="equal">
      <formula>200</formula>
    </cfRule>
  </conditionalFormatting>
  <conditionalFormatting sqref="B2865 C2864:H2865 B2866:H2867 C2856:C2857 B2869 E2868:E2869 H2868:H2869 B2870:E2870 G2870:H2873 C2868:D2868 F2868:G2868 B2872:E2873 C2871:E2871 B2877 C2875 E2875 G2875 E2883 B2860:C2860 B2861:B2862 I2861 I2864 D2863:J2863 J2874:J2877">
    <cfRule type="cellIs" dxfId="1240" priority="426" stopIfTrue="1" operator="equal">
      <formula>0</formula>
    </cfRule>
  </conditionalFormatting>
  <conditionalFormatting sqref="B2865 C2864:H2865 B2866:H2867 C2856:C2857 B2869 E2868:E2869 H2868:H2869 B2870:E2870 G2870:H2873 C2868:D2868 F2868:G2868 B2872:E2873 C2871:E2871 B2877 C2875 E2875 G2875 E2883 B2860:C2860 B2861:B2862 I2861 I2864 D2863:J2863 J2874:J2877">
    <cfRule type="containsText" dxfId="1239" priority="422" stopIfTrue="1" operator="containsText" text="f'k{kk foHkkx jktLFkku">
      <formula>NOT(ISERROR(SEARCH("f'k{kk foHkkx jktLFkku",B2856)))</formula>
    </cfRule>
    <cfRule type="containsText" dxfId="1238" priority="425" stopIfTrue="1" operator="containsText" text="iw.kkZad">
      <formula>NOT(ISERROR(SEARCH("iw.kkZad",B2856)))</formula>
    </cfRule>
  </conditionalFormatting>
  <conditionalFormatting sqref="C2875 E2875 G2875 C2878 C2860 I2860:I2861 J2874:J2876">
    <cfRule type="cellIs" dxfId="1237" priority="423" stopIfTrue="1" operator="equal">
      <formula>1800</formula>
    </cfRule>
    <cfRule type="cellIs" dxfId="1236" priority="424" stopIfTrue="1" operator="equal">
      <formula>200</formula>
    </cfRule>
  </conditionalFormatting>
  <conditionalFormatting sqref="B2865 C2864:H2865 B2866:H2867 C2856:C2857 B2869 E2868:E2869 H2868:H2869 B2870:E2870 G2870:H2873 C2868:D2868 F2868:G2868 B2872:E2873 C2871:E2871 B2877 C2875 E2875 G2875 E2883 B2860:C2860 B2861:B2862 I2861 I2864 D2863:J2863 J2874:J2877">
    <cfRule type="containsText" dxfId="1235" priority="421" stopIfTrue="1" operator="containsText" text="dsoy jktdh; fo|ky;ksa esa iz;ksx gsrq fu%'kqYd">
      <formula>NOT(ISERROR(SEARCH("dsoy jktdh; fo|ky;ksa esa iz;ksx gsrq fu%'kqYd",B2856)))</formula>
    </cfRule>
  </conditionalFormatting>
  <conditionalFormatting sqref="H2883">
    <cfRule type="containsText" dxfId="1234" priority="417" stopIfTrue="1" operator="containsText" text="dsoy jktdh; fo|ky;ksa esa iz;ksx gsrq fu%'kqYd">
      <formula>NOT(ISERROR(SEARCH("dsoy jktdh; fo|ky;ksa esa iz;ksx gsrq fu%'kqYd",H2883)))</formula>
    </cfRule>
  </conditionalFormatting>
  <conditionalFormatting sqref="H2883">
    <cfRule type="cellIs" dxfId="1233" priority="420" stopIfTrue="1" operator="equal">
      <formula>0</formula>
    </cfRule>
  </conditionalFormatting>
  <conditionalFormatting sqref="A2853:A2854 B2856:B2859 C2878 B2874 B2863:C2863 B2876:C2876 B2864">
    <cfRule type="cellIs" dxfId="1232" priority="432" stopIfTrue="1" operator="equal">
      <formula>0</formula>
    </cfRule>
  </conditionalFormatting>
  <conditionalFormatting sqref="A2853:A2854 B2856:B2859 C2878 B2874 B2863:C2863 B2876:C2876 B2864">
    <cfRule type="containsText" dxfId="1231" priority="428" stopIfTrue="1" operator="containsText" text="f'k{kk foHkkx jktLFkku">
      <formula>NOT(ISERROR(SEARCH("f'k{kk foHkkx jktLFkku",A2853)))</formula>
    </cfRule>
    <cfRule type="containsText" dxfId="1230" priority="431" stopIfTrue="1" operator="containsText" text="iw.kkZad">
      <formula>NOT(ISERROR(SEARCH("iw.kkZad",A2853)))</formula>
    </cfRule>
  </conditionalFormatting>
  <conditionalFormatting sqref="C2857">
    <cfRule type="cellIs" dxfId="1229" priority="429" stopIfTrue="1" operator="equal">
      <formula>1800</formula>
    </cfRule>
    <cfRule type="cellIs" dxfId="1228" priority="430" stopIfTrue="1" operator="equal">
      <formula>200</formula>
    </cfRule>
  </conditionalFormatting>
  <conditionalFormatting sqref="A2853:A2854 B2856:B2859 C2878 B2874 B2863:C2863 B2876:C2876 B2864">
    <cfRule type="containsText" dxfId="1227" priority="427" stopIfTrue="1" operator="containsText" text="dsoy jktdh; fo|ky;ksa esa iz;ksx gsrq fu%'kqYd">
      <formula>NOT(ISERROR(SEARCH("dsoy jktdh; fo|ky;ksa esa iz;ksx gsrq fu%'kqYd",A2853)))</formula>
    </cfRule>
  </conditionalFormatting>
  <conditionalFormatting sqref="B2871 B2868">
    <cfRule type="containsText" dxfId="1226" priority="413" stopIfTrue="1" operator="containsText" text="dsoy jktdh; fo|ky;ksa esa iz;ksx gsrq fu%'kqYd">
      <formula>NOT(ISERROR(SEARCH("dsoy jktdh; fo|ky;ksa esa iz;ksx gsrq fu%'kqYd",B2868)))</formula>
    </cfRule>
  </conditionalFormatting>
  <conditionalFormatting sqref="H2883">
    <cfRule type="containsText" dxfId="1225" priority="418" stopIfTrue="1" operator="containsText" text="f'k{kk foHkkx jktLFkku">
      <formula>NOT(ISERROR(SEARCH("f'k{kk foHkkx jktLFkku",H2883)))</formula>
    </cfRule>
    <cfRule type="containsText" dxfId="1224" priority="419" stopIfTrue="1" operator="containsText" text="iw.kkZad">
      <formula>NOT(ISERROR(SEARCH("iw.kkZad",H2883)))</formula>
    </cfRule>
  </conditionalFormatting>
  <conditionalFormatting sqref="B2871 B2868">
    <cfRule type="cellIs" dxfId="1223" priority="416" stopIfTrue="1" operator="equal">
      <formula>0</formula>
    </cfRule>
  </conditionalFormatting>
  <conditionalFormatting sqref="B2871 B2868">
    <cfRule type="containsText" dxfId="1222" priority="414" stopIfTrue="1" operator="containsText" text="f'k{kk foHkkx jktLFkku">
      <formula>NOT(ISERROR(SEARCH("f'k{kk foHkkx jktLFkku",B2868)))</formula>
    </cfRule>
    <cfRule type="containsText" dxfId="1221" priority="415" stopIfTrue="1" operator="containsText" text="iw.kkZad">
      <formula>NOT(ISERROR(SEARCH("iw.kkZad",B2868)))</formula>
    </cfRule>
  </conditionalFormatting>
  <conditionalFormatting sqref="G2876">
    <cfRule type="cellIs" dxfId="1220" priority="412" stopIfTrue="1" operator="equal">
      <formula>0</formula>
    </cfRule>
  </conditionalFormatting>
  <conditionalFormatting sqref="G2876">
    <cfRule type="containsText" dxfId="1219" priority="410" stopIfTrue="1" operator="containsText" text="f'k{kk foHkkx jktLFkku">
      <formula>NOT(ISERROR(SEARCH("f'k{kk foHkkx jktLFkku",G2876)))</formula>
    </cfRule>
    <cfRule type="containsText" dxfId="1218" priority="411" stopIfTrue="1" operator="containsText" text="iw.kkZad">
      <formula>NOT(ISERROR(SEARCH("iw.kkZad",G2876)))</formula>
    </cfRule>
  </conditionalFormatting>
  <conditionalFormatting sqref="G2876">
    <cfRule type="containsText" dxfId="1217" priority="409" stopIfTrue="1" operator="containsText" text="dsoy jktdh; fo|ky;ksa esa iz;ksx gsrq fu%'kqYd">
      <formula>NOT(ISERROR(SEARCH("dsoy jktdh; fo|ky;ksa esa iz;ksx gsrq fu%'kqYd",G2876)))</formula>
    </cfRule>
  </conditionalFormatting>
  <conditionalFormatting sqref="I2875">
    <cfRule type="cellIs" dxfId="1216" priority="408" stopIfTrue="1" operator="equal">
      <formula>0</formula>
    </cfRule>
  </conditionalFormatting>
  <conditionalFormatting sqref="I2875">
    <cfRule type="containsText" dxfId="1215" priority="404" stopIfTrue="1" operator="containsText" text="f'k{kk foHkkx jktLFkku">
      <formula>NOT(ISERROR(SEARCH("f'k{kk foHkkx jktLFkku",I2875)))</formula>
    </cfRule>
    <cfRule type="containsText" dxfId="1214" priority="407" stopIfTrue="1" operator="containsText" text="iw.kkZad">
      <formula>NOT(ISERROR(SEARCH("iw.kkZad",I2875)))</formula>
    </cfRule>
  </conditionalFormatting>
  <conditionalFormatting sqref="I2875">
    <cfRule type="cellIs" dxfId="1213" priority="405" stopIfTrue="1" operator="equal">
      <formula>1800</formula>
    </cfRule>
    <cfRule type="cellIs" dxfId="1212" priority="406" stopIfTrue="1" operator="equal">
      <formula>200</formula>
    </cfRule>
  </conditionalFormatting>
  <conditionalFormatting sqref="I2875">
    <cfRule type="containsText" dxfId="1211" priority="403" stopIfTrue="1" operator="containsText" text="dsoy jktdh; fo|ky;ksa esa iz;ksx gsrq fu%'kqYd">
      <formula>NOT(ISERROR(SEARCH("dsoy jktdh; fo|ky;ksa esa iz;ksx gsrq fu%'kqYd",I2875)))</formula>
    </cfRule>
  </conditionalFormatting>
  <conditionalFormatting sqref="C2874">
    <cfRule type="cellIs" dxfId="1210" priority="402" stopIfTrue="1" operator="equal">
      <formula>0</formula>
    </cfRule>
  </conditionalFormatting>
  <conditionalFormatting sqref="C2874">
    <cfRule type="containsText" dxfId="1209" priority="398" stopIfTrue="1" operator="containsText" text="f'k{kk foHkkx jktLFkku">
      <formula>NOT(ISERROR(SEARCH("f'k{kk foHkkx jktLFkku",C2874)))</formula>
    </cfRule>
    <cfRule type="containsText" dxfId="1208" priority="401" stopIfTrue="1" operator="containsText" text="iw.kkZad">
      <formula>NOT(ISERROR(SEARCH("iw.kkZad",C2874)))</formula>
    </cfRule>
  </conditionalFormatting>
  <conditionalFormatting sqref="C2874">
    <cfRule type="cellIs" dxfId="1207" priority="399" stopIfTrue="1" operator="equal">
      <formula>1800</formula>
    </cfRule>
    <cfRule type="cellIs" dxfId="1206" priority="400" stopIfTrue="1" operator="equal">
      <formula>200</formula>
    </cfRule>
  </conditionalFormatting>
  <conditionalFormatting sqref="C2874">
    <cfRule type="containsText" dxfId="1205" priority="397" stopIfTrue="1" operator="containsText" text="dsoy jktdh; fo|ky;ksa esa iz;ksx gsrq fu%'kqYd">
      <formula>NOT(ISERROR(SEARCH("dsoy jktdh; fo|ky;ksa esa iz;ksx gsrq fu%'kqYd",C2874)))</formula>
    </cfRule>
  </conditionalFormatting>
  <conditionalFormatting sqref="C2861:C2862">
    <cfRule type="containsText" dxfId="1204" priority="379" stopIfTrue="1" operator="containsText" text="dsoy jktdh; fo|ky;ksa esa iz;ksx gsrq fu%'kqYd">
      <formula>NOT(ISERROR(SEARCH("dsoy jktdh; fo|ky;ksa esa iz;ksx gsrq fu%'kqYd",C2861)))</formula>
    </cfRule>
  </conditionalFormatting>
  <conditionalFormatting sqref="J2883">
    <cfRule type="cellIs" dxfId="1203" priority="396" stopIfTrue="1" operator="equal">
      <formula>0</formula>
    </cfRule>
  </conditionalFormatting>
  <conditionalFormatting sqref="J2883">
    <cfRule type="containsText" dxfId="1202" priority="392" stopIfTrue="1" operator="containsText" text="f'k{kk foHkkx jktLFkku">
      <formula>NOT(ISERROR(SEARCH("f'k{kk foHkkx jktLFkku",J2883)))</formula>
    </cfRule>
    <cfRule type="containsText" dxfId="1201" priority="395" stopIfTrue="1" operator="containsText" text="iw.kkZad">
      <formula>NOT(ISERROR(SEARCH("iw.kkZad",J2883)))</formula>
    </cfRule>
  </conditionalFormatting>
  <conditionalFormatting sqref="J2883">
    <cfRule type="cellIs" dxfId="1200" priority="393" stopIfTrue="1" operator="equal">
      <formula>1800</formula>
    </cfRule>
    <cfRule type="cellIs" dxfId="1199" priority="394" stopIfTrue="1" operator="equal">
      <formula>200</formula>
    </cfRule>
  </conditionalFormatting>
  <conditionalFormatting sqref="J2883">
    <cfRule type="containsText" dxfId="1198" priority="391" stopIfTrue="1" operator="containsText" text="dsoy jktdh; fo|ky;ksa esa iz;ksx gsrq fu%'kqYd">
      <formula>NOT(ISERROR(SEARCH("dsoy jktdh; fo|ky;ksa esa iz;ksx gsrq fu%'kqYd",J2883)))</formula>
    </cfRule>
  </conditionalFormatting>
  <conditionalFormatting sqref="C2858:C2859">
    <cfRule type="cellIs" dxfId="1197" priority="388" stopIfTrue="1" operator="equal">
      <formula>0</formula>
    </cfRule>
  </conditionalFormatting>
  <conditionalFormatting sqref="C2858:C2859">
    <cfRule type="containsText" dxfId="1196" priority="386" stopIfTrue="1" operator="containsText" text="f'k{kk foHkkx jktLFkku">
      <formula>NOT(ISERROR(SEARCH("f'k{kk foHkkx jktLFkku",C2858)))</formula>
    </cfRule>
    <cfRule type="containsText" dxfId="1195" priority="387" stopIfTrue="1" operator="containsText" text="iw.kkZad">
      <formula>NOT(ISERROR(SEARCH("iw.kkZad",C2858)))</formula>
    </cfRule>
  </conditionalFormatting>
  <conditionalFormatting sqref="C2858:C2859">
    <cfRule type="containsText" dxfId="1194" priority="385" stopIfTrue="1" operator="containsText" text="dsoy jktdh; fo|ky;ksa esa iz;ksx gsrq fu%'kqYd">
      <formula>NOT(ISERROR(SEARCH("dsoy jktdh; fo|ky;ksa esa iz;ksx gsrq fu%'kqYd",C2858)))</formula>
    </cfRule>
  </conditionalFormatting>
  <conditionalFormatting sqref="C2858:C2859">
    <cfRule type="cellIs" dxfId="1193" priority="389" stopIfTrue="1" operator="equal">
      <formula>1800</formula>
    </cfRule>
    <cfRule type="cellIs" dxfId="1192" priority="390" stopIfTrue="1" operator="equal">
      <formula>200</formula>
    </cfRule>
  </conditionalFormatting>
  <conditionalFormatting sqref="C2861:C2862">
    <cfRule type="cellIs" dxfId="1191" priority="384" stopIfTrue="1" operator="equal">
      <formula>0</formula>
    </cfRule>
  </conditionalFormatting>
  <conditionalFormatting sqref="C2861:C2862">
    <cfRule type="containsText" dxfId="1190" priority="380" stopIfTrue="1" operator="containsText" text="f'k{kk foHkkx jktLFkku">
      <formula>NOT(ISERROR(SEARCH("f'k{kk foHkkx jktLFkku",C2861)))</formula>
    </cfRule>
    <cfRule type="containsText" dxfId="1189" priority="383" stopIfTrue="1" operator="containsText" text="iw.kkZad">
      <formula>NOT(ISERROR(SEARCH("iw.kkZad",C2861)))</formula>
    </cfRule>
  </conditionalFormatting>
  <conditionalFormatting sqref="C2861:C2862">
    <cfRule type="cellIs" dxfId="1188" priority="381" stopIfTrue="1" operator="equal">
      <formula>1800</formula>
    </cfRule>
    <cfRule type="cellIs" dxfId="1187" priority="382" stopIfTrue="1" operator="equal">
      <formula>200</formula>
    </cfRule>
  </conditionalFormatting>
  <conditionalFormatting sqref="B2896 C2895:H2896 B2897:H2898 C2887:C2888 B2900 E2899:E2900 H2899:H2900 B2901:E2901 G2901:H2904 C2899:D2899 F2899:G2899 B2903:E2904 C2902:E2902 B2908 C2906 E2906 G2906 E2914 B2891:C2891 B2892:B2893 I2892 I2895 D2894:J2894 J2905:J2908">
    <cfRule type="cellIs" dxfId="1186" priority="372" stopIfTrue="1" operator="equal">
      <formula>0</formula>
    </cfRule>
  </conditionalFormatting>
  <conditionalFormatting sqref="B2896 C2895:H2896 B2897:H2898 C2887:C2888 B2900 E2899:E2900 H2899:H2900 B2901:E2901 G2901:H2904 C2899:D2899 F2899:G2899 B2903:E2904 C2902:E2902 B2908 C2906 E2906 G2906 E2914 B2891:C2891 B2892:B2893 I2892 I2895 D2894:J2894 J2905:J2908">
    <cfRule type="containsText" dxfId="1185" priority="368" stopIfTrue="1" operator="containsText" text="f'k{kk foHkkx jktLFkku">
      <formula>NOT(ISERROR(SEARCH("f'k{kk foHkkx jktLFkku",B2887)))</formula>
    </cfRule>
    <cfRule type="containsText" dxfId="1184" priority="371" stopIfTrue="1" operator="containsText" text="iw.kkZad">
      <formula>NOT(ISERROR(SEARCH("iw.kkZad",B2887)))</formula>
    </cfRule>
  </conditionalFormatting>
  <conditionalFormatting sqref="C2906 E2906 G2906 C2909 C2891 I2891:I2892 J2905:J2907">
    <cfRule type="cellIs" dxfId="1183" priority="369" stopIfTrue="1" operator="equal">
      <formula>1800</formula>
    </cfRule>
    <cfRule type="cellIs" dxfId="1182" priority="370" stopIfTrue="1" operator="equal">
      <formula>200</formula>
    </cfRule>
  </conditionalFormatting>
  <conditionalFormatting sqref="B2896 C2895:H2896 B2897:H2898 C2887:C2888 B2900 E2899:E2900 H2899:H2900 B2901:E2901 G2901:H2904 C2899:D2899 F2899:G2899 B2903:E2904 C2902:E2902 B2908 C2906 E2906 G2906 E2914 B2891:C2891 B2892:B2893 I2892 I2895 D2894:J2894 J2905:J2908">
    <cfRule type="containsText" dxfId="1181" priority="367" stopIfTrue="1" operator="containsText" text="dsoy jktdh; fo|ky;ksa esa iz;ksx gsrq fu%'kqYd">
      <formula>NOT(ISERROR(SEARCH("dsoy jktdh; fo|ky;ksa esa iz;ksx gsrq fu%'kqYd",B2887)))</formula>
    </cfRule>
  </conditionalFormatting>
  <conditionalFormatting sqref="H2914">
    <cfRule type="containsText" dxfId="1180" priority="363" stopIfTrue="1" operator="containsText" text="dsoy jktdh; fo|ky;ksa esa iz;ksx gsrq fu%'kqYd">
      <formula>NOT(ISERROR(SEARCH("dsoy jktdh; fo|ky;ksa esa iz;ksx gsrq fu%'kqYd",H2914)))</formula>
    </cfRule>
  </conditionalFormatting>
  <conditionalFormatting sqref="H2914">
    <cfRule type="cellIs" dxfId="1179" priority="366" stopIfTrue="1" operator="equal">
      <formula>0</formula>
    </cfRule>
  </conditionalFormatting>
  <conditionalFormatting sqref="A2884:A2885 B2887:B2890 C2909 B2905 B2894:C2894 B2907:C2907 B2895">
    <cfRule type="cellIs" dxfId="1178" priority="378" stopIfTrue="1" operator="equal">
      <formula>0</formula>
    </cfRule>
  </conditionalFormatting>
  <conditionalFormatting sqref="A2884:A2885 B2887:B2890 C2909 B2905 B2894:C2894 B2907:C2907 B2895">
    <cfRule type="containsText" dxfId="1177" priority="374" stopIfTrue="1" operator="containsText" text="f'k{kk foHkkx jktLFkku">
      <formula>NOT(ISERROR(SEARCH("f'k{kk foHkkx jktLFkku",A2884)))</formula>
    </cfRule>
    <cfRule type="containsText" dxfId="1176" priority="377" stopIfTrue="1" operator="containsText" text="iw.kkZad">
      <formula>NOT(ISERROR(SEARCH("iw.kkZad",A2884)))</formula>
    </cfRule>
  </conditionalFormatting>
  <conditionalFormatting sqref="C2888">
    <cfRule type="cellIs" dxfId="1175" priority="375" stopIfTrue="1" operator="equal">
      <formula>1800</formula>
    </cfRule>
    <cfRule type="cellIs" dxfId="1174" priority="376" stopIfTrue="1" operator="equal">
      <formula>200</formula>
    </cfRule>
  </conditionalFormatting>
  <conditionalFormatting sqref="A2884:A2885 B2887:B2890 C2909 B2905 B2894:C2894 B2907:C2907 B2895">
    <cfRule type="containsText" dxfId="1173" priority="373" stopIfTrue="1" operator="containsText" text="dsoy jktdh; fo|ky;ksa esa iz;ksx gsrq fu%'kqYd">
      <formula>NOT(ISERROR(SEARCH("dsoy jktdh; fo|ky;ksa esa iz;ksx gsrq fu%'kqYd",A2884)))</formula>
    </cfRule>
  </conditionalFormatting>
  <conditionalFormatting sqref="B2902 B2899">
    <cfRule type="containsText" dxfId="1172" priority="359" stopIfTrue="1" operator="containsText" text="dsoy jktdh; fo|ky;ksa esa iz;ksx gsrq fu%'kqYd">
      <formula>NOT(ISERROR(SEARCH("dsoy jktdh; fo|ky;ksa esa iz;ksx gsrq fu%'kqYd",B2899)))</formula>
    </cfRule>
  </conditionalFormatting>
  <conditionalFormatting sqref="H2914">
    <cfRule type="containsText" dxfId="1171" priority="364" stopIfTrue="1" operator="containsText" text="f'k{kk foHkkx jktLFkku">
      <formula>NOT(ISERROR(SEARCH("f'k{kk foHkkx jktLFkku",H2914)))</formula>
    </cfRule>
    <cfRule type="containsText" dxfId="1170" priority="365" stopIfTrue="1" operator="containsText" text="iw.kkZad">
      <formula>NOT(ISERROR(SEARCH("iw.kkZad",H2914)))</formula>
    </cfRule>
  </conditionalFormatting>
  <conditionalFormatting sqref="B2902 B2899">
    <cfRule type="cellIs" dxfId="1169" priority="362" stopIfTrue="1" operator="equal">
      <formula>0</formula>
    </cfRule>
  </conditionalFormatting>
  <conditionalFormatting sqref="B2902 B2899">
    <cfRule type="containsText" dxfId="1168" priority="360" stopIfTrue="1" operator="containsText" text="f'k{kk foHkkx jktLFkku">
      <formula>NOT(ISERROR(SEARCH("f'k{kk foHkkx jktLFkku",B2899)))</formula>
    </cfRule>
    <cfRule type="containsText" dxfId="1167" priority="361" stopIfTrue="1" operator="containsText" text="iw.kkZad">
      <formula>NOT(ISERROR(SEARCH("iw.kkZad",B2899)))</formula>
    </cfRule>
  </conditionalFormatting>
  <conditionalFormatting sqref="G2907">
    <cfRule type="cellIs" dxfId="1166" priority="358" stopIfTrue="1" operator="equal">
      <formula>0</formula>
    </cfRule>
  </conditionalFormatting>
  <conditionalFormatting sqref="G2907">
    <cfRule type="containsText" dxfId="1165" priority="356" stopIfTrue="1" operator="containsText" text="f'k{kk foHkkx jktLFkku">
      <formula>NOT(ISERROR(SEARCH("f'k{kk foHkkx jktLFkku",G2907)))</formula>
    </cfRule>
    <cfRule type="containsText" dxfId="1164" priority="357" stopIfTrue="1" operator="containsText" text="iw.kkZad">
      <formula>NOT(ISERROR(SEARCH("iw.kkZad",G2907)))</formula>
    </cfRule>
  </conditionalFormatting>
  <conditionalFormatting sqref="G2907">
    <cfRule type="containsText" dxfId="1163" priority="355" stopIfTrue="1" operator="containsText" text="dsoy jktdh; fo|ky;ksa esa iz;ksx gsrq fu%'kqYd">
      <formula>NOT(ISERROR(SEARCH("dsoy jktdh; fo|ky;ksa esa iz;ksx gsrq fu%'kqYd",G2907)))</formula>
    </cfRule>
  </conditionalFormatting>
  <conditionalFormatting sqref="I2906">
    <cfRule type="cellIs" dxfId="1162" priority="354" stopIfTrue="1" operator="equal">
      <formula>0</formula>
    </cfRule>
  </conditionalFormatting>
  <conditionalFormatting sqref="I2906">
    <cfRule type="containsText" dxfId="1161" priority="350" stopIfTrue="1" operator="containsText" text="f'k{kk foHkkx jktLFkku">
      <formula>NOT(ISERROR(SEARCH("f'k{kk foHkkx jktLFkku",I2906)))</formula>
    </cfRule>
    <cfRule type="containsText" dxfId="1160" priority="353" stopIfTrue="1" operator="containsText" text="iw.kkZad">
      <formula>NOT(ISERROR(SEARCH("iw.kkZad",I2906)))</formula>
    </cfRule>
  </conditionalFormatting>
  <conditionalFormatting sqref="I2906">
    <cfRule type="cellIs" dxfId="1159" priority="351" stopIfTrue="1" operator="equal">
      <formula>1800</formula>
    </cfRule>
    <cfRule type="cellIs" dxfId="1158" priority="352" stopIfTrue="1" operator="equal">
      <formula>200</formula>
    </cfRule>
  </conditionalFormatting>
  <conditionalFormatting sqref="I2906">
    <cfRule type="containsText" dxfId="1157" priority="349" stopIfTrue="1" operator="containsText" text="dsoy jktdh; fo|ky;ksa esa iz;ksx gsrq fu%'kqYd">
      <formula>NOT(ISERROR(SEARCH("dsoy jktdh; fo|ky;ksa esa iz;ksx gsrq fu%'kqYd",I2906)))</formula>
    </cfRule>
  </conditionalFormatting>
  <conditionalFormatting sqref="C2905">
    <cfRule type="cellIs" dxfId="1156" priority="348" stopIfTrue="1" operator="equal">
      <formula>0</formula>
    </cfRule>
  </conditionalFormatting>
  <conditionalFormatting sqref="C2905">
    <cfRule type="containsText" dxfId="1155" priority="344" stopIfTrue="1" operator="containsText" text="f'k{kk foHkkx jktLFkku">
      <formula>NOT(ISERROR(SEARCH("f'k{kk foHkkx jktLFkku",C2905)))</formula>
    </cfRule>
    <cfRule type="containsText" dxfId="1154" priority="347" stopIfTrue="1" operator="containsText" text="iw.kkZad">
      <formula>NOT(ISERROR(SEARCH("iw.kkZad",C2905)))</formula>
    </cfRule>
  </conditionalFormatting>
  <conditionalFormatting sqref="C2905">
    <cfRule type="cellIs" dxfId="1153" priority="345" stopIfTrue="1" operator="equal">
      <formula>1800</formula>
    </cfRule>
    <cfRule type="cellIs" dxfId="1152" priority="346" stopIfTrue="1" operator="equal">
      <formula>200</formula>
    </cfRule>
  </conditionalFormatting>
  <conditionalFormatting sqref="C2905">
    <cfRule type="containsText" dxfId="1151" priority="343" stopIfTrue="1" operator="containsText" text="dsoy jktdh; fo|ky;ksa esa iz;ksx gsrq fu%'kqYd">
      <formula>NOT(ISERROR(SEARCH("dsoy jktdh; fo|ky;ksa esa iz;ksx gsrq fu%'kqYd",C2905)))</formula>
    </cfRule>
  </conditionalFormatting>
  <conditionalFormatting sqref="C2892:C2893">
    <cfRule type="containsText" dxfId="1150" priority="325" stopIfTrue="1" operator="containsText" text="dsoy jktdh; fo|ky;ksa esa iz;ksx gsrq fu%'kqYd">
      <formula>NOT(ISERROR(SEARCH("dsoy jktdh; fo|ky;ksa esa iz;ksx gsrq fu%'kqYd",C2892)))</formula>
    </cfRule>
  </conditionalFormatting>
  <conditionalFormatting sqref="J2914">
    <cfRule type="cellIs" dxfId="1149" priority="342" stopIfTrue="1" operator="equal">
      <formula>0</formula>
    </cfRule>
  </conditionalFormatting>
  <conditionalFormatting sqref="J2914">
    <cfRule type="containsText" dxfId="1148" priority="338" stopIfTrue="1" operator="containsText" text="f'k{kk foHkkx jktLFkku">
      <formula>NOT(ISERROR(SEARCH("f'k{kk foHkkx jktLFkku",J2914)))</formula>
    </cfRule>
    <cfRule type="containsText" dxfId="1147" priority="341" stopIfTrue="1" operator="containsText" text="iw.kkZad">
      <formula>NOT(ISERROR(SEARCH("iw.kkZad",J2914)))</formula>
    </cfRule>
  </conditionalFormatting>
  <conditionalFormatting sqref="J2914">
    <cfRule type="cellIs" dxfId="1146" priority="339" stopIfTrue="1" operator="equal">
      <formula>1800</formula>
    </cfRule>
    <cfRule type="cellIs" dxfId="1145" priority="340" stopIfTrue="1" operator="equal">
      <formula>200</formula>
    </cfRule>
  </conditionalFormatting>
  <conditionalFormatting sqref="J2914">
    <cfRule type="containsText" dxfId="1144" priority="337" stopIfTrue="1" operator="containsText" text="dsoy jktdh; fo|ky;ksa esa iz;ksx gsrq fu%'kqYd">
      <formula>NOT(ISERROR(SEARCH("dsoy jktdh; fo|ky;ksa esa iz;ksx gsrq fu%'kqYd",J2914)))</formula>
    </cfRule>
  </conditionalFormatting>
  <conditionalFormatting sqref="C2889:C2890">
    <cfRule type="cellIs" dxfId="1143" priority="334" stopIfTrue="1" operator="equal">
      <formula>0</formula>
    </cfRule>
  </conditionalFormatting>
  <conditionalFormatting sqref="C2889:C2890">
    <cfRule type="containsText" dxfId="1142" priority="332" stopIfTrue="1" operator="containsText" text="f'k{kk foHkkx jktLFkku">
      <formula>NOT(ISERROR(SEARCH("f'k{kk foHkkx jktLFkku",C2889)))</formula>
    </cfRule>
    <cfRule type="containsText" dxfId="1141" priority="333" stopIfTrue="1" operator="containsText" text="iw.kkZad">
      <formula>NOT(ISERROR(SEARCH("iw.kkZad",C2889)))</formula>
    </cfRule>
  </conditionalFormatting>
  <conditionalFormatting sqref="C2889:C2890">
    <cfRule type="containsText" dxfId="1140" priority="331" stopIfTrue="1" operator="containsText" text="dsoy jktdh; fo|ky;ksa esa iz;ksx gsrq fu%'kqYd">
      <formula>NOT(ISERROR(SEARCH("dsoy jktdh; fo|ky;ksa esa iz;ksx gsrq fu%'kqYd",C2889)))</formula>
    </cfRule>
  </conditionalFormatting>
  <conditionalFormatting sqref="C2889:C2890">
    <cfRule type="cellIs" dxfId="1139" priority="335" stopIfTrue="1" operator="equal">
      <formula>1800</formula>
    </cfRule>
    <cfRule type="cellIs" dxfId="1138" priority="336" stopIfTrue="1" operator="equal">
      <formula>200</formula>
    </cfRule>
  </conditionalFormatting>
  <conditionalFormatting sqref="C2892:C2893">
    <cfRule type="cellIs" dxfId="1137" priority="330" stopIfTrue="1" operator="equal">
      <formula>0</formula>
    </cfRule>
  </conditionalFormatting>
  <conditionalFormatting sqref="C2892:C2893">
    <cfRule type="containsText" dxfId="1136" priority="326" stopIfTrue="1" operator="containsText" text="f'k{kk foHkkx jktLFkku">
      <formula>NOT(ISERROR(SEARCH("f'k{kk foHkkx jktLFkku",C2892)))</formula>
    </cfRule>
    <cfRule type="containsText" dxfId="1135" priority="329" stopIfTrue="1" operator="containsText" text="iw.kkZad">
      <formula>NOT(ISERROR(SEARCH("iw.kkZad",C2892)))</formula>
    </cfRule>
  </conditionalFormatting>
  <conditionalFormatting sqref="C2892:C2893">
    <cfRule type="cellIs" dxfId="1134" priority="327" stopIfTrue="1" operator="equal">
      <formula>1800</formula>
    </cfRule>
    <cfRule type="cellIs" dxfId="1133" priority="328" stopIfTrue="1" operator="equal">
      <formula>200</formula>
    </cfRule>
  </conditionalFormatting>
  <conditionalFormatting sqref="B2927 C2926:H2927 B2928:H2929 C2918:C2919 B2931 E2930:E2931 H2930:H2931 B2932:E2932 G2932:H2935 C2930:D2930 F2930:G2930 B2934:E2935 C2933:E2933 B2939 C2937 E2937 G2937 E2945 B2922:C2922 B2923:B2924 I2923 I2926 D2925:J2925 J2936:J2939">
    <cfRule type="cellIs" dxfId="1132" priority="318" stopIfTrue="1" operator="equal">
      <formula>0</formula>
    </cfRule>
  </conditionalFormatting>
  <conditionalFormatting sqref="B2927 C2926:H2927 B2928:H2929 C2918:C2919 B2931 E2930:E2931 H2930:H2931 B2932:E2932 G2932:H2935 C2930:D2930 F2930:G2930 B2934:E2935 C2933:E2933 B2939 C2937 E2937 G2937 E2945 B2922:C2922 B2923:B2924 I2923 I2926 D2925:J2925 J2936:J2939">
    <cfRule type="containsText" dxfId="1131" priority="314" stopIfTrue="1" operator="containsText" text="f'k{kk foHkkx jktLFkku">
      <formula>NOT(ISERROR(SEARCH("f'k{kk foHkkx jktLFkku",B2918)))</formula>
    </cfRule>
    <cfRule type="containsText" dxfId="1130" priority="317" stopIfTrue="1" operator="containsText" text="iw.kkZad">
      <formula>NOT(ISERROR(SEARCH("iw.kkZad",B2918)))</formula>
    </cfRule>
  </conditionalFormatting>
  <conditionalFormatting sqref="C2937 E2937 G2937 C2940 C2922 I2922:I2923 J2936:J2938">
    <cfRule type="cellIs" dxfId="1129" priority="315" stopIfTrue="1" operator="equal">
      <formula>1800</formula>
    </cfRule>
    <cfRule type="cellIs" dxfId="1128" priority="316" stopIfTrue="1" operator="equal">
      <formula>200</formula>
    </cfRule>
  </conditionalFormatting>
  <conditionalFormatting sqref="B2927 C2926:H2927 B2928:H2929 C2918:C2919 B2931 E2930:E2931 H2930:H2931 B2932:E2932 G2932:H2935 C2930:D2930 F2930:G2930 B2934:E2935 C2933:E2933 B2939 C2937 E2937 G2937 E2945 B2922:C2922 B2923:B2924 I2923 I2926 D2925:J2925 J2936:J2939">
    <cfRule type="containsText" dxfId="1127" priority="313" stopIfTrue="1" operator="containsText" text="dsoy jktdh; fo|ky;ksa esa iz;ksx gsrq fu%'kqYd">
      <formula>NOT(ISERROR(SEARCH("dsoy jktdh; fo|ky;ksa esa iz;ksx gsrq fu%'kqYd",B2918)))</formula>
    </cfRule>
  </conditionalFormatting>
  <conditionalFormatting sqref="H2945">
    <cfRule type="containsText" dxfId="1126" priority="309" stopIfTrue="1" operator="containsText" text="dsoy jktdh; fo|ky;ksa esa iz;ksx gsrq fu%'kqYd">
      <formula>NOT(ISERROR(SEARCH("dsoy jktdh; fo|ky;ksa esa iz;ksx gsrq fu%'kqYd",H2945)))</formula>
    </cfRule>
  </conditionalFormatting>
  <conditionalFormatting sqref="H2945">
    <cfRule type="cellIs" dxfId="1125" priority="312" stopIfTrue="1" operator="equal">
      <formula>0</formula>
    </cfRule>
  </conditionalFormatting>
  <conditionalFormatting sqref="A2915:A2916 B2918:B2921 C2940 B2936 B2925:C2925 B2938:C2938 B2926">
    <cfRule type="cellIs" dxfId="1124" priority="324" stopIfTrue="1" operator="equal">
      <formula>0</formula>
    </cfRule>
  </conditionalFormatting>
  <conditionalFormatting sqref="A2915:A2916 B2918:B2921 C2940 B2936 B2925:C2925 B2938:C2938 B2926">
    <cfRule type="containsText" dxfId="1123" priority="320" stopIfTrue="1" operator="containsText" text="f'k{kk foHkkx jktLFkku">
      <formula>NOT(ISERROR(SEARCH("f'k{kk foHkkx jktLFkku",A2915)))</formula>
    </cfRule>
    <cfRule type="containsText" dxfId="1122" priority="323" stopIfTrue="1" operator="containsText" text="iw.kkZad">
      <formula>NOT(ISERROR(SEARCH("iw.kkZad",A2915)))</formula>
    </cfRule>
  </conditionalFormatting>
  <conditionalFormatting sqref="C2919">
    <cfRule type="cellIs" dxfId="1121" priority="321" stopIfTrue="1" operator="equal">
      <formula>1800</formula>
    </cfRule>
    <cfRule type="cellIs" dxfId="1120" priority="322" stopIfTrue="1" operator="equal">
      <formula>200</formula>
    </cfRule>
  </conditionalFormatting>
  <conditionalFormatting sqref="A2915:A2916 B2918:B2921 C2940 B2936 B2925:C2925 B2938:C2938 B2926">
    <cfRule type="containsText" dxfId="1119" priority="319" stopIfTrue="1" operator="containsText" text="dsoy jktdh; fo|ky;ksa esa iz;ksx gsrq fu%'kqYd">
      <formula>NOT(ISERROR(SEARCH("dsoy jktdh; fo|ky;ksa esa iz;ksx gsrq fu%'kqYd",A2915)))</formula>
    </cfRule>
  </conditionalFormatting>
  <conditionalFormatting sqref="B2933 B2930">
    <cfRule type="containsText" dxfId="1118" priority="305" stopIfTrue="1" operator="containsText" text="dsoy jktdh; fo|ky;ksa esa iz;ksx gsrq fu%'kqYd">
      <formula>NOT(ISERROR(SEARCH("dsoy jktdh; fo|ky;ksa esa iz;ksx gsrq fu%'kqYd",B2930)))</formula>
    </cfRule>
  </conditionalFormatting>
  <conditionalFormatting sqref="H2945">
    <cfRule type="containsText" dxfId="1117" priority="310" stopIfTrue="1" operator="containsText" text="f'k{kk foHkkx jktLFkku">
      <formula>NOT(ISERROR(SEARCH("f'k{kk foHkkx jktLFkku",H2945)))</formula>
    </cfRule>
    <cfRule type="containsText" dxfId="1116" priority="311" stopIfTrue="1" operator="containsText" text="iw.kkZad">
      <formula>NOT(ISERROR(SEARCH("iw.kkZad",H2945)))</formula>
    </cfRule>
  </conditionalFormatting>
  <conditionalFormatting sqref="B2933 B2930">
    <cfRule type="cellIs" dxfId="1115" priority="308" stopIfTrue="1" operator="equal">
      <formula>0</formula>
    </cfRule>
  </conditionalFormatting>
  <conditionalFormatting sqref="B2933 B2930">
    <cfRule type="containsText" dxfId="1114" priority="306" stopIfTrue="1" operator="containsText" text="f'k{kk foHkkx jktLFkku">
      <formula>NOT(ISERROR(SEARCH("f'k{kk foHkkx jktLFkku",B2930)))</formula>
    </cfRule>
    <cfRule type="containsText" dxfId="1113" priority="307" stopIfTrue="1" operator="containsText" text="iw.kkZad">
      <formula>NOT(ISERROR(SEARCH("iw.kkZad",B2930)))</formula>
    </cfRule>
  </conditionalFormatting>
  <conditionalFormatting sqref="G2938">
    <cfRule type="cellIs" dxfId="1112" priority="304" stopIfTrue="1" operator="equal">
      <formula>0</formula>
    </cfRule>
  </conditionalFormatting>
  <conditionalFormatting sqref="G2938">
    <cfRule type="containsText" dxfId="1111" priority="302" stopIfTrue="1" operator="containsText" text="f'k{kk foHkkx jktLFkku">
      <formula>NOT(ISERROR(SEARCH("f'k{kk foHkkx jktLFkku",G2938)))</formula>
    </cfRule>
    <cfRule type="containsText" dxfId="1110" priority="303" stopIfTrue="1" operator="containsText" text="iw.kkZad">
      <formula>NOT(ISERROR(SEARCH("iw.kkZad",G2938)))</formula>
    </cfRule>
  </conditionalFormatting>
  <conditionalFormatting sqref="G2938">
    <cfRule type="containsText" dxfId="1109" priority="301" stopIfTrue="1" operator="containsText" text="dsoy jktdh; fo|ky;ksa esa iz;ksx gsrq fu%'kqYd">
      <formula>NOT(ISERROR(SEARCH("dsoy jktdh; fo|ky;ksa esa iz;ksx gsrq fu%'kqYd",G2938)))</formula>
    </cfRule>
  </conditionalFormatting>
  <conditionalFormatting sqref="I2937">
    <cfRule type="cellIs" dxfId="1108" priority="300" stopIfTrue="1" operator="equal">
      <formula>0</formula>
    </cfRule>
  </conditionalFormatting>
  <conditionalFormatting sqref="I2937">
    <cfRule type="containsText" dxfId="1107" priority="296" stopIfTrue="1" operator="containsText" text="f'k{kk foHkkx jktLFkku">
      <formula>NOT(ISERROR(SEARCH("f'k{kk foHkkx jktLFkku",I2937)))</formula>
    </cfRule>
    <cfRule type="containsText" dxfId="1106" priority="299" stopIfTrue="1" operator="containsText" text="iw.kkZad">
      <formula>NOT(ISERROR(SEARCH("iw.kkZad",I2937)))</formula>
    </cfRule>
  </conditionalFormatting>
  <conditionalFormatting sqref="I2937">
    <cfRule type="cellIs" dxfId="1105" priority="297" stopIfTrue="1" operator="equal">
      <formula>1800</formula>
    </cfRule>
    <cfRule type="cellIs" dxfId="1104" priority="298" stopIfTrue="1" operator="equal">
      <formula>200</formula>
    </cfRule>
  </conditionalFormatting>
  <conditionalFormatting sqref="I2937">
    <cfRule type="containsText" dxfId="1103" priority="295" stopIfTrue="1" operator="containsText" text="dsoy jktdh; fo|ky;ksa esa iz;ksx gsrq fu%'kqYd">
      <formula>NOT(ISERROR(SEARCH("dsoy jktdh; fo|ky;ksa esa iz;ksx gsrq fu%'kqYd",I2937)))</formula>
    </cfRule>
  </conditionalFormatting>
  <conditionalFormatting sqref="C2936">
    <cfRule type="cellIs" dxfId="1102" priority="294" stopIfTrue="1" operator="equal">
      <formula>0</formula>
    </cfRule>
  </conditionalFormatting>
  <conditionalFormatting sqref="C2936">
    <cfRule type="containsText" dxfId="1101" priority="290" stopIfTrue="1" operator="containsText" text="f'k{kk foHkkx jktLFkku">
      <formula>NOT(ISERROR(SEARCH("f'k{kk foHkkx jktLFkku",C2936)))</formula>
    </cfRule>
    <cfRule type="containsText" dxfId="1100" priority="293" stopIfTrue="1" operator="containsText" text="iw.kkZad">
      <formula>NOT(ISERROR(SEARCH("iw.kkZad",C2936)))</formula>
    </cfRule>
  </conditionalFormatting>
  <conditionalFormatting sqref="C2936">
    <cfRule type="cellIs" dxfId="1099" priority="291" stopIfTrue="1" operator="equal">
      <formula>1800</formula>
    </cfRule>
    <cfRule type="cellIs" dxfId="1098" priority="292" stopIfTrue="1" operator="equal">
      <formula>200</formula>
    </cfRule>
  </conditionalFormatting>
  <conditionalFormatting sqref="C2936">
    <cfRule type="containsText" dxfId="1097" priority="289" stopIfTrue="1" operator="containsText" text="dsoy jktdh; fo|ky;ksa esa iz;ksx gsrq fu%'kqYd">
      <formula>NOT(ISERROR(SEARCH("dsoy jktdh; fo|ky;ksa esa iz;ksx gsrq fu%'kqYd",C2936)))</formula>
    </cfRule>
  </conditionalFormatting>
  <conditionalFormatting sqref="C2923:C2924">
    <cfRule type="containsText" dxfId="1096" priority="271" stopIfTrue="1" operator="containsText" text="dsoy jktdh; fo|ky;ksa esa iz;ksx gsrq fu%'kqYd">
      <formula>NOT(ISERROR(SEARCH("dsoy jktdh; fo|ky;ksa esa iz;ksx gsrq fu%'kqYd",C2923)))</formula>
    </cfRule>
  </conditionalFormatting>
  <conditionalFormatting sqref="J2945">
    <cfRule type="cellIs" dxfId="1095" priority="288" stopIfTrue="1" operator="equal">
      <formula>0</formula>
    </cfRule>
  </conditionalFormatting>
  <conditionalFormatting sqref="J2945">
    <cfRule type="containsText" dxfId="1094" priority="284" stopIfTrue="1" operator="containsText" text="f'k{kk foHkkx jktLFkku">
      <formula>NOT(ISERROR(SEARCH("f'k{kk foHkkx jktLFkku",J2945)))</formula>
    </cfRule>
    <cfRule type="containsText" dxfId="1093" priority="287" stopIfTrue="1" operator="containsText" text="iw.kkZad">
      <formula>NOT(ISERROR(SEARCH("iw.kkZad",J2945)))</formula>
    </cfRule>
  </conditionalFormatting>
  <conditionalFormatting sqref="J2945">
    <cfRule type="cellIs" dxfId="1092" priority="285" stopIfTrue="1" operator="equal">
      <formula>1800</formula>
    </cfRule>
    <cfRule type="cellIs" dxfId="1091" priority="286" stopIfTrue="1" operator="equal">
      <formula>200</formula>
    </cfRule>
  </conditionalFormatting>
  <conditionalFormatting sqref="J2945">
    <cfRule type="containsText" dxfId="1090" priority="283" stopIfTrue="1" operator="containsText" text="dsoy jktdh; fo|ky;ksa esa iz;ksx gsrq fu%'kqYd">
      <formula>NOT(ISERROR(SEARCH("dsoy jktdh; fo|ky;ksa esa iz;ksx gsrq fu%'kqYd",J2945)))</formula>
    </cfRule>
  </conditionalFormatting>
  <conditionalFormatting sqref="C2920:C2921">
    <cfRule type="cellIs" dxfId="1089" priority="280" stopIfTrue="1" operator="equal">
      <formula>0</formula>
    </cfRule>
  </conditionalFormatting>
  <conditionalFormatting sqref="C2920:C2921">
    <cfRule type="containsText" dxfId="1088" priority="278" stopIfTrue="1" operator="containsText" text="f'k{kk foHkkx jktLFkku">
      <formula>NOT(ISERROR(SEARCH("f'k{kk foHkkx jktLFkku",C2920)))</formula>
    </cfRule>
    <cfRule type="containsText" dxfId="1087" priority="279" stopIfTrue="1" operator="containsText" text="iw.kkZad">
      <formula>NOT(ISERROR(SEARCH("iw.kkZad",C2920)))</formula>
    </cfRule>
  </conditionalFormatting>
  <conditionalFormatting sqref="C2920:C2921">
    <cfRule type="containsText" dxfId="1086" priority="277" stopIfTrue="1" operator="containsText" text="dsoy jktdh; fo|ky;ksa esa iz;ksx gsrq fu%'kqYd">
      <formula>NOT(ISERROR(SEARCH("dsoy jktdh; fo|ky;ksa esa iz;ksx gsrq fu%'kqYd",C2920)))</formula>
    </cfRule>
  </conditionalFormatting>
  <conditionalFormatting sqref="C2920:C2921">
    <cfRule type="cellIs" dxfId="1085" priority="281" stopIfTrue="1" operator="equal">
      <formula>1800</formula>
    </cfRule>
    <cfRule type="cellIs" dxfId="1084" priority="282" stopIfTrue="1" operator="equal">
      <formula>200</formula>
    </cfRule>
  </conditionalFormatting>
  <conditionalFormatting sqref="C2923:C2924">
    <cfRule type="cellIs" dxfId="1083" priority="276" stopIfTrue="1" operator="equal">
      <formula>0</formula>
    </cfRule>
  </conditionalFormatting>
  <conditionalFormatting sqref="C2923:C2924">
    <cfRule type="containsText" dxfId="1082" priority="272" stopIfTrue="1" operator="containsText" text="f'k{kk foHkkx jktLFkku">
      <formula>NOT(ISERROR(SEARCH("f'k{kk foHkkx jktLFkku",C2923)))</formula>
    </cfRule>
    <cfRule type="containsText" dxfId="1081" priority="275" stopIfTrue="1" operator="containsText" text="iw.kkZad">
      <formula>NOT(ISERROR(SEARCH("iw.kkZad",C2923)))</formula>
    </cfRule>
  </conditionalFormatting>
  <conditionalFormatting sqref="C2923:C2924">
    <cfRule type="cellIs" dxfId="1080" priority="273" stopIfTrue="1" operator="equal">
      <formula>1800</formula>
    </cfRule>
    <cfRule type="cellIs" dxfId="1079" priority="274" stopIfTrue="1" operator="equal">
      <formula>200</formula>
    </cfRule>
  </conditionalFormatting>
  <conditionalFormatting sqref="B2958 C2957:H2958 B2959:H2960 C2949:C2950 B2962 E2961:E2962 H2961:H2962 B2963:E2963 G2963:H2966 C2961:D2961 F2961:G2961 B2965:E2966 C2964:E2964 B2970 C2968 E2968 G2968 E2976 B2953:C2953 B2954:B2955 I2954 I2957 D2956:J2956 J2967:J2970">
    <cfRule type="cellIs" dxfId="1078" priority="264" stopIfTrue="1" operator="equal">
      <formula>0</formula>
    </cfRule>
  </conditionalFormatting>
  <conditionalFormatting sqref="B2958 C2957:H2958 B2959:H2960 C2949:C2950 B2962 E2961:E2962 H2961:H2962 B2963:E2963 G2963:H2966 C2961:D2961 F2961:G2961 B2965:E2966 C2964:E2964 B2970 C2968 E2968 G2968 E2976 B2953:C2953 B2954:B2955 I2954 I2957 D2956:J2956 J2967:J2970">
    <cfRule type="containsText" dxfId="1077" priority="260" stopIfTrue="1" operator="containsText" text="f'k{kk foHkkx jktLFkku">
      <formula>NOT(ISERROR(SEARCH("f'k{kk foHkkx jktLFkku",B2949)))</formula>
    </cfRule>
    <cfRule type="containsText" dxfId="1076" priority="263" stopIfTrue="1" operator="containsText" text="iw.kkZad">
      <formula>NOT(ISERROR(SEARCH("iw.kkZad",B2949)))</formula>
    </cfRule>
  </conditionalFormatting>
  <conditionalFormatting sqref="C2968 E2968 G2968 C2971 C2953 I2953:I2954 J2967:J2969">
    <cfRule type="cellIs" dxfId="1075" priority="261" stopIfTrue="1" operator="equal">
      <formula>1800</formula>
    </cfRule>
    <cfRule type="cellIs" dxfId="1074" priority="262" stopIfTrue="1" operator="equal">
      <formula>200</formula>
    </cfRule>
  </conditionalFormatting>
  <conditionalFormatting sqref="B2958 C2957:H2958 B2959:H2960 C2949:C2950 B2962 E2961:E2962 H2961:H2962 B2963:E2963 G2963:H2966 C2961:D2961 F2961:G2961 B2965:E2966 C2964:E2964 B2970 C2968 E2968 G2968 E2976 B2953:C2953 B2954:B2955 I2954 I2957 D2956:J2956 J2967:J2970">
    <cfRule type="containsText" dxfId="1073" priority="259" stopIfTrue="1" operator="containsText" text="dsoy jktdh; fo|ky;ksa esa iz;ksx gsrq fu%'kqYd">
      <formula>NOT(ISERROR(SEARCH("dsoy jktdh; fo|ky;ksa esa iz;ksx gsrq fu%'kqYd",B2949)))</formula>
    </cfRule>
  </conditionalFormatting>
  <conditionalFormatting sqref="H2976">
    <cfRule type="containsText" dxfId="1072" priority="255" stopIfTrue="1" operator="containsText" text="dsoy jktdh; fo|ky;ksa esa iz;ksx gsrq fu%'kqYd">
      <formula>NOT(ISERROR(SEARCH("dsoy jktdh; fo|ky;ksa esa iz;ksx gsrq fu%'kqYd",H2976)))</formula>
    </cfRule>
  </conditionalFormatting>
  <conditionalFormatting sqref="H2976">
    <cfRule type="cellIs" dxfId="1071" priority="258" stopIfTrue="1" operator="equal">
      <formula>0</formula>
    </cfRule>
  </conditionalFormatting>
  <conditionalFormatting sqref="A2946:A2947 B2949:B2952 C2971 B2967 B2956:C2956 B2969:C2969 B2957">
    <cfRule type="cellIs" dxfId="1070" priority="270" stopIfTrue="1" operator="equal">
      <formula>0</formula>
    </cfRule>
  </conditionalFormatting>
  <conditionalFormatting sqref="A2946:A2947 B2949:B2952 C2971 B2967 B2956:C2956 B2969:C2969 B2957">
    <cfRule type="containsText" dxfId="1069" priority="266" stopIfTrue="1" operator="containsText" text="f'k{kk foHkkx jktLFkku">
      <formula>NOT(ISERROR(SEARCH("f'k{kk foHkkx jktLFkku",A2946)))</formula>
    </cfRule>
    <cfRule type="containsText" dxfId="1068" priority="269" stopIfTrue="1" operator="containsText" text="iw.kkZad">
      <formula>NOT(ISERROR(SEARCH("iw.kkZad",A2946)))</formula>
    </cfRule>
  </conditionalFormatting>
  <conditionalFormatting sqref="C2950">
    <cfRule type="cellIs" dxfId="1067" priority="267" stopIfTrue="1" operator="equal">
      <formula>1800</formula>
    </cfRule>
    <cfRule type="cellIs" dxfId="1066" priority="268" stopIfTrue="1" operator="equal">
      <formula>200</formula>
    </cfRule>
  </conditionalFormatting>
  <conditionalFormatting sqref="A2946:A2947 B2949:B2952 C2971 B2967 B2956:C2956 B2969:C2969 B2957">
    <cfRule type="containsText" dxfId="1065" priority="265" stopIfTrue="1" operator="containsText" text="dsoy jktdh; fo|ky;ksa esa iz;ksx gsrq fu%'kqYd">
      <formula>NOT(ISERROR(SEARCH("dsoy jktdh; fo|ky;ksa esa iz;ksx gsrq fu%'kqYd",A2946)))</formula>
    </cfRule>
  </conditionalFormatting>
  <conditionalFormatting sqref="B2964 B2961">
    <cfRule type="containsText" dxfId="1064" priority="251" stopIfTrue="1" operator="containsText" text="dsoy jktdh; fo|ky;ksa esa iz;ksx gsrq fu%'kqYd">
      <formula>NOT(ISERROR(SEARCH("dsoy jktdh; fo|ky;ksa esa iz;ksx gsrq fu%'kqYd",B2961)))</formula>
    </cfRule>
  </conditionalFormatting>
  <conditionalFormatting sqref="H2976">
    <cfRule type="containsText" dxfId="1063" priority="256" stopIfTrue="1" operator="containsText" text="f'k{kk foHkkx jktLFkku">
      <formula>NOT(ISERROR(SEARCH("f'k{kk foHkkx jktLFkku",H2976)))</formula>
    </cfRule>
    <cfRule type="containsText" dxfId="1062" priority="257" stopIfTrue="1" operator="containsText" text="iw.kkZad">
      <formula>NOT(ISERROR(SEARCH("iw.kkZad",H2976)))</formula>
    </cfRule>
  </conditionalFormatting>
  <conditionalFormatting sqref="B2964 B2961">
    <cfRule type="cellIs" dxfId="1061" priority="254" stopIfTrue="1" operator="equal">
      <formula>0</formula>
    </cfRule>
  </conditionalFormatting>
  <conditionalFormatting sqref="B2964 B2961">
    <cfRule type="containsText" dxfId="1060" priority="252" stopIfTrue="1" operator="containsText" text="f'k{kk foHkkx jktLFkku">
      <formula>NOT(ISERROR(SEARCH("f'k{kk foHkkx jktLFkku",B2961)))</formula>
    </cfRule>
    <cfRule type="containsText" dxfId="1059" priority="253" stopIfTrue="1" operator="containsText" text="iw.kkZad">
      <formula>NOT(ISERROR(SEARCH("iw.kkZad",B2961)))</formula>
    </cfRule>
  </conditionalFormatting>
  <conditionalFormatting sqref="G2969">
    <cfRule type="cellIs" dxfId="1058" priority="250" stopIfTrue="1" operator="equal">
      <formula>0</formula>
    </cfRule>
  </conditionalFormatting>
  <conditionalFormatting sqref="G2969">
    <cfRule type="containsText" dxfId="1057" priority="248" stopIfTrue="1" operator="containsText" text="f'k{kk foHkkx jktLFkku">
      <formula>NOT(ISERROR(SEARCH("f'k{kk foHkkx jktLFkku",G2969)))</formula>
    </cfRule>
    <cfRule type="containsText" dxfId="1056" priority="249" stopIfTrue="1" operator="containsText" text="iw.kkZad">
      <formula>NOT(ISERROR(SEARCH("iw.kkZad",G2969)))</formula>
    </cfRule>
  </conditionalFormatting>
  <conditionalFormatting sqref="G2969">
    <cfRule type="containsText" dxfId="1055" priority="247" stopIfTrue="1" operator="containsText" text="dsoy jktdh; fo|ky;ksa esa iz;ksx gsrq fu%'kqYd">
      <formula>NOT(ISERROR(SEARCH("dsoy jktdh; fo|ky;ksa esa iz;ksx gsrq fu%'kqYd",G2969)))</formula>
    </cfRule>
  </conditionalFormatting>
  <conditionalFormatting sqref="I2968">
    <cfRule type="cellIs" dxfId="1054" priority="246" stopIfTrue="1" operator="equal">
      <formula>0</formula>
    </cfRule>
  </conditionalFormatting>
  <conditionalFormatting sqref="I2968">
    <cfRule type="containsText" dxfId="1053" priority="242" stopIfTrue="1" operator="containsText" text="f'k{kk foHkkx jktLFkku">
      <formula>NOT(ISERROR(SEARCH("f'k{kk foHkkx jktLFkku",I2968)))</formula>
    </cfRule>
    <cfRule type="containsText" dxfId="1052" priority="245" stopIfTrue="1" operator="containsText" text="iw.kkZad">
      <formula>NOT(ISERROR(SEARCH("iw.kkZad",I2968)))</formula>
    </cfRule>
  </conditionalFormatting>
  <conditionalFormatting sqref="I2968">
    <cfRule type="cellIs" dxfId="1051" priority="243" stopIfTrue="1" operator="equal">
      <formula>1800</formula>
    </cfRule>
    <cfRule type="cellIs" dxfId="1050" priority="244" stopIfTrue="1" operator="equal">
      <formula>200</formula>
    </cfRule>
  </conditionalFormatting>
  <conditionalFormatting sqref="I2968">
    <cfRule type="containsText" dxfId="1049" priority="241" stopIfTrue="1" operator="containsText" text="dsoy jktdh; fo|ky;ksa esa iz;ksx gsrq fu%'kqYd">
      <formula>NOT(ISERROR(SEARCH("dsoy jktdh; fo|ky;ksa esa iz;ksx gsrq fu%'kqYd",I2968)))</formula>
    </cfRule>
  </conditionalFormatting>
  <conditionalFormatting sqref="C2967">
    <cfRule type="cellIs" dxfId="1048" priority="240" stopIfTrue="1" operator="equal">
      <formula>0</formula>
    </cfRule>
  </conditionalFormatting>
  <conditionalFormatting sqref="C2967">
    <cfRule type="containsText" dxfId="1047" priority="236" stopIfTrue="1" operator="containsText" text="f'k{kk foHkkx jktLFkku">
      <formula>NOT(ISERROR(SEARCH("f'k{kk foHkkx jktLFkku",C2967)))</formula>
    </cfRule>
    <cfRule type="containsText" dxfId="1046" priority="239" stopIfTrue="1" operator="containsText" text="iw.kkZad">
      <formula>NOT(ISERROR(SEARCH("iw.kkZad",C2967)))</formula>
    </cfRule>
  </conditionalFormatting>
  <conditionalFormatting sqref="C2967">
    <cfRule type="cellIs" dxfId="1045" priority="237" stopIfTrue="1" operator="equal">
      <formula>1800</formula>
    </cfRule>
    <cfRule type="cellIs" dxfId="1044" priority="238" stopIfTrue="1" operator="equal">
      <formula>200</formula>
    </cfRule>
  </conditionalFormatting>
  <conditionalFormatting sqref="C2967">
    <cfRule type="containsText" dxfId="1043" priority="235" stopIfTrue="1" operator="containsText" text="dsoy jktdh; fo|ky;ksa esa iz;ksx gsrq fu%'kqYd">
      <formula>NOT(ISERROR(SEARCH("dsoy jktdh; fo|ky;ksa esa iz;ksx gsrq fu%'kqYd",C2967)))</formula>
    </cfRule>
  </conditionalFormatting>
  <conditionalFormatting sqref="C2954:C2955">
    <cfRule type="containsText" dxfId="1042" priority="217" stopIfTrue="1" operator="containsText" text="dsoy jktdh; fo|ky;ksa esa iz;ksx gsrq fu%'kqYd">
      <formula>NOT(ISERROR(SEARCH("dsoy jktdh; fo|ky;ksa esa iz;ksx gsrq fu%'kqYd",C2954)))</formula>
    </cfRule>
  </conditionalFormatting>
  <conditionalFormatting sqref="J2976">
    <cfRule type="cellIs" dxfId="1041" priority="234" stopIfTrue="1" operator="equal">
      <formula>0</formula>
    </cfRule>
  </conditionalFormatting>
  <conditionalFormatting sqref="J2976">
    <cfRule type="containsText" dxfId="1040" priority="230" stopIfTrue="1" operator="containsText" text="f'k{kk foHkkx jktLFkku">
      <formula>NOT(ISERROR(SEARCH("f'k{kk foHkkx jktLFkku",J2976)))</formula>
    </cfRule>
    <cfRule type="containsText" dxfId="1039" priority="233" stopIfTrue="1" operator="containsText" text="iw.kkZad">
      <formula>NOT(ISERROR(SEARCH("iw.kkZad",J2976)))</formula>
    </cfRule>
  </conditionalFormatting>
  <conditionalFormatting sqref="J2976">
    <cfRule type="cellIs" dxfId="1038" priority="231" stopIfTrue="1" operator="equal">
      <formula>1800</formula>
    </cfRule>
    <cfRule type="cellIs" dxfId="1037" priority="232" stopIfTrue="1" operator="equal">
      <formula>200</formula>
    </cfRule>
  </conditionalFormatting>
  <conditionalFormatting sqref="J2976">
    <cfRule type="containsText" dxfId="1036" priority="229" stopIfTrue="1" operator="containsText" text="dsoy jktdh; fo|ky;ksa esa iz;ksx gsrq fu%'kqYd">
      <formula>NOT(ISERROR(SEARCH("dsoy jktdh; fo|ky;ksa esa iz;ksx gsrq fu%'kqYd",J2976)))</formula>
    </cfRule>
  </conditionalFormatting>
  <conditionalFormatting sqref="C2951:C2952">
    <cfRule type="cellIs" dxfId="1035" priority="226" stopIfTrue="1" operator="equal">
      <formula>0</formula>
    </cfRule>
  </conditionalFormatting>
  <conditionalFormatting sqref="C2951:C2952">
    <cfRule type="containsText" dxfId="1034" priority="224" stopIfTrue="1" operator="containsText" text="f'k{kk foHkkx jktLFkku">
      <formula>NOT(ISERROR(SEARCH("f'k{kk foHkkx jktLFkku",C2951)))</formula>
    </cfRule>
    <cfRule type="containsText" dxfId="1033" priority="225" stopIfTrue="1" operator="containsText" text="iw.kkZad">
      <formula>NOT(ISERROR(SEARCH("iw.kkZad",C2951)))</formula>
    </cfRule>
  </conditionalFormatting>
  <conditionalFormatting sqref="C2951:C2952">
    <cfRule type="containsText" dxfId="1032" priority="223" stopIfTrue="1" operator="containsText" text="dsoy jktdh; fo|ky;ksa esa iz;ksx gsrq fu%'kqYd">
      <formula>NOT(ISERROR(SEARCH("dsoy jktdh; fo|ky;ksa esa iz;ksx gsrq fu%'kqYd",C2951)))</formula>
    </cfRule>
  </conditionalFormatting>
  <conditionalFormatting sqref="C2951:C2952">
    <cfRule type="cellIs" dxfId="1031" priority="227" stopIfTrue="1" operator="equal">
      <formula>1800</formula>
    </cfRule>
    <cfRule type="cellIs" dxfId="1030" priority="228" stopIfTrue="1" operator="equal">
      <formula>200</formula>
    </cfRule>
  </conditionalFormatting>
  <conditionalFormatting sqref="C2954:C2955">
    <cfRule type="cellIs" dxfId="1029" priority="222" stopIfTrue="1" operator="equal">
      <formula>0</formula>
    </cfRule>
  </conditionalFormatting>
  <conditionalFormatting sqref="C2954:C2955">
    <cfRule type="containsText" dxfId="1028" priority="218" stopIfTrue="1" operator="containsText" text="f'k{kk foHkkx jktLFkku">
      <formula>NOT(ISERROR(SEARCH("f'k{kk foHkkx jktLFkku",C2954)))</formula>
    </cfRule>
    <cfRule type="containsText" dxfId="1027" priority="221" stopIfTrue="1" operator="containsText" text="iw.kkZad">
      <formula>NOT(ISERROR(SEARCH("iw.kkZad",C2954)))</formula>
    </cfRule>
  </conditionalFormatting>
  <conditionalFormatting sqref="C2954:C2955">
    <cfRule type="cellIs" dxfId="1026" priority="219" stopIfTrue="1" operator="equal">
      <formula>1800</formula>
    </cfRule>
    <cfRule type="cellIs" dxfId="1025" priority="220" stopIfTrue="1" operator="equal">
      <formula>200</formula>
    </cfRule>
  </conditionalFormatting>
  <conditionalFormatting sqref="B2989 C2988:H2989 B2990:H2991 C2980:C2981 B2993 E2992:E2993 H2992:H2993 B2994:E2994 G2994:H2997 C2992:D2992 F2992:G2992 B2996:E2997 C2995:E2995 B3001 C2999 E2999 G2999 E3007 B2984:C2984 B2985:B2986 I2985 I2988 D2987:J2987 J2998:J3001">
    <cfRule type="cellIs" dxfId="1024" priority="210" stopIfTrue="1" operator="equal">
      <formula>0</formula>
    </cfRule>
  </conditionalFormatting>
  <conditionalFormatting sqref="B2989 C2988:H2989 B2990:H2991 C2980:C2981 B2993 E2992:E2993 H2992:H2993 B2994:E2994 G2994:H2997 C2992:D2992 F2992:G2992 B2996:E2997 C2995:E2995 B3001 C2999 E2999 G2999 E3007 B2984:C2984 B2985:B2986 I2985 I2988 D2987:J2987 J2998:J3001">
    <cfRule type="containsText" dxfId="1023" priority="206" stopIfTrue="1" operator="containsText" text="f'k{kk foHkkx jktLFkku">
      <formula>NOT(ISERROR(SEARCH("f'k{kk foHkkx jktLFkku",B2980)))</formula>
    </cfRule>
    <cfRule type="containsText" dxfId="1022" priority="209" stopIfTrue="1" operator="containsText" text="iw.kkZad">
      <formula>NOT(ISERROR(SEARCH("iw.kkZad",B2980)))</formula>
    </cfRule>
  </conditionalFormatting>
  <conditionalFormatting sqref="C2999 E2999 G2999 C3002 C2984 I2984:I2985 J2998:J3000">
    <cfRule type="cellIs" dxfId="1021" priority="207" stopIfTrue="1" operator="equal">
      <formula>1800</formula>
    </cfRule>
    <cfRule type="cellIs" dxfId="1020" priority="208" stopIfTrue="1" operator="equal">
      <formula>200</formula>
    </cfRule>
  </conditionalFormatting>
  <conditionalFormatting sqref="B2989 C2988:H2989 B2990:H2991 C2980:C2981 B2993 E2992:E2993 H2992:H2993 B2994:E2994 G2994:H2997 C2992:D2992 F2992:G2992 B2996:E2997 C2995:E2995 B3001 C2999 E2999 G2999 E3007 B2984:C2984 B2985:B2986 I2985 I2988 D2987:J2987 J2998:J3001">
    <cfRule type="containsText" dxfId="1019" priority="205" stopIfTrue="1" operator="containsText" text="dsoy jktdh; fo|ky;ksa esa iz;ksx gsrq fu%'kqYd">
      <formula>NOT(ISERROR(SEARCH("dsoy jktdh; fo|ky;ksa esa iz;ksx gsrq fu%'kqYd",B2980)))</formula>
    </cfRule>
  </conditionalFormatting>
  <conditionalFormatting sqref="H3007">
    <cfRule type="containsText" dxfId="1018" priority="201" stopIfTrue="1" operator="containsText" text="dsoy jktdh; fo|ky;ksa esa iz;ksx gsrq fu%'kqYd">
      <formula>NOT(ISERROR(SEARCH("dsoy jktdh; fo|ky;ksa esa iz;ksx gsrq fu%'kqYd",H3007)))</formula>
    </cfRule>
  </conditionalFormatting>
  <conditionalFormatting sqref="H3007">
    <cfRule type="cellIs" dxfId="1017" priority="204" stopIfTrue="1" operator="equal">
      <formula>0</formula>
    </cfRule>
  </conditionalFormatting>
  <conditionalFormatting sqref="A2977:A2978 B2980:B2983 C3002 B2998 B2987:C2987 B3000:C3000 B2988">
    <cfRule type="cellIs" dxfId="1016" priority="216" stopIfTrue="1" operator="equal">
      <formula>0</formula>
    </cfRule>
  </conditionalFormatting>
  <conditionalFormatting sqref="A2977:A2978 B2980:B2983 C3002 B2998 B2987:C2987 B3000:C3000 B2988">
    <cfRule type="containsText" dxfId="1015" priority="212" stopIfTrue="1" operator="containsText" text="f'k{kk foHkkx jktLFkku">
      <formula>NOT(ISERROR(SEARCH("f'k{kk foHkkx jktLFkku",A2977)))</formula>
    </cfRule>
    <cfRule type="containsText" dxfId="1014" priority="215" stopIfTrue="1" operator="containsText" text="iw.kkZad">
      <formula>NOT(ISERROR(SEARCH("iw.kkZad",A2977)))</formula>
    </cfRule>
  </conditionalFormatting>
  <conditionalFormatting sqref="C2981">
    <cfRule type="cellIs" dxfId="1013" priority="213" stopIfTrue="1" operator="equal">
      <formula>1800</formula>
    </cfRule>
    <cfRule type="cellIs" dxfId="1012" priority="214" stopIfTrue="1" operator="equal">
      <formula>200</formula>
    </cfRule>
  </conditionalFormatting>
  <conditionalFormatting sqref="A2977:A2978 B2980:B2983 C3002 B2998 B2987:C2987 B3000:C3000 B2988">
    <cfRule type="containsText" dxfId="1011" priority="211" stopIfTrue="1" operator="containsText" text="dsoy jktdh; fo|ky;ksa esa iz;ksx gsrq fu%'kqYd">
      <formula>NOT(ISERROR(SEARCH("dsoy jktdh; fo|ky;ksa esa iz;ksx gsrq fu%'kqYd",A2977)))</formula>
    </cfRule>
  </conditionalFormatting>
  <conditionalFormatting sqref="B2995 B2992">
    <cfRule type="containsText" dxfId="1010" priority="197" stopIfTrue="1" operator="containsText" text="dsoy jktdh; fo|ky;ksa esa iz;ksx gsrq fu%'kqYd">
      <formula>NOT(ISERROR(SEARCH("dsoy jktdh; fo|ky;ksa esa iz;ksx gsrq fu%'kqYd",B2992)))</formula>
    </cfRule>
  </conditionalFormatting>
  <conditionalFormatting sqref="H3007">
    <cfRule type="containsText" dxfId="1009" priority="202" stopIfTrue="1" operator="containsText" text="f'k{kk foHkkx jktLFkku">
      <formula>NOT(ISERROR(SEARCH("f'k{kk foHkkx jktLFkku",H3007)))</formula>
    </cfRule>
    <cfRule type="containsText" dxfId="1008" priority="203" stopIfTrue="1" operator="containsText" text="iw.kkZad">
      <formula>NOT(ISERROR(SEARCH("iw.kkZad",H3007)))</formula>
    </cfRule>
  </conditionalFormatting>
  <conditionalFormatting sqref="B2995 B2992">
    <cfRule type="cellIs" dxfId="1007" priority="200" stopIfTrue="1" operator="equal">
      <formula>0</formula>
    </cfRule>
  </conditionalFormatting>
  <conditionalFormatting sqref="B2995 B2992">
    <cfRule type="containsText" dxfId="1006" priority="198" stopIfTrue="1" operator="containsText" text="f'k{kk foHkkx jktLFkku">
      <formula>NOT(ISERROR(SEARCH("f'k{kk foHkkx jktLFkku",B2992)))</formula>
    </cfRule>
    <cfRule type="containsText" dxfId="1005" priority="199" stopIfTrue="1" operator="containsText" text="iw.kkZad">
      <formula>NOT(ISERROR(SEARCH("iw.kkZad",B2992)))</formula>
    </cfRule>
  </conditionalFormatting>
  <conditionalFormatting sqref="G3000">
    <cfRule type="cellIs" dxfId="1004" priority="196" stopIfTrue="1" operator="equal">
      <formula>0</formula>
    </cfRule>
  </conditionalFormatting>
  <conditionalFormatting sqref="G3000">
    <cfRule type="containsText" dxfId="1003" priority="194" stopIfTrue="1" operator="containsText" text="f'k{kk foHkkx jktLFkku">
      <formula>NOT(ISERROR(SEARCH("f'k{kk foHkkx jktLFkku",G3000)))</formula>
    </cfRule>
    <cfRule type="containsText" dxfId="1002" priority="195" stopIfTrue="1" operator="containsText" text="iw.kkZad">
      <formula>NOT(ISERROR(SEARCH("iw.kkZad",G3000)))</formula>
    </cfRule>
  </conditionalFormatting>
  <conditionalFormatting sqref="G3000">
    <cfRule type="containsText" dxfId="1001" priority="193" stopIfTrue="1" operator="containsText" text="dsoy jktdh; fo|ky;ksa esa iz;ksx gsrq fu%'kqYd">
      <formula>NOT(ISERROR(SEARCH("dsoy jktdh; fo|ky;ksa esa iz;ksx gsrq fu%'kqYd",G3000)))</formula>
    </cfRule>
  </conditionalFormatting>
  <conditionalFormatting sqref="I2999">
    <cfRule type="cellIs" dxfId="1000" priority="192" stopIfTrue="1" operator="equal">
      <formula>0</formula>
    </cfRule>
  </conditionalFormatting>
  <conditionalFormatting sqref="I2999">
    <cfRule type="containsText" dxfId="999" priority="188" stopIfTrue="1" operator="containsText" text="f'k{kk foHkkx jktLFkku">
      <formula>NOT(ISERROR(SEARCH("f'k{kk foHkkx jktLFkku",I2999)))</formula>
    </cfRule>
    <cfRule type="containsText" dxfId="998" priority="191" stopIfTrue="1" operator="containsText" text="iw.kkZad">
      <formula>NOT(ISERROR(SEARCH("iw.kkZad",I2999)))</formula>
    </cfRule>
  </conditionalFormatting>
  <conditionalFormatting sqref="I2999">
    <cfRule type="cellIs" dxfId="997" priority="189" stopIfTrue="1" operator="equal">
      <formula>1800</formula>
    </cfRule>
    <cfRule type="cellIs" dxfId="996" priority="190" stopIfTrue="1" operator="equal">
      <formula>200</formula>
    </cfRule>
  </conditionalFormatting>
  <conditionalFormatting sqref="I2999">
    <cfRule type="containsText" dxfId="995" priority="187" stopIfTrue="1" operator="containsText" text="dsoy jktdh; fo|ky;ksa esa iz;ksx gsrq fu%'kqYd">
      <formula>NOT(ISERROR(SEARCH("dsoy jktdh; fo|ky;ksa esa iz;ksx gsrq fu%'kqYd",I2999)))</formula>
    </cfRule>
  </conditionalFormatting>
  <conditionalFormatting sqref="C2998">
    <cfRule type="cellIs" dxfId="994" priority="186" stopIfTrue="1" operator="equal">
      <formula>0</formula>
    </cfRule>
  </conditionalFormatting>
  <conditionalFormatting sqref="C2998">
    <cfRule type="containsText" dxfId="993" priority="182" stopIfTrue="1" operator="containsText" text="f'k{kk foHkkx jktLFkku">
      <formula>NOT(ISERROR(SEARCH("f'k{kk foHkkx jktLFkku",C2998)))</formula>
    </cfRule>
    <cfRule type="containsText" dxfId="992" priority="185" stopIfTrue="1" operator="containsText" text="iw.kkZad">
      <formula>NOT(ISERROR(SEARCH("iw.kkZad",C2998)))</formula>
    </cfRule>
  </conditionalFormatting>
  <conditionalFormatting sqref="C2998">
    <cfRule type="cellIs" dxfId="991" priority="183" stopIfTrue="1" operator="equal">
      <formula>1800</formula>
    </cfRule>
    <cfRule type="cellIs" dxfId="990" priority="184" stopIfTrue="1" operator="equal">
      <formula>200</formula>
    </cfRule>
  </conditionalFormatting>
  <conditionalFormatting sqref="C2998">
    <cfRule type="containsText" dxfId="989" priority="181" stopIfTrue="1" operator="containsText" text="dsoy jktdh; fo|ky;ksa esa iz;ksx gsrq fu%'kqYd">
      <formula>NOT(ISERROR(SEARCH("dsoy jktdh; fo|ky;ksa esa iz;ksx gsrq fu%'kqYd",C2998)))</formula>
    </cfRule>
  </conditionalFormatting>
  <conditionalFormatting sqref="C2985:C2986">
    <cfRule type="containsText" dxfId="988" priority="163" stopIfTrue="1" operator="containsText" text="dsoy jktdh; fo|ky;ksa esa iz;ksx gsrq fu%'kqYd">
      <formula>NOT(ISERROR(SEARCH("dsoy jktdh; fo|ky;ksa esa iz;ksx gsrq fu%'kqYd",C2985)))</formula>
    </cfRule>
  </conditionalFormatting>
  <conditionalFormatting sqref="J3007">
    <cfRule type="cellIs" dxfId="987" priority="180" stopIfTrue="1" operator="equal">
      <formula>0</formula>
    </cfRule>
  </conditionalFormatting>
  <conditionalFormatting sqref="J3007">
    <cfRule type="containsText" dxfId="986" priority="176" stopIfTrue="1" operator="containsText" text="f'k{kk foHkkx jktLFkku">
      <formula>NOT(ISERROR(SEARCH("f'k{kk foHkkx jktLFkku",J3007)))</formula>
    </cfRule>
    <cfRule type="containsText" dxfId="985" priority="179" stopIfTrue="1" operator="containsText" text="iw.kkZad">
      <formula>NOT(ISERROR(SEARCH("iw.kkZad",J3007)))</formula>
    </cfRule>
  </conditionalFormatting>
  <conditionalFormatting sqref="J3007">
    <cfRule type="cellIs" dxfId="984" priority="177" stopIfTrue="1" operator="equal">
      <formula>1800</formula>
    </cfRule>
    <cfRule type="cellIs" dxfId="983" priority="178" stopIfTrue="1" operator="equal">
      <formula>200</formula>
    </cfRule>
  </conditionalFormatting>
  <conditionalFormatting sqref="J3007">
    <cfRule type="containsText" dxfId="982" priority="175" stopIfTrue="1" operator="containsText" text="dsoy jktdh; fo|ky;ksa esa iz;ksx gsrq fu%'kqYd">
      <formula>NOT(ISERROR(SEARCH("dsoy jktdh; fo|ky;ksa esa iz;ksx gsrq fu%'kqYd",J3007)))</formula>
    </cfRule>
  </conditionalFormatting>
  <conditionalFormatting sqref="C2982:C2983">
    <cfRule type="cellIs" dxfId="981" priority="172" stopIfTrue="1" operator="equal">
      <formula>0</formula>
    </cfRule>
  </conditionalFormatting>
  <conditionalFormatting sqref="C2982:C2983">
    <cfRule type="containsText" dxfId="980" priority="170" stopIfTrue="1" operator="containsText" text="f'k{kk foHkkx jktLFkku">
      <formula>NOT(ISERROR(SEARCH("f'k{kk foHkkx jktLFkku",C2982)))</formula>
    </cfRule>
    <cfRule type="containsText" dxfId="979" priority="171" stopIfTrue="1" operator="containsText" text="iw.kkZad">
      <formula>NOT(ISERROR(SEARCH("iw.kkZad",C2982)))</formula>
    </cfRule>
  </conditionalFormatting>
  <conditionalFormatting sqref="C2982:C2983">
    <cfRule type="containsText" dxfId="978" priority="169" stopIfTrue="1" operator="containsText" text="dsoy jktdh; fo|ky;ksa esa iz;ksx gsrq fu%'kqYd">
      <formula>NOT(ISERROR(SEARCH("dsoy jktdh; fo|ky;ksa esa iz;ksx gsrq fu%'kqYd",C2982)))</formula>
    </cfRule>
  </conditionalFormatting>
  <conditionalFormatting sqref="C2982:C2983">
    <cfRule type="cellIs" dxfId="977" priority="173" stopIfTrue="1" operator="equal">
      <formula>1800</formula>
    </cfRule>
    <cfRule type="cellIs" dxfId="976" priority="174" stopIfTrue="1" operator="equal">
      <formula>200</formula>
    </cfRule>
  </conditionalFormatting>
  <conditionalFormatting sqref="C2985:C2986">
    <cfRule type="cellIs" dxfId="975" priority="168" stopIfTrue="1" operator="equal">
      <formula>0</formula>
    </cfRule>
  </conditionalFormatting>
  <conditionalFormatting sqref="C2985:C2986">
    <cfRule type="containsText" dxfId="974" priority="164" stopIfTrue="1" operator="containsText" text="f'k{kk foHkkx jktLFkku">
      <formula>NOT(ISERROR(SEARCH("f'k{kk foHkkx jktLFkku",C2985)))</formula>
    </cfRule>
    <cfRule type="containsText" dxfId="973" priority="167" stopIfTrue="1" operator="containsText" text="iw.kkZad">
      <formula>NOT(ISERROR(SEARCH("iw.kkZad",C2985)))</formula>
    </cfRule>
  </conditionalFormatting>
  <conditionalFormatting sqref="C2985:C2986">
    <cfRule type="cellIs" dxfId="972" priority="165" stopIfTrue="1" operator="equal">
      <formula>1800</formula>
    </cfRule>
    <cfRule type="cellIs" dxfId="971" priority="166" stopIfTrue="1" operator="equal">
      <formula>200</formula>
    </cfRule>
  </conditionalFormatting>
  <conditionalFormatting sqref="B3020 C3019:H3020 B3021:H3022 C3011:C3012 B3024 E3023:E3024 H3023:H3024 B3025:E3025 G3025:H3028 C3023:D3023 F3023:G3023 B3027:E3028 C3026:E3026 B3032 C3030 E3030 G3030 E3038 B3015:C3015 B3016:B3017 I3016 I3019 D3018:J3018 J3029:J3032">
    <cfRule type="cellIs" dxfId="970" priority="156" stopIfTrue="1" operator="equal">
      <formula>0</formula>
    </cfRule>
  </conditionalFormatting>
  <conditionalFormatting sqref="B3020 C3019:H3020 B3021:H3022 C3011:C3012 B3024 E3023:E3024 H3023:H3024 B3025:E3025 G3025:H3028 C3023:D3023 F3023:G3023 B3027:E3028 C3026:E3026 B3032 C3030 E3030 G3030 E3038 B3015:C3015 B3016:B3017 I3016 I3019 D3018:J3018 J3029:J3032">
    <cfRule type="containsText" dxfId="969" priority="152" stopIfTrue="1" operator="containsText" text="f'k{kk foHkkx jktLFkku">
      <formula>NOT(ISERROR(SEARCH("f'k{kk foHkkx jktLFkku",B3011)))</formula>
    </cfRule>
    <cfRule type="containsText" dxfId="968" priority="155" stopIfTrue="1" operator="containsText" text="iw.kkZad">
      <formula>NOT(ISERROR(SEARCH("iw.kkZad",B3011)))</formula>
    </cfRule>
  </conditionalFormatting>
  <conditionalFormatting sqref="C3030 E3030 G3030 C3033 C3015 I3015:I3016 J3029:J3031">
    <cfRule type="cellIs" dxfId="967" priority="153" stopIfTrue="1" operator="equal">
      <formula>1800</formula>
    </cfRule>
    <cfRule type="cellIs" dxfId="966" priority="154" stopIfTrue="1" operator="equal">
      <formula>200</formula>
    </cfRule>
  </conditionalFormatting>
  <conditionalFormatting sqref="B3020 C3019:H3020 B3021:H3022 C3011:C3012 B3024 E3023:E3024 H3023:H3024 B3025:E3025 G3025:H3028 C3023:D3023 F3023:G3023 B3027:E3028 C3026:E3026 B3032 C3030 E3030 G3030 E3038 B3015:C3015 B3016:B3017 I3016 I3019 D3018:J3018 J3029:J3032">
    <cfRule type="containsText" dxfId="965" priority="151" stopIfTrue="1" operator="containsText" text="dsoy jktdh; fo|ky;ksa esa iz;ksx gsrq fu%'kqYd">
      <formula>NOT(ISERROR(SEARCH("dsoy jktdh; fo|ky;ksa esa iz;ksx gsrq fu%'kqYd",B3011)))</formula>
    </cfRule>
  </conditionalFormatting>
  <conditionalFormatting sqref="H3038">
    <cfRule type="containsText" dxfId="964" priority="147" stopIfTrue="1" operator="containsText" text="dsoy jktdh; fo|ky;ksa esa iz;ksx gsrq fu%'kqYd">
      <formula>NOT(ISERROR(SEARCH("dsoy jktdh; fo|ky;ksa esa iz;ksx gsrq fu%'kqYd",H3038)))</formula>
    </cfRule>
  </conditionalFormatting>
  <conditionalFormatting sqref="H3038">
    <cfRule type="cellIs" dxfId="963" priority="150" stopIfTrue="1" operator="equal">
      <formula>0</formula>
    </cfRule>
  </conditionalFormatting>
  <conditionalFormatting sqref="A3008:A3009 B3011:B3014 C3033 B3029 B3018:C3018 B3031:C3031 B3019">
    <cfRule type="cellIs" dxfId="962" priority="162" stopIfTrue="1" operator="equal">
      <formula>0</formula>
    </cfRule>
  </conditionalFormatting>
  <conditionalFormatting sqref="A3008:A3009 B3011:B3014 C3033 B3029 B3018:C3018 B3031:C3031 B3019">
    <cfRule type="containsText" dxfId="961" priority="158" stopIfTrue="1" operator="containsText" text="f'k{kk foHkkx jktLFkku">
      <formula>NOT(ISERROR(SEARCH("f'k{kk foHkkx jktLFkku",A3008)))</formula>
    </cfRule>
    <cfRule type="containsText" dxfId="960" priority="161" stopIfTrue="1" operator="containsText" text="iw.kkZad">
      <formula>NOT(ISERROR(SEARCH("iw.kkZad",A3008)))</formula>
    </cfRule>
  </conditionalFormatting>
  <conditionalFormatting sqref="C3012">
    <cfRule type="cellIs" dxfId="959" priority="159" stopIfTrue="1" operator="equal">
      <formula>1800</formula>
    </cfRule>
    <cfRule type="cellIs" dxfId="958" priority="160" stopIfTrue="1" operator="equal">
      <formula>200</formula>
    </cfRule>
  </conditionalFormatting>
  <conditionalFormatting sqref="A3008:A3009 B3011:B3014 C3033 B3029 B3018:C3018 B3031:C3031 B3019">
    <cfRule type="containsText" dxfId="957" priority="157" stopIfTrue="1" operator="containsText" text="dsoy jktdh; fo|ky;ksa esa iz;ksx gsrq fu%'kqYd">
      <formula>NOT(ISERROR(SEARCH("dsoy jktdh; fo|ky;ksa esa iz;ksx gsrq fu%'kqYd",A3008)))</formula>
    </cfRule>
  </conditionalFormatting>
  <conditionalFormatting sqref="B3026 B3023">
    <cfRule type="containsText" dxfId="956" priority="143" stopIfTrue="1" operator="containsText" text="dsoy jktdh; fo|ky;ksa esa iz;ksx gsrq fu%'kqYd">
      <formula>NOT(ISERROR(SEARCH("dsoy jktdh; fo|ky;ksa esa iz;ksx gsrq fu%'kqYd",B3023)))</formula>
    </cfRule>
  </conditionalFormatting>
  <conditionalFormatting sqref="H3038">
    <cfRule type="containsText" dxfId="955" priority="148" stopIfTrue="1" operator="containsText" text="f'k{kk foHkkx jktLFkku">
      <formula>NOT(ISERROR(SEARCH("f'k{kk foHkkx jktLFkku",H3038)))</formula>
    </cfRule>
    <cfRule type="containsText" dxfId="954" priority="149" stopIfTrue="1" operator="containsText" text="iw.kkZad">
      <formula>NOT(ISERROR(SEARCH("iw.kkZad",H3038)))</formula>
    </cfRule>
  </conditionalFormatting>
  <conditionalFormatting sqref="B3026 B3023">
    <cfRule type="cellIs" dxfId="953" priority="146" stopIfTrue="1" operator="equal">
      <formula>0</formula>
    </cfRule>
  </conditionalFormatting>
  <conditionalFormatting sqref="B3026 B3023">
    <cfRule type="containsText" dxfId="952" priority="144" stopIfTrue="1" operator="containsText" text="f'k{kk foHkkx jktLFkku">
      <formula>NOT(ISERROR(SEARCH("f'k{kk foHkkx jktLFkku",B3023)))</formula>
    </cfRule>
    <cfRule type="containsText" dxfId="951" priority="145" stopIfTrue="1" operator="containsText" text="iw.kkZad">
      <formula>NOT(ISERROR(SEARCH("iw.kkZad",B3023)))</formula>
    </cfRule>
  </conditionalFormatting>
  <conditionalFormatting sqref="G3031">
    <cfRule type="cellIs" dxfId="950" priority="142" stopIfTrue="1" operator="equal">
      <formula>0</formula>
    </cfRule>
  </conditionalFormatting>
  <conditionalFormatting sqref="G3031">
    <cfRule type="containsText" dxfId="949" priority="140" stopIfTrue="1" operator="containsText" text="f'k{kk foHkkx jktLFkku">
      <formula>NOT(ISERROR(SEARCH("f'k{kk foHkkx jktLFkku",G3031)))</formula>
    </cfRule>
    <cfRule type="containsText" dxfId="948" priority="141" stopIfTrue="1" operator="containsText" text="iw.kkZad">
      <formula>NOT(ISERROR(SEARCH("iw.kkZad",G3031)))</formula>
    </cfRule>
  </conditionalFormatting>
  <conditionalFormatting sqref="G3031">
    <cfRule type="containsText" dxfId="947" priority="139" stopIfTrue="1" operator="containsText" text="dsoy jktdh; fo|ky;ksa esa iz;ksx gsrq fu%'kqYd">
      <formula>NOT(ISERROR(SEARCH("dsoy jktdh; fo|ky;ksa esa iz;ksx gsrq fu%'kqYd",G3031)))</formula>
    </cfRule>
  </conditionalFormatting>
  <conditionalFormatting sqref="I3030">
    <cfRule type="cellIs" dxfId="946" priority="138" stopIfTrue="1" operator="equal">
      <formula>0</formula>
    </cfRule>
  </conditionalFormatting>
  <conditionalFormatting sqref="I3030">
    <cfRule type="containsText" dxfId="945" priority="134" stopIfTrue="1" operator="containsText" text="f'k{kk foHkkx jktLFkku">
      <formula>NOT(ISERROR(SEARCH("f'k{kk foHkkx jktLFkku",I3030)))</formula>
    </cfRule>
    <cfRule type="containsText" dxfId="944" priority="137" stopIfTrue="1" operator="containsText" text="iw.kkZad">
      <formula>NOT(ISERROR(SEARCH("iw.kkZad",I3030)))</formula>
    </cfRule>
  </conditionalFormatting>
  <conditionalFormatting sqref="I3030">
    <cfRule type="cellIs" dxfId="943" priority="135" stopIfTrue="1" operator="equal">
      <formula>1800</formula>
    </cfRule>
    <cfRule type="cellIs" dxfId="942" priority="136" stopIfTrue="1" operator="equal">
      <formula>200</formula>
    </cfRule>
  </conditionalFormatting>
  <conditionalFormatting sqref="I3030">
    <cfRule type="containsText" dxfId="941" priority="133" stopIfTrue="1" operator="containsText" text="dsoy jktdh; fo|ky;ksa esa iz;ksx gsrq fu%'kqYd">
      <formula>NOT(ISERROR(SEARCH("dsoy jktdh; fo|ky;ksa esa iz;ksx gsrq fu%'kqYd",I3030)))</formula>
    </cfRule>
  </conditionalFormatting>
  <conditionalFormatting sqref="C3029">
    <cfRule type="cellIs" dxfId="940" priority="132" stopIfTrue="1" operator="equal">
      <formula>0</formula>
    </cfRule>
  </conditionalFormatting>
  <conditionalFormatting sqref="C3029">
    <cfRule type="containsText" dxfId="939" priority="128" stopIfTrue="1" operator="containsText" text="f'k{kk foHkkx jktLFkku">
      <formula>NOT(ISERROR(SEARCH("f'k{kk foHkkx jktLFkku",C3029)))</formula>
    </cfRule>
    <cfRule type="containsText" dxfId="938" priority="131" stopIfTrue="1" operator="containsText" text="iw.kkZad">
      <formula>NOT(ISERROR(SEARCH("iw.kkZad",C3029)))</formula>
    </cfRule>
  </conditionalFormatting>
  <conditionalFormatting sqref="C3029">
    <cfRule type="cellIs" dxfId="937" priority="129" stopIfTrue="1" operator="equal">
      <formula>1800</formula>
    </cfRule>
    <cfRule type="cellIs" dxfId="936" priority="130" stopIfTrue="1" operator="equal">
      <formula>200</formula>
    </cfRule>
  </conditionalFormatting>
  <conditionalFormatting sqref="C3029">
    <cfRule type="containsText" dxfId="935" priority="127" stopIfTrue="1" operator="containsText" text="dsoy jktdh; fo|ky;ksa esa iz;ksx gsrq fu%'kqYd">
      <formula>NOT(ISERROR(SEARCH("dsoy jktdh; fo|ky;ksa esa iz;ksx gsrq fu%'kqYd",C3029)))</formula>
    </cfRule>
  </conditionalFormatting>
  <conditionalFormatting sqref="C3016:C3017">
    <cfRule type="containsText" dxfId="934" priority="109" stopIfTrue="1" operator="containsText" text="dsoy jktdh; fo|ky;ksa esa iz;ksx gsrq fu%'kqYd">
      <formula>NOT(ISERROR(SEARCH("dsoy jktdh; fo|ky;ksa esa iz;ksx gsrq fu%'kqYd",C3016)))</formula>
    </cfRule>
  </conditionalFormatting>
  <conditionalFormatting sqref="J3038">
    <cfRule type="cellIs" dxfId="933" priority="126" stopIfTrue="1" operator="equal">
      <formula>0</formula>
    </cfRule>
  </conditionalFormatting>
  <conditionalFormatting sqref="J3038">
    <cfRule type="containsText" dxfId="932" priority="122" stopIfTrue="1" operator="containsText" text="f'k{kk foHkkx jktLFkku">
      <formula>NOT(ISERROR(SEARCH("f'k{kk foHkkx jktLFkku",J3038)))</formula>
    </cfRule>
    <cfRule type="containsText" dxfId="931" priority="125" stopIfTrue="1" operator="containsText" text="iw.kkZad">
      <formula>NOT(ISERROR(SEARCH("iw.kkZad",J3038)))</formula>
    </cfRule>
  </conditionalFormatting>
  <conditionalFormatting sqref="J3038">
    <cfRule type="cellIs" dxfId="930" priority="123" stopIfTrue="1" operator="equal">
      <formula>1800</formula>
    </cfRule>
    <cfRule type="cellIs" dxfId="929" priority="124" stopIfTrue="1" operator="equal">
      <formula>200</formula>
    </cfRule>
  </conditionalFormatting>
  <conditionalFormatting sqref="J3038">
    <cfRule type="containsText" dxfId="928" priority="121" stopIfTrue="1" operator="containsText" text="dsoy jktdh; fo|ky;ksa esa iz;ksx gsrq fu%'kqYd">
      <formula>NOT(ISERROR(SEARCH("dsoy jktdh; fo|ky;ksa esa iz;ksx gsrq fu%'kqYd",J3038)))</formula>
    </cfRule>
  </conditionalFormatting>
  <conditionalFormatting sqref="C3013:C3014">
    <cfRule type="cellIs" dxfId="927" priority="118" stopIfTrue="1" operator="equal">
      <formula>0</formula>
    </cfRule>
  </conditionalFormatting>
  <conditionalFormatting sqref="C3013:C3014">
    <cfRule type="containsText" dxfId="926" priority="116" stopIfTrue="1" operator="containsText" text="f'k{kk foHkkx jktLFkku">
      <formula>NOT(ISERROR(SEARCH("f'k{kk foHkkx jktLFkku",C3013)))</formula>
    </cfRule>
    <cfRule type="containsText" dxfId="925" priority="117" stopIfTrue="1" operator="containsText" text="iw.kkZad">
      <formula>NOT(ISERROR(SEARCH("iw.kkZad",C3013)))</formula>
    </cfRule>
  </conditionalFormatting>
  <conditionalFormatting sqref="C3013:C3014">
    <cfRule type="containsText" dxfId="924" priority="115" stopIfTrue="1" operator="containsText" text="dsoy jktdh; fo|ky;ksa esa iz;ksx gsrq fu%'kqYd">
      <formula>NOT(ISERROR(SEARCH("dsoy jktdh; fo|ky;ksa esa iz;ksx gsrq fu%'kqYd",C3013)))</formula>
    </cfRule>
  </conditionalFormatting>
  <conditionalFormatting sqref="C3013:C3014">
    <cfRule type="cellIs" dxfId="923" priority="119" stopIfTrue="1" operator="equal">
      <formula>1800</formula>
    </cfRule>
    <cfRule type="cellIs" dxfId="922" priority="120" stopIfTrue="1" operator="equal">
      <formula>200</formula>
    </cfRule>
  </conditionalFormatting>
  <conditionalFormatting sqref="C3016:C3017">
    <cfRule type="cellIs" dxfId="921" priority="114" stopIfTrue="1" operator="equal">
      <formula>0</formula>
    </cfRule>
  </conditionalFormatting>
  <conditionalFormatting sqref="C3016:C3017">
    <cfRule type="containsText" dxfId="920" priority="110" stopIfTrue="1" operator="containsText" text="f'k{kk foHkkx jktLFkku">
      <formula>NOT(ISERROR(SEARCH("f'k{kk foHkkx jktLFkku",C3016)))</formula>
    </cfRule>
    <cfRule type="containsText" dxfId="919" priority="113" stopIfTrue="1" operator="containsText" text="iw.kkZad">
      <formula>NOT(ISERROR(SEARCH("iw.kkZad",C3016)))</formula>
    </cfRule>
  </conditionalFormatting>
  <conditionalFormatting sqref="C3016:C3017">
    <cfRule type="cellIs" dxfId="918" priority="111" stopIfTrue="1" operator="equal">
      <formula>1800</formula>
    </cfRule>
    <cfRule type="cellIs" dxfId="917" priority="112" stopIfTrue="1" operator="equal">
      <formula>200</formula>
    </cfRule>
  </conditionalFormatting>
  <conditionalFormatting sqref="B3051 C3050:H3051 B3052:H3053 C3042:C3043 B3055 E3054:E3055 H3054:H3055 B3056:E3056 G3056:H3059 C3054:D3054 F3054:G3054 B3058:E3059 C3057:E3057 B3063 C3061 E3061 G3061 E3069 B3046:C3046 B3047:B3048 I3047 I3050 D3049:J3049 J3060:J3063">
    <cfRule type="cellIs" dxfId="916" priority="102" stopIfTrue="1" operator="equal">
      <formula>0</formula>
    </cfRule>
  </conditionalFormatting>
  <conditionalFormatting sqref="B3051 C3050:H3051 B3052:H3053 C3042:C3043 B3055 E3054:E3055 H3054:H3055 B3056:E3056 G3056:H3059 C3054:D3054 F3054:G3054 B3058:E3059 C3057:E3057 B3063 C3061 E3061 G3061 E3069 B3046:C3046 B3047:B3048 I3047 I3050 D3049:J3049 J3060:J3063">
    <cfRule type="containsText" dxfId="915" priority="98" stopIfTrue="1" operator="containsText" text="f'k{kk foHkkx jktLFkku">
      <formula>NOT(ISERROR(SEARCH("f'k{kk foHkkx jktLFkku",B3042)))</formula>
    </cfRule>
    <cfRule type="containsText" dxfId="914" priority="101" stopIfTrue="1" operator="containsText" text="iw.kkZad">
      <formula>NOT(ISERROR(SEARCH("iw.kkZad",B3042)))</formula>
    </cfRule>
  </conditionalFormatting>
  <conditionalFormatting sqref="C3061 E3061 G3061 C3064 C3046 I3046:I3047 J3060:J3062">
    <cfRule type="cellIs" dxfId="913" priority="99" stopIfTrue="1" operator="equal">
      <formula>1800</formula>
    </cfRule>
    <cfRule type="cellIs" dxfId="912" priority="100" stopIfTrue="1" operator="equal">
      <formula>200</formula>
    </cfRule>
  </conditionalFormatting>
  <conditionalFormatting sqref="B3051 C3050:H3051 B3052:H3053 C3042:C3043 B3055 E3054:E3055 H3054:H3055 B3056:E3056 G3056:H3059 C3054:D3054 F3054:G3054 B3058:E3059 C3057:E3057 B3063 C3061 E3061 G3061 E3069 B3046:C3046 B3047:B3048 I3047 I3050 D3049:J3049 J3060:J3063">
    <cfRule type="containsText" dxfId="911" priority="97" stopIfTrue="1" operator="containsText" text="dsoy jktdh; fo|ky;ksa esa iz;ksx gsrq fu%'kqYd">
      <formula>NOT(ISERROR(SEARCH("dsoy jktdh; fo|ky;ksa esa iz;ksx gsrq fu%'kqYd",B3042)))</formula>
    </cfRule>
  </conditionalFormatting>
  <conditionalFormatting sqref="H3069">
    <cfRule type="containsText" dxfId="910" priority="93" stopIfTrue="1" operator="containsText" text="dsoy jktdh; fo|ky;ksa esa iz;ksx gsrq fu%'kqYd">
      <formula>NOT(ISERROR(SEARCH("dsoy jktdh; fo|ky;ksa esa iz;ksx gsrq fu%'kqYd",H3069)))</formula>
    </cfRule>
  </conditionalFormatting>
  <conditionalFormatting sqref="H3069">
    <cfRule type="cellIs" dxfId="909" priority="96" stopIfTrue="1" operator="equal">
      <formula>0</formula>
    </cfRule>
  </conditionalFormatting>
  <conditionalFormatting sqref="A3039:A3040 B3042:B3045 C3064 B3060 B3049:C3049 B3062:C3062 B3050">
    <cfRule type="cellIs" dxfId="908" priority="108" stopIfTrue="1" operator="equal">
      <formula>0</formula>
    </cfRule>
  </conditionalFormatting>
  <conditionalFormatting sqref="A3039:A3040 B3042:B3045 C3064 B3060 B3049:C3049 B3062:C3062 B3050">
    <cfRule type="containsText" dxfId="907" priority="104" stopIfTrue="1" operator="containsText" text="f'k{kk foHkkx jktLFkku">
      <formula>NOT(ISERROR(SEARCH("f'k{kk foHkkx jktLFkku",A3039)))</formula>
    </cfRule>
    <cfRule type="containsText" dxfId="906" priority="107" stopIfTrue="1" operator="containsText" text="iw.kkZad">
      <formula>NOT(ISERROR(SEARCH("iw.kkZad",A3039)))</formula>
    </cfRule>
  </conditionalFormatting>
  <conditionalFormatting sqref="C3043">
    <cfRule type="cellIs" dxfId="905" priority="105" stopIfTrue="1" operator="equal">
      <formula>1800</formula>
    </cfRule>
    <cfRule type="cellIs" dxfId="904" priority="106" stopIfTrue="1" operator="equal">
      <formula>200</formula>
    </cfRule>
  </conditionalFormatting>
  <conditionalFormatting sqref="A3039:A3040 B3042:B3045 C3064 B3060 B3049:C3049 B3062:C3062 B3050">
    <cfRule type="containsText" dxfId="903" priority="103" stopIfTrue="1" operator="containsText" text="dsoy jktdh; fo|ky;ksa esa iz;ksx gsrq fu%'kqYd">
      <formula>NOT(ISERROR(SEARCH("dsoy jktdh; fo|ky;ksa esa iz;ksx gsrq fu%'kqYd",A3039)))</formula>
    </cfRule>
  </conditionalFormatting>
  <conditionalFormatting sqref="B3057 B3054">
    <cfRule type="containsText" dxfId="902" priority="89" stopIfTrue="1" operator="containsText" text="dsoy jktdh; fo|ky;ksa esa iz;ksx gsrq fu%'kqYd">
      <formula>NOT(ISERROR(SEARCH("dsoy jktdh; fo|ky;ksa esa iz;ksx gsrq fu%'kqYd",B3054)))</formula>
    </cfRule>
  </conditionalFormatting>
  <conditionalFormatting sqref="H3069">
    <cfRule type="containsText" dxfId="901" priority="94" stopIfTrue="1" operator="containsText" text="f'k{kk foHkkx jktLFkku">
      <formula>NOT(ISERROR(SEARCH("f'k{kk foHkkx jktLFkku",H3069)))</formula>
    </cfRule>
    <cfRule type="containsText" dxfId="900" priority="95" stopIfTrue="1" operator="containsText" text="iw.kkZad">
      <formula>NOT(ISERROR(SEARCH("iw.kkZad",H3069)))</formula>
    </cfRule>
  </conditionalFormatting>
  <conditionalFormatting sqref="B3057 B3054">
    <cfRule type="cellIs" dxfId="899" priority="92" stopIfTrue="1" operator="equal">
      <formula>0</formula>
    </cfRule>
  </conditionalFormatting>
  <conditionalFormatting sqref="B3057 B3054">
    <cfRule type="containsText" dxfId="898" priority="90" stopIfTrue="1" operator="containsText" text="f'k{kk foHkkx jktLFkku">
      <formula>NOT(ISERROR(SEARCH("f'k{kk foHkkx jktLFkku",B3054)))</formula>
    </cfRule>
    <cfRule type="containsText" dxfId="897" priority="91" stopIfTrue="1" operator="containsText" text="iw.kkZad">
      <formula>NOT(ISERROR(SEARCH("iw.kkZad",B3054)))</formula>
    </cfRule>
  </conditionalFormatting>
  <conditionalFormatting sqref="G3062">
    <cfRule type="cellIs" dxfId="896" priority="88" stopIfTrue="1" operator="equal">
      <formula>0</formula>
    </cfRule>
  </conditionalFormatting>
  <conditionalFormatting sqref="G3062">
    <cfRule type="containsText" dxfId="895" priority="86" stopIfTrue="1" operator="containsText" text="f'k{kk foHkkx jktLFkku">
      <formula>NOT(ISERROR(SEARCH("f'k{kk foHkkx jktLFkku",G3062)))</formula>
    </cfRule>
    <cfRule type="containsText" dxfId="894" priority="87" stopIfTrue="1" operator="containsText" text="iw.kkZad">
      <formula>NOT(ISERROR(SEARCH("iw.kkZad",G3062)))</formula>
    </cfRule>
  </conditionalFormatting>
  <conditionalFormatting sqref="G3062">
    <cfRule type="containsText" dxfId="893" priority="85" stopIfTrue="1" operator="containsText" text="dsoy jktdh; fo|ky;ksa esa iz;ksx gsrq fu%'kqYd">
      <formula>NOT(ISERROR(SEARCH("dsoy jktdh; fo|ky;ksa esa iz;ksx gsrq fu%'kqYd",G3062)))</formula>
    </cfRule>
  </conditionalFormatting>
  <conditionalFormatting sqref="I3061">
    <cfRule type="cellIs" dxfId="892" priority="84" stopIfTrue="1" operator="equal">
      <formula>0</formula>
    </cfRule>
  </conditionalFormatting>
  <conditionalFormatting sqref="I3061">
    <cfRule type="containsText" dxfId="891" priority="80" stopIfTrue="1" operator="containsText" text="f'k{kk foHkkx jktLFkku">
      <formula>NOT(ISERROR(SEARCH("f'k{kk foHkkx jktLFkku",I3061)))</formula>
    </cfRule>
    <cfRule type="containsText" dxfId="890" priority="83" stopIfTrue="1" operator="containsText" text="iw.kkZad">
      <formula>NOT(ISERROR(SEARCH("iw.kkZad",I3061)))</formula>
    </cfRule>
  </conditionalFormatting>
  <conditionalFormatting sqref="I3061">
    <cfRule type="cellIs" dxfId="889" priority="81" stopIfTrue="1" operator="equal">
      <formula>1800</formula>
    </cfRule>
    <cfRule type="cellIs" dxfId="888" priority="82" stopIfTrue="1" operator="equal">
      <formula>200</formula>
    </cfRule>
  </conditionalFormatting>
  <conditionalFormatting sqref="I3061">
    <cfRule type="containsText" dxfId="887" priority="79" stopIfTrue="1" operator="containsText" text="dsoy jktdh; fo|ky;ksa esa iz;ksx gsrq fu%'kqYd">
      <formula>NOT(ISERROR(SEARCH("dsoy jktdh; fo|ky;ksa esa iz;ksx gsrq fu%'kqYd",I3061)))</formula>
    </cfRule>
  </conditionalFormatting>
  <conditionalFormatting sqref="C3060">
    <cfRule type="cellIs" dxfId="886" priority="78" stopIfTrue="1" operator="equal">
      <formula>0</formula>
    </cfRule>
  </conditionalFormatting>
  <conditionalFormatting sqref="C3060">
    <cfRule type="containsText" dxfId="885" priority="74" stopIfTrue="1" operator="containsText" text="f'k{kk foHkkx jktLFkku">
      <formula>NOT(ISERROR(SEARCH("f'k{kk foHkkx jktLFkku",C3060)))</formula>
    </cfRule>
    <cfRule type="containsText" dxfId="884" priority="77" stopIfTrue="1" operator="containsText" text="iw.kkZad">
      <formula>NOT(ISERROR(SEARCH("iw.kkZad",C3060)))</formula>
    </cfRule>
  </conditionalFormatting>
  <conditionalFormatting sqref="C3060">
    <cfRule type="cellIs" dxfId="883" priority="75" stopIfTrue="1" operator="equal">
      <formula>1800</formula>
    </cfRule>
    <cfRule type="cellIs" dxfId="882" priority="76" stopIfTrue="1" operator="equal">
      <formula>200</formula>
    </cfRule>
  </conditionalFormatting>
  <conditionalFormatting sqref="C3060">
    <cfRule type="containsText" dxfId="881" priority="73" stopIfTrue="1" operator="containsText" text="dsoy jktdh; fo|ky;ksa esa iz;ksx gsrq fu%'kqYd">
      <formula>NOT(ISERROR(SEARCH("dsoy jktdh; fo|ky;ksa esa iz;ksx gsrq fu%'kqYd",C3060)))</formula>
    </cfRule>
  </conditionalFormatting>
  <conditionalFormatting sqref="C3047:C3048">
    <cfRule type="containsText" dxfId="880" priority="55" stopIfTrue="1" operator="containsText" text="dsoy jktdh; fo|ky;ksa esa iz;ksx gsrq fu%'kqYd">
      <formula>NOT(ISERROR(SEARCH("dsoy jktdh; fo|ky;ksa esa iz;ksx gsrq fu%'kqYd",C3047)))</formula>
    </cfRule>
  </conditionalFormatting>
  <conditionalFormatting sqref="J3069">
    <cfRule type="cellIs" dxfId="879" priority="72" stopIfTrue="1" operator="equal">
      <formula>0</formula>
    </cfRule>
  </conditionalFormatting>
  <conditionalFormatting sqref="J3069">
    <cfRule type="containsText" dxfId="878" priority="68" stopIfTrue="1" operator="containsText" text="f'k{kk foHkkx jktLFkku">
      <formula>NOT(ISERROR(SEARCH("f'k{kk foHkkx jktLFkku",J3069)))</formula>
    </cfRule>
    <cfRule type="containsText" dxfId="877" priority="71" stopIfTrue="1" operator="containsText" text="iw.kkZad">
      <formula>NOT(ISERROR(SEARCH("iw.kkZad",J3069)))</formula>
    </cfRule>
  </conditionalFormatting>
  <conditionalFormatting sqref="J3069">
    <cfRule type="cellIs" dxfId="876" priority="69" stopIfTrue="1" operator="equal">
      <formula>1800</formula>
    </cfRule>
    <cfRule type="cellIs" dxfId="875" priority="70" stopIfTrue="1" operator="equal">
      <formula>200</formula>
    </cfRule>
  </conditionalFormatting>
  <conditionalFormatting sqref="J3069">
    <cfRule type="containsText" dxfId="874" priority="67" stopIfTrue="1" operator="containsText" text="dsoy jktdh; fo|ky;ksa esa iz;ksx gsrq fu%'kqYd">
      <formula>NOT(ISERROR(SEARCH("dsoy jktdh; fo|ky;ksa esa iz;ksx gsrq fu%'kqYd",J3069)))</formula>
    </cfRule>
  </conditionalFormatting>
  <conditionalFormatting sqref="C3044:C3045">
    <cfRule type="cellIs" dxfId="873" priority="64" stopIfTrue="1" operator="equal">
      <formula>0</formula>
    </cfRule>
  </conditionalFormatting>
  <conditionalFormatting sqref="C3044:C3045">
    <cfRule type="containsText" dxfId="872" priority="62" stopIfTrue="1" operator="containsText" text="f'k{kk foHkkx jktLFkku">
      <formula>NOT(ISERROR(SEARCH("f'k{kk foHkkx jktLFkku",C3044)))</formula>
    </cfRule>
    <cfRule type="containsText" dxfId="871" priority="63" stopIfTrue="1" operator="containsText" text="iw.kkZad">
      <formula>NOT(ISERROR(SEARCH("iw.kkZad",C3044)))</formula>
    </cfRule>
  </conditionalFormatting>
  <conditionalFormatting sqref="C3044:C3045">
    <cfRule type="containsText" dxfId="870" priority="61" stopIfTrue="1" operator="containsText" text="dsoy jktdh; fo|ky;ksa esa iz;ksx gsrq fu%'kqYd">
      <formula>NOT(ISERROR(SEARCH("dsoy jktdh; fo|ky;ksa esa iz;ksx gsrq fu%'kqYd",C3044)))</formula>
    </cfRule>
  </conditionalFormatting>
  <conditionalFormatting sqref="C3044:C3045">
    <cfRule type="cellIs" dxfId="869" priority="65" stopIfTrue="1" operator="equal">
      <formula>1800</formula>
    </cfRule>
    <cfRule type="cellIs" dxfId="868" priority="66" stopIfTrue="1" operator="equal">
      <formula>200</formula>
    </cfRule>
  </conditionalFormatting>
  <conditionalFormatting sqref="C3047:C3048">
    <cfRule type="cellIs" dxfId="867" priority="60" stopIfTrue="1" operator="equal">
      <formula>0</formula>
    </cfRule>
  </conditionalFormatting>
  <conditionalFormatting sqref="C3047:C3048">
    <cfRule type="containsText" dxfId="866" priority="56" stopIfTrue="1" operator="containsText" text="f'k{kk foHkkx jktLFkku">
      <formula>NOT(ISERROR(SEARCH("f'k{kk foHkkx jktLFkku",C3047)))</formula>
    </cfRule>
    <cfRule type="containsText" dxfId="865" priority="59" stopIfTrue="1" operator="containsText" text="iw.kkZad">
      <formula>NOT(ISERROR(SEARCH("iw.kkZad",C3047)))</formula>
    </cfRule>
  </conditionalFormatting>
  <conditionalFormatting sqref="C3047:C3048">
    <cfRule type="cellIs" dxfId="864" priority="57" stopIfTrue="1" operator="equal">
      <formula>1800</formula>
    </cfRule>
    <cfRule type="cellIs" dxfId="863" priority="58" stopIfTrue="1" operator="equal">
      <formula>200</formula>
    </cfRule>
  </conditionalFormatting>
  <conditionalFormatting sqref="B3082 C3081:H3082 B3083:H3084 C3073:C3074 B3086 E3085:E3086 H3085:H3086 B3087:E3087 G3087:H3090 C3085:D3085 F3085:G3085 B3089:E3090 C3088:E3088 B3094 C3092 E3092 G3092 E3100 B3077:C3077 B3078:B3079 I3078 I3081 D3080:J3080 J3091:J3094">
    <cfRule type="cellIs" dxfId="862" priority="48" stopIfTrue="1" operator="equal">
      <formula>0</formula>
    </cfRule>
  </conditionalFormatting>
  <conditionalFormatting sqref="B3082 C3081:H3082 B3083:H3084 C3073:C3074 B3086 E3085:E3086 H3085:H3086 B3087:E3087 G3087:H3090 C3085:D3085 F3085:G3085 B3089:E3090 C3088:E3088 B3094 C3092 E3092 G3092 E3100 B3077:C3077 B3078:B3079 I3078 I3081 D3080:J3080 J3091:J3094">
    <cfRule type="containsText" dxfId="861" priority="44" stopIfTrue="1" operator="containsText" text="f'k{kk foHkkx jktLFkku">
      <formula>NOT(ISERROR(SEARCH("f'k{kk foHkkx jktLFkku",B3073)))</formula>
    </cfRule>
    <cfRule type="containsText" dxfId="860" priority="47" stopIfTrue="1" operator="containsText" text="iw.kkZad">
      <formula>NOT(ISERROR(SEARCH("iw.kkZad",B3073)))</formula>
    </cfRule>
  </conditionalFormatting>
  <conditionalFormatting sqref="C3092 E3092 G3092 C3095 C3077 I3077:I3078 J3091:J3093">
    <cfRule type="cellIs" dxfId="859" priority="45" stopIfTrue="1" operator="equal">
      <formula>1800</formula>
    </cfRule>
    <cfRule type="cellIs" dxfId="858" priority="46" stopIfTrue="1" operator="equal">
      <formula>200</formula>
    </cfRule>
  </conditionalFormatting>
  <conditionalFormatting sqref="B3082 C3081:H3082 B3083:H3084 C3073:C3074 B3086 E3085:E3086 H3085:H3086 B3087:E3087 G3087:H3090 C3085:D3085 F3085:G3085 B3089:E3090 C3088:E3088 B3094 C3092 E3092 G3092 E3100 B3077:C3077 B3078:B3079 I3078 I3081 D3080:J3080 J3091:J3094">
    <cfRule type="containsText" dxfId="857" priority="43" stopIfTrue="1" operator="containsText" text="dsoy jktdh; fo|ky;ksa esa iz;ksx gsrq fu%'kqYd">
      <formula>NOT(ISERROR(SEARCH("dsoy jktdh; fo|ky;ksa esa iz;ksx gsrq fu%'kqYd",B3073)))</formula>
    </cfRule>
  </conditionalFormatting>
  <conditionalFormatting sqref="H3100">
    <cfRule type="containsText" dxfId="856" priority="39" stopIfTrue="1" operator="containsText" text="dsoy jktdh; fo|ky;ksa esa iz;ksx gsrq fu%'kqYd">
      <formula>NOT(ISERROR(SEARCH("dsoy jktdh; fo|ky;ksa esa iz;ksx gsrq fu%'kqYd",H3100)))</formula>
    </cfRule>
  </conditionalFormatting>
  <conditionalFormatting sqref="H3100">
    <cfRule type="cellIs" dxfId="855" priority="42" stopIfTrue="1" operator="equal">
      <formula>0</formula>
    </cfRule>
  </conditionalFormatting>
  <conditionalFormatting sqref="A3070:A3071 B3073:B3076 C3095 B3091 B3080:C3080 B3093:C3093 B3081">
    <cfRule type="cellIs" dxfId="854" priority="54" stopIfTrue="1" operator="equal">
      <formula>0</formula>
    </cfRule>
  </conditionalFormatting>
  <conditionalFormatting sqref="A3070:A3071 B3073:B3076 C3095 B3091 B3080:C3080 B3093:C3093 B3081">
    <cfRule type="containsText" dxfId="853" priority="50" stopIfTrue="1" operator="containsText" text="f'k{kk foHkkx jktLFkku">
      <formula>NOT(ISERROR(SEARCH("f'k{kk foHkkx jktLFkku",A3070)))</formula>
    </cfRule>
    <cfRule type="containsText" dxfId="852" priority="53" stopIfTrue="1" operator="containsText" text="iw.kkZad">
      <formula>NOT(ISERROR(SEARCH("iw.kkZad",A3070)))</formula>
    </cfRule>
  </conditionalFormatting>
  <conditionalFormatting sqref="C3074">
    <cfRule type="cellIs" dxfId="851" priority="51" stopIfTrue="1" operator="equal">
      <formula>1800</formula>
    </cfRule>
    <cfRule type="cellIs" dxfId="850" priority="52" stopIfTrue="1" operator="equal">
      <formula>200</formula>
    </cfRule>
  </conditionalFormatting>
  <conditionalFormatting sqref="A3070:A3071 B3073:B3076 C3095 B3091 B3080:C3080 B3093:C3093 B3081">
    <cfRule type="containsText" dxfId="849" priority="49" stopIfTrue="1" operator="containsText" text="dsoy jktdh; fo|ky;ksa esa iz;ksx gsrq fu%'kqYd">
      <formula>NOT(ISERROR(SEARCH("dsoy jktdh; fo|ky;ksa esa iz;ksx gsrq fu%'kqYd",A3070)))</formula>
    </cfRule>
  </conditionalFormatting>
  <conditionalFormatting sqref="B3088 B3085">
    <cfRule type="containsText" dxfId="848" priority="35" stopIfTrue="1" operator="containsText" text="dsoy jktdh; fo|ky;ksa esa iz;ksx gsrq fu%'kqYd">
      <formula>NOT(ISERROR(SEARCH("dsoy jktdh; fo|ky;ksa esa iz;ksx gsrq fu%'kqYd",B3085)))</formula>
    </cfRule>
  </conditionalFormatting>
  <conditionalFormatting sqref="H3100">
    <cfRule type="containsText" dxfId="847" priority="40" stopIfTrue="1" operator="containsText" text="f'k{kk foHkkx jktLFkku">
      <formula>NOT(ISERROR(SEARCH("f'k{kk foHkkx jktLFkku",H3100)))</formula>
    </cfRule>
    <cfRule type="containsText" dxfId="846" priority="41" stopIfTrue="1" operator="containsText" text="iw.kkZad">
      <formula>NOT(ISERROR(SEARCH("iw.kkZad",H3100)))</formula>
    </cfRule>
  </conditionalFormatting>
  <conditionalFormatting sqref="B3088 B3085">
    <cfRule type="cellIs" dxfId="845" priority="38" stopIfTrue="1" operator="equal">
      <formula>0</formula>
    </cfRule>
  </conditionalFormatting>
  <conditionalFormatting sqref="B3088 B3085">
    <cfRule type="containsText" dxfId="844" priority="36" stopIfTrue="1" operator="containsText" text="f'k{kk foHkkx jktLFkku">
      <formula>NOT(ISERROR(SEARCH("f'k{kk foHkkx jktLFkku",B3085)))</formula>
    </cfRule>
    <cfRule type="containsText" dxfId="843" priority="37" stopIfTrue="1" operator="containsText" text="iw.kkZad">
      <formula>NOT(ISERROR(SEARCH("iw.kkZad",B3085)))</formula>
    </cfRule>
  </conditionalFormatting>
  <conditionalFormatting sqref="G3093">
    <cfRule type="cellIs" dxfId="842" priority="34" stopIfTrue="1" operator="equal">
      <formula>0</formula>
    </cfRule>
  </conditionalFormatting>
  <conditionalFormatting sqref="G3093">
    <cfRule type="containsText" dxfId="841" priority="32" stopIfTrue="1" operator="containsText" text="f'k{kk foHkkx jktLFkku">
      <formula>NOT(ISERROR(SEARCH("f'k{kk foHkkx jktLFkku",G3093)))</formula>
    </cfRule>
    <cfRule type="containsText" dxfId="840" priority="33" stopIfTrue="1" operator="containsText" text="iw.kkZad">
      <formula>NOT(ISERROR(SEARCH("iw.kkZad",G3093)))</formula>
    </cfRule>
  </conditionalFormatting>
  <conditionalFormatting sqref="G3093">
    <cfRule type="containsText" dxfId="839" priority="31" stopIfTrue="1" operator="containsText" text="dsoy jktdh; fo|ky;ksa esa iz;ksx gsrq fu%'kqYd">
      <formula>NOT(ISERROR(SEARCH("dsoy jktdh; fo|ky;ksa esa iz;ksx gsrq fu%'kqYd",G3093)))</formula>
    </cfRule>
  </conditionalFormatting>
  <conditionalFormatting sqref="I3092">
    <cfRule type="cellIs" dxfId="838" priority="30" stopIfTrue="1" operator="equal">
      <formula>0</formula>
    </cfRule>
  </conditionalFormatting>
  <conditionalFormatting sqref="I3092">
    <cfRule type="containsText" dxfId="837" priority="26" stopIfTrue="1" operator="containsText" text="f'k{kk foHkkx jktLFkku">
      <formula>NOT(ISERROR(SEARCH("f'k{kk foHkkx jktLFkku",I3092)))</formula>
    </cfRule>
    <cfRule type="containsText" dxfId="836" priority="29" stopIfTrue="1" operator="containsText" text="iw.kkZad">
      <formula>NOT(ISERROR(SEARCH("iw.kkZad",I3092)))</formula>
    </cfRule>
  </conditionalFormatting>
  <conditionalFormatting sqref="I3092">
    <cfRule type="cellIs" dxfId="835" priority="27" stopIfTrue="1" operator="equal">
      <formula>1800</formula>
    </cfRule>
    <cfRule type="cellIs" dxfId="834" priority="28" stopIfTrue="1" operator="equal">
      <formula>200</formula>
    </cfRule>
  </conditionalFormatting>
  <conditionalFormatting sqref="I3092">
    <cfRule type="containsText" dxfId="833" priority="25" stopIfTrue="1" operator="containsText" text="dsoy jktdh; fo|ky;ksa esa iz;ksx gsrq fu%'kqYd">
      <formula>NOT(ISERROR(SEARCH("dsoy jktdh; fo|ky;ksa esa iz;ksx gsrq fu%'kqYd",I3092)))</formula>
    </cfRule>
  </conditionalFormatting>
  <conditionalFormatting sqref="C3091">
    <cfRule type="cellIs" dxfId="832" priority="24" stopIfTrue="1" operator="equal">
      <formula>0</formula>
    </cfRule>
  </conditionalFormatting>
  <conditionalFormatting sqref="C3091">
    <cfRule type="containsText" dxfId="831" priority="20" stopIfTrue="1" operator="containsText" text="f'k{kk foHkkx jktLFkku">
      <formula>NOT(ISERROR(SEARCH("f'k{kk foHkkx jktLFkku",C3091)))</formula>
    </cfRule>
    <cfRule type="containsText" dxfId="830" priority="23" stopIfTrue="1" operator="containsText" text="iw.kkZad">
      <formula>NOT(ISERROR(SEARCH("iw.kkZad",C3091)))</formula>
    </cfRule>
  </conditionalFormatting>
  <conditionalFormatting sqref="C3091">
    <cfRule type="cellIs" dxfId="829" priority="21" stopIfTrue="1" operator="equal">
      <formula>1800</formula>
    </cfRule>
    <cfRule type="cellIs" dxfId="828" priority="22" stopIfTrue="1" operator="equal">
      <formula>200</formula>
    </cfRule>
  </conditionalFormatting>
  <conditionalFormatting sqref="C3091">
    <cfRule type="containsText" dxfId="827" priority="19" stopIfTrue="1" operator="containsText" text="dsoy jktdh; fo|ky;ksa esa iz;ksx gsrq fu%'kqYd">
      <formula>NOT(ISERROR(SEARCH("dsoy jktdh; fo|ky;ksa esa iz;ksx gsrq fu%'kqYd",C3091)))</formula>
    </cfRule>
  </conditionalFormatting>
  <conditionalFormatting sqref="C3078:C3079">
    <cfRule type="containsText" dxfId="826" priority="1" stopIfTrue="1" operator="containsText" text="dsoy jktdh; fo|ky;ksa esa iz;ksx gsrq fu%'kqYd">
      <formula>NOT(ISERROR(SEARCH("dsoy jktdh; fo|ky;ksa esa iz;ksx gsrq fu%'kqYd",C3078)))</formula>
    </cfRule>
  </conditionalFormatting>
  <conditionalFormatting sqref="J3100">
    <cfRule type="cellIs" dxfId="825" priority="18" stopIfTrue="1" operator="equal">
      <formula>0</formula>
    </cfRule>
  </conditionalFormatting>
  <conditionalFormatting sqref="J3100">
    <cfRule type="containsText" dxfId="824" priority="14" stopIfTrue="1" operator="containsText" text="f'k{kk foHkkx jktLFkku">
      <formula>NOT(ISERROR(SEARCH("f'k{kk foHkkx jktLFkku",J3100)))</formula>
    </cfRule>
    <cfRule type="containsText" dxfId="823" priority="17" stopIfTrue="1" operator="containsText" text="iw.kkZad">
      <formula>NOT(ISERROR(SEARCH("iw.kkZad",J3100)))</formula>
    </cfRule>
  </conditionalFormatting>
  <conditionalFormatting sqref="J3100">
    <cfRule type="cellIs" dxfId="822" priority="15" stopIfTrue="1" operator="equal">
      <formula>1800</formula>
    </cfRule>
    <cfRule type="cellIs" dxfId="821" priority="16" stopIfTrue="1" operator="equal">
      <formula>200</formula>
    </cfRule>
  </conditionalFormatting>
  <conditionalFormatting sqref="J3100">
    <cfRule type="containsText" dxfId="820" priority="13" stopIfTrue="1" operator="containsText" text="dsoy jktdh; fo|ky;ksa esa iz;ksx gsrq fu%'kqYd">
      <formula>NOT(ISERROR(SEARCH("dsoy jktdh; fo|ky;ksa esa iz;ksx gsrq fu%'kqYd",J3100)))</formula>
    </cfRule>
  </conditionalFormatting>
  <conditionalFormatting sqref="C3075:C3076">
    <cfRule type="cellIs" dxfId="819" priority="10" stopIfTrue="1" operator="equal">
      <formula>0</formula>
    </cfRule>
  </conditionalFormatting>
  <conditionalFormatting sqref="C3075:C3076">
    <cfRule type="containsText" dxfId="818" priority="8" stopIfTrue="1" operator="containsText" text="f'k{kk foHkkx jktLFkku">
      <formula>NOT(ISERROR(SEARCH("f'k{kk foHkkx jktLFkku",C3075)))</formula>
    </cfRule>
    <cfRule type="containsText" dxfId="817" priority="9" stopIfTrue="1" operator="containsText" text="iw.kkZad">
      <formula>NOT(ISERROR(SEARCH("iw.kkZad",C3075)))</formula>
    </cfRule>
  </conditionalFormatting>
  <conditionalFormatting sqref="C3075:C3076">
    <cfRule type="containsText" dxfId="816" priority="7" stopIfTrue="1" operator="containsText" text="dsoy jktdh; fo|ky;ksa esa iz;ksx gsrq fu%'kqYd">
      <formula>NOT(ISERROR(SEARCH("dsoy jktdh; fo|ky;ksa esa iz;ksx gsrq fu%'kqYd",C3075)))</formula>
    </cfRule>
  </conditionalFormatting>
  <conditionalFormatting sqref="C3075:C3076">
    <cfRule type="cellIs" dxfId="815" priority="11" stopIfTrue="1" operator="equal">
      <formula>1800</formula>
    </cfRule>
    <cfRule type="cellIs" dxfId="814" priority="12" stopIfTrue="1" operator="equal">
      <formula>200</formula>
    </cfRule>
  </conditionalFormatting>
  <conditionalFormatting sqref="C3078:C3079">
    <cfRule type="cellIs" dxfId="813" priority="6" stopIfTrue="1" operator="equal">
      <formula>0</formula>
    </cfRule>
  </conditionalFormatting>
  <conditionalFormatting sqref="C3078:C3079">
    <cfRule type="containsText" dxfId="812" priority="2" stopIfTrue="1" operator="containsText" text="f'k{kk foHkkx jktLFkku">
      <formula>NOT(ISERROR(SEARCH("f'k{kk foHkkx jktLFkku",C3078)))</formula>
    </cfRule>
    <cfRule type="containsText" dxfId="811" priority="5" stopIfTrue="1" operator="containsText" text="iw.kkZad">
      <formula>NOT(ISERROR(SEARCH("iw.kkZad",C3078)))</formula>
    </cfRule>
  </conditionalFormatting>
  <conditionalFormatting sqref="C3078:C3079">
    <cfRule type="cellIs" dxfId="810" priority="3" stopIfTrue="1" operator="equal">
      <formula>1800</formula>
    </cfRule>
    <cfRule type="cellIs" dxfId="809" priority="4" stopIfTrue="1" operator="equal">
      <formula>200</formula>
    </cfRule>
  </conditionalFormatting>
  <printOptions horizontalCentered="1" verticalCentered="1"/>
  <pageMargins left="0.5" right="0.5" top="0.5" bottom="0.5" header="0.5" footer="0.5"/>
  <pageSetup paperSize="9"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B121"/>
  <sheetViews>
    <sheetView zoomScale="150" zoomScaleNormal="150" zoomScalePageLayoutView="150" workbookViewId="0">
      <pane xSplit="2" ySplit="7" topLeftCell="C28" activePane="bottomRight" state="frozen"/>
      <selection pane="topRight" activeCell="C1" sqref="C1"/>
      <selection pane="bottomLeft" activeCell="A8" sqref="A8"/>
      <selection pane="bottomRight" activeCell="E3" sqref="E3"/>
    </sheetView>
  </sheetViews>
  <sheetFormatPr baseColWidth="10" defaultColWidth="9.1640625" defaultRowHeight="0" customHeight="1" zeroHeight="1" x14ac:dyDescent="0"/>
  <cols>
    <col min="1" max="1" width="4.5" style="11" customWidth="1"/>
    <col min="2" max="2" width="5.83203125" style="11" customWidth="1"/>
    <col min="3" max="3" width="7.6640625" style="11" customWidth="1"/>
    <col min="4" max="4" width="10.6640625" style="11" customWidth="1"/>
    <col min="5" max="5" width="25.33203125" style="34" customWidth="1"/>
    <col min="6" max="6" width="26.6640625" style="34" customWidth="1"/>
    <col min="7" max="7" width="27" style="34" customWidth="1"/>
    <col min="8" max="8" width="6.83203125" style="35" customWidth="1"/>
    <col min="9" max="9" width="5.1640625" style="35" customWidth="1"/>
    <col min="10" max="10" width="10.6640625" style="34" customWidth="1"/>
    <col min="11" max="11" width="6.6640625" style="11" customWidth="1"/>
    <col min="12" max="12" width="7.33203125" style="13" customWidth="1"/>
    <col min="13" max="13" width="3.1640625" style="11" customWidth="1"/>
    <col min="14" max="14" width="3.33203125" style="11" customWidth="1"/>
    <col min="15" max="15" width="19.1640625" style="52" customWidth="1"/>
    <col min="16" max="28" width="6.6640625" style="11" customWidth="1"/>
    <col min="29" max="65" width="9.1640625" style="11" customWidth="1"/>
    <col min="66" max="66" width="8.6640625" style="11" customWidth="1"/>
    <col min="67" max="84" width="9.1640625" style="11" customWidth="1"/>
    <col min="85" max="85" width="0.1640625" style="11" customWidth="1"/>
    <col min="86" max="103" width="9.1640625" style="11" customWidth="1"/>
    <col min="104" max="104" width="0.5" style="11" customWidth="1"/>
    <col min="105" max="120" width="9.1640625" style="11" customWidth="1"/>
    <col min="121" max="121" width="0.33203125" style="11" customWidth="1"/>
    <col min="122" max="135" width="9.1640625" style="11" customWidth="1"/>
    <col min="136" max="136" width="8.6640625" style="11" customWidth="1"/>
    <col min="137" max="155" width="9.1640625" style="11" customWidth="1"/>
    <col min="156" max="156" width="0.5" style="11" customWidth="1"/>
    <col min="157" max="172" width="9.1640625" style="11" customWidth="1"/>
    <col min="173" max="173" width="4.83203125" style="11" customWidth="1"/>
    <col min="174" max="189" width="9.1640625" style="11" customWidth="1"/>
    <col min="190" max="190" width="0.5" style="11" customWidth="1"/>
    <col min="191" max="207" width="9.1640625" style="11" customWidth="1"/>
    <col min="208" max="208" width="8.5" style="11" customWidth="1"/>
    <col min="209" max="218" width="9.1640625" style="11" customWidth="1"/>
    <col min="219" max="219" width="8.5" style="11" customWidth="1"/>
    <col min="220" max="220" width="9.1640625" style="11" customWidth="1"/>
    <col min="221" max="221" width="8.5" style="11" customWidth="1"/>
    <col min="222" max="16384" width="9.1640625" style="11"/>
  </cols>
  <sheetData>
    <row r="1" spans="1:28" ht="24" customHeight="1">
      <c r="A1" s="982" t="str">
        <f>'statement of marks'!A1</f>
        <v>jk- ck- ek/;fed fo|ky; uohu] fuEckgsM+k</v>
      </c>
      <c r="B1" s="983"/>
      <c r="C1" s="983"/>
      <c r="D1" s="983"/>
      <c r="E1" s="983"/>
      <c r="F1" s="983"/>
      <c r="G1" s="983"/>
      <c r="H1" s="984" t="s">
        <v>107</v>
      </c>
      <c r="I1" s="984"/>
      <c r="J1" s="984"/>
      <c r="K1" s="979"/>
      <c r="L1" s="980"/>
      <c r="O1" s="997" t="str">
        <f>A1</f>
        <v>jk- ck- ek/;fed fo|ky; uohu] fuEckgsM+k</v>
      </c>
      <c r="P1" s="998"/>
      <c r="Q1" s="998"/>
      <c r="R1" s="998"/>
      <c r="S1" s="998"/>
      <c r="T1" s="998"/>
      <c r="U1" s="998"/>
      <c r="V1" s="998"/>
      <c r="W1" s="998"/>
      <c r="X1" s="998"/>
      <c r="Y1" s="998"/>
      <c r="Z1" s="998"/>
      <c r="AA1" s="998"/>
      <c r="AB1" s="999"/>
    </row>
    <row r="2" spans="1:28" ht="22" hidden="1" customHeight="1" thickTop="1">
      <c r="A2" s="242"/>
      <c r="B2" s="212"/>
      <c r="C2" s="212"/>
      <c r="D2" s="212"/>
      <c r="E2" s="212"/>
      <c r="F2" s="212"/>
      <c r="G2" s="212"/>
      <c r="H2" s="212"/>
      <c r="I2" s="212"/>
      <c r="J2" s="212"/>
      <c r="K2" s="212"/>
      <c r="L2" s="243"/>
      <c r="O2" s="989" t="s">
        <v>41</v>
      </c>
      <c r="P2" s="990"/>
      <c r="Q2" s="990"/>
      <c r="R2" s="990"/>
      <c r="S2" s="990"/>
      <c r="T2" s="990"/>
      <c r="U2" s="990"/>
      <c r="V2" s="990"/>
      <c r="W2" s="990"/>
      <c r="X2" s="990"/>
      <c r="Y2" s="990"/>
      <c r="Z2" s="990"/>
      <c r="AA2" s="990"/>
      <c r="AB2" s="991"/>
    </row>
    <row r="3" spans="1:28" ht="24.75" customHeight="1">
      <c r="A3" s="969" t="str">
        <f>'statement of marks'!A3:C3</f>
        <v>d{kk</v>
      </c>
      <c r="B3" s="967"/>
      <c r="C3" s="967"/>
      <c r="D3" s="213"/>
      <c r="E3" s="214" t="str">
        <f>'statement of marks'!D3</f>
        <v>2 A</v>
      </c>
      <c r="F3" s="213"/>
      <c r="G3" s="213"/>
      <c r="H3" s="213" t="s">
        <v>67</v>
      </c>
      <c r="I3" s="965" t="str">
        <f>'statement of marks'!F3</f>
        <v>2015-16</v>
      </c>
      <c r="J3" s="966"/>
      <c r="K3" s="968" t="s">
        <v>12</v>
      </c>
      <c r="L3" s="988" t="s">
        <v>108</v>
      </c>
      <c r="O3" s="246" t="str">
        <f>'statement of marks'!H4</f>
        <v>Nk= @ Nk=k dk uke</v>
      </c>
      <c r="P3" s="92" t="s">
        <v>42</v>
      </c>
      <c r="Q3" s="92" t="s">
        <v>43</v>
      </c>
      <c r="R3" s="92" t="s">
        <v>44</v>
      </c>
      <c r="S3" s="92" t="s">
        <v>45</v>
      </c>
      <c r="T3" s="92" t="s">
        <v>46</v>
      </c>
      <c r="U3" s="92" t="s">
        <v>47</v>
      </c>
      <c r="V3" s="92" t="s">
        <v>48</v>
      </c>
      <c r="W3" s="92" t="s">
        <v>49</v>
      </c>
      <c r="X3" s="92" t="s">
        <v>50</v>
      </c>
      <c r="Y3" s="92" t="s">
        <v>51</v>
      </c>
      <c r="Z3" s="92" t="s">
        <v>626</v>
      </c>
      <c r="AA3" s="92" t="s">
        <v>625</v>
      </c>
      <c r="AB3" s="247" t="s">
        <v>72</v>
      </c>
    </row>
    <row r="4" spans="1:28" ht="18.5" customHeight="1">
      <c r="A4" s="970" t="str">
        <f>'statement of marks'!A4</f>
        <v>Øzekad</v>
      </c>
      <c r="B4" s="971" t="str">
        <f>'statement of marks'!D4</f>
        <v>ukekad</v>
      </c>
      <c r="C4" s="971" t="str">
        <f>'statement of marks'!E4</f>
        <v>izos'kkad</v>
      </c>
      <c r="D4" s="985" t="str">
        <f>'statement of marks'!F4</f>
        <v>tUe fnukad ¼vadksa esa½</v>
      </c>
      <c r="E4" s="967" t="str">
        <f>'statement of marks'!H4</f>
        <v>Nk= @ Nk=k dk uke</v>
      </c>
      <c r="F4" s="967" t="str">
        <f>'statement of marks'!I4</f>
        <v>firk dk uke</v>
      </c>
      <c r="G4" s="967" t="str">
        <f>'statement of marks'!J4</f>
        <v>ekrk dk uke</v>
      </c>
      <c r="H4" s="981" t="str">
        <f>'statement of marks'!B4</f>
        <v>tkfr</v>
      </c>
      <c r="I4" s="981" t="str">
        <f>'statement of marks'!C4</f>
        <v xml:space="preserve">Nk= @ Nk=k </v>
      </c>
      <c r="J4" s="967" t="s">
        <v>8</v>
      </c>
      <c r="K4" s="968"/>
      <c r="L4" s="988"/>
      <c r="O4" s="246"/>
      <c r="P4" s="14"/>
      <c r="Q4" s="14"/>
      <c r="R4" s="14"/>
      <c r="S4" s="14"/>
      <c r="T4" s="14"/>
      <c r="U4" s="14"/>
      <c r="V4" s="14"/>
      <c r="W4" s="14"/>
      <c r="X4" s="14"/>
      <c r="Y4" s="14"/>
      <c r="Z4" s="14"/>
      <c r="AA4" s="14"/>
      <c r="AB4" s="248"/>
    </row>
    <row r="5" spans="1:28" ht="18.5" customHeight="1">
      <c r="A5" s="970"/>
      <c r="B5" s="971"/>
      <c r="C5" s="971"/>
      <c r="D5" s="986"/>
      <c r="E5" s="967"/>
      <c r="F5" s="967"/>
      <c r="G5" s="967"/>
      <c r="H5" s="981"/>
      <c r="I5" s="981"/>
      <c r="J5" s="967"/>
      <c r="K5" s="968"/>
      <c r="L5" s="988"/>
      <c r="O5" s="246"/>
      <c r="P5" s="14"/>
      <c r="Q5" s="14"/>
      <c r="R5" s="14"/>
      <c r="S5" s="14"/>
      <c r="T5" s="14"/>
      <c r="U5" s="14"/>
      <c r="V5" s="14"/>
      <c r="W5" s="14"/>
      <c r="X5" s="14"/>
      <c r="Y5" s="14"/>
      <c r="Z5" s="14"/>
      <c r="AA5" s="14"/>
      <c r="AB5" s="248"/>
    </row>
    <row r="6" spans="1:28" ht="18.5" customHeight="1">
      <c r="A6" s="970"/>
      <c r="B6" s="971"/>
      <c r="C6" s="971"/>
      <c r="D6" s="987"/>
      <c r="E6" s="967"/>
      <c r="F6" s="967"/>
      <c r="G6" s="967"/>
      <c r="H6" s="981"/>
      <c r="I6" s="981"/>
      <c r="J6" s="967"/>
      <c r="K6" s="968"/>
      <c r="L6" s="988"/>
      <c r="O6" s="246"/>
      <c r="P6" s="14"/>
      <c r="Q6" s="14"/>
      <c r="R6" s="14"/>
      <c r="S6" s="14"/>
      <c r="T6" s="14"/>
      <c r="U6" s="14"/>
      <c r="V6" s="14"/>
      <c r="W6" s="14"/>
      <c r="X6" s="14"/>
      <c r="Y6" s="14"/>
      <c r="Z6" s="14"/>
      <c r="AA6" s="14"/>
      <c r="AB6" s="248"/>
    </row>
    <row r="7" spans="1:28" ht="18.5" customHeight="1">
      <c r="A7" s="334">
        <f>'statement of marks'!A7</f>
        <v>1</v>
      </c>
      <c r="B7" s="335">
        <f>'statement of marks'!D7</f>
        <v>801</v>
      </c>
      <c r="C7" s="335">
        <f>'statement of marks'!E7</f>
        <v>4001</v>
      </c>
      <c r="D7" s="336">
        <f>'statement of marks'!F7</f>
        <v>36167</v>
      </c>
      <c r="E7" s="215" t="str">
        <f>'statement of marks'!H7</f>
        <v>ckyfd'ku jsxj</v>
      </c>
      <c r="F7" s="215" t="str">
        <f>'statement of marks'!I7</f>
        <v>Jh f'koyky</v>
      </c>
      <c r="G7" s="215" t="str">
        <f>'statement of marks'!J7</f>
        <v>Jherh jruh ckbZ</v>
      </c>
      <c r="H7" s="216" t="str">
        <f>'statement of marks'!B7</f>
        <v>SC</v>
      </c>
      <c r="I7" s="216" t="str">
        <f>'statement of marks'!C7</f>
        <v>B</v>
      </c>
      <c r="J7" s="207" t="str">
        <f>'statement of marks'!CX7</f>
        <v>d{kksUur</v>
      </c>
      <c r="K7" s="217">
        <f>'statement of marks'!CU7</f>
        <v>424</v>
      </c>
      <c r="L7" s="244">
        <f>'statement of marks'!CV7</f>
        <v>376</v>
      </c>
      <c r="O7" s="246" t="str">
        <f>'statement of marks'!H7</f>
        <v>ckyfd'ku jsxj</v>
      </c>
      <c r="P7" s="209" t="str">
        <f>IF(AND($H7="SC",$I7="B"),$J7,"")</f>
        <v>d{kksUur</v>
      </c>
      <c r="Q7" s="209" t="str">
        <f>IF(AND($H7="SC",$I7="G"),$J7,"")</f>
        <v/>
      </c>
      <c r="R7" s="209" t="str">
        <f>IF(AND($H7="ST",$I7="B"),$J7,"")</f>
        <v/>
      </c>
      <c r="S7" s="209" t="str">
        <f>IF(AND($H7="ST",$I7="G"),$J7,"")</f>
        <v/>
      </c>
      <c r="T7" s="209" t="str">
        <f>IF(AND($H7="OBC",$I7="B"),$J7,"")</f>
        <v/>
      </c>
      <c r="U7" s="209" t="str">
        <f>IF(AND($H7="OBC",$I7="G"),$J7,"")</f>
        <v/>
      </c>
      <c r="V7" s="209" t="str">
        <f>IF(AND($H7="GEN",$I7="B"),$J7,"")</f>
        <v/>
      </c>
      <c r="W7" s="209" t="str">
        <f>IF(AND($H7="GEN",$I7="G"),$J7,"")</f>
        <v/>
      </c>
      <c r="X7" s="209" t="str">
        <f>IF(AND($H7="MIN",$I7="B"),$J7,"")</f>
        <v/>
      </c>
      <c r="Y7" s="209" t="str">
        <f>IF(AND($H7="MIN",$I7="G"),$J7,"")</f>
        <v/>
      </c>
      <c r="Z7" s="209" t="str">
        <f>IF(AND($H7="SBC",$I7="B"),$J7,"")</f>
        <v/>
      </c>
      <c r="AA7" s="209" t="str">
        <f>IF(AND($H7="SBC",$I7="G"),$J7,"")</f>
        <v/>
      </c>
      <c r="AB7" s="249"/>
    </row>
    <row r="8" spans="1:28" ht="18.5" customHeight="1">
      <c r="A8" s="334">
        <f>'statement of marks'!A8</f>
        <v>2</v>
      </c>
      <c r="B8" s="335">
        <f>'statement of marks'!D8</f>
        <v>802</v>
      </c>
      <c r="C8" s="335">
        <f>'statement of marks'!E8</f>
        <v>4002</v>
      </c>
      <c r="D8" s="336">
        <f>'statement of marks'!F8</f>
        <v>37967</v>
      </c>
      <c r="E8" s="215" t="str">
        <f>'statement of marks'!H8</f>
        <v>v 002</v>
      </c>
      <c r="F8" s="215" t="str">
        <f>'statement of marks'!I8</f>
        <v>c 002</v>
      </c>
      <c r="G8" s="215" t="str">
        <f>'statement of marks'!J8</f>
        <v>l 002</v>
      </c>
      <c r="H8" s="216" t="str">
        <f>'statement of marks'!B8</f>
        <v>ST</v>
      </c>
      <c r="I8" s="216" t="str">
        <f>'statement of marks'!C8</f>
        <v>G</v>
      </c>
      <c r="J8" s="207" t="str">
        <f>'statement of marks'!CX8</f>
        <v/>
      </c>
      <c r="K8" s="217">
        <f>'statement of marks'!CU8</f>
        <v>424</v>
      </c>
      <c r="L8" s="244" t="str">
        <f>'statement of marks'!CV8</f>
        <v/>
      </c>
      <c r="O8" s="246" t="str">
        <f>'statement of marks'!H8</f>
        <v>v 002</v>
      </c>
      <c r="P8" s="209" t="str">
        <f t="shared" ref="P8:P71" si="0">IF(AND($H8="SC",$I8="B"),$J8,"")</f>
        <v/>
      </c>
      <c r="Q8" s="209" t="str">
        <f t="shared" ref="Q8:Q71" si="1">IF(AND($H8="SC",$I8="G"),$J8,"")</f>
        <v/>
      </c>
      <c r="R8" s="209" t="str">
        <f t="shared" ref="R8:R71" si="2">IF(AND($H8="ST",$I8="B"),$J8,"")</f>
        <v/>
      </c>
      <c r="S8" s="209" t="str">
        <f t="shared" ref="S8:S71" si="3">IF(AND($H8="ST",$I8="G"),$J8,"")</f>
        <v/>
      </c>
      <c r="T8" s="209" t="str">
        <f t="shared" ref="T8:T71" si="4">IF(AND($H8="OBC",$I8="B"),$J8,"")</f>
        <v/>
      </c>
      <c r="U8" s="209" t="str">
        <f t="shared" ref="U8:U71" si="5">IF(AND($H8="OBC",$I8="G"),$J8,"")</f>
        <v/>
      </c>
      <c r="V8" s="209" t="str">
        <f t="shared" ref="V8:V71" si="6">IF(AND($H8="GEN",$I8="B"),$J8,"")</f>
        <v/>
      </c>
      <c r="W8" s="209" t="str">
        <f t="shared" ref="W8:W71" si="7">IF(AND($H8="GEN",$I8="G"),$J8,"")</f>
        <v/>
      </c>
      <c r="X8" s="209" t="str">
        <f t="shared" ref="X8:X71" si="8">IF(AND($H8="MIN",$I8="B"),$J8,"")</f>
        <v/>
      </c>
      <c r="Y8" s="209" t="str">
        <f t="shared" ref="Y8:Y71" si="9">IF(AND($H8="MIN",$I8="G"),$J8,"")</f>
        <v/>
      </c>
      <c r="Z8" s="209" t="str">
        <f t="shared" ref="Z8:Z71" si="10">IF(AND($H8="SBC",$I8="B"),$J8,"")</f>
        <v/>
      </c>
      <c r="AA8" s="209" t="str">
        <f t="shared" ref="AA8:AA71" si="11">IF(AND($H8="SBC",$I8="G"),$J8,"")</f>
        <v/>
      </c>
      <c r="AB8" s="249"/>
    </row>
    <row r="9" spans="1:28" ht="18.5" customHeight="1">
      <c r="A9" s="334">
        <f>'statement of marks'!A9</f>
        <v>3</v>
      </c>
      <c r="B9" s="335" t="str">
        <f>'statement of marks'!D9</f>
        <v>drop</v>
      </c>
      <c r="C9" s="335">
        <f>'statement of marks'!E9</f>
        <v>4003</v>
      </c>
      <c r="D9" s="336" t="str">
        <f>'statement of marks'!F9</f>
        <v/>
      </c>
      <c r="E9" s="215" t="str">
        <f>'statement of marks'!H9</f>
        <v>v 003</v>
      </c>
      <c r="F9" s="215" t="str">
        <f>'statement of marks'!I9</f>
        <v>c 003</v>
      </c>
      <c r="G9" s="215" t="str">
        <f>'statement of marks'!J9</f>
        <v>l 003</v>
      </c>
      <c r="H9" s="216" t="str">
        <f>'statement of marks'!B9</f>
        <v>OBC</v>
      </c>
      <c r="I9" s="216" t="str">
        <f>'statement of marks'!C9</f>
        <v>G</v>
      </c>
      <c r="J9" s="207" t="str">
        <f>'statement of marks'!CX9</f>
        <v/>
      </c>
      <c r="K9" s="217">
        <f>'statement of marks'!CU9</f>
        <v>424</v>
      </c>
      <c r="L9" s="244" t="str">
        <f>'statement of marks'!CV9</f>
        <v/>
      </c>
      <c r="O9" s="246" t="str">
        <f>'statement of marks'!H9</f>
        <v>v 003</v>
      </c>
      <c r="P9" s="209" t="str">
        <f t="shared" si="0"/>
        <v/>
      </c>
      <c r="Q9" s="209" t="str">
        <f t="shared" si="1"/>
        <v/>
      </c>
      <c r="R9" s="209" t="str">
        <f t="shared" si="2"/>
        <v/>
      </c>
      <c r="S9" s="209" t="str">
        <f t="shared" si="3"/>
        <v/>
      </c>
      <c r="T9" s="209" t="str">
        <f t="shared" si="4"/>
        <v/>
      </c>
      <c r="U9" s="209" t="str">
        <f t="shared" si="5"/>
        <v/>
      </c>
      <c r="V9" s="209" t="str">
        <f t="shared" si="6"/>
        <v/>
      </c>
      <c r="W9" s="209" t="str">
        <f t="shared" si="7"/>
        <v/>
      </c>
      <c r="X9" s="209" t="str">
        <f t="shared" si="8"/>
        <v/>
      </c>
      <c r="Y9" s="209" t="str">
        <f t="shared" si="9"/>
        <v/>
      </c>
      <c r="Z9" s="209" t="str">
        <f t="shared" si="10"/>
        <v/>
      </c>
      <c r="AA9" s="209" t="str">
        <f t="shared" si="11"/>
        <v/>
      </c>
      <c r="AB9" s="249"/>
    </row>
    <row r="10" spans="1:28" ht="18.5" customHeight="1">
      <c r="A10" s="334">
        <f>'statement of marks'!A10</f>
        <v>4</v>
      </c>
      <c r="B10" s="335" t="str">
        <f>'statement of marks'!D10</f>
        <v>TC</v>
      </c>
      <c r="C10" s="335">
        <f>'statement of marks'!E10</f>
        <v>4004</v>
      </c>
      <c r="D10" s="336" t="str">
        <f>'statement of marks'!F10</f>
        <v/>
      </c>
      <c r="E10" s="215" t="str">
        <f>'statement of marks'!H10</f>
        <v>v 004</v>
      </c>
      <c r="F10" s="215" t="str">
        <f>'statement of marks'!I10</f>
        <v>c 004</v>
      </c>
      <c r="G10" s="215" t="str">
        <f>'statement of marks'!J10</f>
        <v>l 004</v>
      </c>
      <c r="H10" s="216" t="str">
        <f>'statement of marks'!B10</f>
        <v>SBC</v>
      </c>
      <c r="I10" s="216" t="str">
        <f>'statement of marks'!C10</f>
        <v>G</v>
      </c>
      <c r="J10" s="207" t="str">
        <f>'statement of marks'!CX10</f>
        <v>LFkkukarfjr</v>
      </c>
      <c r="K10" s="217">
        <f>'statement of marks'!CU10</f>
        <v>424</v>
      </c>
      <c r="L10" s="244" t="str">
        <f>'statement of marks'!CV10</f>
        <v/>
      </c>
      <c r="O10" s="246" t="str">
        <f>'statement of marks'!H10</f>
        <v>v 004</v>
      </c>
      <c r="P10" s="209" t="str">
        <f t="shared" si="0"/>
        <v/>
      </c>
      <c r="Q10" s="209" t="str">
        <f t="shared" si="1"/>
        <v/>
      </c>
      <c r="R10" s="209" t="str">
        <f t="shared" si="2"/>
        <v/>
      </c>
      <c r="S10" s="209" t="str">
        <f t="shared" si="3"/>
        <v/>
      </c>
      <c r="T10" s="209" t="str">
        <f t="shared" si="4"/>
        <v/>
      </c>
      <c r="U10" s="209" t="str">
        <f t="shared" si="5"/>
        <v/>
      </c>
      <c r="V10" s="209" t="str">
        <f t="shared" si="6"/>
        <v/>
      </c>
      <c r="W10" s="209" t="str">
        <f t="shared" si="7"/>
        <v/>
      </c>
      <c r="X10" s="209" t="str">
        <f t="shared" si="8"/>
        <v/>
      </c>
      <c r="Y10" s="209" t="str">
        <f t="shared" si="9"/>
        <v/>
      </c>
      <c r="Z10" s="209" t="str">
        <f t="shared" si="10"/>
        <v/>
      </c>
      <c r="AA10" s="209" t="str">
        <f t="shared" si="11"/>
        <v>LFkkukarfjr</v>
      </c>
      <c r="AB10" s="249"/>
    </row>
    <row r="11" spans="1:28" ht="18.5" customHeight="1">
      <c r="A11" s="334">
        <f>'statement of marks'!A11</f>
        <v>5</v>
      </c>
      <c r="B11" s="335">
        <f>'statement of marks'!D11</f>
        <v>805</v>
      </c>
      <c r="C11" s="335">
        <f>'statement of marks'!E11</f>
        <v>4005</v>
      </c>
      <c r="D11" s="336" t="str">
        <f>'statement of marks'!F11</f>
        <v/>
      </c>
      <c r="E11" s="215" t="str">
        <f>'statement of marks'!H11</f>
        <v>v 005</v>
      </c>
      <c r="F11" s="215" t="str">
        <f>'statement of marks'!I11</f>
        <v>c 005</v>
      </c>
      <c r="G11" s="215" t="str">
        <f>'statement of marks'!J11</f>
        <v>l 005</v>
      </c>
      <c r="H11" s="216" t="str">
        <f>'statement of marks'!B11</f>
        <v>MIN</v>
      </c>
      <c r="I11" s="216" t="str">
        <f>'statement of marks'!C11</f>
        <v>G</v>
      </c>
      <c r="J11" s="207" t="str">
        <f>'statement of marks'!CX11</f>
        <v>mRrh.kZ</v>
      </c>
      <c r="K11" s="217">
        <f>'statement of marks'!CU11</f>
        <v>424</v>
      </c>
      <c r="L11" s="244" t="str">
        <f>'statement of marks'!CV11</f>
        <v/>
      </c>
      <c r="O11" s="246" t="str">
        <f>'statement of marks'!H11</f>
        <v>v 005</v>
      </c>
      <c r="P11" s="209" t="str">
        <f t="shared" si="0"/>
        <v/>
      </c>
      <c r="Q11" s="209" t="str">
        <f t="shared" si="1"/>
        <v/>
      </c>
      <c r="R11" s="209" t="str">
        <f t="shared" si="2"/>
        <v/>
      </c>
      <c r="S11" s="209" t="str">
        <f t="shared" si="3"/>
        <v/>
      </c>
      <c r="T11" s="209" t="str">
        <f t="shared" si="4"/>
        <v/>
      </c>
      <c r="U11" s="209" t="str">
        <f t="shared" si="5"/>
        <v/>
      </c>
      <c r="V11" s="209" t="str">
        <f t="shared" si="6"/>
        <v/>
      </c>
      <c r="W11" s="209" t="str">
        <f t="shared" si="7"/>
        <v/>
      </c>
      <c r="X11" s="209" t="str">
        <f t="shared" si="8"/>
        <v/>
      </c>
      <c r="Y11" s="209" t="str">
        <f t="shared" si="9"/>
        <v>mRrh.kZ</v>
      </c>
      <c r="Z11" s="209" t="str">
        <f t="shared" si="10"/>
        <v/>
      </c>
      <c r="AA11" s="209" t="str">
        <f t="shared" si="11"/>
        <v/>
      </c>
      <c r="AB11" s="249"/>
    </row>
    <row r="12" spans="1:28" ht="18.5" customHeight="1">
      <c r="A12" s="334">
        <f>'statement of marks'!A12</f>
        <v>6</v>
      </c>
      <c r="B12" s="335">
        <f>'statement of marks'!D12</f>
        <v>806</v>
      </c>
      <c r="C12" s="335">
        <f>'statement of marks'!E12</f>
        <v>4006</v>
      </c>
      <c r="D12" s="336" t="str">
        <f>'statement of marks'!F12</f>
        <v/>
      </c>
      <c r="E12" s="215" t="str">
        <f>'statement of marks'!H12</f>
        <v>v 006</v>
      </c>
      <c r="F12" s="215" t="str">
        <f>'statement of marks'!I12</f>
        <v>c 006</v>
      </c>
      <c r="G12" s="215" t="str">
        <f>'statement of marks'!J12</f>
        <v>l 006</v>
      </c>
      <c r="H12" s="216" t="str">
        <f>'statement of marks'!B12</f>
        <v>GEN</v>
      </c>
      <c r="I12" s="216" t="str">
        <f>'statement of marks'!C12</f>
        <v>G</v>
      </c>
      <c r="J12" s="207" t="str">
        <f>'statement of marks'!CX12</f>
        <v>mRrh.kZ</v>
      </c>
      <c r="K12" s="217">
        <f>'statement of marks'!CU12</f>
        <v>424</v>
      </c>
      <c r="L12" s="244" t="str">
        <f>'statement of marks'!CV12</f>
        <v/>
      </c>
      <c r="O12" s="246" t="str">
        <f>'statement of marks'!H12</f>
        <v>v 006</v>
      </c>
      <c r="P12" s="209" t="str">
        <f t="shared" si="0"/>
        <v/>
      </c>
      <c r="Q12" s="209" t="str">
        <f t="shared" si="1"/>
        <v/>
      </c>
      <c r="R12" s="209" t="str">
        <f t="shared" si="2"/>
        <v/>
      </c>
      <c r="S12" s="209" t="str">
        <f t="shared" si="3"/>
        <v/>
      </c>
      <c r="T12" s="209" t="str">
        <f t="shared" si="4"/>
        <v/>
      </c>
      <c r="U12" s="209" t="str">
        <f t="shared" si="5"/>
        <v/>
      </c>
      <c r="V12" s="209" t="str">
        <f t="shared" si="6"/>
        <v/>
      </c>
      <c r="W12" s="209" t="str">
        <f t="shared" si="7"/>
        <v>mRrh.kZ</v>
      </c>
      <c r="X12" s="209" t="str">
        <f t="shared" si="8"/>
        <v/>
      </c>
      <c r="Y12" s="209" t="str">
        <f t="shared" si="9"/>
        <v/>
      </c>
      <c r="Z12" s="209" t="str">
        <f t="shared" si="10"/>
        <v/>
      </c>
      <c r="AA12" s="209" t="str">
        <f t="shared" si="11"/>
        <v/>
      </c>
      <c r="AB12" s="249"/>
    </row>
    <row r="13" spans="1:28" ht="18.5" customHeight="1">
      <c r="A13" s="334">
        <f>'statement of marks'!A13</f>
        <v>7</v>
      </c>
      <c r="B13" s="335">
        <f>'statement of marks'!D13</f>
        <v>807</v>
      </c>
      <c r="C13" s="335">
        <f>'statement of marks'!E13</f>
        <v>4007</v>
      </c>
      <c r="D13" s="336" t="str">
        <f>'statement of marks'!F13</f>
        <v/>
      </c>
      <c r="E13" s="215" t="str">
        <f>'statement of marks'!H13</f>
        <v>v 007</v>
      </c>
      <c r="F13" s="215" t="str">
        <f>'statement of marks'!I13</f>
        <v>c 007</v>
      </c>
      <c r="G13" s="215" t="str">
        <f>'statement of marks'!J13</f>
        <v>l 007</v>
      </c>
      <c r="H13" s="216" t="str">
        <f>'statement of marks'!B13</f>
        <v>SC</v>
      </c>
      <c r="I13" s="216" t="str">
        <f>'statement of marks'!C13</f>
        <v>B</v>
      </c>
      <c r="J13" s="207" t="str">
        <f>'statement of marks'!CX13</f>
        <v>mRrh.kZ</v>
      </c>
      <c r="K13" s="217">
        <f>'statement of marks'!CU13</f>
        <v>424</v>
      </c>
      <c r="L13" s="244" t="str">
        <f>'statement of marks'!CV13</f>
        <v/>
      </c>
      <c r="O13" s="246" t="str">
        <f>'statement of marks'!H13</f>
        <v>v 007</v>
      </c>
      <c r="P13" s="209" t="str">
        <f t="shared" si="0"/>
        <v>mRrh.kZ</v>
      </c>
      <c r="Q13" s="209" t="str">
        <f t="shared" si="1"/>
        <v/>
      </c>
      <c r="R13" s="209" t="str">
        <f t="shared" si="2"/>
        <v/>
      </c>
      <c r="S13" s="209" t="str">
        <f t="shared" si="3"/>
        <v/>
      </c>
      <c r="T13" s="209" t="str">
        <f t="shared" si="4"/>
        <v/>
      </c>
      <c r="U13" s="209" t="str">
        <f t="shared" si="5"/>
        <v/>
      </c>
      <c r="V13" s="209" t="str">
        <f t="shared" si="6"/>
        <v/>
      </c>
      <c r="W13" s="209" t="str">
        <f t="shared" si="7"/>
        <v/>
      </c>
      <c r="X13" s="209" t="str">
        <f t="shared" si="8"/>
        <v/>
      </c>
      <c r="Y13" s="209" t="str">
        <f t="shared" si="9"/>
        <v/>
      </c>
      <c r="Z13" s="209" t="str">
        <f t="shared" si="10"/>
        <v/>
      </c>
      <c r="AA13" s="209" t="str">
        <f t="shared" si="11"/>
        <v/>
      </c>
      <c r="AB13" s="249"/>
    </row>
    <row r="14" spans="1:28" ht="18.5" customHeight="1">
      <c r="A14" s="334">
        <f>'statement of marks'!A14</f>
        <v>8</v>
      </c>
      <c r="B14" s="335">
        <f>'statement of marks'!D14</f>
        <v>808</v>
      </c>
      <c r="C14" s="335">
        <f>'statement of marks'!E14</f>
        <v>4008</v>
      </c>
      <c r="D14" s="336" t="str">
        <f>'statement of marks'!F14</f>
        <v/>
      </c>
      <c r="E14" s="215" t="str">
        <f>'statement of marks'!H14</f>
        <v>v 008</v>
      </c>
      <c r="F14" s="215" t="str">
        <f>'statement of marks'!I14</f>
        <v>c 008</v>
      </c>
      <c r="G14" s="215" t="str">
        <f>'statement of marks'!J14</f>
        <v>l 008</v>
      </c>
      <c r="H14" s="216" t="str">
        <f>'statement of marks'!B14</f>
        <v>ST</v>
      </c>
      <c r="I14" s="216" t="str">
        <f>'statement of marks'!C14</f>
        <v>B</v>
      </c>
      <c r="J14" s="207" t="str">
        <f>'statement of marks'!CX14</f>
        <v>mRrh.kZ</v>
      </c>
      <c r="K14" s="217">
        <f>'statement of marks'!CU14</f>
        <v>424</v>
      </c>
      <c r="L14" s="244" t="str">
        <f>'statement of marks'!CV14</f>
        <v/>
      </c>
      <c r="O14" s="246" t="str">
        <f>'statement of marks'!H14</f>
        <v>v 008</v>
      </c>
      <c r="P14" s="209" t="str">
        <f t="shared" si="0"/>
        <v/>
      </c>
      <c r="Q14" s="209" t="str">
        <f t="shared" si="1"/>
        <v/>
      </c>
      <c r="R14" s="209" t="str">
        <f t="shared" si="2"/>
        <v>mRrh.kZ</v>
      </c>
      <c r="S14" s="209" t="str">
        <f t="shared" si="3"/>
        <v/>
      </c>
      <c r="T14" s="209" t="str">
        <f t="shared" si="4"/>
        <v/>
      </c>
      <c r="U14" s="209" t="str">
        <f t="shared" si="5"/>
        <v/>
      </c>
      <c r="V14" s="209" t="str">
        <f t="shared" si="6"/>
        <v/>
      </c>
      <c r="W14" s="209" t="str">
        <f t="shared" si="7"/>
        <v/>
      </c>
      <c r="X14" s="209" t="str">
        <f t="shared" si="8"/>
        <v/>
      </c>
      <c r="Y14" s="209" t="str">
        <f t="shared" si="9"/>
        <v/>
      </c>
      <c r="Z14" s="209" t="str">
        <f t="shared" si="10"/>
        <v/>
      </c>
      <c r="AA14" s="209" t="str">
        <f t="shared" si="11"/>
        <v/>
      </c>
      <c r="AB14" s="249"/>
    </row>
    <row r="15" spans="1:28" ht="18.5" customHeight="1">
      <c r="A15" s="334">
        <f>'statement of marks'!A15</f>
        <v>9</v>
      </c>
      <c r="B15" s="335" t="str">
        <f>'statement of marks'!D15</f>
        <v>TC</v>
      </c>
      <c r="C15" s="335">
        <f>'statement of marks'!E15</f>
        <v>4009</v>
      </c>
      <c r="D15" s="336" t="str">
        <f>'statement of marks'!F15</f>
        <v/>
      </c>
      <c r="E15" s="215" t="str">
        <f>'statement of marks'!H15</f>
        <v>v 009</v>
      </c>
      <c r="F15" s="215" t="str">
        <f>'statement of marks'!I15</f>
        <v>c 009</v>
      </c>
      <c r="G15" s="215" t="str">
        <f>'statement of marks'!J15</f>
        <v>l 009</v>
      </c>
      <c r="H15" s="216" t="str">
        <f>'statement of marks'!B15</f>
        <v>OBC</v>
      </c>
      <c r="I15" s="216" t="str">
        <f>'statement of marks'!C15</f>
        <v>B</v>
      </c>
      <c r="J15" s="207" t="str">
        <f>'statement of marks'!CX15</f>
        <v>LFkkukarfjr</v>
      </c>
      <c r="K15" s="217">
        <f>'statement of marks'!CU15</f>
        <v>424</v>
      </c>
      <c r="L15" s="244" t="str">
        <f>'statement of marks'!CV15</f>
        <v/>
      </c>
      <c r="O15" s="246" t="str">
        <f>'statement of marks'!H15</f>
        <v>v 009</v>
      </c>
      <c r="P15" s="209" t="str">
        <f t="shared" si="0"/>
        <v/>
      </c>
      <c r="Q15" s="209" t="str">
        <f t="shared" si="1"/>
        <v/>
      </c>
      <c r="R15" s="209" t="str">
        <f t="shared" si="2"/>
        <v/>
      </c>
      <c r="S15" s="209" t="str">
        <f t="shared" si="3"/>
        <v/>
      </c>
      <c r="T15" s="209" t="str">
        <f t="shared" si="4"/>
        <v>LFkkukarfjr</v>
      </c>
      <c r="U15" s="209" t="str">
        <f t="shared" si="5"/>
        <v/>
      </c>
      <c r="V15" s="209" t="str">
        <f t="shared" si="6"/>
        <v/>
      </c>
      <c r="W15" s="209" t="str">
        <f t="shared" si="7"/>
        <v/>
      </c>
      <c r="X15" s="209" t="str">
        <f t="shared" si="8"/>
        <v/>
      </c>
      <c r="Y15" s="209" t="str">
        <f t="shared" si="9"/>
        <v/>
      </c>
      <c r="Z15" s="209" t="str">
        <f t="shared" si="10"/>
        <v/>
      </c>
      <c r="AA15" s="209" t="str">
        <f t="shared" si="11"/>
        <v/>
      </c>
      <c r="AB15" s="249"/>
    </row>
    <row r="16" spans="1:28" ht="18.5" customHeight="1">
      <c r="A16" s="334">
        <f>'statement of marks'!A16</f>
        <v>10</v>
      </c>
      <c r="B16" s="335">
        <f>'statement of marks'!D16</f>
        <v>810</v>
      </c>
      <c r="C16" s="335">
        <f>'statement of marks'!E16</f>
        <v>4010</v>
      </c>
      <c r="D16" s="336" t="str">
        <f>'statement of marks'!F16</f>
        <v/>
      </c>
      <c r="E16" s="215" t="str">
        <f>'statement of marks'!H16</f>
        <v>v 010</v>
      </c>
      <c r="F16" s="215" t="str">
        <f>'statement of marks'!I16</f>
        <v>c 010</v>
      </c>
      <c r="G16" s="215" t="str">
        <f>'statement of marks'!J16</f>
        <v>l 010</v>
      </c>
      <c r="H16" s="216" t="str">
        <f>'statement of marks'!B16</f>
        <v>SBC</v>
      </c>
      <c r="I16" s="216" t="str">
        <f>'statement of marks'!C16</f>
        <v>B</v>
      </c>
      <c r="J16" s="207" t="str">
        <f>'statement of marks'!CX16</f>
        <v>mRrh.kZ</v>
      </c>
      <c r="K16" s="217">
        <f>'statement of marks'!CU16</f>
        <v>424</v>
      </c>
      <c r="L16" s="244" t="str">
        <f>'statement of marks'!CV16</f>
        <v/>
      </c>
      <c r="O16" s="246" t="str">
        <f>'statement of marks'!H16</f>
        <v>v 010</v>
      </c>
      <c r="P16" s="209" t="str">
        <f t="shared" si="0"/>
        <v/>
      </c>
      <c r="Q16" s="209" t="str">
        <f t="shared" si="1"/>
        <v/>
      </c>
      <c r="R16" s="209" t="str">
        <f t="shared" si="2"/>
        <v/>
      </c>
      <c r="S16" s="209" t="str">
        <f t="shared" si="3"/>
        <v/>
      </c>
      <c r="T16" s="209" t="str">
        <f t="shared" si="4"/>
        <v/>
      </c>
      <c r="U16" s="209" t="str">
        <f t="shared" si="5"/>
        <v/>
      </c>
      <c r="V16" s="209" t="str">
        <f t="shared" si="6"/>
        <v/>
      </c>
      <c r="W16" s="209" t="str">
        <f t="shared" si="7"/>
        <v/>
      </c>
      <c r="X16" s="209" t="str">
        <f t="shared" si="8"/>
        <v/>
      </c>
      <c r="Y16" s="209" t="str">
        <f t="shared" si="9"/>
        <v/>
      </c>
      <c r="Z16" s="209" t="str">
        <f t="shared" si="10"/>
        <v>mRrh.kZ</v>
      </c>
      <c r="AA16" s="209" t="str">
        <f t="shared" si="11"/>
        <v/>
      </c>
      <c r="AB16" s="249"/>
    </row>
    <row r="17" spans="1:28" ht="18.5" customHeight="1">
      <c r="A17" s="334">
        <f>'statement of marks'!A17</f>
        <v>11</v>
      </c>
      <c r="B17" s="335">
        <f>'statement of marks'!D17</f>
        <v>811</v>
      </c>
      <c r="C17" s="335">
        <f>'statement of marks'!E17</f>
        <v>4011</v>
      </c>
      <c r="D17" s="336" t="str">
        <f>'statement of marks'!F17</f>
        <v/>
      </c>
      <c r="E17" s="215" t="str">
        <f>'statement of marks'!H17</f>
        <v>v 011</v>
      </c>
      <c r="F17" s="215" t="str">
        <f>'statement of marks'!I17</f>
        <v>c 011</v>
      </c>
      <c r="G17" s="215" t="str">
        <f>'statement of marks'!J17</f>
        <v>l 011</v>
      </c>
      <c r="H17" s="216" t="str">
        <f>'statement of marks'!B17</f>
        <v>MIN</v>
      </c>
      <c r="I17" s="216" t="str">
        <f>'statement of marks'!C17</f>
        <v/>
      </c>
      <c r="J17" s="207" t="str">
        <f>'statement of marks'!CX17</f>
        <v/>
      </c>
      <c r="K17" s="217">
        <f>'statement of marks'!CU17</f>
        <v>424</v>
      </c>
      <c r="L17" s="244" t="str">
        <f>'statement of marks'!CV17</f>
        <v/>
      </c>
      <c r="O17" s="246" t="str">
        <f>'statement of marks'!H17</f>
        <v>v 011</v>
      </c>
      <c r="P17" s="209" t="str">
        <f t="shared" si="0"/>
        <v/>
      </c>
      <c r="Q17" s="209" t="str">
        <f t="shared" si="1"/>
        <v/>
      </c>
      <c r="R17" s="209" t="str">
        <f t="shared" si="2"/>
        <v/>
      </c>
      <c r="S17" s="209" t="str">
        <f t="shared" si="3"/>
        <v/>
      </c>
      <c r="T17" s="209" t="str">
        <f t="shared" si="4"/>
        <v/>
      </c>
      <c r="U17" s="209" t="str">
        <f t="shared" si="5"/>
        <v/>
      </c>
      <c r="V17" s="209" t="str">
        <f t="shared" si="6"/>
        <v/>
      </c>
      <c r="W17" s="209" t="str">
        <f t="shared" si="7"/>
        <v/>
      </c>
      <c r="X17" s="209" t="str">
        <f t="shared" si="8"/>
        <v/>
      </c>
      <c r="Y17" s="209" t="str">
        <f t="shared" si="9"/>
        <v/>
      </c>
      <c r="Z17" s="209" t="str">
        <f t="shared" si="10"/>
        <v/>
      </c>
      <c r="AA17" s="209" t="str">
        <f t="shared" si="11"/>
        <v/>
      </c>
      <c r="AB17" s="249"/>
    </row>
    <row r="18" spans="1:28" ht="18.5" customHeight="1">
      <c r="A18" s="334">
        <f>'statement of marks'!A18</f>
        <v>12</v>
      </c>
      <c r="B18" s="335">
        <f>'statement of marks'!D18</f>
        <v>812</v>
      </c>
      <c r="C18" s="335">
        <f>'statement of marks'!E18</f>
        <v>4012</v>
      </c>
      <c r="D18" s="336" t="str">
        <f>'statement of marks'!F18</f>
        <v/>
      </c>
      <c r="E18" s="215" t="str">
        <f>'statement of marks'!H18</f>
        <v>v 012</v>
      </c>
      <c r="F18" s="215" t="str">
        <f>'statement of marks'!I18</f>
        <v>c 012</v>
      </c>
      <c r="G18" s="215" t="str">
        <f>'statement of marks'!J18</f>
        <v>l 012</v>
      </c>
      <c r="H18" s="216" t="str">
        <f>'statement of marks'!B18</f>
        <v>GEN</v>
      </c>
      <c r="I18" s="216" t="str">
        <f>'statement of marks'!C18</f>
        <v/>
      </c>
      <c r="J18" s="207" t="str">
        <f>'statement of marks'!CX18</f>
        <v/>
      </c>
      <c r="K18" s="217">
        <f>'statement of marks'!CU18</f>
        <v>424</v>
      </c>
      <c r="L18" s="244" t="str">
        <f>'statement of marks'!CV18</f>
        <v/>
      </c>
      <c r="O18" s="246" t="str">
        <f>'statement of marks'!H18</f>
        <v>v 012</v>
      </c>
      <c r="P18" s="209" t="str">
        <f t="shared" si="0"/>
        <v/>
      </c>
      <c r="Q18" s="209" t="str">
        <f t="shared" si="1"/>
        <v/>
      </c>
      <c r="R18" s="209" t="str">
        <f t="shared" si="2"/>
        <v/>
      </c>
      <c r="S18" s="209" t="str">
        <f t="shared" si="3"/>
        <v/>
      </c>
      <c r="T18" s="209" t="str">
        <f t="shared" si="4"/>
        <v/>
      </c>
      <c r="U18" s="209" t="str">
        <f t="shared" si="5"/>
        <v/>
      </c>
      <c r="V18" s="209" t="str">
        <f t="shared" si="6"/>
        <v/>
      </c>
      <c r="W18" s="209" t="str">
        <f t="shared" si="7"/>
        <v/>
      </c>
      <c r="X18" s="209" t="str">
        <f t="shared" si="8"/>
        <v/>
      </c>
      <c r="Y18" s="209" t="str">
        <f t="shared" si="9"/>
        <v/>
      </c>
      <c r="Z18" s="209" t="str">
        <f t="shared" si="10"/>
        <v/>
      </c>
      <c r="AA18" s="209" t="str">
        <f t="shared" si="11"/>
        <v/>
      </c>
      <c r="AB18" s="249"/>
    </row>
    <row r="19" spans="1:28" ht="18.5" customHeight="1">
      <c r="A19" s="334">
        <f>'statement of marks'!A19</f>
        <v>13</v>
      </c>
      <c r="B19" s="335">
        <f>'statement of marks'!D19</f>
        <v>813</v>
      </c>
      <c r="C19" s="335">
        <f>'statement of marks'!E19</f>
        <v>4013</v>
      </c>
      <c r="D19" s="336" t="str">
        <f>'statement of marks'!F19</f>
        <v/>
      </c>
      <c r="E19" s="215" t="str">
        <f>'statement of marks'!H19</f>
        <v>v 013</v>
      </c>
      <c r="F19" s="215" t="str">
        <f>'statement of marks'!I19</f>
        <v>c 013</v>
      </c>
      <c r="G19" s="215" t="str">
        <f>'statement of marks'!J19</f>
        <v>l 013</v>
      </c>
      <c r="H19" s="216" t="str">
        <f>'statement of marks'!B19</f>
        <v/>
      </c>
      <c r="I19" s="216" t="str">
        <f>'statement of marks'!C19</f>
        <v/>
      </c>
      <c r="J19" s="207" t="str">
        <f>'statement of marks'!CX19</f>
        <v/>
      </c>
      <c r="K19" s="217">
        <f>'statement of marks'!CU19</f>
        <v>424</v>
      </c>
      <c r="L19" s="244" t="str">
        <f>'statement of marks'!CV19</f>
        <v/>
      </c>
      <c r="O19" s="246" t="str">
        <f>'statement of marks'!H19</f>
        <v>v 013</v>
      </c>
      <c r="P19" s="209" t="str">
        <f t="shared" si="0"/>
        <v/>
      </c>
      <c r="Q19" s="209" t="str">
        <f t="shared" si="1"/>
        <v/>
      </c>
      <c r="R19" s="209" t="str">
        <f t="shared" si="2"/>
        <v/>
      </c>
      <c r="S19" s="209" t="str">
        <f t="shared" si="3"/>
        <v/>
      </c>
      <c r="T19" s="209" t="str">
        <f t="shared" si="4"/>
        <v/>
      </c>
      <c r="U19" s="209" t="str">
        <f t="shared" si="5"/>
        <v/>
      </c>
      <c r="V19" s="209" t="str">
        <f t="shared" si="6"/>
        <v/>
      </c>
      <c r="W19" s="209" t="str">
        <f t="shared" si="7"/>
        <v/>
      </c>
      <c r="X19" s="209" t="str">
        <f t="shared" si="8"/>
        <v/>
      </c>
      <c r="Y19" s="209" t="str">
        <f t="shared" si="9"/>
        <v/>
      </c>
      <c r="Z19" s="209" t="str">
        <f t="shared" si="10"/>
        <v/>
      </c>
      <c r="AA19" s="209" t="str">
        <f t="shared" si="11"/>
        <v/>
      </c>
      <c r="AB19" s="249"/>
    </row>
    <row r="20" spans="1:28" ht="18.5" customHeight="1">
      <c r="A20" s="334">
        <f>'statement of marks'!A20</f>
        <v>14</v>
      </c>
      <c r="B20" s="335">
        <f>'statement of marks'!D20</f>
        <v>814</v>
      </c>
      <c r="C20" s="335">
        <f>'statement of marks'!E20</f>
        <v>4014</v>
      </c>
      <c r="D20" s="336" t="str">
        <f>'statement of marks'!F20</f>
        <v/>
      </c>
      <c r="E20" s="215" t="str">
        <f>'statement of marks'!H20</f>
        <v>v 014</v>
      </c>
      <c r="F20" s="215" t="str">
        <f>'statement of marks'!I20</f>
        <v>c 014</v>
      </c>
      <c r="G20" s="215" t="str">
        <f>'statement of marks'!J20</f>
        <v>l 014</v>
      </c>
      <c r="H20" s="216" t="str">
        <f>'statement of marks'!B20</f>
        <v/>
      </c>
      <c r="I20" s="216" t="str">
        <f>'statement of marks'!C20</f>
        <v/>
      </c>
      <c r="J20" s="207" t="str">
        <f>'statement of marks'!CX20</f>
        <v/>
      </c>
      <c r="K20" s="217">
        <f>'statement of marks'!CU20</f>
        <v>424</v>
      </c>
      <c r="L20" s="244" t="str">
        <f>'statement of marks'!CV20</f>
        <v/>
      </c>
      <c r="O20" s="246" t="str">
        <f>'statement of marks'!H20</f>
        <v>v 014</v>
      </c>
      <c r="P20" s="209" t="str">
        <f t="shared" si="0"/>
        <v/>
      </c>
      <c r="Q20" s="209" t="str">
        <f t="shared" si="1"/>
        <v/>
      </c>
      <c r="R20" s="209" t="str">
        <f t="shared" si="2"/>
        <v/>
      </c>
      <c r="S20" s="209" t="str">
        <f t="shared" si="3"/>
        <v/>
      </c>
      <c r="T20" s="209" t="str">
        <f t="shared" si="4"/>
        <v/>
      </c>
      <c r="U20" s="209" t="str">
        <f t="shared" si="5"/>
        <v/>
      </c>
      <c r="V20" s="209" t="str">
        <f t="shared" si="6"/>
        <v/>
      </c>
      <c r="W20" s="209" t="str">
        <f t="shared" si="7"/>
        <v/>
      </c>
      <c r="X20" s="209" t="str">
        <f t="shared" si="8"/>
        <v/>
      </c>
      <c r="Y20" s="209" t="str">
        <f t="shared" si="9"/>
        <v/>
      </c>
      <c r="Z20" s="209" t="str">
        <f t="shared" si="10"/>
        <v/>
      </c>
      <c r="AA20" s="209" t="str">
        <f t="shared" si="11"/>
        <v/>
      </c>
      <c r="AB20" s="249"/>
    </row>
    <row r="21" spans="1:28" ht="18.5" customHeight="1">
      <c r="A21" s="334">
        <f>'statement of marks'!A21</f>
        <v>15</v>
      </c>
      <c r="B21" s="335" t="str">
        <f>'statement of marks'!D21</f>
        <v/>
      </c>
      <c r="C21" s="335" t="str">
        <f>'statement of marks'!E21</f>
        <v/>
      </c>
      <c r="D21" s="336" t="str">
        <f>'statement of marks'!F21</f>
        <v/>
      </c>
      <c r="E21" s="215" t="str">
        <f>'statement of marks'!H21</f>
        <v>v 015</v>
      </c>
      <c r="F21" s="215" t="str">
        <f>'statement of marks'!I21</f>
        <v>c 015</v>
      </c>
      <c r="G21" s="215" t="str">
        <f>'statement of marks'!J21</f>
        <v>l 015</v>
      </c>
      <c r="H21" s="216" t="str">
        <f>'statement of marks'!B21</f>
        <v/>
      </c>
      <c r="I21" s="216" t="str">
        <f>'statement of marks'!C21</f>
        <v/>
      </c>
      <c r="J21" s="207" t="str">
        <f>'statement of marks'!CX21</f>
        <v/>
      </c>
      <c r="K21" s="217" t="str">
        <f>'statement of marks'!CU21</f>
        <v/>
      </c>
      <c r="L21" s="244" t="str">
        <f>'statement of marks'!CV21</f>
        <v/>
      </c>
      <c r="O21" s="246" t="str">
        <f>'statement of marks'!H21</f>
        <v>v 015</v>
      </c>
      <c r="P21" s="209" t="str">
        <f t="shared" si="0"/>
        <v/>
      </c>
      <c r="Q21" s="209" t="str">
        <f t="shared" si="1"/>
        <v/>
      </c>
      <c r="R21" s="209" t="str">
        <f t="shared" si="2"/>
        <v/>
      </c>
      <c r="S21" s="209" t="str">
        <f t="shared" si="3"/>
        <v/>
      </c>
      <c r="T21" s="209" t="str">
        <f t="shared" si="4"/>
        <v/>
      </c>
      <c r="U21" s="209" t="str">
        <f t="shared" si="5"/>
        <v/>
      </c>
      <c r="V21" s="209" t="str">
        <f t="shared" si="6"/>
        <v/>
      </c>
      <c r="W21" s="209" t="str">
        <f t="shared" si="7"/>
        <v/>
      </c>
      <c r="X21" s="209" t="str">
        <f t="shared" si="8"/>
        <v/>
      </c>
      <c r="Y21" s="209" t="str">
        <f t="shared" si="9"/>
        <v/>
      </c>
      <c r="Z21" s="209" t="str">
        <f t="shared" si="10"/>
        <v/>
      </c>
      <c r="AA21" s="209" t="str">
        <f t="shared" si="11"/>
        <v/>
      </c>
      <c r="AB21" s="249"/>
    </row>
    <row r="22" spans="1:28" ht="18.5" customHeight="1">
      <c r="A22" s="334">
        <f>'statement of marks'!A22</f>
        <v>16</v>
      </c>
      <c r="B22" s="335" t="str">
        <f>'statement of marks'!D22</f>
        <v/>
      </c>
      <c r="C22" s="335" t="str">
        <f>'statement of marks'!E22</f>
        <v/>
      </c>
      <c r="D22" s="336" t="str">
        <f>'statement of marks'!F22</f>
        <v/>
      </c>
      <c r="E22" s="215" t="str">
        <f>'statement of marks'!H22</f>
        <v>v 016</v>
      </c>
      <c r="F22" s="215" t="str">
        <f>'statement of marks'!I22</f>
        <v>c 016</v>
      </c>
      <c r="G22" s="215" t="str">
        <f>'statement of marks'!J22</f>
        <v>l 016</v>
      </c>
      <c r="H22" s="216" t="str">
        <f>'statement of marks'!B22</f>
        <v/>
      </c>
      <c r="I22" s="216" t="str">
        <f>'statement of marks'!C22</f>
        <v/>
      </c>
      <c r="J22" s="207" t="str">
        <f>'statement of marks'!CX22</f>
        <v/>
      </c>
      <c r="K22" s="217" t="str">
        <f>'statement of marks'!CU22</f>
        <v/>
      </c>
      <c r="L22" s="244" t="str">
        <f>'statement of marks'!CV22</f>
        <v/>
      </c>
      <c r="O22" s="246" t="str">
        <f>'statement of marks'!H22</f>
        <v>v 016</v>
      </c>
      <c r="P22" s="209" t="str">
        <f t="shared" si="0"/>
        <v/>
      </c>
      <c r="Q22" s="209" t="str">
        <f t="shared" si="1"/>
        <v/>
      </c>
      <c r="R22" s="209" t="str">
        <f t="shared" si="2"/>
        <v/>
      </c>
      <c r="S22" s="209" t="str">
        <f t="shared" si="3"/>
        <v/>
      </c>
      <c r="T22" s="209" t="str">
        <f t="shared" si="4"/>
        <v/>
      </c>
      <c r="U22" s="209" t="str">
        <f t="shared" si="5"/>
        <v/>
      </c>
      <c r="V22" s="209" t="str">
        <f t="shared" si="6"/>
        <v/>
      </c>
      <c r="W22" s="209" t="str">
        <f t="shared" si="7"/>
        <v/>
      </c>
      <c r="X22" s="209" t="str">
        <f t="shared" si="8"/>
        <v/>
      </c>
      <c r="Y22" s="209" t="str">
        <f t="shared" si="9"/>
        <v/>
      </c>
      <c r="Z22" s="209" t="str">
        <f t="shared" si="10"/>
        <v/>
      </c>
      <c r="AA22" s="209" t="str">
        <f t="shared" si="11"/>
        <v/>
      </c>
      <c r="AB22" s="249"/>
    </row>
    <row r="23" spans="1:28" ht="18.5" customHeight="1">
      <c r="A23" s="334">
        <f>'statement of marks'!A23</f>
        <v>17</v>
      </c>
      <c r="B23" s="335" t="str">
        <f>'statement of marks'!D23</f>
        <v/>
      </c>
      <c r="C23" s="335" t="str">
        <f>'statement of marks'!E23</f>
        <v/>
      </c>
      <c r="D23" s="336" t="str">
        <f>'statement of marks'!F23</f>
        <v/>
      </c>
      <c r="E23" s="215" t="str">
        <f>'statement of marks'!H23</f>
        <v>v 017</v>
      </c>
      <c r="F23" s="215" t="str">
        <f>'statement of marks'!I23</f>
        <v>c 017</v>
      </c>
      <c r="G23" s="215" t="str">
        <f>'statement of marks'!J23</f>
        <v>l 017</v>
      </c>
      <c r="H23" s="216" t="str">
        <f>'statement of marks'!B23</f>
        <v/>
      </c>
      <c r="I23" s="216" t="str">
        <f>'statement of marks'!C23</f>
        <v/>
      </c>
      <c r="J23" s="207" t="str">
        <f>'statement of marks'!CX23</f>
        <v/>
      </c>
      <c r="K23" s="217" t="str">
        <f>'statement of marks'!CU23</f>
        <v/>
      </c>
      <c r="L23" s="244" t="str">
        <f>'statement of marks'!CV23</f>
        <v/>
      </c>
      <c r="O23" s="246" t="str">
        <f>'statement of marks'!H23</f>
        <v>v 017</v>
      </c>
      <c r="P23" s="209" t="str">
        <f t="shared" si="0"/>
        <v/>
      </c>
      <c r="Q23" s="209" t="str">
        <f t="shared" si="1"/>
        <v/>
      </c>
      <c r="R23" s="209" t="str">
        <f t="shared" si="2"/>
        <v/>
      </c>
      <c r="S23" s="209" t="str">
        <f t="shared" si="3"/>
        <v/>
      </c>
      <c r="T23" s="209" t="str">
        <f t="shared" si="4"/>
        <v/>
      </c>
      <c r="U23" s="209" t="str">
        <f t="shared" si="5"/>
        <v/>
      </c>
      <c r="V23" s="209" t="str">
        <f t="shared" si="6"/>
        <v/>
      </c>
      <c r="W23" s="209" t="str">
        <f t="shared" si="7"/>
        <v/>
      </c>
      <c r="X23" s="209" t="str">
        <f t="shared" si="8"/>
        <v/>
      </c>
      <c r="Y23" s="209" t="str">
        <f t="shared" si="9"/>
        <v/>
      </c>
      <c r="Z23" s="209" t="str">
        <f t="shared" si="10"/>
        <v/>
      </c>
      <c r="AA23" s="209" t="str">
        <f t="shared" si="11"/>
        <v/>
      </c>
      <c r="AB23" s="249"/>
    </row>
    <row r="24" spans="1:28" ht="18.5" customHeight="1">
      <c r="A24" s="334">
        <f>'statement of marks'!A24</f>
        <v>18</v>
      </c>
      <c r="B24" s="335" t="str">
        <f>'statement of marks'!D24</f>
        <v/>
      </c>
      <c r="C24" s="335" t="str">
        <f>'statement of marks'!E24</f>
        <v/>
      </c>
      <c r="D24" s="336" t="str">
        <f>'statement of marks'!F24</f>
        <v/>
      </c>
      <c r="E24" s="215" t="str">
        <f>'statement of marks'!H24</f>
        <v>v 018</v>
      </c>
      <c r="F24" s="215" t="str">
        <f>'statement of marks'!I24</f>
        <v>c 018</v>
      </c>
      <c r="G24" s="215" t="str">
        <f>'statement of marks'!J24</f>
        <v>l 018</v>
      </c>
      <c r="H24" s="216" t="str">
        <f>'statement of marks'!B24</f>
        <v/>
      </c>
      <c r="I24" s="216" t="str">
        <f>'statement of marks'!C24</f>
        <v/>
      </c>
      <c r="J24" s="207" t="str">
        <f>'statement of marks'!CX24</f>
        <v/>
      </c>
      <c r="K24" s="217" t="str">
        <f>'statement of marks'!CU24</f>
        <v/>
      </c>
      <c r="L24" s="244" t="str">
        <f>'statement of marks'!CV24</f>
        <v/>
      </c>
      <c r="O24" s="246" t="str">
        <f>'statement of marks'!H24</f>
        <v>v 018</v>
      </c>
      <c r="P24" s="209" t="str">
        <f t="shared" si="0"/>
        <v/>
      </c>
      <c r="Q24" s="209" t="str">
        <f t="shared" si="1"/>
        <v/>
      </c>
      <c r="R24" s="209" t="str">
        <f t="shared" si="2"/>
        <v/>
      </c>
      <c r="S24" s="209" t="str">
        <f t="shared" si="3"/>
        <v/>
      </c>
      <c r="T24" s="209" t="str">
        <f t="shared" si="4"/>
        <v/>
      </c>
      <c r="U24" s="209" t="str">
        <f t="shared" si="5"/>
        <v/>
      </c>
      <c r="V24" s="209" t="str">
        <f t="shared" si="6"/>
        <v/>
      </c>
      <c r="W24" s="209" t="str">
        <f t="shared" si="7"/>
        <v/>
      </c>
      <c r="X24" s="209" t="str">
        <f t="shared" si="8"/>
        <v/>
      </c>
      <c r="Y24" s="209" t="str">
        <f t="shared" si="9"/>
        <v/>
      </c>
      <c r="Z24" s="209" t="str">
        <f t="shared" si="10"/>
        <v/>
      </c>
      <c r="AA24" s="209" t="str">
        <f t="shared" si="11"/>
        <v/>
      </c>
      <c r="AB24" s="249"/>
    </row>
    <row r="25" spans="1:28" ht="18.5" customHeight="1">
      <c r="A25" s="334">
        <f>'statement of marks'!A25</f>
        <v>19</v>
      </c>
      <c r="B25" s="335" t="str">
        <f>'statement of marks'!D25</f>
        <v/>
      </c>
      <c r="C25" s="335" t="str">
        <f>'statement of marks'!E25</f>
        <v/>
      </c>
      <c r="D25" s="336" t="str">
        <f>'statement of marks'!F25</f>
        <v/>
      </c>
      <c r="E25" s="215" t="str">
        <f>'statement of marks'!H25</f>
        <v>v 019</v>
      </c>
      <c r="F25" s="215" t="str">
        <f>'statement of marks'!I25</f>
        <v>c 019</v>
      </c>
      <c r="G25" s="215" t="str">
        <f>'statement of marks'!J25</f>
        <v>l 019</v>
      </c>
      <c r="H25" s="216" t="str">
        <f>'statement of marks'!B25</f>
        <v/>
      </c>
      <c r="I25" s="216" t="str">
        <f>'statement of marks'!C25</f>
        <v/>
      </c>
      <c r="J25" s="207" t="str">
        <f>'statement of marks'!CX25</f>
        <v/>
      </c>
      <c r="K25" s="217" t="str">
        <f>'statement of marks'!CU25</f>
        <v/>
      </c>
      <c r="L25" s="244" t="str">
        <f>'statement of marks'!CV25</f>
        <v/>
      </c>
      <c r="O25" s="246" t="str">
        <f>'statement of marks'!H25</f>
        <v>v 019</v>
      </c>
      <c r="P25" s="209" t="str">
        <f t="shared" si="0"/>
        <v/>
      </c>
      <c r="Q25" s="209" t="str">
        <f t="shared" si="1"/>
        <v/>
      </c>
      <c r="R25" s="209" t="str">
        <f t="shared" si="2"/>
        <v/>
      </c>
      <c r="S25" s="209" t="str">
        <f t="shared" si="3"/>
        <v/>
      </c>
      <c r="T25" s="209" t="str">
        <f t="shared" si="4"/>
        <v/>
      </c>
      <c r="U25" s="209" t="str">
        <f t="shared" si="5"/>
        <v/>
      </c>
      <c r="V25" s="209" t="str">
        <f t="shared" si="6"/>
        <v/>
      </c>
      <c r="W25" s="209" t="str">
        <f t="shared" si="7"/>
        <v/>
      </c>
      <c r="X25" s="209" t="str">
        <f t="shared" si="8"/>
        <v/>
      </c>
      <c r="Y25" s="209" t="str">
        <f t="shared" si="9"/>
        <v/>
      </c>
      <c r="Z25" s="209" t="str">
        <f t="shared" si="10"/>
        <v/>
      </c>
      <c r="AA25" s="209" t="str">
        <f t="shared" si="11"/>
        <v/>
      </c>
      <c r="AB25" s="249"/>
    </row>
    <row r="26" spans="1:28" ht="18.5" customHeight="1">
      <c r="A26" s="334">
        <f>'statement of marks'!A26</f>
        <v>20</v>
      </c>
      <c r="B26" s="335" t="str">
        <f>'statement of marks'!D26</f>
        <v/>
      </c>
      <c r="C26" s="335" t="str">
        <f>'statement of marks'!E26</f>
        <v/>
      </c>
      <c r="D26" s="336" t="str">
        <f>'statement of marks'!F26</f>
        <v/>
      </c>
      <c r="E26" s="215" t="str">
        <f>'statement of marks'!H26</f>
        <v>v 020</v>
      </c>
      <c r="F26" s="215" t="str">
        <f>'statement of marks'!I26</f>
        <v>c 020</v>
      </c>
      <c r="G26" s="215" t="str">
        <f>'statement of marks'!J26</f>
        <v>l 020</v>
      </c>
      <c r="H26" s="216" t="str">
        <f>'statement of marks'!B26</f>
        <v/>
      </c>
      <c r="I26" s="216" t="str">
        <f>'statement of marks'!C26</f>
        <v/>
      </c>
      <c r="J26" s="207" t="str">
        <f>'statement of marks'!CX26</f>
        <v/>
      </c>
      <c r="K26" s="217" t="str">
        <f>'statement of marks'!CU26</f>
        <v/>
      </c>
      <c r="L26" s="244" t="str">
        <f>'statement of marks'!CV26</f>
        <v/>
      </c>
      <c r="O26" s="246" t="str">
        <f>'statement of marks'!H26</f>
        <v>v 020</v>
      </c>
      <c r="P26" s="209" t="str">
        <f t="shared" si="0"/>
        <v/>
      </c>
      <c r="Q26" s="209" t="str">
        <f t="shared" si="1"/>
        <v/>
      </c>
      <c r="R26" s="209" t="str">
        <f t="shared" si="2"/>
        <v/>
      </c>
      <c r="S26" s="209" t="str">
        <f t="shared" si="3"/>
        <v/>
      </c>
      <c r="T26" s="209" t="str">
        <f t="shared" si="4"/>
        <v/>
      </c>
      <c r="U26" s="209" t="str">
        <f t="shared" si="5"/>
        <v/>
      </c>
      <c r="V26" s="209" t="str">
        <f t="shared" si="6"/>
        <v/>
      </c>
      <c r="W26" s="209" t="str">
        <f t="shared" si="7"/>
        <v/>
      </c>
      <c r="X26" s="209" t="str">
        <f t="shared" si="8"/>
        <v/>
      </c>
      <c r="Y26" s="209" t="str">
        <f t="shared" si="9"/>
        <v/>
      </c>
      <c r="Z26" s="209" t="str">
        <f t="shared" si="10"/>
        <v/>
      </c>
      <c r="AA26" s="209" t="str">
        <f t="shared" si="11"/>
        <v/>
      </c>
      <c r="AB26" s="249"/>
    </row>
    <row r="27" spans="1:28" ht="18.5" customHeight="1">
      <c r="A27" s="334">
        <f>'statement of marks'!A27</f>
        <v>21</v>
      </c>
      <c r="B27" s="335" t="str">
        <f>'statement of marks'!D27</f>
        <v/>
      </c>
      <c r="C27" s="335" t="str">
        <f>'statement of marks'!E27</f>
        <v/>
      </c>
      <c r="D27" s="336" t="str">
        <f>'statement of marks'!F27</f>
        <v/>
      </c>
      <c r="E27" s="215" t="str">
        <f>'statement of marks'!H27</f>
        <v>v 021</v>
      </c>
      <c r="F27" s="215" t="str">
        <f>'statement of marks'!I27</f>
        <v>c 021</v>
      </c>
      <c r="G27" s="215" t="str">
        <f>'statement of marks'!J27</f>
        <v>l 021</v>
      </c>
      <c r="H27" s="216" t="str">
        <f>'statement of marks'!B27</f>
        <v/>
      </c>
      <c r="I27" s="216" t="str">
        <f>'statement of marks'!C27</f>
        <v/>
      </c>
      <c r="J27" s="207" t="str">
        <f>'statement of marks'!CX27</f>
        <v/>
      </c>
      <c r="K27" s="217" t="str">
        <f>'statement of marks'!CU27</f>
        <v/>
      </c>
      <c r="L27" s="244" t="str">
        <f>'statement of marks'!CV27</f>
        <v/>
      </c>
      <c r="O27" s="246" t="str">
        <f>'statement of marks'!H27</f>
        <v>v 021</v>
      </c>
      <c r="P27" s="209" t="str">
        <f t="shared" si="0"/>
        <v/>
      </c>
      <c r="Q27" s="209" t="str">
        <f t="shared" si="1"/>
        <v/>
      </c>
      <c r="R27" s="209" t="str">
        <f t="shared" si="2"/>
        <v/>
      </c>
      <c r="S27" s="209" t="str">
        <f t="shared" si="3"/>
        <v/>
      </c>
      <c r="T27" s="209" t="str">
        <f t="shared" si="4"/>
        <v/>
      </c>
      <c r="U27" s="209" t="str">
        <f t="shared" si="5"/>
        <v/>
      </c>
      <c r="V27" s="209" t="str">
        <f t="shared" si="6"/>
        <v/>
      </c>
      <c r="W27" s="209" t="str">
        <f t="shared" si="7"/>
        <v/>
      </c>
      <c r="X27" s="209" t="str">
        <f t="shared" si="8"/>
        <v/>
      </c>
      <c r="Y27" s="209" t="str">
        <f t="shared" si="9"/>
        <v/>
      </c>
      <c r="Z27" s="209" t="str">
        <f t="shared" si="10"/>
        <v/>
      </c>
      <c r="AA27" s="209" t="str">
        <f t="shared" si="11"/>
        <v/>
      </c>
      <c r="AB27" s="249"/>
    </row>
    <row r="28" spans="1:28" ht="18.5" customHeight="1">
      <c r="A28" s="334">
        <f>'statement of marks'!A28</f>
        <v>22</v>
      </c>
      <c r="B28" s="335" t="str">
        <f>'statement of marks'!D28</f>
        <v/>
      </c>
      <c r="C28" s="335" t="str">
        <f>'statement of marks'!E28</f>
        <v/>
      </c>
      <c r="D28" s="336" t="str">
        <f>'statement of marks'!F28</f>
        <v/>
      </c>
      <c r="E28" s="215" t="str">
        <f>'statement of marks'!H28</f>
        <v>v 022</v>
      </c>
      <c r="F28" s="215" t="str">
        <f>'statement of marks'!I28</f>
        <v>c 022</v>
      </c>
      <c r="G28" s="215" t="str">
        <f>'statement of marks'!J28</f>
        <v>l 022</v>
      </c>
      <c r="H28" s="216" t="str">
        <f>'statement of marks'!B28</f>
        <v/>
      </c>
      <c r="I28" s="216" t="str">
        <f>'statement of marks'!C28</f>
        <v/>
      </c>
      <c r="J28" s="207" t="str">
        <f>'statement of marks'!CX28</f>
        <v/>
      </c>
      <c r="K28" s="217" t="str">
        <f>'statement of marks'!CU28</f>
        <v/>
      </c>
      <c r="L28" s="244" t="str">
        <f>'statement of marks'!CV28</f>
        <v/>
      </c>
      <c r="O28" s="246" t="str">
        <f>'statement of marks'!H28</f>
        <v>v 022</v>
      </c>
      <c r="P28" s="209" t="str">
        <f t="shared" si="0"/>
        <v/>
      </c>
      <c r="Q28" s="209" t="str">
        <f t="shared" si="1"/>
        <v/>
      </c>
      <c r="R28" s="209" t="str">
        <f t="shared" si="2"/>
        <v/>
      </c>
      <c r="S28" s="209" t="str">
        <f t="shared" si="3"/>
        <v/>
      </c>
      <c r="T28" s="209" t="str">
        <f t="shared" si="4"/>
        <v/>
      </c>
      <c r="U28" s="209" t="str">
        <f t="shared" si="5"/>
        <v/>
      </c>
      <c r="V28" s="209" t="str">
        <f t="shared" si="6"/>
        <v/>
      </c>
      <c r="W28" s="209" t="str">
        <f t="shared" si="7"/>
        <v/>
      </c>
      <c r="X28" s="209" t="str">
        <f t="shared" si="8"/>
        <v/>
      </c>
      <c r="Y28" s="209" t="str">
        <f t="shared" si="9"/>
        <v/>
      </c>
      <c r="Z28" s="209" t="str">
        <f t="shared" si="10"/>
        <v/>
      </c>
      <c r="AA28" s="209" t="str">
        <f t="shared" si="11"/>
        <v/>
      </c>
      <c r="AB28" s="249"/>
    </row>
    <row r="29" spans="1:28" ht="18.5" customHeight="1">
      <c r="A29" s="334">
        <f>'statement of marks'!A29</f>
        <v>23</v>
      </c>
      <c r="B29" s="335" t="str">
        <f>'statement of marks'!D29</f>
        <v/>
      </c>
      <c r="C29" s="335" t="str">
        <f>'statement of marks'!E29</f>
        <v/>
      </c>
      <c r="D29" s="336" t="str">
        <f>'statement of marks'!F29</f>
        <v/>
      </c>
      <c r="E29" s="215" t="str">
        <f>'statement of marks'!H29</f>
        <v>v 023</v>
      </c>
      <c r="F29" s="215" t="str">
        <f>'statement of marks'!I29</f>
        <v>c 023</v>
      </c>
      <c r="G29" s="215" t="str">
        <f>'statement of marks'!J29</f>
        <v>l 023</v>
      </c>
      <c r="H29" s="216" t="str">
        <f>'statement of marks'!B29</f>
        <v/>
      </c>
      <c r="I29" s="216" t="str">
        <f>'statement of marks'!C29</f>
        <v/>
      </c>
      <c r="J29" s="207" t="str">
        <f>'statement of marks'!CX29</f>
        <v/>
      </c>
      <c r="K29" s="217" t="str">
        <f>'statement of marks'!CU29</f>
        <v/>
      </c>
      <c r="L29" s="244" t="str">
        <f>'statement of marks'!CV29</f>
        <v/>
      </c>
      <c r="O29" s="246" t="str">
        <f>'statement of marks'!H29</f>
        <v>v 023</v>
      </c>
      <c r="P29" s="209" t="str">
        <f t="shared" si="0"/>
        <v/>
      </c>
      <c r="Q29" s="209" t="str">
        <f t="shared" si="1"/>
        <v/>
      </c>
      <c r="R29" s="209" t="str">
        <f t="shared" si="2"/>
        <v/>
      </c>
      <c r="S29" s="209" t="str">
        <f t="shared" si="3"/>
        <v/>
      </c>
      <c r="T29" s="209" t="str">
        <f t="shared" si="4"/>
        <v/>
      </c>
      <c r="U29" s="209" t="str">
        <f t="shared" si="5"/>
        <v/>
      </c>
      <c r="V29" s="209" t="str">
        <f t="shared" si="6"/>
        <v/>
      </c>
      <c r="W29" s="209" t="str">
        <f t="shared" si="7"/>
        <v/>
      </c>
      <c r="X29" s="209" t="str">
        <f t="shared" si="8"/>
        <v/>
      </c>
      <c r="Y29" s="209" t="str">
        <f t="shared" si="9"/>
        <v/>
      </c>
      <c r="Z29" s="209" t="str">
        <f t="shared" si="10"/>
        <v/>
      </c>
      <c r="AA29" s="209" t="str">
        <f t="shared" si="11"/>
        <v/>
      </c>
      <c r="AB29" s="249"/>
    </row>
    <row r="30" spans="1:28" ht="18.5" customHeight="1">
      <c r="A30" s="334">
        <f>'statement of marks'!A30</f>
        <v>24</v>
      </c>
      <c r="B30" s="335" t="str">
        <f>'statement of marks'!D30</f>
        <v/>
      </c>
      <c r="C30" s="335" t="str">
        <f>'statement of marks'!E30</f>
        <v/>
      </c>
      <c r="D30" s="336" t="str">
        <f>'statement of marks'!F30</f>
        <v/>
      </c>
      <c r="E30" s="215" t="str">
        <f>'statement of marks'!H30</f>
        <v>v 024</v>
      </c>
      <c r="F30" s="215" t="str">
        <f>'statement of marks'!I30</f>
        <v>c 024</v>
      </c>
      <c r="G30" s="215" t="str">
        <f>'statement of marks'!J30</f>
        <v>l 024</v>
      </c>
      <c r="H30" s="216" t="str">
        <f>'statement of marks'!B30</f>
        <v/>
      </c>
      <c r="I30" s="216" t="str">
        <f>'statement of marks'!C30</f>
        <v/>
      </c>
      <c r="J30" s="207" t="str">
        <f>'statement of marks'!CX30</f>
        <v/>
      </c>
      <c r="K30" s="217" t="str">
        <f>'statement of marks'!CU30</f>
        <v/>
      </c>
      <c r="L30" s="244" t="str">
        <f>'statement of marks'!CV30</f>
        <v/>
      </c>
      <c r="O30" s="246" t="str">
        <f>'statement of marks'!H30</f>
        <v>v 024</v>
      </c>
      <c r="P30" s="209" t="str">
        <f t="shared" si="0"/>
        <v/>
      </c>
      <c r="Q30" s="209" t="str">
        <f t="shared" si="1"/>
        <v/>
      </c>
      <c r="R30" s="209" t="str">
        <f t="shared" si="2"/>
        <v/>
      </c>
      <c r="S30" s="209" t="str">
        <f t="shared" si="3"/>
        <v/>
      </c>
      <c r="T30" s="209" t="str">
        <f t="shared" si="4"/>
        <v/>
      </c>
      <c r="U30" s="209" t="str">
        <f t="shared" si="5"/>
        <v/>
      </c>
      <c r="V30" s="209" t="str">
        <f t="shared" si="6"/>
        <v/>
      </c>
      <c r="W30" s="209" t="str">
        <f t="shared" si="7"/>
        <v/>
      </c>
      <c r="X30" s="209" t="str">
        <f t="shared" si="8"/>
        <v/>
      </c>
      <c r="Y30" s="209" t="str">
        <f t="shared" si="9"/>
        <v/>
      </c>
      <c r="Z30" s="209" t="str">
        <f t="shared" si="10"/>
        <v/>
      </c>
      <c r="AA30" s="209" t="str">
        <f t="shared" si="11"/>
        <v/>
      </c>
      <c r="AB30" s="249"/>
    </row>
    <row r="31" spans="1:28" ht="18.5" customHeight="1">
      <c r="A31" s="334">
        <f>'statement of marks'!A31</f>
        <v>25</v>
      </c>
      <c r="B31" s="335" t="str">
        <f>'statement of marks'!D31</f>
        <v/>
      </c>
      <c r="C31" s="335" t="str">
        <f>'statement of marks'!E31</f>
        <v/>
      </c>
      <c r="D31" s="336" t="str">
        <f>'statement of marks'!F31</f>
        <v/>
      </c>
      <c r="E31" s="215" t="str">
        <f>'statement of marks'!H31</f>
        <v>v 025</v>
      </c>
      <c r="F31" s="215" t="str">
        <f>'statement of marks'!I31</f>
        <v>c 025</v>
      </c>
      <c r="G31" s="215" t="str">
        <f>'statement of marks'!J31</f>
        <v>l 025</v>
      </c>
      <c r="H31" s="216" t="str">
        <f>'statement of marks'!B31</f>
        <v/>
      </c>
      <c r="I31" s="216" t="str">
        <f>'statement of marks'!C31</f>
        <v/>
      </c>
      <c r="J31" s="207" t="str">
        <f>'statement of marks'!CX31</f>
        <v/>
      </c>
      <c r="K31" s="217" t="str">
        <f>'statement of marks'!CU31</f>
        <v/>
      </c>
      <c r="L31" s="244" t="str">
        <f>'statement of marks'!CV31</f>
        <v/>
      </c>
      <c r="O31" s="246" t="str">
        <f>'statement of marks'!H31</f>
        <v>v 025</v>
      </c>
      <c r="P31" s="209" t="str">
        <f t="shared" si="0"/>
        <v/>
      </c>
      <c r="Q31" s="209" t="str">
        <f t="shared" si="1"/>
        <v/>
      </c>
      <c r="R31" s="209" t="str">
        <f t="shared" si="2"/>
        <v/>
      </c>
      <c r="S31" s="209" t="str">
        <f t="shared" si="3"/>
        <v/>
      </c>
      <c r="T31" s="209" t="str">
        <f t="shared" si="4"/>
        <v/>
      </c>
      <c r="U31" s="209" t="str">
        <f t="shared" si="5"/>
        <v/>
      </c>
      <c r="V31" s="209" t="str">
        <f t="shared" si="6"/>
        <v/>
      </c>
      <c r="W31" s="209" t="str">
        <f t="shared" si="7"/>
        <v/>
      </c>
      <c r="X31" s="209" t="str">
        <f t="shared" si="8"/>
        <v/>
      </c>
      <c r="Y31" s="209" t="str">
        <f t="shared" si="9"/>
        <v/>
      </c>
      <c r="Z31" s="209" t="str">
        <f t="shared" si="10"/>
        <v/>
      </c>
      <c r="AA31" s="209" t="str">
        <f t="shared" si="11"/>
        <v/>
      </c>
      <c r="AB31" s="249"/>
    </row>
    <row r="32" spans="1:28" ht="18.5" customHeight="1">
      <c r="A32" s="334">
        <f>'statement of marks'!A32</f>
        <v>26</v>
      </c>
      <c r="B32" s="335" t="str">
        <f>'statement of marks'!D32</f>
        <v/>
      </c>
      <c r="C32" s="335" t="str">
        <f>'statement of marks'!E32</f>
        <v/>
      </c>
      <c r="D32" s="336" t="str">
        <f>'statement of marks'!F32</f>
        <v/>
      </c>
      <c r="E32" s="215" t="str">
        <f>'statement of marks'!H32</f>
        <v>v 026</v>
      </c>
      <c r="F32" s="215" t="str">
        <f>'statement of marks'!I32</f>
        <v>c 026</v>
      </c>
      <c r="G32" s="215" t="str">
        <f>'statement of marks'!J32</f>
        <v>l 026</v>
      </c>
      <c r="H32" s="216" t="str">
        <f>'statement of marks'!B32</f>
        <v/>
      </c>
      <c r="I32" s="216" t="str">
        <f>'statement of marks'!C32</f>
        <v/>
      </c>
      <c r="J32" s="207" t="str">
        <f>'statement of marks'!CX32</f>
        <v/>
      </c>
      <c r="K32" s="217" t="str">
        <f>'statement of marks'!CU32</f>
        <v/>
      </c>
      <c r="L32" s="244" t="str">
        <f>'statement of marks'!CV32</f>
        <v/>
      </c>
      <c r="O32" s="246" t="str">
        <f>'statement of marks'!H32</f>
        <v>v 026</v>
      </c>
      <c r="P32" s="209" t="str">
        <f t="shared" si="0"/>
        <v/>
      </c>
      <c r="Q32" s="209" t="str">
        <f t="shared" si="1"/>
        <v/>
      </c>
      <c r="R32" s="209" t="str">
        <f t="shared" si="2"/>
        <v/>
      </c>
      <c r="S32" s="209" t="str">
        <f t="shared" si="3"/>
        <v/>
      </c>
      <c r="T32" s="209" t="str">
        <f t="shared" si="4"/>
        <v/>
      </c>
      <c r="U32" s="209" t="str">
        <f t="shared" si="5"/>
        <v/>
      </c>
      <c r="V32" s="209" t="str">
        <f t="shared" si="6"/>
        <v/>
      </c>
      <c r="W32" s="209" t="str">
        <f t="shared" si="7"/>
        <v/>
      </c>
      <c r="X32" s="209" t="str">
        <f t="shared" si="8"/>
        <v/>
      </c>
      <c r="Y32" s="209" t="str">
        <f t="shared" si="9"/>
        <v/>
      </c>
      <c r="Z32" s="209" t="str">
        <f t="shared" si="10"/>
        <v/>
      </c>
      <c r="AA32" s="209" t="str">
        <f t="shared" si="11"/>
        <v/>
      </c>
      <c r="AB32" s="249"/>
    </row>
    <row r="33" spans="1:28" ht="18.5" customHeight="1">
      <c r="A33" s="334">
        <f>'statement of marks'!A33</f>
        <v>27</v>
      </c>
      <c r="B33" s="335" t="str">
        <f>'statement of marks'!D33</f>
        <v/>
      </c>
      <c r="C33" s="335" t="str">
        <f>'statement of marks'!E33</f>
        <v/>
      </c>
      <c r="D33" s="336" t="str">
        <f>'statement of marks'!F33</f>
        <v/>
      </c>
      <c r="E33" s="215" t="str">
        <f>'statement of marks'!H33</f>
        <v>v 027</v>
      </c>
      <c r="F33" s="215" t="str">
        <f>'statement of marks'!I33</f>
        <v>c 027</v>
      </c>
      <c r="G33" s="215" t="str">
        <f>'statement of marks'!J33</f>
        <v>l 027</v>
      </c>
      <c r="H33" s="216" t="str">
        <f>'statement of marks'!B33</f>
        <v/>
      </c>
      <c r="I33" s="216" t="str">
        <f>'statement of marks'!C33</f>
        <v/>
      </c>
      <c r="J33" s="207" t="str">
        <f>'statement of marks'!CX33</f>
        <v/>
      </c>
      <c r="K33" s="217" t="str">
        <f>'statement of marks'!CU33</f>
        <v/>
      </c>
      <c r="L33" s="244" t="str">
        <f>'statement of marks'!CV33</f>
        <v/>
      </c>
      <c r="O33" s="246" t="str">
        <f>'statement of marks'!H33</f>
        <v>v 027</v>
      </c>
      <c r="P33" s="209" t="str">
        <f t="shared" si="0"/>
        <v/>
      </c>
      <c r="Q33" s="209" t="str">
        <f t="shared" si="1"/>
        <v/>
      </c>
      <c r="R33" s="209" t="str">
        <f t="shared" si="2"/>
        <v/>
      </c>
      <c r="S33" s="209" t="str">
        <f t="shared" si="3"/>
        <v/>
      </c>
      <c r="T33" s="209" t="str">
        <f t="shared" si="4"/>
        <v/>
      </c>
      <c r="U33" s="209" t="str">
        <f t="shared" si="5"/>
        <v/>
      </c>
      <c r="V33" s="209" t="str">
        <f t="shared" si="6"/>
        <v/>
      </c>
      <c r="W33" s="209" t="str">
        <f t="shared" si="7"/>
        <v/>
      </c>
      <c r="X33" s="209" t="str">
        <f t="shared" si="8"/>
        <v/>
      </c>
      <c r="Y33" s="209" t="str">
        <f t="shared" si="9"/>
        <v/>
      </c>
      <c r="Z33" s="209" t="str">
        <f t="shared" si="10"/>
        <v/>
      </c>
      <c r="AA33" s="209" t="str">
        <f t="shared" si="11"/>
        <v/>
      </c>
      <c r="AB33" s="249"/>
    </row>
    <row r="34" spans="1:28" ht="18.5" customHeight="1">
      <c r="A34" s="334">
        <f>'statement of marks'!A34</f>
        <v>28</v>
      </c>
      <c r="B34" s="335" t="str">
        <f>'statement of marks'!D34</f>
        <v/>
      </c>
      <c r="C34" s="335" t="str">
        <f>'statement of marks'!E34</f>
        <v/>
      </c>
      <c r="D34" s="336" t="str">
        <f>'statement of marks'!F34</f>
        <v/>
      </c>
      <c r="E34" s="215" t="str">
        <f>'statement of marks'!H34</f>
        <v>v 028</v>
      </c>
      <c r="F34" s="215" t="str">
        <f>'statement of marks'!I34</f>
        <v>c 028</v>
      </c>
      <c r="G34" s="215" t="str">
        <f>'statement of marks'!J34</f>
        <v>l 028</v>
      </c>
      <c r="H34" s="216" t="str">
        <f>'statement of marks'!B34</f>
        <v/>
      </c>
      <c r="I34" s="216" t="str">
        <f>'statement of marks'!C34</f>
        <v/>
      </c>
      <c r="J34" s="207" t="str">
        <f>'statement of marks'!CX34</f>
        <v/>
      </c>
      <c r="K34" s="217" t="str">
        <f>'statement of marks'!CU34</f>
        <v/>
      </c>
      <c r="L34" s="244" t="str">
        <f>'statement of marks'!CV34</f>
        <v/>
      </c>
      <c r="O34" s="246" t="str">
        <f>'statement of marks'!H34</f>
        <v>v 028</v>
      </c>
      <c r="P34" s="209" t="str">
        <f t="shared" si="0"/>
        <v/>
      </c>
      <c r="Q34" s="209" t="str">
        <f t="shared" si="1"/>
        <v/>
      </c>
      <c r="R34" s="209" t="str">
        <f t="shared" si="2"/>
        <v/>
      </c>
      <c r="S34" s="209" t="str">
        <f t="shared" si="3"/>
        <v/>
      </c>
      <c r="T34" s="209" t="str">
        <f t="shared" si="4"/>
        <v/>
      </c>
      <c r="U34" s="209" t="str">
        <f t="shared" si="5"/>
        <v/>
      </c>
      <c r="V34" s="209" t="str">
        <f t="shared" si="6"/>
        <v/>
      </c>
      <c r="W34" s="209" t="str">
        <f t="shared" si="7"/>
        <v/>
      </c>
      <c r="X34" s="209" t="str">
        <f t="shared" si="8"/>
        <v/>
      </c>
      <c r="Y34" s="209" t="str">
        <f t="shared" si="9"/>
        <v/>
      </c>
      <c r="Z34" s="209" t="str">
        <f t="shared" si="10"/>
        <v/>
      </c>
      <c r="AA34" s="209" t="str">
        <f t="shared" si="11"/>
        <v/>
      </c>
      <c r="AB34" s="249"/>
    </row>
    <row r="35" spans="1:28" ht="18.5" customHeight="1">
      <c r="A35" s="334">
        <f>'statement of marks'!A35</f>
        <v>29</v>
      </c>
      <c r="B35" s="335" t="str">
        <f>'statement of marks'!D35</f>
        <v/>
      </c>
      <c r="C35" s="335" t="str">
        <f>'statement of marks'!E35</f>
        <v/>
      </c>
      <c r="D35" s="336" t="str">
        <f>'statement of marks'!F35</f>
        <v/>
      </c>
      <c r="E35" s="215" t="str">
        <f>'statement of marks'!H35</f>
        <v>v 029</v>
      </c>
      <c r="F35" s="215" t="str">
        <f>'statement of marks'!I35</f>
        <v>c 029</v>
      </c>
      <c r="G35" s="215" t="str">
        <f>'statement of marks'!J35</f>
        <v>l 029</v>
      </c>
      <c r="H35" s="216" t="str">
        <f>'statement of marks'!B35</f>
        <v/>
      </c>
      <c r="I35" s="216" t="str">
        <f>'statement of marks'!C35</f>
        <v/>
      </c>
      <c r="J35" s="207" t="str">
        <f>'statement of marks'!CX35</f>
        <v/>
      </c>
      <c r="K35" s="217" t="str">
        <f>'statement of marks'!CU35</f>
        <v/>
      </c>
      <c r="L35" s="244" t="str">
        <f>'statement of marks'!CV35</f>
        <v/>
      </c>
      <c r="O35" s="246" t="str">
        <f>'statement of marks'!H35</f>
        <v>v 029</v>
      </c>
      <c r="P35" s="209" t="str">
        <f t="shared" si="0"/>
        <v/>
      </c>
      <c r="Q35" s="209" t="str">
        <f t="shared" si="1"/>
        <v/>
      </c>
      <c r="R35" s="209" t="str">
        <f t="shared" si="2"/>
        <v/>
      </c>
      <c r="S35" s="209" t="str">
        <f t="shared" si="3"/>
        <v/>
      </c>
      <c r="T35" s="209" t="str">
        <f t="shared" si="4"/>
        <v/>
      </c>
      <c r="U35" s="209" t="str">
        <f t="shared" si="5"/>
        <v/>
      </c>
      <c r="V35" s="209" t="str">
        <f t="shared" si="6"/>
        <v/>
      </c>
      <c r="W35" s="209" t="str">
        <f t="shared" si="7"/>
        <v/>
      </c>
      <c r="X35" s="209" t="str">
        <f t="shared" si="8"/>
        <v/>
      </c>
      <c r="Y35" s="209" t="str">
        <f t="shared" si="9"/>
        <v/>
      </c>
      <c r="Z35" s="209" t="str">
        <f t="shared" si="10"/>
        <v/>
      </c>
      <c r="AA35" s="209" t="str">
        <f t="shared" si="11"/>
        <v/>
      </c>
      <c r="AB35" s="249"/>
    </row>
    <row r="36" spans="1:28" ht="18.5" customHeight="1">
      <c r="A36" s="334">
        <f>'statement of marks'!A36</f>
        <v>30</v>
      </c>
      <c r="B36" s="335" t="str">
        <f>'statement of marks'!D36</f>
        <v/>
      </c>
      <c r="C36" s="335" t="str">
        <f>'statement of marks'!E36</f>
        <v/>
      </c>
      <c r="D36" s="336" t="str">
        <f>'statement of marks'!F36</f>
        <v/>
      </c>
      <c r="E36" s="215" t="str">
        <f>'statement of marks'!H36</f>
        <v>v 030</v>
      </c>
      <c r="F36" s="215" t="str">
        <f>'statement of marks'!I36</f>
        <v>c 030</v>
      </c>
      <c r="G36" s="215" t="str">
        <f>'statement of marks'!J36</f>
        <v>l 030</v>
      </c>
      <c r="H36" s="216" t="str">
        <f>'statement of marks'!B36</f>
        <v/>
      </c>
      <c r="I36" s="216" t="str">
        <f>'statement of marks'!C36</f>
        <v/>
      </c>
      <c r="J36" s="207" t="str">
        <f>'statement of marks'!CX36</f>
        <v/>
      </c>
      <c r="K36" s="217" t="str">
        <f>'statement of marks'!CU36</f>
        <v/>
      </c>
      <c r="L36" s="244" t="str">
        <f>'statement of marks'!CV36</f>
        <v/>
      </c>
      <c r="O36" s="246" t="str">
        <f>'statement of marks'!H36</f>
        <v>v 030</v>
      </c>
      <c r="P36" s="209" t="str">
        <f t="shared" si="0"/>
        <v/>
      </c>
      <c r="Q36" s="209" t="str">
        <f t="shared" si="1"/>
        <v/>
      </c>
      <c r="R36" s="209" t="str">
        <f t="shared" si="2"/>
        <v/>
      </c>
      <c r="S36" s="209" t="str">
        <f t="shared" si="3"/>
        <v/>
      </c>
      <c r="T36" s="209" t="str">
        <f t="shared" si="4"/>
        <v/>
      </c>
      <c r="U36" s="209" t="str">
        <f t="shared" si="5"/>
        <v/>
      </c>
      <c r="V36" s="209" t="str">
        <f t="shared" si="6"/>
        <v/>
      </c>
      <c r="W36" s="209" t="str">
        <f t="shared" si="7"/>
        <v/>
      </c>
      <c r="X36" s="209" t="str">
        <f t="shared" si="8"/>
        <v/>
      </c>
      <c r="Y36" s="209" t="str">
        <f t="shared" si="9"/>
        <v/>
      </c>
      <c r="Z36" s="209" t="str">
        <f t="shared" si="10"/>
        <v/>
      </c>
      <c r="AA36" s="209" t="str">
        <f t="shared" si="11"/>
        <v/>
      </c>
      <c r="AB36" s="249"/>
    </row>
    <row r="37" spans="1:28" ht="18.5" customHeight="1">
      <c r="A37" s="334">
        <f>'statement of marks'!A37</f>
        <v>31</v>
      </c>
      <c r="B37" s="335" t="str">
        <f>'statement of marks'!D37</f>
        <v/>
      </c>
      <c r="C37" s="335" t="str">
        <f>'statement of marks'!E37</f>
        <v/>
      </c>
      <c r="D37" s="336" t="str">
        <f>'statement of marks'!F37</f>
        <v/>
      </c>
      <c r="E37" s="215" t="str">
        <f>'statement of marks'!H37</f>
        <v>v 031</v>
      </c>
      <c r="F37" s="215" t="str">
        <f>'statement of marks'!I37</f>
        <v>c 031</v>
      </c>
      <c r="G37" s="215" t="str">
        <f>'statement of marks'!J37</f>
        <v>l 031</v>
      </c>
      <c r="H37" s="216" t="str">
        <f>'statement of marks'!B37</f>
        <v/>
      </c>
      <c r="I37" s="216" t="str">
        <f>'statement of marks'!C37</f>
        <v/>
      </c>
      <c r="J37" s="207" t="str">
        <f>'statement of marks'!CX37</f>
        <v/>
      </c>
      <c r="K37" s="217" t="str">
        <f>'statement of marks'!CU37</f>
        <v/>
      </c>
      <c r="L37" s="244" t="str">
        <f>'statement of marks'!CV37</f>
        <v/>
      </c>
      <c r="O37" s="246" t="str">
        <f>'statement of marks'!H37</f>
        <v>v 031</v>
      </c>
      <c r="P37" s="209" t="str">
        <f t="shared" si="0"/>
        <v/>
      </c>
      <c r="Q37" s="209" t="str">
        <f t="shared" si="1"/>
        <v/>
      </c>
      <c r="R37" s="209" t="str">
        <f t="shared" si="2"/>
        <v/>
      </c>
      <c r="S37" s="209" t="str">
        <f t="shared" si="3"/>
        <v/>
      </c>
      <c r="T37" s="209" t="str">
        <f t="shared" si="4"/>
        <v/>
      </c>
      <c r="U37" s="209" t="str">
        <f t="shared" si="5"/>
        <v/>
      </c>
      <c r="V37" s="209" t="str">
        <f t="shared" si="6"/>
        <v/>
      </c>
      <c r="W37" s="209" t="str">
        <f t="shared" si="7"/>
        <v/>
      </c>
      <c r="X37" s="209" t="str">
        <f t="shared" si="8"/>
        <v/>
      </c>
      <c r="Y37" s="209" t="str">
        <f t="shared" si="9"/>
        <v/>
      </c>
      <c r="Z37" s="209" t="str">
        <f t="shared" si="10"/>
        <v/>
      </c>
      <c r="AA37" s="209" t="str">
        <f t="shared" si="11"/>
        <v/>
      </c>
      <c r="AB37" s="249"/>
    </row>
    <row r="38" spans="1:28" ht="18.5" customHeight="1">
      <c r="A38" s="334">
        <f>'statement of marks'!A38</f>
        <v>32</v>
      </c>
      <c r="B38" s="335" t="str">
        <f>'statement of marks'!D38</f>
        <v/>
      </c>
      <c r="C38" s="335" t="str">
        <f>'statement of marks'!E38</f>
        <v/>
      </c>
      <c r="D38" s="336" t="str">
        <f>'statement of marks'!F38</f>
        <v/>
      </c>
      <c r="E38" s="215" t="str">
        <f>'statement of marks'!H38</f>
        <v>v 032</v>
      </c>
      <c r="F38" s="215" t="str">
        <f>'statement of marks'!I38</f>
        <v>c 032</v>
      </c>
      <c r="G38" s="215" t="str">
        <f>'statement of marks'!J38</f>
        <v>l 032</v>
      </c>
      <c r="H38" s="216" t="str">
        <f>'statement of marks'!B38</f>
        <v/>
      </c>
      <c r="I38" s="216" t="str">
        <f>'statement of marks'!C38</f>
        <v/>
      </c>
      <c r="J38" s="207" t="str">
        <f>'statement of marks'!CX38</f>
        <v/>
      </c>
      <c r="K38" s="217" t="str">
        <f>'statement of marks'!CU38</f>
        <v/>
      </c>
      <c r="L38" s="244" t="str">
        <f>'statement of marks'!CV38</f>
        <v/>
      </c>
      <c r="O38" s="246" t="str">
        <f>'statement of marks'!H38</f>
        <v>v 032</v>
      </c>
      <c r="P38" s="209" t="str">
        <f t="shared" si="0"/>
        <v/>
      </c>
      <c r="Q38" s="209" t="str">
        <f t="shared" si="1"/>
        <v/>
      </c>
      <c r="R38" s="209" t="str">
        <f t="shared" si="2"/>
        <v/>
      </c>
      <c r="S38" s="209" t="str">
        <f t="shared" si="3"/>
        <v/>
      </c>
      <c r="T38" s="209" t="str">
        <f t="shared" si="4"/>
        <v/>
      </c>
      <c r="U38" s="209" t="str">
        <f t="shared" si="5"/>
        <v/>
      </c>
      <c r="V38" s="209" t="str">
        <f t="shared" si="6"/>
        <v/>
      </c>
      <c r="W38" s="209" t="str">
        <f t="shared" si="7"/>
        <v/>
      </c>
      <c r="X38" s="209" t="str">
        <f t="shared" si="8"/>
        <v/>
      </c>
      <c r="Y38" s="209" t="str">
        <f t="shared" si="9"/>
        <v/>
      </c>
      <c r="Z38" s="209" t="str">
        <f t="shared" si="10"/>
        <v/>
      </c>
      <c r="AA38" s="209" t="str">
        <f t="shared" si="11"/>
        <v/>
      </c>
      <c r="AB38" s="249"/>
    </row>
    <row r="39" spans="1:28" ht="18.5" customHeight="1">
      <c r="A39" s="334">
        <f>'statement of marks'!A39</f>
        <v>33</v>
      </c>
      <c r="B39" s="335" t="str">
        <f>'statement of marks'!D39</f>
        <v/>
      </c>
      <c r="C39" s="335" t="str">
        <f>'statement of marks'!E39</f>
        <v/>
      </c>
      <c r="D39" s="336" t="str">
        <f>'statement of marks'!F39</f>
        <v/>
      </c>
      <c r="E39" s="215" t="str">
        <f>'statement of marks'!H39</f>
        <v>v 033</v>
      </c>
      <c r="F39" s="215" t="str">
        <f>'statement of marks'!I39</f>
        <v>c 033</v>
      </c>
      <c r="G39" s="215" t="str">
        <f>'statement of marks'!J39</f>
        <v>l 033</v>
      </c>
      <c r="H39" s="216" t="str">
        <f>'statement of marks'!B39</f>
        <v/>
      </c>
      <c r="I39" s="216" t="str">
        <f>'statement of marks'!C39</f>
        <v/>
      </c>
      <c r="J39" s="207" t="str">
        <f>'statement of marks'!CX39</f>
        <v/>
      </c>
      <c r="K39" s="217" t="str">
        <f>'statement of marks'!CU39</f>
        <v/>
      </c>
      <c r="L39" s="244" t="str">
        <f>'statement of marks'!CV39</f>
        <v/>
      </c>
      <c r="O39" s="246" t="str">
        <f>'statement of marks'!H39</f>
        <v>v 033</v>
      </c>
      <c r="P39" s="209" t="str">
        <f t="shared" si="0"/>
        <v/>
      </c>
      <c r="Q39" s="209" t="str">
        <f t="shared" si="1"/>
        <v/>
      </c>
      <c r="R39" s="209" t="str">
        <f t="shared" si="2"/>
        <v/>
      </c>
      <c r="S39" s="209" t="str">
        <f t="shared" si="3"/>
        <v/>
      </c>
      <c r="T39" s="209" t="str">
        <f t="shared" si="4"/>
        <v/>
      </c>
      <c r="U39" s="209" t="str">
        <f t="shared" si="5"/>
        <v/>
      </c>
      <c r="V39" s="209" t="str">
        <f t="shared" si="6"/>
        <v/>
      </c>
      <c r="W39" s="209" t="str">
        <f t="shared" si="7"/>
        <v/>
      </c>
      <c r="X39" s="209" t="str">
        <f t="shared" si="8"/>
        <v/>
      </c>
      <c r="Y39" s="209" t="str">
        <f t="shared" si="9"/>
        <v/>
      </c>
      <c r="Z39" s="209" t="str">
        <f t="shared" si="10"/>
        <v/>
      </c>
      <c r="AA39" s="209" t="str">
        <f t="shared" si="11"/>
        <v/>
      </c>
      <c r="AB39" s="249"/>
    </row>
    <row r="40" spans="1:28" ht="18.5" customHeight="1">
      <c r="A40" s="334">
        <f>'statement of marks'!A40</f>
        <v>34</v>
      </c>
      <c r="B40" s="335" t="str">
        <f>'statement of marks'!D40</f>
        <v/>
      </c>
      <c r="C40" s="335" t="str">
        <f>'statement of marks'!E40</f>
        <v/>
      </c>
      <c r="D40" s="336" t="str">
        <f>'statement of marks'!F40</f>
        <v/>
      </c>
      <c r="E40" s="215" t="str">
        <f>'statement of marks'!H40</f>
        <v>v 034</v>
      </c>
      <c r="F40" s="215" t="str">
        <f>'statement of marks'!I40</f>
        <v>c 034</v>
      </c>
      <c r="G40" s="215" t="str">
        <f>'statement of marks'!J40</f>
        <v>l 034</v>
      </c>
      <c r="H40" s="216" t="str">
        <f>'statement of marks'!B40</f>
        <v/>
      </c>
      <c r="I40" s="216" t="str">
        <f>'statement of marks'!C40</f>
        <v/>
      </c>
      <c r="J40" s="207" t="str">
        <f>'statement of marks'!CX40</f>
        <v/>
      </c>
      <c r="K40" s="217" t="str">
        <f>'statement of marks'!CU40</f>
        <v/>
      </c>
      <c r="L40" s="244" t="str">
        <f>'statement of marks'!CV40</f>
        <v/>
      </c>
      <c r="O40" s="246" t="str">
        <f>'statement of marks'!H40</f>
        <v>v 034</v>
      </c>
      <c r="P40" s="209" t="str">
        <f t="shared" si="0"/>
        <v/>
      </c>
      <c r="Q40" s="209" t="str">
        <f t="shared" si="1"/>
        <v/>
      </c>
      <c r="R40" s="209" t="str">
        <f t="shared" si="2"/>
        <v/>
      </c>
      <c r="S40" s="209" t="str">
        <f t="shared" si="3"/>
        <v/>
      </c>
      <c r="T40" s="209" t="str">
        <f t="shared" si="4"/>
        <v/>
      </c>
      <c r="U40" s="209" t="str">
        <f t="shared" si="5"/>
        <v/>
      </c>
      <c r="V40" s="209" t="str">
        <f t="shared" si="6"/>
        <v/>
      </c>
      <c r="W40" s="209" t="str">
        <f t="shared" si="7"/>
        <v/>
      </c>
      <c r="X40" s="209" t="str">
        <f t="shared" si="8"/>
        <v/>
      </c>
      <c r="Y40" s="209" t="str">
        <f t="shared" si="9"/>
        <v/>
      </c>
      <c r="Z40" s="209" t="str">
        <f t="shared" si="10"/>
        <v/>
      </c>
      <c r="AA40" s="209" t="str">
        <f t="shared" si="11"/>
        <v/>
      </c>
      <c r="AB40" s="249"/>
    </row>
    <row r="41" spans="1:28" ht="18.5" customHeight="1">
      <c r="A41" s="334">
        <f>'statement of marks'!A41</f>
        <v>35</v>
      </c>
      <c r="B41" s="335" t="str">
        <f>'statement of marks'!D41</f>
        <v/>
      </c>
      <c r="C41" s="335" t="str">
        <f>'statement of marks'!E41</f>
        <v/>
      </c>
      <c r="D41" s="336" t="str">
        <f>'statement of marks'!F41</f>
        <v/>
      </c>
      <c r="E41" s="215" t="str">
        <f>'statement of marks'!H41</f>
        <v>v 035</v>
      </c>
      <c r="F41" s="215" t="str">
        <f>'statement of marks'!I41</f>
        <v>c 035</v>
      </c>
      <c r="G41" s="215" t="str">
        <f>'statement of marks'!J41</f>
        <v>l 035</v>
      </c>
      <c r="H41" s="216" t="str">
        <f>'statement of marks'!B41</f>
        <v/>
      </c>
      <c r="I41" s="216" t="str">
        <f>'statement of marks'!C41</f>
        <v/>
      </c>
      <c r="J41" s="207" t="str">
        <f>'statement of marks'!CX41</f>
        <v/>
      </c>
      <c r="K41" s="217" t="str">
        <f>'statement of marks'!CU41</f>
        <v/>
      </c>
      <c r="L41" s="244" t="str">
        <f>'statement of marks'!CV41</f>
        <v/>
      </c>
      <c r="O41" s="246" t="str">
        <f>'statement of marks'!H41</f>
        <v>v 035</v>
      </c>
      <c r="P41" s="209" t="str">
        <f t="shared" si="0"/>
        <v/>
      </c>
      <c r="Q41" s="209" t="str">
        <f t="shared" si="1"/>
        <v/>
      </c>
      <c r="R41" s="209" t="str">
        <f t="shared" si="2"/>
        <v/>
      </c>
      <c r="S41" s="209" t="str">
        <f t="shared" si="3"/>
        <v/>
      </c>
      <c r="T41" s="209" t="str">
        <f t="shared" si="4"/>
        <v/>
      </c>
      <c r="U41" s="209" t="str">
        <f t="shared" si="5"/>
        <v/>
      </c>
      <c r="V41" s="209" t="str">
        <f t="shared" si="6"/>
        <v/>
      </c>
      <c r="W41" s="209" t="str">
        <f t="shared" si="7"/>
        <v/>
      </c>
      <c r="X41" s="209" t="str">
        <f t="shared" si="8"/>
        <v/>
      </c>
      <c r="Y41" s="209" t="str">
        <f t="shared" si="9"/>
        <v/>
      </c>
      <c r="Z41" s="209" t="str">
        <f t="shared" si="10"/>
        <v/>
      </c>
      <c r="AA41" s="209" t="str">
        <f t="shared" si="11"/>
        <v/>
      </c>
      <c r="AB41" s="249"/>
    </row>
    <row r="42" spans="1:28" ht="18.5" customHeight="1">
      <c r="A42" s="334">
        <f>'statement of marks'!A42</f>
        <v>36</v>
      </c>
      <c r="B42" s="335" t="str">
        <f>'statement of marks'!D42</f>
        <v/>
      </c>
      <c r="C42" s="335" t="str">
        <f>'statement of marks'!E42</f>
        <v/>
      </c>
      <c r="D42" s="336" t="str">
        <f>'statement of marks'!F42</f>
        <v/>
      </c>
      <c r="E42" s="215" t="str">
        <f>'statement of marks'!H42</f>
        <v>v 036</v>
      </c>
      <c r="F42" s="215" t="str">
        <f>'statement of marks'!I42</f>
        <v>c 036</v>
      </c>
      <c r="G42" s="215" t="str">
        <f>'statement of marks'!J42</f>
        <v>l 036</v>
      </c>
      <c r="H42" s="216" t="str">
        <f>'statement of marks'!B42</f>
        <v/>
      </c>
      <c r="I42" s="216" t="str">
        <f>'statement of marks'!C42</f>
        <v/>
      </c>
      <c r="J42" s="207" t="str">
        <f>'statement of marks'!CX42</f>
        <v/>
      </c>
      <c r="K42" s="217" t="str">
        <f>'statement of marks'!CU42</f>
        <v/>
      </c>
      <c r="L42" s="244" t="str">
        <f>'statement of marks'!CV42</f>
        <v/>
      </c>
      <c r="O42" s="246" t="str">
        <f>'statement of marks'!H42</f>
        <v>v 036</v>
      </c>
      <c r="P42" s="209" t="str">
        <f t="shared" si="0"/>
        <v/>
      </c>
      <c r="Q42" s="209" t="str">
        <f t="shared" si="1"/>
        <v/>
      </c>
      <c r="R42" s="209" t="str">
        <f t="shared" si="2"/>
        <v/>
      </c>
      <c r="S42" s="209" t="str">
        <f t="shared" si="3"/>
        <v/>
      </c>
      <c r="T42" s="209" t="str">
        <f t="shared" si="4"/>
        <v/>
      </c>
      <c r="U42" s="209" t="str">
        <f t="shared" si="5"/>
        <v/>
      </c>
      <c r="V42" s="209" t="str">
        <f t="shared" si="6"/>
        <v/>
      </c>
      <c r="W42" s="209" t="str">
        <f t="shared" si="7"/>
        <v/>
      </c>
      <c r="X42" s="209" t="str">
        <f t="shared" si="8"/>
        <v/>
      </c>
      <c r="Y42" s="209" t="str">
        <f t="shared" si="9"/>
        <v/>
      </c>
      <c r="Z42" s="209" t="str">
        <f t="shared" si="10"/>
        <v/>
      </c>
      <c r="AA42" s="209" t="str">
        <f t="shared" si="11"/>
        <v/>
      </c>
      <c r="AB42" s="249"/>
    </row>
    <row r="43" spans="1:28" ht="18.5" customHeight="1">
      <c r="A43" s="334">
        <f>'statement of marks'!A43</f>
        <v>37</v>
      </c>
      <c r="B43" s="335" t="str">
        <f>'statement of marks'!D43</f>
        <v/>
      </c>
      <c r="C43" s="335" t="str">
        <f>'statement of marks'!E43</f>
        <v/>
      </c>
      <c r="D43" s="336" t="str">
        <f>'statement of marks'!F43</f>
        <v/>
      </c>
      <c r="E43" s="215" t="str">
        <f>'statement of marks'!H43</f>
        <v>v 037</v>
      </c>
      <c r="F43" s="215" t="str">
        <f>'statement of marks'!I43</f>
        <v>c 037</v>
      </c>
      <c r="G43" s="215" t="str">
        <f>'statement of marks'!J43</f>
        <v>l 037</v>
      </c>
      <c r="H43" s="216" t="str">
        <f>'statement of marks'!B43</f>
        <v/>
      </c>
      <c r="I43" s="216" t="str">
        <f>'statement of marks'!C43</f>
        <v/>
      </c>
      <c r="J43" s="207" t="str">
        <f>'statement of marks'!CX43</f>
        <v/>
      </c>
      <c r="K43" s="217" t="str">
        <f>'statement of marks'!CU43</f>
        <v/>
      </c>
      <c r="L43" s="245" t="str">
        <f>'statement of marks'!CV43</f>
        <v/>
      </c>
      <c r="O43" s="246" t="str">
        <f>'statement of marks'!H43</f>
        <v>v 037</v>
      </c>
      <c r="P43" s="209" t="str">
        <f t="shared" si="0"/>
        <v/>
      </c>
      <c r="Q43" s="209" t="str">
        <f t="shared" si="1"/>
        <v/>
      </c>
      <c r="R43" s="209" t="str">
        <f t="shared" si="2"/>
        <v/>
      </c>
      <c r="S43" s="209" t="str">
        <f t="shared" si="3"/>
        <v/>
      </c>
      <c r="T43" s="209" t="str">
        <f t="shared" si="4"/>
        <v/>
      </c>
      <c r="U43" s="209" t="str">
        <f t="shared" si="5"/>
        <v/>
      </c>
      <c r="V43" s="209" t="str">
        <f t="shared" si="6"/>
        <v/>
      </c>
      <c r="W43" s="209" t="str">
        <f t="shared" si="7"/>
        <v/>
      </c>
      <c r="X43" s="209" t="str">
        <f t="shared" si="8"/>
        <v/>
      </c>
      <c r="Y43" s="209" t="str">
        <f t="shared" si="9"/>
        <v/>
      </c>
      <c r="Z43" s="209" t="str">
        <f t="shared" si="10"/>
        <v/>
      </c>
      <c r="AA43" s="209" t="str">
        <f t="shared" si="11"/>
        <v/>
      </c>
      <c r="AB43" s="249"/>
    </row>
    <row r="44" spans="1:28" ht="18.5" customHeight="1">
      <c r="A44" s="334">
        <f>'statement of marks'!A44</f>
        <v>38</v>
      </c>
      <c r="B44" s="335" t="str">
        <f>'statement of marks'!D44</f>
        <v/>
      </c>
      <c r="C44" s="335" t="str">
        <f>'statement of marks'!E44</f>
        <v/>
      </c>
      <c r="D44" s="336" t="str">
        <f>'statement of marks'!F44</f>
        <v/>
      </c>
      <c r="E44" s="215" t="str">
        <f>'statement of marks'!H44</f>
        <v>v 038</v>
      </c>
      <c r="F44" s="215" t="str">
        <f>'statement of marks'!I44</f>
        <v>c 038</v>
      </c>
      <c r="G44" s="215" t="str">
        <f>'statement of marks'!J44</f>
        <v>l 038</v>
      </c>
      <c r="H44" s="216" t="str">
        <f>'statement of marks'!B44</f>
        <v/>
      </c>
      <c r="I44" s="216" t="str">
        <f>'statement of marks'!C44</f>
        <v/>
      </c>
      <c r="J44" s="207" t="str">
        <f>'statement of marks'!CX44</f>
        <v/>
      </c>
      <c r="K44" s="217" t="str">
        <f>'statement of marks'!CU44</f>
        <v/>
      </c>
      <c r="L44" s="245" t="str">
        <f>'statement of marks'!CV44</f>
        <v/>
      </c>
      <c r="O44" s="246" t="str">
        <f>'statement of marks'!H44</f>
        <v>v 038</v>
      </c>
      <c r="P44" s="209" t="str">
        <f t="shared" si="0"/>
        <v/>
      </c>
      <c r="Q44" s="209" t="str">
        <f t="shared" si="1"/>
        <v/>
      </c>
      <c r="R44" s="209" t="str">
        <f t="shared" si="2"/>
        <v/>
      </c>
      <c r="S44" s="209" t="str">
        <f t="shared" si="3"/>
        <v/>
      </c>
      <c r="T44" s="209" t="str">
        <f t="shared" si="4"/>
        <v/>
      </c>
      <c r="U44" s="209" t="str">
        <f t="shared" si="5"/>
        <v/>
      </c>
      <c r="V44" s="209" t="str">
        <f t="shared" si="6"/>
        <v/>
      </c>
      <c r="W44" s="209" t="str">
        <f t="shared" si="7"/>
        <v/>
      </c>
      <c r="X44" s="209" t="str">
        <f t="shared" si="8"/>
        <v/>
      </c>
      <c r="Y44" s="209" t="str">
        <f t="shared" si="9"/>
        <v/>
      </c>
      <c r="Z44" s="209" t="str">
        <f t="shared" si="10"/>
        <v/>
      </c>
      <c r="AA44" s="209" t="str">
        <f t="shared" si="11"/>
        <v/>
      </c>
      <c r="AB44" s="249"/>
    </row>
    <row r="45" spans="1:28" ht="18.5" customHeight="1">
      <c r="A45" s="334">
        <f>'statement of marks'!A45</f>
        <v>39</v>
      </c>
      <c r="B45" s="335" t="str">
        <f>'statement of marks'!D45</f>
        <v/>
      </c>
      <c r="C45" s="335" t="str">
        <f>'statement of marks'!E45</f>
        <v/>
      </c>
      <c r="D45" s="336" t="str">
        <f>'statement of marks'!F45</f>
        <v/>
      </c>
      <c r="E45" s="215" t="str">
        <f>'statement of marks'!H45</f>
        <v>v 039</v>
      </c>
      <c r="F45" s="215" t="str">
        <f>'statement of marks'!I45</f>
        <v>c 039</v>
      </c>
      <c r="G45" s="215" t="str">
        <f>'statement of marks'!J45</f>
        <v>l 039</v>
      </c>
      <c r="H45" s="216" t="str">
        <f>'statement of marks'!B45</f>
        <v/>
      </c>
      <c r="I45" s="216" t="str">
        <f>'statement of marks'!C45</f>
        <v/>
      </c>
      <c r="J45" s="207" t="str">
        <f>'statement of marks'!CX45</f>
        <v/>
      </c>
      <c r="K45" s="217" t="str">
        <f>'statement of marks'!CU45</f>
        <v/>
      </c>
      <c r="L45" s="245" t="str">
        <f>'statement of marks'!CV45</f>
        <v/>
      </c>
      <c r="O45" s="246" t="str">
        <f>'statement of marks'!H45</f>
        <v>v 039</v>
      </c>
      <c r="P45" s="209" t="str">
        <f t="shared" si="0"/>
        <v/>
      </c>
      <c r="Q45" s="209" t="str">
        <f t="shared" si="1"/>
        <v/>
      </c>
      <c r="R45" s="209" t="str">
        <f t="shared" si="2"/>
        <v/>
      </c>
      <c r="S45" s="209" t="str">
        <f t="shared" si="3"/>
        <v/>
      </c>
      <c r="T45" s="209" t="str">
        <f t="shared" si="4"/>
        <v/>
      </c>
      <c r="U45" s="209" t="str">
        <f t="shared" si="5"/>
        <v/>
      </c>
      <c r="V45" s="209" t="str">
        <f t="shared" si="6"/>
        <v/>
      </c>
      <c r="W45" s="209" t="str">
        <f t="shared" si="7"/>
        <v/>
      </c>
      <c r="X45" s="209" t="str">
        <f t="shared" si="8"/>
        <v/>
      </c>
      <c r="Y45" s="209" t="str">
        <f t="shared" si="9"/>
        <v/>
      </c>
      <c r="Z45" s="209" t="str">
        <f t="shared" si="10"/>
        <v/>
      </c>
      <c r="AA45" s="209" t="str">
        <f t="shared" si="11"/>
        <v/>
      </c>
      <c r="AB45" s="249"/>
    </row>
    <row r="46" spans="1:28" ht="18.5" customHeight="1">
      <c r="A46" s="334">
        <f>'statement of marks'!A46</f>
        <v>40</v>
      </c>
      <c r="B46" s="335" t="str">
        <f>'statement of marks'!D46</f>
        <v/>
      </c>
      <c r="C46" s="335" t="str">
        <f>'statement of marks'!E46</f>
        <v/>
      </c>
      <c r="D46" s="336" t="str">
        <f>'statement of marks'!F46</f>
        <v/>
      </c>
      <c r="E46" s="215" t="str">
        <f>'statement of marks'!H46</f>
        <v>v 040</v>
      </c>
      <c r="F46" s="215" t="str">
        <f>'statement of marks'!I46</f>
        <v>c 040</v>
      </c>
      <c r="G46" s="215" t="str">
        <f>'statement of marks'!J46</f>
        <v>l 040</v>
      </c>
      <c r="H46" s="216" t="str">
        <f>'statement of marks'!B46</f>
        <v/>
      </c>
      <c r="I46" s="216" t="str">
        <f>'statement of marks'!C46</f>
        <v/>
      </c>
      <c r="J46" s="207" t="str">
        <f>'statement of marks'!CX46</f>
        <v/>
      </c>
      <c r="K46" s="217" t="str">
        <f>'statement of marks'!CU46</f>
        <v/>
      </c>
      <c r="L46" s="245" t="str">
        <f>'statement of marks'!CV46</f>
        <v/>
      </c>
      <c r="O46" s="246" t="str">
        <f>'statement of marks'!H46</f>
        <v>v 040</v>
      </c>
      <c r="P46" s="209" t="str">
        <f t="shared" si="0"/>
        <v/>
      </c>
      <c r="Q46" s="209" t="str">
        <f t="shared" si="1"/>
        <v/>
      </c>
      <c r="R46" s="209" t="str">
        <f t="shared" si="2"/>
        <v/>
      </c>
      <c r="S46" s="209" t="str">
        <f t="shared" si="3"/>
        <v/>
      </c>
      <c r="T46" s="209" t="str">
        <f t="shared" si="4"/>
        <v/>
      </c>
      <c r="U46" s="209" t="str">
        <f t="shared" si="5"/>
        <v/>
      </c>
      <c r="V46" s="209" t="str">
        <f t="shared" si="6"/>
        <v/>
      </c>
      <c r="W46" s="209" t="str">
        <f t="shared" si="7"/>
        <v/>
      </c>
      <c r="X46" s="209" t="str">
        <f t="shared" si="8"/>
        <v/>
      </c>
      <c r="Y46" s="209" t="str">
        <f t="shared" si="9"/>
        <v/>
      </c>
      <c r="Z46" s="209" t="str">
        <f t="shared" si="10"/>
        <v/>
      </c>
      <c r="AA46" s="209" t="str">
        <f t="shared" si="11"/>
        <v/>
      </c>
      <c r="AB46" s="249"/>
    </row>
    <row r="47" spans="1:28" ht="18.5" customHeight="1">
      <c r="A47" s="334">
        <f>'statement of marks'!A47</f>
        <v>41</v>
      </c>
      <c r="B47" s="335" t="str">
        <f>'statement of marks'!D47</f>
        <v/>
      </c>
      <c r="C47" s="335" t="str">
        <f>'statement of marks'!E47</f>
        <v/>
      </c>
      <c r="D47" s="336" t="str">
        <f>'statement of marks'!F47</f>
        <v/>
      </c>
      <c r="E47" s="215" t="str">
        <f>'statement of marks'!H47</f>
        <v>v 041</v>
      </c>
      <c r="F47" s="215" t="str">
        <f>'statement of marks'!I47</f>
        <v>c 041</v>
      </c>
      <c r="G47" s="215" t="str">
        <f>'statement of marks'!J47</f>
        <v>l 041</v>
      </c>
      <c r="H47" s="216" t="str">
        <f>'statement of marks'!B47</f>
        <v/>
      </c>
      <c r="I47" s="216" t="str">
        <f>'statement of marks'!C47</f>
        <v/>
      </c>
      <c r="J47" s="207" t="str">
        <f>'statement of marks'!CX47</f>
        <v/>
      </c>
      <c r="K47" s="217" t="str">
        <f>'statement of marks'!CU47</f>
        <v/>
      </c>
      <c r="L47" s="245" t="str">
        <f>'statement of marks'!CV47</f>
        <v/>
      </c>
      <c r="O47" s="246" t="str">
        <f>'statement of marks'!H47</f>
        <v>v 041</v>
      </c>
      <c r="P47" s="209" t="str">
        <f t="shared" si="0"/>
        <v/>
      </c>
      <c r="Q47" s="209" t="str">
        <f t="shared" si="1"/>
        <v/>
      </c>
      <c r="R47" s="209" t="str">
        <f t="shared" si="2"/>
        <v/>
      </c>
      <c r="S47" s="209" t="str">
        <f t="shared" si="3"/>
        <v/>
      </c>
      <c r="T47" s="209" t="str">
        <f t="shared" si="4"/>
        <v/>
      </c>
      <c r="U47" s="209" t="str">
        <f t="shared" si="5"/>
        <v/>
      </c>
      <c r="V47" s="209" t="str">
        <f t="shared" si="6"/>
        <v/>
      </c>
      <c r="W47" s="209" t="str">
        <f t="shared" si="7"/>
        <v/>
      </c>
      <c r="X47" s="209" t="str">
        <f t="shared" si="8"/>
        <v/>
      </c>
      <c r="Y47" s="209" t="str">
        <f t="shared" si="9"/>
        <v/>
      </c>
      <c r="Z47" s="209" t="str">
        <f t="shared" si="10"/>
        <v/>
      </c>
      <c r="AA47" s="209" t="str">
        <f t="shared" si="11"/>
        <v/>
      </c>
      <c r="AB47" s="249"/>
    </row>
    <row r="48" spans="1:28" ht="18.5" customHeight="1">
      <c r="A48" s="334">
        <f>'statement of marks'!A48</f>
        <v>42</v>
      </c>
      <c r="B48" s="335" t="str">
        <f>'statement of marks'!D48</f>
        <v/>
      </c>
      <c r="C48" s="335" t="str">
        <f>'statement of marks'!E48</f>
        <v/>
      </c>
      <c r="D48" s="336" t="str">
        <f>'statement of marks'!F48</f>
        <v/>
      </c>
      <c r="E48" s="215" t="str">
        <f>'statement of marks'!H48</f>
        <v>v 042</v>
      </c>
      <c r="F48" s="215" t="str">
        <f>'statement of marks'!I48</f>
        <v>c 042</v>
      </c>
      <c r="G48" s="215" t="str">
        <f>'statement of marks'!J48</f>
        <v>l 042</v>
      </c>
      <c r="H48" s="216" t="str">
        <f>'statement of marks'!B48</f>
        <v/>
      </c>
      <c r="I48" s="216" t="str">
        <f>'statement of marks'!C48</f>
        <v/>
      </c>
      <c r="J48" s="207" t="str">
        <f>'statement of marks'!CX48</f>
        <v/>
      </c>
      <c r="K48" s="217" t="str">
        <f>'statement of marks'!CU48</f>
        <v/>
      </c>
      <c r="L48" s="245" t="str">
        <f>'statement of marks'!CV48</f>
        <v/>
      </c>
      <c r="O48" s="246" t="str">
        <f>'statement of marks'!H48</f>
        <v>v 042</v>
      </c>
      <c r="P48" s="209" t="str">
        <f t="shared" si="0"/>
        <v/>
      </c>
      <c r="Q48" s="209" t="str">
        <f t="shared" si="1"/>
        <v/>
      </c>
      <c r="R48" s="209" t="str">
        <f t="shared" si="2"/>
        <v/>
      </c>
      <c r="S48" s="209" t="str">
        <f t="shared" si="3"/>
        <v/>
      </c>
      <c r="T48" s="209" t="str">
        <f t="shared" si="4"/>
        <v/>
      </c>
      <c r="U48" s="209" t="str">
        <f t="shared" si="5"/>
        <v/>
      </c>
      <c r="V48" s="209" t="str">
        <f t="shared" si="6"/>
        <v/>
      </c>
      <c r="W48" s="209" t="str">
        <f t="shared" si="7"/>
        <v/>
      </c>
      <c r="X48" s="209" t="str">
        <f t="shared" si="8"/>
        <v/>
      </c>
      <c r="Y48" s="209" t="str">
        <f t="shared" si="9"/>
        <v/>
      </c>
      <c r="Z48" s="209" t="str">
        <f t="shared" si="10"/>
        <v/>
      </c>
      <c r="AA48" s="209" t="str">
        <f t="shared" si="11"/>
        <v/>
      </c>
      <c r="AB48" s="249"/>
    </row>
    <row r="49" spans="1:28" ht="18.5" customHeight="1">
      <c r="A49" s="334">
        <f>'statement of marks'!A49</f>
        <v>43</v>
      </c>
      <c r="B49" s="335" t="str">
        <f>'statement of marks'!D49</f>
        <v/>
      </c>
      <c r="C49" s="335" t="str">
        <f>'statement of marks'!E49</f>
        <v/>
      </c>
      <c r="D49" s="336" t="str">
        <f>'statement of marks'!F49</f>
        <v/>
      </c>
      <c r="E49" s="215" t="str">
        <f>'statement of marks'!H49</f>
        <v>v 043</v>
      </c>
      <c r="F49" s="215" t="str">
        <f>'statement of marks'!I49</f>
        <v>c 043</v>
      </c>
      <c r="G49" s="215" t="str">
        <f>'statement of marks'!J49</f>
        <v>l 043</v>
      </c>
      <c r="H49" s="216" t="str">
        <f>'statement of marks'!B49</f>
        <v/>
      </c>
      <c r="I49" s="216" t="str">
        <f>'statement of marks'!C49</f>
        <v/>
      </c>
      <c r="J49" s="207" t="str">
        <f>'statement of marks'!CX49</f>
        <v/>
      </c>
      <c r="K49" s="217" t="str">
        <f>'statement of marks'!CU49</f>
        <v/>
      </c>
      <c r="L49" s="245" t="str">
        <f>'statement of marks'!CV49</f>
        <v/>
      </c>
      <c r="O49" s="246" t="str">
        <f>'statement of marks'!H49</f>
        <v>v 043</v>
      </c>
      <c r="P49" s="209" t="str">
        <f t="shared" si="0"/>
        <v/>
      </c>
      <c r="Q49" s="209" t="str">
        <f t="shared" si="1"/>
        <v/>
      </c>
      <c r="R49" s="209" t="str">
        <f t="shared" si="2"/>
        <v/>
      </c>
      <c r="S49" s="209" t="str">
        <f t="shared" si="3"/>
        <v/>
      </c>
      <c r="T49" s="209" t="str">
        <f t="shared" si="4"/>
        <v/>
      </c>
      <c r="U49" s="209" t="str">
        <f t="shared" si="5"/>
        <v/>
      </c>
      <c r="V49" s="209" t="str">
        <f t="shared" si="6"/>
        <v/>
      </c>
      <c r="W49" s="209" t="str">
        <f t="shared" si="7"/>
        <v/>
      </c>
      <c r="X49" s="209" t="str">
        <f t="shared" si="8"/>
        <v/>
      </c>
      <c r="Y49" s="209" t="str">
        <f t="shared" si="9"/>
        <v/>
      </c>
      <c r="Z49" s="209" t="str">
        <f t="shared" si="10"/>
        <v/>
      </c>
      <c r="AA49" s="209" t="str">
        <f t="shared" si="11"/>
        <v/>
      </c>
      <c r="AB49" s="249"/>
    </row>
    <row r="50" spans="1:28" ht="18.5" customHeight="1">
      <c r="A50" s="334">
        <f>'statement of marks'!A50</f>
        <v>44</v>
      </c>
      <c r="B50" s="335" t="str">
        <f>'statement of marks'!D50</f>
        <v/>
      </c>
      <c r="C50" s="335" t="str">
        <f>'statement of marks'!E50</f>
        <v/>
      </c>
      <c r="D50" s="336" t="str">
        <f>'statement of marks'!F50</f>
        <v/>
      </c>
      <c r="E50" s="215" t="str">
        <f>'statement of marks'!H50</f>
        <v>v 044</v>
      </c>
      <c r="F50" s="215" t="str">
        <f>'statement of marks'!I50</f>
        <v>c 044</v>
      </c>
      <c r="G50" s="215" t="str">
        <f>'statement of marks'!J50</f>
        <v>l 044</v>
      </c>
      <c r="H50" s="216" t="str">
        <f>'statement of marks'!B50</f>
        <v/>
      </c>
      <c r="I50" s="216" t="str">
        <f>'statement of marks'!C50</f>
        <v/>
      </c>
      <c r="J50" s="207" t="str">
        <f>'statement of marks'!CX50</f>
        <v/>
      </c>
      <c r="K50" s="217" t="str">
        <f>'statement of marks'!CU50</f>
        <v/>
      </c>
      <c r="L50" s="245" t="str">
        <f>'statement of marks'!CV50</f>
        <v/>
      </c>
      <c r="O50" s="246" t="str">
        <f>'statement of marks'!H50</f>
        <v>v 044</v>
      </c>
      <c r="P50" s="209" t="str">
        <f t="shared" si="0"/>
        <v/>
      </c>
      <c r="Q50" s="209" t="str">
        <f t="shared" si="1"/>
        <v/>
      </c>
      <c r="R50" s="209" t="str">
        <f t="shared" si="2"/>
        <v/>
      </c>
      <c r="S50" s="209" t="str">
        <f t="shared" si="3"/>
        <v/>
      </c>
      <c r="T50" s="209" t="str">
        <f t="shared" si="4"/>
        <v/>
      </c>
      <c r="U50" s="209" t="str">
        <f t="shared" si="5"/>
        <v/>
      </c>
      <c r="V50" s="209" t="str">
        <f t="shared" si="6"/>
        <v/>
      </c>
      <c r="W50" s="209" t="str">
        <f t="shared" si="7"/>
        <v/>
      </c>
      <c r="X50" s="209" t="str">
        <f t="shared" si="8"/>
        <v/>
      </c>
      <c r="Y50" s="209" t="str">
        <f t="shared" si="9"/>
        <v/>
      </c>
      <c r="Z50" s="209" t="str">
        <f t="shared" si="10"/>
        <v/>
      </c>
      <c r="AA50" s="209" t="str">
        <f t="shared" si="11"/>
        <v/>
      </c>
      <c r="AB50" s="249"/>
    </row>
    <row r="51" spans="1:28" ht="18.5" customHeight="1">
      <c r="A51" s="334">
        <f>'statement of marks'!A51</f>
        <v>45</v>
      </c>
      <c r="B51" s="335" t="str">
        <f>'statement of marks'!D51</f>
        <v/>
      </c>
      <c r="C51" s="335" t="str">
        <f>'statement of marks'!E51</f>
        <v/>
      </c>
      <c r="D51" s="336" t="str">
        <f>'statement of marks'!F51</f>
        <v/>
      </c>
      <c r="E51" s="215" t="str">
        <f>'statement of marks'!H51</f>
        <v>v 045</v>
      </c>
      <c r="F51" s="215" t="str">
        <f>'statement of marks'!I51</f>
        <v>c 045</v>
      </c>
      <c r="G51" s="215" t="str">
        <f>'statement of marks'!J51</f>
        <v>l 045</v>
      </c>
      <c r="H51" s="216" t="str">
        <f>'statement of marks'!B51</f>
        <v/>
      </c>
      <c r="I51" s="216" t="str">
        <f>'statement of marks'!C51</f>
        <v/>
      </c>
      <c r="J51" s="207" t="str">
        <f>'statement of marks'!CX51</f>
        <v/>
      </c>
      <c r="K51" s="217" t="str">
        <f>'statement of marks'!CU51</f>
        <v/>
      </c>
      <c r="L51" s="245" t="str">
        <f>'statement of marks'!CV51</f>
        <v/>
      </c>
      <c r="O51" s="246" t="str">
        <f>'statement of marks'!H51</f>
        <v>v 045</v>
      </c>
      <c r="P51" s="209" t="str">
        <f t="shared" si="0"/>
        <v/>
      </c>
      <c r="Q51" s="209" t="str">
        <f t="shared" si="1"/>
        <v/>
      </c>
      <c r="R51" s="209" t="str">
        <f t="shared" si="2"/>
        <v/>
      </c>
      <c r="S51" s="209" t="str">
        <f t="shared" si="3"/>
        <v/>
      </c>
      <c r="T51" s="209" t="str">
        <f t="shared" si="4"/>
        <v/>
      </c>
      <c r="U51" s="209" t="str">
        <f t="shared" si="5"/>
        <v/>
      </c>
      <c r="V51" s="209" t="str">
        <f t="shared" si="6"/>
        <v/>
      </c>
      <c r="W51" s="209" t="str">
        <f t="shared" si="7"/>
        <v/>
      </c>
      <c r="X51" s="209" t="str">
        <f t="shared" si="8"/>
        <v/>
      </c>
      <c r="Y51" s="209" t="str">
        <f t="shared" si="9"/>
        <v/>
      </c>
      <c r="Z51" s="209" t="str">
        <f t="shared" si="10"/>
        <v/>
      </c>
      <c r="AA51" s="209" t="str">
        <f t="shared" si="11"/>
        <v/>
      </c>
      <c r="AB51" s="249"/>
    </row>
    <row r="52" spans="1:28" ht="18.5" customHeight="1">
      <c r="A52" s="334">
        <f>'statement of marks'!A52</f>
        <v>46</v>
      </c>
      <c r="B52" s="335" t="str">
        <f>'statement of marks'!D52</f>
        <v/>
      </c>
      <c r="C52" s="335" t="str">
        <f>'statement of marks'!E52</f>
        <v/>
      </c>
      <c r="D52" s="336" t="str">
        <f>'statement of marks'!F52</f>
        <v/>
      </c>
      <c r="E52" s="215" t="str">
        <f>'statement of marks'!H52</f>
        <v>v 046</v>
      </c>
      <c r="F52" s="215" t="str">
        <f>'statement of marks'!I52</f>
        <v>c 046</v>
      </c>
      <c r="G52" s="215" t="str">
        <f>'statement of marks'!J52</f>
        <v>l 046</v>
      </c>
      <c r="H52" s="216" t="str">
        <f>'statement of marks'!B52</f>
        <v/>
      </c>
      <c r="I52" s="216" t="str">
        <f>'statement of marks'!C52</f>
        <v/>
      </c>
      <c r="J52" s="207" t="str">
        <f>'statement of marks'!CX52</f>
        <v/>
      </c>
      <c r="K52" s="217" t="str">
        <f>'statement of marks'!CU52</f>
        <v/>
      </c>
      <c r="L52" s="245" t="str">
        <f>'statement of marks'!CV52</f>
        <v/>
      </c>
      <c r="O52" s="246" t="str">
        <f>'statement of marks'!H52</f>
        <v>v 046</v>
      </c>
      <c r="P52" s="209" t="str">
        <f t="shared" si="0"/>
        <v/>
      </c>
      <c r="Q52" s="209" t="str">
        <f t="shared" si="1"/>
        <v/>
      </c>
      <c r="R52" s="209" t="str">
        <f t="shared" si="2"/>
        <v/>
      </c>
      <c r="S52" s="209" t="str">
        <f t="shared" si="3"/>
        <v/>
      </c>
      <c r="T52" s="209" t="str">
        <f t="shared" si="4"/>
        <v/>
      </c>
      <c r="U52" s="209" t="str">
        <f t="shared" si="5"/>
        <v/>
      </c>
      <c r="V52" s="209" t="str">
        <f t="shared" si="6"/>
        <v/>
      </c>
      <c r="W52" s="209" t="str">
        <f t="shared" si="7"/>
        <v/>
      </c>
      <c r="X52" s="209" t="str">
        <f t="shared" si="8"/>
        <v/>
      </c>
      <c r="Y52" s="209" t="str">
        <f t="shared" si="9"/>
        <v/>
      </c>
      <c r="Z52" s="209" t="str">
        <f t="shared" si="10"/>
        <v/>
      </c>
      <c r="AA52" s="209" t="str">
        <f t="shared" si="11"/>
        <v/>
      </c>
      <c r="AB52" s="249"/>
    </row>
    <row r="53" spans="1:28" ht="18.5" customHeight="1">
      <c r="A53" s="334">
        <f>'statement of marks'!A53</f>
        <v>47</v>
      </c>
      <c r="B53" s="335" t="str">
        <f>'statement of marks'!D53</f>
        <v/>
      </c>
      <c r="C53" s="335" t="str">
        <f>'statement of marks'!E53</f>
        <v/>
      </c>
      <c r="D53" s="336" t="str">
        <f>'statement of marks'!F53</f>
        <v/>
      </c>
      <c r="E53" s="215" t="str">
        <f>'statement of marks'!H53</f>
        <v>v 047</v>
      </c>
      <c r="F53" s="215" t="str">
        <f>'statement of marks'!I53</f>
        <v>c 047</v>
      </c>
      <c r="G53" s="215" t="str">
        <f>'statement of marks'!J53</f>
        <v>l 047</v>
      </c>
      <c r="H53" s="216" t="str">
        <f>'statement of marks'!B53</f>
        <v/>
      </c>
      <c r="I53" s="216" t="str">
        <f>'statement of marks'!C53</f>
        <v/>
      </c>
      <c r="J53" s="207" t="str">
        <f>'statement of marks'!CX53</f>
        <v/>
      </c>
      <c r="K53" s="217" t="str">
        <f>'statement of marks'!CU53</f>
        <v/>
      </c>
      <c r="L53" s="245" t="str">
        <f>'statement of marks'!CV53</f>
        <v/>
      </c>
      <c r="O53" s="246" t="str">
        <f>'statement of marks'!H53</f>
        <v>v 047</v>
      </c>
      <c r="P53" s="209" t="str">
        <f t="shared" si="0"/>
        <v/>
      </c>
      <c r="Q53" s="209" t="str">
        <f t="shared" si="1"/>
        <v/>
      </c>
      <c r="R53" s="209" t="str">
        <f t="shared" si="2"/>
        <v/>
      </c>
      <c r="S53" s="209" t="str">
        <f t="shared" si="3"/>
        <v/>
      </c>
      <c r="T53" s="209" t="str">
        <f t="shared" si="4"/>
        <v/>
      </c>
      <c r="U53" s="209" t="str">
        <f t="shared" si="5"/>
        <v/>
      </c>
      <c r="V53" s="209" t="str">
        <f t="shared" si="6"/>
        <v/>
      </c>
      <c r="W53" s="209" t="str">
        <f t="shared" si="7"/>
        <v/>
      </c>
      <c r="X53" s="209" t="str">
        <f t="shared" si="8"/>
        <v/>
      </c>
      <c r="Y53" s="209" t="str">
        <f t="shared" si="9"/>
        <v/>
      </c>
      <c r="Z53" s="209" t="str">
        <f t="shared" si="10"/>
        <v/>
      </c>
      <c r="AA53" s="209" t="str">
        <f t="shared" si="11"/>
        <v/>
      </c>
      <c r="AB53" s="249"/>
    </row>
    <row r="54" spans="1:28" ht="18.5" customHeight="1">
      <c r="A54" s="334">
        <f>'statement of marks'!A54</f>
        <v>48</v>
      </c>
      <c r="B54" s="335" t="str">
        <f>'statement of marks'!D54</f>
        <v/>
      </c>
      <c r="C54" s="335" t="str">
        <f>'statement of marks'!E54</f>
        <v/>
      </c>
      <c r="D54" s="336" t="str">
        <f>'statement of marks'!F54</f>
        <v/>
      </c>
      <c r="E54" s="215" t="str">
        <f>'statement of marks'!H54</f>
        <v>v 048</v>
      </c>
      <c r="F54" s="215" t="str">
        <f>'statement of marks'!I54</f>
        <v>c 048</v>
      </c>
      <c r="G54" s="215" t="str">
        <f>'statement of marks'!J54</f>
        <v>l 048</v>
      </c>
      <c r="H54" s="216" t="str">
        <f>'statement of marks'!B54</f>
        <v/>
      </c>
      <c r="I54" s="216" t="str">
        <f>'statement of marks'!C54</f>
        <v/>
      </c>
      <c r="J54" s="207" t="str">
        <f>'statement of marks'!CX54</f>
        <v/>
      </c>
      <c r="K54" s="217" t="str">
        <f>'statement of marks'!CU54</f>
        <v/>
      </c>
      <c r="L54" s="245" t="str">
        <f>'statement of marks'!CV54</f>
        <v/>
      </c>
      <c r="O54" s="246" t="str">
        <f>'statement of marks'!H54</f>
        <v>v 048</v>
      </c>
      <c r="P54" s="209" t="str">
        <f t="shared" si="0"/>
        <v/>
      </c>
      <c r="Q54" s="209" t="str">
        <f t="shared" si="1"/>
        <v/>
      </c>
      <c r="R54" s="209" t="str">
        <f t="shared" si="2"/>
        <v/>
      </c>
      <c r="S54" s="209" t="str">
        <f t="shared" si="3"/>
        <v/>
      </c>
      <c r="T54" s="209" t="str">
        <f t="shared" si="4"/>
        <v/>
      </c>
      <c r="U54" s="209" t="str">
        <f t="shared" si="5"/>
        <v/>
      </c>
      <c r="V54" s="209" t="str">
        <f t="shared" si="6"/>
        <v/>
      </c>
      <c r="W54" s="209" t="str">
        <f t="shared" si="7"/>
        <v/>
      </c>
      <c r="X54" s="209" t="str">
        <f t="shared" si="8"/>
        <v/>
      </c>
      <c r="Y54" s="209" t="str">
        <f t="shared" si="9"/>
        <v/>
      </c>
      <c r="Z54" s="209" t="str">
        <f t="shared" si="10"/>
        <v/>
      </c>
      <c r="AA54" s="209" t="str">
        <f t="shared" si="11"/>
        <v/>
      </c>
      <c r="AB54" s="249"/>
    </row>
    <row r="55" spans="1:28" ht="18.5" customHeight="1">
      <c r="A55" s="334">
        <f>'statement of marks'!A55</f>
        <v>49</v>
      </c>
      <c r="B55" s="335" t="str">
        <f>'statement of marks'!D55</f>
        <v/>
      </c>
      <c r="C55" s="335" t="str">
        <f>'statement of marks'!E55</f>
        <v/>
      </c>
      <c r="D55" s="336" t="str">
        <f>'statement of marks'!F55</f>
        <v/>
      </c>
      <c r="E55" s="215" t="str">
        <f>'statement of marks'!H55</f>
        <v>v 049</v>
      </c>
      <c r="F55" s="215" t="str">
        <f>'statement of marks'!I55</f>
        <v>c 049</v>
      </c>
      <c r="G55" s="215" t="str">
        <f>'statement of marks'!J55</f>
        <v>l 049</v>
      </c>
      <c r="H55" s="216" t="str">
        <f>'statement of marks'!B55</f>
        <v/>
      </c>
      <c r="I55" s="216" t="str">
        <f>'statement of marks'!C55</f>
        <v/>
      </c>
      <c r="J55" s="207" t="str">
        <f>'statement of marks'!CX55</f>
        <v/>
      </c>
      <c r="K55" s="217" t="str">
        <f>'statement of marks'!CU55</f>
        <v/>
      </c>
      <c r="L55" s="245" t="str">
        <f>'statement of marks'!CV55</f>
        <v/>
      </c>
      <c r="O55" s="246" t="str">
        <f>'statement of marks'!H55</f>
        <v>v 049</v>
      </c>
      <c r="P55" s="209" t="str">
        <f t="shared" si="0"/>
        <v/>
      </c>
      <c r="Q55" s="209" t="str">
        <f t="shared" si="1"/>
        <v/>
      </c>
      <c r="R55" s="209" t="str">
        <f t="shared" si="2"/>
        <v/>
      </c>
      <c r="S55" s="209" t="str">
        <f t="shared" si="3"/>
        <v/>
      </c>
      <c r="T55" s="209" t="str">
        <f t="shared" si="4"/>
        <v/>
      </c>
      <c r="U55" s="209" t="str">
        <f t="shared" si="5"/>
        <v/>
      </c>
      <c r="V55" s="209" t="str">
        <f t="shared" si="6"/>
        <v/>
      </c>
      <c r="W55" s="209" t="str">
        <f t="shared" si="7"/>
        <v/>
      </c>
      <c r="X55" s="209" t="str">
        <f t="shared" si="8"/>
        <v/>
      </c>
      <c r="Y55" s="209" t="str">
        <f t="shared" si="9"/>
        <v/>
      </c>
      <c r="Z55" s="209" t="str">
        <f t="shared" si="10"/>
        <v/>
      </c>
      <c r="AA55" s="209" t="str">
        <f t="shared" si="11"/>
        <v/>
      </c>
      <c r="AB55" s="249"/>
    </row>
    <row r="56" spans="1:28" ht="18.5" customHeight="1">
      <c r="A56" s="334">
        <f>'statement of marks'!A56</f>
        <v>50</v>
      </c>
      <c r="B56" s="335" t="str">
        <f>'statement of marks'!D56</f>
        <v/>
      </c>
      <c r="C56" s="335" t="str">
        <f>'statement of marks'!E56</f>
        <v/>
      </c>
      <c r="D56" s="336" t="str">
        <f>'statement of marks'!F56</f>
        <v/>
      </c>
      <c r="E56" s="215" t="str">
        <f>'statement of marks'!H56</f>
        <v>v 050</v>
      </c>
      <c r="F56" s="215" t="str">
        <f>'statement of marks'!I56</f>
        <v>c 050</v>
      </c>
      <c r="G56" s="215" t="str">
        <f>'statement of marks'!J56</f>
        <v>l 050</v>
      </c>
      <c r="H56" s="216" t="str">
        <f>'statement of marks'!B56</f>
        <v/>
      </c>
      <c r="I56" s="216" t="str">
        <f>'statement of marks'!C56</f>
        <v/>
      </c>
      <c r="J56" s="207" t="str">
        <f>'statement of marks'!CX56</f>
        <v/>
      </c>
      <c r="K56" s="217" t="str">
        <f>'statement of marks'!CU56</f>
        <v/>
      </c>
      <c r="L56" s="245" t="str">
        <f>'statement of marks'!CV56</f>
        <v/>
      </c>
      <c r="O56" s="246" t="str">
        <f>'statement of marks'!H56</f>
        <v>v 050</v>
      </c>
      <c r="P56" s="209" t="str">
        <f t="shared" si="0"/>
        <v/>
      </c>
      <c r="Q56" s="209" t="str">
        <f t="shared" si="1"/>
        <v/>
      </c>
      <c r="R56" s="209" t="str">
        <f t="shared" si="2"/>
        <v/>
      </c>
      <c r="S56" s="209" t="str">
        <f t="shared" si="3"/>
        <v/>
      </c>
      <c r="T56" s="209" t="str">
        <f t="shared" si="4"/>
        <v/>
      </c>
      <c r="U56" s="209" t="str">
        <f t="shared" si="5"/>
        <v/>
      </c>
      <c r="V56" s="209" t="str">
        <f t="shared" si="6"/>
        <v/>
      </c>
      <c r="W56" s="209" t="str">
        <f t="shared" si="7"/>
        <v/>
      </c>
      <c r="X56" s="209" t="str">
        <f t="shared" si="8"/>
        <v/>
      </c>
      <c r="Y56" s="209" t="str">
        <f t="shared" si="9"/>
        <v/>
      </c>
      <c r="Z56" s="209" t="str">
        <f t="shared" si="10"/>
        <v/>
      </c>
      <c r="AA56" s="209" t="str">
        <f t="shared" si="11"/>
        <v/>
      </c>
      <c r="AB56" s="249"/>
    </row>
    <row r="57" spans="1:28" ht="18.5" customHeight="1">
      <c r="A57" s="334">
        <f>'statement of marks'!A57</f>
        <v>51</v>
      </c>
      <c r="B57" s="335" t="str">
        <f>'statement of marks'!D57</f>
        <v/>
      </c>
      <c r="C57" s="335" t="str">
        <f>'statement of marks'!E57</f>
        <v/>
      </c>
      <c r="D57" s="336" t="str">
        <f>'statement of marks'!F57</f>
        <v/>
      </c>
      <c r="E57" s="215" t="str">
        <f>'statement of marks'!H57</f>
        <v>v 051</v>
      </c>
      <c r="F57" s="215" t="str">
        <f>'statement of marks'!I57</f>
        <v>c 051</v>
      </c>
      <c r="G57" s="215" t="str">
        <f>'statement of marks'!J57</f>
        <v>l 051</v>
      </c>
      <c r="H57" s="216" t="str">
        <f>'statement of marks'!B57</f>
        <v/>
      </c>
      <c r="I57" s="216" t="str">
        <f>'statement of marks'!C57</f>
        <v/>
      </c>
      <c r="J57" s="207" t="str">
        <f>'statement of marks'!CX57</f>
        <v/>
      </c>
      <c r="K57" s="217" t="str">
        <f>'statement of marks'!CU57</f>
        <v/>
      </c>
      <c r="L57" s="245" t="str">
        <f>'statement of marks'!CV57</f>
        <v/>
      </c>
      <c r="O57" s="246" t="str">
        <f>'statement of marks'!H57</f>
        <v>v 051</v>
      </c>
      <c r="P57" s="209" t="str">
        <f t="shared" si="0"/>
        <v/>
      </c>
      <c r="Q57" s="209" t="str">
        <f t="shared" si="1"/>
        <v/>
      </c>
      <c r="R57" s="209" t="str">
        <f t="shared" si="2"/>
        <v/>
      </c>
      <c r="S57" s="209" t="str">
        <f t="shared" si="3"/>
        <v/>
      </c>
      <c r="T57" s="209" t="str">
        <f t="shared" si="4"/>
        <v/>
      </c>
      <c r="U57" s="209" t="str">
        <f t="shared" si="5"/>
        <v/>
      </c>
      <c r="V57" s="209" t="str">
        <f t="shared" si="6"/>
        <v/>
      </c>
      <c r="W57" s="209" t="str">
        <f t="shared" si="7"/>
        <v/>
      </c>
      <c r="X57" s="209" t="str">
        <f t="shared" si="8"/>
        <v/>
      </c>
      <c r="Y57" s="209" t="str">
        <f t="shared" si="9"/>
        <v/>
      </c>
      <c r="Z57" s="209" t="str">
        <f t="shared" si="10"/>
        <v/>
      </c>
      <c r="AA57" s="209" t="str">
        <f t="shared" si="11"/>
        <v/>
      </c>
      <c r="AB57" s="249"/>
    </row>
    <row r="58" spans="1:28" ht="18.5" customHeight="1">
      <c r="A58" s="334">
        <f>'statement of marks'!A58</f>
        <v>52</v>
      </c>
      <c r="B58" s="335" t="str">
        <f>'statement of marks'!D58</f>
        <v/>
      </c>
      <c r="C58" s="335" t="str">
        <f>'statement of marks'!E58</f>
        <v/>
      </c>
      <c r="D58" s="336" t="str">
        <f>'statement of marks'!F58</f>
        <v/>
      </c>
      <c r="E58" s="215" t="str">
        <f>'statement of marks'!H58</f>
        <v>v 052</v>
      </c>
      <c r="F58" s="215" t="str">
        <f>'statement of marks'!I58</f>
        <v>c 052</v>
      </c>
      <c r="G58" s="215" t="str">
        <f>'statement of marks'!J58</f>
        <v>l 052</v>
      </c>
      <c r="H58" s="216" t="str">
        <f>'statement of marks'!B58</f>
        <v/>
      </c>
      <c r="I58" s="216" t="str">
        <f>'statement of marks'!C58</f>
        <v/>
      </c>
      <c r="J58" s="207" t="str">
        <f>'statement of marks'!CX58</f>
        <v/>
      </c>
      <c r="K58" s="217" t="str">
        <f>'statement of marks'!CU58</f>
        <v/>
      </c>
      <c r="L58" s="245" t="str">
        <f>'statement of marks'!CV58</f>
        <v/>
      </c>
      <c r="O58" s="246" t="str">
        <f>'statement of marks'!H58</f>
        <v>v 052</v>
      </c>
      <c r="P58" s="209" t="str">
        <f t="shared" si="0"/>
        <v/>
      </c>
      <c r="Q58" s="209" t="str">
        <f t="shared" si="1"/>
        <v/>
      </c>
      <c r="R58" s="209" t="str">
        <f t="shared" si="2"/>
        <v/>
      </c>
      <c r="S58" s="209" t="str">
        <f t="shared" si="3"/>
        <v/>
      </c>
      <c r="T58" s="209" t="str">
        <f t="shared" si="4"/>
        <v/>
      </c>
      <c r="U58" s="209" t="str">
        <f t="shared" si="5"/>
        <v/>
      </c>
      <c r="V58" s="209" t="str">
        <f t="shared" si="6"/>
        <v/>
      </c>
      <c r="W58" s="209" t="str">
        <f t="shared" si="7"/>
        <v/>
      </c>
      <c r="X58" s="209" t="str">
        <f t="shared" si="8"/>
        <v/>
      </c>
      <c r="Y58" s="209" t="str">
        <f t="shared" si="9"/>
        <v/>
      </c>
      <c r="Z58" s="209" t="str">
        <f t="shared" si="10"/>
        <v/>
      </c>
      <c r="AA58" s="209" t="str">
        <f t="shared" si="11"/>
        <v/>
      </c>
      <c r="AB58" s="249"/>
    </row>
    <row r="59" spans="1:28" ht="18.5" customHeight="1">
      <c r="A59" s="334">
        <f>'statement of marks'!A59</f>
        <v>53</v>
      </c>
      <c r="B59" s="335" t="str">
        <f>'statement of marks'!D59</f>
        <v/>
      </c>
      <c r="C59" s="335" t="str">
        <f>'statement of marks'!E59</f>
        <v/>
      </c>
      <c r="D59" s="336" t="str">
        <f>'statement of marks'!F59</f>
        <v/>
      </c>
      <c r="E59" s="215" t="str">
        <f>'statement of marks'!H59</f>
        <v>v 053</v>
      </c>
      <c r="F59" s="215" t="str">
        <f>'statement of marks'!I59</f>
        <v>c 053</v>
      </c>
      <c r="G59" s="215" t="str">
        <f>'statement of marks'!J59</f>
        <v>l 053</v>
      </c>
      <c r="H59" s="216" t="str">
        <f>'statement of marks'!B59</f>
        <v/>
      </c>
      <c r="I59" s="216" t="str">
        <f>'statement of marks'!C59</f>
        <v/>
      </c>
      <c r="J59" s="207" t="str">
        <f>'statement of marks'!CX59</f>
        <v/>
      </c>
      <c r="K59" s="217" t="str">
        <f>'statement of marks'!CU59</f>
        <v/>
      </c>
      <c r="L59" s="245" t="str">
        <f>'statement of marks'!CV59</f>
        <v/>
      </c>
      <c r="O59" s="246" t="str">
        <f>'statement of marks'!H59</f>
        <v>v 053</v>
      </c>
      <c r="P59" s="209" t="str">
        <f t="shared" si="0"/>
        <v/>
      </c>
      <c r="Q59" s="209" t="str">
        <f t="shared" si="1"/>
        <v/>
      </c>
      <c r="R59" s="209" t="str">
        <f t="shared" si="2"/>
        <v/>
      </c>
      <c r="S59" s="209" t="str">
        <f t="shared" si="3"/>
        <v/>
      </c>
      <c r="T59" s="209" t="str">
        <f t="shared" si="4"/>
        <v/>
      </c>
      <c r="U59" s="209" t="str">
        <f t="shared" si="5"/>
        <v/>
      </c>
      <c r="V59" s="209" t="str">
        <f t="shared" si="6"/>
        <v/>
      </c>
      <c r="W59" s="209" t="str">
        <f t="shared" si="7"/>
        <v/>
      </c>
      <c r="X59" s="209" t="str">
        <f t="shared" si="8"/>
        <v/>
      </c>
      <c r="Y59" s="209" t="str">
        <f t="shared" si="9"/>
        <v/>
      </c>
      <c r="Z59" s="209" t="str">
        <f t="shared" si="10"/>
        <v/>
      </c>
      <c r="AA59" s="209" t="str">
        <f t="shared" si="11"/>
        <v/>
      </c>
      <c r="AB59" s="249"/>
    </row>
    <row r="60" spans="1:28" ht="18.5" customHeight="1">
      <c r="A60" s="334">
        <f>'statement of marks'!A60</f>
        <v>54</v>
      </c>
      <c r="B60" s="335" t="str">
        <f>'statement of marks'!D60</f>
        <v/>
      </c>
      <c r="C60" s="335" t="str">
        <f>'statement of marks'!E60</f>
        <v/>
      </c>
      <c r="D60" s="336" t="str">
        <f>'statement of marks'!F60</f>
        <v/>
      </c>
      <c r="E60" s="215" t="str">
        <f>'statement of marks'!H60</f>
        <v>v 054</v>
      </c>
      <c r="F60" s="215" t="str">
        <f>'statement of marks'!I60</f>
        <v>c 054</v>
      </c>
      <c r="G60" s="215" t="str">
        <f>'statement of marks'!J60</f>
        <v>l 054</v>
      </c>
      <c r="H60" s="216" t="str">
        <f>'statement of marks'!B60</f>
        <v/>
      </c>
      <c r="I60" s="216" t="str">
        <f>'statement of marks'!C60</f>
        <v/>
      </c>
      <c r="J60" s="207" t="str">
        <f>'statement of marks'!CX60</f>
        <v/>
      </c>
      <c r="K60" s="217" t="str">
        <f>'statement of marks'!CU60</f>
        <v/>
      </c>
      <c r="L60" s="245" t="str">
        <f>'statement of marks'!CV60</f>
        <v/>
      </c>
      <c r="O60" s="246" t="str">
        <f>'statement of marks'!H60</f>
        <v>v 054</v>
      </c>
      <c r="P60" s="209" t="str">
        <f t="shared" si="0"/>
        <v/>
      </c>
      <c r="Q60" s="209" t="str">
        <f t="shared" si="1"/>
        <v/>
      </c>
      <c r="R60" s="209" t="str">
        <f t="shared" si="2"/>
        <v/>
      </c>
      <c r="S60" s="209" t="str">
        <f t="shared" si="3"/>
        <v/>
      </c>
      <c r="T60" s="209" t="str">
        <f t="shared" si="4"/>
        <v/>
      </c>
      <c r="U60" s="209" t="str">
        <f t="shared" si="5"/>
        <v/>
      </c>
      <c r="V60" s="209" t="str">
        <f t="shared" si="6"/>
        <v/>
      </c>
      <c r="W60" s="209" t="str">
        <f t="shared" si="7"/>
        <v/>
      </c>
      <c r="X60" s="209" t="str">
        <f t="shared" si="8"/>
        <v/>
      </c>
      <c r="Y60" s="209" t="str">
        <f t="shared" si="9"/>
        <v/>
      </c>
      <c r="Z60" s="209" t="str">
        <f t="shared" si="10"/>
        <v/>
      </c>
      <c r="AA60" s="209" t="str">
        <f t="shared" si="11"/>
        <v/>
      </c>
      <c r="AB60" s="249"/>
    </row>
    <row r="61" spans="1:28" ht="18.5" customHeight="1">
      <c r="A61" s="334">
        <f>'statement of marks'!A61</f>
        <v>55</v>
      </c>
      <c r="B61" s="335" t="str">
        <f>'statement of marks'!D61</f>
        <v/>
      </c>
      <c r="C61" s="335" t="str">
        <f>'statement of marks'!E61</f>
        <v/>
      </c>
      <c r="D61" s="336" t="str">
        <f>'statement of marks'!F61</f>
        <v/>
      </c>
      <c r="E61" s="215" t="str">
        <f>'statement of marks'!H61</f>
        <v>v 055</v>
      </c>
      <c r="F61" s="215" t="str">
        <f>'statement of marks'!I61</f>
        <v>c 055</v>
      </c>
      <c r="G61" s="215" t="str">
        <f>'statement of marks'!J61</f>
        <v>l 055</v>
      </c>
      <c r="H61" s="216" t="str">
        <f>'statement of marks'!B61</f>
        <v/>
      </c>
      <c r="I61" s="216" t="str">
        <f>'statement of marks'!C61</f>
        <v/>
      </c>
      <c r="J61" s="207" t="str">
        <f>'statement of marks'!CX61</f>
        <v/>
      </c>
      <c r="K61" s="217" t="str">
        <f>'statement of marks'!CU61</f>
        <v/>
      </c>
      <c r="L61" s="245" t="str">
        <f>'statement of marks'!CV61</f>
        <v/>
      </c>
      <c r="O61" s="246" t="str">
        <f>'statement of marks'!H61</f>
        <v>v 055</v>
      </c>
      <c r="P61" s="209" t="str">
        <f t="shared" si="0"/>
        <v/>
      </c>
      <c r="Q61" s="209" t="str">
        <f t="shared" si="1"/>
        <v/>
      </c>
      <c r="R61" s="209" t="str">
        <f t="shared" si="2"/>
        <v/>
      </c>
      <c r="S61" s="209" t="str">
        <f t="shared" si="3"/>
        <v/>
      </c>
      <c r="T61" s="209" t="str">
        <f t="shared" si="4"/>
        <v/>
      </c>
      <c r="U61" s="209" t="str">
        <f t="shared" si="5"/>
        <v/>
      </c>
      <c r="V61" s="209" t="str">
        <f t="shared" si="6"/>
        <v/>
      </c>
      <c r="W61" s="209" t="str">
        <f t="shared" si="7"/>
        <v/>
      </c>
      <c r="X61" s="209" t="str">
        <f t="shared" si="8"/>
        <v/>
      </c>
      <c r="Y61" s="209" t="str">
        <f t="shared" si="9"/>
        <v/>
      </c>
      <c r="Z61" s="209" t="str">
        <f t="shared" si="10"/>
        <v/>
      </c>
      <c r="AA61" s="209" t="str">
        <f t="shared" si="11"/>
        <v/>
      </c>
      <c r="AB61" s="249"/>
    </row>
    <row r="62" spans="1:28" ht="18.5" customHeight="1">
      <c r="A62" s="334">
        <f>'statement of marks'!A62</f>
        <v>56</v>
      </c>
      <c r="B62" s="335" t="str">
        <f>'statement of marks'!D62</f>
        <v/>
      </c>
      <c r="C62" s="335" t="str">
        <f>'statement of marks'!E62</f>
        <v/>
      </c>
      <c r="D62" s="336" t="str">
        <f>'statement of marks'!F62</f>
        <v/>
      </c>
      <c r="E62" s="215" t="str">
        <f>'statement of marks'!H62</f>
        <v>v 056</v>
      </c>
      <c r="F62" s="215" t="str">
        <f>'statement of marks'!I62</f>
        <v>c 056</v>
      </c>
      <c r="G62" s="215" t="str">
        <f>'statement of marks'!J62</f>
        <v>l 056</v>
      </c>
      <c r="H62" s="216" t="str">
        <f>'statement of marks'!B62</f>
        <v/>
      </c>
      <c r="I62" s="216" t="str">
        <f>'statement of marks'!C62</f>
        <v/>
      </c>
      <c r="J62" s="207" t="str">
        <f>'statement of marks'!CX62</f>
        <v/>
      </c>
      <c r="K62" s="217" t="str">
        <f>'statement of marks'!CU62</f>
        <v/>
      </c>
      <c r="L62" s="245" t="str">
        <f>'statement of marks'!CV62</f>
        <v/>
      </c>
      <c r="O62" s="246" t="str">
        <f>'statement of marks'!H62</f>
        <v>v 056</v>
      </c>
      <c r="P62" s="209" t="str">
        <f t="shared" si="0"/>
        <v/>
      </c>
      <c r="Q62" s="209" t="str">
        <f t="shared" si="1"/>
        <v/>
      </c>
      <c r="R62" s="209" t="str">
        <f t="shared" si="2"/>
        <v/>
      </c>
      <c r="S62" s="209" t="str">
        <f t="shared" si="3"/>
        <v/>
      </c>
      <c r="T62" s="209" t="str">
        <f t="shared" si="4"/>
        <v/>
      </c>
      <c r="U62" s="209" t="str">
        <f t="shared" si="5"/>
        <v/>
      </c>
      <c r="V62" s="209" t="str">
        <f t="shared" si="6"/>
        <v/>
      </c>
      <c r="W62" s="209" t="str">
        <f t="shared" si="7"/>
        <v/>
      </c>
      <c r="X62" s="209" t="str">
        <f t="shared" si="8"/>
        <v/>
      </c>
      <c r="Y62" s="209" t="str">
        <f t="shared" si="9"/>
        <v/>
      </c>
      <c r="Z62" s="209" t="str">
        <f t="shared" si="10"/>
        <v/>
      </c>
      <c r="AA62" s="209" t="str">
        <f t="shared" si="11"/>
        <v/>
      </c>
      <c r="AB62" s="249"/>
    </row>
    <row r="63" spans="1:28" ht="18.5" customHeight="1">
      <c r="A63" s="334">
        <f>'statement of marks'!A63</f>
        <v>57</v>
      </c>
      <c r="B63" s="335" t="str">
        <f>'statement of marks'!D63</f>
        <v/>
      </c>
      <c r="C63" s="335" t="str">
        <f>'statement of marks'!E63</f>
        <v/>
      </c>
      <c r="D63" s="336" t="str">
        <f>'statement of marks'!F63</f>
        <v/>
      </c>
      <c r="E63" s="215" t="str">
        <f>'statement of marks'!H63</f>
        <v>v 057</v>
      </c>
      <c r="F63" s="215" t="str">
        <f>'statement of marks'!I63</f>
        <v>c 057</v>
      </c>
      <c r="G63" s="215" t="str">
        <f>'statement of marks'!J63</f>
        <v>l 057</v>
      </c>
      <c r="H63" s="216" t="str">
        <f>'statement of marks'!B63</f>
        <v/>
      </c>
      <c r="I63" s="216" t="str">
        <f>'statement of marks'!C63</f>
        <v/>
      </c>
      <c r="J63" s="207" t="str">
        <f>'statement of marks'!CX63</f>
        <v/>
      </c>
      <c r="K63" s="217" t="str">
        <f>'statement of marks'!CU63</f>
        <v/>
      </c>
      <c r="L63" s="245" t="str">
        <f>'statement of marks'!CV63</f>
        <v/>
      </c>
      <c r="O63" s="246" t="str">
        <f>'statement of marks'!H63</f>
        <v>v 057</v>
      </c>
      <c r="P63" s="209" t="str">
        <f t="shared" si="0"/>
        <v/>
      </c>
      <c r="Q63" s="209" t="str">
        <f t="shared" si="1"/>
        <v/>
      </c>
      <c r="R63" s="209" t="str">
        <f t="shared" si="2"/>
        <v/>
      </c>
      <c r="S63" s="209" t="str">
        <f t="shared" si="3"/>
        <v/>
      </c>
      <c r="T63" s="209" t="str">
        <f t="shared" si="4"/>
        <v/>
      </c>
      <c r="U63" s="209" t="str">
        <f t="shared" si="5"/>
        <v/>
      </c>
      <c r="V63" s="209" t="str">
        <f t="shared" si="6"/>
        <v/>
      </c>
      <c r="W63" s="209" t="str">
        <f t="shared" si="7"/>
        <v/>
      </c>
      <c r="X63" s="209" t="str">
        <f t="shared" si="8"/>
        <v/>
      </c>
      <c r="Y63" s="209" t="str">
        <f t="shared" si="9"/>
        <v/>
      </c>
      <c r="Z63" s="209" t="str">
        <f t="shared" si="10"/>
        <v/>
      </c>
      <c r="AA63" s="209" t="str">
        <f t="shared" si="11"/>
        <v/>
      </c>
      <c r="AB63" s="249"/>
    </row>
    <row r="64" spans="1:28" ht="18.5" customHeight="1">
      <c r="A64" s="334">
        <f>'statement of marks'!A64</f>
        <v>58</v>
      </c>
      <c r="B64" s="335" t="str">
        <f>'statement of marks'!D64</f>
        <v/>
      </c>
      <c r="C64" s="335" t="str">
        <f>'statement of marks'!E64</f>
        <v/>
      </c>
      <c r="D64" s="336" t="str">
        <f>'statement of marks'!F64</f>
        <v/>
      </c>
      <c r="E64" s="215" t="str">
        <f>'statement of marks'!H64</f>
        <v>v 058</v>
      </c>
      <c r="F64" s="215" t="str">
        <f>'statement of marks'!I64</f>
        <v>c 058</v>
      </c>
      <c r="G64" s="215" t="str">
        <f>'statement of marks'!J64</f>
        <v>l 058</v>
      </c>
      <c r="H64" s="216" t="str">
        <f>'statement of marks'!B64</f>
        <v/>
      </c>
      <c r="I64" s="216" t="str">
        <f>'statement of marks'!C64</f>
        <v/>
      </c>
      <c r="J64" s="207" t="str">
        <f>'statement of marks'!CX64</f>
        <v/>
      </c>
      <c r="K64" s="217" t="str">
        <f>'statement of marks'!CU64</f>
        <v/>
      </c>
      <c r="L64" s="245" t="str">
        <f>'statement of marks'!CV64</f>
        <v/>
      </c>
      <c r="O64" s="246" t="str">
        <f>'statement of marks'!H64</f>
        <v>v 058</v>
      </c>
      <c r="P64" s="209" t="str">
        <f t="shared" si="0"/>
        <v/>
      </c>
      <c r="Q64" s="209" t="str">
        <f t="shared" si="1"/>
        <v/>
      </c>
      <c r="R64" s="209" t="str">
        <f t="shared" si="2"/>
        <v/>
      </c>
      <c r="S64" s="209" t="str">
        <f t="shared" si="3"/>
        <v/>
      </c>
      <c r="T64" s="209" t="str">
        <f t="shared" si="4"/>
        <v/>
      </c>
      <c r="U64" s="209" t="str">
        <f t="shared" si="5"/>
        <v/>
      </c>
      <c r="V64" s="209" t="str">
        <f t="shared" si="6"/>
        <v/>
      </c>
      <c r="W64" s="209" t="str">
        <f t="shared" si="7"/>
        <v/>
      </c>
      <c r="X64" s="209" t="str">
        <f t="shared" si="8"/>
        <v/>
      </c>
      <c r="Y64" s="209" t="str">
        <f t="shared" si="9"/>
        <v/>
      </c>
      <c r="Z64" s="209" t="str">
        <f t="shared" si="10"/>
        <v/>
      </c>
      <c r="AA64" s="209" t="str">
        <f t="shared" si="11"/>
        <v/>
      </c>
      <c r="AB64" s="249"/>
    </row>
    <row r="65" spans="1:28" ht="18.5" customHeight="1">
      <c r="A65" s="334">
        <f>'statement of marks'!A65</f>
        <v>59</v>
      </c>
      <c r="B65" s="335" t="str">
        <f>'statement of marks'!D65</f>
        <v/>
      </c>
      <c r="C65" s="335" t="str">
        <f>'statement of marks'!E65</f>
        <v/>
      </c>
      <c r="D65" s="336" t="str">
        <f>'statement of marks'!F65</f>
        <v/>
      </c>
      <c r="E65" s="215" t="str">
        <f>'statement of marks'!H65</f>
        <v>v 059</v>
      </c>
      <c r="F65" s="215" t="str">
        <f>'statement of marks'!I65</f>
        <v>c 059</v>
      </c>
      <c r="G65" s="215" t="str">
        <f>'statement of marks'!J65</f>
        <v>l 059</v>
      </c>
      <c r="H65" s="216" t="str">
        <f>'statement of marks'!B65</f>
        <v/>
      </c>
      <c r="I65" s="216" t="str">
        <f>'statement of marks'!C65</f>
        <v/>
      </c>
      <c r="J65" s="207" t="str">
        <f>'statement of marks'!CX65</f>
        <v/>
      </c>
      <c r="K65" s="217" t="str">
        <f>'statement of marks'!CU65</f>
        <v/>
      </c>
      <c r="L65" s="245" t="str">
        <f>'statement of marks'!CV65</f>
        <v/>
      </c>
      <c r="O65" s="246" t="str">
        <f>'statement of marks'!H65</f>
        <v>v 059</v>
      </c>
      <c r="P65" s="209" t="str">
        <f t="shared" si="0"/>
        <v/>
      </c>
      <c r="Q65" s="209" t="str">
        <f t="shared" si="1"/>
        <v/>
      </c>
      <c r="R65" s="209" t="str">
        <f t="shared" si="2"/>
        <v/>
      </c>
      <c r="S65" s="209" t="str">
        <f t="shared" si="3"/>
        <v/>
      </c>
      <c r="T65" s="209" t="str">
        <f t="shared" si="4"/>
        <v/>
      </c>
      <c r="U65" s="209" t="str">
        <f t="shared" si="5"/>
        <v/>
      </c>
      <c r="V65" s="209" t="str">
        <f t="shared" si="6"/>
        <v/>
      </c>
      <c r="W65" s="209" t="str">
        <f t="shared" si="7"/>
        <v/>
      </c>
      <c r="X65" s="209" t="str">
        <f t="shared" si="8"/>
        <v/>
      </c>
      <c r="Y65" s="209" t="str">
        <f t="shared" si="9"/>
        <v/>
      </c>
      <c r="Z65" s="209" t="str">
        <f t="shared" si="10"/>
        <v/>
      </c>
      <c r="AA65" s="209" t="str">
        <f t="shared" si="11"/>
        <v/>
      </c>
      <c r="AB65" s="249"/>
    </row>
    <row r="66" spans="1:28" ht="18.5" customHeight="1">
      <c r="A66" s="334">
        <f>'statement of marks'!A66</f>
        <v>60</v>
      </c>
      <c r="B66" s="335" t="str">
        <f>'statement of marks'!D66</f>
        <v/>
      </c>
      <c r="C66" s="335" t="str">
        <f>'statement of marks'!E66</f>
        <v/>
      </c>
      <c r="D66" s="336" t="str">
        <f>'statement of marks'!F66</f>
        <v/>
      </c>
      <c r="E66" s="215" t="str">
        <f>'statement of marks'!H66</f>
        <v>v 060</v>
      </c>
      <c r="F66" s="215" t="str">
        <f>'statement of marks'!I66</f>
        <v>c 060</v>
      </c>
      <c r="G66" s="215" t="str">
        <f>'statement of marks'!J66</f>
        <v>l 060</v>
      </c>
      <c r="H66" s="216" t="str">
        <f>'statement of marks'!B66</f>
        <v/>
      </c>
      <c r="I66" s="216" t="str">
        <f>'statement of marks'!C66</f>
        <v/>
      </c>
      <c r="J66" s="207" t="str">
        <f>'statement of marks'!CX66</f>
        <v/>
      </c>
      <c r="K66" s="217" t="str">
        <f>'statement of marks'!CU66</f>
        <v/>
      </c>
      <c r="L66" s="245" t="str">
        <f>'statement of marks'!CV66</f>
        <v/>
      </c>
      <c r="O66" s="246" t="str">
        <f>'statement of marks'!H66</f>
        <v>v 060</v>
      </c>
      <c r="P66" s="209" t="str">
        <f t="shared" si="0"/>
        <v/>
      </c>
      <c r="Q66" s="209" t="str">
        <f t="shared" si="1"/>
        <v/>
      </c>
      <c r="R66" s="209" t="str">
        <f t="shared" si="2"/>
        <v/>
      </c>
      <c r="S66" s="209" t="str">
        <f t="shared" si="3"/>
        <v/>
      </c>
      <c r="T66" s="209" t="str">
        <f t="shared" si="4"/>
        <v/>
      </c>
      <c r="U66" s="209" t="str">
        <f t="shared" si="5"/>
        <v/>
      </c>
      <c r="V66" s="209" t="str">
        <f t="shared" si="6"/>
        <v/>
      </c>
      <c r="W66" s="209" t="str">
        <f t="shared" si="7"/>
        <v/>
      </c>
      <c r="X66" s="209" t="str">
        <f t="shared" si="8"/>
        <v/>
      </c>
      <c r="Y66" s="209" t="str">
        <f t="shared" si="9"/>
        <v/>
      </c>
      <c r="Z66" s="209" t="str">
        <f t="shared" si="10"/>
        <v/>
      </c>
      <c r="AA66" s="209" t="str">
        <f t="shared" si="11"/>
        <v/>
      </c>
      <c r="AB66" s="249"/>
    </row>
    <row r="67" spans="1:28" ht="18.5" customHeight="1">
      <c r="A67" s="334">
        <f>'statement of marks'!A67</f>
        <v>61</v>
      </c>
      <c r="B67" s="335" t="str">
        <f>'statement of marks'!D67</f>
        <v/>
      </c>
      <c r="C67" s="335" t="str">
        <f>'statement of marks'!E67</f>
        <v/>
      </c>
      <c r="D67" s="336" t="str">
        <f>'statement of marks'!F67</f>
        <v/>
      </c>
      <c r="E67" s="215" t="str">
        <f>'statement of marks'!H67</f>
        <v>v 061</v>
      </c>
      <c r="F67" s="215" t="str">
        <f>'statement of marks'!I67</f>
        <v>c 061</v>
      </c>
      <c r="G67" s="215" t="str">
        <f>'statement of marks'!J67</f>
        <v>l 061</v>
      </c>
      <c r="H67" s="216" t="str">
        <f>'statement of marks'!B67</f>
        <v/>
      </c>
      <c r="I67" s="216" t="str">
        <f>'statement of marks'!C67</f>
        <v/>
      </c>
      <c r="J67" s="207" t="str">
        <f>'statement of marks'!CX67</f>
        <v/>
      </c>
      <c r="K67" s="217" t="str">
        <f>'statement of marks'!CU67</f>
        <v/>
      </c>
      <c r="L67" s="245" t="str">
        <f>'statement of marks'!CV67</f>
        <v/>
      </c>
      <c r="O67" s="246" t="str">
        <f>'statement of marks'!H67</f>
        <v>v 061</v>
      </c>
      <c r="P67" s="209" t="str">
        <f t="shared" si="0"/>
        <v/>
      </c>
      <c r="Q67" s="209" t="str">
        <f t="shared" si="1"/>
        <v/>
      </c>
      <c r="R67" s="209" t="str">
        <f t="shared" si="2"/>
        <v/>
      </c>
      <c r="S67" s="209" t="str">
        <f t="shared" si="3"/>
        <v/>
      </c>
      <c r="T67" s="209" t="str">
        <f t="shared" si="4"/>
        <v/>
      </c>
      <c r="U67" s="209" t="str">
        <f t="shared" si="5"/>
        <v/>
      </c>
      <c r="V67" s="209" t="str">
        <f t="shared" si="6"/>
        <v/>
      </c>
      <c r="W67" s="209" t="str">
        <f t="shared" si="7"/>
        <v/>
      </c>
      <c r="X67" s="209" t="str">
        <f t="shared" si="8"/>
        <v/>
      </c>
      <c r="Y67" s="209" t="str">
        <f t="shared" si="9"/>
        <v/>
      </c>
      <c r="Z67" s="209" t="str">
        <f t="shared" si="10"/>
        <v/>
      </c>
      <c r="AA67" s="209" t="str">
        <f t="shared" si="11"/>
        <v/>
      </c>
      <c r="AB67" s="249"/>
    </row>
    <row r="68" spans="1:28" ht="18.5" customHeight="1">
      <c r="A68" s="334">
        <f>'statement of marks'!A68</f>
        <v>62</v>
      </c>
      <c r="B68" s="335" t="str">
        <f>'statement of marks'!D68</f>
        <v/>
      </c>
      <c r="C68" s="335" t="str">
        <f>'statement of marks'!E68</f>
        <v/>
      </c>
      <c r="D68" s="336" t="str">
        <f>'statement of marks'!F68</f>
        <v/>
      </c>
      <c r="E68" s="215" t="str">
        <f>'statement of marks'!H68</f>
        <v>v 062</v>
      </c>
      <c r="F68" s="215" t="str">
        <f>'statement of marks'!I68</f>
        <v>c 062</v>
      </c>
      <c r="G68" s="215" t="str">
        <f>'statement of marks'!J68</f>
        <v>l 062</v>
      </c>
      <c r="H68" s="216" t="str">
        <f>'statement of marks'!B68</f>
        <v/>
      </c>
      <c r="I68" s="216" t="str">
        <f>'statement of marks'!C68</f>
        <v/>
      </c>
      <c r="J68" s="207" t="str">
        <f>'statement of marks'!CX68</f>
        <v/>
      </c>
      <c r="K68" s="217" t="str">
        <f>'statement of marks'!CU68</f>
        <v/>
      </c>
      <c r="L68" s="245" t="str">
        <f>'statement of marks'!CV68</f>
        <v/>
      </c>
      <c r="O68" s="246" t="str">
        <f>'statement of marks'!H68</f>
        <v>v 062</v>
      </c>
      <c r="P68" s="209" t="str">
        <f t="shared" si="0"/>
        <v/>
      </c>
      <c r="Q68" s="209" t="str">
        <f t="shared" si="1"/>
        <v/>
      </c>
      <c r="R68" s="209" t="str">
        <f t="shared" si="2"/>
        <v/>
      </c>
      <c r="S68" s="209" t="str">
        <f t="shared" si="3"/>
        <v/>
      </c>
      <c r="T68" s="209" t="str">
        <f t="shared" si="4"/>
        <v/>
      </c>
      <c r="U68" s="209" t="str">
        <f t="shared" si="5"/>
        <v/>
      </c>
      <c r="V68" s="209" t="str">
        <f t="shared" si="6"/>
        <v/>
      </c>
      <c r="W68" s="209" t="str">
        <f t="shared" si="7"/>
        <v/>
      </c>
      <c r="X68" s="209" t="str">
        <f t="shared" si="8"/>
        <v/>
      </c>
      <c r="Y68" s="209" t="str">
        <f t="shared" si="9"/>
        <v/>
      </c>
      <c r="Z68" s="209" t="str">
        <f t="shared" si="10"/>
        <v/>
      </c>
      <c r="AA68" s="209" t="str">
        <f t="shared" si="11"/>
        <v/>
      </c>
      <c r="AB68" s="249"/>
    </row>
    <row r="69" spans="1:28" ht="18.5" customHeight="1">
      <c r="A69" s="334">
        <f>'statement of marks'!A69</f>
        <v>63</v>
      </c>
      <c r="B69" s="335" t="str">
        <f>'statement of marks'!D69</f>
        <v/>
      </c>
      <c r="C69" s="335" t="str">
        <f>'statement of marks'!E69</f>
        <v/>
      </c>
      <c r="D69" s="336" t="str">
        <f>'statement of marks'!F69</f>
        <v/>
      </c>
      <c r="E69" s="215" t="str">
        <f>'statement of marks'!H69</f>
        <v>v 063</v>
      </c>
      <c r="F69" s="215" t="str">
        <f>'statement of marks'!I69</f>
        <v>c 063</v>
      </c>
      <c r="G69" s="215" t="str">
        <f>'statement of marks'!J69</f>
        <v>l 063</v>
      </c>
      <c r="H69" s="216" t="str">
        <f>'statement of marks'!B69</f>
        <v/>
      </c>
      <c r="I69" s="216" t="str">
        <f>'statement of marks'!C69</f>
        <v/>
      </c>
      <c r="J69" s="207" t="str">
        <f>'statement of marks'!CX69</f>
        <v/>
      </c>
      <c r="K69" s="217" t="str">
        <f>'statement of marks'!CU69</f>
        <v/>
      </c>
      <c r="L69" s="245" t="str">
        <f>'statement of marks'!CV69</f>
        <v/>
      </c>
      <c r="O69" s="246" t="str">
        <f>'statement of marks'!H69</f>
        <v>v 063</v>
      </c>
      <c r="P69" s="209" t="str">
        <f t="shared" si="0"/>
        <v/>
      </c>
      <c r="Q69" s="209" t="str">
        <f t="shared" si="1"/>
        <v/>
      </c>
      <c r="R69" s="209" t="str">
        <f t="shared" si="2"/>
        <v/>
      </c>
      <c r="S69" s="209" t="str">
        <f t="shared" si="3"/>
        <v/>
      </c>
      <c r="T69" s="209" t="str">
        <f t="shared" si="4"/>
        <v/>
      </c>
      <c r="U69" s="209" t="str">
        <f t="shared" si="5"/>
        <v/>
      </c>
      <c r="V69" s="209" t="str">
        <f t="shared" si="6"/>
        <v/>
      </c>
      <c r="W69" s="209" t="str">
        <f t="shared" si="7"/>
        <v/>
      </c>
      <c r="X69" s="209" t="str">
        <f t="shared" si="8"/>
        <v/>
      </c>
      <c r="Y69" s="209" t="str">
        <f t="shared" si="9"/>
        <v/>
      </c>
      <c r="Z69" s="209" t="str">
        <f t="shared" si="10"/>
        <v/>
      </c>
      <c r="AA69" s="209" t="str">
        <f t="shared" si="11"/>
        <v/>
      </c>
      <c r="AB69" s="249"/>
    </row>
    <row r="70" spans="1:28" ht="18.5" customHeight="1">
      <c r="A70" s="334">
        <f>'statement of marks'!A70</f>
        <v>64</v>
      </c>
      <c r="B70" s="335" t="str">
        <f>'statement of marks'!D70</f>
        <v/>
      </c>
      <c r="C70" s="335" t="str">
        <f>'statement of marks'!E70</f>
        <v/>
      </c>
      <c r="D70" s="336" t="str">
        <f>'statement of marks'!F70</f>
        <v/>
      </c>
      <c r="E70" s="215" t="str">
        <f>'statement of marks'!H70</f>
        <v>v 064</v>
      </c>
      <c r="F70" s="215" t="str">
        <f>'statement of marks'!I70</f>
        <v>c 064</v>
      </c>
      <c r="G70" s="215" t="str">
        <f>'statement of marks'!J70</f>
        <v>l 064</v>
      </c>
      <c r="H70" s="216" t="str">
        <f>'statement of marks'!B70</f>
        <v/>
      </c>
      <c r="I70" s="216" t="str">
        <f>'statement of marks'!C70</f>
        <v/>
      </c>
      <c r="J70" s="207" t="str">
        <f>'statement of marks'!CX70</f>
        <v/>
      </c>
      <c r="K70" s="217" t="str">
        <f>'statement of marks'!CU70</f>
        <v/>
      </c>
      <c r="L70" s="245" t="str">
        <f>'statement of marks'!CV70</f>
        <v/>
      </c>
      <c r="O70" s="246" t="str">
        <f>'statement of marks'!H70</f>
        <v>v 064</v>
      </c>
      <c r="P70" s="209" t="str">
        <f t="shared" si="0"/>
        <v/>
      </c>
      <c r="Q70" s="209" t="str">
        <f t="shared" si="1"/>
        <v/>
      </c>
      <c r="R70" s="209" t="str">
        <f t="shared" si="2"/>
        <v/>
      </c>
      <c r="S70" s="209" t="str">
        <f t="shared" si="3"/>
        <v/>
      </c>
      <c r="T70" s="209" t="str">
        <f t="shared" si="4"/>
        <v/>
      </c>
      <c r="U70" s="209" t="str">
        <f t="shared" si="5"/>
        <v/>
      </c>
      <c r="V70" s="209" t="str">
        <f t="shared" si="6"/>
        <v/>
      </c>
      <c r="W70" s="209" t="str">
        <f t="shared" si="7"/>
        <v/>
      </c>
      <c r="X70" s="209" t="str">
        <f t="shared" si="8"/>
        <v/>
      </c>
      <c r="Y70" s="209" t="str">
        <f t="shared" si="9"/>
        <v/>
      </c>
      <c r="Z70" s="209" t="str">
        <f t="shared" si="10"/>
        <v/>
      </c>
      <c r="AA70" s="209" t="str">
        <f t="shared" si="11"/>
        <v/>
      </c>
      <c r="AB70" s="249"/>
    </row>
    <row r="71" spans="1:28" ht="18.5" customHeight="1">
      <c r="A71" s="334">
        <f>'statement of marks'!A71</f>
        <v>65</v>
      </c>
      <c r="B71" s="335" t="str">
        <f>'statement of marks'!D71</f>
        <v/>
      </c>
      <c r="C71" s="335" t="str">
        <f>'statement of marks'!E71</f>
        <v/>
      </c>
      <c r="D71" s="336" t="str">
        <f>'statement of marks'!F71</f>
        <v/>
      </c>
      <c r="E71" s="215" t="str">
        <f>'statement of marks'!H71</f>
        <v>v 065</v>
      </c>
      <c r="F71" s="215" t="str">
        <f>'statement of marks'!I71</f>
        <v>c 065</v>
      </c>
      <c r="G71" s="215" t="str">
        <f>'statement of marks'!J71</f>
        <v>l 065</v>
      </c>
      <c r="H71" s="216" t="str">
        <f>'statement of marks'!B71</f>
        <v/>
      </c>
      <c r="I71" s="216" t="str">
        <f>'statement of marks'!C71</f>
        <v/>
      </c>
      <c r="J71" s="207" t="str">
        <f>'statement of marks'!CX71</f>
        <v/>
      </c>
      <c r="K71" s="217" t="str">
        <f>'statement of marks'!CU71</f>
        <v/>
      </c>
      <c r="L71" s="245" t="str">
        <f>'statement of marks'!CV71</f>
        <v/>
      </c>
      <c r="O71" s="246" t="str">
        <f>'statement of marks'!H71</f>
        <v>v 065</v>
      </c>
      <c r="P71" s="209" t="str">
        <f t="shared" si="0"/>
        <v/>
      </c>
      <c r="Q71" s="209" t="str">
        <f t="shared" si="1"/>
        <v/>
      </c>
      <c r="R71" s="209" t="str">
        <f t="shared" si="2"/>
        <v/>
      </c>
      <c r="S71" s="209" t="str">
        <f t="shared" si="3"/>
        <v/>
      </c>
      <c r="T71" s="209" t="str">
        <f t="shared" si="4"/>
        <v/>
      </c>
      <c r="U71" s="209" t="str">
        <f t="shared" si="5"/>
        <v/>
      </c>
      <c r="V71" s="209" t="str">
        <f t="shared" si="6"/>
        <v/>
      </c>
      <c r="W71" s="209" t="str">
        <f t="shared" si="7"/>
        <v/>
      </c>
      <c r="X71" s="209" t="str">
        <f t="shared" si="8"/>
        <v/>
      </c>
      <c r="Y71" s="209" t="str">
        <f t="shared" si="9"/>
        <v/>
      </c>
      <c r="Z71" s="209" t="str">
        <f t="shared" si="10"/>
        <v/>
      </c>
      <c r="AA71" s="209" t="str">
        <f t="shared" si="11"/>
        <v/>
      </c>
      <c r="AB71" s="249"/>
    </row>
    <row r="72" spans="1:28" ht="18.5" customHeight="1">
      <c r="A72" s="334">
        <f>'statement of marks'!A72</f>
        <v>66</v>
      </c>
      <c r="B72" s="335" t="str">
        <f>'statement of marks'!D72</f>
        <v/>
      </c>
      <c r="C72" s="335" t="str">
        <f>'statement of marks'!E72</f>
        <v/>
      </c>
      <c r="D72" s="336" t="str">
        <f>'statement of marks'!F72</f>
        <v/>
      </c>
      <c r="E72" s="215" t="str">
        <f>'statement of marks'!H72</f>
        <v>v 066</v>
      </c>
      <c r="F72" s="215" t="str">
        <f>'statement of marks'!I72</f>
        <v>c 066</v>
      </c>
      <c r="G72" s="215" t="str">
        <f>'statement of marks'!J72</f>
        <v>l 066</v>
      </c>
      <c r="H72" s="216" t="str">
        <f>'statement of marks'!B72</f>
        <v/>
      </c>
      <c r="I72" s="216" t="str">
        <f>'statement of marks'!C72</f>
        <v/>
      </c>
      <c r="J72" s="207" t="str">
        <f>'statement of marks'!CX72</f>
        <v/>
      </c>
      <c r="K72" s="217" t="str">
        <f>'statement of marks'!CU72</f>
        <v/>
      </c>
      <c r="L72" s="245" t="str">
        <f>'statement of marks'!CV72</f>
        <v/>
      </c>
      <c r="O72" s="246" t="str">
        <f>'statement of marks'!H72</f>
        <v>v 066</v>
      </c>
      <c r="P72" s="209" t="str">
        <f t="shared" ref="P72:P106" si="12">IF(AND($H72="SC",$I72="B"),$J72,"")</f>
        <v/>
      </c>
      <c r="Q72" s="209" t="str">
        <f t="shared" ref="Q72:Q106" si="13">IF(AND($H72="SC",$I72="G"),$J72,"")</f>
        <v/>
      </c>
      <c r="R72" s="209" t="str">
        <f t="shared" ref="R72:R106" si="14">IF(AND($H72="ST",$I72="B"),$J72,"")</f>
        <v/>
      </c>
      <c r="S72" s="209" t="str">
        <f t="shared" ref="S72:S106" si="15">IF(AND($H72="ST",$I72="G"),$J72,"")</f>
        <v/>
      </c>
      <c r="T72" s="209" t="str">
        <f t="shared" ref="T72:T106" si="16">IF(AND($H72="OBC",$I72="B"),$J72,"")</f>
        <v/>
      </c>
      <c r="U72" s="209" t="str">
        <f t="shared" ref="U72:U106" si="17">IF(AND($H72="OBC",$I72="G"),$J72,"")</f>
        <v/>
      </c>
      <c r="V72" s="209" t="str">
        <f t="shared" ref="V72:V106" si="18">IF(AND($H72="GEN",$I72="B"),$J72,"")</f>
        <v/>
      </c>
      <c r="W72" s="209" t="str">
        <f t="shared" ref="W72:W106" si="19">IF(AND($H72="GEN",$I72="G"),$J72,"")</f>
        <v/>
      </c>
      <c r="X72" s="209" t="str">
        <f t="shared" ref="X72:X106" si="20">IF(AND($H72="MIN",$I72="B"),$J72,"")</f>
        <v/>
      </c>
      <c r="Y72" s="209" t="str">
        <f t="shared" ref="Y72:Y106" si="21">IF(AND($H72="MIN",$I72="G"),$J72,"")</f>
        <v/>
      </c>
      <c r="Z72" s="209" t="str">
        <f t="shared" ref="Z72:Z106" si="22">IF(AND($H72="SBC",$I72="B"),$J72,"")</f>
        <v/>
      </c>
      <c r="AA72" s="209" t="str">
        <f t="shared" ref="AA72:AA106" si="23">IF(AND($H72="SBC",$I72="G"),$J72,"")</f>
        <v/>
      </c>
      <c r="AB72" s="249"/>
    </row>
    <row r="73" spans="1:28" ht="18.5" customHeight="1">
      <c r="A73" s="334">
        <f>'statement of marks'!A73</f>
        <v>67</v>
      </c>
      <c r="B73" s="335" t="str">
        <f>'statement of marks'!D73</f>
        <v/>
      </c>
      <c r="C73" s="335" t="str">
        <f>'statement of marks'!E73</f>
        <v/>
      </c>
      <c r="D73" s="336" t="str">
        <f>'statement of marks'!F73</f>
        <v/>
      </c>
      <c r="E73" s="215" t="str">
        <f>'statement of marks'!H73</f>
        <v>v 067</v>
      </c>
      <c r="F73" s="215" t="str">
        <f>'statement of marks'!I73</f>
        <v>c 067</v>
      </c>
      <c r="G73" s="215" t="str">
        <f>'statement of marks'!J73</f>
        <v>l 067</v>
      </c>
      <c r="H73" s="216" t="str">
        <f>'statement of marks'!B73</f>
        <v/>
      </c>
      <c r="I73" s="216" t="str">
        <f>'statement of marks'!C73</f>
        <v/>
      </c>
      <c r="J73" s="207" t="str">
        <f>'statement of marks'!CX73</f>
        <v/>
      </c>
      <c r="K73" s="217" t="str">
        <f>'statement of marks'!CU73</f>
        <v/>
      </c>
      <c r="L73" s="245" t="str">
        <f>'statement of marks'!CV73</f>
        <v/>
      </c>
      <c r="O73" s="246" t="str">
        <f>'statement of marks'!H73</f>
        <v>v 067</v>
      </c>
      <c r="P73" s="209" t="str">
        <f t="shared" si="12"/>
        <v/>
      </c>
      <c r="Q73" s="209" t="str">
        <f t="shared" si="13"/>
        <v/>
      </c>
      <c r="R73" s="209" t="str">
        <f t="shared" si="14"/>
        <v/>
      </c>
      <c r="S73" s="209" t="str">
        <f t="shared" si="15"/>
        <v/>
      </c>
      <c r="T73" s="209" t="str">
        <f t="shared" si="16"/>
        <v/>
      </c>
      <c r="U73" s="209" t="str">
        <f t="shared" si="17"/>
        <v/>
      </c>
      <c r="V73" s="209" t="str">
        <f t="shared" si="18"/>
        <v/>
      </c>
      <c r="W73" s="209" t="str">
        <f t="shared" si="19"/>
        <v/>
      </c>
      <c r="X73" s="209" t="str">
        <f t="shared" si="20"/>
        <v/>
      </c>
      <c r="Y73" s="209" t="str">
        <f t="shared" si="21"/>
        <v/>
      </c>
      <c r="Z73" s="209" t="str">
        <f t="shared" si="22"/>
        <v/>
      </c>
      <c r="AA73" s="209" t="str">
        <f t="shared" si="23"/>
        <v/>
      </c>
      <c r="AB73" s="249"/>
    </row>
    <row r="74" spans="1:28" ht="18.5" customHeight="1">
      <c r="A74" s="334">
        <f>'statement of marks'!A74</f>
        <v>68</v>
      </c>
      <c r="B74" s="335" t="str">
        <f>'statement of marks'!D74</f>
        <v/>
      </c>
      <c r="C74" s="335" t="str">
        <f>'statement of marks'!E74</f>
        <v/>
      </c>
      <c r="D74" s="336" t="str">
        <f>'statement of marks'!F74</f>
        <v/>
      </c>
      <c r="E74" s="215" t="str">
        <f>'statement of marks'!H74</f>
        <v>v 068</v>
      </c>
      <c r="F74" s="215" t="str">
        <f>'statement of marks'!I74</f>
        <v>c 068</v>
      </c>
      <c r="G74" s="215" t="str">
        <f>'statement of marks'!J74</f>
        <v>l 068</v>
      </c>
      <c r="H74" s="216" t="str">
        <f>'statement of marks'!B74</f>
        <v/>
      </c>
      <c r="I74" s="216" t="str">
        <f>'statement of marks'!C74</f>
        <v/>
      </c>
      <c r="J74" s="207" t="str">
        <f>'statement of marks'!CX74</f>
        <v/>
      </c>
      <c r="K74" s="217" t="str">
        <f>'statement of marks'!CU74</f>
        <v/>
      </c>
      <c r="L74" s="245" t="str">
        <f>'statement of marks'!CV74</f>
        <v/>
      </c>
      <c r="O74" s="246" t="str">
        <f>'statement of marks'!H74</f>
        <v>v 068</v>
      </c>
      <c r="P74" s="209" t="str">
        <f t="shared" si="12"/>
        <v/>
      </c>
      <c r="Q74" s="209" t="str">
        <f t="shared" si="13"/>
        <v/>
      </c>
      <c r="R74" s="209" t="str">
        <f t="shared" si="14"/>
        <v/>
      </c>
      <c r="S74" s="209" t="str">
        <f t="shared" si="15"/>
        <v/>
      </c>
      <c r="T74" s="209" t="str">
        <f t="shared" si="16"/>
        <v/>
      </c>
      <c r="U74" s="209" t="str">
        <f t="shared" si="17"/>
        <v/>
      </c>
      <c r="V74" s="209" t="str">
        <f t="shared" si="18"/>
        <v/>
      </c>
      <c r="W74" s="209" t="str">
        <f t="shared" si="19"/>
        <v/>
      </c>
      <c r="X74" s="209" t="str">
        <f t="shared" si="20"/>
        <v/>
      </c>
      <c r="Y74" s="209" t="str">
        <f t="shared" si="21"/>
        <v/>
      </c>
      <c r="Z74" s="209" t="str">
        <f t="shared" si="22"/>
        <v/>
      </c>
      <c r="AA74" s="209" t="str">
        <f t="shared" si="23"/>
        <v/>
      </c>
      <c r="AB74" s="249"/>
    </row>
    <row r="75" spans="1:28" ht="18.5" customHeight="1">
      <c r="A75" s="334">
        <f>'statement of marks'!A75</f>
        <v>69</v>
      </c>
      <c r="B75" s="335" t="str">
        <f>'statement of marks'!D75</f>
        <v/>
      </c>
      <c r="C75" s="335" t="str">
        <f>'statement of marks'!E75</f>
        <v/>
      </c>
      <c r="D75" s="336" t="str">
        <f>'statement of marks'!F75</f>
        <v/>
      </c>
      <c r="E75" s="215" t="str">
        <f>'statement of marks'!H75</f>
        <v>v 069</v>
      </c>
      <c r="F75" s="215" t="str">
        <f>'statement of marks'!I75</f>
        <v>c 069</v>
      </c>
      <c r="G75" s="215" t="str">
        <f>'statement of marks'!J75</f>
        <v>l 069</v>
      </c>
      <c r="H75" s="216" t="str">
        <f>'statement of marks'!B75</f>
        <v/>
      </c>
      <c r="I75" s="216" t="str">
        <f>'statement of marks'!C75</f>
        <v/>
      </c>
      <c r="J75" s="207" t="str">
        <f>'statement of marks'!CX75</f>
        <v/>
      </c>
      <c r="K75" s="217" t="str">
        <f>'statement of marks'!CU75</f>
        <v/>
      </c>
      <c r="L75" s="245" t="str">
        <f>'statement of marks'!CV75</f>
        <v/>
      </c>
      <c r="O75" s="246" t="str">
        <f>'statement of marks'!H75</f>
        <v>v 069</v>
      </c>
      <c r="P75" s="209" t="str">
        <f t="shared" si="12"/>
        <v/>
      </c>
      <c r="Q75" s="209" t="str">
        <f t="shared" si="13"/>
        <v/>
      </c>
      <c r="R75" s="209" t="str">
        <f t="shared" si="14"/>
        <v/>
      </c>
      <c r="S75" s="209" t="str">
        <f t="shared" si="15"/>
        <v/>
      </c>
      <c r="T75" s="209" t="str">
        <f t="shared" si="16"/>
        <v/>
      </c>
      <c r="U75" s="209" t="str">
        <f t="shared" si="17"/>
        <v/>
      </c>
      <c r="V75" s="209" t="str">
        <f t="shared" si="18"/>
        <v/>
      </c>
      <c r="W75" s="209" t="str">
        <f t="shared" si="19"/>
        <v/>
      </c>
      <c r="X75" s="209" t="str">
        <f t="shared" si="20"/>
        <v/>
      </c>
      <c r="Y75" s="209" t="str">
        <f t="shared" si="21"/>
        <v/>
      </c>
      <c r="Z75" s="209" t="str">
        <f t="shared" si="22"/>
        <v/>
      </c>
      <c r="AA75" s="209" t="str">
        <f t="shared" si="23"/>
        <v/>
      </c>
      <c r="AB75" s="249"/>
    </row>
    <row r="76" spans="1:28" ht="18.5" customHeight="1">
      <c r="A76" s="334">
        <f>'statement of marks'!A76</f>
        <v>70</v>
      </c>
      <c r="B76" s="335" t="str">
        <f>'statement of marks'!D76</f>
        <v/>
      </c>
      <c r="C76" s="335" t="str">
        <f>'statement of marks'!E76</f>
        <v/>
      </c>
      <c r="D76" s="336" t="str">
        <f>'statement of marks'!F76</f>
        <v/>
      </c>
      <c r="E76" s="215" t="str">
        <f>'statement of marks'!H76</f>
        <v>v 070</v>
      </c>
      <c r="F76" s="215" t="str">
        <f>'statement of marks'!I76</f>
        <v>c 070</v>
      </c>
      <c r="G76" s="215" t="str">
        <f>'statement of marks'!J76</f>
        <v>l 070</v>
      </c>
      <c r="H76" s="216" t="str">
        <f>'statement of marks'!B76</f>
        <v/>
      </c>
      <c r="I76" s="216" t="str">
        <f>'statement of marks'!C76</f>
        <v/>
      </c>
      <c r="J76" s="207" t="str">
        <f>'statement of marks'!CX76</f>
        <v/>
      </c>
      <c r="K76" s="217" t="str">
        <f>'statement of marks'!CU76</f>
        <v/>
      </c>
      <c r="L76" s="245" t="str">
        <f>'statement of marks'!CV76</f>
        <v/>
      </c>
      <c r="O76" s="246" t="str">
        <f>'statement of marks'!H76</f>
        <v>v 070</v>
      </c>
      <c r="P76" s="209" t="str">
        <f t="shared" si="12"/>
        <v/>
      </c>
      <c r="Q76" s="209" t="str">
        <f t="shared" si="13"/>
        <v/>
      </c>
      <c r="R76" s="209" t="str">
        <f t="shared" si="14"/>
        <v/>
      </c>
      <c r="S76" s="209" t="str">
        <f t="shared" si="15"/>
        <v/>
      </c>
      <c r="T76" s="209" t="str">
        <f t="shared" si="16"/>
        <v/>
      </c>
      <c r="U76" s="209" t="str">
        <f t="shared" si="17"/>
        <v/>
      </c>
      <c r="V76" s="209" t="str">
        <f t="shared" si="18"/>
        <v/>
      </c>
      <c r="W76" s="209" t="str">
        <f t="shared" si="19"/>
        <v/>
      </c>
      <c r="X76" s="209" t="str">
        <f t="shared" si="20"/>
        <v/>
      </c>
      <c r="Y76" s="209" t="str">
        <f t="shared" si="21"/>
        <v/>
      </c>
      <c r="Z76" s="209" t="str">
        <f t="shared" si="22"/>
        <v/>
      </c>
      <c r="AA76" s="209" t="str">
        <f t="shared" si="23"/>
        <v/>
      </c>
      <c r="AB76" s="249"/>
    </row>
    <row r="77" spans="1:28" ht="18.5" customHeight="1">
      <c r="A77" s="334">
        <f>'statement of marks'!A77</f>
        <v>71</v>
      </c>
      <c r="B77" s="335" t="str">
        <f>'statement of marks'!D77</f>
        <v/>
      </c>
      <c r="C77" s="335" t="str">
        <f>'statement of marks'!E77</f>
        <v/>
      </c>
      <c r="D77" s="336" t="str">
        <f>'statement of marks'!F77</f>
        <v/>
      </c>
      <c r="E77" s="215" t="str">
        <f>'statement of marks'!H77</f>
        <v>v 071</v>
      </c>
      <c r="F77" s="215" t="str">
        <f>'statement of marks'!I77</f>
        <v>c 071</v>
      </c>
      <c r="G77" s="215" t="str">
        <f>'statement of marks'!J77</f>
        <v>l 071</v>
      </c>
      <c r="H77" s="216" t="str">
        <f>'statement of marks'!B77</f>
        <v/>
      </c>
      <c r="I77" s="216" t="str">
        <f>'statement of marks'!C77</f>
        <v/>
      </c>
      <c r="J77" s="207" t="str">
        <f>'statement of marks'!CX77</f>
        <v/>
      </c>
      <c r="K77" s="217" t="str">
        <f>'statement of marks'!CU77</f>
        <v/>
      </c>
      <c r="L77" s="245" t="str">
        <f>'statement of marks'!CV77</f>
        <v/>
      </c>
      <c r="O77" s="246" t="str">
        <f>'statement of marks'!H77</f>
        <v>v 071</v>
      </c>
      <c r="P77" s="209" t="str">
        <f t="shared" si="12"/>
        <v/>
      </c>
      <c r="Q77" s="209" t="str">
        <f t="shared" si="13"/>
        <v/>
      </c>
      <c r="R77" s="209" t="str">
        <f t="shared" si="14"/>
        <v/>
      </c>
      <c r="S77" s="209" t="str">
        <f t="shared" si="15"/>
        <v/>
      </c>
      <c r="T77" s="209" t="str">
        <f t="shared" si="16"/>
        <v/>
      </c>
      <c r="U77" s="209" t="str">
        <f t="shared" si="17"/>
        <v/>
      </c>
      <c r="V77" s="209" t="str">
        <f t="shared" si="18"/>
        <v/>
      </c>
      <c r="W77" s="209" t="str">
        <f t="shared" si="19"/>
        <v/>
      </c>
      <c r="X77" s="209" t="str">
        <f t="shared" si="20"/>
        <v/>
      </c>
      <c r="Y77" s="209" t="str">
        <f t="shared" si="21"/>
        <v/>
      </c>
      <c r="Z77" s="209" t="str">
        <f t="shared" si="22"/>
        <v/>
      </c>
      <c r="AA77" s="209" t="str">
        <f t="shared" si="23"/>
        <v/>
      </c>
      <c r="AB77" s="249"/>
    </row>
    <row r="78" spans="1:28" ht="18.5" customHeight="1">
      <c r="A78" s="334">
        <f>'statement of marks'!A78</f>
        <v>72</v>
      </c>
      <c r="B78" s="335" t="str">
        <f>'statement of marks'!D78</f>
        <v/>
      </c>
      <c r="C78" s="335" t="str">
        <f>'statement of marks'!E78</f>
        <v/>
      </c>
      <c r="D78" s="336" t="str">
        <f>'statement of marks'!F78</f>
        <v/>
      </c>
      <c r="E78" s="215" t="str">
        <f>'statement of marks'!H78</f>
        <v>v 072</v>
      </c>
      <c r="F78" s="215" t="str">
        <f>'statement of marks'!I78</f>
        <v>c 072</v>
      </c>
      <c r="G78" s="215" t="str">
        <f>'statement of marks'!J78</f>
        <v>l 072</v>
      </c>
      <c r="H78" s="216" t="str">
        <f>'statement of marks'!B78</f>
        <v/>
      </c>
      <c r="I78" s="216" t="str">
        <f>'statement of marks'!C78</f>
        <v/>
      </c>
      <c r="J78" s="207" t="str">
        <f>'statement of marks'!CX78</f>
        <v/>
      </c>
      <c r="K78" s="217" t="str">
        <f>'statement of marks'!CU78</f>
        <v/>
      </c>
      <c r="L78" s="245" t="str">
        <f>'statement of marks'!CV78</f>
        <v/>
      </c>
      <c r="O78" s="246" t="str">
        <f>'statement of marks'!H78</f>
        <v>v 072</v>
      </c>
      <c r="P78" s="209" t="str">
        <f t="shared" si="12"/>
        <v/>
      </c>
      <c r="Q78" s="209" t="str">
        <f t="shared" si="13"/>
        <v/>
      </c>
      <c r="R78" s="209" t="str">
        <f t="shared" si="14"/>
        <v/>
      </c>
      <c r="S78" s="209" t="str">
        <f t="shared" si="15"/>
        <v/>
      </c>
      <c r="T78" s="209" t="str">
        <f t="shared" si="16"/>
        <v/>
      </c>
      <c r="U78" s="209" t="str">
        <f t="shared" si="17"/>
        <v/>
      </c>
      <c r="V78" s="209" t="str">
        <f t="shared" si="18"/>
        <v/>
      </c>
      <c r="W78" s="209" t="str">
        <f t="shared" si="19"/>
        <v/>
      </c>
      <c r="X78" s="209" t="str">
        <f t="shared" si="20"/>
        <v/>
      </c>
      <c r="Y78" s="209" t="str">
        <f t="shared" si="21"/>
        <v/>
      </c>
      <c r="Z78" s="209" t="str">
        <f t="shared" si="22"/>
        <v/>
      </c>
      <c r="AA78" s="209" t="str">
        <f t="shared" si="23"/>
        <v/>
      </c>
      <c r="AB78" s="249"/>
    </row>
    <row r="79" spans="1:28" ht="18.5" customHeight="1">
      <c r="A79" s="334">
        <f>'statement of marks'!A79</f>
        <v>73</v>
      </c>
      <c r="B79" s="335" t="str">
        <f>'statement of marks'!D79</f>
        <v/>
      </c>
      <c r="C79" s="335" t="str">
        <f>'statement of marks'!E79</f>
        <v/>
      </c>
      <c r="D79" s="336" t="str">
        <f>'statement of marks'!F79</f>
        <v/>
      </c>
      <c r="E79" s="215" t="str">
        <f>'statement of marks'!H79</f>
        <v>v 073</v>
      </c>
      <c r="F79" s="215" t="str">
        <f>'statement of marks'!I79</f>
        <v>c 073</v>
      </c>
      <c r="G79" s="215" t="str">
        <f>'statement of marks'!J79</f>
        <v>l 073</v>
      </c>
      <c r="H79" s="216" t="str">
        <f>'statement of marks'!B79</f>
        <v/>
      </c>
      <c r="I79" s="216" t="str">
        <f>'statement of marks'!C79</f>
        <v/>
      </c>
      <c r="J79" s="207" t="str">
        <f>'statement of marks'!CX79</f>
        <v/>
      </c>
      <c r="K79" s="217" t="str">
        <f>'statement of marks'!CU79</f>
        <v/>
      </c>
      <c r="L79" s="245" t="str">
        <f>'statement of marks'!CV79</f>
        <v/>
      </c>
      <c r="O79" s="246" t="str">
        <f>'statement of marks'!H79</f>
        <v>v 073</v>
      </c>
      <c r="P79" s="209" t="str">
        <f t="shared" si="12"/>
        <v/>
      </c>
      <c r="Q79" s="209" t="str">
        <f t="shared" si="13"/>
        <v/>
      </c>
      <c r="R79" s="209" t="str">
        <f t="shared" si="14"/>
        <v/>
      </c>
      <c r="S79" s="209" t="str">
        <f t="shared" si="15"/>
        <v/>
      </c>
      <c r="T79" s="209" t="str">
        <f t="shared" si="16"/>
        <v/>
      </c>
      <c r="U79" s="209" t="str">
        <f t="shared" si="17"/>
        <v/>
      </c>
      <c r="V79" s="209" t="str">
        <f t="shared" si="18"/>
        <v/>
      </c>
      <c r="W79" s="209" t="str">
        <f t="shared" si="19"/>
        <v/>
      </c>
      <c r="X79" s="209" t="str">
        <f t="shared" si="20"/>
        <v/>
      </c>
      <c r="Y79" s="209" t="str">
        <f t="shared" si="21"/>
        <v/>
      </c>
      <c r="Z79" s="209" t="str">
        <f t="shared" si="22"/>
        <v/>
      </c>
      <c r="AA79" s="209" t="str">
        <f t="shared" si="23"/>
        <v/>
      </c>
      <c r="AB79" s="249"/>
    </row>
    <row r="80" spans="1:28" ht="18.5" customHeight="1">
      <c r="A80" s="334">
        <f>'statement of marks'!A80</f>
        <v>74</v>
      </c>
      <c r="B80" s="335" t="str">
        <f>'statement of marks'!D80</f>
        <v/>
      </c>
      <c r="C80" s="335" t="str">
        <f>'statement of marks'!E80</f>
        <v/>
      </c>
      <c r="D80" s="336" t="str">
        <f>'statement of marks'!F80</f>
        <v/>
      </c>
      <c r="E80" s="215" t="str">
        <f>'statement of marks'!H80</f>
        <v>v 074</v>
      </c>
      <c r="F80" s="215" t="str">
        <f>'statement of marks'!I80</f>
        <v>c 074</v>
      </c>
      <c r="G80" s="215" t="str">
        <f>'statement of marks'!J80</f>
        <v>l 074</v>
      </c>
      <c r="H80" s="216" t="str">
        <f>'statement of marks'!B80</f>
        <v/>
      </c>
      <c r="I80" s="216" t="str">
        <f>'statement of marks'!C80</f>
        <v/>
      </c>
      <c r="J80" s="207" t="str">
        <f>'statement of marks'!CX80</f>
        <v/>
      </c>
      <c r="K80" s="217" t="str">
        <f>'statement of marks'!CU80</f>
        <v/>
      </c>
      <c r="L80" s="245" t="str">
        <f>'statement of marks'!CV80</f>
        <v/>
      </c>
      <c r="O80" s="246" t="str">
        <f>'statement of marks'!H80</f>
        <v>v 074</v>
      </c>
      <c r="P80" s="209" t="str">
        <f t="shared" si="12"/>
        <v/>
      </c>
      <c r="Q80" s="209" t="str">
        <f t="shared" si="13"/>
        <v/>
      </c>
      <c r="R80" s="209" t="str">
        <f t="shared" si="14"/>
        <v/>
      </c>
      <c r="S80" s="209" t="str">
        <f t="shared" si="15"/>
        <v/>
      </c>
      <c r="T80" s="209" t="str">
        <f t="shared" si="16"/>
        <v/>
      </c>
      <c r="U80" s="209" t="str">
        <f t="shared" si="17"/>
        <v/>
      </c>
      <c r="V80" s="209" t="str">
        <f t="shared" si="18"/>
        <v/>
      </c>
      <c r="W80" s="209" t="str">
        <f t="shared" si="19"/>
        <v/>
      </c>
      <c r="X80" s="209" t="str">
        <f t="shared" si="20"/>
        <v/>
      </c>
      <c r="Y80" s="209" t="str">
        <f t="shared" si="21"/>
        <v/>
      </c>
      <c r="Z80" s="209" t="str">
        <f t="shared" si="22"/>
        <v/>
      </c>
      <c r="AA80" s="209" t="str">
        <f t="shared" si="23"/>
        <v/>
      </c>
      <c r="AB80" s="249"/>
    </row>
    <row r="81" spans="1:28" ht="18.5" customHeight="1">
      <c r="A81" s="334">
        <f>'statement of marks'!A81</f>
        <v>75</v>
      </c>
      <c r="B81" s="335" t="str">
        <f>'statement of marks'!D81</f>
        <v/>
      </c>
      <c r="C81" s="335" t="str">
        <f>'statement of marks'!E81</f>
        <v/>
      </c>
      <c r="D81" s="336" t="str">
        <f>'statement of marks'!F81</f>
        <v/>
      </c>
      <c r="E81" s="215" t="str">
        <f>'statement of marks'!H81</f>
        <v>v 075</v>
      </c>
      <c r="F81" s="215" t="str">
        <f>'statement of marks'!I81</f>
        <v>c 075</v>
      </c>
      <c r="G81" s="215" t="str">
        <f>'statement of marks'!J81</f>
        <v>l 075</v>
      </c>
      <c r="H81" s="216" t="str">
        <f>'statement of marks'!B81</f>
        <v/>
      </c>
      <c r="I81" s="216" t="str">
        <f>'statement of marks'!C81</f>
        <v/>
      </c>
      <c r="J81" s="207" t="str">
        <f>'statement of marks'!CX81</f>
        <v/>
      </c>
      <c r="K81" s="217" t="str">
        <f>'statement of marks'!CU81</f>
        <v/>
      </c>
      <c r="L81" s="245" t="str">
        <f>'statement of marks'!CV81</f>
        <v/>
      </c>
      <c r="O81" s="246" t="str">
        <f>'statement of marks'!H81</f>
        <v>v 075</v>
      </c>
      <c r="P81" s="209" t="str">
        <f t="shared" si="12"/>
        <v/>
      </c>
      <c r="Q81" s="209" t="str">
        <f t="shared" si="13"/>
        <v/>
      </c>
      <c r="R81" s="209" t="str">
        <f t="shared" si="14"/>
        <v/>
      </c>
      <c r="S81" s="209" t="str">
        <f t="shared" si="15"/>
        <v/>
      </c>
      <c r="T81" s="209" t="str">
        <f t="shared" si="16"/>
        <v/>
      </c>
      <c r="U81" s="209" t="str">
        <f t="shared" si="17"/>
        <v/>
      </c>
      <c r="V81" s="209" t="str">
        <f t="shared" si="18"/>
        <v/>
      </c>
      <c r="W81" s="209" t="str">
        <f t="shared" si="19"/>
        <v/>
      </c>
      <c r="X81" s="209" t="str">
        <f t="shared" si="20"/>
        <v/>
      </c>
      <c r="Y81" s="209" t="str">
        <f t="shared" si="21"/>
        <v/>
      </c>
      <c r="Z81" s="209" t="str">
        <f t="shared" si="22"/>
        <v/>
      </c>
      <c r="AA81" s="209" t="str">
        <f t="shared" si="23"/>
        <v/>
      </c>
      <c r="AB81" s="249"/>
    </row>
    <row r="82" spans="1:28" ht="18.5" customHeight="1">
      <c r="A82" s="334">
        <f>'statement of marks'!A82</f>
        <v>76</v>
      </c>
      <c r="B82" s="335" t="str">
        <f>'statement of marks'!D82</f>
        <v/>
      </c>
      <c r="C82" s="335" t="str">
        <f>'statement of marks'!E82</f>
        <v/>
      </c>
      <c r="D82" s="336" t="str">
        <f>'statement of marks'!F82</f>
        <v/>
      </c>
      <c r="E82" s="215" t="str">
        <f>'statement of marks'!H82</f>
        <v>v 076</v>
      </c>
      <c r="F82" s="215" t="str">
        <f>'statement of marks'!I82</f>
        <v>c 076</v>
      </c>
      <c r="G82" s="215" t="str">
        <f>'statement of marks'!J82</f>
        <v>l 076</v>
      </c>
      <c r="H82" s="216" t="str">
        <f>'statement of marks'!B82</f>
        <v/>
      </c>
      <c r="I82" s="216" t="str">
        <f>'statement of marks'!C82</f>
        <v/>
      </c>
      <c r="J82" s="207" t="str">
        <f>'statement of marks'!CX82</f>
        <v/>
      </c>
      <c r="K82" s="217" t="str">
        <f>'statement of marks'!CU82</f>
        <v/>
      </c>
      <c r="L82" s="245" t="str">
        <f>'statement of marks'!CV82</f>
        <v/>
      </c>
      <c r="O82" s="246" t="str">
        <f>'statement of marks'!H82</f>
        <v>v 076</v>
      </c>
      <c r="P82" s="209" t="str">
        <f t="shared" si="12"/>
        <v/>
      </c>
      <c r="Q82" s="209" t="str">
        <f t="shared" si="13"/>
        <v/>
      </c>
      <c r="R82" s="209" t="str">
        <f t="shared" si="14"/>
        <v/>
      </c>
      <c r="S82" s="209" t="str">
        <f t="shared" si="15"/>
        <v/>
      </c>
      <c r="T82" s="209" t="str">
        <f t="shared" si="16"/>
        <v/>
      </c>
      <c r="U82" s="209" t="str">
        <f t="shared" si="17"/>
        <v/>
      </c>
      <c r="V82" s="209" t="str">
        <f t="shared" si="18"/>
        <v/>
      </c>
      <c r="W82" s="209" t="str">
        <f t="shared" si="19"/>
        <v/>
      </c>
      <c r="X82" s="209" t="str">
        <f t="shared" si="20"/>
        <v/>
      </c>
      <c r="Y82" s="209" t="str">
        <f t="shared" si="21"/>
        <v/>
      </c>
      <c r="Z82" s="209" t="str">
        <f t="shared" si="22"/>
        <v/>
      </c>
      <c r="AA82" s="209" t="str">
        <f t="shared" si="23"/>
        <v/>
      </c>
      <c r="AB82" s="249"/>
    </row>
    <row r="83" spans="1:28" ht="18.5" customHeight="1">
      <c r="A83" s="334">
        <f>'statement of marks'!A83</f>
        <v>77</v>
      </c>
      <c r="B83" s="335" t="str">
        <f>'statement of marks'!D83</f>
        <v/>
      </c>
      <c r="C83" s="335" t="str">
        <f>'statement of marks'!E83</f>
        <v/>
      </c>
      <c r="D83" s="336" t="str">
        <f>'statement of marks'!F83</f>
        <v/>
      </c>
      <c r="E83" s="215" t="str">
        <f>'statement of marks'!H83</f>
        <v>v 077</v>
      </c>
      <c r="F83" s="215" t="str">
        <f>'statement of marks'!I83</f>
        <v>c 077</v>
      </c>
      <c r="G83" s="215" t="str">
        <f>'statement of marks'!J83</f>
        <v>l 077</v>
      </c>
      <c r="H83" s="216" t="str">
        <f>'statement of marks'!B83</f>
        <v/>
      </c>
      <c r="I83" s="216" t="str">
        <f>'statement of marks'!C83</f>
        <v/>
      </c>
      <c r="J83" s="207" t="str">
        <f>'statement of marks'!CX83</f>
        <v/>
      </c>
      <c r="K83" s="217" t="str">
        <f>'statement of marks'!CU83</f>
        <v/>
      </c>
      <c r="L83" s="245" t="str">
        <f>'statement of marks'!CV83</f>
        <v/>
      </c>
      <c r="O83" s="246" t="str">
        <f>'statement of marks'!H83</f>
        <v>v 077</v>
      </c>
      <c r="P83" s="209" t="str">
        <f t="shared" si="12"/>
        <v/>
      </c>
      <c r="Q83" s="209" t="str">
        <f t="shared" si="13"/>
        <v/>
      </c>
      <c r="R83" s="209" t="str">
        <f t="shared" si="14"/>
        <v/>
      </c>
      <c r="S83" s="209" t="str">
        <f t="shared" si="15"/>
        <v/>
      </c>
      <c r="T83" s="209" t="str">
        <f t="shared" si="16"/>
        <v/>
      </c>
      <c r="U83" s="209" t="str">
        <f t="shared" si="17"/>
        <v/>
      </c>
      <c r="V83" s="209" t="str">
        <f t="shared" si="18"/>
        <v/>
      </c>
      <c r="W83" s="209" t="str">
        <f t="shared" si="19"/>
        <v/>
      </c>
      <c r="X83" s="209" t="str">
        <f t="shared" si="20"/>
        <v/>
      </c>
      <c r="Y83" s="209" t="str">
        <f t="shared" si="21"/>
        <v/>
      </c>
      <c r="Z83" s="209" t="str">
        <f t="shared" si="22"/>
        <v/>
      </c>
      <c r="AA83" s="209" t="str">
        <f t="shared" si="23"/>
        <v/>
      </c>
      <c r="AB83" s="249"/>
    </row>
    <row r="84" spans="1:28" ht="18.5" customHeight="1">
      <c r="A84" s="334">
        <f>'statement of marks'!A84</f>
        <v>78</v>
      </c>
      <c r="B84" s="335" t="str">
        <f>'statement of marks'!D84</f>
        <v/>
      </c>
      <c r="C84" s="335" t="str">
        <f>'statement of marks'!E84</f>
        <v/>
      </c>
      <c r="D84" s="336" t="str">
        <f>'statement of marks'!F84</f>
        <v/>
      </c>
      <c r="E84" s="215" t="str">
        <f>'statement of marks'!H84</f>
        <v>v 078</v>
      </c>
      <c r="F84" s="215" t="str">
        <f>'statement of marks'!I84</f>
        <v>c 078</v>
      </c>
      <c r="G84" s="215" t="str">
        <f>'statement of marks'!J84</f>
        <v>l 078</v>
      </c>
      <c r="H84" s="216" t="str">
        <f>'statement of marks'!B84</f>
        <v/>
      </c>
      <c r="I84" s="216" t="str">
        <f>'statement of marks'!C84</f>
        <v/>
      </c>
      <c r="J84" s="207" t="str">
        <f>'statement of marks'!CX84</f>
        <v/>
      </c>
      <c r="K84" s="217" t="str">
        <f>'statement of marks'!CU84</f>
        <v/>
      </c>
      <c r="L84" s="245" t="str">
        <f>'statement of marks'!CV84</f>
        <v/>
      </c>
      <c r="O84" s="246" t="str">
        <f>'statement of marks'!H84</f>
        <v>v 078</v>
      </c>
      <c r="P84" s="209" t="str">
        <f t="shared" si="12"/>
        <v/>
      </c>
      <c r="Q84" s="209" t="str">
        <f t="shared" si="13"/>
        <v/>
      </c>
      <c r="R84" s="209" t="str">
        <f t="shared" si="14"/>
        <v/>
      </c>
      <c r="S84" s="209" t="str">
        <f t="shared" si="15"/>
        <v/>
      </c>
      <c r="T84" s="209" t="str">
        <f t="shared" si="16"/>
        <v/>
      </c>
      <c r="U84" s="209" t="str">
        <f t="shared" si="17"/>
        <v/>
      </c>
      <c r="V84" s="209" t="str">
        <f t="shared" si="18"/>
        <v/>
      </c>
      <c r="W84" s="209" t="str">
        <f t="shared" si="19"/>
        <v/>
      </c>
      <c r="X84" s="209" t="str">
        <f t="shared" si="20"/>
        <v/>
      </c>
      <c r="Y84" s="209" t="str">
        <f t="shared" si="21"/>
        <v/>
      </c>
      <c r="Z84" s="209" t="str">
        <f t="shared" si="22"/>
        <v/>
      </c>
      <c r="AA84" s="209" t="str">
        <f t="shared" si="23"/>
        <v/>
      </c>
      <c r="AB84" s="249"/>
    </row>
    <row r="85" spans="1:28" ht="18.5" customHeight="1">
      <c r="A85" s="334">
        <f>'statement of marks'!A85</f>
        <v>79</v>
      </c>
      <c r="B85" s="335" t="str">
        <f>'statement of marks'!D85</f>
        <v/>
      </c>
      <c r="C85" s="335" t="str">
        <f>'statement of marks'!E85</f>
        <v/>
      </c>
      <c r="D85" s="336" t="str">
        <f>'statement of marks'!F85</f>
        <v/>
      </c>
      <c r="E85" s="215" t="str">
        <f>'statement of marks'!H85</f>
        <v>v 079</v>
      </c>
      <c r="F85" s="215" t="str">
        <f>'statement of marks'!I85</f>
        <v>c 079</v>
      </c>
      <c r="G85" s="215" t="str">
        <f>'statement of marks'!J85</f>
        <v>l 079</v>
      </c>
      <c r="H85" s="216" t="str">
        <f>'statement of marks'!B85</f>
        <v/>
      </c>
      <c r="I85" s="216" t="str">
        <f>'statement of marks'!C85</f>
        <v/>
      </c>
      <c r="J85" s="207" t="str">
        <f>'statement of marks'!CX85</f>
        <v/>
      </c>
      <c r="K85" s="217" t="str">
        <f>'statement of marks'!CU85</f>
        <v/>
      </c>
      <c r="L85" s="245" t="str">
        <f>'statement of marks'!CV85</f>
        <v/>
      </c>
      <c r="O85" s="246" t="str">
        <f>'statement of marks'!H85</f>
        <v>v 079</v>
      </c>
      <c r="P85" s="209" t="str">
        <f t="shared" si="12"/>
        <v/>
      </c>
      <c r="Q85" s="209" t="str">
        <f t="shared" si="13"/>
        <v/>
      </c>
      <c r="R85" s="209" t="str">
        <f t="shared" si="14"/>
        <v/>
      </c>
      <c r="S85" s="209" t="str">
        <f t="shared" si="15"/>
        <v/>
      </c>
      <c r="T85" s="209" t="str">
        <f t="shared" si="16"/>
        <v/>
      </c>
      <c r="U85" s="209" t="str">
        <f t="shared" si="17"/>
        <v/>
      </c>
      <c r="V85" s="209" t="str">
        <f t="shared" si="18"/>
        <v/>
      </c>
      <c r="W85" s="209" t="str">
        <f t="shared" si="19"/>
        <v/>
      </c>
      <c r="X85" s="209" t="str">
        <f t="shared" si="20"/>
        <v/>
      </c>
      <c r="Y85" s="209" t="str">
        <f t="shared" si="21"/>
        <v/>
      </c>
      <c r="Z85" s="209" t="str">
        <f t="shared" si="22"/>
        <v/>
      </c>
      <c r="AA85" s="209" t="str">
        <f t="shared" si="23"/>
        <v/>
      </c>
      <c r="AB85" s="249"/>
    </row>
    <row r="86" spans="1:28" ht="18.5" customHeight="1">
      <c r="A86" s="334">
        <f>'statement of marks'!A86</f>
        <v>80</v>
      </c>
      <c r="B86" s="335" t="str">
        <f>'statement of marks'!D86</f>
        <v/>
      </c>
      <c r="C86" s="335" t="str">
        <f>'statement of marks'!E86</f>
        <v/>
      </c>
      <c r="D86" s="336" t="str">
        <f>'statement of marks'!F86</f>
        <v/>
      </c>
      <c r="E86" s="215" t="str">
        <f>'statement of marks'!H86</f>
        <v>v 080</v>
      </c>
      <c r="F86" s="215" t="str">
        <f>'statement of marks'!I86</f>
        <v>c 080</v>
      </c>
      <c r="G86" s="215" t="str">
        <f>'statement of marks'!J86</f>
        <v>l 080</v>
      </c>
      <c r="H86" s="216" t="str">
        <f>'statement of marks'!B86</f>
        <v/>
      </c>
      <c r="I86" s="216" t="str">
        <f>'statement of marks'!C86</f>
        <v/>
      </c>
      <c r="J86" s="207" t="str">
        <f>'statement of marks'!CX86</f>
        <v/>
      </c>
      <c r="K86" s="217" t="str">
        <f>'statement of marks'!CU86</f>
        <v/>
      </c>
      <c r="L86" s="245" t="str">
        <f>'statement of marks'!CV86</f>
        <v/>
      </c>
      <c r="O86" s="246" t="str">
        <f>'statement of marks'!H86</f>
        <v>v 080</v>
      </c>
      <c r="P86" s="209" t="str">
        <f t="shared" si="12"/>
        <v/>
      </c>
      <c r="Q86" s="209" t="str">
        <f t="shared" si="13"/>
        <v/>
      </c>
      <c r="R86" s="209" t="str">
        <f t="shared" si="14"/>
        <v/>
      </c>
      <c r="S86" s="209" t="str">
        <f t="shared" si="15"/>
        <v/>
      </c>
      <c r="T86" s="209" t="str">
        <f t="shared" si="16"/>
        <v/>
      </c>
      <c r="U86" s="209" t="str">
        <f t="shared" si="17"/>
        <v/>
      </c>
      <c r="V86" s="209" t="str">
        <f t="shared" si="18"/>
        <v/>
      </c>
      <c r="W86" s="209" t="str">
        <f t="shared" si="19"/>
        <v/>
      </c>
      <c r="X86" s="209" t="str">
        <f t="shared" si="20"/>
        <v/>
      </c>
      <c r="Y86" s="209" t="str">
        <f t="shared" si="21"/>
        <v/>
      </c>
      <c r="Z86" s="209" t="str">
        <f t="shared" si="22"/>
        <v/>
      </c>
      <c r="AA86" s="209" t="str">
        <f t="shared" si="23"/>
        <v/>
      </c>
      <c r="AB86" s="249"/>
    </row>
    <row r="87" spans="1:28" ht="18.5" customHeight="1">
      <c r="A87" s="334">
        <f>'statement of marks'!A87</f>
        <v>81</v>
      </c>
      <c r="B87" s="335" t="str">
        <f>'statement of marks'!D87</f>
        <v/>
      </c>
      <c r="C87" s="335" t="str">
        <f>'statement of marks'!E87</f>
        <v/>
      </c>
      <c r="D87" s="336" t="str">
        <f>'statement of marks'!F87</f>
        <v/>
      </c>
      <c r="E87" s="215" t="str">
        <f>'statement of marks'!H87</f>
        <v>v 081</v>
      </c>
      <c r="F87" s="215" t="str">
        <f>'statement of marks'!I87</f>
        <v>c 081</v>
      </c>
      <c r="G87" s="215" t="str">
        <f>'statement of marks'!J87</f>
        <v>l 081</v>
      </c>
      <c r="H87" s="216" t="str">
        <f>'statement of marks'!B87</f>
        <v/>
      </c>
      <c r="I87" s="216" t="str">
        <f>'statement of marks'!C87</f>
        <v/>
      </c>
      <c r="J87" s="207" t="str">
        <f>'statement of marks'!CX87</f>
        <v/>
      </c>
      <c r="K87" s="217" t="str">
        <f>'statement of marks'!CU87</f>
        <v/>
      </c>
      <c r="L87" s="245" t="str">
        <f>'statement of marks'!CV87</f>
        <v/>
      </c>
      <c r="O87" s="246" t="str">
        <f>'statement of marks'!H87</f>
        <v>v 081</v>
      </c>
      <c r="P87" s="209" t="str">
        <f t="shared" si="12"/>
        <v/>
      </c>
      <c r="Q87" s="209" t="str">
        <f t="shared" si="13"/>
        <v/>
      </c>
      <c r="R87" s="209" t="str">
        <f t="shared" si="14"/>
        <v/>
      </c>
      <c r="S87" s="209" t="str">
        <f t="shared" si="15"/>
        <v/>
      </c>
      <c r="T87" s="209" t="str">
        <f t="shared" si="16"/>
        <v/>
      </c>
      <c r="U87" s="209" t="str">
        <f t="shared" si="17"/>
        <v/>
      </c>
      <c r="V87" s="209" t="str">
        <f t="shared" si="18"/>
        <v/>
      </c>
      <c r="W87" s="209" t="str">
        <f t="shared" si="19"/>
        <v/>
      </c>
      <c r="X87" s="209" t="str">
        <f t="shared" si="20"/>
        <v/>
      </c>
      <c r="Y87" s="209" t="str">
        <f t="shared" si="21"/>
        <v/>
      </c>
      <c r="Z87" s="209" t="str">
        <f t="shared" si="22"/>
        <v/>
      </c>
      <c r="AA87" s="209" t="str">
        <f t="shared" si="23"/>
        <v/>
      </c>
      <c r="AB87" s="249"/>
    </row>
    <row r="88" spans="1:28" ht="18.5" customHeight="1">
      <c r="A88" s="334">
        <f>'statement of marks'!A88</f>
        <v>82</v>
      </c>
      <c r="B88" s="335" t="str">
        <f>'statement of marks'!D88</f>
        <v/>
      </c>
      <c r="C88" s="335" t="str">
        <f>'statement of marks'!E88</f>
        <v/>
      </c>
      <c r="D88" s="336" t="str">
        <f>'statement of marks'!F88</f>
        <v/>
      </c>
      <c r="E88" s="215" t="str">
        <f>'statement of marks'!H88</f>
        <v>v 082</v>
      </c>
      <c r="F88" s="215" t="str">
        <f>'statement of marks'!I88</f>
        <v>c 082</v>
      </c>
      <c r="G88" s="215" t="str">
        <f>'statement of marks'!J88</f>
        <v>l 082</v>
      </c>
      <c r="H88" s="216" t="str">
        <f>'statement of marks'!B88</f>
        <v/>
      </c>
      <c r="I88" s="216" t="str">
        <f>'statement of marks'!C88</f>
        <v/>
      </c>
      <c r="J88" s="207" t="str">
        <f>'statement of marks'!CX88</f>
        <v/>
      </c>
      <c r="K88" s="217" t="str">
        <f>'statement of marks'!CU88</f>
        <v/>
      </c>
      <c r="L88" s="245" t="str">
        <f>'statement of marks'!CV88</f>
        <v/>
      </c>
      <c r="O88" s="246" t="str">
        <f>'statement of marks'!H88</f>
        <v>v 082</v>
      </c>
      <c r="P88" s="209" t="str">
        <f t="shared" si="12"/>
        <v/>
      </c>
      <c r="Q88" s="209" t="str">
        <f t="shared" si="13"/>
        <v/>
      </c>
      <c r="R88" s="209" t="str">
        <f t="shared" si="14"/>
        <v/>
      </c>
      <c r="S88" s="209" t="str">
        <f t="shared" si="15"/>
        <v/>
      </c>
      <c r="T88" s="209" t="str">
        <f t="shared" si="16"/>
        <v/>
      </c>
      <c r="U88" s="209" t="str">
        <f t="shared" si="17"/>
        <v/>
      </c>
      <c r="V88" s="209" t="str">
        <f t="shared" si="18"/>
        <v/>
      </c>
      <c r="W88" s="209" t="str">
        <f t="shared" si="19"/>
        <v/>
      </c>
      <c r="X88" s="209" t="str">
        <f t="shared" si="20"/>
        <v/>
      </c>
      <c r="Y88" s="209" t="str">
        <f t="shared" si="21"/>
        <v/>
      </c>
      <c r="Z88" s="209" t="str">
        <f t="shared" si="22"/>
        <v/>
      </c>
      <c r="AA88" s="209" t="str">
        <f t="shared" si="23"/>
        <v/>
      </c>
      <c r="AB88" s="249"/>
    </row>
    <row r="89" spans="1:28" ht="18.5" customHeight="1">
      <c r="A89" s="334">
        <f>'statement of marks'!A89</f>
        <v>83</v>
      </c>
      <c r="B89" s="335" t="str">
        <f>'statement of marks'!D89</f>
        <v/>
      </c>
      <c r="C89" s="335" t="str">
        <f>'statement of marks'!E89</f>
        <v/>
      </c>
      <c r="D89" s="336" t="str">
        <f>'statement of marks'!F89</f>
        <v/>
      </c>
      <c r="E89" s="215" t="str">
        <f>'statement of marks'!H89</f>
        <v>v 083</v>
      </c>
      <c r="F89" s="215" t="str">
        <f>'statement of marks'!I89</f>
        <v>c 083</v>
      </c>
      <c r="G89" s="215" t="str">
        <f>'statement of marks'!J89</f>
        <v>l 083</v>
      </c>
      <c r="H89" s="216" t="str">
        <f>'statement of marks'!B89</f>
        <v/>
      </c>
      <c r="I89" s="216" t="str">
        <f>'statement of marks'!C89</f>
        <v/>
      </c>
      <c r="J89" s="207" t="str">
        <f>'statement of marks'!CX89</f>
        <v/>
      </c>
      <c r="K89" s="217" t="str">
        <f>'statement of marks'!CU89</f>
        <v/>
      </c>
      <c r="L89" s="245" t="str">
        <f>'statement of marks'!CV89</f>
        <v/>
      </c>
      <c r="O89" s="246" t="str">
        <f>'statement of marks'!H89</f>
        <v>v 083</v>
      </c>
      <c r="P89" s="209" t="str">
        <f t="shared" si="12"/>
        <v/>
      </c>
      <c r="Q89" s="209" t="str">
        <f t="shared" si="13"/>
        <v/>
      </c>
      <c r="R89" s="209" t="str">
        <f t="shared" si="14"/>
        <v/>
      </c>
      <c r="S89" s="209" t="str">
        <f t="shared" si="15"/>
        <v/>
      </c>
      <c r="T89" s="209" t="str">
        <f t="shared" si="16"/>
        <v/>
      </c>
      <c r="U89" s="209" t="str">
        <f t="shared" si="17"/>
        <v/>
      </c>
      <c r="V89" s="209" t="str">
        <f t="shared" si="18"/>
        <v/>
      </c>
      <c r="W89" s="209" t="str">
        <f t="shared" si="19"/>
        <v/>
      </c>
      <c r="X89" s="209" t="str">
        <f t="shared" si="20"/>
        <v/>
      </c>
      <c r="Y89" s="209" t="str">
        <f t="shared" si="21"/>
        <v/>
      </c>
      <c r="Z89" s="209" t="str">
        <f t="shared" si="22"/>
        <v/>
      </c>
      <c r="AA89" s="209" t="str">
        <f t="shared" si="23"/>
        <v/>
      </c>
      <c r="AB89" s="249"/>
    </row>
    <row r="90" spans="1:28" ht="18.5" customHeight="1">
      <c r="A90" s="334">
        <f>'statement of marks'!A90</f>
        <v>84</v>
      </c>
      <c r="B90" s="335" t="str">
        <f>'statement of marks'!D90</f>
        <v/>
      </c>
      <c r="C90" s="335" t="str">
        <f>'statement of marks'!E90</f>
        <v/>
      </c>
      <c r="D90" s="336" t="str">
        <f>'statement of marks'!F90</f>
        <v/>
      </c>
      <c r="E90" s="215" t="str">
        <f>'statement of marks'!H90</f>
        <v>v 084</v>
      </c>
      <c r="F90" s="215" t="str">
        <f>'statement of marks'!I90</f>
        <v>c 084</v>
      </c>
      <c r="G90" s="215" t="str">
        <f>'statement of marks'!J90</f>
        <v>l 084</v>
      </c>
      <c r="H90" s="216" t="str">
        <f>'statement of marks'!B90</f>
        <v/>
      </c>
      <c r="I90" s="216" t="str">
        <f>'statement of marks'!C90</f>
        <v/>
      </c>
      <c r="J90" s="207" t="str">
        <f>'statement of marks'!CX90</f>
        <v/>
      </c>
      <c r="K90" s="217" t="str">
        <f>'statement of marks'!CU90</f>
        <v/>
      </c>
      <c r="L90" s="245" t="str">
        <f>'statement of marks'!CV90</f>
        <v/>
      </c>
      <c r="O90" s="246" t="str">
        <f>'statement of marks'!H90</f>
        <v>v 084</v>
      </c>
      <c r="P90" s="209" t="str">
        <f t="shared" si="12"/>
        <v/>
      </c>
      <c r="Q90" s="209" t="str">
        <f t="shared" si="13"/>
        <v/>
      </c>
      <c r="R90" s="209" t="str">
        <f t="shared" si="14"/>
        <v/>
      </c>
      <c r="S90" s="209" t="str">
        <f t="shared" si="15"/>
        <v/>
      </c>
      <c r="T90" s="209" t="str">
        <f t="shared" si="16"/>
        <v/>
      </c>
      <c r="U90" s="209" t="str">
        <f t="shared" si="17"/>
        <v/>
      </c>
      <c r="V90" s="209" t="str">
        <f t="shared" si="18"/>
        <v/>
      </c>
      <c r="W90" s="209" t="str">
        <f t="shared" si="19"/>
        <v/>
      </c>
      <c r="X90" s="209" t="str">
        <f t="shared" si="20"/>
        <v/>
      </c>
      <c r="Y90" s="209" t="str">
        <f t="shared" si="21"/>
        <v/>
      </c>
      <c r="Z90" s="209" t="str">
        <f t="shared" si="22"/>
        <v/>
      </c>
      <c r="AA90" s="209" t="str">
        <f t="shared" si="23"/>
        <v/>
      </c>
      <c r="AB90" s="249"/>
    </row>
    <row r="91" spans="1:28" ht="18.5" customHeight="1">
      <c r="A91" s="334">
        <f>'statement of marks'!A91</f>
        <v>85</v>
      </c>
      <c r="B91" s="335" t="str">
        <f>'statement of marks'!D91</f>
        <v/>
      </c>
      <c r="C91" s="335" t="str">
        <f>'statement of marks'!E91</f>
        <v/>
      </c>
      <c r="D91" s="336" t="str">
        <f>'statement of marks'!F91</f>
        <v/>
      </c>
      <c r="E91" s="215" t="str">
        <f>'statement of marks'!H91</f>
        <v>v 085</v>
      </c>
      <c r="F91" s="215" t="str">
        <f>'statement of marks'!I91</f>
        <v>c 085</v>
      </c>
      <c r="G91" s="215" t="str">
        <f>'statement of marks'!J91</f>
        <v>l 085</v>
      </c>
      <c r="H91" s="216" t="str">
        <f>'statement of marks'!B91</f>
        <v/>
      </c>
      <c r="I91" s="216" t="str">
        <f>'statement of marks'!C91</f>
        <v/>
      </c>
      <c r="J91" s="207" t="str">
        <f>'statement of marks'!CX91</f>
        <v/>
      </c>
      <c r="K91" s="217" t="str">
        <f>'statement of marks'!CU91</f>
        <v/>
      </c>
      <c r="L91" s="245" t="str">
        <f>'statement of marks'!CV91</f>
        <v/>
      </c>
      <c r="O91" s="246" t="str">
        <f>'statement of marks'!H91</f>
        <v>v 085</v>
      </c>
      <c r="P91" s="209" t="str">
        <f t="shared" si="12"/>
        <v/>
      </c>
      <c r="Q91" s="209" t="str">
        <f t="shared" si="13"/>
        <v/>
      </c>
      <c r="R91" s="209" t="str">
        <f t="shared" si="14"/>
        <v/>
      </c>
      <c r="S91" s="209" t="str">
        <f t="shared" si="15"/>
        <v/>
      </c>
      <c r="T91" s="209" t="str">
        <f t="shared" si="16"/>
        <v/>
      </c>
      <c r="U91" s="209" t="str">
        <f t="shared" si="17"/>
        <v/>
      </c>
      <c r="V91" s="209" t="str">
        <f t="shared" si="18"/>
        <v/>
      </c>
      <c r="W91" s="209" t="str">
        <f t="shared" si="19"/>
        <v/>
      </c>
      <c r="X91" s="209" t="str">
        <f t="shared" si="20"/>
        <v/>
      </c>
      <c r="Y91" s="209" t="str">
        <f t="shared" si="21"/>
        <v/>
      </c>
      <c r="Z91" s="209" t="str">
        <f t="shared" si="22"/>
        <v/>
      </c>
      <c r="AA91" s="209" t="str">
        <f t="shared" si="23"/>
        <v/>
      </c>
      <c r="AB91" s="249"/>
    </row>
    <row r="92" spans="1:28" ht="18.5" customHeight="1">
      <c r="A92" s="334">
        <f>'statement of marks'!A92</f>
        <v>86</v>
      </c>
      <c r="B92" s="335" t="str">
        <f>'statement of marks'!D92</f>
        <v/>
      </c>
      <c r="C92" s="335" t="str">
        <f>'statement of marks'!E92</f>
        <v/>
      </c>
      <c r="D92" s="336" t="str">
        <f>'statement of marks'!F92</f>
        <v/>
      </c>
      <c r="E92" s="215" t="str">
        <f>'statement of marks'!H92</f>
        <v>v 086</v>
      </c>
      <c r="F92" s="215" t="str">
        <f>'statement of marks'!I92</f>
        <v>c 086</v>
      </c>
      <c r="G92" s="215" t="str">
        <f>'statement of marks'!J92</f>
        <v>l 086</v>
      </c>
      <c r="H92" s="216" t="str">
        <f>'statement of marks'!B92</f>
        <v/>
      </c>
      <c r="I92" s="216"/>
      <c r="J92" s="207" t="str">
        <f>'statement of marks'!CX92</f>
        <v/>
      </c>
      <c r="K92" s="217" t="str">
        <f>'statement of marks'!CU92</f>
        <v/>
      </c>
      <c r="L92" s="245" t="str">
        <f>'statement of marks'!CV92</f>
        <v/>
      </c>
      <c r="O92" s="246" t="str">
        <f>'statement of marks'!H92</f>
        <v>v 086</v>
      </c>
      <c r="P92" s="209" t="str">
        <f t="shared" si="12"/>
        <v/>
      </c>
      <c r="Q92" s="209" t="str">
        <f t="shared" si="13"/>
        <v/>
      </c>
      <c r="R92" s="209" t="str">
        <f t="shared" si="14"/>
        <v/>
      </c>
      <c r="S92" s="209" t="str">
        <f t="shared" si="15"/>
        <v/>
      </c>
      <c r="T92" s="209" t="str">
        <f t="shared" si="16"/>
        <v/>
      </c>
      <c r="U92" s="209" t="str">
        <f t="shared" si="17"/>
        <v/>
      </c>
      <c r="V92" s="209" t="str">
        <f t="shared" si="18"/>
        <v/>
      </c>
      <c r="W92" s="209" t="str">
        <f t="shared" si="19"/>
        <v/>
      </c>
      <c r="X92" s="209" t="str">
        <f t="shared" si="20"/>
        <v/>
      </c>
      <c r="Y92" s="209" t="str">
        <f t="shared" si="21"/>
        <v/>
      </c>
      <c r="Z92" s="209" t="str">
        <f t="shared" si="22"/>
        <v/>
      </c>
      <c r="AA92" s="209" t="str">
        <f t="shared" si="23"/>
        <v/>
      </c>
      <c r="AB92" s="249"/>
    </row>
    <row r="93" spans="1:28" ht="18.5" customHeight="1">
      <c r="A93" s="334">
        <f>'statement of marks'!A93</f>
        <v>87</v>
      </c>
      <c r="B93" s="335" t="str">
        <f>'statement of marks'!D93</f>
        <v/>
      </c>
      <c r="C93" s="335" t="str">
        <f>'statement of marks'!E93</f>
        <v/>
      </c>
      <c r="D93" s="336" t="str">
        <f>'statement of marks'!F93</f>
        <v/>
      </c>
      <c r="E93" s="215" t="str">
        <f>'statement of marks'!H93</f>
        <v>v 087</v>
      </c>
      <c r="F93" s="215" t="str">
        <f>'statement of marks'!I93</f>
        <v>c 087</v>
      </c>
      <c r="G93" s="215" t="str">
        <f>'statement of marks'!J93</f>
        <v>l 087</v>
      </c>
      <c r="H93" s="216" t="str">
        <f>'statement of marks'!B93</f>
        <v/>
      </c>
      <c r="I93" s="216"/>
      <c r="J93" s="207" t="str">
        <f>'statement of marks'!CX93</f>
        <v/>
      </c>
      <c r="K93" s="217" t="str">
        <f>'statement of marks'!CU93</f>
        <v/>
      </c>
      <c r="L93" s="245" t="str">
        <f>'statement of marks'!CV93</f>
        <v/>
      </c>
      <c r="O93" s="246" t="str">
        <f>'statement of marks'!H93</f>
        <v>v 087</v>
      </c>
      <c r="P93" s="209" t="str">
        <f t="shared" si="12"/>
        <v/>
      </c>
      <c r="Q93" s="209" t="str">
        <f t="shared" si="13"/>
        <v/>
      </c>
      <c r="R93" s="209" t="str">
        <f t="shared" si="14"/>
        <v/>
      </c>
      <c r="S93" s="209" t="str">
        <f t="shared" si="15"/>
        <v/>
      </c>
      <c r="T93" s="209" t="str">
        <f t="shared" si="16"/>
        <v/>
      </c>
      <c r="U93" s="209" t="str">
        <f t="shared" si="17"/>
        <v/>
      </c>
      <c r="V93" s="209" t="str">
        <f t="shared" si="18"/>
        <v/>
      </c>
      <c r="W93" s="209" t="str">
        <f t="shared" si="19"/>
        <v/>
      </c>
      <c r="X93" s="209" t="str">
        <f t="shared" si="20"/>
        <v/>
      </c>
      <c r="Y93" s="209" t="str">
        <f t="shared" si="21"/>
        <v/>
      </c>
      <c r="Z93" s="209" t="str">
        <f t="shared" si="22"/>
        <v/>
      </c>
      <c r="AA93" s="209" t="str">
        <f t="shared" si="23"/>
        <v/>
      </c>
      <c r="AB93" s="249"/>
    </row>
    <row r="94" spans="1:28" ht="18.5" customHeight="1">
      <c r="A94" s="334">
        <f>'statement of marks'!A94</f>
        <v>88</v>
      </c>
      <c r="B94" s="335" t="str">
        <f>'statement of marks'!D94</f>
        <v/>
      </c>
      <c r="C94" s="335" t="str">
        <f>'statement of marks'!E94</f>
        <v/>
      </c>
      <c r="D94" s="336" t="str">
        <f>'statement of marks'!F94</f>
        <v/>
      </c>
      <c r="E94" s="215" t="str">
        <f>'statement of marks'!H94</f>
        <v>v 088</v>
      </c>
      <c r="F94" s="215" t="str">
        <f>'statement of marks'!I94</f>
        <v>c 088</v>
      </c>
      <c r="G94" s="215" t="str">
        <f>'statement of marks'!J94</f>
        <v>l 088</v>
      </c>
      <c r="H94" s="216" t="str">
        <f>'statement of marks'!B94</f>
        <v/>
      </c>
      <c r="I94" s="216"/>
      <c r="J94" s="207" t="str">
        <f>'statement of marks'!CX94</f>
        <v/>
      </c>
      <c r="K94" s="217" t="str">
        <f>'statement of marks'!CU94</f>
        <v/>
      </c>
      <c r="L94" s="245" t="str">
        <f>'statement of marks'!CV94</f>
        <v/>
      </c>
      <c r="O94" s="246" t="str">
        <f>'statement of marks'!H94</f>
        <v>v 088</v>
      </c>
      <c r="P94" s="209" t="str">
        <f t="shared" si="12"/>
        <v/>
      </c>
      <c r="Q94" s="209" t="str">
        <f t="shared" si="13"/>
        <v/>
      </c>
      <c r="R94" s="209" t="str">
        <f t="shared" si="14"/>
        <v/>
      </c>
      <c r="S94" s="209" t="str">
        <f t="shared" si="15"/>
        <v/>
      </c>
      <c r="T94" s="209" t="str">
        <f t="shared" si="16"/>
        <v/>
      </c>
      <c r="U94" s="209" t="str">
        <f t="shared" si="17"/>
        <v/>
      </c>
      <c r="V94" s="209" t="str">
        <f t="shared" si="18"/>
        <v/>
      </c>
      <c r="W94" s="209" t="str">
        <f t="shared" si="19"/>
        <v/>
      </c>
      <c r="X94" s="209" t="str">
        <f t="shared" si="20"/>
        <v/>
      </c>
      <c r="Y94" s="209" t="str">
        <f t="shared" si="21"/>
        <v/>
      </c>
      <c r="Z94" s="209" t="str">
        <f t="shared" si="22"/>
        <v/>
      </c>
      <c r="AA94" s="209" t="str">
        <f t="shared" si="23"/>
        <v/>
      </c>
      <c r="AB94" s="249"/>
    </row>
    <row r="95" spans="1:28" ht="18.5" customHeight="1">
      <c r="A95" s="334">
        <f>'statement of marks'!A95</f>
        <v>89</v>
      </c>
      <c r="B95" s="335" t="str">
        <f>'statement of marks'!D95</f>
        <v/>
      </c>
      <c r="C95" s="335" t="str">
        <f>'statement of marks'!E95</f>
        <v/>
      </c>
      <c r="D95" s="336" t="str">
        <f>'statement of marks'!F95</f>
        <v/>
      </c>
      <c r="E95" s="215" t="str">
        <f>'statement of marks'!H95</f>
        <v>v 089</v>
      </c>
      <c r="F95" s="215" t="str">
        <f>'statement of marks'!I95</f>
        <v>c 089</v>
      </c>
      <c r="G95" s="215" t="str">
        <f>'statement of marks'!J95</f>
        <v>l 089</v>
      </c>
      <c r="H95" s="216" t="str">
        <f>'statement of marks'!B95</f>
        <v/>
      </c>
      <c r="I95" s="216"/>
      <c r="J95" s="207" t="str">
        <f>'statement of marks'!CX95</f>
        <v/>
      </c>
      <c r="K95" s="217" t="str">
        <f>'statement of marks'!CU95</f>
        <v/>
      </c>
      <c r="L95" s="245" t="str">
        <f>'statement of marks'!CV95</f>
        <v/>
      </c>
      <c r="O95" s="246" t="str">
        <f>'statement of marks'!H95</f>
        <v>v 089</v>
      </c>
      <c r="P95" s="209" t="str">
        <f t="shared" si="12"/>
        <v/>
      </c>
      <c r="Q95" s="209" t="str">
        <f t="shared" si="13"/>
        <v/>
      </c>
      <c r="R95" s="209" t="str">
        <f t="shared" si="14"/>
        <v/>
      </c>
      <c r="S95" s="209" t="str">
        <f t="shared" si="15"/>
        <v/>
      </c>
      <c r="T95" s="209" t="str">
        <f t="shared" si="16"/>
        <v/>
      </c>
      <c r="U95" s="209" t="str">
        <f t="shared" si="17"/>
        <v/>
      </c>
      <c r="V95" s="209" t="str">
        <f t="shared" si="18"/>
        <v/>
      </c>
      <c r="W95" s="209" t="str">
        <f t="shared" si="19"/>
        <v/>
      </c>
      <c r="X95" s="209" t="str">
        <f t="shared" si="20"/>
        <v/>
      </c>
      <c r="Y95" s="209" t="str">
        <f t="shared" si="21"/>
        <v/>
      </c>
      <c r="Z95" s="209" t="str">
        <f t="shared" si="22"/>
        <v/>
      </c>
      <c r="AA95" s="209" t="str">
        <f t="shared" si="23"/>
        <v/>
      </c>
      <c r="AB95" s="249"/>
    </row>
    <row r="96" spans="1:28" ht="18.5" customHeight="1">
      <c r="A96" s="334">
        <f>'statement of marks'!A96</f>
        <v>90</v>
      </c>
      <c r="B96" s="335" t="str">
        <f>'statement of marks'!D96</f>
        <v/>
      </c>
      <c r="C96" s="335" t="str">
        <f>'statement of marks'!E96</f>
        <v/>
      </c>
      <c r="D96" s="336" t="str">
        <f>'statement of marks'!F96</f>
        <v/>
      </c>
      <c r="E96" s="215" t="str">
        <f>'statement of marks'!H96</f>
        <v>v 090</v>
      </c>
      <c r="F96" s="215" t="str">
        <f>'statement of marks'!I96</f>
        <v>c 090</v>
      </c>
      <c r="G96" s="215" t="str">
        <f>'statement of marks'!J96</f>
        <v>l 090</v>
      </c>
      <c r="H96" s="216" t="str">
        <f>'statement of marks'!B96</f>
        <v/>
      </c>
      <c r="I96" s="216"/>
      <c r="J96" s="207" t="str">
        <f>'statement of marks'!CX96</f>
        <v/>
      </c>
      <c r="K96" s="217" t="str">
        <f>'statement of marks'!CU96</f>
        <v/>
      </c>
      <c r="L96" s="245" t="str">
        <f>'statement of marks'!CV96</f>
        <v/>
      </c>
      <c r="O96" s="246" t="str">
        <f>'statement of marks'!H96</f>
        <v>v 090</v>
      </c>
      <c r="P96" s="209" t="str">
        <f t="shared" si="12"/>
        <v/>
      </c>
      <c r="Q96" s="209" t="str">
        <f t="shared" si="13"/>
        <v/>
      </c>
      <c r="R96" s="209" t="str">
        <f t="shared" si="14"/>
        <v/>
      </c>
      <c r="S96" s="209" t="str">
        <f t="shared" si="15"/>
        <v/>
      </c>
      <c r="T96" s="209" t="str">
        <f t="shared" si="16"/>
        <v/>
      </c>
      <c r="U96" s="209" t="str">
        <f t="shared" si="17"/>
        <v/>
      </c>
      <c r="V96" s="209" t="str">
        <f t="shared" si="18"/>
        <v/>
      </c>
      <c r="W96" s="209" t="str">
        <f t="shared" si="19"/>
        <v/>
      </c>
      <c r="X96" s="209" t="str">
        <f t="shared" si="20"/>
        <v/>
      </c>
      <c r="Y96" s="209" t="str">
        <f t="shared" si="21"/>
        <v/>
      </c>
      <c r="Z96" s="209" t="str">
        <f t="shared" si="22"/>
        <v/>
      </c>
      <c r="AA96" s="209" t="str">
        <f t="shared" si="23"/>
        <v/>
      </c>
      <c r="AB96" s="249"/>
    </row>
    <row r="97" spans="1:28" ht="18.5" customHeight="1">
      <c r="A97" s="334">
        <f>'statement of marks'!A97</f>
        <v>91</v>
      </c>
      <c r="B97" s="335" t="str">
        <f>'statement of marks'!D97</f>
        <v/>
      </c>
      <c r="C97" s="335" t="str">
        <f>'statement of marks'!E97</f>
        <v/>
      </c>
      <c r="D97" s="336" t="str">
        <f>'statement of marks'!F97</f>
        <v/>
      </c>
      <c r="E97" s="215" t="str">
        <f>'statement of marks'!H97</f>
        <v>v 091</v>
      </c>
      <c r="F97" s="215" t="str">
        <f>'statement of marks'!I97</f>
        <v>c 091</v>
      </c>
      <c r="G97" s="215" t="str">
        <f>'statement of marks'!J97</f>
        <v>l 091</v>
      </c>
      <c r="H97" s="216" t="str">
        <f>'statement of marks'!B97</f>
        <v/>
      </c>
      <c r="I97" s="216"/>
      <c r="J97" s="207" t="str">
        <f>'statement of marks'!CX97</f>
        <v/>
      </c>
      <c r="K97" s="217" t="str">
        <f>'statement of marks'!CU97</f>
        <v/>
      </c>
      <c r="L97" s="245" t="str">
        <f>'statement of marks'!CV97</f>
        <v/>
      </c>
      <c r="O97" s="246" t="str">
        <f>'statement of marks'!H97</f>
        <v>v 091</v>
      </c>
      <c r="P97" s="209" t="str">
        <f t="shared" si="12"/>
        <v/>
      </c>
      <c r="Q97" s="209" t="str">
        <f t="shared" si="13"/>
        <v/>
      </c>
      <c r="R97" s="209" t="str">
        <f t="shared" si="14"/>
        <v/>
      </c>
      <c r="S97" s="209" t="str">
        <f t="shared" si="15"/>
        <v/>
      </c>
      <c r="T97" s="209" t="str">
        <f t="shared" si="16"/>
        <v/>
      </c>
      <c r="U97" s="209" t="str">
        <f t="shared" si="17"/>
        <v/>
      </c>
      <c r="V97" s="209" t="str">
        <f t="shared" si="18"/>
        <v/>
      </c>
      <c r="W97" s="209" t="str">
        <f t="shared" si="19"/>
        <v/>
      </c>
      <c r="X97" s="209" t="str">
        <f t="shared" si="20"/>
        <v/>
      </c>
      <c r="Y97" s="209" t="str">
        <f t="shared" si="21"/>
        <v/>
      </c>
      <c r="Z97" s="209" t="str">
        <f t="shared" si="22"/>
        <v/>
      </c>
      <c r="AA97" s="209" t="str">
        <f t="shared" si="23"/>
        <v/>
      </c>
      <c r="AB97" s="249"/>
    </row>
    <row r="98" spans="1:28" ht="18.5" customHeight="1">
      <c r="A98" s="334">
        <f>'statement of marks'!A98</f>
        <v>92</v>
      </c>
      <c r="B98" s="335" t="str">
        <f>'statement of marks'!D98</f>
        <v/>
      </c>
      <c r="C98" s="335" t="str">
        <f>'statement of marks'!E98</f>
        <v/>
      </c>
      <c r="D98" s="336" t="str">
        <f>'statement of marks'!F98</f>
        <v/>
      </c>
      <c r="E98" s="215" t="str">
        <f>'statement of marks'!H98</f>
        <v>v 092</v>
      </c>
      <c r="F98" s="215" t="str">
        <f>'statement of marks'!I98</f>
        <v>c 092</v>
      </c>
      <c r="G98" s="215" t="str">
        <f>'statement of marks'!J98</f>
        <v>l 092</v>
      </c>
      <c r="H98" s="216" t="str">
        <f>'statement of marks'!B98</f>
        <v/>
      </c>
      <c r="I98" s="216"/>
      <c r="J98" s="207" t="str">
        <f>'statement of marks'!CX98</f>
        <v/>
      </c>
      <c r="K98" s="217" t="str">
        <f>'statement of marks'!CU98</f>
        <v/>
      </c>
      <c r="L98" s="245" t="str">
        <f>'statement of marks'!CV98</f>
        <v/>
      </c>
      <c r="O98" s="246" t="str">
        <f>'statement of marks'!H98</f>
        <v>v 092</v>
      </c>
      <c r="P98" s="209" t="str">
        <f t="shared" si="12"/>
        <v/>
      </c>
      <c r="Q98" s="209" t="str">
        <f t="shared" si="13"/>
        <v/>
      </c>
      <c r="R98" s="209" t="str">
        <f t="shared" si="14"/>
        <v/>
      </c>
      <c r="S98" s="209" t="str">
        <f t="shared" si="15"/>
        <v/>
      </c>
      <c r="T98" s="209" t="str">
        <f t="shared" si="16"/>
        <v/>
      </c>
      <c r="U98" s="209" t="str">
        <f t="shared" si="17"/>
        <v/>
      </c>
      <c r="V98" s="209" t="str">
        <f t="shared" si="18"/>
        <v/>
      </c>
      <c r="W98" s="209" t="str">
        <f t="shared" si="19"/>
        <v/>
      </c>
      <c r="X98" s="209" t="str">
        <f t="shared" si="20"/>
        <v/>
      </c>
      <c r="Y98" s="209" t="str">
        <f t="shared" si="21"/>
        <v/>
      </c>
      <c r="Z98" s="209" t="str">
        <f t="shared" si="22"/>
        <v/>
      </c>
      <c r="AA98" s="209" t="str">
        <f t="shared" si="23"/>
        <v/>
      </c>
      <c r="AB98" s="249"/>
    </row>
    <row r="99" spans="1:28" ht="18.5" customHeight="1">
      <c r="A99" s="334">
        <f>'statement of marks'!A99</f>
        <v>93</v>
      </c>
      <c r="B99" s="335" t="str">
        <f>'statement of marks'!D99</f>
        <v/>
      </c>
      <c r="C99" s="335" t="str">
        <f>'statement of marks'!E99</f>
        <v/>
      </c>
      <c r="D99" s="336" t="str">
        <f>'statement of marks'!F99</f>
        <v/>
      </c>
      <c r="E99" s="215" t="str">
        <f>'statement of marks'!H99</f>
        <v>v 093</v>
      </c>
      <c r="F99" s="215" t="str">
        <f>'statement of marks'!I99</f>
        <v>c 093</v>
      </c>
      <c r="G99" s="215" t="str">
        <f>'statement of marks'!J99</f>
        <v>l 093</v>
      </c>
      <c r="H99" s="216" t="str">
        <f>'statement of marks'!B99</f>
        <v/>
      </c>
      <c r="I99" s="216"/>
      <c r="J99" s="207" t="str">
        <f>'statement of marks'!CX99</f>
        <v/>
      </c>
      <c r="K99" s="217" t="str">
        <f>'statement of marks'!CU99</f>
        <v/>
      </c>
      <c r="L99" s="245" t="str">
        <f>'statement of marks'!CV99</f>
        <v/>
      </c>
      <c r="O99" s="246" t="str">
        <f>'statement of marks'!H99</f>
        <v>v 093</v>
      </c>
      <c r="P99" s="209" t="str">
        <f t="shared" si="12"/>
        <v/>
      </c>
      <c r="Q99" s="209" t="str">
        <f t="shared" si="13"/>
        <v/>
      </c>
      <c r="R99" s="209" t="str">
        <f t="shared" si="14"/>
        <v/>
      </c>
      <c r="S99" s="209" t="str">
        <f t="shared" si="15"/>
        <v/>
      </c>
      <c r="T99" s="209" t="str">
        <f t="shared" si="16"/>
        <v/>
      </c>
      <c r="U99" s="209" t="str">
        <f t="shared" si="17"/>
        <v/>
      </c>
      <c r="V99" s="209" t="str">
        <f t="shared" si="18"/>
        <v/>
      </c>
      <c r="W99" s="209" t="str">
        <f t="shared" si="19"/>
        <v/>
      </c>
      <c r="X99" s="209" t="str">
        <f t="shared" si="20"/>
        <v/>
      </c>
      <c r="Y99" s="209" t="str">
        <f t="shared" si="21"/>
        <v/>
      </c>
      <c r="Z99" s="209" t="str">
        <f t="shared" si="22"/>
        <v/>
      </c>
      <c r="AA99" s="209" t="str">
        <f t="shared" si="23"/>
        <v/>
      </c>
      <c r="AB99" s="249"/>
    </row>
    <row r="100" spans="1:28" ht="18.5" customHeight="1">
      <c r="A100" s="334">
        <f>'statement of marks'!A100</f>
        <v>94</v>
      </c>
      <c r="B100" s="335" t="str">
        <f>'statement of marks'!D100</f>
        <v/>
      </c>
      <c r="C100" s="335" t="str">
        <f>'statement of marks'!E100</f>
        <v/>
      </c>
      <c r="D100" s="336" t="str">
        <f>'statement of marks'!F100</f>
        <v/>
      </c>
      <c r="E100" s="215" t="str">
        <f>'statement of marks'!H100</f>
        <v>v 094</v>
      </c>
      <c r="F100" s="215" t="str">
        <f>'statement of marks'!I100</f>
        <v>c 094</v>
      </c>
      <c r="G100" s="215" t="str">
        <f>'statement of marks'!J100</f>
        <v>l 094</v>
      </c>
      <c r="H100" s="216" t="str">
        <f>'statement of marks'!B100</f>
        <v/>
      </c>
      <c r="I100" s="216"/>
      <c r="J100" s="207" t="str">
        <f>'statement of marks'!CX100</f>
        <v/>
      </c>
      <c r="K100" s="217" t="str">
        <f>'statement of marks'!CU100</f>
        <v/>
      </c>
      <c r="L100" s="245" t="str">
        <f>'statement of marks'!CV100</f>
        <v/>
      </c>
      <c r="O100" s="246" t="str">
        <f>'statement of marks'!H100</f>
        <v>v 094</v>
      </c>
      <c r="P100" s="209" t="str">
        <f t="shared" si="12"/>
        <v/>
      </c>
      <c r="Q100" s="209" t="str">
        <f t="shared" si="13"/>
        <v/>
      </c>
      <c r="R100" s="209" t="str">
        <f t="shared" si="14"/>
        <v/>
      </c>
      <c r="S100" s="209" t="str">
        <f t="shared" si="15"/>
        <v/>
      </c>
      <c r="T100" s="209" t="str">
        <f t="shared" si="16"/>
        <v/>
      </c>
      <c r="U100" s="209" t="str">
        <f t="shared" si="17"/>
        <v/>
      </c>
      <c r="V100" s="209" t="str">
        <f t="shared" si="18"/>
        <v/>
      </c>
      <c r="W100" s="209" t="str">
        <f t="shared" si="19"/>
        <v/>
      </c>
      <c r="X100" s="209" t="str">
        <f t="shared" si="20"/>
        <v/>
      </c>
      <c r="Y100" s="209" t="str">
        <f t="shared" si="21"/>
        <v/>
      </c>
      <c r="Z100" s="209" t="str">
        <f t="shared" si="22"/>
        <v/>
      </c>
      <c r="AA100" s="209" t="str">
        <f t="shared" si="23"/>
        <v/>
      </c>
      <c r="AB100" s="249"/>
    </row>
    <row r="101" spans="1:28" ht="18.5" customHeight="1">
      <c r="A101" s="334">
        <f>'statement of marks'!A101</f>
        <v>95</v>
      </c>
      <c r="B101" s="335" t="str">
        <f>'statement of marks'!D101</f>
        <v/>
      </c>
      <c r="C101" s="335" t="str">
        <f>'statement of marks'!E101</f>
        <v/>
      </c>
      <c r="D101" s="336" t="str">
        <f>'statement of marks'!F101</f>
        <v/>
      </c>
      <c r="E101" s="215" t="str">
        <f>'statement of marks'!H101</f>
        <v>v 095</v>
      </c>
      <c r="F101" s="215" t="str">
        <f>'statement of marks'!I101</f>
        <v>c 095</v>
      </c>
      <c r="G101" s="215" t="str">
        <f>'statement of marks'!J101</f>
        <v>l 095</v>
      </c>
      <c r="H101" s="216" t="str">
        <f>'statement of marks'!B101</f>
        <v/>
      </c>
      <c r="I101" s="216"/>
      <c r="J101" s="207" t="str">
        <f>'statement of marks'!CX101</f>
        <v/>
      </c>
      <c r="K101" s="217" t="str">
        <f>'statement of marks'!CU101</f>
        <v/>
      </c>
      <c r="L101" s="245" t="str">
        <f>'statement of marks'!CV101</f>
        <v/>
      </c>
      <c r="O101" s="246" t="str">
        <f>'statement of marks'!H101</f>
        <v>v 095</v>
      </c>
      <c r="P101" s="209" t="str">
        <f t="shared" si="12"/>
        <v/>
      </c>
      <c r="Q101" s="209" t="str">
        <f t="shared" si="13"/>
        <v/>
      </c>
      <c r="R101" s="209" t="str">
        <f t="shared" si="14"/>
        <v/>
      </c>
      <c r="S101" s="209" t="str">
        <f t="shared" si="15"/>
        <v/>
      </c>
      <c r="T101" s="209" t="str">
        <f t="shared" si="16"/>
        <v/>
      </c>
      <c r="U101" s="209" t="str">
        <f t="shared" si="17"/>
        <v/>
      </c>
      <c r="V101" s="209" t="str">
        <f t="shared" si="18"/>
        <v/>
      </c>
      <c r="W101" s="209" t="str">
        <f t="shared" si="19"/>
        <v/>
      </c>
      <c r="X101" s="209" t="str">
        <f t="shared" si="20"/>
        <v/>
      </c>
      <c r="Y101" s="209" t="str">
        <f t="shared" si="21"/>
        <v/>
      </c>
      <c r="Z101" s="209" t="str">
        <f t="shared" si="22"/>
        <v/>
      </c>
      <c r="AA101" s="209" t="str">
        <f t="shared" si="23"/>
        <v/>
      </c>
      <c r="AB101" s="249"/>
    </row>
    <row r="102" spans="1:28" ht="18.5" customHeight="1">
      <c r="A102" s="334">
        <f>'statement of marks'!A102</f>
        <v>96</v>
      </c>
      <c r="B102" s="335" t="str">
        <f>'statement of marks'!D102</f>
        <v/>
      </c>
      <c r="C102" s="335" t="str">
        <f>'statement of marks'!E102</f>
        <v/>
      </c>
      <c r="D102" s="336" t="str">
        <f>'statement of marks'!F102</f>
        <v/>
      </c>
      <c r="E102" s="215" t="str">
        <f>'statement of marks'!H102</f>
        <v>v 096</v>
      </c>
      <c r="F102" s="215" t="str">
        <f>'statement of marks'!I102</f>
        <v>c 096</v>
      </c>
      <c r="G102" s="215" t="str">
        <f>'statement of marks'!J102</f>
        <v>l 096</v>
      </c>
      <c r="H102" s="216" t="str">
        <f>'statement of marks'!B102</f>
        <v/>
      </c>
      <c r="I102" s="216"/>
      <c r="J102" s="207" t="str">
        <f>'statement of marks'!CX102</f>
        <v/>
      </c>
      <c r="K102" s="217" t="str">
        <f>'statement of marks'!CU102</f>
        <v/>
      </c>
      <c r="L102" s="245" t="str">
        <f>'statement of marks'!CV102</f>
        <v/>
      </c>
      <c r="O102" s="246" t="str">
        <f>'statement of marks'!H102</f>
        <v>v 096</v>
      </c>
      <c r="P102" s="209" t="str">
        <f t="shared" si="12"/>
        <v/>
      </c>
      <c r="Q102" s="209" t="str">
        <f t="shared" si="13"/>
        <v/>
      </c>
      <c r="R102" s="209" t="str">
        <f t="shared" si="14"/>
        <v/>
      </c>
      <c r="S102" s="209" t="str">
        <f t="shared" si="15"/>
        <v/>
      </c>
      <c r="T102" s="209" t="str">
        <f t="shared" si="16"/>
        <v/>
      </c>
      <c r="U102" s="209" t="str">
        <f t="shared" si="17"/>
        <v/>
      </c>
      <c r="V102" s="209" t="str">
        <f t="shared" si="18"/>
        <v/>
      </c>
      <c r="W102" s="209" t="str">
        <f t="shared" si="19"/>
        <v/>
      </c>
      <c r="X102" s="209" t="str">
        <f t="shared" si="20"/>
        <v/>
      </c>
      <c r="Y102" s="209" t="str">
        <f t="shared" si="21"/>
        <v/>
      </c>
      <c r="Z102" s="209" t="str">
        <f t="shared" si="22"/>
        <v/>
      </c>
      <c r="AA102" s="209" t="str">
        <f t="shared" si="23"/>
        <v/>
      </c>
      <c r="AB102" s="249"/>
    </row>
    <row r="103" spans="1:28" ht="18.5" customHeight="1">
      <c r="A103" s="334">
        <f>'statement of marks'!A103</f>
        <v>97</v>
      </c>
      <c r="B103" s="335" t="str">
        <f>'statement of marks'!D103</f>
        <v/>
      </c>
      <c r="C103" s="335" t="str">
        <f>'statement of marks'!E103</f>
        <v/>
      </c>
      <c r="D103" s="336" t="str">
        <f>'statement of marks'!F103</f>
        <v/>
      </c>
      <c r="E103" s="215" t="str">
        <f>'statement of marks'!H103</f>
        <v>v 097</v>
      </c>
      <c r="F103" s="215" t="str">
        <f>'statement of marks'!I103</f>
        <v>c 097</v>
      </c>
      <c r="G103" s="215" t="str">
        <f>'statement of marks'!J103</f>
        <v>l 097</v>
      </c>
      <c r="H103" s="216" t="str">
        <f>'statement of marks'!B103</f>
        <v/>
      </c>
      <c r="I103" s="216"/>
      <c r="J103" s="207" t="str">
        <f>'statement of marks'!CX103</f>
        <v/>
      </c>
      <c r="K103" s="217" t="str">
        <f>'statement of marks'!CU103</f>
        <v/>
      </c>
      <c r="L103" s="245" t="str">
        <f>'statement of marks'!CV103</f>
        <v/>
      </c>
      <c r="O103" s="246" t="str">
        <f>'statement of marks'!H103</f>
        <v>v 097</v>
      </c>
      <c r="P103" s="209" t="str">
        <f t="shared" si="12"/>
        <v/>
      </c>
      <c r="Q103" s="209" t="str">
        <f t="shared" si="13"/>
        <v/>
      </c>
      <c r="R103" s="209" t="str">
        <f t="shared" si="14"/>
        <v/>
      </c>
      <c r="S103" s="209" t="str">
        <f t="shared" si="15"/>
        <v/>
      </c>
      <c r="T103" s="209" t="str">
        <f t="shared" si="16"/>
        <v/>
      </c>
      <c r="U103" s="209" t="str">
        <f t="shared" si="17"/>
        <v/>
      </c>
      <c r="V103" s="209" t="str">
        <f t="shared" si="18"/>
        <v/>
      </c>
      <c r="W103" s="209" t="str">
        <f t="shared" si="19"/>
        <v/>
      </c>
      <c r="X103" s="209" t="str">
        <f t="shared" si="20"/>
        <v/>
      </c>
      <c r="Y103" s="209" t="str">
        <f t="shared" si="21"/>
        <v/>
      </c>
      <c r="Z103" s="209" t="str">
        <f t="shared" si="22"/>
        <v/>
      </c>
      <c r="AA103" s="209" t="str">
        <f t="shared" si="23"/>
        <v/>
      </c>
      <c r="AB103" s="249"/>
    </row>
    <row r="104" spans="1:28" ht="18.5" customHeight="1">
      <c r="A104" s="334">
        <f>'statement of marks'!A104</f>
        <v>98</v>
      </c>
      <c r="B104" s="335" t="str">
        <f>'statement of marks'!D104</f>
        <v/>
      </c>
      <c r="C104" s="335" t="str">
        <f>'statement of marks'!E104</f>
        <v/>
      </c>
      <c r="D104" s="336" t="str">
        <f>'statement of marks'!F104</f>
        <v/>
      </c>
      <c r="E104" s="215" t="str">
        <f>'statement of marks'!H104</f>
        <v>v 098</v>
      </c>
      <c r="F104" s="215" t="str">
        <f>'statement of marks'!I104</f>
        <v>c 098</v>
      </c>
      <c r="G104" s="215" t="str">
        <f>'statement of marks'!J104</f>
        <v>l 098</v>
      </c>
      <c r="H104" s="216" t="str">
        <f>'statement of marks'!B104</f>
        <v/>
      </c>
      <c r="I104" s="216"/>
      <c r="J104" s="207" t="str">
        <f>'statement of marks'!CX104</f>
        <v/>
      </c>
      <c r="K104" s="217" t="str">
        <f>'statement of marks'!CU104</f>
        <v/>
      </c>
      <c r="L104" s="245" t="str">
        <f>'statement of marks'!CV104</f>
        <v/>
      </c>
      <c r="O104" s="246" t="str">
        <f>'statement of marks'!H104</f>
        <v>v 098</v>
      </c>
      <c r="P104" s="209" t="str">
        <f t="shared" si="12"/>
        <v/>
      </c>
      <c r="Q104" s="209" t="str">
        <f t="shared" si="13"/>
        <v/>
      </c>
      <c r="R104" s="209" t="str">
        <f t="shared" si="14"/>
        <v/>
      </c>
      <c r="S104" s="209" t="str">
        <f t="shared" si="15"/>
        <v/>
      </c>
      <c r="T104" s="209" t="str">
        <f t="shared" si="16"/>
        <v/>
      </c>
      <c r="U104" s="209" t="str">
        <f t="shared" si="17"/>
        <v/>
      </c>
      <c r="V104" s="209" t="str">
        <f t="shared" si="18"/>
        <v/>
      </c>
      <c r="W104" s="209" t="str">
        <f t="shared" si="19"/>
        <v/>
      </c>
      <c r="X104" s="209" t="str">
        <f t="shared" si="20"/>
        <v/>
      </c>
      <c r="Y104" s="209" t="str">
        <f t="shared" si="21"/>
        <v/>
      </c>
      <c r="Z104" s="209" t="str">
        <f t="shared" si="22"/>
        <v/>
      </c>
      <c r="AA104" s="209" t="str">
        <f t="shared" si="23"/>
        <v/>
      </c>
      <c r="AB104" s="249"/>
    </row>
    <row r="105" spans="1:28" ht="18.5" customHeight="1">
      <c r="A105" s="334">
        <f>'statement of marks'!A105</f>
        <v>99</v>
      </c>
      <c r="B105" s="335" t="str">
        <f>'statement of marks'!D105</f>
        <v/>
      </c>
      <c r="C105" s="335" t="str">
        <f>'statement of marks'!E105</f>
        <v/>
      </c>
      <c r="D105" s="336" t="str">
        <f>'statement of marks'!F105</f>
        <v/>
      </c>
      <c r="E105" s="215" t="str">
        <f>'statement of marks'!H105</f>
        <v>v 099</v>
      </c>
      <c r="F105" s="215" t="str">
        <f>'statement of marks'!I105</f>
        <v>c 099</v>
      </c>
      <c r="G105" s="215" t="str">
        <f>'statement of marks'!J105</f>
        <v>l 099</v>
      </c>
      <c r="H105" s="216" t="str">
        <f>'statement of marks'!B105</f>
        <v/>
      </c>
      <c r="I105" s="216"/>
      <c r="J105" s="207" t="str">
        <f>'statement of marks'!CX105</f>
        <v/>
      </c>
      <c r="K105" s="217" t="str">
        <f>'statement of marks'!CU105</f>
        <v/>
      </c>
      <c r="L105" s="245" t="str">
        <f>'statement of marks'!CV105</f>
        <v/>
      </c>
      <c r="O105" s="246" t="str">
        <f>'statement of marks'!H105</f>
        <v>v 099</v>
      </c>
      <c r="P105" s="209" t="str">
        <f t="shared" si="12"/>
        <v/>
      </c>
      <c r="Q105" s="209" t="str">
        <f t="shared" si="13"/>
        <v/>
      </c>
      <c r="R105" s="209" t="str">
        <f t="shared" si="14"/>
        <v/>
      </c>
      <c r="S105" s="209" t="str">
        <f t="shared" si="15"/>
        <v/>
      </c>
      <c r="T105" s="209" t="str">
        <f t="shared" si="16"/>
        <v/>
      </c>
      <c r="U105" s="209" t="str">
        <f t="shared" si="17"/>
        <v/>
      </c>
      <c r="V105" s="209" t="str">
        <f t="shared" si="18"/>
        <v/>
      </c>
      <c r="W105" s="209" t="str">
        <f t="shared" si="19"/>
        <v/>
      </c>
      <c r="X105" s="209" t="str">
        <f t="shared" si="20"/>
        <v/>
      </c>
      <c r="Y105" s="209" t="str">
        <f t="shared" si="21"/>
        <v/>
      </c>
      <c r="Z105" s="209" t="str">
        <f t="shared" si="22"/>
        <v/>
      </c>
      <c r="AA105" s="209" t="str">
        <f t="shared" si="23"/>
        <v/>
      </c>
      <c r="AB105" s="249"/>
    </row>
    <row r="106" spans="1:28" ht="18.5" customHeight="1">
      <c r="A106" s="334">
        <f>'statement of marks'!A106</f>
        <v>100</v>
      </c>
      <c r="B106" s="335" t="str">
        <f>'statement of marks'!D106</f>
        <v/>
      </c>
      <c r="C106" s="335" t="str">
        <f>'statement of marks'!E106</f>
        <v/>
      </c>
      <c r="D106" s="336">
        <f>'statement of marks'!F106</f>
        <v>36952</v>
      </c>
      <c r="E106" s="215" t="str">
        <f>'statement of marks'!H106</f>
        <v>v 100</v>
      </c>
      <c r="F106" s="215" t="str">
        <f>'statement of marks'!I106</f>
        <v/>
      </c>
      <c r="G106" s="215" t="str">
        <f>'statement of marks'!J106</f>
        <v/>
      </c>
      <c r="H106" s="216" t="str">
        <f>'statement of marks'!B106</f>
        <v/>
      </c>
      <c r="I106" s="216"/>
      <c r="J106" s="207" t="str">
        <f>'statement of marks'!CX106</f>
        <v/>
      </c>
      <c r="K106" s="217" t="str">
        <f>'statement of marks'!CU106</f>
        <v/>
      </c>
      <c r="L106" s="245" t="str">
        <f>'statement of marks'!CV106</f>
        <v/>
      </c>
      <c r="O106" s="246" t="str">
        <f>'statement of marks'!H106</f>
        <v>v 100</v>
      </c>
      <c r="P106" s="209" t="str">
        <f t="shared" si="12"/>
        <v/>
      </c>
      <c r="Q106" s="209" t="str">
        <f t="shared" si="13"/>
        <v/>
      </c>
      <c r="R106" s="209" t="str">
        <f t="shared" si="14"/>
        <v/>
      </c>
      <c r="S106" s="209" t="str">
        <f t="shared" si="15"/>
        <v/>
      </c>
      <c r="T106" s="209" t="str">
        <f t="shared" si="16"/>
        <v/>
      </c>
      <c r="U106" s="209" t="str">
        <f t="shared" si="17"/>
        <v/>
      </c>
      <c r="V106" s="209" t="str">
        <f t="shared" si="18"/>
        <v/>
      </c>
      <c r="W106" s="209" t="str">
        <f t="shared" si="19"/>
        <v/>
      </c>
      <c r="X106" s="209" t="str">
        <f t="shared" si="20"/>
        <v/>
      </c>
      <c r="Y106" s="209" t="str">
        <f t="shared" si="21"/>
        <v/>
      </c>
      <c r="Z106" s="209" t="str">
        <f t="shared" si="22"/>
        <v/>
      </c>
      <c r="AA106" s="209" t="str">
        <f t="shared" si="23"/>
        <v/>
      </c>
      <c r="AB106" s="249"/>
    </row>
    <row r="107" spans="1:28" ht="19" customHeight="1">
      <c r="A107" s="521"/>
      <c r="B107" s="525" t="s">
        <v>658</v>
      </c>
      <c r="C107" s="522"/>
      <c r="D107" s="972" t="s">
        <v>9</v>
      </c>
      <c r="E107" s="973"/>
      <c r="F107" s="214">
        <f>'statement of marks'!I108</f>
        <v>11</v>
      </c>
      <c r="G107" s="358">
        <f>'statement of marks'!A108</f>
        <v>0</v>
      </c>
      <c r="H107" s="976"/>
      <c r="I107" s="977"/>
      <c r="J107" s="977"/>
      <c r="K107" s="977"/>
      <c r="L107" s="978"/>
      <c r="O107" s="994" t="str">
        <f>A1</f>
        <v>jk- ck- ek/;fed fo|ky; uohu] fuEckgsM+k</v>
      </c>
      <c r="P107" s="995"/>
      <c r="Q107" s="995"/>
      <c r="R107" s="995"/>
      <c r="S107" s="995"/>
      <c r="T107" s="995"/>
      <c r="U107" s="996" t="str">
        <f>O2</f>
        <v>tkfrokj ifj.kke</v>
      </c>
      <c r="V107" s="996"/>
      <c r="W107" s="996"/>
      <c r="X107" s="996"/>
      <c r="Y107" s="996"/>
      <c r="Z107" s="210" t="s">
        <v>67</v>
      </c>
      <c r="AA107" s="992" t="str">
        <f>'statement of marks'!F3</f>
        <v>2015-16</v>
      </c>
      <c r="AB107" s="993"/>
    </row>
    <row r="108" spans="1:28" ht="22.5" customHeight="1">
      <c r="A108" s="521"/>
      <c r="B108" s="525" t="s">
        <v>658</v>
      </c>
      <c r="C108" s="522"/>
      <c r="D108" s="972" t="s">
        <v>10</v>
      </c>
      <c r="E108" s="973"/>
      <c r="F108" s="218">
        <f>COUNTIF($J$7:$J$106,"mRrh.kz")</f>
        <v>5</v>
      </c>
      <c r="G108" s="359">
        <f>'statement of marks'!A109</f>
        <v>0</v>
      </c>
      <c r="H108" s="976"/>
      <c r="I108" s="977"/>
      <c r="J108" s="977"/>
      <c r="K108" s="977"/>
      <c r="L108" s="978"/>
      <c r="O108" s="250"/>
      <c r="P108" s="90" t="str">
        <f t="shared" ref="P108:AB108" si="24">P3</f>
        <v>SC BOYS</v>
      </c>
      <c r="Q108" s="90" t="str">
        <f t="shared" si="24"/>
        <v>SC GIRLS</v>
      </c>
      <c r="R108" s="90" t="str">
        <f t="shared" si="24"/>
        <v>ST BOYS</v>
      </c>
      <c r="S108" s="90" t="str">
        <f t="shared" si="24"/>
        <v>ST GIRLS</v>
      </c>
      <c r="T108" s="90" t="str">
        <f t="shared" si="24"/>
        <v>OBC BOYS</v>
      </c>
      <c r="U108" s="90" t="str">
        <f t="shared" si="24"/>
        <v>OBC GIRLS</v>
      </c>
      <c r="V108" s="90" t="str">
        <f t="shared" si="24"/>
        <v>GEN BOYS</v>
      </c>
      <c r="W108" s="90" t="str">
        <f t="shared" si="24"/>
        <v>GEN GIRLS</v>
      </c>
      <c r="X108" s="90" t="str">
        <f t="shared" si="24"/>
        <v>MIN BOYS</v>
      </c>
      <c r="Y108" s="90" t="str">
        <f t="shared" si="24"/>
        <v>MIN GIRLS</v>
      </c>
      <c r="Z108" s="90" t="str">
        <f t="shared" si="24"/>
        <v>SBC BOYS</v>
      </c>
      <c r="AA108" s="90" t="str">
        <f t="shared" si="24"/>
        <v>SBC GIRL</v>
      </c>
      <c r="AB108" s="251" t="str">
        <f t="shared" si="24"/>
        <v>TOTAL</v>
      </c>
    </row>
    <row r="109" spans="1:28" ht="19" customHeight="1">
      <c r="A109" s="521"/>
      <c r="B109" s="525" t="s">
        <v>658</v>
      </c>
      <c r="C109" s="522"/>
      <c r="D109" s="972" t="s">
        <v>82</v>
      </c>
      <c r="E109" s="973"/>
      <c r="F109" s="218">
        <f>COUNTIF($J$7:$J$106,"d{kksUur")</f>
        <v>1</v>
      </c>
      <c r="G109" s="360">
        <f>'statement of marks'!A110</f>
        <v>0</v>
      </c>
      <c r="H109" s="976"/>
      <c r="I109" s="977"/>
      <c r="J109" s="977"/>
      <c r="K109" s="977"/>
      <c r="L109" s="978"/>
      <c r="O109" s="252" t="s">
        <v>556</v>
      </c>
      <c r="P109" s="91">
        <f>COUNTA(P7:P106)-COUNTBLANK(P7:P106)-COUNTIF(P7:P106,"Lfkkukarfjr")</f>
        <v>2</v>
      </c>
      <c r="Q109" s="91">
        <f t="shared" ref="Q109:AA109" si="25">COUNTA(Q7:Q106)-COUNTBLANK(Q7:Q106)-COUNTIF(Q7:Q106,"Lfkkukarfjr")</f>
        <v>0</v>
      </c>
      <c r="R109" s="91">
        <f t="shared" si="25"/>
        <v>1</v>
      </c>
      <c r="S109" s="91">
        <f t="shared" si="25"/>
        <v>0</v>
      </c>
      <c r="T109" s="91">
        <f t="shared" si="25"/>
        <v>0</v>
      </c>
      <c r="U109" s="91">
        <f t="shared" si="25"/>
        <v>0</v>
      </c>
      <c r="V109" s="91">
        <f>COUNTA(V7:V106)-COUNTBLANK(V7:V106)-COUNTIF(V7:V106,"Lfkkukarfjr")</f>
        <v>0</v>
      </c>
      <c r="W109" s="91">
        <f t="shared" si="25"/>
        <v>1</v>
      </c>
      <c r="X109" s="91">
        <f t="shared" si="25"/>
        <v>0</v>
      </c>
      <c r="Y109" s="91">
        <f t="shared" si="25"/>
        <v>1</v>
      </c>
      <c r="Z109" s="91">
        <f>COUNTA(Z7:Z106)-COUNTBLANK(Z7:Z106)-COUNTIF(Z7:Z106,"Lfkkukarfjr")</f>
        <v>1</v>
      </c>
      <c r="AA109" s="91">
        <f t="shared" si="25"/>
        <v>0</v>
      </c>
      <c r="AB109" s="253">
        <f>SUM(P109:AA109)</f>
        <v>6</v>
      </c>
    </row>
    <row r="110" spans="1:28" ht="19" customHeight="1" thickBot="1">
      <c r="A110" s="523"/>
      <c r="B110" s="526" t="s">
        <v>658</v>
      </c>
      <c r="C110" s="524"/>
      <c r="D110" s="974" t="s">
        <v>2</v>
      </c>
      <c r="E110" s="975"/>
      <c r="F110" s="357">
        <f>F108/F107*100</f>
        <v>45.454545454545453</v>
      </c>
      <c r="G110" s="361">
        <f>'statement of marks'!A111</f>
        <v>0</v>
      </c>
      <c r="H110" s="962"/>
      <c r="I110" s="963"/>
      <c r="J110" s="963"/>
      <c r="K110" s="963"/>
      <c r="L110" s="964"/>
      <c r="O110" s="252" t="s">
        <v>10</v>
      </c>
      <c r="P110" s="91">
        <f>COUNTIF(P7:P106,"mRrh.kZ")</f>
        <v>1</v>
      </c>
      <c r="Q110" s="91">
        <f t="shared" ref="Q110:AA110" si="26">COUNTIF(Q7:Q106,"mRrh.kZ")</f>
        <v>0</v>
      </c>
      <c r="R110" s="91">
        <f t="shared" si="26"/>
        <v>1</v>
      </c>
      <c r="S110" s="91">
        <f t="shared" si="26"/>
        <v>0</v>
      </c>
      <c r="T110" s="91">
        <f t="shared" si="26"/>
        <v>0</v>
      </c>
      <c r="U110" s="91">
        <f t="shared" si="26"/>
        <v>0</v>
      </c>
      <c r="V110" s="91">
        <f t="shared" si="26"/>
        <v>0</v>
      </c>
      <c r="W110" s="91">
        <f t="shared" si="26"/>
        <v>1</v>
      </c>
      <c r="X110" s="91">
        <f t="shared" si="26"/>
        <v>0</v>
      </c>
      <c r="Y110" s="91">
        <f t="shared" si="26"/>
        <v>1</v>
      </c>
      <c r="Z110" s="91">
        <f t="shared" si="26"/>
        <v>1</v>
      </c>
      <c r="AA110" s="91">
        <f t="shared" si="26"/>
        <v>0</v>
      </c>
      <c r="AB110" s="253">
        <f>SUM(P110:AA110)</f>
        <v>5</v>
      </c>
    </row>
    <row r="111" spans="1:28" ht="19" customHeight="1">
      <c r="A111" s="211"/>
      <c r="B111" s="211"/>
      <c r="C111" s="211"/>
      <c r="D111" s="211"/>
      <c r="E111" s="211"/>
      <c r="F111" s="211"/>
      <c r="G111" s="211"/>
      <c r="H111" s="211"/>
      <c r="I111" s="211"/>
      <c r="J111" s="211"/>
      <c r="K111" s="211"/>
      <c r="L111" s="211"/>
      <c r="O111" s="252" t="s">
        <v>82</v>
      </c>
      <c r="P111" s="91">
        <f>COUNTIF(P7:P106,"d{kksUur")</f>
        <v>1</v>
      </c>
      <c r="Q111" s="91">
        <f t="shared" ref="Q111:AA111" si="27">COUNTIF(Q7:Q106,"d{kksUur")</f>
        <v>0</v>
      </c>
      <c r="R111" s="91">
        <f t="shared" si="27"/>
        <v>0</v>
      </c>
      <c r="S111" s="91">
        <f t="shared" si="27"/>
        <v>0</v>
      </c>
      <c r="T111" s="91">
        <f t="shared" si="27"/>
        <v>0</v>
      </c>
      <c r="U111" s="91">
        <f t="shared" si="27"/>
        <v>0</v>
      </c>
      <c r="V111" s="91">
        <f t="shared" si="27"/>
        <v>0</v>
      </c>
      <c r="W111" s="91">
        <f t="shared" si="27"/>
        <v>0</v>
      </c>
      <c r="X111" s="91">
        <f t="shared" si="27"/>
        <v>0</v>
      </c>
      <c r="Y111" s="91">
        <f t="shared" si="27"/>
        <v>0</v>
      </c>
      <c r="Z111" s="91">
        <f t="shared" si="27"/>
        <v>0</v>
      </c>
      <c r="AA111" s="91">
        <f t="shared" si="27"/>
        <v>0</v>
      </c>
      <c r="AB111" s="253">
        <f>SUM(P111:AA111)</f>
        <v>1</v>
      </c>
    </row>
    <row r="112" spans="1:28" ht="19" customHeight="1">
      <c r="A112" s="211"/>
      <c r="B112" s="211"/>
      <c r="C112" s="211"/>
      <c r="D112" s="211"/>
      <c r="E112" s="211"/>
      <c r="F112" s="211"/>
      <c r="G112" s="211"/>
      <c r="H112" s="211"/>
      <c r="I112" s="211"/>
      <c r="J112" s="211"/>
      <c r="K112" s="211"/>
      <c r="L112" s="211"/>
      <c r="O112" s="254" t="s">
        <v>87</v>
      </c>
      <c r="P112" s="205">
        <f>COUNTIF(P7:P106,"LFkkukarfjr")</f>
        <v>0</v>
      </c>
      <c r="Q112" s="205">
        <f t="shared" ref="Q112:AA112" si="28">COUNTIF(Q7:Q106,"LFkkukarfjr")</f>
        <v>0</v>
      </c>
      <c r="R112" s="205">
        <f t="shared" si="28"/>
        <v>0</v>
      </c>
      <c r="S112" s="205">
        <f t="shared" si="28"/>
        <v>0</v>
      </c>
      <c r="T112" s="205">
        <f t="shared" si="28"/>
        <v>1</v>
      </c>
      <c r="U112" s="205">
        <f t="shared" si="28"/>
        <v>0</v>
      </c>
      <c r="V112" s="205">
        <f t="shared" si="28"/>
        <v>0</v>
      </c>
      <c r="W112" s="205">
        <f t="shared" si="28"/>
        <v>0</v>
      </c>
      <c r="X112" s="205">
        <f t="shared" si="28"/>
        <v>0</v>
      </c>
      <c r="Y112" s="205">
        <f t="shared" si="28"/>
        <v>0</v>
      </c>
      <c r="Z112" s="205">
        <f t="shared" si="28"/>
        <v>0</v>
      </c>
      <c r="AA112" s="205">
        <f t="shared" si="28"/>
        <v>1</v>
      </c>
      <c r="AB112" s="253">
        <f>SUM(P112:AA112)</f>
        <v>2</v>
      </c>
    </row>
    <row r="113" spans="1:28" ht="14" customHeight="1" thickBot="1">
      <c r="A113" s="211"/>
      <c r="B113" s="211"/>
      <c r="C113" s="211"/>
      <c r="D113" s="211"/>
      <c r="E113" s="211"/>
      <c r="F113" s="211"/>
      <c r="G113" s="211"/>
      <c r="H113" s="211"/>
      <c r="I113" s="211"/>
      <c r="J113" s="211"/>
      <c r="K113" s="211"/>
      <c r="L113" s="211"/>
      <c r="O113" s="255" t="s">
        <v>555</v>
      </c>
      <c r="P113" s="256">
        <f t="shared" ref="P113:AB113" si="29">IF(P109=0,"",P110/P109*100)</f>
        <v>50</v>
      </c>
      <c r="Q113" s="256" t="str">
        <f t="shared" si="29"/>
        <v/>
      </c>
      <c r="R113" s="256">
        <f t="shared" si="29"/>
        <v>100</v>
      </c>
      <c r="S113" s="256" t="str">
        <f t="shared" si="29"/>
        <v/>
      </c>
      <c r="T113" s="256" t="str">
        <f t="shared" si="29"/>
        <v/>
      </c>
      <c r="U113" s="256" t="str">
        <f t="shared" si="29"/>
        <v/>
      </c>
      <c r="V113" s="256" t="str">
        <f t="shared" si="29"/>
        <v/>
      </c>
      <c r="W113" s="256">
        <f t="shared" si="29"/>
        <v>100</v>
      </c>
      <c r="X113" s="256" t="str">
        <f t="shared" si="29"/>
        <v/>
      </c>
      <c r="Y113" s="256">
        <f t="shared" si="29"/>
        <v>100</v>
      </c>
      <c r="Z113" s="256">
        <f t="shared" si="29"/>
        <v>100</v>
      </c>
      <c r="AA113" s="256" t="str">
        <f t="shared" si="29"/>
        <v/>
      </c>
      <c r="AB113" s="257">
        <f t="shared" si="29"/>
        <v>83.333333333333343</v>
      </c>
    </row>
    <row r="114" spans="1:28" ht="15">
      <c r="A114" s="211"/>
      <c r="B114" s="211"/>
      <c r="C114" s="211"/>
      <c r="D114" s="211"/>
      <c r="E114" s="211"/>
      <c r="F114" s="211"/>
      <c r="G114" s="211"/>
      <c r="H114" s="211"/>
      <c r="I114" s="211"/>
      <c r="J114" s="211"/>
      <c r="K114" s="211"/>
      <c r="L114" s="211"/>
      <c r="O114" s="202"/>
      <c r="P114" s="203"/>
      <c r="Q114" s="203"/>
      <c r="R114" s="203"/>
      <c r="S114" s="203"/>
      <c r="T114" s="203"/>
      <c r="U114" s="203"/>
      <c r="V114" s="203"/>
      <c r="W114" s="203"/>
      <c r="X114" s="203"/>
      <c r="Y114" s="203"/>
      <c r="Z114" s="203"/>
      <c r="AA114" s="203"/>
      <c r="AB114" s="204"/>
    </row>
    <row r="115" spans="1:28" ht="18">
      <c r="P115" s="38"/>
      <c r="Q115" s="38"/>
      <c r="R115" s="38"/>
      <c r="S115" s="38"/>
      <c r="T115" s="38"/>
      <c r="U115" s="38"/>
      <c r="V115" s="38"/>
      <c r="W115" s="38"/>
      <c r="X115" s="38"/>
      <c r="Y115" s="38"/>
      <c r="Z115" s="38"/>
      <c r="AA115" s="38"/>
      <c r="AB115" s="38"/>
    </row>
    <row r="116" spans="1:28" ht="18"/>
    <row r="117" spans="1:28" ht="18"/>
    <row r="118" spans="1:28" ht="18"/>
    <row r="119" spans="1:28" ht="18"/>
    <row r="120" spans="1:28" ht="18"/>
    <row r="121" spans="1:28" ht="18"/>
  </sheetData>
  <sheetProtection password="CC1C" sheet="1" objects="1" scenarios="1" formatCells="0" formatColumns="0" formatRows="0" autoFilter="0"/>
  <protectedRanges>
    <protectedRange password="EA02" sqref="L111:L112 G111:G112 A1:K1 M2:N112 I3 A113:O65531 P114:IO65531 AC2:IO113 P111:AA111 F107:F112 G107:L110 F3:H106 K3:L106 I4:J106 A3:E112" name="sc st obc"/>
    <protectedRange password="EA02" sqref="U108:W108 U107:V107 X107:AB108 O7:AB106 O107:O112 Q107:T108 P107:P110 P112:AA112 Q110:AA110 AB110:AB112 Q109:AB109" name="caste wise result"/>
  </protectedRanges>
  <autoFilter ref="B7:B110"/>
  <mergeCells count="30">
    <mergeCell ref="O2:AB2"/>
    <mergeCell ref="AA107:AB107"/>
    <mergeCell ref="O107:T107"/>
    <mergeCell ref="U107:Y107"/>
    <mergeCell ref="O1:AB1"/>
    <mergeCell ref="K1:L1"/>
    <mergeCell ref="G4:G6"/>
    <mergeCell ref="H4:H6"/>
    <mergeCell ref="J4:J6"/>
    <mergeCell ref="A1:G1"/>
    <mergeCell ref="H1:J1"/>
    <mergeCell ref="D4:D6"/>
    <mergeCell ref="I4:I6"/>
    <mergeCell ref="L3:L6"/>
    <mergeCell ref="H110:L110"/>
    <mergeCell ref="I3:J3"/>
    <mergeCell ref="F4:F6"/>
    <mergeCell ref="K3:K6"/>
    <mergeCell ref="A3:C3"/>
    <mergeCell ref="A4:A6"/>
    <mergeCell ref="B4:B6"/>
    <mergeCell ref="C4:C6"/>
    <mergeCell ref="E4:E6"/>
    <mergeCell ref="D107:E107"/>
    <mergeCell ref="D108:E108"/>
    <mergeCell ref="D109:E109"/>
    <mergeCell ref="D110:E110"/>
    <mergeCell ref="H107:L107"/>
    <mergeCell ref="H108:L108"/>
    <mergeCell ref="H109:L109"/>
  </mergeCells>
  <phoneticPr fontId="14" type="noConversion"/>
  <conditionalFormatting sqref="A3:G3 A4 U107 B4:D6 E4:J4 B7:I106 Z107:AA107 O2:AB6 AB7:AB106 AB114 O113:O114 O7:O107 K3:L3 K7:L106 A7:A111 O108:AB112 F107:G110">
    <cfRule type="cellIs" dxfId="808" priority="46" operator="equal">
      <formula>0</formula>
    </cfRule>
  </conditionalFormatting>
  <conditionalFormatting sqref="C115:D1048576 C3:D106">
    <cfRule type="containsText" dxfId="807" priority="41" stopIfTrue="1" operator="containsText" text="nso">
      <formula>NOT(ISERROR(SEARCH("nso",C3)))</formula>
    </cfRule>
  </conditionalFormatting>
  <conditionalFormatting sqref="AB7:AB106">
    <cfRule type="cellIs" dxfId="806" priority="22" operator="equal">
      <formula>0</formula>
    </cfRule>
  </conditionalFormatting>
  <conditionalFormatting sqref="J7:J106">
    <cfRule type="containsText" dxfId="805" priority="19" operator="containsText" text="lk- mRrh.kZ">
      <formula>NOT(ISERROR(SEARCH("lk- mRrh.kZ",J7)))</formula>
    </cfRule>
    <cfRule type="containsText" dxfId="804" priority="20" operator="containsText" text="d{kksUur">
      <formula>NOT(ISERROR(SEARCH("d{kksUur",J7)))</formula>
    </cfRule>
  </conditionalFormatting>
  <conditionalFormatting sqref="P7:AB106">
    <cfRule type="containsText" dxfId="803" priority="7" operator="containsText" text="mRrh.kZ">
      <formula>NOT(ISERROR(SEARCH("mRrh.kZ",P7)))</formula>
    </cfRule>
    <cfRule type="containsText" dxfId="802" priority="8" operator="containsText" text="d{kksUur">
      <formula>NOT(ISERROR(SEARCH("d{kksUur",P7)))</formula>
    </cfRule>
  </conditionalFormatting>
  <conditionalFormatting sqref="D107 D110">
    <cfRule type="cellIs" dxfId="801" priority="2" operator="equal">
      <formula>0</formula>
    </cfRule>
  </conditionalFormatting>
  <conditionalFormatting sqref="D108:D109">
    <cfRule type="cellIs" dxfId="800" priority="1" operator="equal">
      <formula>0</formula>
    </cfRule>
  </conditionalFormatting>
  <hyperlinks>
    <hyperlink ref="O2:AB2" location="'result aggregate'!V106:AH111" display="tkfrokj ifj.kke"/>
  </hyperlinks>
  <pageMargins left="0.5" right="0.5" top="0.5" bottom="0.5" header="0.3" footer="0.3"/>
  <pageSetup paperSize="5" orientation="landscape"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500FF"/>
  </sheetPr>
  <dimension ref="A1:H4300"/>
  <sheetViews>
    <sheetView zoomScale="150" zoomScaleNormal="150" zoomScalePageLayoutView="150" workbookViewId="0">
      <selection sqref="A1:H1"/>
    </sheetView>
  </sheetViews>
  <sheetFormatPr baseColWidth="10" defaultColWidth="10.83203125" defaultRowHeight="18.25" customHeight="1" x14ac:dyDescent="0"/>
  <cols>
    <col min="1" max="1" width="0.83203125" style="304" customWidth="1"/>
    <col min="2" max="2" width="23.83203125" style="304" customWidth="1"/>
    <col min="3" max="3" width="10.6640625" style="304" customWidth="1"/>
    <col min="4" max="4" width="8.83203125" style="304" customWidth="1"/>
    <col min="5" max="5" width="10.6640625" style="304" customWidth="1"/>
    <col min="6" max="6" width="9.5" style="304" customWidth="1"/>
    <col min="7" max="7" width="11.6640625" style="304" customWidth="1"/>
    <col min="8" max="8" width="9.83203125" style="304" customWidth="1"/>
    <col min="9" max="16384" width="10.83203125" style="304"/>
  </cols>
  <sheetData>
    <row r="1" spans="1:8" ht="18.25" customHeight="1">
      <c r="A1" s="1015" t="s">
        <v>572</v>
      </c>
      <c r="B1" s="1016"/>
      <c r="C1" s="1016"/>
      <c r="D1" s="1016"/>
      <c r="E1" s="1016"/>
      <c r="F1" s="1016"/>
      <c r="G1" s="1016"/>
      <c r="H1" s="1017"/>
    </row>
    <row r="2" spans="1:8" ht="18.25" customHeight="1">
      <c r="A2" s="1018" t="s">
        <v>591</v>
      </c>
      <c r="B2" s="1019"/>
      <c r="C2" s="1019"/>
      <c r="D2" s="1019"/>
      <c r="E2" s="1019"/>
      <c r="F2" s="1019"/>
      <c r="G2" s="1019"/>
      <c r="H2" s="1020"/>
    </row>
    <row r="3" spans="1:8" ht="18.25" customHeight="1">
      <c r="A3" s="305"/>
      <c r="B3" s="1021" t="s">
        <v>67</v>
      </c>
      <c r="C3" s="1021"/>
      <c r="D3" s="306">
        <f>YEAR(details!F7)</f>
        <v>1992</v>
      </c>
      <c r="E3" s="307" t="s">
        <v>574</v>
      </c>
      <c r="F3" s="308" t="str">
        <f>'statement of marks'!$F$3</f>
        <v>2015-16</v>
      </c>
      <c r="G3" s="1021" t="s">
        <v>575</v>
      </c>
      <c r="H3" s="1022"/>
    </row>
    <row r="4" spans="1:8" ht="18.25" customHeight="1">
      <c r="A4" s="305"/>
      <c r="B4" s="1000" t="s">
        <v>573</v>
      </c>
      <c r="C4" s="1001"/>
      <c r="D4" s="1013" t="str">
        <f>'statement of marks'!$A$1</f>
        <v>jk- ck- ek/;fed fo|ky; uohu] fuEckgsM+k</v>
      </c>
      <c r="E4" s="1013"/>
      <c r="F4" s="1013"/>
      <c r="G4" s="1013"/>
      <c r="H4" s="1014"/>
    </row>
    <row r="5" spans="1:8" ht="18.25" customHeight="1">
      <c r="A5" s="305"/>
      <c r="B5" s="1000" t="str">
        <f>'statement of marks'!$H$3</f>
        <v xml:space="preserve">fo|ky; dk Mkbl dksM+ </v>
      </c>
      <c r="C5" s="1001"/>
      <c r="D5" s="1009" t="str">
        <f>'statement of marks'!$I$3</f>
        <v>00001</v>
      </c>
      <c r="E5" s="1010"/>
      <c r="F5" s="1011"/>
      <c r="G5" s="1011"/>
      <c r="H5" s="1012"/>
    </row>
    <row r="6" spans="1:8" ht="18.25" customHeight="1">
      <c r="A6" s="305"/>
      <c r="B6" s="1000" t="s">
        <v>560</v>
      </c>
      <c r="C6" s="1001"/>
      <c r="D6" s="1013" t="str">
        <f>IF('statement of marks'!H7="","",'statement of marks'!H7)</f>
        <v>ckyfd'ku jsxj</v>
      </c>
      <c r="E6" s="1013"/>
      <c r="F6" s="1013"/>
      <c r="G6" s="1013"/>
      <c r="H6" s="1014"/>
    </row>
    <row r="7" spans="1:8" ht="18.25" customHeight="1">
      <c r="A7" s="305"/>
      <c r="B7" s="1000" t="s">
        <v>576</v>
      </c>
      <c r="C7" s="1001"/>
      <c r="D7" s="309" t="str">
        <f>IF('statement of marks'!C7="B","Nk=",IF('statement of marks'!C7="G","Nk=k",""))</f>
        <v>Nk=</v>
      </c>
      <c r="E7" s="310" t="s">
        <v>566</v>
      </c>
      <c r="F7" s="1040" t="str">
        <f>IF('statement of marks'!B7="","",'statement of marks'!B7)</f>
        <v>SC</v>
      </c>
      <c r="G7" s="1040"/>
      <c r="H7" s="1041"/>
    </row>
    <row r="8" spans="1:8" ht="18.25" customHeight="1">
      <c r="A8" s="305"/>
      <c r="B8" s="1000" t="s">
        <v>562</v>
      </c>
      <c r="C8" s="1001"/>
      <c r="D8" s="1013" t="str">
        <f>IF('statement of marks'!J7="","",'statement of marks'!J7)</f>
        <v>Jherh jruh ckbZ</v>
      </c>
      <c r="E8" s="1013"/>
      <c r="F8" s="1013"/>
      <c r="G8" s="1013"/>
      <c r="H8" s="1014"/>
    </row>
    <row r="9" spans="1:8" ht="18.25" customHeight="1">
      <c r="A9" s="305"/>
      <c r="B9" s="1000" t="s">
        <v>561</v>
      </c>
      <c r="C9" s="1001"/>
      <c r="D9" s="1013" t="str">
        <f>IF('statement of marks'!I7="","",'statement of marks'!I7)</f>
        <v>Jh f'koyky</v>
      </c>
      <c r="E9" s="1013"/>
      <c r="F9" s="1013"/>
      <c r="G9" s="1013"/>
      <c r="H9" s="1014"/>
    </row>
    <row r="10" spans="1:8" ht="18.25" customHeight="1">
      <c r="A10" s="305"/>
      <c r="B10" s="1000" t="s">
        <v>578</v>
      </c>
      <c r="C10" s="1001"/>
      <c r="D10" s="1013" t="str">
        <f>IF(details!M7="","",details!M7)</f>
        <v>Jherh xhrk ckbZ</v>
      </c>
      <c r="E10" s="1013"/>
      <c r="F10" s="1013"/>
      <c r="G10" s="1013"/>
      <c r="H10" s="1014"/>
    </row>
    <row r="11" spans="1:8" ht="18.25" customHeight="1">
      <c r="A11" s="305"/>
      <c r="B11" s="1000" t="s">
        <v>623</v>
      </c>
      <c r="C11" s="1001"/>
      <c r="D11" s="1013" t="str">
        <f>IF(details!N7="","",details!N7)</f>
        <v>pkph</v>
      </c>
      <c r="E11" s="1013"/>
      <c r="F11" s="1013"/>
      <c r="G11" s="1013"/>
      <c r="H11" s="1014"/>
    </row>
    <row r="12" spans="1:8" ht="18.25" customHeight="1">
      <c r="A12" s="305"/>
      <c r="B12" s="1000" t="s">
        <v>64</v>
      </c>
      <c r="C12" s="1001"/>
      <c r="D12" s="311" t="str">
        <f>'statement of marks'!$D$3</f>
        <v>2 A</v>
      </c>
      <c r="E12" s="312" t="s">
        <v>564</v>
      </c>
      <c r="F12" s="313">
        <f>IF('statement of marks'!E7="","",'statement of marks'!E7)</f>
        <v>4001</v>
      </c>
      <c r="G12" s="312" t="s">
        <v>577</v>
      </c>
      <c r="H12" s="314">
        <f>IF(details!F7="","",details!F7)</f>
        <v>33610</v>
      </c>
    </row>
    <row r="13" spans="1:8" ht="18.25" customHeight="1">
      <c r="A13" s="305"/>
      <c r="B13" s="1000" t="s">
        <v>567</v>
      </c>
      <c r="C13" s="1001"/>
      <c r="D13" s="1044">
        <f>IF('statement of marks'!F7="","",'statement of marks'!F7)</f>
        <v>36167</v>
      </c>
      <c r="E13" s="1044"/>
      <c r="F13" s="1044"/>
      <c r="G13" s="1044"/>
      <c r="H13" s="1045"/>
    </row>
    <row r="14" spans="1:8" ht="18.25" customHeight="1">
      <c r="A14" s="305"/>
      <c r="B14" s="1000" t="s">
        <v>568</v>
      </c>
      <c r="C14" s="1001"/>
      <c r="D14" s="1037" t="str">
        <f>IF('statement of marks'!G7="","",'statement of marks'!G7)</f>
        <v>lkr tuojh] mUuhl lkS fuUukuoS</v>
      </c>
      <c r="E14" s="1037"/>
      <c r="F14" s="1037"/>
      <c r="G14" s="1037"/>
      <c r="H14" s="1038"/>
    </row>
    <row r="15" spans="1:8" ht="18.25" customHeight="1">
      <c r="A15" s="305"/>
      <c r="B15" s="1023" t="s">
        <v>579</v>
      </c>
      <c r="C15" s="1024"/>
      <c r="D15" s="1024"/>
      <c r="E15" s="1025"/>
      <c r="F15" s="1046" t="str">
        <f>IF(details!P7="","",details!P7)</f>
        <v>MR</v>
      </c>
      <c r="G15" s="1046"/>
      <c r="H15" s="1047"/>
    </row>
    <row r="16" spans="1:8" ht="18.25" customHeight="1">
      <c r="A16" s="305"/>
      <c r="B16" s="1000" t="s">
        <v>583</v>
      </c>
      <c r="C16" s="1001"/>
      <c r="D16" s="1013" t="str">
        <f>IF(details!L7="","",details!L7)</f>
        <v>vkn'kZ dkWyksuh fuEckgsM+k</v>
      </c>
      <c r="E16" s="1013"/>
      <c r="F16" s="1013"/>
      <c r="G16" s="1013"/>
      <c r="H16" s="1014"/>
    </row>
    <row r="17" spans="1:8" ht="18.25" customHeight="1">
      <c r="A17" s="305"/>
      <c r="B17" s="1000" t="s">
        <v>584</v>
      </c>
      <c r="C17" s="1001"/>
      <c r="D17" s="1013" t="str">
        <f>IF(details!O7="","",details!O7)</f>
        <v>v/;;u</v>
      </c>
      <c r="E17" s="1013"/>
      <c r="F17" s="1013"/>
      <c r="G17" s="1013"/>
      <c r="H17" s="1014"/>
    </row>
    <row r="18" spans="1:8" ht="18.25" customHeight="1">
      <c r="A18" s="305"/>
      <c r="B18" s="1000" t="s">
        <v>585</v>
      </c>
      <c r="C18" s="1001"/>
      <c r="D18" s="315" t="str">
        <f>IF('statement of marks'!CX7="mRrh.kZ",'statement of marks'!$D$3,"")</f>
        <v/>
      </c>
      <c r="E18" s="1003" t="s">
        <v>586</v>
      </c>
      <c r="F18" s="1003"/>
      <c r="G18" s="1042" t="str">
        <f>IF(D18="","",D18+1)</f>
        <v/>
      </c>
      <c r="H18" s="1043"/>
    </row>
    <row r="19" spans="1:8" ht="18.25" customHeight="1">
      <c r="A19" s="305"/>
      <c r="B19" s="1000" t="s">
        <v>587</v>
      </c>
      <c r="C19" s="1001"/>
      <c r="D19" s="1006">
        <f>IF(details!$L$4="","",details!$L$4)</f>
        <v>42460</v>
      </c>
      <c r="E19" s="1007"/>
      <c r="F19" s="1003"/>
      <c r="G19" s="1003"/>
      <c r="H19" s="1048"/>
    </row>
    <row r="20" spans="1:8" ht="18.25" customHeight="1">
      <c r="A20" s="305"/>
      <c r="B20" s="1003"/>
      <c r="C20" s="1003"/>
      <c r="D20" s="1004"/>
      <c r="E20" s="1005"/>
      <c r="F20" s="1002"/>
      <c r="G20" s="1002"/>
      <c r="H20" s="1008"/>
    </row>
    <row r="21" spans="1:8" ht="18.25" customHeight="1">
      <c r="A21" s="305"/>
      <c r="B21" s="1003" t="str">
        <f>IF(details!$H$4="","",details!$H$4)</f>
        <v>Jherh js[kk oekZ</v>
      </c>
      <c r="C21" s="1003"/>
      <c r="D21" s="1004"/>
      <c r="E21" s="1005"/>
      <c r="F21" s="1002" t="str">
        <f>IF(details!$E$4="","",details!$E$4)</f>
        <v>Jh jk/ks';ke tk'kh</v>
      </c>
      <c r="G21" s="1002"/>
      <c r="H21" s="1008"/>
    </row>
    <row r="22" spans="1:8" ht="18.25" customHeight="1">
      <c r="A22" s="1039" t="s">
        <v>588</v>
      </c>
      <c r="B22" s="1002"/>
      <c r="C22" s="1002"/>
      <c r="D22" s="1002" t="s">
        <v>589</v>
      </c>
      <c r="E22" s="1002"/>
      <c r="F22" s="1002" t="s">
        <v>590</v>
      </c>
      <c r="G22" s="1002"/>
      <c r="H22" s="1008"/>
    </row>
    <row r="23" spans="1:8" ht="18.25" customHeight="1">
      <c r="A23" s="1018" t="s">
        <v>599</v>
      </c>
      <c r="B23" s="1019"/>
      <c r="C23" s="1019"/>
      <c r="D23" s="1019"/>
      <c r="E23" s="1019"/>
      <c r="F23" s="1019"/>
      <c r="G23" s="1019"/>
      <c r="H23" s="1020"/>
    </row>
    <row r="24" spans="1:8" ht="18.25" customHeight="1">
      <c r="A24" s="305"/>
      <c r="B24" s="316" t="s">
        <v>560</v>
      </c>
      <c r="C24" s="1013" t="str">
        <f>IF('statement of marks'!H7="","",'statement of marks'!H7)</f>
        <v>ckyfd'ku jsxj</v>
      </c>
      <c r="D24" s="1013"/>
      <c r="E24" s="1013"/>
      <c r="F24" s="1013"/>
      <c r="G24" s="1013"/>
      <c r="H24" s="1014"/>
    </row>
    <row r="25" spans="1:8" ht="18.25" customHeight="1">
      <c r="A25" s="305"/>
      <c r="B25" s="316" t="s">
        <v>561</v>
      </c>
      <c r="C25" s="1013" t="str">
        <f>IF('statement of marks'!I7="","",'statement of marks'!I7)</f>
        <v>Jh f'koyky</v>
      </c>
      <c r="D25" s="1013"/>
      <c r="E25" s="1013"/>
      <c r="F25" s="1013"/>
      <c r="G25" s="1013"/>
      <c r="H25" s="1014"/>
    </row>
    <row r="26" spans="1:8" ht="18.25" customHeight="1">
      <c r="A26" s="305"/>
      <c r="B26" s="316" t="s">
        <v>562</v>
      </c>
      <c r="C26" s="1013" t="str">
        <f>IF('statement of marks'!J7="","",'statement of marks'!J7)</f>
        <v>Jherh jruh ckbZ</v>
      </c>
      <c r="D26" s="1013"/>
      <c r="E26" s="1013"/>
      <c r="F26" s="1013"/>
      <c r="G26" s="1013"/>
      <c r="H26" s="1014"/>
    </row>
    <row r="27" spans="1:8" ht="18.25" customHeight="1">
      <c r="A27" s="305"/>
      <c r="B27" s="316" t="s">
        <v>567</v>
      </c>
      <c r="C27" s="317">
        <f>IF('statement of marks'!F7="","",'statement of marks'!F7)</f>
        <v>36167</v>
      </c>
      <c r="D27" s="318" t="s">
        <v>602</v>
      </c>
      <c r="E27" s="1037" t="str">
        <f>IF('statement of marks'!G7="","",'statement of marks'!G7)</f>
        <v>lkr tuojh] mUuhl lkS fuUukuoS</v>
      </c>
      <c r="F27" s="1037"/>
      <c r="G27" s="1037"/>
      <c r="H27" s="1038"/>
    </row>
    <row r="28" spans="1:8" ht="18.25" customHeight="1">
      <c r="A28" s="305"/>
      <c r="B28" s="316" t="s">
        <v>565</v>
      </c>
      <c r="C28" s="319" t="s">
        <v>592</v>
      </c>
      <c r="D28" s="320" t="s">
        <v>593</v>
      </c>
      <c r="E28" s="320" t="s">
        <v>594</v>
      </c>
      <c r="F28" s="320" t="s">
        <v>595</v>
      </c>
      <c r="G28" s="320" t="s">
        <v>596</v>
      </c>
      <c r="H28" s="321"/>
    </row>
    <row r="29" spans="1:8" ht="18.25" customHeight="1">
      <c r="A29" s="305"/>
      <c r="B29" s="322" t="s">
        <v>597</v>
      </c>
      <c r="C29" s="323" t="str">
        <f>IF(AND('statement of marks'!$D$3=1,'statement of marks'!CX7="mRrh.kZ"),'statement of marks'!$F$3,"")</f>
        <v/>
      </c>
      <c r="D29" s="323" t="str">
        <f>IF(AND('statement of marks'!$D$3=2,'statement of marks'!CX7="mRrh.kZ"),'statement of marks'!$F$3,"")</f>
        <v/>
      </c>
      <c r="E29" s="323" t="str">
        <f>IF(AND('statement of marks'!$D$3=3,'statement of marks'!CX7="mRrh.kZ"),'statement of marks'!$F$3,"")</f>
        <v/>
      </c>
      <c r="F29" s="323" t="str">
        <f>IF(AND('statement of marks'!$D$3=4,'statement of marks'!CX7="mRrh.kZ"),'statement of marks'!$F$3,"")</f>
        <v/>
      </c>
      <c r="G29" s="323" t="str">
        <f>IF(AND('statement of marks'!$D$3=5,'statement of marks'!CX7="mRrh.kZ"),'statement of marks'!$F$3,"")</f>
        <v/>
      </c>
      <c r="H29" s="321"/>
    </row>
    <row r="30" spans="1:8" ht="18.25" customHeight="1">
      <c r="A30" s="305"/>
      <c r="B30" s="322" t="str">
        <f>'statement of marks'!$BZ$5</f>
        <v>fgUnh</v>
      </c>
      <c r="C30" s="324"/>
      <c r="D30" s="325"/>
      <c r="E30" s="326" t="str">
        <f>IF(OR('statement of marks'!$CB7="",E29=""),"",'statement of marks'!$CB7)</f>
        <v/>
      </c>
      <c r="F30" s="326" t="str">
        <f>IF(OR('statement of marks'!$CB7="",F29=""),"",'statement of marks'!$CB7)</f>
        <v/>
      </c>
      <c r="G30" s="326" t="str">
        <f>IF(OR('statement of marks'!$CB7="",G29=""),"",'statement of marks'!$CB7)</f>
        <v/>
      </c>
      <c r="H30" s="321"/>
    </row>
    <row r="31" spans="1:8" ht="18.25" customHeight="1">
      <c r="A31" s="305"/>
      <c r="B31" s="322" t="str">
        <f>'statement of marks'!$CC$5</f>
        <v>vaxszth</v>
      </c>
      <c r="C31" s="324"/>
      <c r="D31" s="325"/>
      <c r="E31" s="326" t="str">
        <f>IF(OR('statement of marks'!$CE7="",E29=""),"",'statement of marks'!$CE7)</f>
        <v/>
      </c>
      <c r="F31" s="326" t="str">
        <f>IF(OR('statement of marks'!$CE7="",F29=""),"",'statement of marks'!$CE7)</f>
        <v/>
      </c>
      <c r="G31" s="326" t="str">
        <f>IF(OR('statement of marks'!$CE7="",G29=""),"",'statement of marks'!$CE7)</f>
        <v/>
      </c>
      <c r="H31" s="321"/>
    </row>
    <row r="32" spans="1:8" ht="18.25" customHeight="1">
      <c r="A32" s="305"/>
      <c r="B32" s="322" t="str">
        <f>'statement of marks'!$CF$5</f>
        <v>xf.kr</v>
      </c>
      <c r="C32" s="324"/>
      <c r="D32" s="325"/>
      <c r="E32" s="326" t="str">
        <f>IF(OR('statement of marks'!$CH7="",E29=""),"",'statement of marks'!$CH7)</f>
        <v/>
      </c>
      <c r="F32" s="326" t="str">
        <f>IF(OR('statement of marks'!$CH7="",F29=""),"",'statement of marks'!$CH7)</f>
        <v/>
      </c>
      <c r="G32" s="326" t="str">
        <f>IF(OR('statement of marks'!$CH7="",G29=""),"",'statement of marks'!$CH7)</f>
        <v/>
      </c>
      <c r="H32" s="321"/>
    </row>
    <row r="33" spans="1:8" ht="18.25" customHeight="1">
      <c r="A33" s="305"/>
      <c r="B33" s="322" t="str">
        <f>'statement of marks'!$CI$5</f>
        <v>Ik;kZoj.k v/;;u</v>
      </c>
      <c r="C33" s="324"/>
      <c r="D33" s="325"/>
      <c r="E33" s="326" t="str">
        <f>IF(OR('statement of marks'!$CK7="",E30=""),"",'statement of marks'!$CK7)</f>
        <v/>
      </c>
      <c r="F33" s="326" t="str">
        <f>IF(OR('statement of marks'!$CK7="",F30=""),"",'statement of marks'!$CK7)</f>
        <v/>
      </c>
      <c r="G33" s="326" t="str">
        <f>IF(OR('statement of marks'!$CK7="",G30=""),"",'statement of marks'!$CK7)</f>
        <v/>
      </c>
      <c r="H33" s="321"/>
    </row>
    <row r="34" spans="1:8" ht="18.25" customHeight="1">
      <c r="A34" s="305"/>
      <c r="B34" s="322" t="str">
        <f>'statement of marks'!$CL$5</f>
        <v>dk;kZuqHko</v>
      </c>
      <c r="C34" s="324"/>
      <c r="D34" s="325"/>
      <c r="E34" s="326" t="str">
        <f>IF(OR('statement of marks'!$CN7="",E29=""),"",'statement of marks'!$CN7)</f>
        <v/>
      </c>
      <c r="F34" s="326" t="str">
        <f>IF(OR('statement of marks'!$CN7="",F29=""),"",'statement of marks'!$CN7)</f>
        <v/>
      </c>
      <c r="G34" s="326" t="str">
        <f>IF(OR('statement of marks'!$CN7="",G29=""),"",'statement of marks'!$CN7)</f>
        <v/>
      </c>
      <c r="H34" s="321"/>
    </row>
    <row r="35" spans="1:8" ht="18.25" customHeight="1">
      <c r="A35" s="305"/>
      <c r="B35" s="322" t="str">
        <f>'statement of marks'!$CO$5</f>
        <v>dyk f'k{kk</v>
      </c>
      <c r="C35" s="324"/>
      <c r="D35" s="325"/>
      <c r="E35" s="327" t="str">
        <f>IF(OR('statement of marks'!$CQ7="",E29=""),"",'statement of marks'!$CQ7)</f>
        <v/>
      </c>
      <c r="F35" s="327" t="str">
        <f>IF(OR('statement of marks'!$CQ7="",F29=""),"",'statement of marks'!$CQ7)</f>
        <v/>
      </c>
      <c r="G35" s="327" t="str">
        <f>IF(OR('statement of marks'!$CQ7="",G29=""),"",'statement of marks'!$CQ7)</f>
        <v/>
      </c>
      <c r="H35" s="321"/>
    </row>
    <row r="36" spans="1:8" ht="18.25" customHeight="1">
      <c r="A36" s="305"/>
      <c r="B36" s="328" t="s">
        <v>624</v>
      </c>
      <c r="C36" s="329" t="str">
        <f>C29</f>
        <v/>
      </c>
      <c r="D36" s="329" t="str">
        <f>D29</f>
        <v/>
      </c>
      <c r="E36" s="330" t="str">
        <f>E29</f>
        <v/>
      </c>
      <c r="F36" s="329" t="str">
        <f>F29</f>
        <v/>
      </c>
      <c r="G36" s="329" t="str">
        <f>G29</f>
        <v/>
      </c>
      <c r="H36" s="321"/>
    </row>
    <row r="37" spans="1:8" ht="18.25" customHeight="1">
      <c r="A37" s="305"/>
      <c r="B37" s="322" t="str">
        <f>'statement of marks'!$CV$5</f>
        <v>Nk= mifLFkfr</v>
      </c>
      <c r="C37" s="331"/>
      <c r="D37" s="331"/>
      <c r="E37" s="332" t="str">
        <f>IF(OR('statement of marks'!$CV7="",E29=""),"",'statement of marks'!$CV7)</f>
        <v/>
      </c>
      <c r="F37" s="332" t="str">
        <f>IF(OR('statement of marks'!$CV7="",F29=""),"",'statement of marks'!$CV7)</f>
        <v/>
      </c>
      <c r="G37" s="332" t="str">
        <f>IF(OR('statement of marks'!$CV7="",G29=""),"",'statement of marks'!$CV7)</f>
        <v/>
      </c>
      <c r="H37" s="321"/>
    </row>
    <row r="38" spans="1:8" ht="18.25" customHeight="1">
      <c r="A38" s="305"/>
      <c r="B38" s="322" t="str">
        <f>'statement of marks'!$CU$5</f>
        <v>dqy ehfVax</v>
      </c>
      <c r="C38" s="333"/>
      <c r="D38" s="333"/>
      <c r="E38" s="333" t="str">
        <f>IF(OR('statement of marks'!$CU7="",E29=""),"",'statement of marks'!$CU7)</f>
        <v/>
      </c>
      <c r="F38" s="333" t="str">
        <f>IF(OR('statement of marks'!$CU7="",F29=""),"",'statement of marks'!$CU7)</f>
        <v/>
      </c>
      <c r="G38" s="333" t="str">
        <f>IF(OR('statement of marks'!$CU7="",G29=""),"",'statement of marks'!$CU7)</f>
        <v/>
      </c>
      <c r="H38" s="321"/>
    </row>
    <row r="39" spans="1:8" ht="18.25" customHeight="1">
      <c r="A39" s="305"/>
      <c r="B39" s="322" t="s">
        <v>600</v>
      </c>
      <c r="C39" s="333" t="str">
        <f>IF(OR(C37="",C38=""),"",C37/C38*100)</f>
        <v/>
      </c>
      <c r="D39" s="333" t="str">
        <f t="shared" ref="D39" si="0">IF(OR(D37="",D38=""),"",D37/D38*100)</f>
        <v/>
      </c>
      <c r="E39" s="333" t="str">
        <f t="shared" ref="E39" si="1">IF(OR(E37="",E38=""),"",E37/E38*100)</f>
        <v/>
      </c>
      <c r="F39" s="333" t="str">
        <f t="shared" ref="F39" si="2">IF(OR(F37="",F38=""),"",F37/F38*100)</f>
        <v/>
      </c>
      <c r="G39" s="333" t="str">
        <f t="shared" ref="G39" si="3">IF(OR(G37="",G38=""),"",G37/G38*100)</f>
        <v/>
      </c>
      <c r="H39" s="321"/>
    </row>
    <row r="40" spans="1:8" ht="18.25" customHeight="1">
      <c r="A40" s="305"/>
      <c r="B40" s="322" t="s">
        <v>601</v>
      </c>
      <c r="C40" s="333"/>
      <c r="D40" s="333"/>
      <c r="E40" s="333"/>
      <c r="F40" s="333"/>
      <c r="G40" s="333"/>
      <c r="H40" s="321"/>
    </row>
    <row r="41" spans="1:8" ht="18.25" customHeight="1">
      <c r="A41" s="305"/>
      <c r="B41" s="316" t="s">
        <v>598</v>
      </c>
      <c r="C41" s="1028" t="str">
        <f>IF('statement of marks'!DE7="","",'statement of marks'!DE7)</f>
        <v>n`&lt; fo'okl</v>
      </c>
      <c r="D41" s="1029"/>
      <c r="E41" s="1029"/>
      <c r="F41" s="1029"/>
      <c r="G41" s="1029"/>
      <c r="H41" s="1030"/>
    </row>
    <row r="42" spans="1:8" ht="18.25" customHeight="1">
      <c r="A42" s="1033"/>
      <c r="B42" s="1034"/>
      <c r="C42" s="1026"/>
      <c r="D42" s="1026"/>
      <c r="E42" s="1026"/>
      <c r="F42" s="1026"/>
      <c r="G42" s="1026"/>
      <c r="H42" s="1027"/>
    </row>
    <row r="43" spans="1:8" ht="18.25" customHeight="1" thickBot="1">
      <c r="A43" s="1031" t="s">
        <v>603</v>
      </c>
      <c r="B43" s="1032"/>
      <c r="C43" s="1032" t="s">
        <v>66</v>
      </c>
      <c r="D43" s="1032"/>
      <c r="E43" s="1032"/>
      <c r="F43" s="1035" t="s">
        <v>604</v>
      </c>
      <c r="G43" s="1035"/>
      <c r="H43" s="1036"/>
    </row>
    <row r="44" spans="1:8" ht="18.25" customHeight="1">
      <c r="A44" s="1015" t="s">
        <v>572</v>
      </c>
      <c r="B44" s="1016"/>
      <c r="C44" s="1016"/>
      <c r="D44" s="1016"/>
      <c r="E44" s="1016"/>
      <c r="F44" s="1016"/>
      <c r="G44" s="1016"/>
      <c r="H44" s="1017"/>
    </row>
    <row r="45" spans="1:8" ht="18.25" customHeight="1">
      <c r="A45" s="1018" t="s">
        <v>591</v>
      </c>
      <c r="B45" s="1019"/>
      <c r="C45" s="1019"/>
      <c r="D45" s="1019"/>
      <c r="E45" s="1019"/>
      <c r="F45" s="1019"/>
      <c r="G45" s="1019"/>
      <c r="H45" s="1020"/>
    </row>
    <row r="46" spans="1:8" ht="18.25" customHeight="1">
      <c r="A46" s="305"/>
      <c r="B46" s="1021" t="s">
        <v>67</v>
      </c>
      <c r="C46" s="1021"/>
      <c r="D46" s="306">
        <f>YEAR(details!F8)</f>
        <v>1900</v>
      </c>
      <c r="E46" s="352" t="s">
        <v>574</v>
      </c>
      <c r="F46" s="308" t="str">
        <f>'statement of marks'!$F$3</f>
        <v>2015-16</v>
      </c>
      <c r="G46" s="1021" t="s">
        <v>575</v>
      </c>
      <c r="H46" s="1022"/>
    </row>
    <row r="47" spans="1:8" ht="18.25" customHeight="1">
      <c r="A47" s="305"/>
      <c r="B47" s="1000" t="s">
        <v>573</v>
      </c>
      <c r="C47" s="1001"/>
      <c r="D47" s="1013" t="str">
        <f>'statement of marks'!$A$1</f>
        <v>jk- ck- ek/;fed fo|ky; uohu] fuEckgsM+k</v>
      </c>
      <c r="E47" s="1013"/>
      <c r="F47" s="1013"/>
      <c r="G47" s="1013"/>
      <c r="H47" s="1014"/>
    </row>
    <row r="48" spans="1:8" ht="18.25" customHeight="1">
      <c r="A48" s="305"/>
      <c r="B48" s="1000" t="str">
        <f>'statement of marks'!$H$3</f>
        <v xml:space="preserve">fo|ky; dk Mkbl dksM+ </v>
      </c>
      <c r="C48" s="1001"/>
      <c r="D48" s="1009" t="str">
        <f>'statement of marks'!$I$3</f>
        <v>00001</v>
      </c>
      <c r="E48" s="1010"/>
      <c r="F48" s="1011"/>
      <c r="G48" s="1011"/>
      <c r="H48" s="1012"/>
    </row>
    <row r="49" spans="1:8" ht="18.25" customHeight="1">
      <c r="A49" s="305"/>
      <c r="B49" s="1000" t="s">
        <v>560</v>
      </c>
      <c r="C49" s="1001"/>
      <c r="D49" s="1013" t="str">
        <f>IF('statement of marks'!H8="","",'statement of marks'!H8)</f>
        <v>v 002</v>
      </c>
      <c r="E49" s="1013"/>
      <c r="F49" s="1013"/>
      <c r="G49" s="1013"/>
      <c r="H49" s="1014"/>
    </row>
    <row r="50" spans="1:8" ht="18.25" customHeight="1">
      <c r="A50" s="305"/>
      <c r="B50" s="1000" t="s">
        <v>576</v>
      </c>
      <c r="C50" s="1001"/>
      <c r="D50" s="309" t="str">
        <f>IF('statement of marks'!C8="B","Nk=",IF('statement of marks'!C8="G","Nk=k",""))</f>
        <v>Nk=k</v>
      </c>
      <c r="E50" s="353" t="s">
        <v>566</v>
      </c>
      <c r="F50" s="1040" t="str">
        <f>IF('statement of marks'!B8="","",'statement of marks'!B8)</f>
        <v>ST</v>
      </c>
      <c r="G50" s="1040"/>
      <c r="H50" s="1041"/>
    </row>
    <row r="51" spans="1:8" ht="18.25" customHeight="1">
      <c r="A51" s="305"/>
      <c r="B51" s="1000" t="s">
        <v>562</v>
      </c>
      <c r="C51" s="1001"/>
      <c r="D51" s="1013" t="str">
        <f>IF('statement of marks'!J8="","",'statement of marks'!J8)</f>
        <v>l 002</v>
      </c>
      <c r="E51" s="1013"/>
      <c r="F51" s="1013"/>
      <c r="G51" s="1013"/>
      <c r="H51" s="1014"/>
    </row>
    <row r="52" spans="1:8" ht="18.25" customHeight="1">
      <c r="A52" s="305"/>
      <c r="B52" s="1000" t="s">
        <v>561</v>
      </c>
      <c r="C52" s="1001"/>
      <c r="D52" s="1013" t="str">
        <f>IF('statement of marks'!I8="","",'statement of marks'!I8)</f>
        <v>c 002</v>
      </c>
      <c r="E52" s="1013"/>
      <c r="F52" s="1013"/>
      <c r="G52" s="1013"/>
      <c r="H52" s="1014"/>
    </row>
    <row r="53" spans="1:8" ht="18.25" customHeight="1">
      <c r="A53" s="305"/>
      <c r="B53" s="1000" t="s">
        <v>578</v>
      </c>
      <c r="C53" s="1001"/>
      <c r="D53" s="1013" t="str">
        <f>IF(details!M8="","",details!M8)</f>
        <v/>
      </c>
      <c r="E53" s="1013"/>
      <c r="F53" s="1013"/>
      <c r="G53" s="1013"/>
      <c r="H53" s="1014"/>
    </row>
    <row r="54" spans="1:8" ht="18.25" customHeight="1">
      <c r="A54" s="305"/>
      <c r="B54" s="1000" t="s">
        <v>623</v>
      </c>
      <c r="C54" s="1001"/>
      <c r="D54" s="1013" t="str">
        <f>IF(details!N8="","",details!N8)</f>
        <v/>
      </c>
      <c r="E54" s="1013"/>
      <c r="F54" s="1013"/>
      <c r="G54" s="1013"/>
      <c r="H54" s="1014"/>
    </row>
    <row r="55" spans="1:8" ht="18.25" customHeight="1">
      <c r="A55" s="305"/>
      <c r="B55" s="1000" t="s">
        <v>64</v>
      </c>
      <c r="C55" s="1001"/>
      <c r="D55" s="311" t="str">
        <f>'statement of marks'!$D$3</f>
        <v>2 A</v>
      </c>
      <c r="E55" s="312" t="s">
        <v>564</v>
      </c>
      <c r="F55" s="313">
        <f>IF('statement of marks'!E8="","",'statement of marks'!E8)</f>
        <v>4002</v>
      </c>
      <c r="G55" s="312" t="s">
        <v>577</v>
      </c>
      <c r="H55" s="314" t="str">
        <f>IF(details!F8="","",details!F8)</f>
        <v/>
      </c>
    </row>
    <row r="56" spans="1:8" ht="18.25" customHeight="1">
      <c r="A56" s="305"/>
      <c r="B56" s="1000" t="s">
        <v>567</v>
      </c>
      <c r="C56" s="1001"/>
      <c r="D56" s="1044">
        <f>IF('statement of marks'!F8="","",'statement of marks'!F8)</f>
        <v>37967</v>
      </c>
      <c r="E56" s="1044"/>
      <c r="F56" s="1044"/>
      <c r="G56" s="1044"/>
      <c r="H56" s="1045"/>
    </row>
    <row r="57" spans="1:8" ht="18.25" customHeight="1">
      <c r="A57" s="305"/>
      <c r="B57" s="1000" t="s">
        <v>568</v>
      </c>
      <c r="C57" s="1001"/>
      <c r="D57" s="1037" t="str">
        <f>IF('statement of marks'!G8="","",'statement of marks'!G8)</f>
        <v>ckjg fnlEcj] nks gtkj rhu</v>
      </c>
      <c r="E57" s="1037"/>
      <c r="F57" s="1037"/>
      <c r="G57" s="1037"/>
      <c r="H57" s="1038"/>
    </row>
    <row r="58" spans="1:8" ht="18.25" customHeight="1">
      <c r="A58" s="305"/>
      <c r="B58" s="1023" t="s">
        <v>579</v>
      </c>
      <c r="C58" s="1024"/>
      <c r="D58" s="1024"/>
      <c r="E58" s="1025"/>
      <c r="F58" s="1046" t="str">
        <f>IF(details!P8="","",details!P8)</f>
        <v/>
      </c>
      <c r="G58" s="1046"/>
      <c r="H58" s="1047"/>
    </row>
    <row r="59" spans="1:8" ht="18.25" customHeight="1">
      <c r="A59" s="305"/>
      <c r="B59" s="1000" t="s">
        <v>583</v>
      </c>
      <c r="C59" s="1001"/>
      <c r="D59" s="1013" t="str">
        <f>IF(details!L8="","",details!L8)</f>
        <v>Ik 002</v>
      </c>
      <c r="E59" s="1013"/>
      <c r="F59" s="1013"/>
      <c r="G59" s="1013"/>
      <c r="H59" s="1014"/>
    </row>
    <row r="60" spans="1:8" ht="18.25" customHeight="1">
      <c r="A60" s="305"/>
      <c r="B60" s="1000" t="s">
        <v>584</v>
      </c>
      <c r="C60" s="1001"/>
      <c r="D60" s="1013" t="str">
        <f>IF(details!O8="","",details!O8)</f>
        <v/>
      </c>
      <c r="E60" s="1013"/>
      <c r="F60" s="1013"/>
      <c r="G60" s="1013"/>
      <c r="H60" s="1014"/>
    </row>
    <row r="61" spans="1:8" ht="18.25" customHeight="1">
      <c r="A61" s="305"/>
      <c r="B61" s="1000" t="s">
        <v>585</v>
      </c>
      <c r="C61" s="1001"/>
      <c r="D61" s="354" t="str">
        <f>IF('statement of marks'!CX8="mRrh.kZ",'statement of marks'!$D$3,"")</f>
        <v/>
      </c>
      <c r="E61" s="1003" t="s">
        <v>586</v>
      </c>
      <c r="F61" s="1003"/>
      <c r="G61" s="1042" t="str">
        <f>IF(D61="","",D61+1)</f>
        <v/>
      </c>
      <c r="H61" s="1043"/>
    </row>
    <row r="62" spans="1:8" ht="18.25" customHeight="1">
      <c r="A62" s="305"/>
      <c r="B62" s="1000" t="s">
        <v>587</v>
      </c>
      <c r="C62" s="1001"/>
      <c r="D62" s="1006">
        <f>IF(details!$L$4="","",details!$L$4)</f>
        <v>42460</v>
      </c>
      <c r="E62" s="1007"/>
      <c r="F62" s="1003"/>
      <c r="G62" s="1003"/>
      <c r="H62" s="1048"/>
    </row>
    <row r="63" spans="1:8" ht="18.25" customHeight="1">
      <c r="A63" s="305"/>
      <c r="B63" s="1003"/>
      <c r="C63" s="1003"/>
      <c r="D63" s="1004"/>
      <c r="E63" s="1005"/>
      <c r="F63" s="1002"/>
      <c r="G63" s="1002"/>
      <c r="H63" s="1008"/>
    </row>
    <row r="64" spans="1:8" ht="18.25" customHeight="1">
      <c r="A64" s="305"/>
      <c r="B64" s="1003" t="str">
        <f>IF(details!$H$4="","",details!$H$4)</f>
        <v>Jherh js[kk oekZ</v>
      </c>
      <c r="C64" s="1003"/>
      <c r="D64" s="1004"/>
      <c r="E64" s="1005"/>
      <c r="F64" s="1002" t="str">
        <f>IF(details!$E$4="","",details!$E$4)</f>
        <v>Jh jk/ks';ke tk'kh</v>
      </c>
      <c r="G64" s="1002"/>
      <c r="H64" s="1008"/>
    </row>
    <row r="65" spans="1:8" ht="18.25" customHeight="1">
      <c r="A65" s="1039" t="s">
        <v>588</v>
      </c>
      <c r="B65" s="1002"/>
      <c r="C65" s="1002"/>
      <c r="D65" s="1002" t="s">
        <v>589</v>
      </c>
      <c r="E65" s="1002"/>
      <c r="F65" s="1002" t="s">
        <v>590</v>
      </c>
      <c r="G65" s="1002"/>
      <c r="H65" s="1008"/>
    </row>
    <row r="66" spans="1:8" ht="18.25" customHeight="1">
      <c r="A66" s="1018" t="s">
        <v>599</v>
      </c>
      <c r="B66" s="1019"/>
      <c r="C66" s="1019"/>
      <c r="D66" s="1019"/>
      <c r="E66" s="1019"/>
      <c r="F66" s="1019"/>
      <c r="G66" s="1019"/>
      <c r="H66" s="1020"/>
    </row>
    <row r="67" spans="1:8" ht="18.25" customHeight="1">
      <c r="A67" s="305"/>
      <c r="B67" s="351" t="s">
        <v>560</v>
      </c>
      <c r="C67" s="1013" t="str">
        <f>IF('statement of marks'!H8="","",'statement of marks'!H8)</f>
        <v>v 002</v>
      </c>
      <c r="D67" s="1013"/>
      <c r="E67" s="1013"/>
      <c r="F67" s="1013"/>
      <c r="G67" s="1013"/>
      <c r="H67" s="1014"/>
    </row>
    <row r="68" spans="1:8" ht="18.25" customHeight="1">
      <c r="A68" s="305"/>
      <c r="B68" s="351" t="s">
        <v>561</v>
      </c>
      <c r="C68" s="1013" t="str">
        <f>IF('statement of marks'!I8="","",'statement of marks'!I8)</f>
        <v>c 002</v>
      </c>
      <c r="D68" s="1013"/>
      <c r="E68" s="1013"/>
      <c r="F68" s="1013"/>
      <c r="G68" s="1013"/>
      <c r="H68" s="1014"/>
    </row>
    <row r="69" spans="1:8" ht="18.25" customHeight="1">
      <c r="A69" s="305"/>
      <c r="B69" s="351" t="s">
        <v>562</v>
      </c>
      <c r="C69" s="1013" t="str">
        <f>IF('statement of marks'!J8="","",'statement of marks'!J8)</f>
        <v>l 002</v>
      </c>
      <c r="D69" s="1013"/>
      <c r="E69" s="1013"/>
      <c r="F69" s="1013"/>
      <c r="G69" s="1013"/>
      <c r="H69" s="1014"/>
    </row>
    <row r="70" spans="1:8" ht="18.25" customHeight="1">
      <c r="A70" s="305"/>
      <c r="B70" s="351" t="s">
        <v>567</v>
      </c>
      <c r="C70" s="317">
        <f>IF('statement of marks'!F8="","",'statement of marks'!F8)</f>
        <v>37967</v>
      </c>
      <c r="D70" s="318" t="s">
        <v>602</v>
      </c>
      <c r="E70" s="1037" t="str">
        <f>IF('statement of marks'!G8="","",'statement of marks'!G8)</f>
        <v>ckjg fnlEcj] nks gtkj rhu</v>
      </c>
      <c r="F70" s="1037"/>
      <c r="G70" s="1037"/>
      <c r="H70" s="1038"/>
    </row>
    <row r="71" spans="1:8" ht="18.25" customHeight="1">
      <c r="A71" s="305"/>
      <c r="B71" s="351" t="s">
        <v>565</v>
      </c>
      <c r="C71" s="319" t="s">
        <v>592</v>
      </c>
      <c r="D71" s="320" t="s">
        <v>593</v>
      </c>
      <c r="E71" s="320" t="s">
        <v>594</v>
      </c>
      <c r="F71" s="320" t="s">
        <v>595</v>
      </c>
      <c r="G71" s="320" t="s">
        <v>596</v>
      </c>
      <c r="H71" s="321"/>
    </row>
    <row r="72" spans="1:8" ht="18.25" customHeight="1">
      <c r="A72" s="305"/>
      <c r="B72" s="350" t="s">
        <v>597</v>
      </c>
      <c r="C72" s="323" t="str">
        <f>IF(AND('statement of marks'!$D$3=1,'statement of marks'!CX8="mRrh.kZ"),'statement of marks'!$F$3,"")</f>
        <v/>
      </c>
      <c r="D72" s="323" t="str">
        <f>IF(AND('statement of marks'!$D$3=2,'statement of marks'!CX8="mRrh.kZ"),'statement of marks'!$F$3,"")</f>
        <v/>
      </c>
      <c r="E72" s="323" t="str">
        <f>IF(AND('statement of marks'!$D$3=3,'statement of marks'!CX8="mRrh.kZ"),'statement of marks'!$F$3,"")</f>
        <v/>
      </c>
      <c r="F72" s="323" t="str">
        <f>IF(AND('statement of marks'!$D$3=4,'statement of marks'!CX8="mRrh.kZ"),'statement of marks'!$F$3,"")</f>
        <v/>
      </c>
      <c r="G72" s="323" t="str">
        <f>IF(AND('statement of marks'!$D$3=5,'statement of marks'!CX8="mRrh.kZ"),'statement of marks'!$F$3,"")</f>
        <v/>
      </c>
      <c r="H72" s="321"/>
    </row>
    <row r="73" spans="1:8" ht="18.25" customHeight="1">
      <c r="A73" s="305"/>
      <c r="B73" s="350" t="str">
        <f>'statement of marks'!$BZ$5</f>
        <v>fgUnh</v>
      </c>
      <c r="C73" s="324"/>
      <c r="D73" s="325"/>
      <c r="E73" s="326" t="str">
        <f>IF(OR('statement of marks'!$CB8="",E72=""),"",'statement of marks'!$CB8)</f>
        <v/>
      </c>
      <c r="F73" s="326" t="str">
        <f>IF(OR('statement of marks'!$CB8="",F72=""),"",'statement of marks'!$CB8)</f>
        <v/>
      </c>
      <c r="G73" s="326" t="str">
        <f>IF(OR('statement of marks'!$CB8="",G72=""),"",'statement of marks'!$CB8)</f>
        <v/>
      </c>
      <c r="H73" s="321"/>
    </row>
    <row r="74" spans="1:8" ht="18.25" customHeight="1">
      <c r="A74" s="305"/>
      <c r="B74" s="350" t="str">
        <f>'statement of marks'!$CC$5</f>
        <v>vaxszth</v>
      </c>
      <c r="C74" s="324"/>
      <c r="D74" s="325"/>
      <c r="E74" s="326" t="str">
        <f>IF(OR('statement of marks'!$CE8="",E72=""),"",'statement of marks'!$CE8)</f>
        <v/>
      </c>
      <c r="F74" s="326" t="str">
        <f>IF(OR('statement of marks'!$CE8="",F72=""),"",'statement of marks'!$CE8)</f>
        <v/>
      </c>
      <c r="G74" s="326" t="str">
        <f>IF(OR('statement of marks'!$CE8="",G72=""),"",'statement of marks'!$CE8)</f>
        <v/>
      </c>
      <c r="H74" s="321"/>
    </row>
    <row r="75" spans="1:8" ht="18.25" customHeight="1">
      <c r="A75" s="305"/>
      <c r="B75" s="350" t="str">
        <f>'statement of marks'!$CF$5</f>
        <v>xf.kr</v>
      </c>
      <c r="C75" s="324"/>
      <c r="D75" s="325"/>
      <c r="E75" s="326" t="str">
        <f>IF(OR('statement of marks'!$CH8="",E72=""),"",'statement of marks'!$CH8)</f>
        <v/>
      </c>
      <c r="F75" s="326" t="str">
        <f>IF(OR('statement of marks'!$CH8="",F72=""),"",'statement of marks'!$CH8)</f>
        <v/>
      </c>
      <c r="G75" s="326" t="str">
        <f>IF(OR('statement of marks'!$CH8="",G72=""),"",'statement of marks'!$CH8)</f>
        <v/>
      </c>
      <c r="H75" s="321"/>
    </row>
    <row r="76" spans="1:8" ht="18.25" customHeight="1">
      <c r="A76" s="305"/>
      <c r="B76" s="350" t="str">
        <f>'statement of marks'!$CI$5</f>
        <v>Ik;kZoj.k v/;;u</v>
      </c>
      <c r="C76" s="324"/>
      <c r="D76" s="325"/>
      <c r="E76" s="326" t="str">
        <f>IF(OR('statement of marks'!$CK8="",E73=""),"",'statement of marks'!$CK8)</f>
        <v/>
      </c>
      <c r="F76" s="326" t="str">
        <f>IF(OR('statement of marks'!$CK8="",F73=""),"",'statement of marks'!$CK8)</f>
        <v/>
      </c>
      <c r="G76" s="326" t="str">
        <f>IF(OR('statement of marks'!$CK8="",G73=""),"",'statement of marks'!$CK8)</f>
        <v/>
      </c>
      <c r="H76" s="321"/>
    </row>
    <row r="77" spans="1:8" ht="18.25" customHeight="1">
      <c r="A77" s="305"/>
      <c r="B77" s="350" t="str">
        <f>'statement of marks'!$CL$5</f>
        <v>dk;kZuqHko</v>
      </c>
      <c r="C77" s="324"/>
      <c r="D77" s="325"/>
      <c r="E77" s="326" t="str">
        <f>IF(OR('statement of marks'!$CN8="",E72=""),"",'statement of marks'!$CN8)</f>
        <v/>
      </c>
      <c r="F77" s="326" t="str">
        <f>IF(OR('statement of marks'!$CN8="",F72=""),"",'statement of marks'!$CN8)</f>
        <v/>
      </c>
      <c r="G77" s="326" t="str">
        <f>IF(OR('statement of marks'!$CN8="",G72=""),"",'statement of marks'!$CN8)</f>
        <v/>
      </c>
      <c r="H77" s="321"/>
    </row>
    <row r="78" spans="1:8" ht="18.25" customHeight="1">
      <c r="A78" s="305"/>
      <c r="B78" s="350" t="str">
        <f>'statement of marks'!$CO$5</f>
        <v>dyk f'k{kk</v>
      </c>
      <c r="C78" s="324"/>
      <c r="D78" s="325"/>
      <c r="E78" s="327" t="str">
        <f>IF(OR('statement of marks'!$CQ8="",E72=""),"",'statement of marks'!$CQ8)</f>
        <v/>
      </c>
      <c r="F78" s="327" t="str">
        <f>IF(OR('statement of marks'!$CQ8="",F72=""),"",'statement of marks'!$CQ8)</f>
        <v/>
      </c>
      <c r="G78" s="327" t="str">
        <f>IF(OR('statement of marks'!$CQ8="",G72=""),"",'statement of marks'!$CQ8)</f>
        <v/>
      </c>
      <c r="H78" s="321"/>
    </row>
    <row r="79" spans="1:8" ht="18.25" customHeight="1">
      <c r="A79" s="305"/>
      <c r="B79" s="328" t="s">
        <v>624</v>
      </c>
      <c r="C79" s="329" t="str">
        <f>C72</f>
        <v/>
      </c>
      <c r="D79" s="329" t="str">
        <f>D72</f>
        <v/>
      </c>
      <c r="E79" s="330" t="str">
        <f>E72</f>
        <v/>
      </c>
      <c r="F79" s="329" t="str">
        <f>F72</f>
        <v/>
      </c>
      <c r="G79" s="329" t="str">
        <f>G72</f>
        <v/>
      </c>
      <c r="H79" s="321"/>
    </row>
    <row r="80" spans="1:8" ht="18.25" customHeight="1">
      <c r="A80" s="305"/>
      <c r="B80" s="350" t="str">
        <f>'statement of marks'!$CV$5</f>
        <v>Nk= mifLFkfr</v>
      </c>
      <c r="C80" s="331"/>
      <c r="D80" s="331"/>
      <c r="E80" s="332" t="str">
        <f>IF(OR('statement of marks'!$CV8="",E72=""),"",'statement of marks'!$CV8)</f>
        <v/>
      </c>
      <c r="F80" s="332" t="str">
        <f>IF(OR('statement of marks'!$CV8="",F72=""),"",'statement of marks'!$CV8)</f>
        <v/>
      </c>
      <c r="G80" s="332" t="str">
        <f>IF(OR('statement of marks'!$CV8="",G72=""),"",'statement of marks'!$CV8)</f>
        <v/>
      </c>
      <c r="H80" s="321"/>
    </row>
    <row r="81" spans="1:8" ht="18.25" customHeight="1">
      <c r="A81" s="305"/>
      <c r="B81" s="350" t="str">
        <f>'statement of marks'!$CU$5</f>
        <v>dqy ehfVax</v>
      </c>
      <c r="C81" s="333"/>
      <c r="D81" s="333"/>
      <c r="E81" s="333" t="str">
        <f>IF(OR('statement of marks'!$CU8="",E72=""),"",'statement of marks'!$CU8)</f>
        <v/>
      </c>
      <c r="F81" s="333" t="str">
        <f>IF(OR('statement of marks'!$CU8="",F72=""),"",'statement of marks'!$CU8)</f>
        <v/>
      </c>
      <c r="G81" s="333" t="str">
        <f>IF(OR('statement of marks'!$CU8="",G72=""),"",'statement of marks'!$CU8)</f>
        <v/>
      </c>
      <c r="H81" s="321"/>
    </row>
    <row r="82" spans="1:8" ht="18.25" customHeight="1">
      <c r="A82" s="305"/>
      <c r="B82" s="350" t="s">
        <v>600</v>
      </c>
      <c r="C82" s="333" t="str">
        <f>IF(OR(C80="",C81=""),"",C80/C81*100)</f>
        <v/>
      </c>
      <c r="D82" s="333" t="str">
        <f t="shared" ref="D82:G82" si="4">IF(OR(D80="",D81=""),"",D80/D81*100)</f>
        <v/>
      </c>
      <c r="E82" s="333" t="str">
        <f t="shared" si="4"/>
        <v/>
      </c>
      <c r="F82" s="333" t="str">
        <f t="shared" si="4"/>
        <v/>
      </c>
      <c r="G82" s="333" t="str">
        <f t="shared" si="4"/>
        <v/>
      </c>
      <c r="H82" s="321"/>
    </row>
    <row r="83" spans="1:8" ht="18.25" customHeight="1">
      <c r="A83" s="305"/>
      <c r="B83" s="350" t="s">
        <v>601</v>
      </c>
      <c r="C83" s="333"/>
      <c r="D83" s="333"/>
      <c r="E83" s="333"/>
      <c r="F83" s="333"/>
      <c r="G83" s="333"/>
      <c r="H83" s="321"/>
    </row>
    <row r="84" spans="1:8" ht="18.25" customHeight="1">
      <c r="A84" s="305"/>
      <c r="B84" s="351" t="s">
        <v>598</v>
      </c>
      <c r="C84" s="1028" t="str">
        <f>IF('statement of marks'!DE8="","",'statement of marks'!DE8)</f>
        <v/>
      </c>
      <c r="D84" s="1029"/>
      <c r="E84" s="1029"/>
      <c r="F84" s="1029"/>
      <c r="G84" s="1029"/>
      <c r="H84" s="1030"/>
    </row>
    <row r="85" spans="1:8" ht="18.25" customHeight="1">
      <c r="A85" s="1033"/>
      <c r="B85" s="1034"/>
      <c r="C85" s="1026"/>
      <c r="D85" s="1026"/>
      <c r="E85" s="1026"/>
      <c r="F85" s="1026"/>
      <c r="G85" s="1026"/>
      <c r="H85" s="1027"/>
    </row>
    <row r="86" spans="1:8" ht="18.25" customHeight="1" thickBot="1">
      <c r="A86" s="1031" t="s">
        <v>603</v>
      </c>
      <c r="B86" s="1032"/>
      <c r="C86" s="1032" t="s">
        <v>66</v>
      </c>
      <c r="D86" s="1032"/>
      <c r="E86" s="1032"/>
      <c r="F86" s="1035" t="s">
        <v>604</v>
      </c>
      <c r="G86" s="1035"/>
      <c r="H86" s="1036"/>
    </row>
    <row r="87" spans="1:8" ht="18.25" customHeight="1">
      <c r="A87" s="1015" t="s">
        <v>572</v>
      </c>
      <c r="B87" s="1016"/>
      <c r="C87" s="1016"/>
      <c r="D87" s="1016"/>
      <c r="E87" s="1016"/>
      <c r="F87" s="1016"/>
      <c r="G87" s="1016"/>
      <c r="H87" s="1017"/>
    </row>
    <row r="88" spans="1:8" ht="18.25" customHeight="1">
      <c r="A88" s="1018" t="s">
        <v>591</v>
      </c>
      <c r="B88" s="1019"/>
      <c r="C88" s="1019"/>
      <c r="D88" s="1019"/>
      <c r="E88" s="1019"/>
      <c r="F88" s="1019"/>
      <c r="G88" s="1019"/>
      <c r="H88" s="1020"/>
    </row>
    <row r="89" spans="1:8" ht="18.25" customHeight="1">
      <c r="A89" s="305"/>
      <c r="B89" s="1021" t="s">
        <v>67</v>
      </c>
      <c r="C89" s="1021"/>
      <c r="D89" s="306">
        <f>YEAR(details!F9)</f>
        <v>1900</v>
      </c>
      <c r="E89" s="352" t="s">
        <v>574</v>
      </c>
      <c r="F89" s="308" t="str">
        <f>'statement of marks'!$F$3</f>
        <v>2015-16</v>
      </c>
      <c r="G89" s="1021" t="s">
        <v>575</v>
      </c>
      <c r="H89" s="1022"/>
    </row>
    <row r="90" spans="1:8" ht="18.25" customHeight="1">
      <c r="A90" s="305"/>
      <c r="B90" s="1000" t="s">
        <v>573</v>
      </c>
      <c r="C90" s="1001"/>
      <c r="D90" s="1013" t="str">
        <f>'statement of marks'!$A$1</f>
        <v>jk- ck- ek/;fed fo|ky; uohu] fuEckgsM+k</v>
      </c>
      <c r="E90" s="1013"/>
      <c r="F90" s="1013"/>
      <c r="G90" s="1013"/>
      <c r="H90" s="1014"/>
    </row>
    <row r="91" spans="1:8" ht="18.25" customHeight="1">
      <c r="A91" s="305"/>
      <c r="B91" s="1000" t="str">
        <f>'statement of marks'!$H$3</f>
        <v xml:space="preserve">fo|ky; dk Mkbl dksM+ </v>
      </c>
      <c r="C91" s="1001"/>
      <c r="D91" s="1009" t="str">
        <f>'statement of marks'!$I$3</f>
        <v>00001</v>
      </c>
      <c r="E91" s="1010"/>
      <c r="F91" s="1011"/>
      <c r="G91" s="1011"/>
      <c r="H91" s="1012"/>
    </row>
    <row r="92" spans="1:8" ht="18.25" customHeight="1">
      <c r="A92" s="305"/>
      <c r="B92" s="1000" t="s">
        <v>560</v>
      </c>
      <c r="C92" s="1001"/>
      <c r="D92" s="1013" t="str">
        <f>IF('statement of marks'!H9="","",'statement of marks'!H9)</f>
        <v>v 003</v>
      </c>
      <c r="E92" s="1013"/>
      <c r="F92" s="1013"/>
      <c r="G92" s="1013"/>
      <c r="H92" s="1014"/>
    </row>
    <row r="93" spans="1:8" ht="18.25" customHeight="1">
      <c r="A93" s="305"/>
      <c r="B93" s="1000" t="s">
        <v>576</v>
      </c>
      <c r="C93" s="1001"/>
      <c r="D93" s="309" t="str">
        <f>IF('statement of marks'!C9="B","Nk=",IF('statement of marks'!C9="G","Nk=k",""))</f>
        <v>Nk=k</v>
      </c>
      <c r="E93" s="353" t="s">
        <v>566</v>
      </c>
      <c r="F93" s="1040" t="str">
        <f>IF('statement of marks'!B9="","",'statement of marks'!B9)</f>
        <v>OBC</v>
      </c>
      <c r="G93" s="1040"/>
      <c r="H93" s="1041"/>
    </row>
    <row r="94" spans="1:8" ht="18.25" customHeight="1">
      <c r="A94" s="305"/>
      <c r="B94" s="1000" t="s">
        <v>562</v>
      </c>
      <c r="C94" s="1001"/>
      <c r="D94" s="1013" t="str">
        <f>IF('statement of marks'!J9="","",'statement of marks'!J9)</f>
        <v>l 003</v>
      </c>
      <c r="E94" s="1013"/>
      <c r="F94" s="1013"/>
      <c r="G94" s="1013"/>
      <c r="H94" s="1014"/>
    </row>
    <row r="95" spans="1:8" ht="18.25" customHeight="1">
      <c r="A95" s="305"/>
      <c r="B95" s="1000" t="s">
        <v>561</v>
      </c>
      <c r="C95" s="1001"/>
      <c r="D95" s="1013" t="str">
        <f>IF('statement of marks'!I9="","",'statement of marks'!I9)</f>
        <v>c 003</v>
      </c>
      <c r="E95" s="1013"/>
      <c r="F95" s="1013"/>
      <c r="G95" s="1013"/>
      <c r="H95" s="1014"/>
    </row>
    <row r="96" spans="1:8" ht="18.25" customHeight="1">
      <c r="A96" s="305"/>
      <c r="B96" s="1000" t="s">
        <v>578</v>
      </c>
      <c r="C96" s="1001"/>
      <c r="D96" s="1013" t="str">
        <f>IF(details!M9="","",details!M9)</f>
        <v/>
      </c>
      <c r="E96" s="1013"/>
      <c r="F96" s="1013"/>
      <c r="G96" s="1013"/>
      <c r="H96" s="1014"/>
    </row>
    <row r="97" spans="1:8" ht="18.25" customHeight="1">
      <c r="A97" s="305"/>
      <c r="B97" s="1000" t="s">
        <v>623</v>
      </c>
      <c r="C97" s="1001"/>
      <c r="D97" s="1013" t="str">
        <f>IF(details!N9="","",details!N9)</f>
        <v/>
      </c>
      <c r="E97" s="1013"/>
      <c r="F97" s="1013"/>
      <c r="G97" s="1013"/>
      <c r="H97" s="1014"/>
    </row>
    <row r="98" spans="1:8" ht="18.25" customHeight="1">
      <c r="A98" s="305"/>
      <c r="B98" s="1000" t="s">
        <v>64</v>
      </c>
      <c r="C98" s="1001"/>
      <c r="D98" s="311" t="str">
        <f>'statement of marks'!$D$3</f>
        <v>2 A</v>
      </c>
      <c r="E98" s="312" t="s">
        <v>564</v>
      </c>
      <c r="F98" s="313">
        <f>IF('statement of marks'!E9="","",'statement of marks'!E9)</f>
        <v>4003</v>
      </c>
      <c r="G98" s="312" t="s">
        <v>577</v>
      </c>
      <c r="H98" s="314" t="str">
        <f>IF(details!F9="","",details!F9)</f>
        <v/>
      </c>
    </row>
    <row r="99" spans="1:8" ht="18.25" customHeight="1">
      <c r="A99" s="305"/>
      <c r="B99" s="1000" t="s">
        <v>567</v>
      </c>
      <c r="C99" s="1001"/>
      <c r="D99" s="1044" t="str">
        <f>IF('statement of marks'!F9="","",'statement of marks'!F9)</f>
        <v/>
      </c>
      <c r="E99" s="1044"/>
      <c r="F99" s="1044"/>
      <c r="G99" s="1044"/>
      <c r="H99" s="1045"/>
    </row>
    <row r="100" spans="1:8" ht="18.25" customHeight="1">
      <c r="A100" s="305"/>
      <c r="B100" s="1000" t="s">
        <v>568</v>
      </c>
      <c r="C100" s="1001"/>
      <c r="D100" s="1037" t="str">
        <f>IF('statement of marks'!G9="","",'statement of marks'!G9)</f>
        <v/>
      </c>
      <c r="E100" s="1037"/>
      <c r="F100" s="1037"/>
      <c r="G100" s="1037"/>
      <c r="H100" s="1038"/>
    </row>
    <row r="101" spans="1:8" ht="18.25" customHeight="1">
      <c r="A101" s="305"/>
      <c r="B101" s="1023" t="s">
        <v>579</v>
      </c>
      <c r="C101" s="1024"/>
      <c r="D101" s="1024"/>
      <c r="E101" s="1025"/>
      <c r="F101" s="1046" t="str">
        <f>IF(details!P9="","",details!P9)</f>
        <v/>
      </c>
      <c r="G101" s="1046"/>
      <c r="H101" s="1047"/>
    </row>
    <row r="102" spans="1:8" ht="18.25" customHeight="1">
      <c r="A102" s="305"/>
      <c r="B102" s="1000" t="s">
        <v>583</v>
      </c>
      <c r="C102" s="1001"/>
      <c r="D102" s="1013" t="str">
        <f>IF(details!L9="","",details!L9)</f>
        <v>Ik 003</v>
      </c>
      <c r="E102" s="1013"/>
      <c r="F102" s="1013"/>
      <c r="G102" s="1013"/>
      <c r="H102" s="1014"/>
    </row>
    <row r="103" spans="1:8" ht="18.25" customHeight="1">
      <c r="A103" s="305"/>
      <c r="B103" s="1000" t="s">
        <v>584</v>
      </c>
      <c r="C103" s="1001"/>
      <c r="D103" s="1013" t="str">
        <f>IF(details!O9="","",details!O9)</f>
        <v/>
      </c>
      <c r="E103" s="1013"/>
      <c r="F103" s="1013"/>
      <c r="G103" s="1013"/>
      <c r="H103" s="1014"/>
    </row>
    <row r="104" spans="1:8" ht="18.25" customHeight="1">
      <c r="A104" s="305"/>
      <c r="B104" s="1000" t="s">
        <v>585</v>
      </c>
      <c r="C104" s="1001"/>
      <c r="D104" s="354" t="str">
        <f>IF('statement of marks'!CX9="mRrh.kZ",'statement of marks'!$D$3,"")</f>
        <v/>
      </c>
      <c r="E104" s="1003" t="s">
        <v>586</v>
      </c>
      <c r="F104" s="1003"/>
      <c r="G104" s="1042" t="str">
        <f>IF(D104="","",D104+1)</f>
        <v/>
      </c>
      <c r="H104" s="1043"/>
    </row>
    <row r="105" spans="1:8" ht="18.25" customHeight="1">
      <c r="A105" s="305"/>
      <c r="B105" s="1000" t="s">
        <v>587</v>
      </c>
      <c r="C105" s="1001"/>
      <c r="D105" s="1006">
        <f>IF(details!$L$4="","",details!$L$4)</f>
        <v>42460</v>
      </c>
      <c r="E105" s="1007"/>
      <c r="F105" s="1003"/>
      <c r="G105" s="1003"/>
      <c r="H105" s="1048"/>
    </row>
    <row r="106" spans="1:8" ht="18.25" customHeight="1">
      <c r="A106" s="305"/>
      <c r="B106" s="1003"/>
      <c r="C106" s="1003"/>
      <c r="D106" s="1004"/>
      <c r="E106" s="1005"/>
      <c r="F106" s="1002"/>
      <c r="G106" s="1002"/>
      <c r="H106" s="1008"/>
    </row>
    <row r="107" spans="1:8" ht="18.25" customHeight="1">
      <c r="A107" s="305"/>
      <c r="B107" s="1003" t="str">
        <f>IF(details!$H$4="","",details!$H$4)</f>
        <v>Jherh js[kk oekZ</v>
      </c>
      <c r="C107" s="1003"/>
      <c r="D107" s="1004"/>
      <c r="E107" s="1005"/>
      <c r="F107" s="1002" t="str">
        <f>IF(details!$E$4="","",details!$E$4)</f>
        <v>Jh jk/ks';ke tk'kh</v>
      </c>
      <c r="G107" s="1002"/>
      <c r="H107" s="1008"/>
    </row>
    <row r="108" spans="1:8" ht="18.25" customHeight="1">
      <c r="A108" s="1039" t="s">
        <v>588</v>
      </c>
      <c r="B108" s="1002"/>
      <c r="C108" s="1002"/>
      <c r="D108" s="1002" t="s">
        <v>589</v>
      </c>
      <c r="E108" s="1002"/>
      <c r="F108" s="1002" t="s">
        <v>590</v>
      </c>
      <c r="G108" s="1002"/>
      <c r="H108" s="1008"/>
    </row>
    <row r="109" spans="1:8" ht="18.25" customHeight="1">
      <c r="A109" s="1018" t="s">
        <v>599</v>
      </c>
      <c r="B109" s="1019"/>
      <c r="C109" s="1019"/>
      <c r="D109" s="1019"/>
      <c r="E109" s="1019"/>
      <c r="F109" s="1019"/>
      <c r="G109" s="1019"/>
      <c r="H109" s="1020"/>
    </row>
    <row r="110" spans="1:8" ht="18.25" customHeight="1">
      <c r="A110" s="305"/>
      <c r="B110" s="351" t="s">
        <v>560</v>
      </c>
      <c r="C110" s="1013" t="str">
        <f>IF('statement of marks'!H9="","",'statement of marks'!H9)</f>
        <v>v 003</v>
      </c>
      <c r="D110" s="1013"/>
      <c r="E110" s="1013"/>
      <c r="F110" s="1013"/>
      <c r="G110" s="1013"/>
      <c r="H110" s="1014"/>
    </row>
    <row r="111" spans="1:8" ht="18.25" customHeight="1">
      <c r="A111" s="305"/>
      <c r="B111" s="351" t="s">
        <v>561</v>
      </c>
      <c r="C111" s="1013" t="str">
        <f>IF('statement of marks'!I9="","",'statement of marks'!I9)</f>
        <v>c 003</v>
      </c>
      <c r="D111" s="1013"/>
      <c r="E111" s="1013"/>
      <c r="F111" s="1013"/>
      <c r="G111" s="1013"/>
      <c r="H111" s="1014"/>
    </row>
    <row r="112" spans="1:8" ht="18.25" customHeight="1">
      <c r="A112" s="305"/>
      <c r="B112" s="351" t="s">
        <v>562</v>
      </c>
      <c r="C112" s="1013" t="str">
        <f>IF('statement of marks'!J9="","",'statement of marks'!J9)</f>
        <v>l 003</v>
      </c>
      <c r="D112" s="1013"/>
      <c r="E112" s="1013"/>
      <c r="F112" s="1013"/>
      <c r="G112" s="1013"/>
      <c r="H112" s="1014"/>
    </row>
    <row r="113" spans="1:8" ht="18.25" customHeight="1">
      <c r="A113" s="305"/>
      <c r="B113" s="351" t="s">
        <v>567</v>
      </c>
      <c r="C113" s="317" t="str">
        <f>IF('statement of marks'!F9="","",'statement of marks'!F9)</f>
        <v/>
      </c>
      <c r="D113" s="318" t="s">
        <v>602</v>
      </c>
      <c r="E113" s="1037" t="str">
        <f>IF('statement of marks'!G9="","",'statement of marks'!G9)</f>
        <v/>
      </c>
      <c r="F113" s="1037"/>
      <c r="G113" s="1037"/>
      <c r="H113" s="1038"/>
    </row>
    <row r="114" spans="1:8" ht="18.25" customHeight="1">
      <c r="A114" s="305"/>
      <c r="B114" s="351" t="s">
        <v>565</v>
      </c>
      <c r="C114" s="319" t="s">
        <v>592</v>
      </c>
      <c r="D114" s="320" t="s">
        <v>593</v>
      </c>
      <c r="E114" s="320" t="s">
        <v>594</v>
      </c>
      <c r="F114" s="320" t="s">
        <v>595</v>
      </c>
      <c r="G114" s="320" t="s">
        <v>596</v>
      </c>
      <c r="H114" s="321"/>
    </row>
    <row r="115" spans="1:8" ht="18.25" customHeight="1">
      <c r="A115" s="305"/>
      <c r="B115" s="350" t="s">
        <v>597</v>
      </c>
      <c r="C115" s="323" t="str">
        <f>IF(AND('statement of marks'!$D$3=1,'statement of marks'!CX9="mRrh.kZ"),'statement of marks'!$F$3,"")</f>
        <v/>
      </c>
      <c r="D115" s="323" t="str">
        <f>IF(AND('statement of marks'!$D$3=2,'statement of marks'!CX9="mRrh.kZ"),'statement of marks'!$F$3,"")</f>
        <v/>
      </c>
      <c r="E115" s="323" t="str">
        <f>IF(AND('statement of marks'!$D$3=3,'statement of marks'!CX9="mRrh.kZ"),'statement of marks'!$F$3,"")</f>
        <v/>
      </c>
      <c r="F115" s="323" t="str">
        <f>IF(AND('statement of marks'!$D$3=4,'statement of marks'!CX9="mRrh.kZ"),'statement of marks'!$F$3,"")</f>
        <v/>
      </c>
      <c r="G115" s="323" t="str">
        <f>IF(AND('statement of marks'!$D$3=5,'statement of marks'!CX9="mRrh.kZ"),'statement of marks'!$F$3,"")</f>
        <v/>
      </c>
      <c r="H115" s="321"/>
    </row>
    <row r="116" spans="1:8" ht="18.25" customHeight="1">
      <c r="A116" s="305"/>
      <c r="B116" s="350" t="str">
        <f>'statement of marks'!$BZ$5</f>
        <v>fgUnh</v>
      </c>
      <c r="C116" s="324"/>
      <c r="D116" s="325"/>
      <c r="E116" s="326" t="str">
        <f>IF(OR('statement of marks'!$CB9="",E115=""),"",'statement of marks'!$CB9)</f>
        <v/>
      </c>
      <c r="F116" s="326" t="str">
        <f>IF(OR('statement of marks'!$CB9="",F115=""),"",'statement of marks'!$CB9)</f>
        <v/>
      </c>
      <c r="G116" s="326" t="str">
        <f>IF(OR('statement of marks'!$CB9="",G115=""),"",'statement of marks'!$CB9)</f>
        <v/>
      </c>
      <c r="H116" s="321"/>
    </row>
    <row r="117" spans="1:8" ht="18.25" customHeight="1">
      <c r="A117" s="305"/>
      <c r="B117" s="350" t="str">
        <f>'statement of marks'!$CC$5</f>
        <v>vaxszth</v>
      </c>
      <c r="C117" s="324"/>
      <c r="D117" s="325"/>
      <c r="E117" s="326" t="str">
        <f>IF(OR('statement of marks'!$CE9="",E115=""),"",'statement of marks'!$CE9)</f>
        <v/>
      </c>
      <c r="F117" s="326" t="str">
        <f>IF(OR('statement of marks'!$CE9="",F115=""),"",'statement of marks'!$CE9)</f>
        <v/>
      </c>
      <c r="G117" s="326" t="str">
        <f>IF(OR('statement of marks'!$CE9="",G115=""),"",'statement of marks'!$CE9)</f>
        <v/>
      </c>
      <c r="H117" s="321"/>
    </row>
    <row r="118" spans="1:8" ht="18.25" customHeight="1">
      <c r="A118" s="305"/>
      <c r="B118" s="350" t="str">
        <f>'statement of marks'!$CF$5</f>
        <v>xf.kr</v>
      </c>
      <c r="C118" s="324"/>
      <c r="D118" s="325"/>
      <c r="E118" s="326" t="str">
        <f>IF(OR('statement of marks'!$CH9="",E115=""),"",'statement of marks'!$CH9)</f>
        <v/>
      </c>
      <c r="F118" s="326" t="str">
        <f>IF(OR('statement of marks'!$CH9="",F115=""),"",'statement of marks'!$CH9)</f>
        <v/>
      </c>
      <c r="G118" s="326" t="str">
        <f>IF(OR('statement of marks'!$CH9="",G115=""),"",'statement of marks'!$CH9)</f>
        <v/>
      </c>
      <c r="H118" s="321"/>
    </row>
    <row r="119" spans="1:8" ht="18.25" customHeight="1">
      <c r="A119" s="305"/>
      <c r="B119" s="350" t="str">
        <f>'statement of marks'!$CI$5</f>
        <v>Ik;kZoj.k v/;;u</v>
      </c>
      <c r="C119" s="324"/>
      <c r="D119" s="325"/>
      <c r="E119" s="326" t="str">
        <f>IF(OR('statement of marks'!$CK9="",E116=""),"",'statement of marks'!$CK9)</f>
        <v/>
      </c>
      <c r="F119" s="326" t="str">
        <f>IF(OR('statement of marks'!$CK9="",F116=""),"",'statement of marks'!$CK9)</f>
        <v/>
      </c>
      <c r="G119" s="326" t="str">
        <f>IF(OR('statement of marks'!$CK9="",G116=""),"",'statement of marks'!$CK9)</f>
        <v/>
      </c>
      <c r="H119" s="321"/>
    </row>
    <row r="120" spans="1:8" ht="18.25" customHeight="1">
      <c r="A120" s="305"/>
      <c r="B120" s="350" t="str">
        <f>'statement of marks'!$CL$5</f>
        <v>dk;kZuqHko</v>
      </c>
      <c r="C120" s="324"/>
      <c r="D120" s="325"/>
      <c r="E120" s="326" t="str">
        <f>IF(OR('statement of marks'!$CN9="",E115=""),"",'statement of marks'!$CN9)</f>
        <v/>
      </c>
      <c r="F120" s="326" t="str">
        <f>IF(OR('statement of marks'!$CN9="",F115=""),"",'statement of marks'!$CN9)</f>
        <v/>
      </c>
      <c r="G120" s="326" t="str">
        <f>IF(OR('statement of marks'!$CN9="",G115=""),"",'statement of marks'!$CN9)</f>
        <v/>
      </c>
      <c r="H120" s="321"/>
    </row>
    <row r="121" spans="1:8" ht="18.25" customHeight="1">
      <c r="A121" s="305"/>
      <c r="B121" s="350" t="str">
        <f>'statement of marks'!$CO$5</f>
        <v>dyk f'k{kk</v>
      </c>
      <c r="C121" s="324"/>
      <c r="D121" s="325"/>
      <c r="E121" s="327" t="str">
        <f>IF(OR('statement of marks'!$CQ9="",E115=""),"",'statement of marks'!$CQ9)</f>
        <v/>
      </c>
      <c r="F121" s="327" t="str">
        <f>IF(OR('statement of marks'!$CQ9="",F115=""),"",'statement of marks'!$CQ9)</f>
        <v/>
      </c>
      <c r="G121" s="327" t="str">
        <f>IF(OR('statement of marks'!$CQ9="",G115=""),"",'statement of marks'!$CQ9)</f>
        <v/>
      </c>
      <c r="H121" s="321"/>
    </row>
    <row r="122" spans="1:8" ht="18.25" customHeight="1">
      <c r="A122" s="305"/>
      <c r="B122" s="328" t="s">
        <v>624</v>
      </c>
      <c r="C122" s="329" t="str">
        <f>C115</f>
        <v/>
      </c>
      <c r="D122" s="329" t="str">
        <f>D115</f>
        <v/>
      </c>
      <c r="E122" s="330" t="str">
        <f>E115</f>
        <v/>
      </c>
      <c r="F122" s="329" t="str">
        <f>F115</f>
        <v/>
      </c>
      <c r="G122" s="329" t="str">
        <f>G115</f>
        <v/>
      </c>
      <c r="H122" s="321"/>
    </row>
    <row r="123" spans="1:8" ht="18.25" customHeight="1">
      <c r="A123" s="305"/>
      <c r="B123" s="350" t="str">
        <f>'statement of marks'!$CV$5</f>
        <v>Nk= mifLFkfr</v>
      </c>
      <c r="C123" s="331"/>
      <c r="D123" s="331"/>
      <c r="E123" s="332" t="str">
        <f>IF(OR('statement of marks'!$CV9="",E115=""),"",'statement of marks'!$CV9)</f>
        <v/>
      </c>
      <c r="F123" s="332" t="str">
        <f>IF(OR('statement of marks'!$CV9="",F115=""),"",'statement of marks'!$CV9)</f>
        <v/>
      </c>
      <c r="G123" s="332" t="str">
        <f>IF(OR('statement of marks'!$CV9="",G115=""),"",'statement of marks'!$CV9)</f>
        <v/>
      </c>
      <c r="H123" s="321"/>
    </row>
    <row r="124" spans="1:8" ht="18.25" customHeight="1">
      <c r="A124" s="305"/>
      <c r="B124" s="350" t="str">
        <f>'statement of marks'!$CU$5</f>
        <v>dqy ehfVax</v>
      </c>
      <c r="C124" s="333"/>
      <c r="D124" s="333"/>
      <c r="E124" s="333" t="str">
        <f>IF(OR('statement of marks'!$CU9="",E115=""),"",'statement of marks'!$CU9)</f>
        <v/>
      </c>
      <c r="F124" s="333" t="str">
        <f>IF(OR('statement of marks'!$CU9="",F115=""),"",'statement of marks'!$CU9)</f>
        <v/>
      </c>
      <c r="G124" s="333" t="str">
        <f>IF(OR('statement of marks'!$CU9="",G115=""),"",'statement of marks'!$CU9)</f>
        <v/>
      </c>
      <c r="H124" s="321"/>
    </row>
    <row r="125" spans="1:8" ht="18.25" customHeight="1">
      <c r="A125" s="305"/>
      <c r="B125" s="350" t="s">
        <v>600</v>
      </c>
      <c r="C125" s="333" t="str">
        <f>IF(OR(C123="",C124=""),"",C123/C124*100)</f>
        <v/>
      </c>
      <c r="D125" s="333" t="str">
        <f t="shared" ref="D125:G125" si="5">IF(OR(D123="",D124=""),"",D123/D124*100)</f>
        <v/>
      </c>
      <c r="E125" s="333" t="str">
        <f t="shared" si="5"/>
        <v/>
      </c>
      <c r="F125" s="333" t="str">
        <f t="shared" si="5"/>
        <v/>
      </c>
      <c r="G125" s="333" t="str">
        <f t="shared" si="5"/>
        <v/>
      </c>
      <c r="H125" s="321"/>
    </row>
    <row r="126" spans="1:8" ht="18.25" customHeight="1">
      <c r="A126" s="305"/>
      <c r="B126" s="350" t="s">
        <v>601</v>
      </c>
      <c r="C126" s="333"/>
      <c r="D126" s="333"/>
      <c r="E126" s="333"/>
      <c r="F126" s="333"/>
      <c r="G126" s="333"/>
      <c r="H126" s="321"/>
    </row>
    <row r="127" spans="1:8" ht="18.25" customHeight="1">
      <c r="A127" s="305"/>
      <c r="B127" s="351" t="s">
        <v>598</v>
      </c>
      <c r="C127" s="1028" t="str">
        <f>IF('statement of marks'!DE9="","",'statement of marks'!DE9)</f>
        <v/>
      </c>
      <c r="D127" s="1029"/>
      <c r="E127" s="1029"/>
      <c r="F127" s="1029"/>
      <c r="G127" s="1029"/>
      <c r="H127" s="1030"/>
    </row>
    <row r="128" spans="1:8" ht="18.25" customHeight="1">
      <c r="A128" s="1033"/>
      <c r="B128" s="1034"/>
      <c r="C128" s="1026"/>
      <c r="D128" s="1026"/>
      <c r="E128" s="1026"/>
      <c r="F128" s="1026"/>
      <c r="G128" s="1026"/>
      <c r="H128" s="1027"/>
    </row>
    <row r="129" spans="1:8" ht="18.25" customHeight="1" thickBot="1">
      <c r="A129" s="1031" t="s">
        <v>603</v>
      </c>
      <c r="B129" s="1032"/>
      <c r="C129" s="1032" t="s">
        <v>66</v>
      </c>
      <c r="D129" s="1032"/>
      <c r="E129" s="1032"/>
      <c r="F129" s="1035" t="s">
        <v>604</v>
      </c>
      <c r="G129" s="1035"/>
      <c r="H129" s="1036"/>
    </row>
    <row r="130" spans="1:8" ht="18.25" customHeight="1">
      <c r="A130" s="1015" t="s">
        <v>572</v>
      </c>
      <c r="B130" s="1016"/>
      <c r="C130" s="1016"/>
      <c r="D130" s="1016"/>
      <c r="E130" s="1016"/>
      <c r="F130" s="1016"/>
      <c r="G130" s="1016"/>
      <c r="H130" s="1017"/>
    </row>
    <row r="131" spans="1:8" ht="18.25" customHeight="1">
      <c r="A131" s="1018" t="s">
        <v>591</v>
      </c>
      <c r="B131" s="1019"/>
      <c r="C131" s="1019"/>
      <c r="D131" s="1019"/>
      <c r="E131" s="1019"/>
      <c r="F131" s="1019"/>
      <c r="G131" s="1019"/>
      <c r="H131" s="1020"/>
    </row>
    <row r="132" spans="1:8" ht="18.25" customHeight="1">
      <c r="A132" s="305"/>
      <c r="B132" s="1021" t="s">
        <v>67</v>
      </c>
      <c r="C132" s="1021"/>
      <c r="D132" s="306">
        <f>YEAR(details!F10)</f>
        <v>1900</v>
      </c>
      <c r="E132" s="352" t="s">
        <v>574</v>
      </c>
      <c r="F132" s="308" t="str">
        <f>'statement of marks'!$F$3</f>
        <v>2015-16</v>
      </c>
      <c r="G132" s="1021" t="s">
        <v>575</v>
      </c>
      <c r="H132" s="1022"/>
    </row>
    <row r="133" spans="1:8" ht="18.25" customHeight="1">
      <c r="A133" s="305"/>
      <c r="B133" s="1000" t="s">
        <v>573</v>
      </c>
      <c r="C133" s="1001"/>
      <c r="D133" s="1013" t="str">
        <f>'statement of marks'!$A$1</f>
        <v>jk- ck- ek/;fed fo|ky; uohu] fuEckgsM+k</v>
      </c>
      <c r="E133" s="1013"/>
      <c r="F133" s="1013"/>
      <c r="G133" s="1013"/>
      <c r="H133" s="1014"/>
    </row>
    <row r="134" spans="1:8" ht="18.25" customHeight="1">
      <c r="A134" s="305"/>
      <c r="B134" s="1000" t="str">
        <f>'statement of marks'!$H$3</f>
        <v xml:space="preserve">fo|ky; dk Mkbl dksM+ </v>
      </c>
      <c r="C134" s="1001"/>
      <c r="D134" s="1009" t="str">
        <f>'statement of marks'!$I$3</f>
        <v>00001</v>
      </c>
      <c r="E134" s="1010"/>
      <c r="F134" s="1011"/>
      <c r="G134" s="1011"/>
      <c r="H134" s="1012"/>
    </row>
    <row r="135" spans="1:8" ht="18.25" customHeight="1">
      <c r="A135" s="305"/>
      <c r="B135" s="1000" t="s">
        <v>560</v>
      </c>
      <c r="C135" s="1001"/>
      <c r="D135" s="1013" t="str">
        <f>IF('statement of marks'!H10="","",'statement of marks'!H10)</f>
        <v>v 004</v>
      </c>
      <c r="E135" s="1013"/>
      <c r="F135" s="1013"/>
      <c r="G135" s="1013"/>
      <c r="H135" s="1014"/>
    </row>
    <row r="136" spans="1:8" ht="18.25" customHeight="1">
      <c r="A136" s="305"/>
      <c r="B136" s="1000" t="s">
        <v>576</v>
      </c>
      <c r="C136" s="1001"/>
      <c r="D136" s="309" t="str">
        <f>IF('statement of marks'!C10="B","Nk=",IF('statement of marks'!C10="G","Nk=k",""))</f>
        <v>Nk=k</v>
      </c>
      <c r="E136" s="353" t="s">
        <v>566</v>
      </c>
      <c r="F136" s="1040" t="str">
        <f>IF('statement of marks'!B10="","",'statement of marks'!B10)</f>
        <v>SBC</v>
      </c>
      <c r="G136" s="1040"/>
      <c r="H136" s="1041"/>
    </row>
    <row r="137" spans="1:8" ht="18.25" customHeight="1">
      <c r="A137" s="305"/>
      <c r="B137" s="1000" t="s">
        <v>562</v>
      </c>
      <c r="C137" s="1001"/>
      <c r="D137" s="1013" t="str">
        <f>IF('statement of marks'!J10="","",'statement of marks'!J10)</f>
        <v>l 004</v>
      </c>
      <c r="E137" s="1013"/>
      <c r="F137" s="1013"/>
      <c r="G137" s="1013"/>
      <c r="H137" s="1014"/>
    </row>
    <row r="138" spans="1:8" ht="18.25" customHeight="1">
      <c r="A138" s="305"/>
      <c r="B138" s="1000" t="s">
        <v>561</v>
      </c>
      <c r="C138" s="1001"/>
      <c r="D138" s="1013" t="str">
        <f>IF('statement of marks'!I10="","",'statement of marks'!I10)</f>
        <v>c 004</v>
      </c>
      <c r="E138" s="1013"/>
      <c r="F138" s="1013"/>
      <c r="G138" s="1013"/>
      <c r="H138" s="1014"/>
    </row>
    <row r="139" spans="1:8" ht="18.25" customHeight="1">
      <c r="A139" s="305"/>
      <c r="B139" s="1000" t="s">
        <v>578</v>
      </c>
      <c r="C139" s="1001"/>
      <c r="D139" s="1013" t="str">
        <f>IF(details!M10="","",details!M10)</f>
        <v/>
      </c>
      <c r="E139" s="1013"/>
      <c r="F139" s="1013"/>
      <c r="G139" s="1013"/>
      <c r="H139" s="1014"/>
    </row>
    <row r="140" spans="1:8" ht="18.25" customHeight="1">
      <c r="A140" s="305"/>
      <c r="B140" s="1000" t="s">
        <v>623</v>
      </c>
      <c r="C140" s="1001"/>
      <c r="D140" s="1013" t="str">
        <f>IF(details!N10="","",details!N10)</f>
        <v/>
      </c>
      <c r="E140" s="1013"/>
      <c r="F140" s="1013"/>
      <c r="G140" s="1013"/>
      <c r="H140" s="1014"/>
    </row>
    <row r="141" spans="1:8" ht="18.25" customHeight="1">
      <c r="A141" s="305"/>
      <c r="B141" s="1000" t="s">
        <v>64</v>
      </c>
      <c r="C141" s="1001"/>
      <c r="D141" s="311" t="str">
        <f>'statement of marks'!$D$3</f>
        <v>2 A</v>
      </c>
      <c r="E141" s="312" t="s">
        <v>564</v>
      </c>
      <c r="F141" s="313">
        <f>IF('statement of marks'!E10="","",'statement of marks'!E10)</f>
        <v>4004</v>
      </c>
      <c r="G141" s="312" t="s">
        <v>577</v>
      </c>
      <c r="H141" s="314" t="str">
        <f>IF(details!F10="","",details!F10)</f>
        <v/>
      </c>
    </row>
    <row r="142" spans="1:8" ht="18.25" customHeight="1">
      <c r="A142" s="305"/>
      <c r="B142" s="1000" t="s">
        <v>567</v>
      </c>
      <c r="C142" s="1001"/>
      <c r="D142" s="1044" t="str">
        <f>IF('statement of marks'!F10="","",'statement of marks'!F10)</f>
        <v/>
      </c>
      <c r="E142" s="1044"/>
      <c r="F142" s="1044"/>
      <c r="G142" s="1044"/>
      <c r="H142" s="1045"/>
    </row>
    <row r="143" spans="1:8" ht="18.25" customHeight="1">
      <c r="A143" s="305"/>
      <c r="B143" s="1000" t="s">
        <v>568</v>
      </c>
      <c r="C143" s="1001"/>
      <c r="D143" s="1037" t="str">
        <f>IF('statement of marks'!G10="","",'statement of marks'!G10)</f>
        <v/>
      </c>
      <c r="E143" s="1037"/>
      <c r="F143" s="1037"/>
      <c r="G143" s="1037"/>
      <c r="H143" s="1038"/>
    </row>
    <row r="144" spans="1:8" ht="18.25" customHeight="1">
      <c r="A144" s="305"/>
      <c r="B144" s="1023" t="s">
        <v>579</v>
      </c>
      <c r="C144" s="1024"/>
      <c r="D144" s="1024"/>
      <c r="E144" s="1025"/>
      <c r="F144" s="1046" t="str">
        <f>IF(details!P10="","",details!P10)</f>
        <v/>
      </c>
      <c r="G144" s="1046"/>
      <c r="H144" s="1047"/>
    </row>
    <row r="145" spans="1:8" ht="18.25" customHeight="1">
      <c r="A145" s="305"/>
      <c r="B145" s="1000" t="s">
        <v>583</v>
      </c>
      <c r="C145" s="1001"/>
      <c r="D145" s="1013" t="str">
        <f>IF(details!L10="","",details!L10)</f>
        <v>Ik 004</v>
      </c>
      <c r="E145" s="1013"/>
      <c r="F145" s="1013"/>
      <c r="G145" s="1013"/>
      <c r="H145" s="1014"/>
    </row>
    <row r="146" spans="1:8" ht="18.25" customHeight="1">
      <c r="A146" s="305"/>
      <c r="B146" s="1000" t="s">
        <v>584</v>
      </c>
      <c r="C146" s="1001"/>
      <c r="D146" s="1013" t="str">
        <f>IF(details!O10="","",details!O10)</f>
        <v/>
      </c>
      <c r="E146" s="1013"/>
      <c r="F146" s="1013"/>
      <c r="G146" s="1013"/>
      <c r="H146" s="1014"/>
    </row>
    <row r="147" spans="1:8" ht="18.25" customHeight="1">
      <c r="A147" s="305"/>
      <c r="B147" s="1000" t="s">
        <v>585</v>
      </c>
      <c r="C147" s="1001"/>
      <c r="D147" s="354" t="str">
        <f>IF('statement of marks'!CX10="mRrh.kZ",'statement of marks'!$D$3,"")</f>
        <v/>
      </c>
      <c r="E147" s="1003" t="s">
        <v>586</v>
      </c>
      <c r="F147" s="1003"/>
      <c r="G147" s="1042" t="str">
        <f>IF(D147="","",D147+1)</f>
        <v/>
      </c>
      <c r="H147" s="1043"/>
    </row>
    <row r="148" spans="1:8" ht="18.25" customHeight="1">
      <c r="A148" s="305"/>
      <c r="B148" s="1000" t="s">
        <v>587</v>
      </c>
      <c r="C148" s="1001"/>
      <c r="D148" s="1006">
        <f>IF(details!$L$4="","",details!$L$4)</f>
        <v>42460</v>
      </c>
      <c r="E148" s="1007"/>
      <c r="F148" s="1003"/>
      <c r="G148" s="1003"/>
      <c r="H148" s="1048"/>
    </row>
    <row r="149" spans="1:8" ht="18.25" customHeight="1">
      <c r="A149" s="305"/>
      <c r="B149" s="1003"/>
      <c r="C149" s="1003"/>
      <c r="D149" s="1004"/>
      <c r="E149" s="1005"/>
      <c r="F149" s="1002"/>
      <c r="G149" s="1002"/>
      <c r="H149" s="1008"/>
    </row>
    <row r="150" spans="1:8" ht="18.25" customHeight="1">
      <c r="A150" s="305"/>
      <c r="B150" s="1003" t="str">
        <f>IF(details!$H$4="","",details!$H$4)</f>
        <v>Jherh js[kk oekZ</v>
      </c>
      <c r="C150" s="1003"/>
      <c r="D150" s="1004"/>
      <c r="E150" s="1005"/>
      <c r="F150" s="1002" t="str">
        <f>IF(details!$E$4="","",details!$E$4)</f>
        <v>Jh jk/ks';ke tk'kh</v>
      </c>
      <c r="G150" s="1002"/>
      <c r="H150" s="1008"/>
    </row>
    <row r="151" spans="1:8" ht="18.25" customHeight="1">
      <c r="A151" s="1039" t="s">
        <v>588</v>
      </c>
      <c r="B151" s="1002"/>
      <c r="C151" s="1002"/>
      <c r="D151" s="1002" t="s">
        <v>589</v>
      </c>
      <c r="E151" s="1002"/>
      <c r="F151" s="1002" t="s">
        <v>590</v>
      </c>
      <c r="G151" s="1002"/>
      <c r="H151" s="1008"/>
    </row>
    <row r="152" spans="1:8" ht="18.25" customHeight="1">
      <c r="A152" s="1018" t="s">
        <v>599</v>
      </c>
      <c r="B152" s="1019"/>
      <c r="C152" s="1019"/>
      <c r="D152" s="1019"/>
      <c r="E152" s="1019"/>
      <c r="F152" s="1019"/>
      <c r="G152" s="1019"/>
      <c r="H152" s="1020"/>
    </row>
    <row r="153" spans="1:8" ht="18.25" customHeight="1">
      <c r="A153" s="305"/>
      <c r="B153" s="351" t="s">
        <v>560</v>
      </c>
      <c r="C153" s="1013" t="str">
        <f>IF('statement of marks'!H10="","",'statement of marks'!H10)</f>
        <v>v 004</v>
      </c>
      <c r="D153" s="1013"/>
      <c r="E153" s="1013"/>
      <c r="F153" s="1013"/>
      <c r="G153" s="1013"/>
      <c r="H153" s="1014"/>
    </row>
    <row r="154" spans="1:8" ht="18.25" customHeight="1">
      <c r="A154" s="305"/>
      <c r="B154" s="351" t="s">
        <v>561</v>
      </c>
      <c r="C154" s="1013" t="str">
        <f>IF('statement of marks'!I10="","",'statement of marks'!I10)</f>
        <v>c 004</v>
      </c>
      <c r="D154" s="1013"/>
      <c r="E154" s="1013"/>
      <c r="F154" s="1013"/>
      <c r="G154" s="1013"/>
      <c r="H154" s="1014"/>
    </row>
    <row r="155" spans="1:8" ht="18.25" customHeight="1">
      <c r="A155" s="305"/>
      <c r="B155" s="351" t="s">
        <v>562</v>
      </c>
      <c r="C155" s="1013" t="str">
        <f>IF('statement of marks'!J10="","",'statement of marks'!J10)</f>
        <v>l 004</v>
      </c>
      <c r="D155" s="1013"/>
      <c r="E155" s="1013"/>
      <c r="F155" s="1013"/>
      <c r="G155" s="1013"/>
      <c r="H155" s="1014"/>
    </row>
    <row r="156" spans="1:8" ht="18.25" customHeight="1">
      <c r="A156" s="305"/>
      <c r="B156" s="351" t="s">
        <v>567</v>
      </c>
      <c r="C156" s="317" t="str">
        <f>IF('statement of marks'!F10="","",'statement of marks'!F10)</f>
        <v/>
      </c>
      <c r="D156" s="318" t="s">
        <v>602</v>
      </c>
      <c r="E156" s="1037" t="str">
        <f>IF('statement of marks'!G10="","",'statement of marks'!G10)</f>
        <v/>
      </c>
      <c r="F156" s="1037"/>
      <c r="G156" s="1037"/>
      <c r="H156" s="1038"/>
    </row>
    <row r="157" spans="1:8" ht="18.25" customHeight="1">
      <c r="A157" s="305"/>
      <c r="B157" s="351" t="s">
        <v>565</v>
      </c>
      <c r="C157" s="319" t="s">
        <v>592</v>
      </c>
      <c r="D157" s="320" t="s">
        <v>593</v>
      </c>
      <c r="E157" s="320" t="s">
        <v>594</v>
      </c>
      <c r="F157" s="320" t="s">
        <v>595</v>
      </c>
      <c r="G157" s="320" t="s">
        <v>596</v>
      </c>
      <c r="H157" s="321"/>
    </row>
    <row r="158" spans="1:8" ht="18.25" customHeight="1">
      <c r="A158" s="305"/>
      <c r="B158" s="350" t="s">
        <v>597</v>
      </c>
      <c r="C158" s="323" t="str">
        <f>IF(AND('statement of marks'!$D$3=1,'statement of marks'!CX10="mRrh.kZ"),'statement of marks'!$F$3,"")</f>
        <v/>
      </c>
      <c r="D158" s="323" t="str">
        <f>IF(AND('statement of marks'!$D$3=2,'statement of marks'!CX10="mRrh.kZ"),'statement of marks'!$F$3,"")</f>
        <v/>
      </c>
      <c r="E158" s="323" t="str">
        <f>IF(AND('statement of marks'!$D$3=3,'statement of marks'!CX10="mRrh.kZ"),'statement of marks'!$F$3,"")</f>
        <v/>
      </c>
      <c r="F158" s="323" t="str">
        <f>IF(AND('statement of marks'!$D$3=4,'statement of marks'!CX10="mRrh.kZ"),'statement of marks'!$F$3,"")</f>
        <v/>
      </c>
      <c r="G158" s="323" t="str">
        <f>IF(AND('statement of marks'!$D$3=5,'statement of marks'!CX10="mRrh.kZ"),'statement of marks'!$F$3,"")</f>
        <v/>
      </c>
      <c r="H158" s="321"/>
    </row>
    <row r="159" spans="1:8" ht="18.25" customHeight="1">
      <c r="A159" s="305"/>
      <c r="B159" s="350" t="str">
        <f>'statement of marks'!$BZ$5</f>
        <v>fgUnh</v>
      </c>
      <c r="C159" s="324"/>
      <c r="D159" s="325"/>
      <c r="E159" s="326" t="str">
        <f>IF(OR('statement of marks'!$CB10="",E158=""),"",'statement of marks'!$CB10)</f>
        <v/>
      </c>
      <c r="F159" s="326" t="str">
        <f>IF(OR('statement of marks'!$CB10="",F158=""),"",'statement of marks'!$CB10)</f>
        <v/>
      </c>
      <c r="G159" s="326" t="str">
        <f>IF(OR('statement of marks'!$CB10="",G158=""),"",'statement of marks'!$CB10)</f>
        <v/>
      </c>
      <c r="H159" s="321"/>
    </row>
    <row r="160" spans="1:8" ht="18.25" customHeight="1">
      <c r="A160" s="305"/>
      <c r="B160" s="350" t="str">
        <f>'statement of marks'!$CC$5</f>
        <v>vaxszth</v>
      </c>
      <c r="C160" s="324"/>
      <c r="D160" s="325"/>
      <c r="E160" s="326" t="str">
        <f>IF(OR('statement of marks'!$CE10="",E158=""),"",'statement of marks'!$CE10)</f>
        <v/>
      </c>
      <c r="F160" s="326" t="str">
        <f>IF(OR('statement of marks'!$CE10="",F158=""),"",'statement of marks'!$CE10)</f>
        <v/>
      </c>
      <c r="G160" s="326" t="str">
        <f>IF(OR('statement of marks'!$CE10="",G158=""),"",'statement of marks'!$CE10)</f>
        <v/>
      </c>
      <c r="H160" s="321"/>
    </row>
    <row r="161" spans="1:8" ht="18.25" customHeight="1">
      <c r="A161" s="305"/>
      <c r="B161" s="350" t="str">
        <f>'statement of marks'!$CF$5</f>
        <v>xf.kr</v>
      </c>
      <c r="C161" s="324"/>
      <c r="D161" s="325"/>
      <c r="E161" s="326" t="str">
        <f>IF(OR('statement of marks'!$CH10="",E158=""),"",'statement of marks'!$CH10)</f>
        <v/>
      </c>
      <c r="F161" s="326" t="str">
        <f>IF(OR('statement of marks'!$CH10="",F158=""),"",'statement of marks'!$CH10)</f>
        <v/>
      </c>
      <c r="G161" s="326" t="str">
        <f>IF(OR('statement of marks'!$CH10="",G158=""),"",'statement of marks'!$CH10)</f>
        <v/>
      </c>
      <c r="H161" s="321"/>
    </row>
    <row r="162" spans="1:8" ht="18.25" customHeight="1">
      <c r="A162" s="305"/>
      <c r="B162" s="350" t="str">
        <f>'statement of marks'!$CI$5</f>
        <v>Ik;kZoj.k v/;;u</v>
      </c>
      <c r="C162" s="324"/>
      <c r="D162" s="325"/>
      <c r="E162" s="326" t="str">
        <f>IF(OR('statement of marks'!$CK10="",E159=""),"",'statement of marks'!$CK10)</f>
        <v/>
      </c>
      <c r="F162" s="326" t="str">
        <f>IF(OR('statement of marks'!$CK10="",F159=""),"",'statement of marks'!$CK10)</f>
        <v/>
      </c>
      <c r="G162" s="326" t="str">
        <f>IF(OR('statement of marks'!$CK10="",G159=""),"",'statement of marks'!$CK10)</f>
        <v/>
      </c>
      <c r="H162" s="321"/>
    </row>
    <row r="163" spans="1:8" ht="18.25" customHeight="1">
      <c r="A163" s="305"/>
      <c r="B163" s="350" t="str">
        <f>'statement of marks'!$CL$5</f>
        <v>dk;kZuqHko</v>
      </c>
      <c r="C163" s="324"/>
      <c r="D163" s="325"/>
      <c r="E163" s="326" t="str">
        <f>IF(OR('statement of marks'!$CN10="",E158=""),"",'statement of marks'!$CN10)</f>
        <v/>
      </c>
      <c r="F163" s="326" t="str">
        <f>IF(OR('statement of marks'!$CN10="",F158=""),"",'statement of marks'!$CN10)</f>
        <v/>
      </c>
      <c r="G163" s="326" t="str">
        <f>IF(OR('statement of marks'!$CN10="",G158=""),"",'statement of marks'!$CN10)</f>
        <v/>
      </c>
      <c r="H163" s="321"/>
    </row>
    <row r="164" spans="1:8" ht="18.25" customHeight="1">
      <c r="A164" s="305"/>
      <c r="B164" s="350" t="str">
        <f>'statement of marks'!$CO$5</f>
        <v>dyk f'k{kk</v>
      </c>
      <c r="C164" s="324"/>
      <c r="D164" s="325"/>
      <c r="E164" s="327" t="str">
        <f>IF(OR('statement of marks'!$CQ10="",E158=""),"",'statement of marks'!$CQ10)</f>
        <v/>
      </c>
      <c r="F164" s="327" t="str">
        <f>IF(OR('statement of marks'!$CQ10="",F158=""),"",'statement of marks'!$CQ10)</f>
        <v/>
      </c>
      <c r="G164" s="327" t="str">
        <f>IF(OR('statement of marks'!$CQ10="",G158=""),"",'statement of marks'!$CQ10)</f>
        <v/>
      </c>
      <c r="H164" s="321"/>
    </row>
    <row r="165" spans="1:8" ht="18.25" customHeight="1">
      <c r="A165" s="305"/>
      <c r="B165" s="328" t="s">
        <v>624</v>
      </c>
      <c r="C165" s="329" t="str">
        <f>C158</f>
        <v/>
      </c>
      <c r="D165" s="329" t="str">
        <f>D158</f>
        <v/>
      </c>
      <c r="E165" s="330" t="str">
        <f>E158</f>
        <v/>
      </c>
      <c r="F165" s="329" t="str">
        <f>F158</f>
        <v/>
      </c>
      <c r="G165" s="329" t="str">
        <f>G158</f>
        <v/>
      </c>
      <c r="H165" s="321"/>
    </row>
    <row r="166" spans="1:8" ht="18.25" customHeight="1">
      <c r="A166" s="305"/>
      <c r="B166" s="350" t="str">
        <f>'statement of marks'!$CV$5</f>
        <v>Nk= mifLFkfr</v>
      </c>
      <c r="C166" s="331"/>
      <c r="D166" s="331"/>
      <c r="E166" s="332" t="str">
        <f>IF(OR('statement of marks'!$CV10="",E158=""),"",'statement of marks'!$CV10)</f>
        <v/>
      </c>
      <c r="F166" s="332" t="str">
        <f>IF(OR('statement of marks'!$CV10="",F158=""),"",'statement of marks'!$CV10)</f>
        <v/>
      </c>
      <c r="G166" s="332" t="str">
        <f>IF(OR('statement of marks'!$CV10="",G158=""),"",'statement of marks'!$CV10)</f>
        <v/>
      </c>
      <c r="H166" s="321"/>
    </row>
    <row r="167" spans="1:8" ht="18.25" customHeight="1">
      <c r="A167" s="305"/>
      <c r="B167" s="350" t="str">
        <f>'statement of marks'!$CU$5</f>
        <v>dqy ehfVax</v>
      </c>
      <c r="C167" s="333"/>
      <c r="D167" s="333"/>
      <c r="E167" s="333" t="str">
        <f>IF(OR('statement of marks'!$CU10="",E158=""),"",'statement of marks'!$CU10)</f>
        <v/>
      </c>
      <c r="F167" s="333" t="str">
        <f>IF(OR('statement of marks'!$CU10="",F158=""),"",'statement of marks'!$CU10)</f>
        <v/>
      </c>
      <c r="G167" s="333" t="str">
        <f>IF(OR('statement of marks'!$CU10="",G158=""),"",'statement of marks'!$CU10)</f>
        <v/>
      </c>
      <c r="H167" s="321"/>
    </row>
    <row r="168" spans="1:8" ht="18.25" customHeight="1">
      <c r="A168" s="305"/>
      <c r="B168" s="350" t="s">
        <v>600</v>
      </c>
      <c r="C168" s="333" t="str">
        <f>IF(OR(C166="",C167=""),"",C166/C167*100)</f>
        <v/>
      </c>
      <c r="D168" s="333" t="str">
        <f t="shared" ref="D168:G168" si="6">IF(OR(D166="",D167=""),"",D166/D167*100)</f>
        <v/>
      </c>
      <c r="E168" s="333" t="str">
        <f t="shared" si="6"/>
        <v/>
      </c>
      <c r="F168" s="333" t="str">
        <f t="shared" si="6"/>
        <v/>
      </c>
      <c r="G168" s="333" t="str">
        <f t="shared" si="6"/>
        <v/>
      </c>
      <c r="H168" s="321"/>
    </row>
    <row r="169" spans="1:8" ht="18.25" customHeight="1">
      <c r="A169" s="305"/>
      <c r="B169" s="350" t="s">
        <v>601</v>
      </c>
      <c r="C169" s="333"/>
      <c r="D169" s="333"/>
      <c r="E169" s="333"/>
      <c r="F169" s="333"/>
      <c r="G169" s="333"/>
      <c r="H169" s="321"/>
    </row>
    <row r="170" spans="1:8" ht="18.25" customHeight="1">
      <c r="A170" s="305"/>
      <c r="B170" s="351" t="s">
        <v>598</v>
      </c>
      <c r="C170" s="1028" t="str">
        <f>IF('statement of marks'!DE10="","",'statement of marks'!DE10)</f>
        <v/>
      </c>
      <c r="D170" s="1029"/>
      <c r="E170" s="1029"/>
      <c r="F170" s="1029"/>
      <c r="G170" s="1029"/>
      <c r="H170" s="1030"/>
    </row>
    <row r="171" spans="1:8" ht="18.25" customHeight="1">
      <c r="A171" s="1033"/>
      <c r="B171" s="1034"/>
      <c r="C171" s="1026"/>
      <c r="D171" s="1026"/>
      <c r="E171" s="1026"/>
      <c r="F171" s="1026"/>
      <c r="G171" s="1026"/>
      <c r="H171" s="1027"/>
    </row>
    <row r="172" spans="1:8" ht="18.25" customHeight="1" thickBot="1">
      <c r="A172" s="1031" t="s">
        <v>603</v>
      </c>
      <c r="B172" s="1032"/>
      <c r="C172" s="1032" t="s">
        <v>66</v>
      </c>
      <c r="D172" s="1032"/>
      <c r="E172" s="1032"/>
      <c r="F172" s="1035" t="s">
        <v>604</v>
      </c>
      <c r="G172" s="1035"/>
      <c r="H172" s="1036"/>
    </row>
    <row r="173" spans="1:8" ht="18.25" customHeight="1">
      <c r="A173" s="1015" t="s">
        <v>572</v>
      </c>
      <c r="B173" s="1016"/>
      <c r="C173" s="1016"/>
      <c r="D173" s="1016"/>
      <c r="E173" s="1016"/>
      <c r="F173" s="1016"/>
      <c r="G173" s="1016"/>
      <c r="H173" s="1017"/>
    </row>
    <row r="174" spans="1:8" ht="18.25" customHeight="1">
      <c r="A174" s="1018" t="s">
        <v>591</v>
      </c>
      <c r="B174" s="1019"/>
      <c r="C174" s="1019"/>
      <c r="D174" s="1019"/>
      <c r="E174" s="1019"/>
      <c r="F174" s="1019"/>
      <c r="G174" s="1019"/>
      <c r="H174" s="1020"/>
    </row>
    <row r="175" spans="1:8" ht="18.25" customHeight="1">
      <c r="A175" s="305"/>
      <c r="B175" s="1021" t="s">
        <v>67</v>
      </c>
      <c r="C175" s="1021"/>
      <c r="D175" s="306">
        <f>YEAR(details!F11)</f>
        <v>1900</v>
      </c>
      <c r="E175" s="352" t="s">
        <v>574</v>
      </c>
      <c r="F175" s="308" t="str">
        <f>'statement of marks'!$F$3</f>
        <v>2015-16</v>
      </c>
      <c r="G175" s="1021" t="s">
        <v>575</v>
      </c>
      <c r="H175" s="1022"/>
    </row>
    <row r="176" spans="1:8" ht="18.25" customHeight="1">
      <c r="A176" s="305"/>
      <c r="B176" s="1000" t="s">
        <v>573</v>
      </c>
      <c r="C176" s="1001"/>
      <c r="D176" s="1013" t="str">
        <f>'statement of marks'!$A$1</f>
        <v>jk- ck- ek/;fed fo|ky; uohu] fuEckgsM+k</v>
      </c>
      <c r="E176" s="1013"/>
      <c r="F176" s="1013"/>
      <c r="G176" s="1013"/>
      <c r="H176" s="1014"/>
    </row>
    <row r="177" spans="1:8" ht="18.25" customHeight="1">
      <c r="A177" s="305"/>
      <c r="B177" s="1000" t="str">
        <f>'statement of marks'!$H$3</f>
        <v xml:space="preserve">fo|ky; dk Mkbl dksM+ </v>
      </c>
      <c r="C177" s="1001"/>
      <c r="D177" s="1009" t="str">
        <f>'statement of marks'!$I$3</f>
        <v>00001</v>
      </c>
      <c r="E177" s="1010"/>
      <c r="F177" s="1011"/>
      <c r="G177" s="1011"/>
      <c r="H177" s="1012"/>
    </row>
    <row r="178" spans="1:8" ht="18.25" customHeight="1">
      <c r="A178" s="305"/>
      <c r="B178" s="1000" t="s">
        <v>560</v>
      </c>
      <c r="C178" s="1001"/>
      <c r="D178" s="1013" t="str">
        <f>IF('statement of marks'!H11="","",'statement of marks'!H11)</f>
        <v>v 005</v>
      </c>
      <c r="E178" s="1013"/>
      <c r="F178" s="1013"/>
      <c r="G178" s="1013"/>
      <c r="H178" s="1014"/>
    </row>
    <row r="179" spans="1:8" ht="18.25" customHeight="1">
      <c r="A179" s="305"/>
      <c r="B179" s="1000" t="s">
        <v>576</v>
      </c>
      <c r="C179" s="1001"/>
      <c r="D179" s="309" t="str">
        <f>IF('statement of marks'!C11="B","Nk=",IF('statement of marks'!C11="G","Nk=k",""))</f>
        <v>Nk=k</v>
      </c>
      <c r="E179" s="353" t="s">
        <v>566</v>
      </c>
      <c r="F179" s="1040" t="str">
        <f>IF('statement of marks'!B11="","",'statement of marks'!B11)</f>
        <v>MIN</v>
      </c>
      <c r="G179" s="1040"/>
      <c r="H179" s="1041"/>
    </row>
    <row r="180" spans="1:8" ht="18.25" customHeight="1">
      <c r="A180" s="305"/>
      <c r="B180" s="1000" t="s">
        <v>562</v>
      </c>
      <c r="C180" s="1001"/>
      <c r="D180" s="1013" t="str">
        <f>IF('statement of marks'!J11="","",'statement of marks'!J11)</f>
        <v>l 005</v>
      </c>
      <c r="E180" s="1013"/>
      <c r="F180" s="1013"/>
      <c r="G180" s="1013"/>
      <c r="H180" s="1014"/>
    </row>
    <row r="181" spans="1:8" ht="18.25" customHeight="1">
      <c r="A181" s="305"/>
      <c r="B181" s="1000" t="s">
        <v>561</v>
      </c>
      <c r="C181" s="1001"/>
      <c r="D181" s="1013" t="str">
        <f>IF('statement of marks'!I11="","",'statement of marks'!I11)</f>
        <v>c 005</v>
      </c>
      <c r="E181" s="1013"/>
      <c r="F181" s="1013"/>
      <c r="G181" s="1013"/>
      <c r="H181" s="1014"/>
    </row>
    <row r="182" spans="1:8" ht="18.25" customHeight="1">
      <c r="A182" s="305"/>
      <c r="B182" s="1000" t="s">
        <v>578</v>
      </c>
      <c r="C182" s="1001"/>
      <c r="D182" s="1013" t="str">
        <f>IF(details!M11="","",details!M11)</f>
        <v/>
      </c>
      <c r="E182" s="1013"/>
      <c r="F182" s="1013"/>
      <c r="G182" s="1013"/>
      <c r="H182" s="1014"/>
    </row>
    <row r="183" spans="1:8" ht="18.25" customHeight="1">
      <c r="A183" s="305"/>
      <c r="B183" s="1000" t="s">
        <v>623</v>
      </c>
      <c r="C183" s="1001"/>
      <c r="D183" s="1013" t="str">
        <f>IF(details!N11="","",details!N11)</f>
        <v/>
      </c>
      <c r="E183" s="1013"/>
      <c r="F183" s="1013"/>
      <c r="G183" s="1013"/>
      <c r="H183" s="1014"/>
    </row>
    <row r="184" spans="1:8" ht="18.25" customHeight="1">
      <c r="A184" s="305"/>
      <c r="B184" s="1000" t="s">
        <v>64</v>
      </c>
      <c r="C184" s="1001"/>
      <c r="D184" s="311" t="str">
        <f>'statement of marks'!$D$3</f>
        <v>2 A</v>
      </c>
      <c r="E184" s="312" t="s">
        <v>564</v>
      </c>
      <c r="F184" s="313">
        <f>IF('statement of marks'!E11="","",'statement of marks'!E11)</f>
        <v>4005</v>
      </c>
      <c r="G184" s="312" t="s">
        <v>577</v>
      </c>
      <c r="H184" s="314" t="str">
        <f>IF(details!F11="","",details!F11)</f>
        <v/>
      </c>
    </row>
    <row r="185" spans="1:8" ht="18.25" customHeight="1">
      <c r="A185" s="305"/>
      <c r="B185" s="1000" t="s">
        <v>567</v>
      </c>
      <c r="C185" s="1001"/>
      <c r="D185" s="1044" t="str">
        <f>IF('statement of marks'!F11="","",'statement of marks'!F11)</f>
        <v/>
      </c>
      <c r="E185" s="1044"/>
      <c r="F185" s="1044"/>
      <c r="G185" s="1044"/>
      <c r="H185" s="1045"/>
    </row>
    <row r="186" spans="1:8" ht="18.25" customHeight="1">
      <c r="A186" s="305"/>
      <c r="B186" s="1000" t="s">
        <v>568</v>
      </c>
      <c r="C186" s="1001"/>
      <c r="D186" s="1037" t="str">
        <f>IF('statement of marks'!G11="","",'statement of marks'!G11)</f>
        <v/>
      </c>
      <c r="E186" s="1037"/>
      <c r="F186" s="1037"/>
      <c r="G186" s="1037"/>
      <c r="H186" s="1038"/>
    </row>
    <row r="187" spans="1:8" ht="18.25" customHeight="1">
      <c r="A187" s="305"/>
      <c r="B187" s="1023" t="s">
        <v>579</v>
      </c>
      <c r="C187" s="1024"/>
      <c r="D187" s="1024"/>
      <c r="E187" s="1025"/>
      <c r="F187" s="1046" t="str">
        <f>IF(details!P11="","",details!P11)</f>
        <v/>
      </c>
      <c r="G187" s="1046"/>
      <c r="H187" s="1047"/>
    </row>
    <row r="188" spans="1:8" ht="18.25" customHeight="1">
      <c r="A188" s="305"/>
      <c r="B188" s="1000" t="s">
        <v>583</v>
      </c>
      <c r="C188" s="1001"/>
      <c r="D188" s="1013" t="str">
        <f>IF(details!L11="","",details!L11)</f>
        <v>Ik 005</v>
      </c>
      <c r="E188" s="1013"/>
      <c r="F188" s="1013"/>
      <c r="G188" s="1013"/>
      <c r="H188" s="1014"/>
    </row>
    <row r="189" spans="1:8" ht="18.25" customHeight="1">
      <c r="A189" s="305"/>
      <c r="B189" s="1000" t="s">
        <v>584</v>
      </c>
      <c r="C189" s="1001"/>
      <c r="D189" s="1013" t="str">
        <f>IF(details!O11="","",details!O11)</f>
        <v/>
      </c>
      <c r="E189" s="1013"/>
      <c r="F189" s="1013"/>
      <c r="G189" s="1013"/>
      <c r="H189" s="1014"/>
    </row>
    <row r="190" spans="1:8" ht="18.25" customHeight="1">
      <c r="A190" s="305"/>
      <c r="B190" s="1000" t="s">
        <v>585</v>
      </c>
      <c r="C190" s="1001"/>
      <c r="D190" s="354" t="str">
        <f>IF('statement of marks'!CX11="mRrh.kZ",'statement of marks'!$D$3,"")</f>
        <v>2 A</v>
      </c>
      <c r="E190" s="1003" t="s">
        <v>586</v>
      </c>
      <c r="F190" s="1003"/>
      <c r="G190" s="1042">
        <f>IF(D190="","",D190+1)</f>
        <v>1.0833333333333333</v>
      </c>
      <c r="H190" s="1043"/>
    </row>
    <row r="191" spans="1:8" ht="18.25" customHeight="1">
      <c r="A191" s="305"/>
      <c r="B191" s="1000" t="s">
        <v>587</v>
      </c>
      <c r="C191" s="1001"/>
      <c r="D191" s="1006">
        <f>IF(details!$L$4="","",details!$L$4)</f>
        <v>42460</v>
      </c>
      <c r="E191" s="1007"/>
      <c r="F191" s="1003"/>
      <c r="G191" s="1003"/>
      <c r="H191" s="1048"/>
    </row>
    <row r="192" spans="1:8" ht="18.25" customHeight="1">
      <c r="A192" s="305"/>
      <c r="B192" s="1003"/>
      <c r="C192" s="1003"/>
      <c r="D192" s="1004"/>
      <c r="E192" s="1005"/>
      <c r="F192" s="1002"/>
      <c r="G192" s="1002"/>
      <c r="H192" s="1008"/>
    </row>
    <row r="193" spans="1:8" ht="18.25" customHeight="1">
      <c r="A193" s="305"/>
      <c r="B193" s="1003" t="str">
        <f>IF(details!$H$4="","",details!$H$4)</f>
        <v>Jherh js[kk oekZ</v>
      </c>
      <c r="C193" s="1003"/>
      <c r="D193" s="1004"/>
      <c r="E193" s="1005"/>
      <c r="F193" s="1002" t="str">
        <f>IF(details!$E$4="","",details!$E$4)</f>
        <v>Jh jk/ks';ke tk'kh</v>
      </c>
      <c r="G193" s="1002"/>
      <c r="H193" s="1008"/>
    </row>
    <row r="194" spans="1:8" ht="18.25" customHeight="1">
      <c r="A194" s="1039" t="s">
        <v>588</v>
      </c>
      <c r="B194" s="1002"/>
      <c r="C194" s="1002"/>
      <c r="D194" s="1002" t="s">
        <v>589</v>
      </c>
      <c r="E194" s="1002"/>
      <c r="F194" s="1002" t="s">
        <v>590</v>
      </c>
      <c r="G194" s="1002"/>
      <c r="H194" s="1008"/>
    </row>
    <row r="195" spans="1:8" ht="18.25" customHeight="1">
      <c r="A195" s="1018" t="s">
        <v>599</v>
      </c>
      <c r="B195" s="1019"/>
      <c r="C195" s="1019"/>
      <c r="D195" s="1019"/>
      <c r="E195" s="1019"/>
      <c r="F195" s="1019"/>
      <c r="G195" s="1019"/>
      <c r="H195" s="1020"/>
    </row>
    <row r="196" spans="1:8" ht="18.25" customHeight="1">
      <c r="A196" s="305"/>
      <c r="B196" s="351" t="s">
        <v>560</v>
      </c>
      <c r="C196" s="1013" t="str">
        <f>IF('statement of marks'!H11="","",'statement of marks'!H11)</f>
        <v>v 005</v>
      </c>
      <c r="D196" s="1013"/>
      <c r="E196" s="1013"/>
      <c r="F196" s="1013"/>
      <c r="G196" s="1013"/>
      <c r="H196" s="1014"/>
    </row>
    <row r="197" spans="1:8" ht="18.25" customHeight="1">
      <c r="A197" s="305"/>
      <c r="B197" s="351" t="s">
        <v>561</v>
      </c>
      <c r="C197" s="1013" t="str">
        <f>IF('statement of marks'!I11="","",'statement of marks'!I11)</f>
        <v>c 005</v>
      </c>
      <c r="D197" s="1013"/>
      <c r="E197" s="1013"/>
      <c r="F197" s="1013"/>
      <c r="G197" s="1013"/>
      <c r="H197" s="1014"/>
    </row>
    <row r="198" spans="1:8" ht="18.25" customHeight="1">
      <c r="A198" s="305"/>
      <c r="B198" s="351" t="s">
        <v>562</v>
      </c>
      <c r="C198" s="1013" t="str">
        <f>IF('statement of marks'!J11="","",'statement of marks'!J11)</f>
        <v>l 005</v>
      </c>
      <c r="D198" s="1013"/>
      <c r="E198" s="1013"/>
      <c r="F198" s="1013"/>
      <c r="G198" s="1013"/>
      <c r="H198" s="1014"/>
    </row>
    <row r="199" spans="1:8" ht="18.25" customHeight="1">
      <c r="A199" s="305"/>
      <c r="B199" s="351" t="s">
        <v>567</v>
      </c>
      <c r="C199" s="317" t="str">
        <f>IF('statement of marks'!F11="","",'statement of marks'!F11)</f>
        <v/>
      </c>
      <c r="D199" s="318" t="s">
        <v>602</v>
      </c>
      <c r="E199" s="1037" t="str">
        <f>IF('statement of marks'!G11="","",'statement of marks'!G11)</f>
        <v/>
      </c>
      <c r="F199" s="1037"/>
      <c r="G199" s="1037"/>
      <c r="H199" s="1038"/>
    </row>
    <row r="200" spans="1:8" ht="18.25" customHeight="1">
      <c r="A200" s="305"/>
      <c r="B200" s="351" t="s">
        <v>565</v>
      </c>
      <c r="C200" s="319" t="s">
        <v>592</v>
      </c>
      <c r="D200" s="320" t="s">
        <v>593</v>
      </c>
      <c r="E200" s="320" t="s">
        <v>594</v>
      </c>
      <c r="F200" s="320" t="s">
        <v>595</v>
      </c>
      <c r="G200" s="320" t="s">
        <v>596</v>
      </c>
      <c r="H200" s="321"/>
    </row>
    <row r="201" spans="1:8" ht="18.25" customHeight="1">
      <c r="A201" s="305"/>
      <c r="B201" s="350" t="s">
        <v>597</v>
      </c>
      <c r="C201" s="323" t="str">
        <f>IF(AND('statement of marks'!$D$3=1,'statement of marks'!CX11="mRrh.kZ"),'statement of marks'!$F$3,"")</f>
        <v/>
      </c>
      <c r="D201" s="323" t="str">
        <f>IF(AND('statement of marks'!$D$3=2,'statement of marks'!CX11="mRrh.kZ"),'statement of marks'!$F$3,"")</f>
        <v/>
      </c>
      <c r="E201" s="323" t="str">
        <f>IF(AND('statement of marks'!$D$3=3,'statement of marks'!CX11="mRrh.kZ"),'statement of marks'!$F$3,"")</f>
        <v/>
      </c>
      <c r="F201" s="323" t="str">
        <f>IF(AND('statement of marks'!$D$3=4,'statement of marks'!CX11="mRrh.kZ"),'statement of marks'!$F$3,"")</f>
        <v/>
      </c>
      <c r="G201" s="323" t="str">
        <f>IF(AND('statement of marks'!$D$3=5,'statement of marks'!CX11="mRrh.kZ"),'statement of marks'!$F$3,"")</f>
        <v/>
      </c>
      <c r="H201" s="321"/>
    </row>
    <row r="202" spans="1:8" ht="18.25" customHeight="1">
      <c r="A202" s="305"/>
      <c r="B202" s="350" t="str">
        <f>'statement of marks'!$BZ$5</f>
        <v>fgUnh</v>
      </c>
      <c r="C202" s="324"/>
      <c r="D202" s="325"/>
      <c r="E202" s="326" t="str">
        <f>IF(OR('statement of marks'!$CB11="",E201=""),"",'statement of marks'!$CB11)</f>
        <v/>
      </c>
      <c r="F202" s="326" t="str">
        <f>IF(OR('statement of marks'!$CB11="",F201=""),"",'statement of marks'!$CB11)</f>
        <v/>
      </c>
      <c r="G202" s="326" t="str">
        <f>IF(OR('statement of marks'!$CB11="",G201=""),"",'statement of marks'!$CB11)</f>
        <v/>
      </c>
      <c r="H202" s="321"/>
    </row>
    <row r="203" spans="1:8" ht="18.25" customHeight="1">
      <c r="A203" s="305"/>
      <c r="B203" s="350" t="str">
        <f>'statement of marks'!$CC$5</f>
        <v>vaxszth</v>
      </c>
      <c r="C203" s="324"/>
      <c r="D203" s="325"/>
      <c r="E203" s="326" t="str">
        <f>IF(OR('statement of marks'!$CE11="",E201=""),"",'statement of marks'!$CE11)</f>
        <v/>
      </c>
      <c r="F203" s="326" t="str">
        <f>IF(OR('statement of marks'!$CE11="",F201=""),"",'statement of marks'!$CE11)</f>
        <v/>
      </c>
      <c r="G203" s="326" t="str">
        <f>IF(OR('statement of marks'!$CE11="",G201=""),"",'statement of marks'!$CE11)</f>
        <v/>
      </c>
      <c r="H203" s="321"/>
    </row>
    <row r="204" spans="1:8" ht="18.25" customHeight="1">
      <c r="A204" s="305"/>
      <c r="B204" s="350" t="str">
        <f>'statement of marks'!$CF$5</f>
        <v>xf.kr</v>
      </c>
      <c r="C204" s="324"/>
      <c r="D204" s="325"/>
      <c r="E204" s="326" t="str">
        <f>IF(OR('statement of marks'!$CH11="",E201=""),"",'statement of marks'!$CH11)</f>
        <v/>
      </c>
      <c r="F204" s="326" t="str">
        <f>IF(OR('statement of marks'!$CH11="",F201=""),"",'statement of marks'!$CH11)</f>
        <v/>
      </c>
      <c r="G204" s="326" t="str">
        <f>IF(OR('statement of marks'!$CH11="",G201=""),"",'statement of marks'!$CH11)</f>
        <v/>
      </c>
      <c r="H204" s="321"/>
    </row>
    <row r="205" spans="1:8" ht="18.25" customHeight="1">
      <c r="A205" s="305"/>
      <c r="B205" s="350" t="str">
        <f>'statement of marks'!$CI$5</f>
        <v>Ik;kZoj.k v/;;u</v>
      </c>
      <c r="C205" s="324"/>
      <c r="D205" s="325"/>
      <c r="E205" s="326" t="str">
        <f>IF(OR('statement of marks'!$CK11="",E202=""),"",'statement of marks'!$CK11)</f>
        <v/>
      </c>
      <c r="F205" s="326" t="str">
        <f>IF(OR('statement of marks'!$CK11="",F202=""),"",'statement of marks'!$CK11)</f>
        <v/>
      </c>
      <c r="G205" s="326" t="str">
        <f>IF(OR('statement of marks'!$CK11="",G202=""),"",'statement of marks'!$CK11)</f>
        <v/>
      </c>
      <c r="H205" s="321"/>
    </row>
    <row r="206" spans="1:8" ht="18.25" customHeight="1">
      <c r="A206" s="305"/>
      <c r="B206" s="350" t="str">
        <f>'statement of marks'!$CL$5</f>
        <v>dk;kZuqHko</v>
      </c>
      <c r="C206" s="324"/>
      <c r="D206" s="325"/>
      <c r="E206" s="326" t="str">
        <f>IF(OR('statement of marks'!$CN11="",E201=""),"",'statement of marks'!$CN11)</f>
        <v/>
      </c>
      <c r="F206" s="326" t="str">
        <f>IF(OR('statement of marks'!$CN11="",F201=""),"",'statement of marks'!$CN11)</f>
        <v/>
      </c>
      <c r="G206" s="326" t="str">
        <f>IF(OR('statement of marks'!$CN11="",G201=""),"",'statement of marks'!$CN11)</f>
        <v/>
      </c>
      <c r="H206" s="321"/>
    </row>
    <row r="207" spans="1:8" ht="18.25" customHeight="1">
      <c r="A207" s="305"/>
      <c r="B207" s="350" t="str">
        <f>'statement of marks'!$CO$5</f>
        <v>dyk f'k{kk</v>
      </c>
      <c r="C207" s="324"/>
      <c r="D207" s="325"/>
      <c r="E207" s="327" t="str">
        <f>IF(OR('statement of marks'!$CQ11="",E201=""),"",'statement of marks'!$CQ11)</f>
        <v/>
      </c>
      <c r="F207" s="327" t="str">
        <f>IF(OR('statement of marks'!$CQ11="",F201=""),"",'statement of marks'!$CQ11)</f>
        <v/>
      </c>
      <c r="G207" s="327" t="str">
        <f>IF(OR('statement of marks'!$CQ11="",G201=""),"",'statement of marks'!$CQ11)</f>
        <v/>
      </c>
      <c r="H207" s="321"/>
    </row>
    <row r="208" spans="1:8" ht="18.25" customHeight="1">
      <c r="A208" s="305"/>
      <c r="B208" s="328" t="s">
        <v>624</v>
      </c>
      <c r="C208" s="329" t="str">
        <f>C201</f>
        <v/>
      </c>
      <c r="D208" s="329" t="str">
        <f>D201</f>
        <v/>
      </c>
      <c r="E208" s="330" t="str">
        <f>E201</f>
        <v/>
      </c>
      <c r="F208" s="329" t="str">
        <f>F201</f>
        <v/>
      </c>
      <c r="G208" s="329" t="str">
        <f>G201</f>
        <v/>
      </c>
      <c r="H208" s="321"/>
    </row>
    <row r="209" spans="1:8" ht="18.25" customHeight="1">
      <c r="A209" s="305"/>
      <c r="B209" s="350" t="str">
        <f>'statement of marks'!$CV$5</f>
        <v>Nk= mifLFkfr</v>
      </c>
      <c r="C209" s="331"/>
      <c r="D209" s="331"/>
      <c r="E209" s="332" t="str">
        <f>IF(OR('statement of marks'!$CV11="",E201=""),"",'statement of marks'!$CV11)</f>
        <v/>
      </c>
      <c r="F209" s="332" t="str">
        <f>IF(OR('statement of marks'!$CV11="",F201=""),"",'statement of marks'!$CV11)</f>
        <v/>
      </c>
      <c r="G209" s="332" t="str">
        <f>IF(OR('statement of marks'!$CV11="",G201=""),"",'statement of marks'!$CV11)</f>
        <v/>
      </c>
      <c r="H209" s="321"/>
    </row>
    <row r="210" spans="1:8" ht="18.25" customHeight="1">
      <c r="A210" s="305"/>
      <c r="B210" s="350" t="str">
        <f>'statement of marks'!$CU$5</f>
        <v>dqy ehfVax</v>
      </c>
      <c r="C210" s="333"/>
      <c r="D210" s="333"/>
      <c r="E210" s="333" t="str">
        <f>IF(OR('statement of marks'!$CU11="",E201=""),"",'statement of marks'!$CU11)</f>
        <v/>
      </c>
      <c r="F210" s="333" t="str">
        <f>IF(OR('statement of marks'!$CU11="",F201=""),"",'statement of marks'!$CU11)</f>
        <v/>
      </c>
      <c r="G210" s="333" t="str">
        <f>IF(OR('statement of marks'!$CU11="",G201=""),"",'statement of marks'!$CU11)</f>
        <v/>
      </c>
      <c r="H210" s="321"/>
    </row>
    <row r="211" spans="1:8" ht="18.25" customHeight="1">
      <c r="A211" s="305"/>
      <c r="B211" s="350" t="s">
        <v>600</v>
      </c>
      <c r="C211" s="333" t="str">
        <f>IF(OR(C209="",C210=""),"",C209/C210*100)</f>
        <v/>
      </c>
      <c r="D211" s="333" t="str">
        <f t="shared" ref="D211:G211" si="7">IF(OR(D209="",D210=""),"",D209/D210*100)</f>
        <v/>
      </c>
      <c r="E211" s="333" t="str">
        <f t="shared" si="7"/>
        <v/>
      </c>
      <c r="F211" s="333" t="str">
        <f t="shared" si="7"/>
        <v/>
      </c>
      <c r="G211" s="333" t="str">
        <f t="shared" si="7"/>
        <v/>
      </c>
      <c r="H211" s="321"/>
    </row>
    <row r="212" spans="1:8" ht="18.25" customHeight="1">
      <c r="A212" s="305"/>
      <c r="B212" s="350" t="s">
        <v>601</v>
      </c>
      <c r="C212" s="333"/>
      <c r="D212" s="333"/>
      <c r="E212" s="333"/>
      <c r="F212" s="333"/>
      <c r="G212" s="333"/>
      <c r="H212" s="321"/>
    </row>
    <row r="213" spans="1:8" ht="18.25" customHeight="1">
      <c r="A213" s="305"/>
      <c r="B213" s="351" t="s">
        <v>598</v>
      </c>
      <c r="C213" s="1028" t="str">
        <f>IF('statement of marks'!DE11="","",'statement of marks'!DE11)</f>
        <v/>
      </c>
      <c r="D213" s="1029"/>
      <c r="E213" s="1029"/>
      <c r="F213" s="1029"/>
      <c r="G213" s="1029"/>
      <c r="H213" s="1030"/>
    </row>
    <row r="214" spans="1:8" ht="18.25" customHeight="1">
      <c r="A214" s="1033"/>
      <c r="B214" s="1034"/>
      <c r="C214" s="1026"/>
      <c r="D214" s="1026"/>
      <c r="E214" s="1026"/>
      <c r="F214" s="1026"/>
      <c r="G214" s="1026"/>
      <c r="H214" s="1027"/>
    </row>
    <row r="215" spans="1:8" ht="18.25" customHeight="1" thickBot="1">
      <c r="A215" s="1031" t="s">
        <v>603</v>
      </c>
      <c r="B215" s="1032"/>
      <c r="C215" s="1032" t="s">
        <v>66</v>
      </c>
      <c r="D215" s="1032"/>
      <c r="E215" s="1032"/>
      <c r="F215" s="1035" t="s">
        <v>604</v>
      </c>
      <c r="G215" s="1035"/>
      <c r="H215" s="1036"/>
    </row>
    <row r="216" spans="1:8" ht="18.25" customHeight="1">
      <c r="A216" s="1015" t="s">
        <v>572</v>
      </c>
      <c r="B216" s="1016"/>
      <c r="C216" s="1016"/>
      <c r="D216" s="1016"/>
      <c r="E216" s="1016"/>
      <c r="F216" s="1016"/>
      <c r="G216" s="1016"/>
      <c r="H216" s="1017"/>
    </row>
    <row r="217" spans="1:8" ht="18.25" customHeight="1">
      <c r="A217" s="1018" t="s">
        <v>591</v>
      </c>
      <c r="B217" s="1019"/>
      <c r="C217" s="1019"/>
      <c r="D217" s="1019"/>
      <c r="E217" s="1019"/>
      <c r="F217" s="1019"/>
      <c r="G217" s="1019"/>
      <c r="H217" s="1020"/>
    </row>
    <row r="218" spans="1:8" ht="18.25" customHeight="1">
      <c r="A218" s="305"/>
      <c r="B218" s="1021" t="s">
        <v>67</v>
      </c>
      <c r="C218" s="1021"/>
      <c r="D218" s="306">
        <f>YEAR(details!F12)</f>
        <v>1900</v>
      </c>
      <c r="E218" s="352" t="s">
        <v>574</v>
      </c>
      <c r="F218" s="308" t="str">
        <f>'statement of marks'!$F$3</f>
        <v>2015-16</v>
      </c>
      <c r="G218" s="1021" t="s">
        <v>575</v>
      </c>
      <c r="H218" s="1022"/>
    </row>
    <row r="219" spans="1:8" ht="18.25" customHeight="1">
      <c r="A219" s="305"/>
      <c r="B219" s="1000" t="s">
        <v>573</v>
      </c>
      <c r="C219" s="1001"/>
      <c r="D219" s="1013" t="str">
        <f>'statement of marks'!$A$1</f>
        <v>jk- ck- ek/;fed fo|ky; uohu] fuEckgsM+k</v>
      </c>
      <c r="E219" s="1013"/>
      <c r="F219" s="1013"/>
      <c r="G219" s="1013"/>
      <c r="H219" s="1014"/>
    </row>
    <row r="220" spans="1:8" ht="18.25" customHeight="1">
      <c r="A220" s="305"/>
      <c r="B220" s="1000" t="str">
        <f>'statement of marks'!$H$3</f>
        <v xml:space="preserve">fo|ky; dk Mkbl dksM+ </v>
      </c>
      <c r="C220" s="1001"/>
      <c r="D220" s="1009" t="str">
        <f>'statement of marks'!$I$3</f>
        <v>00001</v>
      </c>
      <c r="E220" s="1010"/>
      <c r="F220" s="1011"/>
      <c r="G220" s="1011"/>
      <c r="H220" s="1012"/>
    </row>
    <row r="221" spans="1:8" ht="18.25" customHeight="1">
      <c r="A221" s="305"/>
      <c r="B221" s="1000" t="s">
        <v>560</v>
      </c>
      <c r="C221" s="1001"/>
      <c r="D221" s="1013" t="str">
        <f>IF('statement of marks'!H12="","",'statement of marks'!H12)</f>
        <v>v 006</v>
      </c>
      <c r="E221" s="1013"/>
      <c r="F221" s="1013"/>
      <c r="G221" s="1013"/>
      <c r="H221" s="1014"/>
    </row>
    <row r="222" spans="1:8" ht="18.25" customHeight="1">
      <c r="A222" s="305"/>
      <c r="B222" s="1000" t="s">
        <v>576</v>
      </c>
      <c r="C222" s="1001"/>
      <c r="D222" s="309" t="str">
        <f>IF('statement of marks'!C12="B","Nk=",IF('statement of marks'!C12="G","Nk=k",""))</f>
        <v>Nk=k</v>
      </c>
      <c r="E222" s="353" t="s">
        <v>566</v>
      </c>
      <c r="F222" s="1040" t="str">
        <f>IF('statement of marks'!B12="","",'statement of marks'!B12)</f>
        <v>GEN</v>
      </c>
      <c r="G222" s="1040"/>
      <c r="H222" s="1041"/>
    </row>
    <row r="223" spans="1:8" ht="18.25" customHeight="1">
      <c r="A223" s="305"/>
      <c r="B223" s="1000" t="s">
        <v>562</v>
      </c>
      <c r="C223" s="1001"/>
      <c r="D223" s="1013" t="str">
        <f>IF('statement of marks'!J12="","",'statement of marks'!J12)</f>
        <v>l 006</v>
      </c>
      <c r="E223" s="1013"/>
      <c r="F223" s="1013"/>
      <c r="G223" s="1013"/>
      <c r="H223" s="1014"/>
    </row>
    <row r="224" spans="1:8" ht="18.25" customHeight="1">
      <c r="A224" s="305"/>
      <c r="B224" s="1000" t="s">
        <v>561</v>
      </c>
      <c r="C224" s="1001"/>
      <c r="D224" s="1013" t="str">
        <f>IF('statement of marks'!I12="","",'statement of marks'!I12)</f>
        <v>c 006</v>
      </c>
      <c r="E224" s="1013"/>
      <c r="F224" s="1013"/>
      <c r="G224" s="1013"/>
      <c r="H224" s="1014"/>
    </row>
    <row r="225" spans="1:8" ht="18.25" customHeight="1">
      <c r="A225" s="305"/>
      <c r="B225" s="1000" t="s">
        <v>578</v>
      </c>
      <c r="C225" s="1001"/>
      <c r="D225" s="1013" t="str">
        <f>IF(details!M12="","",details!M12)</f>
        <v/>
      </c>
      <c r="E225" s="1013"/>
      <c r="F225" s="1013"/>
      <c r="G225" s="1013"/>
      <c r="H225" s="1014"/>
    </row>
    <row r="226" spans="1:8" ht="18.25" customHeight="1">
      <c r="A226" s="305"/>
      <c r="B226" s="1000" t="s">
        <v>623</v>
      </c>
      <c r="C226" s="1001"/>
      <c r="D226" s="1013" t="str">
        <f>IF(details!N12="","",details!N12)</f>
        <v/>
      </c>
      <c r="E226" s="1013"/>
      <c r="F226" s="1013"/>
      <c r="G226" s="1013"/>
      <c r="H226" s="1014"/>
    </row>
    <row r="227" spans="1:8" ht="18.25" customHeight="1">
      <c r="A227" s="305"/>
      <c r="B227" s="1000" t="s">
        <v>64</v>
      </c>
      <c r="C227" s="1001"/>
      <c r="D227" s="311" t="str">
        <f>'statement of marks'!$D$3</f>
        <v>2 A</v>
      </c>
      <c r="E227" s="312" t="s">
        <v>564</v>
      </c>
      <c r="F227" s="313">
        <f>IF('statement of marks'!E12="","",'statement of marks'!E12)</f>
        <v>4006</v>
      </c>
      <c r="G227" s="312" t="s">
        <v>577</v>
      </c>
      <c r="H227" s="314" t="str">
        <f>IF(details!F12="","",details!F12)</f>
        <v/>
      </c>
    </row>
    <row r="228" spans="1:8" ht="18.25" customHeight="1">
      <c r="A228" s="305"/>
      <c r="B228" s="1000" t="s">
        <v>567</v>
      </c>
      <c r="C228" s="1001"/>
      <c r="D228" s="1044" t="str">
        <f>IF('statement of marks'!F12="","",'statement of marks'!F12)</f>
        <v/>
      </c>
      <c r="E228" s="1044"/>
      <c r="F228" s="1044"/>
      <c r="G228" s="1044"/>
      <c r="H228" s="1045"/>
    </row>
    <row r="229" spans="1:8" ht="18.25" customHeight="1">
      <c r="A229" s="305"/>
      <c r="B229" s="1000" t="s">
        <v>568</v>
      </c>
      <c r="C229" s="1001"/>
      <c r="D229" s="1037" t="str">
        <f>IF('statement of marks'!G12="","",'statement of marks'!G12)</f>
        <v/>
      </c>
      <c r="E229" s="1037"/>
      <c r="F229" s="1037"/>
      <c r="G229" s="1037"/>
      <c r="H229" s="1038"/>
    </row>
    <row r="230" spans="1:8" ht="18.25" customHeight="1">
      <c r="A230" s="305"/>
      <c r="B230" s="1023" t="s">
        <v>579</v>
      </c>
      <c r="C230" s="1024"/>
      <c r="D230" s="1024"/>
      <c r="E230" s="1025"/>
      <c r="F230" s="1046" t="str">
        <f>IF(details!P12="","",details!P12)</f>
        <v/>
      </c>
      <c r="G230" s="1046"/>
      <c r="H230" s="1047"/>
    </row>
    <row r="231" spans="1:8" ht="18.25" customHeight="1">
      <c r="A231" s="305"/>
      <c r="B231" s="1000" t="s">
        <v>583</v>
      </c>
      <c r="C231" s="1001"/>
      <c r="D231" s="1013" t="str">
        <f>IF(details!L12="","",details!L12)</f>
        <v>Ik 006</v>
      </c>
      <c r="E231" s="1013"/>
      <c r="F231" s="1013"/>
      <c r="G231" s="1013"/>
      <c r="H231" s="1014"/>
    </row>
    <row r="232" spans="1:8" ht="18.25" customHeight="1">
      <c r="A232" s="305"/>
      <c r="B232" s="1000" t="s">
        <v>584</v>
      </c>
      <c r="C232" s="1001"/>
      <c r="D232" s="1013" t="str">
        <f>IF(details!O12="","",details!O12)</f>
        <v/>
      </c>
      <c r="E232" s="1013"/>
      <c r="F232" s="1013"/>
      <c r="G232" s="1013"/>
      <c r="H232" s="1014"/>
    </row>
    <row r="233" spans="1:8" ht="18.25" customHeight="1">
      <c r="A233" s="305"/>
      <c r="B233" s="1000" t="s">
        <v>585</v>
      </c>
      <c r="C233" s="1001"/>
      <c r="D233" s="354" t="str">
        <f>IF('statement of marks'!CX12="mRrh.kZ",'statement of marks'!$D$3,"")</f>
        <v>2 A</v>
      </c>
      <c r="E233" s="1003" t="s">
        <v>586</v>
      </c>
      <c r="F233" s="1003"/>
      <c r="G233" s="1042">
        <f>IF(D233="","",D233+1)</f>
        <v>1.0833333333333333</v>
      </c>
      <c r="H233" s="1043"/>
    </row>
    <row r="234" spans="1:8" ht="18.25" customHeight="1">
      <c r="A234" s="305"/>
      <c r="B234" s="1000" t="s">
        <v>587</v>
      </c>
      <c r="C234" s="1001"/>
      <c r="D234" s="1006">
        <f>IF(details!$L$4="","",details!$L$4)</f>
        <v>42460</v>
      </c>
      <c r="E234" s="1007"/>
      <c r="F234" s="1003"/>
      <c r="G234" s="1003"/>
      <c r="H234" s="1048"/>
    </row>
    <row r="235" spans="1:8" ht="18.25" customHeight="1">
      <c r="A235" s="305"/>
      <c r="B235" s="1003"/>
      <c r="C235" s="1003"/>
      <c r="D235" s="1004"/>
      <c r="E235" s="1005"/>
      <c r="F235" s="1002"/>
      <c r="G235" s="1002"/>
      <c r="H235" s="1008"/>
    </row>
    <row r="236" spans="1:8" ht="18.25" customHeight="1">
      <c r="A236" s="305"/>
      <c r="B236" s="1003" t="str">
        <f>IF(details!$H$4="","",details!$H$4)</f>
        <v>Jherh js[kk oekZ</v>
      </c>
      <c r="C236" s="1003"/>
      <c r="D236" s="1004"/>
      <c r="E236" s="1005"/>
      <c r="F236" s="1002" t="str">
        <f>IF(details!$E$4="","",details!$E$4)</f>
        <v>Jh jk/ks';ke tk'kh</v>
      </c>
      <c r="G236" s="1002"/>
      <c r="H236" s="1008"/>
    </row>
    <row r="237" spans="1:8" ht="18.25" customHeight="1">
      <c r="A237" s="1039" t="s">
        <v>588</v>
      </c>
      <c r="B237" s="1002"/>
      <c r="C237" s="1002"/>
      <c r="D237" s="1002" t="s">
        <v>589</v>
      </c>
      <c r="E237" s="1002"/>
      <c r="F237" s="1002" t="s">
        <v>590</v>
      </c>
      <c r="G237" s="1002"/>
      <c r="H237" s="1008"/>
    </row>
    <row r="238" spans="1:8" ht="18.25" customHeight="1">
      <c r="A238" s="1018" t="s">
        <v>599</v>
      </c>
      <c r="B238" s="1019"/>
      <c r="C238" s="1019"/>
      <c r="D238" s="1019"/>
      <c r="E238" s="1019"/>
      <c r="F238" s="1019"/>
      <c r="G238" s="1019"/>
      <c r="H238" s="1020"/>
    </row>
    <row r="239" spans="1:8" ht="18.25" customHeight="1">
      <c r="A239" s="305"/>
      <c r="B239" s="351" t="s">
        <v>560</v>
      </c>
      <c r="C239" s="1013" t="str">
        <f>IF('statement of marks'!H12="","",'statement of marks'!H12)</f>
        <v>v 006</v>
      </c>
      <c r="D239" s="1013"/>
      <c r="E239" s="1013"/>
      <c r="F239" s="1013"/>
      <c r="G239" s="1013"/>
      <c r="H239" s="1014"/>
    </row>
    <row r="240" spans="1:8" ht="18.25" customHeight="1">
      <c r="A240" s="305"/>
      <c r="B240" s="351" t="s">
        <v>561</v>
      </c>
      <c r="C240" s="1013" t="str">
        <f>IF('statement of marks'!I12="","",'statement of marks'!I12)</f>
        <v>c 006</v>
      </c>
      <c r="D240" s="1013"/>
      <c r="E240" s="1013"/>
      <c r="F240" s="1013"/>
      <c r="G240" s="1013"/>
      <c r="H240" s="1014"/>
    </row>
    <row r="241" spans="1:8" ht="18.25" customHeight="1">
      <c r="A241" s="305"/>
      <c r="B241" s="351" t="s">
        <v>562</v>
      </c>
      <c r="C241" s="1013" t="str">
        <f>IF('statement of marks'!J12="","",'statement of marks'!J12)</f>
        <v>l 006</v>
      </c>
      <c r="D241" s="1013"/>
      <c r="E241" s="1013"/>
      <c r="F241" s="1013"/>
      <c r="G241" s="1013"/>
      <c r="H241" s="1014"/>
    </row>
    <row r="242" spans="1:8" ht="18.25" customHeight="1">
      <c r="A242" s="305"/>
      <c r="B242" s="351" t="s">
        <v>567</v>
      </c>
      <c r="C242" s="317" t="str">
        <f>IF('statement of marks'!F12="","",'statement of marks'!F12)</f>
        <v/>
      </c>
      <c r="D242" s="318" t="s">
        <v>602</v>
      </c>
      <c r="E242" s="1037" t="str">
        <f>IF('statement of marks'!G12="","",'statement of marks'!G12)</f>
        <v/>
      </c>
      <c r="F242" s="1037"/>
      <c r="G242" s="1037"/>
      <c r="H242" s="1038"/>
    </row>
    <row r="243" spans="1:8" ht="18.25" customHeight="1">
      <c r="A243" s="305"/>
      <c r="B243" s="351" t="s">
        <v>565</v>
      </c>
      <c r="C243" s="319" t="s">
        <v>592</v>
      </c>
      <c r="D243" s="320" t="s">
        <v>593</v>
      </c>
      <c r="E243" s="320" t="s">
        <v>594</v>
      </c>
      <c r="F243" s="320" t="s">
        <v>595</v>
      </c>
      <c r="G243" s="320" t="s">
        <v>596</v>
      </c>
      <c r="H243" s="321"/>
    </row>
    <row r="244" spans="1:8" ht="18.25" customHeight="1">
      <c r="A244" s="305"/>
      <c r="B244" s="350" t="s">
        <v>597</v>
      </c>
      <c r="C244" s="323" t="str">
        <f>IF(AND('statement of marks'!$D$3=1,'statement of marks'!CX12="mRrh.kZ"),'statement of marks'!$F$3,"")</f>
        <v/>
      </c>
      <c r="D244" s="323" t="str">
        <f>IF(AND('statement of marks'!$D$3=2,'statement of marks'!CX12="mRrh.kZ"),'statement of marks'!$F$3,"")</f>
        <v/>
      </c>
      <c r="E244" s="323" t="str">
        <f>IF(AND('statement of marks'!$D$3=3,'statement of marks'!CX12="mRrh.kZ"),'statement of marks'!$F$3,"")</f>
        <v/>
      </c>
      <c r="F244" s="323" t="str">
        <f>IF(AND('statement of marks'!$D$3=4,'statement of marks'!CX12="mRrh.kZ"),'statement of marks'!$F$3,"")</f>
        <v/>
      </c>
      <c r="G244" s="323" t="str">
        <f>IF(AND('statement of marks'!$D$3=5,'statement of marks'!CX12="mRrh.kZ"),'statement of marks'!$F$3,"")</f>
        <v/>
      </c>
      <c r="H244" s="321"/>
    </row>
    <row r="245" spans="1:8" ht="18.25" customHeight="1">
      <c r="A245" s="305"/>
      <c r="B245" s="350" t="str">
        <f>'statement of marks'!$BZ$5</f>
        <v>fgUnh</v>
      </c>
      <c r="C245" s="324"/>
      <c r="D245" s="325"/>
      <c r="E245" s="326" t="str">
        <f>IF(OR('statement of marks'!$CB12="",E244=""),"",'statement of marks'!$CB12)</f>
        <v/>
      </c>
      <c r="F245" s="326" t="str">
        <f>IF(OR('statement of marks'!$CB12="",F244=""),"",'statement of marks'!$CB12)</f>
        <v/>
      </c>
      <c r="G245" s="326" t="str">
        <f>IF(OR('statement of marks'!$CB12="",G244=""),"",'statement of marks'!$CB12)</f>
        <v/>
      </c>
      <c r="H245" s="321"/>
    </row>
    <row r="246" spans="1:8" ht="18.25" customHeight="1">
      <c r="A246" s="305"/>
      <c r="B246" s="350" t="str">
        <f>'statement of marks'!$CC$5</f>
        <v>vaxszth</v>
      </c>
      <c r="C246" s="324"/>
      <c r="D246" s="325"/>
      <c r="E246" s="326" t="str">
        <f>IF(OR('statement of marks'!$CE12="",E244=""),"",'statement of marks'!$CE12)</f>
        <v/>
      </c>
      <c r="F246" s="326" t="str">
        <f>IF(OR('statement of marks'!$CE12="",F244=""),"",'statement of marks'!$CE12)</f>
        <v/>
      </c>
      <c r="G246" s="326" t="str">
        <f>IF(OR('statement of marks'!$CE12="",G244=""),"",'statement of marks'!$CE12)</f>
        <v/>
      </c>
      <c r="H246" s="321"/>
    </row>
    <row r="247" spans="1:8" ht="18.25" customHeight="1">
      <c r="A247" s="305"/>
      <c r="B247" s="350" t="str">
        <f>'statement of marks'!$CF$5</f>
        <v>xf.kr</v>
      </c>
      <c r="C247" s="324"/>
      <c r="D247" s="325"/>
      <c r="E247" s="326" t="str">
        <f>IF(OR('statement of marks'!$CH12="",E244=""),"",'statement of marks'!$CH12)</f>
        <v/>
      </c>
      <c r="F247" s="326" t="str">
        <f>IF(OR('statement of marks'!$CH12="",F244=""),"",'statement of marks'!$CH12)</f>
        <v/>
      </c>
      <c r="G247" s="326" t="str">
        <f>IF(OR('statement of marks'!$CH12="",G244=""),"",'statement of marks'!$CH12)</f>
        <v/>
      </c>
      <c r="H247" s="321"/>
    </row>
    <row r="248" spans="1:8" ht="18.25" customHeight="1">
      <c r="A248" s="305"/>
      <c r="B248" s="350" t="str">
        <f>'statement of marks'!$CI$5</f>
        <v>Ik;kZoj.k v/;;u</v>
      </c>
      <c r="C248" s="324"/>
      <c r="D248" s="325"/>
      <c r="E248" s="326" t="str">
        <f>IF(OR('statement of marks'!$CK12="",E245=""),"",'statement of marks'!$CK12)</f>
        <v/>
      </c>
      <c r="F248" s="326" t="str">
        <f>IF(OR('statement of marks'!$CK12="",F245=""),"",'statement of marks'!$CK12)</f>
        <v/>
      </c>
      <c r="G248" s="326" t="str">
        <f>IF(OR('statement of marks'!$CK12="",G245=""),"",'statement of marks'!$CK12)</f>
        <v/>
      </c>
      <c r="H248" s="321"/>
    </row>
    <row r="249" spans="1:8" ht="18.25" customHeight="1">
      <c r="A249" s="305"/>
      <c r="B249" s="350" t="str">
        <f>'statement of marks'!$CL$5</f>
        <v>dk;kZuqHko</v>
      </c>
      <c r="C249" s="324"/>
      <c r="D249" s="325"/>
      <c r="E249" s="326" t="str">
        <f>IF(OR('statement of marks'!$CN12="",E244=""),"",'statement of marks'!$CN12)</f>
        <v/>
      </c>
      <c r="F249" s="326" t="str">
        <f>IF(OR('statement of marks'!$CN12="",F244=""),"",'statement of marks'!$CN12)</f>
        <v/>
      </c>
      <c r="G249" s="326" t="str">
        <f>IF(OR('statement of marks'!$CN12="",G244=""),"",'statement of marks'!$CN12)</f>
        <v/>
      </c>
      <c r="H249" s="321"/>
    </row>
    <row r="250" spans="1:8" ht="18.25" customHeight="1">
      <c r="A250" s="305"/>
      <c r="B250" s="350" t="str">
        <f>'statement of marks'!$CO$5</f>
        <v>dyk f'k{kk</v>
      </c>
      <c r="C250" s="324"/>
      <c r="D250" s="325"/>
      <c r="E250" s="327" t="str">
        <f>IF(OR('statement of marks'!$CQ12="",E244=""),"",'statement of marks'!$CQ12)</f>
        <v/>
      </c>
      <c r="F250" s="327" t="str">
        <f>IF(OR('statement of marks'!$CQ12="",F244=""),"",'statement of marks'!$CQ12)</f>
        <v/>
      </c>
      <c r="G250" s="327" t="str">
        <f>IF(OR('statement of marks'!$CQ12="",G244=""),"",'statement of marks'!$CQ12)</f>
        <v/>
      </c>
      <c r="H250" s="321"/>
    </row>
    <row r="251" spans="1:8" ht="18.25" customHeight="1">
      <c r="A251" s="305"/>
      <c r="B251" s="328" t="s">
        <v>624</v>
      </c>
      <c r="C251" s="329" t="str">
        <f>C244</f>
        <v/>
      </c>
      <c r="D251" s="329" t="str">
        <f>D244</f>
        <v/>
      </c>
      <c r="E251" s="330" t="str">
        <f>E244</f>
        <v/>
      </c>
      <c r="F251" s="329" t="str">
        <f>F244</f>
        <v/>
      </c>
      <c r="G251" s="329" t="str">
        <f>G244</f>
        <v/>
      </c>
      <c r="H251" s="321"/>
    </row>
    <row r="252" spans="1:8" ht="18.25" customHeight="1">
      <c r="A252" s="305"/>
      <c r="B252" s="350" t="str">
        <f>'statement of marks'!$CV$5</f>
        <v>Nk= mifLFkfr</v>
      </c>
      <c r="C252" s="331"/>
      <c r="D252" s="331"/>
      <c r="E252" s="332" t="str">
        <f>IF(OR('statement of marks'!$CV12="",E244=""),"",'statement of marks'!$CV12)</f>
        <v/>
      </c>
      <c r="F252" s="332" t="str">
        <f>IF(OR('statement of marks'!$CV12="",F244=""),"",'statement of marks'!$CV12)</f>
        <v/>
      </c>
      <c r="G252" s="332" t="str">
        <f>IF(OR('statement of marks'!$CV12="",G244=""),"",'statement of marks'!$CV12)</f>
        <v/>
      </c>
      <c r="H252" s="321"/>
    </row>
    <row r="253" spans="1:8" ht="18.25" customHeight="1">
      <c r="A253" s="305"/>
      <c r="B253" s="350" t="str">
        <f>'statement of marks'!$CU$5</f>
        <v>dqy ehfVax</v>
      </c>
      <c r="C253" s="333"/>
      <c r="D253" s="333"/>
      <c r="E253" s="333" t="str">
        <f>IF(OR('statement of marks'!$CU12="",E244=""),"",'statement of marks'!$CU12)</f>
        <v/>
      </c>
      <c r="F253" s="333" t="str">
        <f>IF(OR('statement of marks'!$CU12="",F244=""),"",'statement of marks'!$CU12)</f>
        <v/>
      </c>
      <c r="G253" s="333" t="str">
        <f>IF(OR('statement of marks'!$CU12="",G244=""),"",'statement of marks'!$CU12)</f>
        <v/>
      </c>
      <c r="H253" s="321"/>
    </row>
    <row r="254" spans="1:8" ht="18.25" customHeight="1">
      <c r="A254" s="305"/>
      <c r="B254" s="350" t="s">
        <v>600</v>
      </c>
      <c r="C254" s="333" t="str">
        <f>IF(OR(C252="",C253=""),"",C252/C253*100)</f>
        <v/>
      </c>
      <c r="D254" s="333" t="str">
        <f t="shared" ref="D254:G254" si="8">IF(OR(D252="",D253=""),"",D252/D253*100)</f>
        <v/>
      </c>
      <c r="E254" s="333" t="str">
        <f t="shared" si="8"/>
        <v/>
      </c>
      <c r="F254" s="333" t="str">
        <f t="shared" si="8"/>
        <v/>
      </c>
      <c r="G254" s="333" t="str">
        <f t="shared" si="8"/>
        <v/>
      </c>
      <c r="H254" s="321"/>
    </row>
    <row r="255" spans="1:8" ht="18.25" customHeight="1">
      <c r="A255" s="305"/>
      <c r="B255" s="350" t="s">
        <v>601</v>
      </c>
      <c r="C255" s="333"/>
      <c r="D255" s="333"/>
      <c r="E255" s="333"/>
      <c r="F255" s="333"/>
      <c r="G255" s="333"/>
      <c r="H255" s="321"/>
    </row>
    <row r="256" spans="1:8" ht="18.25" customHeight="1">
      <c r="A256" s="305"/>
      <c r="B256" s="351" t="s">
        <v>598</v>
      </c>
      <c r="C256" s="1028" t="str">
        <f>IF('statement of marks'!DE12="","",'statement of marks'!DE12)</f>
        <v/>
      </c>
      <c r="D256" s="1029"/>
      <c r="E256" s="1029"/>
      <c r="F256" s="1029"/>
      <c r="G256" s="1029"/>
      <c r="H256" s="1030"/>
    </row>
    <row r="257" spans="1:8" ht="18.25" customHeight="1">
      <c r="A257" s="1033"/>
      <c r="B257" s="1034"/>
      <c r="C257" s="1026"/>
      <c r="D257" s="1026"/>
      <c r="E257" s="1026"/>
      <c r="F257" s="1026"/>
      <c r="G257" s="1026"/>
      <c r="H257" s="1027"/>
    </row>
    <row r="258" spans="1:8" ht="18.25" customHeight="1" thickBot="1">
      <c r="A258" s="1031" t="s">
        <v>603</v>
      </c>
      <c r="B258" s="1032"/>
      <c r="C258" s="1032" t="s">
        <v>66</v>
      </c>
      <c r="D258" s="1032"/>
      <c r="E258" s="1032"/>
      <c r="F258" s="1035" t="s">
        <v>604</v>
      </c>
      <c r="G258" s="1035"/>
      <c r="H258" s="1036"/>
    </row>
    <row r="259" spans="1:8" ht="18.25" customHeight="1">
      <c r="A259" s="1015" t="s">
        <v>572</v>
      </c>
      <c r="B259" s="1016"/>
      <c r="C259" s="1016"/>
      <c r="D259" s="1016"/>
      <c r="E259" s="1016"/>
      <c r="F259" s="1016"/>
      <c r="G259" s="1016"/>
      <c r="H259" s="1017"/>
    </row>
    <row r="260" spans="1:8" ht="18.25" customHeight="1">
      <c r="A260" s="1018" t="s">
        <v>591</v>
      </c>
      <c r="B260" s="1019"/>
      <c r="C260" s="1019"/>
      <c r="D260" s="1019"/>
      <c r="E260" s="1019"/>
      <c r="F260" s="1019"/>
      <c r="G260" s="1019"/>
      <c r="H260" s="1020"/>
    </row>
    <row r="261" spans="1:8" ht="18.25" customHeight="1">
      <c r="A261" s="305"/>
      <c r="B261" s="1021" t="s">
        <v>67</v>
      </c>
      <c r="C261" s="1021"/>
      <c r="D261" s="306">
        <f>YEAR(details!F13)</f>
        <v>1900</v>
      </c>
      <c r="E261" s="352" t="s">
        <v>574</v>
      </c>
      <c r="F261" s="308" t="str">
        <f>'statement of marks'!$F$3</f>
        <v>2015-16</v>
      </c>
      <c r="G261" s="1021" t="s">
        <v>575</v>
      </c>
      <c r="H261" s="1022"/>
    </row>
    <row r="262" spans="1:8" ht="18.25" customHeight="1">
      <c r="A262" s="305"/>
      <c r="B262" s="1000" t="s">
        <v>573</v>
      </c>
      <c r="C262" s="1001"/>
      <c r="D262" s="1013" t="str">
        <f>'statement of marks'!$A$1</f>
        <v>jk- ck- ek/;fed fo|ky; uohu] fuEckgsM+k</v>
      </c>
      <c r="E262" s="1013"/>
      <c r="F262" s="1013"/>
      <c r="G262" s="1013"/>
      <c r="H262" s="1014"/>
    </row>
    <row r="263" spans="1:8" ht="18.25" customHeight="1">
      <c r="A263" s="305"/>
      <c r="B263" s="1000" t="str">
        <f>'statement of marks'!$H$3</f>
        <v xml:space="preserve">fo|ky; dk Mkbl dksM+ </v>
      </c>
      <c r="C263" s="1001"/>
      <c r="D263" s="1009" t="str">
        <f>'statement of marks'!$I$3</f>
        <v>00001</v>
      </c>
      <c r="E263" s="1010"/>
      <c r="F263" s="1011"/>
      <c r="G263" s="1011"/>
      <c r="H263" s="1012"/>
    </row>
    <row r="264" spans="1:8" ht="18.25" customHeight="1">
      <c r="A264" s="305"/>
      <c r="B264" s="1000" t="s">
        <v>560</v>
      </c>
      <c r="C264" s="1001"/>
      <c r="D264" s="1013" t="str">
        <f>IF('statement of marks'!H13="","",'statement of marks'!H13)</f>
        <v>v 007</v>
      </c>
      <c r="E264" s="1013"/>
      <c r="F264" s="1013"/>
      <c r="G264" s="1013"/>
      <c r="H264" s="1014"/>
    </row>
    <row r="265" spans="1:8" ht="18.25" customHeight="1">
      <c r="A265" s="305"/>
      <c r="B265" s="1000" t="s">
        <v>576</v>
      </c>
      <c r="C265" s="1001"/>
      <c r="D265" s="309" t="str">
        <f>IF('statement of marks'!C13="B","Nk=",IF('statement of marks'!C13="G","Nk=k",""))</f>
        <v>Nk=</v>
      </c>
      <c r="E265" s="353" t="s">
        <v>566</v>
      </c>
      <c r="F265" s="1040" t="str">
        <f>IF('statement of marks'!B13="","",'statement of marks'!B13)</f>
        <v>SC</v>
      </c>
      <c r="G265" s="1040"/>
      <c r="H265" s="1041"/>
    </row>
    <row r="266" spans="1:8" ht="18.25" customHeight="1">
      <c r="A266" s="305"/>
      <c r="B266" s="1000" t="s">
        <v>562</v>
      </c>
      <c r="C266" s="1001"/>
      <c r="D266" s="1013" t="str">
        <f>IF('statement of marks'!J13="","",'statement of marks'!J13)</f>
        <v>l 007</v>
      </c>
      <c r="E266" s="1013"/>
      <c r="F266" s="1013"/>
      <c r="G266" s="1013"/>
      <c r="H266" s="1014"/>
    </row>
    <row r="267" spans="1:8" ht="18.25" customHeight="1">
      <c r="A267" s="305"/>
      <c r="B267" s="1000" t="s">
        <v>561</v>
      </c>
      <c r="C267" s="1001"/>
      <c r="D267" s="1013" t="str">
        <f>IF('statement of marks'!I13="","",'statement of marks'!I13)</f>
        <v>c 007</v>
      </c>
      <c r="E267" s="1013"/>
      <c r="F267" s="1013"/>
      <c r="G267" s="1013"/>
      <c r="H267" s="1014"/>
    </row>
    <row r="268" spans="1:8" ht="18.25" customHeight="1">
      <c r="A268" s="305"/>
      <c r="B268" s="1000" t="s">
        <v>578</v>
      </c>
      <c r="C268" s="1001"/>
      <c r="D268" s="1013" t="str">
        <f>IF(details!M13="","",details!M13)</f>
        <v/>
      </c>
      <c r="E268" s="1013"/>
      <c r="F268" s="1013"/>
      <c r="G268" s="1013"/>
      <c r="H268" s="1014"/>
    </row>
    <row r="269" spans="1:8" ht="18.25" customHeight="1">
      <c r="A269" s="305"/>
      <c r="B269" s="1000" t="s">
        <v>623</v>
      </c>
      <c r="C269" s="1001"/>
      <c r="D269" s="1013" t="str">
        <f>IF(details!N13="","",details!N13)</f>
        <v/>
      </c>
      <c r="E269" s="1013"/>
      <c r="F269" s="1013"/>
      <c r="G269" s="1013"/>
      <c r="H269" s="1014"/>
    </row>
    <row r="270" spans="1:8" ht="18.25" customHeight="1">
      <c r="A270" s="305"/>
      <c r="B270" s="1000" t="s">
        <v>64</v>
      </c>
      <c r="C270" s="1001"/>
      <c r="D270" s="311" t="str">
        <f>'statement of marks'!$D$3</f>
        <v>2 A</v>
      </c>
      <c r="E270" s="312" t="s">
        <v>564</v>
      </c>
      <c r="F270" s="313">
        <f>IF('statement of marks'!E13="","",'statement of marks'!E13)</f>
        <v>4007</v>
      </c>
      <c r="G270" s="312" t="s">
        <v>577</v>
      </c>
      <c r="H270" s="314" t="str">
        <f>IF(details!F13="","",details!F13)</f>
        <v/>
      </c>
    </row>
    <row r="271" spans="1:8" ht="18.25" customHeight="1">
      <c r="A271" s="305"/>
      <c r="B271" s="1000" t="s">
        <v>567</v>
      </c>
      <c r="C271" s="1001"/>
      <c r="D271" s="1044" t="str">
        <f>IF('statement of marks'!F13="","",'statement of marks'!F13)</f>
        <v/>
      </c>
      <c r="E271" s="1044"/>
      <c r="F271" s="1044"/>
      <c r="G271" s="1044"/>
      <c r="H271" s="1045"/>
    </row>
    <row r="272" spans="1:8" ht="18.25" customHeight="1">
      <c r="A272" s="305"/>
      <c r="B272" s="1000" t="s">
        <v>568</v>
      </c>
      <c r="C272" s="1001"/>
      <c r="D272" s="1037" t="str">
        <f>IF('statement of marks'!G13="","",'statement of marks'!G13)</f>
        <v/>
      </c>
      <c r="E272" s="1037"/>
      <c r="F272" s="1037"/>
      <c r="G272" s="1037"/>
      <c r="H272" s="1038"/>
    </row>
    <row r="273" spans="1:8" ht="18.25" customHeight="1">
      <c r="A273" s="305"/>
      <c r="B273" s="1023" t="s">
        <v>579</v>
      </c>
      <c r="C273" s="1024"/>
      <c r="D273" s="1024"/>
      <c r="E273" s="1025"/>
      <c r="F273" s="1046" t="str">
        <f>IF(details!P13="","",details!P13)</f>
        <v/>
      </c>
      <c r="G273" s="1046"/>
      <c r="H273" s="1047"/>
    </row>
    <row r="274" spans="1:8" ht="18.25" customHeight="1">
      <c r="A274" s="305"/>
      <c r="B274" s="1000" t="s">
        <v>583</v>
      </c>
      <c r="C274" s="1001"/>
      <c r="D274" s="1013" t="str">
        <f>IF(details!L13="","",details!L13)</f>
        <v>Ik 007</v>
      </c>
      <c r="E274" s="1013"/>
      <c r="F274" s="1013"/>
      <c r="G274" s="1013"/>
      <c r="H274" s="1014"/>
    </row>
    <row r="275" spans="1:8" ht="18.25" customHeight="1">
      <c r="A275" s="305"/>
      <c r="B275" s="1000" t="s">
        <v>584</v>
      </c>
      <c r="C275" s="1001"/>
      <c r="D275" s="1013" t="str">
        <f>IF(details!O13="","",details!O13)</f>
        <v/>
      </c>
      <c r="E275" s="1013"/>
      <c r="F275" s="1013"/>
      <c r="G275" s="1013"/>
      <c r="H275" s="1014"/>
    </row>
    <row r="276" spans="1:8" ht="18.25" customHeight="1">
      <c r="A276" s="305"/>
      <c r="B276" s="1000" t="s">
        <v>585</v>
      </c>
      <c r="C276" s="1001"/>
      <c r="D276" s="354" t="str">
        <f>IF('statement of marks'!CX13="mRrh.kZ",'statement of marks'!$D$3,"")</f>
        <v>2 A</v>
      </c>
      <c r="E276" s="1003" t="s">
        <v>586</v>
      </c>
      <c r="F276" s="1003"/>
      <c r="G276" s="1042">
        <f>IF(D276="","",D276+1)</f>
        <v>1.0833333333333333</v>
      </c>
      <c r="H276" s="1043"/>
    </row>
    <row r="277" spans="1:8" ht="18.25" customHeight="1">
      <c r="A277" s="305"/>
      <c r="B277" s="1000" t="s">
        <v>587</v>
      </c>
      <c r="C277" s="1001"/>
      <c r="D277" s="1006">
        <f>IF(details!$L$4="","",details!$L$4)</f>
        <v>42460</v>
      </c>
      <c r="E277" s="1007"/>
      <c r="F277" s="1003"/>
      <c r="G277" s="1003"/>
      <c r="H277" s="1048"/>
    </row>
    <row r="278" spans="1:8" ht="18.25" customHeight="1">
      <c r="A278" s="305"/>
      <c r="B278" s="1003"/>
      <c r="C278" s="1003"/>
      <c r="D278" s="1004"/>
      <c r="E278" s="1005"/>
      <c r="F278" s="1002"/>
      <c r="G278" s="1002"/>
      <c r="H278" s="1008"/>
    </row>
    <row r="279" spans="1:8" ht="18.25" customHeight="1">
      <c r="A279" s="305"/>
      <c r="B279" s="1003" t="str">
        <f>IF(details!$H$4="","",details!$H$4)</f>
        <v>Jherh js[kk oekZ</v>
      </c>
      <c r="C279" s="1003"/>
      <c r="D279" s="1004"/>
      <c r="E279" s="1005"/>
      <c r="F279" s="1002" t="str">
        <f>IF(details!$E$4="","",details!$E$4)</f>
        <v>Jh jk/ks';ke tk'kh</v>
      </c>
      <c r="G279" s="1002"/>
      <c r="H279" s="1008"/>
    </row>
    <row r="280" spans="1:8" ht="18.25" customHeight="1">
      <c r="A280" s="1039" t="s">
        <v>588</v>
      </c>
      <c r="B280" s="1002"/>
      <c r="C280" s="1002"/>
      <c r="D280" s="1002" t="s">
        <v>589</v>
      </c>
      <c r="E280" s="1002"/>
      <c r="F280" s="1002" t="s">
        <v>590</v>
      </c>
      <c r="G280" s="1002"/>
      <c r="H280" s="1008"/>
    </row>
    <row r="281" spans="1:8" ht="18.25" customHeight="1">
      <c r="A281" s="1018" t="s">
        <v>599</v>
      </c>
      <c r="B281" s="1019"/>
      <c r="C281" s="1019"/>
      <c r="D281" s="1019"/>
      <c r="E281" s="1019"/>
      <c r="F281" s="1019"/>
      <c r="G281" s="1019"/>
      <c r="H281" s="1020"/>
    </row>
    <row r="282" spans="1:8" ht="18.25" customHeight="1">
      <c r="A282" s="305"/>
      <c r="B282" s="351" t="s">
        <v>560</v>
      </c>
      <c r="C282" s="1013" t="str">
        <f>IF('statement of marks'!H13="","",'statement of marks'!H13)</f>
        <v>v 007</v>
      </c>
      <c r="D282" s="1013"/>
      <c r="E282" s="1013"/>
      <c r="F282" s="1013"/>
      <c r="G282" s="1013"/>
      <c r="H282" s="1014"/>
    </row>
    <row r="283" spans="1:8" ht="18.25" customHeight="1">
      <c r="A283" s="305"/>
      <c r="B283" s="351" t="s">
        <v>561</v>
      </c>
      <c r="C283" s="1013" t="str">
        <f>IF('statement of marks'!I13="","",'statement of marks'!I13)</f>
        <v>c 007</v>
      </c>
      <c r="D283" s="1013"/>
      <c r="E283" s="1013"/>
      <c r="F283" s="1013"/>
      <c r="G283" s="1013"/>
      <c r="H283" s="1014"/>
    </row>
    <row r="284" spans="1:8" ht="18.25" customHeight="1">
      <c r="A284" s="305"/>
      <c r="B284" s="351" t="s">
        <v>562</v>
      </c>
      <c r="C284" s="1013" t="str">
        <f>IF('statement of marks'!J13="","",'statement of marks'!J13)</f>
        <v>l 007</v>
      </c>
      <c r="D284" s="1013"/>
      <c r="E284" s="1013"/>
      <c r="F284" s="1013"/>
      <c r="G284" s="1013"/>
      <c r="H284" s="1014"/>
    </row>
    <row r="285" spans="1:8" ht="18.25" customHeight="1">
      <c r="A285" s="305"/>
      <c r="B285" s="351" t="s">
        <v>567</v>
      </c>
      <c r="C285" s="317" t="str">
        <f>IF('statement of marks'!F13="","",'statement of marks'!F13)</f>
        <v/>
      </c>
      <c r="D285" s="318" t="s">
        <v>602</v>
      </c>
      <c r="E285" s="1037" t="str">
        <f>IF('statement of marks'!G13="","",'statement of marks'!G13)</f>
        <v/>
      </c>
      <c r="F285" s="1037"/>
      <c r="G285" s="1037"/>
      <c r="H285" s="1038"/>
    </row>
    <row r="286" spans="1:8" ht="18.25" customHeight="1">
      <c r="A286" s="305"/>
      <c r="B286" s="351" t="s">
        <v>565</v>
      </c>
      <c r="C286" s="319" t="s">
        <v>592</v>
      </c>
      <c r="D286" s="320" t="s">
        <v>593</v>
      </c>
      <c r="E286" s="320" t="s">
        <v>594</v>
      </c>
      <c r="F286" s="320" t="s">
        <v>595</v>
      </c>
      <c r="G286" s="320" t="s">
        <v>596</v>
      </c>
      <c r="H286" s="321"/>
    </row>
    <row r="287" spans="1:8" ht="18.25" customHeight="1">
      <c r="A287" s="305"/>
      <c r="B287" s="350" t="s">
        <v>597</v>
      </c>
      <c r="C287" s="323" t="str">
        <f>IF(AND('statement of marks'!$D$3=1,'statement of marks'!CX13="mRrh.kZ"),'statement of marks'!$F$3,"")</f>
        <v/>
      </c>
      <c r="D287" s="323" t="str">
        <f>IF(AND('statement of marks'!$D$3=2,'statement of marks'!CX13="mRrh.kZ"),'statement of marks'!$F$3,"")</f>
        <v/>
      </c>
      <c r="E287" s="323" t="str">
        <f>IF(AND('statement of marks'!$D$3=3,'statement of marks'!CX13="mRrh.kZ"),'statement of marks'!$F$3,"")</f>
        <v/>
      </c>
      <c r="F287" s="323" t="str">
        <f>IF(AND('statement of marks'!$D$3=4,'statement of marks'!CX13="mRrh.kZ"),'statement of marks'!$F$3,"")</f>
        <v/>
      </c>
      <c r="G287" s="323" t="str">
        <f>IF(AND('statement of marks'!$D$3=5,'statement of marks'!CX13="mRrh.kZ"),'statement of marks'!$F$3,"")</f>
        <v/>
      </c>
      <c r="H287" s="321"/>
    </row>
    <row r="288" spans="1:8" ht="18.25" customHeight="1">
      <c r="A288" s="305"/>
      <c r="B288" s="350" t="str">
        <f>'statement of marks'!$BZ$5</f>
        <v>fgUnh</v>
      </c>
      <c r="C288" s="324"/>
      <c r="D288" s="325"/>
      <c r="E288" s="326" t="str">
        <f>IF(OR('statement of marks'!$CB13="",E287=""),"",'statement of marks'!$CB13)</f>
        <v/>
      </c>
      <c r="F288" s="326" t="str">
        <f>IF(OR('statement of marks'!$CB13="",F287=""),"",'statement of marks'!$CB13)</f>
        <v/>
      </c>
      <c r="G288" s="326" t="str">
        <f>IF(OR('statement of marks'!$CB13="",G287=""),"",'statement of marks'!$CB13)</f>
        <v/>
      </c>
      <c r="H288" s="321"/>
    </row>
    <row r="289" spans="1:8" ht="18.25" customHeight="1">
      <c r="A289" s="305"/>
      <c r="B289" s="350" t="str">
        <f>'statement of marks'!$CC$5</f>
        <v>vaxszth</v>
      </c>
      <c r="C289" s="324"/>
      <c r="D289" s="325"/>
      <c r="E289" s="326" t="str">
        <f>IF(OR('statement of marks'!$CE13="",E287=""),"",'statement of marks'!$CE13)</f>
        <v/>
      </c>
      <c r="F289" s="326" t="str">
        <f>IF(OR('statement of marks'!$CE13="",F287=""),"",'statement of marks'!$CE13)</f>
        <v/>
      </c>
      <c r="G289" s="326" t="str">
        <f>IF(OR('statement of marks'!$CE13="",G287=""),"",'statement of marks'!$CE13)</f>
        <v/>
      </c>
      <c r="H289" s="321"/>
    </row>
    <row r="290" spans="1:8" ht="18.25" customHeight="1">
      <c r="A290" s="305"/>
      <c r="B290" s="350" t="str">
        <f>'statement of marks'!$CF$5</f>
        <v>xf.kr</v>
      </c>
      <c r="C290" s="324"/>
      <c r="D290" s="325"/>
      <c r="E290" s="326" t="str">
        <f>IF(OR('statement of marks'!$CH13="",E287=""),"",'statement of marks'!$CH13)</f>
        <v/>
      </c>
      <c r="F290" s="326" t="str">
        <f>IF(OR('statement of marks'!$CH13="",F287=""),"",'statement of marks'!$CH13)</f>
        <v/>
      </c>
      <c r="G290" s="326" t="str">
        <f>IF(OR('statement of marks'!$CH13="",G287=""),"",'statement of marks'!$CH13)</f>
        <v/>
      </c>
      <c r="H290" s="321"/>
    </row>
    <row r="291" spans="1:8" ht="18.25" customHeight="1">
      <c r="A291" s="305"/>
      <c r="B291" s="350" t="str">
        <f>'statement of marks'!$CI$5</f>
        <v>Ik;kZoj.k v/;;u</v>
      </c>
      <c r="C291" s="324"/>
      <c r="D291" s="325"/>
      <c r="E291" s="326" t="str">
        <f>IF(OR('statement of marks'!$CK13="",E288=""),"",'statement of marks'!$CK13)</f>
        <v/>
      </c>
      <c r="F291" s="326" t="str">
        <f>IF(OR('statement of marks'!$CK13="",F288=""),"",'statement of marks'!$CK13)</f>
        <v/>
      </c>
      <c r="G291" s="326" t="str">
        <f>IF(OR('statement of marks'!$CK13="",G288=""),"",'statement of marks'!$CK13)</f>
        <v/>
      </c>
      <c r="H291" s="321"/>
    </row>
    <row r="292" spans="1:8" ht="18.25" customHeight="1">
      <c r="A292" s="305"/>
      <c r="B292" s="350" t="str">
        <f>'statement of marks'!$CL$5</f>
        <v>dk;kZuqHko</v>
      </c>
      <c r="C292" s="324"/>
      <c r="D292" s="325"/>
      <c r="E292" s="326" t="str">
        <f>IF(OR('statement of marks'!$CN13="",E287=""),"",'statement of marks'!$CN13)</f>
        <v/>
      </c>
      <c r="F292" s="326" t="str">
        <f>IF(OR('statement of marks'!$CN13="",F287=""),"",'statement of marks'!$CN13)</f>
        <v/>
      </c>
      <c r="G292" s="326" t="str">
        <f>IF(OR('statement of marks'!$CN13="",G287=""),"",'statement of marks'!$CN13)</f>
        <v/>
      </c>
      <c r="H292" s="321"/>
    </row>
    <row r="293" spans="1:8" ht="18.25" customHeight="1">
      <c r="A293" s="305"/>
      <c r="B293" s="350" t="str">
        <f>'statement of marks'!$CO$5</f>
        <v>dyk f'k{kk</v>
      </c>
      <c r="C293" s="324"/>
      <c r="D293" s="325"/>
      <c r="E293" s="327" t="str">
        <f>IF(OR('statement of marks'!$CQ13="",E287=""),"",'statement of marks'!$CQ13)</f>
        <v/>
      </c>
      <c r="F293" s="327" t="str">
        <f>IF(OR('statement of marks'!$CQ13="",F287=""),"",'statement of marks'!$CQ13)</f>
        <v/>
      </c>
      <c r="G293" s="327" t="str">
        <f>IF(OR('statement of marks'!$CQ13="",G287=""),"",'statement of marks'!$CQ13)</f>
        <v/>
      </c>
      <c r="H293" s="321"/>
    </row>
    <row r="294" spans="1:8" ht="18.25" customHeight="1">
      <c r="A294" s="305"/>
      <c r="B294" s="328" t="s">
        <v>624</v>
      </c>
      <c r="C294" s="329" t="str">
        <f>C287</f>
        <v/>
      </c>
      <c r="D294" s="329" t="str">
        <f>D287</f>
        <v/>
      </c>
      <c r="E294" s="330" t="str">
        <f>E287</f>
        <v/>
      </c>
      <c r="F294" s="329" t="str">
        <f>F287</f>
        <v/>
      </c>
      <c r="G294" s="329" t="str">
        <f>G287</f>
        <v/>
      </c>
      <c r="H294" s="321"/>
    </row>
    <row r="295" spans="1:8" ht="18.25" customHeight="1">
      <c r="A295" s="305"/>
      <c r="B295" s="350" t="str">
        <f>'statement of marks'!$CV$5</f>
        <v>Nk= mifLFkfr</v>
      </c>
      <c r="C295" s="331"/>
      <c r="D295" s="331"/>
      <c r="E295" s="332" t="str">
        <f>IF(OR('statement of marks'!$CV13="",E287=""),"",'statement of marks'!$CV13)</f>
        <v/>
      </c>
      <c r="F295" s="332" t="str">
        <f>IF(OR('statement of marks'!$CV13="",F287=""),"",'statement of marks'!$CV13)</f>
        <v/>
      </c>
      <c r="G295" s="332" t="str">
        <f>IF(OR('statement of marks'!$CV13="",G287=""),"",'statement of marks'!$CV13)</f>
        <v/>
      </c>
      <c r="H295" s="321"/>
    </row>
    <row r="296" spans="1:8" ht="18.25" customHeight="1">
      <c r="A296" s="305"/>
      <c r="B296" s="350" t="str">
        <f>'statement of marks'!$CU$5</f>
        <v>dqy ehfVax</v>
      </c>
      <c r="C296" s="333"/>
      <c r="D296" s="333"/>
      <c r="E296" s="333" t="str">
        <f>IF(OR('statement of marks'!$CU13="",E287=""),"",'statement of marks'!$CU13)</f>
        <v/>
      </c>
      <c r="F296" s="333" t="str">
        <f>IF(OR('statement of marks'!$CU13="",F287=""),"",'statement of marks'!$CU13)</f>
        <v/>
      </c>
      <c r="G296" s="333" t="str">
        <f>IF(OR('statement of marks'!$CU13="",G287=""),"",'statement of marks'!$CU13)</f>
        <v/>
      </c>
      <c r="H296" s="321"/>
    </row>
    <row r="297" spans="1:8" ht="18.25" customHeight="1">
      <c r="A297" s="305"/>
      <c r="B297" s="350" t="s">
        <v>600</v>
      </c>
      <c r="C297" s="333" t="str">
        <f>IF(OR(C295="",C296=""),"",C295/C296*100)</f>
        <v/>
      </c>
      <c r="D297" s="333" t="str">
        <f t="shared" ref="D297:G297" si="9">IF(OR(D295="",D296=""),"",D295/D296*100)</f>
        <v/>
      </c>
      <c r="E297" s="333" t="str">
        <f t="shared" si="9"/>
        <v/>
      </c>
      <c r="F297" s="333" t="str">
        <f t="shared" si="9"/>
        <v/>
      </c>
      <c r="G297" s="333" t="str">
        <f t="shared" si="9"/>
        <v/>
      </c>
      <c r="H297" s="321"/>
    </row>
    <row r="298" spans="1:8" ht="18.25" customHeight="1">
      <c r="A298" s="305"/>
      <c r="B298" s="350" t="s">
        <v>601</v>
      </c>
      <c r="C298" s="333"/>
      <c r="D298" s="333"/>
      <c r="E298" s="333"/>
      <c r="F298" s="333"/>
      <c r="G298" s="333"/>
      <c r="H298" s="321"/>
    </row>
    <row r="299" spans="1:8" ht="18.25" customHeight="1">
      <c r="A299" s="305"/>
      <c r="B299" s="351" t="s">
        <v>598</v>
      </c>
      <c r="C299" s="1028" t="str">
        <f>IF('statement of marks'!DE13="","",'statement of marks'!DE13)</f>
        <v/>
      </c>
      <c r="D299" s="1029"/>
      <c r="E299" s="1029"/>
      <c r="F299" s="1029"/>
      <c r="G299" s="1029"/>
      <c r="H299" s="1030"/>
    </row>
    <row r="300" spans="1:8" ht="18.25" customHeight="1">
      <c r="A300" s="1033"/>
      <c r="B300" s="1034"/>
      <c r="C300" s="1026"/>
      <c r="D300" s="1026"/>
      <c r="E300" s="1026"/>
      <c r="F300" s="1026"/>
      <c r="G300" s="1026"/>
      <c r="H300" s="1027"/>
    </row>
    <row r="301" spans="1:8" ht="18.25" customHeight="1" thickBot="1">
      <c r="A301" s="1031" t="s">
        <v>603</v>
      </c>
      <c r="B301" s="1032"/>
      <c r="C301" s="1032" t="s">
        <v>66</v>
      </c>
      <c r="D301" s="1032"/>
      <c r="E301" s="1032"/>
      <c r="F301" s="1035" t="s">
        <v>604</v>
      </c>
      <c r="G301" s="1035"/>
      <c r="H301" s="1036"/>
    </row>
    <row r="302" spans="1:8" ht="18.25" customHeight="1">
      <c r="A302" s="1015" t="s">
        <v>572</v>
      </c>
      <c r="B302" s="1016"/>
      <c r="C302" s="1016"/>
      <c r="D302" s="1016"/>
      <c r="E302" s="1016"/>
      <c r="F302" s="1016"/>
      <c r="G302" s="1016"/>
      <c r="H302" s="1017"/>
    </row>
    <row r="303" spans="1:8" ht="18.25" customHeight="1">
      <c r="A303" s="1018" t="s">
        <v>591</v>
      </c>
      <c r="B303" s="1019"/>
      <c r="C303" s="1019"/>
      <c r="D303" s="1019"/>
      <c r="E303" s="1019"/>
      <c r="F303" s="1019"/>
      <c r="G303" s="1019"/>
      <c r="H303" s="1020"/>
    </row>
    <row r="304" spans="1:8" ht="18.25" customHeight="1">
      <c r="A304" s="305"/>
      <c r="B304" s="1021" t="s">
        <v>67</v>
      </c>
      <c r="C304" s="1021"/>
      <c r="D304" s="306">
        <f>YEAR(details!F14)</f>
        <v>1900</v>
      </c>
      <c r="E304" s="352" t="s">
        <v>574</v>
      </c>
      <c r="F304" s="308" t="str">
        <f>'statement of marks'!$F$3</f>
        <v>2015-16</v>
      </c>
      <c r="G304" s="1021" t="s">
        <v>575</v>
      </c>
      <c r="H304" s="1022"/>
    </row>
    <row r="305" spans="1:8" ht="18.25" customHeight="1">
      <c r="A305" s="305"/>
      <c r="B305" s="1000" t="s">
        <v>573</v>
      </c>
      <c r="C305" s="1001"/>
      <c r="D305" s="1013" t="str">
        <f>'statement of marks'!$A$1</f>
        <v>jk- ck- ek/;fed fo|ky; uohu] fuEckgsM+k</v>
      </c>
      <c r="E305" s="1013"/>
      <c r="F305" s="1013"/>
      <c r="G305" s="1013"/>
      <c r="H305" s="1014"/>
    </row>
    <row r="306" spans="1:8" ht="18.25" customHeight="1">
      <c r="A306" s="305"/>
      <c r="B306" s="1000" t="str">
        <f>'statement of marks'!$H$3</f>
        <v xml:space="preserve">fo|ky; dk Mkbl dksM+ </v>
      </c>
      <c r="C306" s="1001"/>
      <c r="D306" s="1009" t="str">
        <f>'statement of marks'!$I$3</f>
        <v>00001</v>
      </c>
      <c r="E306" s="1010"/>
      <c r="F306" s="1011"/>
      <c r="G306" s="1011"/>
      <c r="H306" s="1012"/>
    </row>
    <row r="307" spans="1:8" ht="18.25" customHeight="1">
      <c r="A307" s="305"/>
      <c r="B307" s="1000" t="s">
        <v>560</v>
      </c>
      <c r="C307" s="1001"/>
      <c r="D307" s="1013" t="str">
        <f>IF('statement of marks'!H14="","",'statement of marks'!H14)</f>
        <v>v 008</v>
      </c>
      <c r="E307" s="1013"/>
      <c r="F307" s="1013"/>
      <c r="G307" s="1013"/>
      <c r="H307" s="1014"/>
    </row>
    <row r="308" spans="1:8" ht="18.25" customHeight="1">
      <c r="A308" s="305"/>
      <c r="B308" s="1000" t="s">
        <v>576</v>
      </c>
      <c r="C308" s="1001"/>
      <c r="D308" s="309" t="str">
        <f>IF('statement of marks'!C14="B","Nk=",IF('statement of marks'!C14="G","Nk=k",""))</f>
        <v>Nk=</v>
      </c>
      <c r="E308" s="353" t="s">
        <v>566</v>
      </c>
      <c r="F308" s="1040" t="str">
        <f>IF('statement of marks'!B14="","",'statement of marks'!B14)</f>
        <v>ST</v>
      </c>
      <c r="G308" s="1040"/>
      <c r="H308" s="1041"/>
    </row>
    <row r="309" spans="1:8" ht="18.25" customHeight="1">
      <c r="A309" s="305"/>
      <c r="B309" s="1000" t="s">
        <v>562</v>
      </c>
      <c r="C309" s="1001"/>
      <c r="D309" s="1013" t="str">
        <f>IF('statement of marks'!J14="","",'statement of marks'!J14)</f>
        <v>l 008</v>
      </c>
      <c r="E309" s="1013"/>
      <c r="F309" s="1013"/>
      <c r="G309" s="1013"/>
      <c r="H309" s="1014"/>
    </row>
    <row r="310" spans="1:8" ht="18.25" customHeight="1">
      <c r="A310" s="305"/>
      <c r="B310" s="1000" t="s">
        <v>561</v>
      </c>
      <c r="C310" s="1001"/>
      <c r="D310" s="1013" t="str">
        <f>IF('statement of marks'!I14="","",'statement of marks'!I14)</f>
        <v>c 008</v>
      </c>
      <c r="E310" s="1013"/>
      <c r="F310" s="1013"/>
      <c r="G310" s="1013"/>
      <c r="H310" s="1014"/>
    </row>
    <row r="311" spans="1:8" ht="18.25" customHeight="1">
      <c r="A311" s="305"/>
      <c r="B311" s="1000" t="s">
        <v>578</v>
      </c>
      <c r="C311" s="1001"/>
      <c r="D311" s="1013" t="str">
        <f>IF(details!M14="","",details!M14)</f>
        <v/>
      </c>
      <c r="E311" s="1013"/>
      <c r="F311" s="1013"/>
      <c r="G311" s="1013"/>
      <c r="H311" s="1014"/>
    </row>
    <row r="312" spans="1:8" ht="18.25" customHeight="1">
      <c r="A312" s="305"/>
      <c r="B312" s="1000" t="s">
        <v>623</v>
      </c>
      <c r="C312" s="1001"/>
      <c r="D312" s="1013" t="str">
        <f>IF(details!N14="","",details!N14)</f>
        <v/>
      </c>
      <c r="E312" s="1013"/>
      <c r="F312" s="1013"/>
      <c r="G312" s="1013"/>
      <c r="H312" s="1014"/>
    </row>
    <row r="313" spans="1:8" ht="18.25" customHeight="1">
      <c r="A313" s="305"/>
      <c r="B313" s="1000" t="s">
        <v>64</v>
      </c>
      <c r="C313" s="1001"/>
      <c r="D313" s="311" t="str">
        <f>'statement of marks'!$D$3</f>
        <v>2 A</v>
      </c>
      <c r="E313" s="312" t="s">
        <v>564</v>
      </c>
      <c r="F313" s="313">
        <f>IF('statement of marks'!E14="","",'statement of marks'!E14)</f>
        <v>4008</v>
      </c>
      <c r="G313" s="312" t="s">
        <v>577</v>
      </c>
      <c r="H313" s="314" t="str">
        <f>IF(details!F14="","",details!F14)</f>
        <v/>
      </c>
    </row>
    <row r="314" spans="1:8" ht="18.25" customHeight="1">
      <c r="A314" s="305"/>
      <c r="B314" s="1000" t="s">
        <v>567</v>
      </c>
      <c r="C314" s="1001"/>
      <c r="D314" s="1044" t="str">
        <f>IF('statement of marks'!F14="","",'statement of marks'!F14)</f>
        <v/>
      </c>
      <c r="E314" s="1044"/>
      <c r="F314" s="1044"/>
      <c r="G314" s="1044"/>
      <c r="H314" s="1045"/>
    </row>
    <row r="315" spans="1:8" ht="18.25" customHeight="1">
      <c r="A315" s="305"/>
      <c r="B315" s="1000" t="s">
        <v>568</v>
      </c>
      <c r="C315" s="1001"/>
      <c r="D315" s="1037" t="str">
        <f>IF('statement of marks'!G14="","",'statement of marks'!G14)</f>
        <v/>
      </c>
      <c r="E315" s="1037"/>
      <c r="F315" s="1037"/>
      <c r="G315" s="1037"/>
      <c r="H315" s="1038"/>
    </row>
    <row r="316" spans="1:8" ht="18.25" customHeight="1">
      <c r="A316" s="305"/>
      <c r="B316" s="1023" t="s">
        <v>579</v>
      </c>
      <c r="C316" s="1024"/>
      <c r="D316" s="1024"/>
      <c r="E316" s="1025"/>
      <c r="F316" s="1046" t="str">
        <f>IF(details!P14="","",details!P14)</f>
        <v/>
      </c>
      <c r="G316" s="1046"/>
      <c r="H316" s="1047"/>
    </row>
    <row r="317" spans="1:8" ht="18.25" customHeight="1">
      <c r="A317" s="305"/>
      <c r="B317" s="1000" t="s">
        <v>583</v>
      </c>
      <c r="C317" s="1001"/>
      <c r="D317" s="1013" t="str">
        <f>IF(details!L14="","",details!L14)</f>
        <v>Ik 008</v>
      </c>
      <c r="E317" s="1013"/>
      <c r="F317" s="1013"/>
      <c r="G317" s="1013"/>
      <c r="H317" s="1014"/>
    </row>
    <row r="318" spans="1:8" ht="18.25" customHeight="1">
      <c r="A318" s="305"/>
      <c r="B318" s="1000" t="s">
        <v>584</v>
      </c>
      <c r="C318" s="1001"/>
      <c r="D318" s="1013" t="str">
        <f>IF(details!O14="","",details!O14)</f>
        <v/>
      </c>
      <c r="E318" s="1013"/>
      <c r="F318" s="1013"/>
      <c r="G318" s="1013"/>
      <c r="H318" s="1014"/>
    </row>
    <row r="319" spans="1:8" ht="18.25" customHeight="1">
      <c r="A319" s="305"/>
      <c r="B319" s="1000" t="s">
        <v>585</v>
      </c>
      <c r="C319" s="1001"/>
      <c r="D319" s="354" t="str">
        <f>IF('statement of marks'!CX14="mRrh.kZ",'statement of marks'!$D$3,"")</f>
        <v>2 A</v>
      </c>
      <c r="E319" s="1003" t="s">
        <v>586</v>
      </c>
      <c r="F319" s="1003"/>
      <c r="G319" s="1042">
        <f>IF(D319="","",D319+1)</f>
        <v>1.0833333333333333</v>
      </c>
      <c r="H319" s="1043"/>
    </row>
    <row r="320" spans="1:8" ht="18.25" customHeight="1">
      <c r="A320" s="305"/>
      <c r="B320" s="1000" t="s">
        <v>587</v>
      </c>
      <c r="C320" s="1001"/>
      <c r="D320" s="1006">
        <f>IF(details!$L$4="","",details!$L$4)</f>
        <v>42460</v>
      </c>
      <c r="E320" s="1007"/>
      <c r="F320" s="1003"/>
      <c r="G320" s="1003"/>
      <c r="H320" s="1048"/>
    </row>
    <row r="321" spans="1:8" ht="18.25" customHeight="1">
      <c r="A321" s="305"/>
      <c r="B321" s="1003"/>
      <c r="C321" s="1003"/>
      <c r="D321" s="1004"/>
      <c r="E321" s="1005"/>
      <c r="F321" s="1002"/>
      <c r="G321" s="1002"/>
      <c r="H321" s="1008"/>
    </row>
    <row r="322" spans="1:8" ht="18.25" customHeight="1">
      <c r="A322" s="305"/>
      <c r="B322" s="1003" t="str">
        <f>IF(details!$H$4="","",details!$H$4)</f>
        <v>Jherh js[kk oekZ</v>
      </c>
      <c r="C322" s="1003"/>
      <c r="D322" s="1004"/>
      <c r="E322" s="1005"/>
      <c r="F322" s="1002" t="str">
        <f>IF(details!$E$4="","",details!$E$4)</f>
        <v>Jh jk/ks';ke tk'kh</v>
      </c>
      <c r="G322" s="1002"/>
      <c r="H322" s="1008"/>
    </row>
    <row r="323" spans="1:8" ht="18.25" customHeight="1">
      <c r="A323" s="1039" t="s">
        <v>588</v>
      </c>
      <c r="B323" s="1002"/>
      <c r="C323" s="1002"/>
      <c r="D323" s="1002" t="s">
        <v>589</v>
      </c>
      <c r="E323" s="1002"/>
      <c r="F323" s="1002" t="s">
        <v>590</v>
      </c>
      <c r="G323" s="1002"/>
      <c r="H323" s="1008"/>
    </row>
    <row r="324" spans="1:8" ht="18.25" customHeight="1">
      <c r="A324" s="1018" t="s">
        <v>599</v>
      </c>
      <c r="B324" s="1019"/>
      <c r="C324" s="1019"/>
      <c r="D324" s="1019"/>
      <c r="E324" s="1019"/>
      <c r="F324" s="1019"/>
      <c r="G324" s="1019"/>
      <c r="H324" s="1020"/>
    </row>
    <row r="325" spans="1:8" ht="18.25" customHeight="1">
      <c r="A325" s="305"/>
      <c r="B325" s="351" t="s">
        <v>560</v>
      </c>
      <c r="C325" s="1013" t="str">
        <f>IF('statement of marks'!H14="","",'statement of marks'!H14)</f>
        <v>v 008</v>
      </c>
      <c r="D325" s="1013"/>
      <c r="E325" s="1013"/>
      <c r="F325" s="1013"/>
      <c r="G325" s="1013"/>
      <c r="H325" s="1014"/>
    </row>
    <row r="326" spans="1:8" ht="18.25" customHeight="1">
      <c r="A326" s="305"/>
      <c r="B326" s="351" t="s">
        <v>561</v>
      </c>
      <c r="C326" s="1013" t="str">
        <f>IF('statement of marks'!I14="","",'statement of marks'!I14)</f>
        <v>c 008</v>
      </c>
      <c r="D326" s="1013"/>
      <c r="E326" s="1013"/>
      <c r="F326" s="1013"/>
      <c r="G326" s="1013"/>
      <c r="H326" s="1014"/>
    </row>
    <row r="327" spans="1:8" ht="18.25" customHeight="1">
      <c r="A327" s="305"/>
      <c r="B327" s="351" t="s">
        <v>562</v>
      </c>
      <c r="C327" s="1013" t="str">
        <f>IF('statement of marks'!J14="","",'statement of marks'!J14)</f>
        <v>l 008</v>
      </c>
      <c r="D327" s="1013"/>
      <c r="E327" s="1013"/>
      <c r="F327" s="1013"/>
      <c r="G327" s="1013"/>
      <c r="H327" s="1014"/>
    </row>
    <row r="328" spans="1:8" ht="18.25" customHeight="1">
      <c r="A328" s="305"/>
      <c r="B328" s="351" t="s">
        <v>567</v>
      </c>
      <c r="C328" s="317" t="str">
        <f>IF('statement of marks'!F14="","",'statement of marks'!F14)</f>
        <v/>
      </c>
      <c r="D328" s="318" t="s">
        <v>602</v>
      </c>
      <c r="E328" s="1037" t="str">
        <f>IF('statement of marks'!G14="","",'statement of marks'!G14)</f>
        <v/>
      </c>
      <c r="F328" s="1037"/>
      <c r="G328" s="1037"/>
      <c r="H328" s="1038"/>
    </row>
    <row r="329" spans="1:8" ht="18.25" customHeight="1">
      <c r="A329" s="305"/>
      <c r="B329" s="351" t="s">
        <v>565</v>
      </c>
      <c r="C329" s="319" t="s">
        <v>592</v>
      </c>
      <c r="D329" s="320" t="s">
        <v>593</v>
      </c>
      <c r="E329" s="320" t="s">
        <v>594</v>
      </c>
      <c r="F329" s="320" t="s">
        <v>595</v>
      </c>
      <c r="G329" s="320" t="s">
        <v>596</v>
      </c>
      <c r="H329" s="321"/>
    </row>
    <row r="330" spans="1:8" ht="18.25" customHeight="1">
      <c r="A330" s="305"/>
      <c r="B330" s="350" t="s">
        <v>597</v>
      </c>
      <c r="C330" s="323" t="str">
        <f>IF(AND('statement of marks'!$D$3=1,'statement of marks'!CX14="mRrh.kZ"),'statement of marks'!$F$3,"")</f>
        <v/>
      </c>
      <c r="D330" s="323" t="str">
        <f>IF(AND('statement of marks'!$D$3=2,'statement of marks'!CX14="mRrh.kZ"),'statement of marks'!$F$3,"")</f>
        <v/>
      </c>
      <c r="E330" s="323" t="str">
        <f>IF(AND('statement of marks'!$D$3=3,'statement of marks'!CX14="mRrh.kZ"),'statement of marks'!$F$3,"")</f>
        <v/>
      </c>
      <c r="F330" s="323" t="str">
        <f>IF(AND('statement of marks'!$D$3=4,'statement of marks'!CX14="mRrh.kZ"),'statement of marks'!$F$3,"")</f>
        <v/>
      </c>
      <c r="G330" s="323" t="str">
        <f>IF(AND('statement of marks'!$D$3=5,'statement of marks'!CX14="mRrh.kZ"),'statement of marks'!$F$3,"")</f>
        <v/>
      </c>
      <c r="H330" s="321"/>
    </row>
    <row r="331" spans="1:8" ht="18.25" customHeight="1">
      <c r="A331" s="305"/>
      <c r="B331" s="350" t="str">
        <f>'statement of marks'!$BZ$5</f>
        <v>fgUnh</v>
      </c>
      <c r="C331" s="324"/>
      <c r="D331" s="325"/>
      <c r="E331" s="326" t="str">
        <f>IF(OR('statement of marks'!$CB14="",E330=""),"",'statement of marks'!$CB14)</f>
        <v/>
      </c>
      <c r="F331" s="326" t="str">
        <f>IF(OR('statement of marks'!$CB14="",F330=""),"",'statement of marks'!$CB14)</f>
        <v/>
      </c>
      <c r="G331" s="326" t="str">
        <f>IF(OR('statement of marks'!$CB14="",G330=""),"",'statement of marks'!$CB14)</f>
        <v/>
      </c>
      <c r="H331" s="321"/>
    </row>
    <row r="332" spans="1:8" ht="18.25" customHeight="1">
      <c r="A332" s="305"/>
      <c r="B332" s="350" t="str">
        <f>'statement of marks'!$CC$5</f>
        <v>vaxszth</v>
      </c>
      <c r="C332" s="324"/>
      <c r="D332" s="325"/>
      <c r="E332" s="326" t="str">
        <f>IF(OR('statement of marks'!$CE14="",E330=""),"",'statement of marks'!$CE14)</f>
        <v/>
      </c>
      <c r="F332" s="326" t="str">
        <f>IF(OR('statement of marks'!$CE14="",F330=""),"",'statement of marks'!$CE14)</f>
        <v/>
      </c>
      <c r="G332" s="326" t="str">
        <f>IF(OR('statement of marks'!$CE14="",G330=""),"",'statement of marks'!$CE14)</f>
        <v/>
      </c>
      <c r="H332" s="321"/>
    </row>
    <row r="333" spans="1:8" ht="18.25" customHeight="1">
      <c r="A333" s="305"/>
      <c r="B333" s="350" t="str">
        <f>'statement of marks'!$CF$5</f>
        <v>xf.kr</v>
      </c>
      <c r="C333" s="324"/>
      <c r="D333" s="325"/>
      <c r="E333" s="326" t="str">
        <f>IF(OR('statement of marks'!$CH14="",E330=""),"",'statement of marks'!$CH14)</f>
        <v/>
      </c>
      <c r="F333" s="326" t="str">
        <f>IF(OR('statement of marks'!$CH14="",F330=""),"",'statement of marks'!$CH14)</f>
        <v/>
      </c>
      <c r="G333" s="326" t="str">
        <f>IF(OR('statement of marks'!$CH14="",G330=""),"",'statement of marks'!$CH14)</f>
        <v/>
      </c>
      <c r="H333" s="321"/>
    </row>
    <row r="334" spans="1:8" ht="18.25" customHeight="1">
      <c r="A334" s="305"/>
      <c r="B334" s="350" t="str">
        <f>'statement of marks'!$CI$5</f>
        <v>Ik;kZoj.k v/;;u</v>
      </c>
      <c r="C334" s="324"/>
      <c r="D334" s="325"/>
      <c r="E334" s="326" t="str">
        <f>IF(OR('statement of marks'!$CK14="",E331=""),"",'statement of marks'!$CK14)</f>
        <v/>
      </c>
      <c r="F334" s="326" t="str">
        <f>IF(OR('statement of marks'!$CK14="",F331=""),"",'statement of marks'!$CK14)</f>
        <v/>
      </c>
      <c r="G334" s="326" t="str">
        <f>IF(OR('statement of marks'!$CK14="",G331=""),"",'statement of marks'!$CK14)</f>
        <v/>
      </c>
      <c r="H334" s="321"/>
    </row>
    <row r="335" spans="1:8" ht="18.25" customHeight="1">
      <c r="A335" s="305"/>
      <c r="B335" s="350" t="str">
        <f>'statement of marks'!$CL$5</f>
        <v>dk;kZuqHko</v>
      </c>
      <c r="C335" s="324"/>
      <c r="D335" s="325"/>
      <c r="E335" s="326" t="str">
        <f>IF(OR('statement of marks'!$CN14="",E330=""),"",'statement of marks'!$CN14)</f>
        <v/>
      </c>
      <c r="F335" s="326" t="str">
        <f>IF(OR('statement of marks'!$CN14="",F330=""),"",'statement of marks'!$CN14)</f>
        <v/>
      </c>
      <c r="G335" s="326" t="str">
        <f>IF(OR('statement of marks'!$CN14="",G330=""),"",'statement of marks'!$CN14)</f>
        <v/>
      </c>
      <c r="H335" s="321"/>
    </row>
    <row r="336" spans="1:8" ht="18.25" customHeight="1">
      <c r="A336" s="305"/>
      <c r="B336" s="350" t="str">
        <f>'statement of marks'!$CO$5</f>
        <v>dyk f'k{kk</v>
      </c>
      <c r="C336" s="324"/>
      <c r="D336" s="325"/>
      <c r="E336" s="327" t="str">
        <f>IF(OR('statement of marks'!$CQ14="",E330=""),"",'statement of marks'!$CQ14)</f>
        <v/>
      </c>
      <c r="F336" s="327" t="str">
        <f>IF(OR('statement of marks'!$CQ14="",F330=""),"",'statement of marks'!$CQ14)</f>
        <v/>
      </c>
      <c r="G336" s="327" t="str">
        <f>IF(OR('statement of marks'!$CQ14="",G330=""),"",'statement of marks'!$CQ14)</f>
        <v/>
      </c>
      <c r="H336" s="321"/>
    </row>
    <row r="337" spans="1:8" ht="18.25" customHeight="1">
      <c r="A337" s="305"/>
      <c r="B337" s="328" t="s">
        <v>624</v>
      </c>
      <c r="C337" s="329" t="str">
        <f>C330</f>
        <v/>
      </c>
      <c r="D337" s="329" t="str">
        <f>D330</f>
        <v/>
      </c>
      <c r="E337" s="330" t="str">
        <f>E330</f>
        <v/>
      </c>
      <c r="F337" s="329" t="str">
        <f>F330</f>
        <v/>
      </c>
      <c r="G337" s="329" t="str">
        <f>G330</f>
        <v/>
      </c>
      <c r="H337" s="321"/>
    </row>
    <row r="338" spans="1:8" ht="18.25" customHeight="1">
      <c r="A338" s="305"/>
      <c r="B338" s="350" t="str">
        <f>'statement of marks'!$CV$5</f>
        <v>Nk= mifLFkfr</v>
      </c>
      <c r="C338" s="331"/>
      <c r="D338" s="331"/>
      <c r="E338" s="332" t="str">
        <f>IF(OR('statement of marks'!$CV14="",E330=""),"",'statement of marks'!$CV14)</f>
        <v/>
      </c>
      <c r="F338" s="332" t="str">
        <f>IF(OR('statement of marks'!$CV14="",F330=""),"",'statement of marks'!$CV14)</f>
        <v/>
      </c>
      <c r="G338" s="332" t="str">
        <f>IF(OR('statement of marks'!$CV14="",G330=""),"",'statement of marks'!$CV14)</f>
        <v/>
      </c>
      <c r="H338" s="321"/>
    </row>
    <row r="339" spans="1:8" ht="18.25" customHeight="1">
      <c r="A339" s="305"/>
      <c r="B339" s="350" t="str">
        <f>'statement of marks'!$CU$5</f>
        <v>dqy ehfVax</v>
      </c>
      <c r="C339" s="333"/>
      <c r="D339" s="333"/>
      <c r="E339" s="333" t="str">
        <f>IF(OR('statement of marks'!$CU14="",E330=""),"",'statement of marks'!$CU14)</f>
        <v/>
      </c>
      <c r="F339" s="333" t="str">
        <f>IF(OR('statement of marks'!$CU14="",F330=""),"",'statement of marks'!$CU14)</f>
        <v/>
      </c>
      <c r="G339" s="333" t="str">
        <f>IF(OR('statement of marks'!$CU14="",G330=""),"",'statement of marks'!$CU14)</f>
        <v/>
      </c>
      <c r="H339" s="321"/>
    </row>
    <row r="340" spans="1:8" ht="18.25" customHeight="1">
      <c r="A340" s="305"/>
      <c r="B340" s="350" t="s">
        <v>600</v>
      </c>
      <c r="C340" s="333" t="str">
        <f>IF(OR(C338="",C339=""),"",C338/C339*100)</f>
        <v/>
      </c>
      <c r="D340" s="333" t="str">
        <f t="shared" ref="D340:G340" si="10">IF(OR(D338="",D339=""),"",D338/D339*100)</f>
        <v/>
      </c>
      <c r="E340" s="333" t="str">
        <f t="shared" si="10"/>
        <v/>
      </c>
      <c r="F340" s="333" t="str">
        <f t="shared" si="10"/>
        <v/>
      </c>
      <c r="G340" s="333" t="str">
        <f t="shared" si="10"/>
        <v/>
      </c>
      <c r="H340" s="321"/>
    </row>
    <row r="341" spans="1:8" ht="18.25" customHeight="1">
      <c r="A341" s="305"/>
      <c r="B341" s="350" t="s">
        <v>601</v>
      </c>
      <c r="C341" s="333"/>
      <c r="D341" s="333"/>
      <c r="E341" s="333"/>
      <c r="F341" s="333"/>
      <c r="G341" s="333"/>
      <c r="H341" s="321"/>
    </row>
    <row r="342" spans="1:8" ht="18.25" customHeight="1">
      <c r="A342" s="305"/>
      <c r="B342" s="351" t="s">
        <v>598</v>
      </c>
      <c r="C342" s="1028" t="str">
        <f>IF('statement of marks'!DE14="","",'statement of marks'!DE14)</f>
        <v/>
      </c>
      <c r="D342" s="1029"/>
      <c r="E342" s="1029"/>
      <c r="F342" s="1029"/>
      <c r="G342" s="1029"/>
      <c r="H342" s="1030"/>
    </row>
    <row r="343" spans="1:8" ht="18.25" customHeight="1">
      <c r="A343" s="1033"/>
      <c r="B343" s="1034"/>
      <c r="C343" s="1026"/>
      <c r="D343" s="1026"/>
      <c r="E343" s="1026"/>
      <c r="F343" s="1026"/>
      <c r="G343" s="1026"/>
      <c r="H343" s="1027"/>
    </row>
    <row r="344" spans="1:8" ht="18.25" customHeight="1" thickBot="1">
      <c r="A344" s="1031" t="s">
        <v>603</v>
      </c>
      <c r="B344" s="1032"/>
      <c r="C344" s="1032" t="s">
        <v>66</v>
      </c>
      <c r="D344" s="1032"/>
      <c r="E344" s="1032"/>
      <c r="F344" s="1035" t="s">
        <v>604</v>
      </c>
      <c r="G344" s="1035"/>
      <c r="H344" s="1036"/>
    </row>
    <row r="345" spans="1:8" ht="18.25" customHeight="1">
      <c r="A345" s="1015" t="s">
        <v>572</v>
      </c>
      <c r="B345" s="1016"/>
      <c r="C345" s="1016"/>
      <c r="D345" s="1016"/>
      <c r="E345" s="1016"/>
      <c r="F345" s="1016"/>
      <c r="G345" s="1016"/>
      <c r="H345" s="1017"/>
    </row>
    <row r="346" spans="1:8" ht="18.25" customHeight="1">
      <c r="A346" s="1018" t="s">
        <v>591</v>
      </c>
      <c r="B346" s="1019"/>
      <c r="C346" s="1019"/>
      <c r="D346" s="1019"/>
      <c r="E346" s="1019"/>
      <c r="F346" s="1019"/>
      <c r="G346" s="1019"/>
      <c r="H346" s="1020"/>
    </row>
    <row r="347" spans="1:8" ht="18.25" customHeight="1">
      <c r="A347" s="305"/>
      <c r="B347" s="1021" t="s">
        <v>67</v>
      </c>
      <c r="C347" s="1021"/>
      <c r="D347" s="306">
        <f>YEAR(details!F15)</f>
        <v>1900</v>
      </c>
      <c r="E347" s="352" t="s">
        <v>574</v>
      </c>
      <c r="F347" s="308" t="str">
        <f>'statement of marks'!$F$3</f>
        <v>2015-16</v>
      </c>
      <c r="G347" s="1021" t="s">
        <v>575</v>
      </c>
      <c r="H347" s="1022"/>
    </row>
    <row r="348" spans="1:8" ht="18.25" customHeight="1">
      <c r="A348" s="305"/>
      <c r="B348" s="1000" t="s">
        <v>573</v>
      </c>
      <c r="C348" s="1001"/>
      <c r="D348" s="1013" t="str">
        <f>'statement of marks'!$A$1</f>
        <v>jk- ck- ek/;fed fo|ky; uohu] fuEckgsM+k</v>
      </c>
      <c r="E348" s="1013"/>
      <c r="F348" s="1013"/>
      <c r="G348" s="1013"/>
      <c r="H348" s="1014"/>
    </row>
    <row r="349" spans="1:8" ht="18.25" customHeight="1">
      <c r="A349" s="305"/>
      <c r="B349" s="1000" t="str">
        <f>'statement of marks'!$H$3</f>
        <v xml:space="preserve">fo|ky; dk Mkbl dksM+ </v>
      </c>
      <c r="C349" s="1001"/>
      <c r="D349" s="1009" t="str">
        <f>'statement of marks'!$I$3</f>
        <v>00001</v>
      </c>
      <c r="E349" s="1010"/>
      <c r="F349" s="1011"/>
      <c r="G349" s="1011"/>
      <c r="H349" s="1012"/>
    </row>
    <row r="350" spans="1:8" ht="18.25" customHeight="1">
      <c r="A350" s="305"/>
      <c r="B350" s="1000" t="s">
        <v>560</v>
      </c>
      <c r="C350" s="1001"/>
      <c r="D350" s="1013" t="str">
        <f>IF('statement of marks'!H15="","",'statement of marks'!H15)</f>
        <v>v 009</v>
      </c>
      <c r="E350" s="1013"/>
      <c r="F350" s="1013"/>
      <c r="G350" s="1013"/>
      <c r="H350" s="1014"/>
    </row>
    <row r="351" spans="1:8" ht="18.25" customHeight="1">
      <c r="A351" s="305"/>
      <c r="B351" s="1000" t="s">
        <v>576</v>
      </c>
      <c r="C351" s="1001"/>
      <c r="D351" s="309" t="str">
        <f>IF('statement of marks'!C15="B","Nk=",IF('statement of marks'!C15="G","Nk=k",""))</f>
        <v>Nk=</v>
      </c>
      <c r="E351" s="353" t="s">
        <v>566</v>
      </c>
      <c r="F351" s="1040" t="str">
        <f>IF('statement of marks'!B15="","",'statement of marks'!B15)</f>
        <v>OBC</v>
      </c>
      <c r="G351" s="1040"/>
      <c r="H351" s="1041"/>
    </row>
    <row r="352" spans="1:8" ht="18.25" customHeight="1">
      <c r="A352" s="305"/>
      <c r="B352" s="1000" t="s">
        <v>562</v>
      </c>
      <c r="C352" s="1001"/>
      <c r="D352" s="1013" t="str">
        <f>IF('statement of marks'!J15="","",'statement of marks'!J15)</f>
        <v>l 009</v>
      </c>
      <c r="E352" s="1013"/>
      <c r="F352" s="1013"/>
      <c r="G352" s="1013"/>
      <c r="H352" s="1014"/>
    </row>
    <row r="353" spans="1:8" ht="18.25" customHeight="1">
      <c r="A353" s="305"/>
      <c r="B353" s="1000" t="s">
        <v>561</v>
      </c>
      <c r="C353" s="1001"/>
      <c r="D353" s="1013" t="str">
        <f>IF('statement of marks'!I15="","",'statement of marks'!I15)</f>
        <v>c 009</v>
      </c>
      <c r="E353" s="1013"/>
      <c r="F353" s="1013"/>
      <c r="G353" s="1013"/>
      <c r="H353" s="1014"/>
    </row>
    <row r="354" spans="1:8" ht="18.25" customHeight="1">
      <c r="A354" s="305"/>
      <c r="B354" s="1000" t="s">
        <v>578</v>
      </c>
      <c r="C354" s="1001"/>
      <c r="D354" s="1013" t="str">
        <f>IF(details!M15="","",details!M15)</f>
        <v/>
      </c>
      <c r="E354" s="1013"/>
      <c r="F354" s="1013"/>
      <c r="G354" s="1013"/>
      <c r="H354" s="1014"/>
    </row>
    <row r="355" spans="1:8" ht="18.25" customHeight="1">
      <c r="A355" s="305"/>
      <c r="B355" s="1000" t="s">
        <v>623</v>
      </c>
      <c r="C355" s="1001"/>
      <c r="D355" s="1013" t="str">
        <f>IF(details!N15="","",details!N15)</f>
        <v/>
      </c>
      <c r="E355" s="1013"/>
      <c r="F355" s="1013"/>
      <c r="G355" s="1013"/>
      <c r="H355" s="1014"/>
    </row>
    <row r="356" spans="1:8" ht="18.25" customHeight="1">
      <c r="A356" s="305"/>
      <c r="B356" s="1000" t="s">
        <v>64</v>
      </c>
      <c r="C356" s="1001"/>
      <c r="D356" s="311" t="str">
        <f>'statement of marks'!$D$3</f>
        <v>2 A</v>
      </c>
      <c r="E356" s="312" t="s">
        <v>564</v>
      </c>
      <c r="F356" s="313">
        <f>IF('statement of marks'!E15="","",'statement of marks'!E15)</f>
        <v>4009</v>
      </c>
      <c r="G356" s="312" t="s">
        <v>577</v>
      </c>
      <c r="H356" s="314" t="str">
        <f>IF(details!F15="","",details!F15)</f>
        <v/>
      </c>
    </row>
    <row r="357" spans="1:8" ht="18.25" customHeight="1">
      <c r="A357" s="305"/>
      <c r="B357" s="1000" t="s">
        <v>567</v>
      </c>
      <c r="C357" s="1001"/>
      <c r="D357" s="1044" t="str">
        <f>IF('statement of marks'!F15="","",'statement of marks'!F15)</f>
        <v/>
      </c>
      <c r="E357" s="1044"/>
      <c r="F357" s="1044"/>
      <c r="G357" s="1044"/>
      <c r="H357" s="1045"/>
    </row>
    <row r="358" spans="1:8" ht="18.25" customHeight="1">
      <c r="A358" s="305"/>
      <c r="B358" s="1000" t="s">
        <v>568</v>
      </c>
      <c r="C358" s="1001"/>
      <c r="D358" s="1037" t="str">
        <f>IF('statement of marks'!G15="","",'statement of marks'!G15)</f>
        <v/>
      </c>
      <c r="E358" s="1037"/>
      <c r="F358" s="1037"/>
      <c r="G358" s="1037"/>
      <c r="H358" s="1038"/>
    </row>
    <row r="359" spans="1:8" ht="18.25" customHeight="1">
      <c r="A359" s="305"/>
      <c r="B359" s="1023" t="s">
        <v>579</v>
      </c>
      <c r="C359" s="1024"/>
      <c r="D359" s="1024"/>
      <c r="E359" s="1025"/>
      <c r="F359" s="1046" t="str">
        <f>IF(details!P15="","",details!P15)</f>
        <v/>
      </c>
      <c r="G359" s="1046"/>
      <c r="H359" s="1047"/>
    </row>
    <row r="360" spans="1:8" ht="18.25" customHeight="1">
      <c r="A360" s="305"/>
      <c r="B360" s="1000" t="s">
        <v>583</v>
      </c>
      <c r="C360" s="1001"/>
      <c r="D360" s="1013" t="str">
        <f>IF(details!L15="","",details!L15)</f>
        <v>Ik 009</v>
      </c>
      <c r="E360" s="1013"/>
      <c r="F360" s="1013"/>
      <c r="G360" s="1013"/>
      <c r="H360" s="1014"/>
    </row>
    <row r="361" spans="1:8" ht="18.25" customHeight="1">
      <c r="A361" s="305"/>
      <c r="B361" s="1000" t="s">
        <v>584</v>
      </c>
      <c r="C361" s="1001"/>
      <c r="D361" s="1013" t="str">
        <f>IF(details!O15="","",details!O15)</f>
        <v/>
      </c>
      <c r="E361" s="1013"/>
      <c r="F361" s="1013"/>
      <c r="G361" s="1013"/>
      <c r="H361" s="1014"/>
    </row>
    <row r="362" spans="1:8" ht="18.25" customHeight="1">
      <c r="A362" s="305"/>
      <c r="B362" s="1000" t="s">
        <v>585</v>
      </c>
      <c r="C362" s="1001"/>
      <c r="D362" s="354" t="str">
        <f>IF('statement of marks'!CX15="mRrh.kZ",'statement of marks'!$D$3,"")</f>
        <v/>
      </c>
      <c r="E362" s="1003" t="s">
        <v>586</v>
      </c>
      <c r="F362" s="1003"/>
      <c r="G362" s="1042" t="str">
        <f>IF(D362="","",D362+1)</f>
        <v/>
      </c>
      <c r="H362" s="1043"/>
    </row>
    <row r="363" spans="1:8" ht="18.25" customHeight="1">
      <c r="A363" s="305"/>
      <c r="B363" s="1000" t="s">
        <v>587</v>
      </c>
      <c r="C363" s="1001"/>
      <c r="D363" s="1006">
        <f>IF(details!$L$4="","",details!$L$4)</f>
        <v>42460</v>
      </c>
      <c r="E363" s="1007"/>
      <c r="F363" s="1003"/>
      <c r="G363" s="1003"/>
      <c r="H363" s="1048"/>
    </row>
    <row r="364" spans="1:8" ht="18.25" customHeight="1">
      <c r="A364" s="305"/>
      <c r="B364" s="1003"/>
      <c r="C364" s="1003"/>
      <c r="D364" s="1004"/>
      <c r="E364" s="1005"/>
      <c r="F364" s="1002"/>
      <c r="G364" s="1002"/>
      <c r="H364" s="1008"/>
    </row>
    <row r="365" spans="1:8" ht="18.25" customHeight="1">
      <c r="A365" s="305"/>
      <c r="B365" s="1003" t="str">
        <f>IF(details!$H$4="","",details!$H$4)</f>
        <v>Jherh js[kk oekZ</v>
      </c>
      <c r="C365" s="1003"/>
      <c r="D365" s="1004"/>
      <c r="E365" s="1005"/>
      <c r="F365" s="1002" t="str">
        <f>IF(details!$E$4="","",details!$E$4)</f>
        <v>Jh jk/ks';ke tk'kh</v>
      </c>
      <c r="G365" s="1002"/>
      <c r="H365" s="1008"/>
    </row>
    <row r="366" spans="1:8" ht="18.25" customHeight="1">
      <c r="A366" s="1039" t="s">
        <v>588</v>
      </c>
      <c r="B366" s="1002"/>
      <c r="C366" s="1002"/>
      <c r="D366" s="1002" t="s">
        <v>589</v>
      </c>
      <c r="E366" s="1002"/>
      <c r="F366" s="1002" t="s">
        <v>590</v>
      </c>
      <c r="G366" s="1002"/>
      <c r="H366" s="1008"/>
    </row>
    <row r="367" spans="1:8" ht="18.25" customHeight="1">
      <c r="A367" s="1018" t="s">
        <v>599</v>
      </c>
      <c r="B367" s="1019"/>
      <c r="C367" s="1019"/>
      <c r="D367" s="1019"/>
      <c r="E367" s="1019"/>
      <c r="F367" s="1019"/>
      <c r="G367" s="1019"/>
      <c r="H367" s="1020"/>
    </row>
    <row r="368" spans="1:8" ht="18.25" customHeight="1">
      <c r="A368" s="305"/>
      <c r="B368" s="351" t="s">
        <v>560</v>
      </c>
      <c r="C368" s="1013" t="str">
        <f>IF('statement of marks'!H15="","",'statement of marks'!H15)</f>
        <v>v 009</v>
      </c>
      <c r="D368" s="1013"/>
      <c r="E368" s="1013"/>
      <c r="F368" s="1013"/>
      <c r="G368" s="1013"/>
      <c r="H368" s="1014"/>
    </row>
    <row r="369" spans="1:8" ht="18.25" customHeight="1">
      <c r="A369" s="305"/>
      <c r="B369" s="351" t="s">
        <v>561</v>
      </c>
      <c r="C369" s="1013" t="str">
        <f>IF('statement of marks'!I15="","",'statement of marks'!I15)</f>
        <v>c 009</v>
      </c>
      <c r="D369" s="1013"/>
      <c r="E369" s="1013"/>
      <c r="F369" s="1013"/>
      <c r="G369" s="1013"/>
      <c r="H369" s="1014"/>
    </row>
    <row r="370" spans="1:8" ht="18.25" customHeight="1">
      <c r="A370" s="305"/>
      <c r="B370" s="351" t="s">
        <v>562</v>
      </c>
      <c r="C370" s="1013" t="str">
        <f>IF('statement of marks'!J15="","",'statement of marks'!J15)</f>
        <v>l 009</v>
      </c>
      <c r="D370" s="1013"/>
      <c r="E370" s="1013"/>
      <c r="F370" s="1013"/>
      <c r="G370" s="1013"/>
      <c r="H370" s="1014"/>
    </row>
    <row r="371" spans="1:8" ht="18.25" customHeight="1">
      <c r="A371" s="305"/>
      <c r="B371" s="351" t="s">
        <v>567</v>
      </c>
      <c r="C371" s="317" t="str">
        <f>IF('statement of marks'!F15="","",'statement of marks'!F15)</f>
        <v/>
      </c>
      <c r="D371" s="318" t="s">
        <v>602</v>
      </c>
      <c r="E371" s="1037" t="str">
        <f>IF('statement of marks'!G15="","",'statement of marks'!G15)</f>
        <v/>
      </c>
      <c r="F371" s="1037"/>
      <c r="G371" s="1037"/>
      <c r="H371" s="1038"/>
    </row>
    <row r="372" spans="1:8" ht="18.25" customHeight="1">
      <c r="A372" s="305"/>
      <c r="B372" s="351" t="s">
        <v>565</v>
      </c>
      <c r="C372" s="319" t="s">
        <v>592</v>
      </c>
      <c r="D372" s="320" t="s">
        <v>593</v>
      </c>
      <c r="E372" s="320" t="s">
        <v>594</v>
      </c>
      <c r="F372" s="320" t="s">
        <v>595</v>
      </c>
      <c r="G372" s="320" t="s">
        <v>596</v>
      </c>
      <c r="H372" s="321"/>
    </row>
    <row r="373" spans="1:8" ht="18.25" customHeight="1">
      <c r="A373" s="305"/>
      <c r="B373" s="350" t="s">
        <v>597</v>
      </c>
      <c r="C373" s="323" t="str">
        <f>IF(AND('statement of marks'!$D$3=1,'statement of marks'!CX15="mRrh.kZ"),'statement of marks'!$F$3,"")</f>
        <v/>
      </c>
      <c r="D373" s="323" t="str">
        <f>IF(AND('statement of marks'!$D$3=2,'statement of marks'!CX15="mRrh.kZ"),'statement of marks'!$F$3,"")</f>
        <v/>
      </c>
      <c r="E373" s="323" t="str">
        <f>IF(AND('statement of marks'!$D$3=3,'statement of marks'!CX15="mRrh.kZ"),'statement of marks'!$F$3,"")</f>
        <v/>
      </c>
      <c r="F373" s="323" t="str">
        <f>IF(AND('statement of marks'!$D$3=4,'statement of marks'!CX15="mRrh.kZ"),'statement of marks'!$F$3,"")</f>
        <v/>
      </c>
      <c r="G373" s="323" t="str">
        <f>IF(AND('statement of marks'!$D$3=5,'statement of marks'!CX15="mRrh.kZ"),'statement of marks'!$F$3,"")</f>
        <v/>
      </c>
      <c r="H373" s="321"/>
    </row>
    <row r="374" spans="1:8" ht="18.25" customHeight="1">
      <c r="A374" s="305"/>
      <c r="B374" s="350" t="str">
        <f>'statement of marks'!$BZ$5</f>
        <v>fgUnh</v>
      </c>
      <c r="C374" s="324"/>
      <c r="D374" s="325"/>
      <c r="E374" s="326" t="str">
        <f>IF(OR('statement of marks'!$CB15="",E373=""),"",'statement of marks'!$CB15)</f>
        <v/>
      </c>
      <c r="F374" s="326" t="str">
        <f>IF(OR('statement of marks'!$CB15="",F373=""),"",'statement of marks'!$CB15)</f>
        <v/>
      </c>
      <c r="G374" s="326" t="str">
        <f>IF(OR('statement of marks'!$CB15="",G373=""),"",'statement of marks'!$CB15)</f>
        <v/>
      </c>
      <c r="H374" s="321"/>
    </row>
    <row r="375" spans="1:8" ht="18.25" customHeight="1">
      <c r="A375" s="305"/>
      <c r="B375" s="350" t="str">
        <f>'statement of marks'!$CC$5</f>
        <v>vaxszth</v>
      </c>
      <c r="C375" s="324"/>
      <c r="D375" s="325"/>
      <c r="E375" s="326" t="str">
        <f>IF(OR('statement of marks'!$CE15="",E373=""),"",'statement of marks'!$CE15)</f>
        <v/>
      </c>
      <c r="F375" s="326" t="str">
        <f>IF(OR('statement of marks'!$CE15="",F373=""),"",'statement of marks'!$CE15)</f>
        <v/>
      </c>
      <c r="G375" s="326" t="str">
        <f>IF(OR('statement of marks'!$CE15="",G373=""),"",'statement of marks'!$CE15)</f>
        <v/>
      </c>
      <c r="H375" s="321"/>
    </row>
    <row r="376" spans="1:8" ht="18.25" customHeight="1">
      <c r="A376" s="305"/>
      <c r="B376" s="350" t="str">
        <f>'statement of marks'!$CF$5</f>
        <v>xf.kr</v>
      </c>
      <c r="C376" s="324"/>
      <c r="D376" s="325"/>
      <c r="E376" s="326" t="str">
        <f>IF(OR('statement of marks'!$CH15="",E373=""),"",'statement of marks'!$CH15)</f>
        <v/>
      </c>
      <c r="F376" s="326" t="str">
        <f>IF(OR('statement of marks'!$CH15="",F373=""),"",'statement of marks'!$CH15)</f>
        <v/>
      </c>
      <c r="G376" s="326" t="str">
        <f>IF(OR('statement of marks'!$CH15="",G373=""),"",'statement of marks'!$CH15)</f>
        <v/>
      </c>
      <c r="H376" s="321"/>
    </row>
    <row r="377" spans="1:8" ht="18.25" customHeight="1">
      <c r="A377" s="305"/>
      <c r="B377" s="350" t="str">
        <f>'statement of marks'!$CI$5</f>
        <v>Ik;kZoj.k v/;;u</v>
      </c>
      <c r="C377" s="324"/>
      <c r="D377" s="325"/>
      <c r="E377" s="326" t="str">
        <f>IF(OR('statement of marks'!$CK15="",E374=""),"",'statement of marks'!$CK15)</f>
        <v/>
      </c>
      <c r="F377" s="326" t="str">
        <f>IF(OR('statement of marks'!$CK15="",F374=""),"",'statement of marks'!$CK15)</f>
        <v/>
      </c>
      <c r="G377" s="326" t="str">
        <f>IF(OR('statement of marks'!$CK15="",G374=""),"",'statement of marks'!$CK15)</f>
        <v/>
      </c>
      <c r="H377" s="321"/>
    </row>
    <row r="378" spans="1:8" ht="18.25" customHeight="1">
      <c r="A378" s="305"/>
      <c r="B378" s="350" t="str">
        <f>'statement of marks'!$CL$5</f>
        <v>dk;kZuqHko</v>
      </c>
      <c r="C378" s="324"/>
      <c r="D378" s="325"/>
      <c r="E378" s="326" t="str">
        <f>IF(OR('statement of marks'!$CN15="",E373=""),"",'statement of marks'!$CN15)</f>
        <v/>
      </c>
      <c r="F378" s="326" t="str">
        <f>IF(OR('statement of marks'!$CN15="",F373=""),"",'statement of marks'!$CN15)</f>
        <v/>
      </c>
      <c r="G378" s="326" t="str">
        <f>IF(OR('statement of marks'!$CN15="",G373=""),"",'statement of marks'!$CN15)</f>
        <v/>
      </c>
      <c r="H378" s="321"/>
    </row>
    <row r="379" spans="1:8" ht="18.25" customHeight="1">
      <c r="A379" s="305"/>
      <c r="B379" s="350" t="str">
        <f>'statement of marks'!$CO$5</f>
        <v>dyk f'k{kk</v>
      </c>
      <c r="C379" s="324"/>
      <c r="D379" s="325"/>
      <c r="E379" s="327" t="str">
        <f>IF(OR('statement of marks'!$CQ15="",E373=""),"",'statement of marks'!$CQ15)</f>
        <v/>
      </c>
      <c r="F379" s="327" t="str">
        <f>IF(OR('statement of marks'!$CQ15="",F373=""),"",'statement of marks'!$CQ15)</f>
        <v/>
      </c>
      <c r="G379" s="327" t="str">
        <f>IF(OR('statement of marks'!$CQ15="",G373=""),"",'statement of marks'!$CQ15)</f>
        <v/>
      </c>
      <c r="H379" s="321"/>
    </row>
    <row r="380" spans="1:8" ht="18.25" customHeight="1">
      <c r="A380" s="305"/>
      <c r="B380" s="328" t="s">
        <v>624</v>
      </c>
      <c r="C380" s="329" t="str">
        <f>C373</f>
        <v/>
      </c>
      <c r="D380" s="329" t="str">
        <f>D373</f>
        <v/>
      </c>
      <c r="E380" s="330" t="str">
        <f>E373</f>
        <v/>
      </c>
      <c r="F380" s="329" t="str">
        <f>F373</f>
        <v/>
      </c>
      <c r="G380" s="329" t="str">
        <f>G373</f>
        <v/>
      </c>
      <c r="H380" s="321"/>
    </row>
    <row r="381" spans="1:8" ht="18.25" customHeight="1">
      <c r="A381" s="305"/>
      <c r="B381" s="350" t="str">
        <f>'statement of marks'!$CV$5</f>
        <v>Nk= mifLFkfr</v>
      </c>
      <c r="C381" s="331"/>
      <c r="D381" s="331"/>
      <c r="E381" s="332" t="str">
        <f>IF(OR('statement of marks'!$CV15="",E373=""),"",'statement of marks'!$CV15)</f>
        <v/>
      </c>
      <c r="F381" s="332" t="str">
        <f>IF(OR('statement of marks'!$CV15="",F373=""),"",'statement of marks'!$CV15)</f>
        <v/>
      </c>
      <c r="G381" s="332" t="str">
        <f>IF(OR('statement of marks'!$CV15="",G373=""),"",'statement of marks'!$CV15)</f>
        <v/>
      </c>
      <c r="H381" s="321"/>
    </row>
    <row r="382" spans="1:8" ht="18.25" customHeight="1">
      <c r="A382" s="305"/>
      <c r="B382" s="350" t="str">
        <f>'statement of marks'!$CU$5</f>
        <v>dqy ehfVax</v>
      </c>
      <c r="C382" s="333"/>
      <c r="D382" s="333"/>
      <c r="E382" s="333" t="str">
        <f>IF(OR('statement of marks'!$CU15="",E373=""),"",'statement of marks'!$CU15)</f>
        <v/>
      </c>
      <c r="F382" s="333" t="str">
        <f>IF(OR('statement of marks'!$CU15="",F373=""),"",'statement of marks'!$CU15)</f>
        <v/>
      </c>
      <c r="G382" s="333" t="str">
        <f>IF(OR('statement of marks'!$CU15="",G373=""),"",'statement of marks'!$CU15)</f>
        <v/>
      </c>
      <c r="H382" s="321"/>
    </row>
    <row r="383" spans="1:8" ht="18.25" customHeight="1">
      <c r="A383" s="305"/>
      <c r="B383" s="350" t="s">
        <v>600</v>
      </c>
      <c r="C383" s="333" t="str">
        <f>IF(OR(C381="",C382=""),"",C381/C382*100)</f>
        <v/>
      </c>
      <c r="D383" s="333" t="str">
        <f t="shared" ref="D383:G383" si="11">IF(OR(D381="",D382=""),"",D381/D382*100)</f>
        <v/>
      </c>
      <c r="E383" s="333" t="str">
        <f t="shared" si="11"/>
        <v/>
      </c>
      <c r="F383" s="333" t="str">
        <f t="shared" si="11"/>
        <v/>
      </c>
      <c r="G383" s="333" t="str">
        <f t="shared" si="11"/>
        <v/>
      </c>
      <c r="H383" s="321"/>
    </row>
    <row r="384" spans="1:8" ht="18.25" customHeight="1">
      <c r="A384" s="305"/>
      <c r="B384" s="350" t="s">
        <v>601</v>
      </c>
      <c r="C384" s="333"/>
      <c r="D384" s="333"/>
      <c r="E384" s="333"/>
      <c r="F384" s="333"/>
      <c r="G384" s="333"/>
      <c r="H384" s="321"/>
    </row>
    <row r="385" spans="1:8" ht="18.25" customHeight="1">
      <c r="A385" s="305"/>
      <c r="B385" s="351" t="s">
        <v>598</v>
      </c>
      <c r="C385" s="1028" t="str">
        <f>IF('statement of marks'!DE15="","",'statement of marks'!DE15)</f>
        <v/>
      </c>
      <c r="D385" s="1029"/>
      <c r="E385" s="1029"/>
      <c r="F385" s="1029"/>
      <c r="G385" s="1029"/>
      <c r="H385" s="1030"/>
    </row>
    <row r="386" spans="1:8" ht="18.25" customHeight="1">
      <c r="A386" s="1033"/>
      <c r="B386" s="1034"/>
      <c r="C386" s="1026"/>
      <c r="D386" s="1026"/>
      <c r="E386" s="1026"/>
      <c r="F386" s="1026"/>
      <c r="G386" s="1026"/>
      <c r="H386" s="1027"/>
    </row>
    <row r="387" spans="1:8" ht="18.25" customHeight="1" thickBot="1">
      <c r="A387" s="1031" t="s">
        <v>603</v>
      </c>
      <c r="B387" s="1032"/>
      <c r="C387" s="1032" t="s">
        <v>66</v>
      </c>
      <c r="D387" s="1032"/>
      <c r="E387" s="1032"/>
      <c r="F387" s="1035" t="s">
        <v>604</v>
      </c>
      <c r="G387" s="1035"/>
      <c r="H387" s="1036"/>
    </row>
    <row r="388" spans="1:8" ht="18.25" customHeight="1">
      <c r="A388" s="1015" t="s">
        <v>572</v>
      </c>
      <c r="B388" s="1016"/>
      <c r="C388" s="1016"/>
      <c r="D388" s="1016"/>
      <c r="E388" s="1016"/>
      <c r="F388" s="1016"/>
      <c r="G388" s="1016"/>
      <c r="H388" s="1017"/>
    </row>
    <row r="389" spans="1:8" ht="18.25" customHeight="1">
      <c r="A389" s="1018" t="s">
        <v>591</v>
      </c>
      <c r="B389" s="1019"/>
      <c r="C389" s="1019"/>
      <c r="D389" s="1019"/>
      <c r="E389" s="1019"/>
      <c r="F389" s="1019"/>
      <c r="G389" s="1019"/>
      <c r="H389" s="1020"/>
    </row>
    <row r="390" spans="1:8" ht="18.25" customHeight="1">
      <c r="A390" s="305"/>
      <c r="B390" s="1021" t="s">
        <v>67</v>
      </c>
      <c r="C390" s="1021"/>
      <c r="D390" s="306">
        <f>YEAR(details!F16)</f>
        <v>1900</v>
      </c>
      <c r="E390" s="352" t="s">
        <v>574</v>
      </c>
      <c r="F390" s="308" t="str">
        <f>'statement of marks'!$F$3</f>
        <v>2015-16</v>
      </c>
      <c r="G390" s="1021" t="s">
        <v>575</v>
      </c>
      <c r="H390" s="1022"/>
    </row>
    <row r="391" spans="1:8" ht="18.25" customHeight="1">
      <c r="A391" s="305"/>
      <c r="B391" s="1000" t="s">
        <v>573</v>
      </c>
      <c r="C391" s="1001"/>
      <c r="D391" s="1013" t="str">
        <f>'statement of marks'!$A$1</f>
        <v>jk- ck- ek/;fed fo|ky; uohu] fuEckgsM+k</v>
      </c>
      <c r="E391" s="1013"/>
      <c r="F391" s="1013"/>
      <c r="G391" s="1013"/>
      <c r="H391" s="1014"/>
    </row>
    <row r="392" spans="1:8" ht="18.25" customHeight="1">
      <c r="A392" s="305"/>
      <c r="B392" s="1000" t="str">
        <f>'statement of marks'!$H$3</f>
        <v xml:space="preserve">fo|ky; dk Mkbl dksM+ </v>
      </c>
      <c r="C392" s="1001"/>
      <c r="D392" s="1009" t="str">
        <f>'statement of marks'!$I$3</f>
        <v>00001</v>
      </c>
      <c r="E392" s="1010"/>
      <c r="F392" s="1011"/>
      <c r="G392" s="1011"/>
      <c r="H392" s="1012"/>
    </row>
    <row r="393" spans="1:8" ht="18.25" customHeight="1">
      <c r="A393" s="305"/>
      <c r="B393" s="1000" t="s">
        <v>560</v>
      </c>
      <c r="C393" s="1001"/>
      <c r="D393" s="1013" t="str">
        <f>IF('statement of marks'!H16="","",'statement of marks'!H16)</f>
        <v>v 010</v>
      </c>
      <c r="E393" s="1013"/>
      <c r="F393" s="1013"/>
      <c r="G393" s="1013"/>
      <c r="H393" s="1014"/>
    </row>
    <row r="394" spans="1:8" ht="18.25" customHeight="1">
      <c r="A394" s="305"/>
      <c r="B394" s="1000" t="s">
        <v>576</v>
      </c>
      <c r="C394" s="1001"/>
      <c r="D394" s="309" t="str">
        <f>IF('statement of marks'!C16="B","Nk=",IF('statement of marks'!C16="G","Nk=k",""))</f>
        <v>Nk=</v>
      </c>
      <c r="E394" s="353" t="s">
        <v>566</v>
      </c>
      <c r="F394" s="1040" t="str">
        <f>IF('statement of marks'!B16="","",'statement of marks'!B16)</f>
        <v>SBC</v>
      </c>
      <c r="G394" s="1040"/>
      <c r="H394" s="1041"/>
    </row>
    <row r="395" spans="1:8" ht="18.25" customHeight="1">
      <c r="A395" s="305"/>
      <c r="B395" s="1000" t="s">
        <v>562</v>
      </c>
      <c r="C395" s="1001"/>
      <c r="D395" s="1013" t="str">
        <f>IF('statement of marks'!J16="","",'statement of marks'!J16)</f>
        <v>l 010</v>
      </c>
      <c r="E395" s="1013"/>
      <c r="F395" s="1013"/>
      <c r="G395" s="1013"/>
      <c r="H395" s="1014"/>
    </row>
    <row r="396" spans="1:8" ht="18.25" customHeight="1">
      <c r="A396" s="305"/>
      <c r="B396" s="1000" t="s">
        <v>561</v>
      </c>
      <c r="C396" s="1001"/>
      <c r="D396" s="1013" t="str">
        <f>IF('statement of marks'!I16="","",'statement of marks'!I16)</f>
        <v>c 010</v>
      </c>
      <c r="E396" s="1013"/>
      <c r="F396" s="1013"/>
      <c r="G396" s="1013"/>
      <c r="H396" s="1014"/>
    </row>
    <row r="397" spans="1:8" ht="18.25" customHeight="1">
      <c r="A397" s="305"/>
      <c r="B397" s="1000" t="s">
        <v>578</v>
      </c>
      <c r="C397" s="1001"/>
      <c r="D397" s="1013" t="str">
        <f>IF(details!M16="","",details!M16)</f>
        <v/>
      </c>
      <c r="E397" s="1013"/>
      <c r="F397" s="1013"/>
      <c r="G397" s="1013"/>
      <c r="H397" s="1014"/>
    </row>
    <row r="398" spans="1:8" ht="18.25" customHeight="1">
      <c r="A398" s="305"/>
      <c r="B398" s="1000" t="s">
        <v>623</v>
      </c>
      <c r="C398" s="1001"/>
      <c r="D398" s="1013" t="str">
        <f>IF(details!N16="","",details!N16)</f>
        <v/>
      </c>
      <c r="E398" s="1013"/>
      <c r="F398" s="1013"/>
      <c r="G398" s="1013"/>
      <c r="H398" s="1014"/>
    </row>
    <row r="399" spans="1:8" ht="18.25" customHeight="1">
      <c r="A399" s="305"/>
      <c r="B399" s="1000" t="s">
        <v>64</v>
      </c>
      <c r="C399" s="1001"/>
      <c r="D399" s="311" t="str">
        <f>'statement of marks'!$D$3</f>
        <v>2 A</v>
      </c>
      <c r="E399" s="312" t="s">
        <v>564</v>
      </c>
      <c r="F399" s="313">
        <f>IF('statement of marks'!E16="","",'statement of marks'!E16)</f>
        <v>4010</v>
      </c>
      <c r="G399" s="312" t="s">
        <v>577</v>
      </c>
      <c r="H399" s="314" t="str">
        <f>IF(details!F16="","",details!F16)</f>
        <v/>
      </c>
    </row>
    <row r="400" spans="1:8" ht="18.25" customHeight="1">
      <c r="A400" s="305"/>
      <c r="B400" s="1000" t="s">
        <v>567</v>
      </c>
      <c r="C400" s="1001"/>
      <c r="D400" s="1044" t="str">
        <f>IF('statement of marks'!F16="","",'statement of marks'!F16)</f>
        <v/>
      </c>
      <c r="E400" s="1044"/>
      <c r="F400" s="1044"/>
      <c r="G400" s="1044"/>
      <c r="H400" s="1045"/>
    </row>
    <row r="401" spans="1:8" ht="18.25" customHeight="1">
      <c r="A401" s="305"/>
      <c r="B401" s="1000" t="s">
        <v>568</v>
      </c>
      <c r="C401" s="1001"/>
      <c r="D401" s="1037" t="str">
        <f>IF('statement of marks'!G16="","",'statement of marks'!G16)</f>
        <v/>
      </c>
      <c r="E401" s="1037"/>
      <c r="F401" s="1037"/>
      <c r="G401" s="1037"/>
      <c r="H401" s="1038"/>
    </row>
    <row r="402" spans="1:8" ht="18.25" customHeight="1">
      <c r="A402" s="305"/>
      <c r="B402" s="1023" t="s">
        <v>579</v>
      </c>
      <c r="C402" s="1024"/>
      <c r="D402" s="1024"/>
      <c r="E402" s="1025"/>
      <c r="F402" s="1046" t="str">
        <f>IF(details!P16="","",details!P16)</f>
        <v/>
      </c>
      <c r="G402" s="1046"/>
      <c r="H402" s="1047"/>
    </row>
    <row r="403" spans="1:8" ht="18.25" customHeight="1">
      <c r="A403" s="305"/>
      <c r="B403" s="1000" t="s">
        <v>583</v>
      </c>
      <c r="C403" s="1001"/>
      <c r="D403" s="1013" t="str">
        <f>IF(details!L16="","",details!L16)</f>
        <v>Ik 010</v>
      </c>
      <c r="E403" s="1013"/>
      <c r="F403" s="1013"/>
      <c r="G403" s="1013"/>
      <c r="H403" s="1014"/>
    </row>
    <row r="404" spans="1:8" ht="18.25" customHeight="1">
      <c r="A404" s="305"/>
      <c r="B404" s="1000" t="s">
        <v>584</v>
      </c>
      <c r="C404" s="1001"/>
      <c r="D404" s="1013" t="str">
        <f>IF(details!O16="","",details!O16)</f>
        <v/>
      </c>
      <c r="E404" s="1013"/>
      <c r="F404" s="1013"/>
      <c r="G404" s="1013"/>
      <c r="H404" s="1014"/>
    </row>
    <row r="405" spans="1:8" ht="18.25" customHeight="1">
      <c r="A405" s="305"/>
      <c r="B405" s="1000" t="s">
        <v>585</v>
      </c>
      <c r="C405" s="1001"/>
      <c r="D405" s="354" t="str">
        <f>IF('statement of marks'!CX16="mRrh.kZ",'statement of marks'!$D$3,"")</f>
        <v>2 A</v>
      </c>
      <c r="E405" s="1003" t="s">
        <v>586</v>
      </c>
      <c r="F405" s="1003"/>
      <c r="G405" s="1042">
        <f>IF(D405="","",D405+1)</f>
        <v>1.0833333333333333</v>
      </c>
      <c r="H405" s="1043"/>
    </row>
    <row r="406" spans="1:8" ht="18.25" customHeight="1">
      <c r="A406" s="305"/>
      <c r="B406" s="1000" t="s">
        <v>587</v>
      </c>
      <c r="C406" s="1001"/>
      <c r="D406" s="1006">
        <f>IF(details!$L$4="","",details!$L$4)</f>
        <v>42460</v>
      </c>
      <c r="E406" s="1007"/>
      <c r="F406" s="1003"/>
      <c r="G406" s="1003"/>
      <c r="H406" s="1048"/>
    </row>
    <row r="407" spans="1:8" ht="18.25" customHeight="1">
      <c r="A407" s="305"/>
      <c r="B407" s="1003"/>
      <c r="C407" s="1003"/>
      <c r="D407" s="1004"/>
      <c r="E407" s="1005"/>
      <c r="F407" s="1002"/>
      <c r="G407" s="1002"/>
      <c r="H407" s="1008"/>
    </row>
    <row r="408" spans="1:8" ht="18.25" customHeight="1">
      <c r="A408" s="305"/>
      <c r="B408" s="1003" t="str">
        <f>IF(details!$H$4="","",details!$H$4)</f>
        <v>Jherh js[kk oekZ</v>
      </c>
      <c r="C408" s="1003"/>
      <c r="D408" s="1004"/>
      <c r="E408" s="1005"/>
      <c r="F408" s="1002" t="str">
        <f>IF(details!$E$4="","",details!$E$4)</f>
        <v>Jh jk/ks';ke tk'kh</v>
      </c>
      <c r="G408" s="1002"/>
      <c r="H408" s="1008"/>
    </row>
    <row r="409" spans="1:8" ht="18.25" customHeight="1">
      <c r="A409" s="1039" t="s">
        <v>588</v>
      </c>
      <c r="B409" s="1002"/>
      <c r="C409" s="1002"/>
      <c r="D409" s="1002" t="s">
        <v>589</v>
      </c>
      <c r="E409" s="1002"/>
      <c r="F409" s="1002" t="s">
        <v>590</v>
      </c>
      <c r="G409" s="1002"/>
      <c r="H409" s="1008"/>
    </row>
    <row r="410" spans="1:8" ht="18.25" customHeight="1">
      <c r="A410" s="1018" t="s">
        <v>599</v>
      </c>
      <c r="B410" s="1019"/>
      <c r="C410" s="1019"/>
      <c r="D410" s="1019"/>
      <c r="E410" s="1019"/>
      <c r="F410" s="1019"/>
      <c r="G410" s="1019"/>
      <c r="H410" s="1020"/>
    </row>
    <row r="411" spans="1:8" ht="18.25" customHeight="1">
      <c r="A411" s="305"/>
      <c r="B411" s="351" t="s">
        <v>560</v>
      </c>
      <c r="C411" s="1013" t="str">
        <f>IF('statement of marks'!H16="","",'statement of marks'!H16)</f>
        <v>v 010</v>
      </c>
      <c r="D411" s="1013"/>
      <c r="E411" s="1013"/>
      <c r="F411" s="1013"/>
      <c r="G411" s="1013"/>
      <c r="H411" s="1014"/>
    </row>
    <row r="412" spans="1:8" ht="18.25" customHeight="1">
      <c r="A412" s="305"/>
      <c r="B412" s="351" t="s">
        <v>561</v>
      </c>
      <c r="C412" s="1013" t="str">
        <f>IF('statement of marks'!I16="","",'statement of marks'!I16)</f>
        <v>c 010</v>
      </c>
      <c r="D412" s="1013"/>
      <c r="E412" s="1013"/>
      <c r="F412" s="1013"/>
      <c r="G412" s="1013"/>
      <c r="H412" s="1014"/>
    </row>
    <row r="413" spans="1:8" ht="18.25" customHeight="1">
      <c r="A413" s="305"/>
      <c r="B413" s="351" t="s">
        <v>562</v>
      </c>
      <c r="C413" s="1013" t="str">
        <f>IF('statement of marks'!J16="","",'statement of marks'!J16)</f>
        <v>l 010</v>
      </c>
      <c r="D413" s="1013"/>
      <c r="E413" s="1013"/>
      <c r="F413" s="1013"/>
      <c r="G413" s="1013"/>
      <c r="H413" s="1014"/>
    </row>
    <row r="414" spans="1:8" ht="18.25" customHeight="1">
      <c r="A414" s="305"/>
      <c r="B414" s="351" t="s">
        <v>567</v>
      </c>
      <c r="C414" s="317" t="str">
        <f>IF('statement of marks'!F16="","",'statement of marks'!F16)</f>
        <v/>
      </c>
      <c r="D414" s="318" t="s">
        <v>602</v>
      </c>
      <c r="E414" s="1037" t="str">
        <f>IF('statement of marks'!G16="","",'statement of marks'!G16)</f>
        <v/>
      </c>
      <c r="F414" s="1037"/>
      <c r="G414" s="1037"/>
      <c r="H414" s="1038"/>
    </row>
    <row r="415" spans="1:8" ht="18.25" customHeight="1">
      <c r="A415" s="305"/>
      <c r="B415" s="351" t="s">
        <v>565</v>
      </c>
      <c r="C415" s="319" t="s">
        <v>592</v>
      </c>
      <c r="D415" s="320" t="s">
        <v>593</v>
      </c>
      <c r="E415" s="320" t="s">
        <v>594</v>
      </c>
      <c r="F415" s="320" t="s">
        <v>595</v>
      </c>
      <c r="G415" s="320" t="s">
        <v>596</v>
      </c>
      <c r="H415" s="321"/>
    </row>
    <row r="416" spans="1:8" ht="18.25" customHeight="1">
      <c r="A416" s="305"/>
      <c r="B416" s="350" t="s">
        <v>597</v>
      </c>
      <c r="C416" s="323" t="str">
        <f>IF(AND('statement of marks'!$D$3=1,'statement of marks'!CX16="mRrh.kZ"),'statement of marks'!$F$3,"")</f>
        <v/>
      </c>
      <c r="D416" s="323" t="str">
        <f>IF(AND('statement of marks'!$D$3=2,'statement of marks'!CX16="mRrh.kZ"),'statement of marks'!$F$3,"")</f>
        <v/>
      </c>
      <c r="E416" s="323" t="str">
        <f>IF(AND('statement of marks'!$D$3=3,'statement of marks'!CX16="mRrh.kZ"),'statement of marks'!$F$3,"")</f>
        <v/>
      </c>
      <c r="F416" s="323" t="str">
        <f>IF(AND('statement of marks'!$D$3=4,'statement of marks'!CX16="mRrh.kZ"),'statement of marks'!$F$3,"")</f>
        <v/>
      </c>
      <c r="G416" s="323" t="str">
        <f>IF(AND('statement of marks'!$D$3=5,'statement of marks'!CX16="mRrh.kZ"),'statement of marks'!$F$3,"")</f>
        <v/>
      </c>
      <c r="H416" s="321"/>
    </row>
    <row r="417" spans="1:8" ht="18.25" customHeight="1">
      <c r="A417" s="305"/>
      <c r="B417" s="350" t="str">
        <f>'statement of marks'!$BZ$5</f>
        <v>fgUnh</v>
      </c>
      <c r="C417" s="324"/>
      <c r="D417" s="325"/>
      <c r="E417" s="326" t="str">
        <f>IF(OR('statement of marks'!$CB16="",E416=""),"",'statement of marks'!$CB16)</f>
        <v/>
      </c>
      <c r="F417" s="326" t="str">
        <f>IF(OR('statement of marks'!$CB16="",F416=""),"",'statement of marks'!$CB16)</f>
        <v/>
      </c>
      <c r="G417" s="326" t="str">
        <f>IF(OR('statement of marks'!$CB16="",G416=""),"",'statement of marks'!$CB16)</f>
        <v/>
      </c>
      <c r="H417" s="321"/>
    </row>
    <row r="418" spans="1:8" ht="18.25" customHeight="1">
      <c r="A418" s="305"/>
      <c r="B418" s="350" t="str">
        <f>'statement of marks'!$CC$5</f>
        <v>vaxszth</v>
      </c>
      <c r="C418" s="324"/>
      <c r="D418" s="325"/>
      <c r="E418" s="326" t="str">
        <f>IF(OR('statement of marks'!$CE16="",E416=""),"",'statement of marks'!$CE16)</f>
        <v/>
      </c>
      <c r="F418" s="326" t="str">
        <f>IF(OR('statement of marks'!$CE16="",F416=""),"",'statement of marks'!$CE16)</f>
        <v/>
      </c>
      <c r="G418" s="326" t="str">
        <f>IF(OR('statement of marks'!$CE16="",G416=""),"",'statement of marks'!$CE16)</f>
        <v/>
      </c>
      <c r="H418" s="321"/>
    </row>
    <row r="419" spans="1:8" ht="18.25" customHeight="1">
      <c r="A419" s="305"/>
      <c r="B419" s="350" t="str">
        <f>'statement of marks'!$CF$5</f>
        <v>xf.kr</v>
      </c>
      <c r="C419" s="324"/>
      <c r="D419" s="325"/>
      <c r="E419" s="326" t="str">
        <f>IF(OR('statement of marks'!$CH16="",E416=""),"",'statement of marks'!$CH16)</f>
        <v/>
      </c>
      <c r="F419" s="326" t="str">
        <f>IF(OR('statement of marks'!$CH16="",F416=""),"",'statement of marks'!$CH16)</f>
        <v/>
      </c>
      <c r="G419" s="326" t="str">
        <f>IF(OR('statement of marks'!$CH16="",G416=""),"",'statement of marks'!$CH16)</f>
        <v/>
      </c>
      <c r="H419" s="321"/>
    </row>
    <row r="420" spans="1:8" ht="18.25" customHeight="1">
      <c r="A420" s="305"/>
      <c r="B420" s="350" t="str">
        <f>'statement of marks'!$CI$5</f>
        <v>Ik;kZoj.k v/;;u</v>
      </c>
      <c r="C420" s="324"/>
      <c r="D420" s="325"/>
      <c r="E420" s="326" t="str">
        <f>IF(OR('statement of marks'!$CK16="",E417=""),"",'statement of marks'!$CK16)</f>
        <v/>
      </c>
      <c r="F420" s="326" t="str">
        <f>IF(OR('statement of marks'!$CK16="",F417=""),"",'statement of marks'!$CK16)</f>
        <v/>
      </c>
      <c r="G420" s="326" t="str">
        <f>IF(OR('statement of marks'!$CK16="",G417=""),"",'statement of marks'!$CK16)</f>
        <v/>
      </c>
      <c r="H420" s="321"/>
    </row>
    <row r="421" spans="1:8" ht="18.25" customHeight="1">
      <c r="A421" s="305"/>
      <c r="B421" s="350" t="str">
        <f>'statement of marks'!$CL$5</f>
        <v>dk;kZuqHko</v>
      </c>
      <c r="C421" s="324"/>
      <c r="D421" s="325"/>
      <c r="E421" s="326" t="str">
        <f>IF(OR('statement of marks'!$CN16="",E416=""),"",'statement of marks'!$CN16)</f>
        <v/>
      </c>
      <c r="F421" s="326" t="str">
        <f>IF(OR('statement of marks'!$CN16="",F416=""),"",'statement of marks'!$CN16)</f>
        <v/>
      </c>
      <c r="G421" s="326" t="str">
        <f>IF(OR('statement of marks'!$CN16="",G416=""),"",'statement of marks'!$CN16)</f>
        <v/>
      </c>
      <c r="H421" s="321"/>
    </row>
    <row r="422" spans="1:8" ht="18.25" customHeight="1">
      <c r="A422" s="305"/>
      <c r="B422" s="350" t="str">
        <f>'statement of marks'!$CO$5</f>
        <v>dyk f'k{kk</v>
      </c>
      <c r="C422" s="324"/>
      <c r="D422" s="325"/>
      <c r="E422" s="327" t="str">
        <f>IF(OR('statement of marks'!$CQ16="",E416=""),"",'statement of marks'!$CQ16)</f>
        <v/>
      </c>
      <c r="F422" s="327" t="str">
        <f>IF(OR('statement of marks'!$CQ16="",F416=""),"",'statement of marks'!$CQ16)</f>
        <v/>
      </c>
      <c r="G422" s="327" t="str">
        <f>IF(OR('statement of marks'!$CQ16="",G416=""),"",'statement of marks'!$CQ16)</f>
        <v/>
      </c>
      <c r="H422" s="321"/>
    </row>
    <row r="423" spans="1:8" ht="18.25" customHeight="1">
      <c r="A423" s="305"/>
      <c r="B423" s="328" t="s">
        <v>624</v>
      </c>
      <c r="C423" s="329" t="str">
        <f>C416</f>
        <v/>
      </c>
      <c r="D423" s="329" t="str">
        <f>D416</f>
        <v/>
      </c>
      <c r="E423" s="330" t="str">
        <f>E416</f>
        <v/>
      </c>
      <c r="F423" s="329" t="str">
        <f>F416</f>
        <v/>
      </c>
      <c r="G423" s="329" t="str">
        <f>G416</f>
        <v/>
      </c>
      <c r="H423" s="321"/>
    </row>
    <row r="424" spans="1:8" ht="18.25" customHeight="1">
      <c r="A424" s="305"/>
      <c r="B424" s="350" t="str">
        <f>'statement of marks'!$CV$5</f>
        <v>Nk= mifLFkfr</v>
      </c>
      <c r="C424" s="331"/>
      <c r="D424" s="331"/>
      <c r="E424" s="332" t="str">
        <f>IF(OR('statement of marks'!$CV16="",E416=""),"",'statement of marks'!$CV16)</f>
        <v/>
      </c>
      <c r="F424" s="332" t="str">
        <f>IF(OR('statement of marks'!$CV16="",F416=""),"",'statement of marks'!$CV16)</f>
        <v/>
      </c>
      <c r="G424" s="332" t="str">
        <f>IF(OR('statement of marks'!$CV16="",G416=""),"",'statement of marks'!$CV16)</f>
        <v/>
      </c>
      <c r="H424" s="321"/>
    </row>
    <row r="425" spans="1:8" ht="18.25" customHeight="1">
      <c r="A425" s="305"/>
      <c r="B425" s="350" t="str">
        <f>'statement of marks'!$CU$5</f>
        <v>dqy ehfVax</v>
      </c>
      <c r="C425" s="333"/>
      <c r="D425" s="333"/>
      <c r="E425" s="333" t="str">
        <f>IF(OR('statement of marks'!$CU16="",E416=""),"",'statement of marks'!$CU16)</f>
        <v/>
      </c>
      <c r="F425" s="333" t="str">
        <f>IF(OR('statement of marks'!$CU16="",F416=""),"",'statement of marks'!$CU16)</f>
        <v/>
      </c>
      <c r="G425" s="333" t="str">
        <f>IF(OR('statement of marks'!$CU16="",G416=""),"",'statement of marks'!$CU16)</f>
        <v/>
      </c>
      <c r="H425" s="321"/>
    </row>
    <row r="426" spans="1:8" ht="18.25" customHeight="1">
      <c r="A426" s="305"/>
      <c r="B426" s="350" t="s">
        <v>600</v>
      </c>
      <c r="C426" s="333" t="str">
        <f>IF(OR(C424="",C425=""),"",C424/C425*100)</f>
        <v/>
      </c>
      <c r="D426" s="333" t="str">
        <f t="shared" ref="D426:G426" si="12">IF(OR(D424="",D425=""),"",D424/D425*100)</f>
        <v/>
      </c>
      <c r="E426" s="333" t="str">
        <f t="shared" si="12"/>
        <v/>
      </c>
      <c r="F426" s="333" t="str">
        <f t="shared" si="12"/>
        <v/>
      </c>
      <c r="G426" s="333" t="str">
        <f t="shared" si="12"/>
        <v/>
      </c>
      <c r="H426" s="321"/>
    </row>
    <row r="427" spans="1:8" ht="18.25" customHeight="1">
      <c r="A427" s="305"/>
      <c r="B427" s="350" t="s">
        <v>601</v>
      </c>
      <c r="C427" s="333"/>
      <c r="D427" s="333"/>
      <c r="E427" s="333"/>
      <c r="F427" s="333"/>
      <c r="G427" s="333"/>
      <c r="H427" s="321"/>
    </row>
    <row r="428" spans="1:8" ht="18.25" customHeight="1">
      <c r="A428" s="305"/>
      <c r="B428" s="351" t="s">
        <v>598</v>
      </c>
      <c r="C428" s="1028" t="str">
        <f>IF('statement of marks'!DE16="","",'statement of marks'!DE16)</f>
        <v/>
      </c>
      <c r="D428" s="1029"/>
      <c r="E428" s="1029"/>
      <c r="F428" s="1029"/>
      <c r="G428" s="1029"/>
      <c r="H428" s="1030"/>
    </row>
    <row r="429" spans="1:8" ht="18.25" customHeight="1">
      <c r="A429" s="1033"/>
      <c r="B429" s="1034"/>
      <c r="C429" s="1026"/>
      <c r="D429" s="1026"/>
      <c r="E429" s="1026"/>
      <c r="F429" s="1026"/>
      <c r="G429" s="1026"/>
      <c r="H429" s="1027"/>
    </row>
    <row r="430" spans="1:8" ht="18.25" customHeight="1" thickBot="1">
      <c r="A430" s="1031" t="s">
        <v>603</v>
      </c>
      <c r="B430" s="1032"/>
      <c r="C430" s="1032" t="s">
        <v>66</v>
      </c>
      <c r="D430" s="1032"/>
      <c r="E430" s="1032"/>
      <c r="F430" s="1035" t="s">
        <v>604</v>
      </c>
      <c r="G430" s="1035"/>
      <c r="H430" s="1036"/>
    </row>
    <row r="431" spans="1:8" ht="18.25" customHeight="1">
      <c r="A431" s="1015" t="s">
        <v>572</v>
      </c>
      <c r="B431" s="1016"/>
      <c r="C431" s="1016"/>
      <c r="D431" s="1016"/>
      <c r="E431" s="1016"/>
      <c r="F431" s="1016"/>
      <c r="G431" s="1016"/>
      <c r="H431" s="1017"/>
    </row>
    <row r="432" spans="1:8" ht="18.25" customHeight="1">
      <c r="A432" s="1018" t="s">
        <v>591</v>
      </c>
      <c r="B432" s="1019"/>
      <c r="C432" s="1019"/>
      <c r="D432" s="1019"/>
      <c r="E432" s="1019"/>
      <c r="F432" s="1019"/>
      <c r="G432" s="1019"/>
      <c r="H432" s="1020"/>
    </row>
    <row r="433" spans="1:8" ht="18.25" customHeight="1">
      <c r="A433" s="305"/>
      <c r="B433" s="1021" t="s">
        <v>67</v>
      </c>
      <c r="C433" s="1021"/>
      <c r="D433" s="306">
        <f>YEAR(details!F17)</f>
        <v>1900</v>
      </c>
      <c r="E433" s="352" t="s">
        <v>574</v>
      </c>
      <c r="F433" s="308" t="str">
        <f>'statement of marks'!$F$3</f>
        <v>2015-16</v>
      </c>
      <c r="G433" s="1021" t="s">
        <v>575</v>
      </c>
      <c r="H433" s="1022"/>
    </row>
    <row r="434" spans="1:8" ht="18.25" customHeight="1">
      <c r="A434" s="305"/>
      <c r="B434" s="1000" t="s">
        <v>573</v>
      </c>
      <c r="C434" s="1001"/>
      <c r="D434" s="1013" t="str">
        <f>'statement of marks'!$A$1</f>
        <v>jk- ck- ek/;fed fo|ky; uohu] fuEckgsM+k</v>
      </c>
      <c r="E434" s="1013"/>
      <c r="F434" s="1013"/>
      <c r="G434" s="1013"/>
      <c r="H434" s="1014"/>
    </row>
    <row r="435" spans="1:8" ht="18.25" customHeight="1">
      <c r="A435" s="305"/>
      <c r="B435" s="1000" t="str">
        <f>'statement of marks'!$H$3</f>
        <v xml:space="preserve">fo|ky; dk Mkbl dksM+ </v>
      </c>
      <c r="C435" s="1001"/>
      <c r="D435" s="1009" t="str">
        <f>'statement of marks'!$I$3</f>
        <v>00001</v>
      </c>
      <c r="E435" s="1010"/>
      <c r="F435" s="1011"/>
      <c r="G435" s="1011"/>
      <c r="H435" s="1012"/>
    </row>
    <row r="436" spans="1:8" ht="18.25" customHeight="1">
      <c r="A436" s="305"/>
      <c r="B436" s="1000" t="s">
        <v>560</v>
      </c>
      <c r="C436" s="1001"/>
      <c r="D436" s="1013" t="str">
        <f>IF('statement of marks'!H17="","",'statement of marks'!H17)</f>
        <v>v 011</v>
      </c>
      <c r="E436" s="1013"/>
      <c r="F436" s="1013"/>
      <c r="G436" s="1013"/>
      <c r="H436" s="1014"/>
    </row>
    <row r="437" spans="1:8" ht="18.25" customHeight="1">
      <c r="A437" s="305"/>
      <c r="B437" s="1000" t="s">
        <v>576</v>
      </c>
      <c r="C437" s="1001"/>
      <c r="D437" s="309" t="str">
        <f>IF('statement of marks'!C17="B","Nk=",IF('statement of marks'!C17="G","Nk=k",""))</f>
        <v/>
      </c>
      <c r="E437" s="353" t="s">
        <v>566</v>
      </c>
      <c r="F437" s="1040" t="str">
        <f>IF('statement of marks'!B17="","",'statement of marks'!B17)</f>
        <v>MIN</v>
      </c>
      <c r="G437" s="1040"/>
      <c r="H437" s="1041"/>
    </row>
    <row r="438" spans="1:8" ht="18.25" customHeight="1">
      <c r="A438" s="305"/>
      <c r="B438" s="1000" t="s">
        <v>562</v>
      </c>
      <c r="C438" s="1001"/>
      <c r="D438" s="1013" t="str">
        <f>IF('statement of marks'!J17="","",'statement of marks'!J17)</f>
        <v>l 011</v>
      </c>
      <c r="E438" s="1013"/>
      <c r="F438" s="1013"/>
      <c r="G438" s="1013"/>
      <c r="H438" s="1014"/>
    </row>
    <row r="439" spans="1:8" ht="18.25" customHeight="1">
      <c r="A439" s="305"/>
      <c r="B439" s="1000" t="s">
        <v>561</v>
      </c>
      <c r="C439" s="1001"/>
      <c r="D439" s="1013" t="str">
        <f>IF('statement of marks'!I17="","",'statement of marks'!I17)</f>
        <v>c 011</v>
      </c>
      <c r="E439" s="1013"/>
      <c r="F439" s="1013"/>
      <c r="G439" s="1013"/>
      <c r="H439" s="1014"/>
    </row>
    <row r="440" spans="1:8" ht="18.25" customHeight="1">
      <c r="A440" s="305"/>
      <c r="B440" s="1000" t="s">
        <v>578</v>
      </c>
      <c r="C440" s="1001"/>
      <c r="D440" s="1013" t="str">
        <f>IF(details!M17="","",details!M17)</f>
        <v/>
      </c>
      <c r="E440" s="1013"/>
      <c r="F440" s="1013"/>
      <c r="G440" s="1013"/>
      <c r="H440" s="1014"/>
    </row>
    <row r="441" spans="1:8" ht="18.25" customHeight="1">
      <c r="A441" s="305"/>
      <c r="B441" s="1000" t="s">
        <v>623</v>
      </c>
      <c r="C441" s="1001"/>
      <c r="D441" s="1013" t="str">
        <f>IF(details!N17="","",details!N17)</f>
        <v/>
      </c>
      <c r="E441" s="1013"/>
      <c r="F441" s="1013"/>
      <c r="G441" s="1013"/>
      <c r="H441" s="1014"/>
    </row>
    <row r="442" spans="1:8" ht="18.25" customHeight="1">
      <c r="A442" s="305"/>
      <c r="B442" s="1000" t="s">
        <v>64</v>
      </c>
      <c r="C442" s="1001"/>
      <c r="D442" s="311" t="str">
        <f>'statement of marks'!$D$3</f>
        <v>2 A</v>
      </c>
      <c r="E442" s="312" t="s">
        <v>564</v>
      </c>
      <c r="F442" s="313">
        <f>IF('statement of marks'!E17="","",'statement of marks'!E17)</f>
        <v>4011</v>
      </c>
      <c r="G442" s="312" t="s">
        <v>577</v>
      </c>
      <c r="H442" s="314" t="str">
        <f>IF(details!F17="","",details!F17)</f>
        <v/>
      </c>
    </row>
    <row r="443" spans="1:8" ht="18.25" customHeight="1">
      <c r="A443" s="305"/>
      <c r="B443" s="1000" t="s">
        <v>567</v>
      </c>
      <c r="C443" s="1001"/>
      <c r="D443" s="1044" t="str">
        <f>IF('statement of marks'!F17="","",'statement of marks'!F17)</f>
        <v/>
      </c>
      <c r="E443" s="1044"/>
      <c r="F443" s="1044"/>
      <c r="G443" s="1044"/>
      <c r="H443" s="1045"/>
    </row>
    <row r="444" spans="1:8" ht="18.25" customHeight="1">
      <c r="A444" s="305"/>
      <c r="B444" s="1000" t="s">
        <v>568</v>
      </c>
      <c r="C444" s="1001"/>
      <c r="D444" s="1037" t="str">
        <f>IF('statement of marks'!G17="","",'statement of marks'!G17)</f>
        <v/>
      </c>
      <c r="E444" s="1037"/>
      <c r="F444" s="1037"/>
      <c r="G444" s="1037"/>
      <c r="H444" s="1038"/>
    </row>
    <row r="445" spans="1:8" ht="18.25" customHeight="1">
      <c r="A445" s="305"/>
      <c r="B445" s="1023" t="s">
        <v>579</v>
      </c>
      <c r="C445" s="1024"/>
      <c r="D445" s="1024"/>
      <c r="E445" s="1025"/>
      <c r="F445" s="1046" t="str">
        <f>IF(details!P17="","",details!P17)</f>
        <v/>
      </c>
      <c r="G445" s="1046"/>
      <c r="H445" s="1047"/>
    </row>
    <row r="446" spans="1:8" ht="18.25" customHeight="1">
      <c r="A446" s="305"/>
      <c r="B446" s="1000" t="s">
        <v>583</v>
      </c>
      <c r="C446" s="1001"/>
      <c r="D446" s="1013" t="str">
        <f>IF(details!L17="","",details!L17)</f>
        <v>Ik 011</v>
      </c>
      <c r="E446" s="1013"/>
      <c r="F446" s="1013"/>
      <c r="G446" s="1013"/>
      <c r="H446" s="1014"/>
    </row>
    <row r="447" spans="1:8" ht="18.25" customHeight="1">
      <c r="A447" s="305"/>
      <c r="B447" s="1000" t="s">
        <v>584</v>
      </c>
      <c r="C447" s="1001"/>
      <c r="D447" s="1013" t="str">
        <f>IF(details!O17="","",details!O17)</f>
        <v/>
      </c>
      <c r="E447" s="1013"/>
      <c r="F447" s="1013"/>
      <c r="G447" s="1013"/>
      <c r="H447" s="1014"/>
    </row>
    <row r="448" spans="1:8" ht="18.25" customHeight="1">
      <c r="A448" s="305"/>
      <c r="B448" s="1000" t="s">
        <v>585</v>
      </c>
      <c r="C448" s="1001"/>
      <c r="D448" s="354" t="str">
        <f>IF('statement of marks'!CX17="mRrh.kZ",'statement of marks'!$D$3,"")</f>
        <v/>
      </c>
      <c r="E448" s="1003" t="s">
        <v>586</v>
      </c>
      <c r="F448" s="1003"/>
      <c r="G448" s="1042" t="str">
        <f>IF(D448="","",D448+1)</f>
        <v/>
      </c>
      <c r="H448" s="1043"/>
    </row>
    <row r="449" spans="1:8" ht="18.25" customHeight="1">
      <c r="A449" s="305"/>
      <c r="B449" s="1000" t="s">
        <v>587</v>
      </c>
      <c r="C449" s="1001"/>
      <c r="D449" s="1006">
        <f>IF(details!$L$4="","",details!$L$4)</f>
        <v>42460</v>
      </c>
      <c r="E449" s="1007"/>
      <c r="F449" s="1003"/>
      <c r="G449" s="1003"/>
      <c r="H449" s="1048"/>
    </row>
    <row r="450" spans="1:8" ht="18.25" customHeight="1">
      <c r="A450" s="305"/>
      <c r="B450" s="1003"/>
      <c r="C450" s="1003"/>
      <c r="D450" s="1004"/>
      <c r="E450" s="1005"/>
      <c r="F450" s="1002"/>
      <c r="G450" s="1002"/>
      <c r="H450" s="1008"/>
    </row>
    <row r="451" spans="1:8" ht="18.25" customHeight="1">
      <c r="A451" s="305"/>
      <c r="B451" s="1003" t="str">
        <f>IF(details!$H$4="","",details!$H$4)</f>
        <v>Jherh js[kk oekZ</v>
      </c>
      <c r="C451" s="1003"/>
      <c r="D451" s="1004"/>
      <c r="E451" s="1005"/>
      <c r="F451" s="1002" t="str">
        <f>IF(details!$E$4="","",details!$E$4)</f>
        <v>Jh jk/ks';ke tk'kh</v>
      </c>
      <c r="G451" s="1002"/>
      <c r="H451" s="1008"/>
    </row>
    <row r="452" spans="1:8" ht="18.25" customHeight="1">
      <c r="A452" s="1039" t="s">
        <v>588</v>
      </c>
      <c r="B452" s="1002"/>
      <c r="C452" s="1002"/>
      <c r="D452" s="1002" t="s">
        <v>589</v>
      </c>
      <c r="E452" s="1002"/>
      <c r="F452" s="1002" t="s">
        <v>590</v>
      </c>
      <c r="G452" s="1002"/>
      <c r="H452" s="1008"/>
    </row>
    <row r="453" spans="1:8" ht="18.25" customHeight="1">
      <c r="A453" s="1018" t="s">
        <v>599</v>
      </c>
      <c r="B453" s="1019"/>
      <c r="C453" s="1019"/>
      <c r="D453" s="1019"/>
      <c r="E453" s="1019"/>
      <c r="F453" s="1019"/>
      <c r="G453" s="1019"/>
      <c r="H453" s="1020"/>
    </row>
    <row r="454" spans="1:8" ht="18.25" customHeight="1">
      <c r="A454" s="305"/>
      <c r="B454" s="351" t="s">
        <v>560</v>
      </c>
      <c r="C454" s="1013" t="str">
        <f>IF('statement of marks'!H17="","",'statement of marks'!H17)</f>
        <v>v 011</v>
      </c>
      <c r="D454" s="1013"/>
      <c r="E454" s="1013"/>
      <c r="F454" s="1013"/>
      <c r="G454" s="1013"/>
      <c r="H454" s="1014"/>
    </row>
    <row r="455" spans="1:8" ht="18.25" customHeight="1">
      <c r="A455" s="305"/>
      <c r="B455" s="351" t="s">
        <v>561</v>
      </c>
      <c r="C455" s="1013" t="str">
        <f>IF('statement of marks'!I17="","",'statement of marks'!I17)</f>
        <v>c 011</v>
      </c>
      <c r="D455" s="1013"/>
      <c r="E455" s="1013"/>
      <c r="F455" s="1013"/>
      <c r="G455" s="1013"/>
      <c r="H455" s="1014"/>
    </row>
    <row r="456" spans="1:8" ht="18.25" customHeight="1">
      <c r="A456" s="305"/>
      <c r="B456" s="351" t="s">
        <v>562</v>
      </c>
      <c r="C456" s="1013" t="str">
        <f>IF('statement of marks'!J17="","",'statement of marks'!J17)</f>
        <v>l 011</v>
      </c>
      <c r="D456" s="1013"/>
      <c r="E456" s="1013"/>
      <c r="F456" s="1013"/>
      <c r="G456" s="1013"/>
      <c r="H456" s="1014"/>
    </row>
    <row r="457" spans="1:8" ht="18.25" customHeight="1">
      <c r="A457" s="305"/>
      <c r="B457" s="351" t="s">
        <v>567</v>
      </c>
      <c r="C457" s="317" t="str">
        <f>IF('statement of marks'!F17="","",'statement of marks'!F17)</f>
        <v/>
      </c>
      <c r="D457" s="318" t="s">
        <v>602</v>
      </c>
      <c r="E457" s="1037" t="str">
        <f>IF('statement of marks'!G17="","",'statement of marks'!G17)</f>
        <v/>
      </c>
      <c r="F457" s="1037"/>
      <c r="G457" s="1037"/>
      <c r="H457" s="1038"/>
    </row>
    <row r="458" spans="1:8" ht="18.25" customHeight="1">
      <c r="A458" s="305"/>
      <c r="B458" s="351" t="s">
        <v>565</v>
      </c>
      <c r="C458" s="319" t="s">
        <v>592</v>
      </c>
      <c r="D458" s="320" t="s">
        <v>593</v>
      </c>
      <c r="E458" s="320" t="s">
        <v>594</v>
      </c>
      <c r="F458" s="320" t="s">
        <v>595</v>
      </c>
      <c r="G458" s="320" t="s">
        <v>596</v>
      </c>
      <c r="H458" s="321"/>
    </row>
    <row r="459" spans="1:8" ht="18.25" customHeight="1">
      <c r="A459" s="305"/>
      <c r="B459" s="350" t="s">
        <v>597</v>
      </c>
      <c r="C459" s="323" t="str">
        <f>IF(AND('statement of marks'!$D$3=1,'statement of marks'!CX17="mRrh.kZ"),'statement of marks'!$F$3,"")</f>
        <v/>
      </c>
      <c r="D459" s="323" t="str">
        <f>IF(AND('statement of marks'!$D$3=2,'statement of marks'!CX17="mRrh.kZ"),'statement of marks'!$F$3,"")</f>
        <v/>
      </c>
      <c r="E459" s="323" t="str">
        <f>IF(AND('statement of marks'!$D$3=3,'statement of marks'!CX17="mRrh.kZ"),'statement of marks'!$F$3,"")</f>
        <v/>
      </c>
      <c r="F459" s="323" t="str">
        <f>IF(AND('statement of marks'!$D$3=4,'statement of marks'!CX17="mRrh.kZ"),'statement of marks'!$F$3,"")</f>
        <v/>
      </c>
      <c r="G459" s="323" t="str">
        <f>IF(AND('statement of marks'!$D$3=5,'statement of marks'!CX17="mRrh.kZ"),'statement of marks'!$F$3,"")</f>
        <v/>
      </c>
      <c r="H459" s="321"/>
    </row>
    <row r="460" spans="1:8" ht="18.25" customHeight="1">
      <c r="A460" s="305"/>
      <c r="B460" s="350" t="str">
        <f>'statement of marks'!$BZ$5</f>
        <v>fgUnh</v>
      </c>
      <c r="C460" s="324"/>
      <c r="D460" s="325"/>
      <c r="E460" s="326" t="str">
        <f>IF(OR('statement of marks'!$CB17="",E459=""),"",'statement of marks'!$CB17)</f>
        <v/>
      </c>
      <c r="F460" s="326" t="str">
        <f>IF(OR('statement of marks'!$CB17="",F459=""),"",'statement of marks'!$CB17)</f>
        <v/>
      </c>
      <c r="G460" s="326" t="str">
        <f>IF(OR('statement of marks'!$CB17="",G459=""),"",'statement of marks'!$CB17)</f>
        <v/>
      </c>
      <c r="H460" s="321"/>
    </row>
    <row r="461" spans="1:8" ht="18.25" customHeight="1">
      <c r="A461" s="305"/>
      <c r="B461" s="350" t="str">
        <f>'statement of marks'!$CC$5</f>
        <v>vaxszth</v>
      </c>
      <c r="C461" s="324"/>
      <c r="D461" s="325"/>
      <c r="E461" s="326" t="str">
        <f>IF(OR('statement of marks'!$CE17="",E459=""),"",'statement of marks'!$CE17)</f>
        <v/>
      </c>
      <c r="F461" s="326" t="str">
        <f>IF(OR('statement of marks'!$CE17="",F459=""),"",'statement of marks'!$CE17)</f>
        <v/>
      </c>
      <c r="G461" s="326" t="str">
        <f>IF(OR('statement of marks'!$CE17="",G459=""),"",'statement of marks'!$CE17)</f>
        <v/>
      </c>
      <c r="H461" s="321"/>
    </row>
    <row r="462" spans="1:8" ht="18.25" customHeight="1">
      <c r="A462" s="305"/>
      <c r="B462" s="350" t="str">
        <f>'statement of marks'!$CF$5</f>
        <v>xf.kr</v>
      </c>
      <c r="C462" s="324"/>
      <c r="D462" s="325"/>
      <c r="E462" s="326" t="str">
        <f>IF(OR('statement of marks'!$CH17="",E459=""),"",'statement of marks'!$CH17)</f>
        <v/>
      </c>
      <c r="F462" s="326" t="str">
        <f>IF(OR('statement of marks'!$CH17="",F459=""),"",'statement of marks'!$CH17)</f>
        <v/>
      </c>
      <c r="G462" s="326" t="str">
        <f>IF(OR('statement of marks'!$CH17="",G459=""),"",'statement of marks'!$CH17)</f>
        <v/>
      </c>
      <c r="H462" s="321"/>
    </row>
    <row r="463" spans="1:8" ht="18.25" customHeight="1">
      <c r="A463" s="305"/>
      <c r="B463" s="350" t="str">
        <f>'statement of marks'!$CI$5</f>
        <v>Ik;kZoj.k v/;;u</v>
      </c>
      <c r="C463" s="324"/>
      <c r="D463" s="325"/>
      <c r="E463" s="326" t="str">
        <f>IF(OR('statement of marks'!$CK17="",E460=""),"",'statement of marks'!$CK17)</f>
        <v/>
      </c>
      <c r="F463" s="326" t="str">
        <f>IF(OR('statement of marks'!$CK17="",F460=""),"",'statement of marks'!$CK17)</f>
        <v/>
      </c>
      <c r="G463" s="326" t="str">
        <f>IF(OR('statement of marks'!$CK17="",G460=""),"",'statement of marks'!$CK17)</f>
        <v/>
      </c>
      <c r="H463" s="321"/>
    </row>
    <row r="464" spans="1:8" ht="18.25" customHeight="1">
      <c r="A464" s="305"/>
      <c r="B464" s="350" t="str">
        <f>'statement of marks'!$CL$5</f>
        <v>dk;kZuqHko</v>
      </c>
      <c r="C464" s="324"/>
      <c r="D464" s="325"/>
      <c r="E464" s="326" t="str">
        <f>IF(OR('statement of marks'!$CN17="",E459=""),"",'statement of marks'!$CN17)</f>
        <v/>
      </c>
      <c r="F464" s="326" t="str">
        <f>IF(OR('statement of marks'!$CN17="",F459=""),"",'statement of marks'!$CN17)</f>
        <v/>
      </c>
      <c r="G464" s="326" t="str">
        <f>IF(OR('statement of marks'!$CN17="",G459=""),"",'statement of marks'!$CN17)</f>
        <v/>
      </c>
      <c r="H464" s="321"/>
    </row>
    <row r="465" spans="1:8" ht="18.25" customHeight="1">
      <c r="A465" s="305"/>
      <c r="B465" s="350" t="str">
        <f>'statement of marks'!$CO$5</f>
        <v>dyk f'k{kk</v>
      </c>
      <c r="C465" s="324"/>
      <c r="D465" s="325"/>
      <c r="E465" s="327" t="str">
        <f>IF(OR('statement of marks'!$CQ17="",E459=""),"",'statement of marks'!$CQ17)</f>
        <v/>
      </c>
      <c r="F465" s="327" t="str">
        <f>IF(OR('statement of marks'!$CQ17="",F459=""),"",'statement of marks'!$CQ17)</f>
        <v/>
      </c>
      <c r="G465" s="327" t="str">
        <f>IF(OR('statement of marks'!$CQ17="",G459=""),"",'statement of marks'!$CQ17)</f>
        <v/>
      </c>
      <c r="H465" s="321"/>
    </row>
    <row r="466" spans="1:8" ht="18.25" customHeight="1">
      <c r="A466" s="305"/>
      <c r="B466" s="328" t="s">
        <v>624</v>
      </c>
      <c r="C466" s="329" t="str">
        <f>C459</f>
        <v/>
      </c>
      <c r="D466" s="329" t="str">
        <f>D459</f>
        <v/>
      </c>
      <c r="E466" s="330" t="str">
        <f>E459</f>
        <v/>
      </c>
      <c r="F466" s="329" t="str">
        <f>F459</f>
        <v/>
      </c>
      <c r="G466" s="329" t="str">
        <f>G459</f>
        <v/>
      </c>
      <c r="H466" s="321"/>
    </row>
    <row r="467" spans="1:8" ht="18.25" customHeight="1">
      <c r="A467" s="305"/>
      <c r="B467" s="350" t="str">
        <f>'statement of marks'!$CV$5</f>
        <v>Nk= mifLFkfr</v>
      </c>
      <c r="C467" s="331"/>
      <c r="D467" s="331"/>
      <c r="E467" s="332" t="str">
        <f>IF(OR('statement of marks'!$CV17="",E459=""),"",'statement of marks'!$CV17)</f>
        <v/>
      </c>
      <c r="F467" s="332" t="str">
        <f>IF(OR('statement of marks'!$CV17="",F459=""),"",'statement of marks'!$CV17)</f>
        <v/>
      </c>
      <c r="G467" s="332" t="str">
        <f>IF(OR('statement of marks'!$CV17="",G459=""),"",'statement of marks'!$CV17)</f>
        <v/>
      </c>
      <c r="H467" s="321"/>
    </row>
    <row r="468" spans="1:8" ht="18.25" customHeight="1">
      <c r="A468" s="305"/>
      <c r="B468" s="350" t="str">
        <f>'statement of marks'!$CU$5</f>
        <v>dqy ehfVax</v>
      </c>
      <c r="C468" s="333"/>
      <c r="D468" s="333"/>
      <c r="E468" s="333" t="str">
        <f>IF(OR('statement of marks'!$CU17="",E459=""),"",'statement of marks'!$CU17)</f>
        <v/>
      </c>
      <c r="F468" s="333" t="str">
        <f>IF(OR('statement of marks'!$CU17="",F459=""),"",'statement of marks'!$CU17)</f>
        <v/>
      </c>
      <c r="G468" s="333" t="str">
        <f>IF(OR('statement of marks'!$CU17="",G459=""),"",'statement of marks'!$CU17)</f>
        <v/>
      </c>
      <c r="H468" s="321"/>
    </row>
    <row r="469" spans="1:8" ht="18.25" customHeight="1">
      <c r="A469" s="305"/>
      <c r="B469" s="350" t="s">
        <v>600</v>
      </c>
      <c r="C469" s="333" t="str">
        <f>IF(OR(C467="",C468=""),"",C467/C468*100)</f>
        <v/>
      </c>
      <c r="D469" s="333" t="str">
        <f t="shared" ref="D469:G469" si="13">IF(OR(D467="",D468=""),"",D467/D468*100)</f>
        <v/>
      </c>
      <c r="E469" s="333" t="str">
        <f t="shared" si="13"/>
        <v/>
      </c>
      <c r="F469" s="333" t="str">
        <f t="shared" si="13"/>
        <v/>
      </c>
      <c r="G469" s="333" t="str">
        <f t="shared" si="13"/>
        <v/>
      </c>
      <c r="H469" s="321"/>
    </row>
    <row r="470" spans="1:8" ht="18.25" customHeight="1">
      <c r="A470" s="305"/>
      <c r="B470" s="350" t="s">
        <v>601</v>
      </c>
      <c r="C470" s="333"/>
      <c r="D470" s="333"/>
      <c r="E470" s="333"/>
      <c r="F470" s="333"/>
      <c r="G470" s="333"/>
      <c r="H470" s="321"/>
    </row>
    <row r="471" spans="1:8" ht="18.25" customHeight="1">
      <c r="A471" s="305"/>
      <c r="B471" s="351" t="s">
        <v>598</v>
      </c>
      <c r="C471" s="1028" t="str">
        <f>IF('statement of marks'!DE17="","",'statement of marks'!DE17)</f>
        <v/>
      </c>
      <c r="D471" s="1029"/>
      <c r="E471" s="1029"/>
      <c r="F471" s="1029"/>
      <c r="G471" s="1029"/>
      <c r="H471" s="1030"/>
    </row>
    <row r="472" spans="1:8" ht="18.25" customHeight="1">
      <c r="A472" s="1033"/>
      <c r="B472" s="1034"/>
      <c r="C472" s="1026"/>
      <c r="D472" s="1026"/>
      <c r="E472" s="1026"/>
      <c r="F472" s="1026"/>
      <c r="G472" s="1026"/>
      <c r="H472" s="1027"/>
    </row>
    <row r="473" spans="1:8" ht="18.25" customHeight="1" thickBot="1">
      <c r="A473" s="1031" t="s">
        <v>603</v>
      </c>
      <c r="B473" s="1032"/>
      <c r="C473" s="1032" t="s">
        <v>66</v>
      </c>
      <c r="D473" s="1032"/>
      <c r="E473" s="1032"/>
      <c r="F473" s="1035" t="s">
        <v>604</v>
      </c>
      <c r="G473" s="1035"/>
      <c r="H473" s="1036"/>
    </row>
    <row r="474" spans="1:8" ht="18.25" customHeight="1">
      <c r="A474" s="1015" t="s">
        <v>572</v>
      </c>
      <c r="B474" s="1016"/>
      <c r="C474" s="1016"/>
      <c r="D474" s="1016"/>
      <c r="E474" s="1016"/>
      <c r="F474" s="1016"/>
      <c r="G474" s="1016"/>
      <c r="H474" s="1017"/>
    </row>
    <row r="475" spans="1:8" ht="18.25" customHeight="1">
      <c r="A475" s="1018" t="s">
        <v>591</v>
      </c>
      <c r="B475" s="1019"/>
      <c r="C475" s="1019"/>
      <c r="D475" s="1019"/>
      <c r="E475" s="1019"/>
      <c r="F475" s="1019"/>
      <c r="G475" s="1019"/>
      <c r="H475" s="1020"/>
    </row>
    <row r="476" spans="1:8" ht="18.25" customHeight="1">
      <c r="A476" s="305"/>
      <c r="B476" s="1021" t="s">
        <v>67</v>
      </c>
      <c r="C476" s="1021"/>
      <c r="D476" s="306">
        <f>YEAR(details!F18)</f>
        <v>1900</v>
      </c>
      <c r="E476" s="352" t="s">
        <v>574</v>
      </c>
      <c r="F476" s="308" t="str">
        <f>'statement of marks'!$F$3</f>
        <v>2015-16</v>
      </c>
      <c r="G476" s="1021" t="s">
        <v>575</v>
      </c>
      <c r="H476" s="1022"/>
    </row>
    <row r="477" spans="1:8" ht="18.25" customHeight="1">
      <c r="A477" s="305"/>
      <c r="B477" s="1000" t="s">
        <v>573</v>
      </c>
      <c r="C477" s="1001"/>
      <c r="D477" s="1013" t="str">
        <f>'statement of marks'!$A$1</f>
        <v>jk- ck- ek/;fed fo|ky; uohu] fuEckgsM+k</v>
      </c>
      <c r="E477" s="1013"/>
      <c r="F477" s="1013"/>
      <c r="G477" s="1013"/>
      <c r="H477" s="1014"/>
    </row>
    <row r="478" spans="1:8" ht="18.25" customHeight="1">
      <c r="A478" s="305"/>
      <c r="B478" s="1000" t="str">
        <f>'statement of marks'!$H$3</f>
        <v xml:space="preserve">fo|ky; dk Mkbl dksM+ </v>
      </c>
      <c r="C478" s="1001"/>
      <c r="D478" s="1009" t="str">
        <f>'statement of marks'!$I$3</f>
        <v>00001</v>
      </c>
      <c r="E478" s="1010"/>
      <c r="F478" s="1011"/>
      <c r="G478" s="1011"/>
      <c r="H478" s="1012"/>
    </row>
    <row r="479" spans="1:8" ht="18.25" customHeight="1">
      <c r="A479" s="305"/>
      <c r="B479" s="1000" t="s">
        <v>560</v>
      </c>
      <c r="C479" s="1001"/>
      <c r="D479" s="1013" t="str">
        <f>IF('statement of marks'!H18="","",'statement of marks'!H18)</f>
        <v>v 012</v>
      </c>
      <c r="E479" s="1013"/>
      <c r="F479" s="1013"/>
      <c r="G479" s="1013"/>
      <c r="H479" s="1014"/>
    </row>
    <row r="480" spans="1:8" ht="18.25" customHeight="1">
      <c r="A480" s="305"/>
      <c r="B480" s="1000" t="s">
        <v>576</v>
      </c>
      <c r="C480" s="1001"/>
      <c r="D480" s="309" t="str">
        <f>IF('statement of marks'!C18="B","Nk=",IF('statement of marks'!C18="G","Nk=k",""))</f>
        <v/>
      </c>
      <c r="E480" s="353" t="s">
        <v>566</v>
      </c>
      <c r="F480" s="1040" t="str">
        <f>IF('statement of marks'!B18="","",'statement of marks'!B18)</f>
        <v>GEN</v>
      </c>
      <c r="G480" s="1040"/>
      <c r="H480" s="1041"/>
    </row>
    <row r="481" spans="1:8" ht="18.25" customHeight="1">
      <c r="A481" s="305"/>
      <c r="B481" s="1000" t="s">
        <v>562</v>
      </c>
      <c r="C481" s="1001"/>
      <c r="D481" s="1013" t="str">
        <f>IF('statement of marks'!J18="","",'statement of marks'!J18)</f>
        <v>l 012</v>
      </c>
      <c r="E481" s="1013"/>
      <c r="F481" s="1013"/>
      <c r="G481" s="1013"/>
      <c r="H481" s="1014"/>
    </row>
    <row r="482" spans="1:8" ht="18.25" customHeight="1">
      <c r="A482" s="305"/>
      <c r="B482" s="1000" t="s">
        <v>561</v>
      </c>
      <c r="C482" s="1001"/>
      <c r="D482" s="1013" t="str">
        <f>IF('statement of marks'!I18="","",'statement of marks'!I18)</f>
        <v>c 012</v>
      </c>
      <c r="E482" s="1013"/>
      <c r="F482" s="1013"/>
      <c r="G482" s="1013"/>
      <c r="H482" s="1014"/>
    </row>
    <row r="483" spans="1:8" ht="18.25" customHeight="1">
      <c r="A483" s="305"/>
      <c r="B483" s="1000" t="s">
        <v>578</v>
      </c>
      <c r="C483" s="1001"/>
      <c r="D483" s="1013" t="str">
        <f>IF(details!M18="","",details!M18)</f>
        <v/>
      </c>
      <c r="E483" s="1013"/>
      <c r="F483" s="1013"/>
      <c r="G483" s="1013"/>
      <c r="H483" s="1014"/>
    </row>
    <row r="484" spans="1:8" ht="18.25" customHeight="1">
      <c r="A484" s="305"/>
      <c r="B484" s="1000" t="s">
        <v>623</v>
      </c>
      <c r="C484" s="1001"/>
      <c r="D484" s="1013" t="str">
        <f>IF(details!N18="","",details!N18)</f>
        <v/>
      </c>
      <c r="E484" s="1013"/>
      <c r="F484" s="1013"/>
      <c r="G484" s="1013"/>
      <c r="H484" s="1014"/>
    </row>
    <row r="485" spans="1:8" ht="18.25" customHeight="1">
      <c r="A485" s="305"/>
      <c r="B485" s="1000" t="s">
        <v>64</v>
      </c>
      <c r="C485" s="1001"/>
      <c r="D485" s="311" t="str">
        <f>'statement of marks'!$D$3</f>
        <v>2 A</v>
      </c>
      <c r="E485" s="312" t="s">
        <v>564</v>
      </c>
      <c r="F485" s="313">
        <f>IF('statement of marks'!E18="","",'statement of marks'!E18)</f>
        <v>4012</v>
      </c>
      <c r="G485" s="312" t="s">
        <v>577</v>
      </c>
      <c r="H485" s="314" t="str">
        <f>IF(details!F18="","",details!F18)</f>
        <v/>
      </c>
    </row>
    <row r="486" spans="1:8" ht="18.25" customHeight="1">
      <c r="A486" s="305"/>
      <c r="B486" s="1000" t="s">
        <v>567</v>
      </c>
      <c r="C486" s="1001"/>
      <c r="D486" s="1044" t="str">
        <f>IF('statement of marks'!F18="","",'statement of marks'!F18)</f>
        <v/>
      </c>
      <c r="E486" s="1044"/>
      <c r="F486" s="1044"/>
      <c r="G486" s="1044"/>
      <c r="H486" s="1045"/>
    </row>
    <row r="487" spans="1:8" ht="18.25" customHeight="1">
      <c r="A487" s="305"/>
      <c r="B487" s="1000" t="s">
        <v>568</v>
      </c>
      <c r="C487" s="1001"/>
      <c r="D487" s="1037" t="str">
        <f>IF('statement of marks'!G18="","",'statement of marks'!G18)</f>
        <v/>
      </c>
      <c r="E487" s="1037"/>
      <c r="F487" s="1037"/>
      <c r="G487" s="1037"/>
      <c r="H487" s="1038"/>
    </row>
    <row r="488" spans="1:8" ht="18.25" customHeight="1">
      <c r="A488" s="305"/>
      <c r="B488" s="1023" t="s">
        <v>579</v>
      </c>
      <c r="C488" s="1024"/>
      <c r="D488" s="1024"/>
      <c r="E488" s="1025"/>
      <c r="F488" s="1046" t="str">
        <f>IF(details!P18="","",details!P18)</f>
        <v/>
      </c>
      <c r="G488" s="1046"/>
      <c r="H488" s="1047"/>
    </row>
    <row r="489" spans="1:8" ht="18.25" customHeight="1">
      <c r="A489" s="305"/>
      <c r="B489" s="1000" t="s">
        <v>583</v>
      </c>
      <c r="C489" s="1001"/>
      <c r="D489" s="1013" t="str">
        <f>IF(details!L18="","",details!L18)</f>
        <v>Ik 012</v>
      </c>
      <c r="E489" s="1013"/>
      <c r="F489" s="1013"/>
      <c r="G489" s="1013"/>
      <c r="H489" s="1014"/>
    </row>
    <row r="490" spans="1:8" ht="18.25" customHeight="1">
      <c r="A490" s="305"/>
      <c r="B490" s="1000" t="s">
        <v>584</v>
      </c>
      <c r="C490" s="1001"/>
      <c r="D490" s="1013" t="str">
        <f>IF(details!O18="","",details!O18)</f>
        <v/>
      </c>
      <c r="E490" s="1013"/>
      <c r="F490" s="1013"/>
      <c r="G490" s="1013"/>
      <c r="H490" s="1014"/>
    </row>
    <row r="491" spans="1:8" ht="18.25" customHeight="1">
      <c r="A491" s="305"/>
      <c r="B491" s="1000" t="s">
        <v>585</v>
      </c>
      <c r="C491" s="1001"/>
      <c r="D491" s="354" t="str">
        <f>IF('statement of marks'!CX18="mRrh.kZ",'statement of marks'!$D$3,"")</f>
        <v/>
      </c>
      <c r="E491" s="1003" t="s">
        <v>586</v>
      </c>
      <c r="F491" s="1003"/>
      <c r="G491" s="1042" t="str">
        <f>IF(D491="","",D491+1)</f>
        <v/>
      </c>
      <c r="H491" s="1043"/>
    </row>
    <row r="492" spans="1:8" ht="18.25" customHeight="1">
      <c r="A492" s="305"/>
      <c r="B492" s="1000" t="s">
        <v>587</v>
      </c>
      <c r="C492" s="1001"/>
      <c r="D492" s="1006">
        <f>IF(details!$L$4="","",details!$L$4)</f>
        <v>42460</v>
      </c>
      <c r="E492" s="1007"/>
      <c r="F492" s="1003"/>
      <c r="G492" s="1003"/>
      <c r="H492" s="1048"/>
    </row>
    <row r="493" spans="1:8" ht="18.25" customHeight="1">
      <c r="A493" s="305"/>
      <c r="B493" s="1003"/>
      <c r="C493" s="1003"/>
      <c r="D493" s="1004"/>
      <c r="E493" s="1005"/>
      <c r="F493" s="1002"/>
      <c r="G493" s="1002"/>
      <c r="H493" s="1008"/>
    </row>
    <row r="494" spans="1:8" ht="18.25" customHeight="1">
      <c r="A494" s="305"/>
      <c r="B494" s="1003" t="str">
        <f>IF(details!$H$4="","",details!$H$4)</f>
        <v>Jherh js[kk oekZ</v>
      </c>
      <c r="C494" s="1003"/>
      <c r="D494" s="1004"/>
      <c r="E494" s="1005"/>
      <c r="F494" s="1002" t="str">
        <f>IF(details!$E$4="","",details!$E$4)</f>
        <v>Jh jk/ks';ke tk'kh</v>
      </c>
      <c r="G494" s="1002"/>
      <c r="H494" s="1008"/>
    </row>
    <row r="495" spans="1:8" ht="18.25" customHeight="1">
      <c r="A495" s="1039" t="s">
        <v>588</v>
      </c>
      <c r="B495" s="1002"/>
      <c r="C495" s="1002"/>
      <c r="D495" s="1002" t="s">
        <v>589</v>
      </c>
      <c r="E495" s="1002"/>
      <c r="F495" s="1002" t="s">
        <v>590</v>
      </c>
      <c r="G495" s="1002"/>
      <c r="H495" s="1008"/>
    </row>
    <row r="496" spans="1:8" ht="18.25" customHeight="1">
      <c r="A496" s="1018" t="s">
        <v>599</v>
      </c>
      <c r="B496" s="1019"/>
      <c r="C496" s="1019"/>
      <c r="D496" s="1019"/>
      <c r="E496" s="1019"/>
      <c r="F496" s="1019"/>
      <c r="G496" s="1019"/>
      <c r="H496" s="1020"/>
    </row>
    <row r="497" spans="1:8" ht="18.25" customHeight="1">
      <c r="A497" s="305"/>
      <c r="B497" s="351" t="s">
        <v>560</v>
      </c>
      <c r="C497" s="1013" t="str">
        <f>IF('statement of marks'!H18="","",'statement of marks'!H18)</f>
        <v>v 012</v>
      </c>
      <c r="D497" s="1013"/>
      <c r="E497" s="1013"/>
      <c r="F497" s="1013"/>
      <c r="G497" s="1013"/>
      <c r="H497" s="1014"/>
    </row>
    <row r="498" spans="1:8" ht="18.25" customHeight="1">
      <c r="A498" s="305"/>
      <c r="B498" s="351" t="s">
        <v>561</v>
      </c>
      <c r="C498" s="1013" t="str">
        <f>IF('statement of marks'!I18="","",'statement of marks'!I18)</f>
        <v>c 012</v>
      </c>
      <c r="D498" s="1013"/>
      <c r="E498" s="1013"/>
      <c r="F498" s="1013"/>
      <c r="G498" s="1013"/>
      <c r="H498" s="1014"/>
    </row>
    <row r="499" spans="1:8" ht="18.25" customHeight="1">
      <c r="A499" s="305"/>
      <c r="B499" s="351" t="s">
        <v>562</v>
      </c>
      <c r="C499" s="1013" t="str">
        <f>IF('statement of marks'!J18="","",'statement of marks'!J18)</f>
        <v>l 012</v>
      </c>
      <c r="D499" s="1013"/>
      <c r="E499" s="1013"/>
      <c r="F499" s="1013"/>
      <c r="G499" s="1013"/>
      <c r="H499" s="1014"/>
    </row>
    <row r="500" spans="1:8" ht="18.25" customHeight="1">
      <c r="A500" s="305"/>
      <c r="B500" s="351" t="s">
        <v>567</v>
      </c>
      <c r="C500" s="317" t="str">
        <f>IF('statement of marks'!F18="","",'statement of marks'!F18)</f>
        <v/>
      </c>
      <c r="D500" s="318" t="s">
        <v>602</v>
      </c>
      <c r="E500" s="1037" t="str">
        <f>IF('statement of marks'!G18="","",'statement of marks'!G18)</f>
        <v/>
      </c>
      <c r="F500" s="1037"/>
      <c r="G500" s="1037"/>
      <c r="H500" s="1038"/>
    </row>
    <row r="501" spans="1:8" ht="18.25" customHeight="1">
      <c r="A501" s="305"/>
      <c r="B501" s="351" t="s">
        <v>565</v>
      </c>
      <c r="C501" s="319" t="s">
        <v>592</v>
      </c>
      <c r="D501" s="320" t="s">
        <v>593</v>
      </c>
      <c r="E501" s="320" t="s">
        <v>594</v>
      </c>
      <c r="F501" s="320" t="s">
        <v>595</v>
      </c>
      <c r="G501" s="320" t="s">
        <v>596</v>
      </c>
      <c r="H501" s="321"/>
    </row>
    <row r="502" spans="1:8" ht="18.25" customHeight="1">
      <c r="A502" s="305"/>
      <c r="B502" s="350" t="s">
        <v>597</v>
      </c>
      <c r="C502" s="323" t="str">
        <f>IF(AND('statement of marks'!$D$3=1,'statement of marks'!CX18="mRrh.kZ"),'statement of marks'!$F$3,"")</f>
        <v/>
      </c>
      <c r="D502" s="323" t="str">
        <f>IF(AND('statement of marks'!$D$3=2,'statement of marks'!CX18="mRrh.kZ"),'statement of marks'!$F$3,"")</f>
        <v/>
      </c>
      <c r="E502" s="323" t="str">
        <f>IF(AND('statement of marks'!$D$3=3,'statement of marks'!CX18="mRrh.kZ"),'statement of marks'!$F$3,"")</f>
        <v/>
      </c>
      <c r="F502" s="323" t="str">
        <f>IF(AND('statement of marks'!$D$3=4,'statement of marks'!CX18="mRrh.kZ"),'statement of marks'!$F$3,"")</f>
        <v/>
      </c>
      <c r="G502" s="323" t="str">
        <f>IF(AND('statement of marks'!$D$3=5,'statement of marks'!CX18="mRrh.kZ"),'statement of marks'!$F$3,"")</f>
        <v/>
      </c>
      <c r="H502" s="321"/>
    </row>
    <row r="503" spans="1:8" ht="18.25" customHeight="1">
      <c r="A503" s="305"/>
      <c r="B503" s="350" t="str">
        <f>'statement of marks'!$BZ$5</f>
        <v>fgUnh</v>
      </c>
      <c r="C503" s="324"/>
      <c r="D503" s="325"/>
      <c r="E503" s="326" t="str">
        <f>IF(OR('statement of marks'!$CB18="",E502=""),"",'statement of marks'!$CB18)</f>
        <v/>
      </c>
      <c r="F503" s="326" t="str">
        <f>IF(OR('statement of marks'!$CB18="",F502=""),"",'statement of marks'!$CB18)</f>
        <v/>
      </c>
      <c r="G503" s="326" t="str">
        <f>IF(OR('statement of marks'!$CB18="",G502=""),"",'statement of marks'!$CB18)</f>
        <v/>
      </c>
      <c r="H503" s="321"/>
    </row>
    <row r="504" spans="1:8" ht="18.25" customHeight="1">
      <c r="A504" s="305"/>
      <c r="B504" s="350" t="str">
        <f>'statement of marks'!$CC$5</f>
        <v>vaxszth</v>
      </c>
      <c r="C504" s="324"/>
      <c r="D504" s="325"/>
      <c r="E504" s="326" t="str">
        <f>IF(OR('statement of marks'!$CE18="",E502=""),"",'statement of marks'!$CE18)</f>
        <v/>
      </c>
      <c r="F504" s="326" t="str">
        <f>IF(OR('statement of marks'!$CE18="",F502=""),"",'statement of marks'!$CE18)</f>
        <v/>
      </c>
      <c r="G504" s="326" t="str">
        <f>IF(OR('statement of marks'!$CE18="",G502=""),"",'statement of marks'!$CE18)</f>
        <v/>
      </c>
      <c r="H504" s="321"/>
    </row>
    <row r="505" spans="1:8" ht="18.25" customHeight="1">
      <c r="A505" s="305"/>
      <c r="B505" s="350" t="str">
        <f>'statement of marks'!$CF$5</f>
        <v>xf.kr</v>
      </c>
      <c r="C505" s="324"/>
      <c r="D505" s="325"/>
      <c r="E505" s="326" t="str">
        <f>IF(OR('statement of marks'!$CH18="",E502=""),"",'statement of marks'!$CH18)</f>
        <v/>
      </c>
      <c r="F505" s="326" t="str">
        <f>IF(OR('statement of marks'!$CH18="",F502=""),"",'statement of marks'!$CH18)</f>
        <v/>
      </c>
      <c r="G505" s="326" t="str">
        <f>IF(OR('statement of marks'!$CH18="",G502=""),"",'statement of marks'!$CH18)</f>
        <v/>
      </c>
      <c r="H505" s="321"/>
    </row>
    <row r="506" spans="1:8" ht="18.25" customHeight="1">
      <c r="A506" s="305"/>
      <c r="B506" s="350" t="str">
        <f>'statement of marks'!$CI$5</f>
        <v>Ik;kZoj.k v/;;u</v>
      </c>
      <c r="C506" s="324"/>
      <c r="D506" s="325"/>
      <c r="E506" s="326" t="str">
        <f>IF(OR('statement of marks'!$CK18="",E503=""),"",'statement of marks'!$CK18)</f>
        <v/>
      </c>
      <c r="F506" s="326" t="str">
        <f>IF(OR('statement of marks'!$CK18="",F503=""),"",'statement of marks'!$CK18)</f>
        <v/>
      </c>
      <c r="G506" s="326" t="str">
        <f>IF(OR('statement of marks'!$CK18="",G503=""),"",'statement of marks'!$CK18)</f>
        <v/>
      </c>
      <c r="H506" s="321"/>
    </row>
    <row r="507" spans="1:8" ht="18.25" customHeight="1">
      <c r="A507" s="305"/>
      <c r="B507" s="350" t="str">
        <f>'statement of marks'!$CL$5</f>
        <v>dk;kZuqHko</v>
      </c>
      <c r="C507" s="324"/>
      <c r="D507" s="325"/>
      <c r="E507" s="326" t="str">
        <f>IF(OR('statement of marks'!$CN18="",E502=""),"",'statement of marks'!$CN18)</f>
        <v/>
      </c>
      <c r="F507" s="326" t="str">
        <f>IF(OR('statement of marks'!$CN18="",F502=""),"",'statement of marks'!$CN18)</f>
        <v/>
      </c>
      <c r="G507" s="326" t="str">
        <f>IF(OR('statement of marks'!$CN18="",G502=""),"",'statement of marks'!$CN18)</f>
        <v/>
      </c>
      <c r="H507" s="321"/>
    </row>
    <row r="508" spans="1:8" ht="18.25" customHeight="1">
      <c r="A508" s="305"/>
      <c r="B508" s="350" t="str">
        <f>'statement of marks'!$CO$5</f>
        <v>dyk f'k{kk</v>
      </c>
      <c r="C508" s="324"/>
      <c r="D508" s="325"/>
      <c r="E508" s="327" t="str">
        <f>IF(OR('statement of marks'!$CQ18="",E502=""),"",'statement of marks'!$CQ18)</f>
        <v/>
      </c>
      <c r="F508" s="327" t="str">
        <f>IF(OR('statement of marks'!$CQ18="",F502=""),"",'statement of marks'!$CQ18)</f>
        <v/>
      </c>
      <c r="G508" s="327" t="str">
        <f>IF(OR('statement of marks'!$CQ18="",G502=""),"",'statement of marks'!$CQ18)</f>
        <v/>
      </c>
      <c r="H508" s="321"/>
    </row>
    <row r="509" spans="1:8" ht="18.25" customHeight="1">
      <c r="A509" s="305"/>
      <c r="B509" s="328" t="s">
        <v>624</v>
      </c>
      <c r="C509" s="329" t="str">
        <f>C502</f>
        <v/>
      </c>
      <c r="D509" s="329" t="str">
        <f>D502</f>
        <v/>
      </c>
      <c r="E509" s="330" t="str">
        <f>E502</f>
        <v/>
      </c>
      <c r="F509" s="329" t="str">
        <f>F502</f>
        <v/>
      </c>
      <c r="G509" s="329" t="str">
        <f>G502</f>
        <v/>
      </c>
      <c r="H509" s="321"/>
    </row>
    <row r="510" spans="1:8" ht="18.25" customHeight="1">
      <c r="A510" s="305"/>
      <c r="B510" s="350" t="str">
        <f>'statement of marks'!$CV$5</f>
        <v>Nk= mifLFkfr</v>
      </c>
      <c r="C510" s="331"/>
      <c r="D510" s="331"/>
      <c r="E510" s="332" t="str">
        <f>IF(OR('statement of marks'!$CV18="",E502=""),"",'statement of marks'!$CV18)</f>
        <v/>
      </c>
      <c r="F510" s="332" t="str">
        <f>IF(OR('statement of marks'!$CV18="",F502=""),"",'statement of marks'!$CV18)</f>
        <v/>
      </c>
      <c r="G510" s="332" t="str">
        <f>IF(OR('statement of marks'!$CV18="",G502=""),"",'statement of marks'!$CV18)</f>
        <v/>
      </c>
      <c r="H510" s="321"/>
    </row>
    <row r="511" spans="1:8" ht="18.25" customHeight="1">
      <c r="A511" s="305"/>
      <c r="B511" s="350" t="str">
        <f>'statement of marks'!$CU$5</f>
        <v>dqy ehfVax</v>
      </c>
      <c r="C511" s="333"/>
      <c r="D511" s="333"/>
      <c r="E511" s="333" t="str">
        <f>IF(OR('statement of marks'!$CU18="",E502=""),"",'statement of marks'!$CU18)</f>
        <v/>
      </c>
      <c r="F511" s="333" t="str">
        <f>IF(OR('statement of marks'!$CU18="",F502=""),"",'statement of marks'!$CU18)</f>
        <v/>
      </c>
      <c r="G511" s="333" t="str">
        <f>IF(OR('statement of marks'!$CU18="",G502=""),"",'statement of marks'!$CU18)</f>
        <v/>
      </c>
      <c r="H511" s="321"/>
    </row>
    <row r="512" spans="1:8" ht="18.25" customHeight="1">
      <c r="A512" s="305"/>
      <c r="B512" s="350" t="s">
        <v>600</v>
      </c>
      <c r="C512" s="333" t="str">
        <f>IF(OR(C510="",C511=""),"",C510/C511*100)</f>
        <v/>
      </c>
      <c r="D512" s="333" t="str">
        <f t="shared" ref="D512:G512" si="14">IF(OR(D510="",D511=""),"",D510/D511*100)</f>
        <v/>
      </c>
      <c r="E512" s="333" t="str">
        <f t="shared" si="14"/>
        <v/>
      </c>
      <c r="F512" s="333" t="str">
        <f t="shared" si="14"/>
        <v/>
      </c>
      <c r="G512" s="333" t="str">
        <f t="shared" si="14"/>
        <v/>
      </c>
      <c r="H512" s="321"/>
    </row>
    <row r="513" spans="1:8" ht="18.25" customHeight="1">
      <c r="A513" s="305"/>
      <c r="B513" s="350" t="s">
        <v>601</v>
      </c>
      <c r="C513" s="333"/>
      <c r="D513" s="333"/>
      <c r="E513" s="333"/>
      <c r="F513" s="333"/>
      <c r="G513" s="333"/>
      <c r="H513" s="321"/>
    </row>
    <row r="514" spans="1:8" ht="18.25" customHeight="1">
      <c r="A514" s="305"/>
      <c r="B514" s="351" t="s">
        <v>598</v>
      </c>
      <c r="C514" s="1028" t="str">
        <f>IF('statement of marks'!DE18="","",'statement of marks'!DE18)</f>
        <v/>
      </c>
      <c r="D514" s="1029"/>
      <c r="E514" s="1029"/>
      <c r="F514" s="1029"/>
      <c r="G514" s="1029"/>
      <c r="H514" s="1030"/>
    </row>
    <row r="515" spans="1:8" ht="18.25" customHeight="1">
      <c r="A515" s="1033"/>
      <c r="B515" s="1034"/>
      <c r="C515" s="1026"/>
      <c r="D515" s="1026"/>
      <c r="E515" s="1026"/>
      <c r="F515" s="1026"/>
      <c r="G515" s="1026"/>
      <c r="H515" s="1027"/>
    </row>
    <row r="516" spans="1:8" ht="18.25" customHeight="1" thickBot="1">
      <c r="A516" s="1031" t="s">
        <v>603</v>
      </c>
      <c r="B516" s="1032"/>
      <c r="C516" s="1032" t="s">
        <v>66</v>
      </c>
      <c r="D516" s="1032"/>
      <c r="E516" s="1032"/>
      <c r="F516" s="1035" t="s">
        <v>604</v>
      </c>
      <c r="G516" s="1035"/>
      <c r="H516" s="1036"/>
    </row>
    <row r="517" spans="1:8" ht="18.25" customHeight="1">
      <c r="A517" s="1015" t="s">
        <v>572</v>
      </c>
      <c r="B517" s="1016"/>
      <c r="C517" s="1016"/>
      <c r="D517" s="1016"/>
      <c r="E517" s="1016"/>
      <c r="F517" s="1016"/>
      <c r="G517" s="1016"/>
      <c r="H517" s="1017"/>
    </row>
    <row r="518" spans="1:8" ht="18.25" customHeight="1">
      <c r="A518" s="1018" t="s">
        <v>591</v>
      </c>
      <c r="B518" s="1019"/>
      <c r="C518" s="1019"/>
      <c r="D518" s="1019"/>
      <c r="E518" s="1019"/>
      <c r="F518" s="1019"/>
      <c r="G518" s="1019"/>
      <c r="H518" s="1020"/>
    </row>
    <row r="519" spans="1:8" ht="18.25" customHeight="1">
      <c r="A519" s="305"/>
      <c r="B519" s="1021" t="s">
        <v>67</v>
      </c>
      <c r="C519" s="1021"/>
      <c r="D519" s="306">
        <f>YEAR(details!F19)</f>
        <v>1900</v>
      </c>
      <c r="E519" s="352" t="s">
        <v>574</v>
      </c>
      <c r="F519" s="308" t="str">
        <f>'statement of marks'!$F$3</f>
        <v>2015-16</v>
      </c>
      <c r="G519" s="1021" t="s">
        <v>575</v>
      </c>
      <c r="H519" s="1022"/>
    </row>
    <row r="520" spans="1:8" ht="18.25" customHeight="1">
      <c r="A520" s="305"/>
      <c r="B520" s="1000" t="s">
        <v>573</v>
      </c>
      <c r="C520" s="1001"/>
      <c r="D520" s="1013" t="str">
        <f>'statement of marks'!$A$1</f>
        <v>jk- ck- ek/;fed fo|ky; uohu] fuEckgsM+k</v>
      </c>
      <c r="E520" s="1013"/>
      <c r="F520" s="1013"/>
      <c r="G520" s="1013"/>
      <c r="H520" s="1014"/>
    </row>
    <row r="521" spans="1:8" ht="18.25" customHeight="1">
      <c r="A521" s="305"/>
      <c r="B521" s="1000" t="str">
        <f>'statement of marks'!$H$3</f>
        <v xml:space="preserve">fo|ky; dk Mkbl dksM+ </v>
      </c>
      <c r="C521" s="1001"/>
      <c r="D521" s="1009" t="str">
        <f>'statement of marks'!$I$3</f>
        <v>00001</v>
      </c>
      <c r="E521" s="1010"/>
      <c r="F521" s="1011"/>
      <c r="G521" s="1011"/>
      <c r="H521" s="1012"/>
    </row>
    <row r="522" spans="1:8" ht="18.25" customHeight="1">
      <c r="A522" s="305"/>
      <c r="B522" s="1000" t="s">
        <v>560</v>
      </c>
      <c r="C522" s="1001"/>
      <c r="D522" s="1013" t="str">
        <f>IF('statement of marks'!H19="","",'statement of marks'!H19)</f>
        <v>v 013</v>
      </c>
      <c r="E522" s="1013"/>
      <c r="F522" s="1013"/>
      <c r="G522" s="1013"/>
      <c r="H522" s="1014"/>
    </row>
    <row r="523" spans="1:8" ht="18.25" customHeight="1">
      <c r="A523" s="305"/>
      <c r="B523" s="1000" t="s">
        <v>576</v>
      </c>
      <c r="C523" s="1001"/>
      <c r="D523" s="309" t="str">
        <f>IF('statement of marks'!C19="B","Nk=",IF('statement of marks'!C19="G","Nk=k",""))</f>
        <v/>
      </c>
      <c r="E523" s="353" t="s">
        <v>566</v>
      </c>
      <c r="F523" s="1040" t="str">
        <f>IF('statement of marks'!B19="","",'statement of marks'!B19)</f>
        <v/>
      </c>
      <c r="G523" s="1040"/>
      <c r="H523" s="1041"/>
    </row>
    <row r="524" spans="1:8" ht="18.25" customHeight="1">
      <c r="A524" s="305"/>
      <c r="B524" s="1000" t="s">
        <v>562</v>
      </c>
      <c r="C524" s="1001"/>
      <c r="D524" s="1013" t="str">
        <f>IF('statement of marks'!J19="","",'statement of marks'!J19)</f>
        <v>l 013</v>
      </c>
      <c r="E524" s="1013"/>
      <c r="F524" s="1013"/>
      <c r="G524" s="1013"/>
      <c r="H524" s="1014"/>
    </row>
    <row r="525" spans="1:8" ht="18.25" customHeight="1">
      <c r="A525" s="305"/>
      <c r="B525" s="1000" t="s">
        <v>561</v>
      </c>
      <c r="C525" s="1001"/>
      <c r="D525" s="1013" t="str">
        <f>IF('statement of marks'!I19="","",'statement of marks'!I19)</f>
        <v>c 013</v>
      </c>
      <c r="E525" s="1013"/>
      <c r="F525" s="1013"/>
      <c r="G525" s="1013"/>
      <c r="H525" s="1014"/>
    </row>
    <row r="526" spans="1:8" ht="18.25" customHeight="1">
      <c r="A526" s="305"/>
      <c r="B526" s="1000" t="s">
        <v>578</v>
      </c>
      <c r="C526" s="1001"/>
      <c r="D526" s="1013" t="str">
        <f>IF(details!M19="","",details!M19)</f>
        <v/>
      </c>
      <c r="E526" s="1013"/>
      <c r="F526" s="1013"/>
      <c r="G526" s="1013"/>
      <c r="H526" s="1014"/>
    </row>
    <row r="527" spans="1:8" ht="18.25" customHeight="1">
      <c r="A527" s="305"/>
      <c r="B527" s="1000" t="s">
        <v>623</v>
      </c>
      <c r="C527" s="1001"/>
      <c r="D527" s="1013" t="str">
        <f>IF(details!N19="","",details!N19)</f>
        <v/>
      </c>
      <c r="E527" s="1013"/>
      <c r="F527" s="1013"/>
      <c r="G527" s="1013"/>
      <c r="H527" s="1014"/>
    </row>
    <row r="528" spans="1:8" ht="18.25" customHeight="1">
      <c r="A528" s="305"/>
      <c r="B528" s="1000" t="s">
        <v>64</v>
      </c>
      <c r="C528" s="1001"/>
      <c r="D528" s="311" t="str">
        <f>'statement of marks'!$D$3</f>
        <v>2 A</v>
      </c>
      <c r="E528" s="312" t="s">
        <v>564</v>
      </c>
      <c r="F528" s="313">
        <f>IF('statement of marks'!E19="","",'statement of marks'!E19)</f>
        <v>4013</v>
      </c>
      <c r="G528" s="312" t="s">
        <v>577</v>
      </c>
      <c r="H528" s="314" t="str">
        <f>IF(details!F19="","",details!F19)</f>
        <v/>
      </c>
    </row>
    <row r="529" spans="1:8" ht="18.25" customHeight="1">
      <c r="A529" s="305"/>
      <c r="B529" s="1000" t="s">
        <v>567</v>
      </c>
      <c r="C529" s="1001"/>
      <c r="D529" s="1044" t="str">
        <f>IF('statement of marks'!F19="","",'statement of marks'!F19)</f>
        <v/>
      </c>
      <c r="E529" s="1044"/>
      <c r="F529" s="1044"/>
      <c r="G529" s="1044"/>
      <c r="H529" s="1045"/>
    </row>
    <row r="530" spans="1:8" ht="18.25" customHeight="1">
      <c r="A530" s="305"/>
      <c r="B530" s="1000" t="s">
        <v>568</v>
      </c>
      <c r="C530" s="1001"/>
      <c r="D530" s="1037" t="str">
        <f>IF('statement of marks'!G19="","",'statement of marks'!G19)</f>
        <v/>
      </c>
      <c r="E530" s="1037"/>
      <c r="F530" s="1037"/>
      <c r="G530" s="1037"/>
      <c r="H530" s="1038"/>
    </row>
    <row r="531" spans="1:8" ht="18.25" customHeight="1">
      <c r="A531" s="305"/>
      <c r="B531" s="1023" t="s">
        <v>579</v>
      </c>
      <c r="C531" s="1024"/>
      <c r="D531" s="1024"/>
      <c r="E531" s="1025"/>
      <c r="F531" s="1046" t="str">
        <f>IF(details!P19="","",details!P19)</f>
        <v/>
      </c>
      <c r="G531" s="1046"/>
      <c r="H531" s="1047"/>
    </row>
    <row r="532" spans="1:8" ht="18.25" customHeight="1">
      <c r="A532" s="305"/>
      <c r="B532" s="1000" t="s">
        <v>583</v>
      </c>
      <c r="C532" s="1001"/>
      <c r="D532" s="1013" t="str">
        <f>IF(details!L19="","",details!L19)</f>
        <v>Ik 013</v>
      </c>
      <c r="E532" s="1013"/>
      <c r="F532" s="1013"/>
      <c r="G532" s="1013"/>
      <c r="H532" s="1014"/>
    </row>
    <row r="533" spans="1:8" ht="18.25" customHeight="1">
      <c r="A533" s="305"/>
      <c r="B533" s="1000" t="s">
        <v>584</v>
      </c>
      <c r="C533" s="1001"/>
      <c r="D533" s="1013" t="str">
        <f>IF(details!O19="","",details!O19)</f>
        <v/>
      </c>
      <c r="E533" s="1013"/>
      <c r="F533" s="1013"/>
      <c r="G533" s="1013"/>
      <c r="H533" s="1014"/>
    </row>
    <row r="534" spans="1:8" ht="18.25" customHeight="1">
      <c r="A534" s="305"/>
      <c r="B534" s="1000" t="s">
        <v>585</v>
      </c>
      <c r="C534" s="1001"/>
      <c r="D534" s="354" t="str">
        <f>IF('statement of marks'!CX19="mRrh.kZ",'statement of marks'!$D$3,"")</f>
        <v/>
      </c>
      <c r="E534" s="1003" t="s">
        <v>586</v>
      </c>
      <c r="F534" s="1003"/>
      <c r="G534" s="1042" t="str">
        <f>IF(D534="","",D534+1)</f>
        <v/>
      </c>
      <c r="H534" s="1043"/>
    </row>
    <row r="535" spans="1:8" ht="18.25" customHeight="1">
      <c r="A535" s="305"/>
      <c r="B535" s="1000" t="s">
        <v>587</v>
      </c>
      <c r="C535" s="1001"/>
      <c r="D535" s="1006">
        <f>IF(details!$L$4="","",details!$L$4)</f>
        <v>42460</v>
      </c>
      <c r="E535" s="1007"/>
      <c r="F535" s="1003"/>
      <c r="G535" s="1003"/>
      <c r="H535" s="1048"/>
    </row>
    <row r="536" spans="1:8" ht="18.25" customHeight="1">
      <c r="A536" s="305"/>
      <c r="B536" s="1003"/>
      <c r="C536" s="1003"/>
      <c r="D536" s="1004"/>
      <c r="E536" s="1005"/>
      <c r="F536" s="1002"/>
      <c r="G536" s="1002"/>
      <c r="H536" s="1008"/>
    </row>
    <row r="537" spans="1:8" ht="18.25" customHeight="1">
      <c r="A537" s="305"/>
      <c r="B537" s="1003" t="str">
        <f>IF(details!$H$4="","",details!$H$4)</f>
        <v>Jherh js[kk oekZ</v>
      </c>
      <c r="C537" s="1003"/>
      <c r="D537" s="1004"/>
      <c r="E537" s="1005"/>
      <c r="F537" s="1002" t="str">
        <f>IF(details!$E$4="","",details!$E$4)</f>
        <v>Jh jk/ks';ke tk'kh</v>
      </c>
      <c r="G537" s="1002"/>
      <c r="H537" s="1008"/>
    </row>
    <row r="538" spans="1:8" ht="18.25" customHeight="1">
      <c r="A538" s="1039" t="s">
        <v>588</v>
      </c>
      <c r="B538" s="1002"/>
      <c r="C538" s="1002"/>
      <c r="D538" s="1002" t="s">
        <v>589</v>
      </c>
      <c r="E538" s="1002"/>
      <c r="F538" s="1002" t="s">
        <v>590</v>
      </c>
      <c r="G538" s="1002"/>
      <c r="H538" s="1008"/>
    </row>
    <row r="539" spans="1:8" ht="18.25" customHeight="1">
      <c r="A539" s="1018" t="s">
        <v>599</v>
      </c>
      <c r="B539" s="1019"/>
      <c r="C539" s="1019"/>
      <c r="D539" s="1019"/>
      <c r="E539" s="1019"/>
      <c r="F539" s="1019"/>
      <c r="G539" s="1019"/>
      <c r="H539" s="1020"/>
    </row>
    <row r="540" spans="1:8" ht="18.25" customHeight="1">
      <c r="A540" s="305"/>
      <c r="B540" s="351" t="s">
        <v>560</v>
      </c>
      <c r="C540" s="1013" t="str">
        <f>IF('statement of marks'!H19="","",'statement of marks'!H19)</f>
        <v>v 013</v>
      </c>
      <c r="D540" s="1013"/>
      <c r="E540" s="1013"/>
      <c r="F540" s="1013"/>
      <c r="G540" s="1013"/>
      <c r="H540" s="1014"/>
    </row>
    <row r="541" spans="1:8" ht="18.25" customHeight="1">
      <c r="A541" s="305"/>
      <c r="B541" s="351" t="s">
        <v>561</v>
      </c>
      <c r="C541" s="1013" t="str">
        <f>IF('statement of marks'!I19="","",'statement of marks'!I19)</f>
        <v>c 013</v>
      </c>
      <c r="D541" s="1013"/>
      <c r="E541" s="1013"/>
      <c r="F541" s="1013"/>
      <c r="G541" s="1013"/>
      <c r="H541" s="1014"/>
    </row>
    <row r="542" spans="1:8" ht="18.25" customHeight="1">
      <c r="A542" s="305"/>
      <c r="B542" s="351" t="s">
        <v>562</v>
      </c>
      <c r="C542" s="1013" t="str">
        <f>IF('statement of marks'!J19="","",'statement of marks'!J19)</f>
        <v>l 013</v>
      </c>
      <c r="D542" s="1013"/>
      <c r="E542" s="1013"/>
      <c r="F542" s="1013"/>
      <c r="G542" s="1013"/>
      <c r="H542" s="1014"/>
    </row>
    <row r="543" spans="1:8" ht="18.25" customHeight="1">
      <c r="A543" s="305"/>
      <c r="B543" s="351" t="s">
        <v>567</v>
      </c>
      <c r="C543" s="317" t="str">
        <f>IF('statement of marks'!F19="","",'statement of marks'!F19)</f>
        <v/>
      </c>
      <c r="D543" s="318" t="s">
        <v>602</v>
      </c>
      <c r="E543" s="1037" t="str">
        <f>IF('statement of marks'!G19="","",'statement of marks'!G19)</f>
        <v/>
      </c>
      <c r="F543" s="1037"/>
      <c r="G543" s="1037"/>
      <c r="H543" s="1038"/>
    </row>
    <row r="544" spans="1:8" ht="18.25" customHeight="1">
      <c r="A544" s="305"/>
      <c r="B544" s="351" t="s">
        <v>565</v>
      </c>
      <c r="C544" s="319" t="s">
        <v>592</v>
      </c>
      <c r="D544" s="320" t="s">
        <v>593</v>
      </c>
      <c r="E544" s="320" t="s">
        <v>594</v>
      </c>
      <c r="F544" s="320" t="s">
        <v>595</v>
      </c>
      <c r="G544" s="320" t="s">
        <v>596</v>
      </c>
      <c r="H544" s="321"/>
    </row>
    <row r="545" spans="1:8" ht="18.25" customHeight="1">
      <c r="A545" s="305"/>
      <c r="B545" s="350" t="s">
        <v>597</v>
      </c>
      <c r="C545" s="323" t="str">
        <f>IF(AND('statement of marks'!$D$3=1,'statement of marks'!CX19="mRrh.kZ"),'statement of marks'!$F$3,"")</f>
        <v/>
      </c>
      <c r="D545" s="323" t="str">
        <f>IF(AND('statement of marks'!$D$3=2,'statement of marks'!CX19="mRrh.kZ"),'statement of marks'!$F$3,"")</f>
        <v/>
      </c>
      <c r="E545" s="323" t="str">
        <f>IF(AND('statement of marks'!$D$3=3,'statement of marks'!CX19="mRrh.kZ"),'statement of marks'!$F$3,"")</f>
        <v/>
      </c>
      <c r="F545" s="323" t="str">
        <f>IF(AND('statement of marks'!$D$3=4,'statement of marks'!CX19="mRrh.kZ"),'statement of marks'!$F$3,"")</f>
        <v/>
      </c>
      <c r="G545" s="323" t="str">
        <f>IF(AND('statement of marks'!$D$3=5,'statement of marks'!CX19="mRrh.kZ"),'statement of marks'!$F$3,"")</f>
        <v/>
      </c>
      <c r="H545" s="321"/>
    </row>
    <row r="546" spans="1:8" ht="18.25" customHeight="1">
      <c r="A546" s="305"/>
      <c r="B546" s="350" t="str">
        <f>'statement of marks'!$BZ$5</f>
        <v>fgUnh</v>
      </c>
      <c r="C546" s="324"/>
      <c r="D546" s="325"/>
      <c r="E546" s="326" t="str">
        <f>IF(OR('statement of marks'!$CB19="",E545=""),"",'statement of marks'!$CB19)</f>
        <v/>
      </c>
      <c r="F546" s="326" t="str">
        <f>IF(OR('statement of marks'!$CB19="",F545=""),"",'statement of marks'!$CB19)</f>
        <v/>
      </c>
      <c r="G546" s="326" t="str">
        <f>IF(OR('statement of marks'!$CB19="",G545=""),"",'statement of marks'!$CB19)</f>
        <v/>
      </c>
      <c r="H546" s="321"/>
    </row>
    <row r="547" spans="1:8" ht="18.25" customHeight="1">
      <c r="A547" s="305"/>
      <c r="B547" s="350" t="str">
        <f>'statement of marks'!$CC$5</f>
        <v>vaxszth</v>
      </c>
      <c r="C547" s="324"/>
      <c r="D547" s="325"/>
      <c r="E547" s="326" t="str">
        <f>IF(OR('statement of marks'!$CE19="",E545=""),"",'statement of marks'!$CE19)</f>
        <v/>
      </c>
      <c r="F547" s="326" t="str">
        <f>IF(OR('statement of marks'!$CE19="",F545=""),"",'statement of marks'!$CE19)</f>
        <v/>
      </c>
      <c r="G547" s="326" t="str">
        <f>IF(OR('statement of marks'!$CE19="",G545=""),"",'statement of marks'!$CE19)</f>
        <v/>
      </c>
      <c r="H547" s="321"/>
    </row>
    <row r="548" spans="1:8" ht="18.25" customHeight="1">
      <c r="A548" s="305"/>
      <c r="B548" s="350" t="str">
        <f>'statement of marks'!$CF$5</f>
        <v>xf.kr</v>
      </c>
      <c r="C548" s="324"/>
      <c r="D548" s="325"/>
      <c r="E548" s="326" t="str">
        <f>IF(OR('statement of marks'!$CH19="",E545=""),"",'statement of marks'!$CH19)</f>
        <v/>
      </c>
      <c r="F548" s="326" t="str">
        <f>IF(OR('statement of marks'!$CH19="",F545=""),"",'statement of marks'!$CH19)</f>
        <v/>
      </c>
      <c r="G548" s="326" t="str">
        <f>IF(OR('statement of marks'!$CH19="",G545=""),"",'statement of marks'!$CH19)</f>
        <v/>
      </c>
      <c r="H548" s="321"/>
    </row>
    <row r="549" spans="1:8" ht="18.25" customHeight="1">
      <c r="A549" s="305"/>
      <c r="B549" s="350" t="str">
        <f>'statement of marks'!$CI$5</f>
        <v>Ik;kZoj.k v/;;u</v>
      </c>
      <c r="C549" s="324"/>
      <c r="D549" s="325"/>
      <c r="E549" s="326" t="str">
        <f>IF(OR('statement of marks'!$CK19="",E546=""),"",'statement of marks'!$CK19)</f>
        <v/>
      </c>
      <c r="F549" s="326" t="str">
        <f>IF(OR('statement of marks'!$CK19="",F546=""),"",'statement of marks'!$CK19)</f>
        <v/>
      </c>
      <c r="G549" s="326" t="str">
        <f>IF(OR('statement of marks'!$CK19="",G546=""),"",'statement of marks'!$CK19)</f>
        <v/>
      </c>
      <c r="H549" s="321"/>
    </row>
    <row r="550" spans="1:8" ht="18.25" customHeight="1">
      <c r="A550" s="305"/>
      <c r="B550" s="350" t="str">
        <f>'statement of marks'!$CL$5</f>
        <v>dk;kZuqHko</v>
      </c>
      <c r="C550" s="324"/>
      <c r="D550" s="325"/>
      <c r="E550" s="326" t="str">
        <f>IF(OR('statement of marks'!$CN19="",E545=""),"",'statement of marks'!$CN19)</f>
        <v/>
      </c>
      <c r="F550" s="326" t="str">
        <f>IF(OR('statement of marks'!$CN19="",F545=""),"",'statement of marks'!$CN19)</f>
        <v/>
      </c>
      <c r="G550" s="326" t="str">
        <f>IF(OR('statement of marks'!$CN19="",G545=""),"",'statement of marks'!$CN19)</f>
        <v/>
      </c>
      <c r="H550" s="321"/>
    </row>
    <row r="551" spans="1:8" ht="18.25" customHeight="1">
      <c r="A551" s="305"/>
      <c r="B551" s="350" t="str">
        <f>'statement of marks'!$CO$5</f>
        <v>dyk f'k{kk</v>
      </c>
      <c r="C551" s="324"/>
      <c r="D551" s="325"/>
      <c r="E551" s="327" t="str">
        <f>IF(OR('statement of marks'!$CQ19="",E545=""),"",'statement of marks'!$CQ19)</f>
        <v/>
      </c>
      <c r="F551" s="327" t="str">
        <f>IF(OR('statement of marks'!$CQ19="",F545=""),"",'statement of marks'!$CQ19)</f>
        <v/>
      </c>
      <c r="G551" s="327" t="str">
        <f>IF(OR('statement of marks'!$CQ19="",G545=""),"",'statement of marks'!$CQ19)</f>
        <v/>
      </c>
      <c r="H551" s="321"/>
    </row>
    <row r="552" spans="1:8" ht="18.25" customHeight="1">
      <c r="A552" s="305"/>
      <c r="B552" s="328" t="s">
        <v>624</v>
      </c>
      <c r="C552" s="329" t="str">
        <f>C545</f>
        <v/>
      </c>
      <c r="D552" s="329" t="str">
        <f>D545</f>
        <v/>
      </c>
      <c r="E552" s="330" t="str">
        <f>E545</f>
        <v/>
      </c>
      <c r="F552" s="329" t="str">
        <f>F545</f>
        <v/>
      </c>
      <c r="G552" s="329" t="str">
        <f>G545</f>
        <v/>
      </c>
      <c r="H552" s="321"/>
    </row>
    <row r="553" spans="1:8" ht="18.25" customHeight="1">
      <c r="A553" s="305"/>
      <c r="B553" s="350" t="str">
        <f>'statement of marks'!$CV$5</f>
        <v>Nk= mifLFkfr</v>
      </c>
      <c r="C553" s="331"/>
      <c r="D553" s="331"/>
      <c r="E553" s="332" t="str">
        <f>IF(OR('statement of marks'!$CV19="",E545=""),"",'statement of marks'!$CV19)</f>
        <v/>
      </c>
      <c r="F553" s="332" t="str">
        <f>IF(OR('statement of marks'!$CV19="",F545=""),"",'statement of marks'!$CV19)</f>
        <v/>
      </c>
      <c r="G553" s="332" t="str">
        <f>IF(OR('statement of marks'!$CV19="",G545=""),"",'statement of marks'!$CV19)</f>
        <v/>
      </c>
      <c r="H553" s="321"/>
    </row>
    <row r="554" spans="1:8" ht="18.25" customHeight="1">
      <c r="A554" s="305"/>
      <c r="B554" s="350" t="str">
        <f>'statement of marks'!$CU$5</f>
        <v>dqy ehfVax</v>
      </c>
      <c r="C554" s="333"/>
      <c r="D554" s="333"/>
      <c r="E554" s="333" t="str">
        <f>IF(OR('statement of marks'!$CU19="",E545=""),"",'statement of marks'!$CU19)</f>
        <v/>
      </c>
      <c r="F554" s="333" t="str">
        <f>IF(OR('statement of marks'!$CU19="",F545=""),"",'statement of marks'!$CU19)</f>
        <v/>
      </c>
      <c r="G554" s="333" t="str">
        <f>IF(OR('statement of marks'!$CU19="",G545=""),"",'statement of marks'!$CU19)</f>
        <v/>
      </c>
      <c r="H554" s="321"/>
    </row>
    <row r="555" spans="1:8" ht="18.25" customHeight="1">
      <c r="A555" s="305"/>
      <c r="B555" s="350" t="s">
        <v>600</v>
      </c>
      <c r="C555" s="333" t="str">
        <f>IF(OR(C553="",C554=""),"",C553/C554*100)</f>
        <v/>
      </c>
      <c r="D555" s="333" t="str">
        <f t="shared" ref="D555:G555" si="15">IF(OR(D553="",D554=""),"",D553/D554*100)</f>
        <v/>
      </c>
      <c r="E555" s="333" t="str">
        <f t="shared" si="15"/>
        <v/>
      </c>
      <c r="F555" s="333" t="str">
        <f t="shared" si="15"/>
        <v/>
      </c>
      <c r="G555" s="333" t="str">
        <f t="shared" si="15"/>
        <v/>
      </c>
      <c r="H555" s="321"/>
    </row>
    <row r="556" spans="1:8" ht="18.25" customHeight="1">
      <c r="A556" s="305"/>
      <c r="B556" s="350" t="s">
        <v>601</v>
      </c>
      <c r="C556" s="333"/>
      <c r="D556" s="333"/>
      <c r="E556" s="333"/>
      <c r="F556" s="333"/>
      <c r="G556" s="333"/>
      <c r="H556" s="321"/>
    </row>
    <row r="557" spans="1:8" ht="18.25" customHeight="1">
      <c r="A557" s="305"/>
      <c r="B557" s="351" t="s">
        <v>598</v>
      </c>
      <c r="C557" s="1028" t="str">
        <f>IF('statement of marks'!DE19="","",'statement of marks'!DE19)</f>
        <v/>
      </c>
      <c r="D557" s="1029"/>
      <c r="E557" s="1029"/>
      <c r="F557" s="1029"/>
      <c r="G557" s="1029"/>
      <c r="H557" s="1030"/>
    </row>
    <row r="558" spans="1:8" ht="18.25" customHeight="1">
      <c r="A558" s="1033"/>
      <c r="B558" s="1034"/>
      <c r="C558" s="1026"/>
      <c r="D558" s="1026"/>
      <c r="E558" s="1026"/>
      <c r="F558" s="1026"/>
      <c r="G558" s="1026"/>
      <c r="H558" s="1027"/>
    </row>
    <row r="559" spans="1:8" ht="18.25" customHeight="1" thickBot="1">
      <c r="A559" s="1031" t="s">
        <v>603</v>
      </c>
      <c r="B559" s="1032"/>
      <c r="C559" s="1032" t="s">
        <v>66</v>
      </c>
      <c r="D559" s="1032"/>
      <c r="E559" s="1032"/>
      <c r="F559" s="1035" t="s">
        <v>604</v>
      </c>
      <c r="G559" s="1035"/>
      <c r="H559" s="1036"/>
    </row>
    <row r="560" spans="1:8" ht="18.25" customHeight="1">
      <c r="A560" s="1015" t="s">
        <v>572</v>
      </c>
      <c r="B560" s="1016"/>
      <c r="C560" s="1016"/>
      <c r="D560" s="1016"/>
      <c r="E560" s="1016"/>
      <c r="F560" s="1016"/>
      <c r="G560" s="1016"/>
      <c r="H560" s="1017"/>
    </row>
    <row r="561" spans="1:8" ht="18.25" customHeight="1">
      <c r="A561" s="1018" t="s">
        <v>591</v>
      </c>
      <c r="B561" s="1019"/>
      <c r="C561" s="1019"/>
      <c r="D561" s="1019"/>
      <c r="E561" s="1019"/>
      <c r="F561" s="1019"/>
      <c r="G561" s="1019"/>
      <c r="H561" s="1020"/>
    </row>
    <row r="562" spans="1:8" ht="18.25" customHeight="1">
      <c r="A562" s="305"/>
      <c r="B562" s="1021" t="s">
        <v>67</v>
      </c>
      <c r="C562" s="1021"/>
      <c r="D562" s="306">
        <f>YEAR(details!F20)</f>
        <v>1900</v>
      </c>
      <c r="E562" s="352" t="s">
        <v>574</v>
      </c>
      <c r="F562" s="308" t="str">
        <f>'statement of marks'!$F$3</f>
        <v>2015-16</v>
      </c>
      <c r="G562" s="1021" t="s">
        <v>575</v>
      </c>
      <c r="H562" s="1022"/>
    </row>
    <row r="563" spans="1:8" ht="18.25" customHeight="1">
      <c r="A563" s="305"/>
      <c r="B563" s="1000" t="s">
        <v>573</v>
      </c>
      <c r="C563" s="1001"/>
      <c r="D563" s="1013" t="str">
        <f>'statement of marks'!$A$1</f>
        <v>jk- ck- ek/;fed fo|ky; uohu] fuEckgsM+k</v>
      </c>
      <c r="E563" s="1013"/>
      <c r="F563" s="1013"/>
      <c r="G563" s="1013"/>
      <c r="H563" s="1014"/>
    </row>
    <row r="564" spans="1:8" ht="18.25" customHeight="1">
      <c r="A564" s="305"/>
      <c r="B564" s="1000" t="str">
        <f>'statement of marks'!$H$3</f>
        <v xml:space="preserve">fo|ky; dk Mkbl dksM+ </v>
      </c>
      <c r="C564" s="1001"/>
      <c r="D564" s="1009" t="str">
        <f>'statement of marks'!$I$3</f>
        <v>00001</v>
      </c>
      <c r="E564" s="1010"/>
      <c r="F564" s="1011"/>
      <c r="G564" s="1011"/>
      <c r="H564" s="1012"/>
    </row>
    <row r="565" spans="1:8" ht="18.25" customHeight="1">
      <c r="A565" s="305"/>
      <c r="B565" s="1000" t="s">
        <v>560</v>
      </c>
      <c r="C565" s="1001"/>
      <c r="D565" s="1013" t="str">
        <f>IF('statement of marks'!H20="","",'statement of marks'!H20)</f>
        <v>v 014</v>
      </c>
      <c r="E565" s="1013"/>
      <c r="F565" s="1013"/>
      <c r="G565" s="1013"/>
      <c r="H565" s="1014"/>
    </row>
    <row r="566" spans="1:8" ht="18.25" customHeight="1">
      <c r="A566" s="305"/>
      <c r="B566" s="1000" t="s">
        <v>576</v>
      </c>
      <c r="C566" s="1001"/>
      <c r="D566" s="309" t="str">
        <f>IF('statement of marks'!C20="B","Nk=",IF('statement of marks'!C20="G","Nk=k",""))</f>
        <v/>
      </c>
      <c r="E566" s="353" t="s">
        <v>566</v>
      </c>
      <c r="F566" s="1040" t="str">
        <f>IF('statement of marks'!B20="","",'statement of marks'!B20)</f>
        <v/>
      </c>
      <c r="G566" s="1040"/>
      <c r="H566" s="1041"/>
    </row>
    <row r="567" spans="1:8" ht="18.25" customHeight="1">
      <c r="A567" s="305"/>
      <c r="B567" s="1000" t="s">
        <v>562</v>
      </c>
      <c r="C567" s="1001"/>
      <c r="D567" s="1013" t="str">
        <f>IF('statement of marks'!J20="","",'statement of marks'!J20)</f>
        <v>l 014</v>
      </c>
      <c r="E567" s="1013"/>
      <c r="F567" s="1013"/>
      <c r="G567" s="1013"/>
      <c r="H567" s="1014"/>
    </row>
    <row r="568" spans="1:8" ht="18.25" customHeight="1">
      <c r="A568" s="305"/>
      <c r="B568" s="1000" t="s">
        <v>561</v>
      </c>
      <c r="C568" s="1001"/>
      <c r="D568" s="1013" t="str">
        <f>IF('statement of marks'!I20="","",'statement of marks'!I20)</f>
        <v>c 014</v>
      </c>
      <c r="E568" s="1013"/>
      <c r="F568" s="1013"/>
      <c r="G568" s="1013"/>
      <c r="H568" s="1014"/>
    </row>
    <row r="569" spans="1:8" ht="18.25" customHeight="1">
      <c r="A569" s="305"/>
      <c r="B569" s="1000" t="s">
        <v>578</v>
      </c>
      <c r="C569" s="1001"/>
      <c r="D569" s="1013" t="str">
        <f>IF(details!M20="","",details!M20)</f>
        <v/>
      </c>
      <c r="E569" s="1013"/>
      <c r="F569" s="1013"/>
      <c r="G569" s="1013"/>
      <c r="H569" s="1014"/>
    </row>
    <row r="570" spans="1:8" ht="18.25" customHeight="1">
      <c r="A570" s="305"/>
      <c r="B570" s="1000" t="s">
        <v>623</v>
      </c>
      <c r="C570" s="1001"/>
      <c r="D570" s="1013" t="str">
        <f>IF(details!N20="","",details!N20)</f>
        <v/>
      </c>
      <c r="E570" s="1013"/>
      <c r="F570" s="1013"/>
      <c r="G570" s="1013"/>
      <c r="H570" s="1014"/>
    </row>
    <row r="571" spans="1:8" ht="18.25" customHeight="1">
      <c r="A571" s="305"/>
      <c r="B571" s="1000" t="s">
        <v>64</v>
      </c>
      <c r="C571" s="1001"/>
      <c r="D571" s="311" t="str">
        <f>'statement of marks'!$D$3</f>
        <v>2 A</v>
      </c>
      <c r="E571" s="312" t="s">
        <v>564</v>
      </c>
      <c r="F571" s="313">
        <f>IF('statement of marks'!E20="","",'statement of marks'!E20)</f>
        <v>4014</v>
      </c>
      <c r="G571" s="312" t="s">
        <v>577</v>
      </c>
      <c r="H571" s="314" t="str">
        <f>IF(details!F20="","",details!F20)</f>
        <v/>
      </c>
    </row>
    <row r="572" spans="1:8" ht="18.25" customHeight="1">
      <c r="A572" s="305"/>
      <c r="B572" s="1000" t="s">
        <v>567</v>
      </c>
      <c r="C572" s="1001"/>
      <c r="D572" s="1044" t="str">
        <f>IF('statement of marks'!F20="","",'statement of marks'!F20)</f>
        <v/>
      </c>
      <c r="E572" s="1044"/>
      <c r="F572" s="1044"/>
      <c r="G572" s="1044"/>
      <c r="H572" s="1045"/>
    </row>
    <row r="573" spans="1:8" ht="18.25" customHeight="1">
      <c r="A573" s="305"/>
      <c r="B573" s="1000" t="s">
        <v>568</v>
      </c>
      <c r="C573" s="1001"/>
      <c r="D573" s="1037" t="str">
        <f>IF('statement of marks'!G20="","",'statement of marks'!G20)</f>
        <v/>
      </c>
      <c r="E573" s="1037"/>
      <c r="F573" s="1037"/>
      <c r="G573" s="1037"/>
      <c r="H573" s="1038"/>
    </row>
    <row r="574" spans="1:8" ht="18.25" customHeight="1">
      <c r="A574" s="305"/>
      <c r="B574" s="1023" t="s">
        <v>579</v>
      </c>
      <c r="C574" s="1024"/>
      <c r="D574" s="1024"/>
      <c r="E574" s="1025"/>
      <c r="F574" s="1046" t="str">
        <f>IF(details!P20="","",details!P20)</f>
        <v/>
      </c>
      <c r="G574" s="1046"/>
      <c r="H574" s="1047"/>
    </row>
    <row r="575" spans="1:8" ht="18.25" customHeight="1">
      <c r="A575" s="305"/>
      <c r="B575" s="1000" t="s">
        <v>583</v>
      </c>
      <c r="C575" s="1001"/>
      <c r="D575" s="1013" t="str">
        <f>IF(details!L20="","",details!L20)</f>
        <v>Ik 014</v>
      </c>
      <c r="E575" s="1013"/>
      <c r="F575" s="1013"/>
      <c r="G575" s="1013"/>
      <c r="H575" s="1014"/>
    </row>
    <row r="576" spans="1:8" ht="18.25" customHeight="1">
      <c r="A576" s="305"/>
      <c r="B576" s="1000" t="s">
        <v>584</v>
      </c>
      <c r="C576" s="1001"/>
      <c r="D576" s="1013" t="str">
        <f>IF(details!O20="","",details!O20)</f>
        <v/>
      </c>
      <c r="E576" s="1013"/>
      <c r="F576" s="1013"/>
      <c r="G576" s="1013"/>
      <c r="H576" s="1014"/>
    </row>
    <row r="577" spans="1:8" ht="18.25" customHeight="1">
      <c r="A577" s="305"/>
      <c r="B577" s="1000" t="s">
        <v>585</v>
      </c>
      <c r="C577" s="1001"/>
      <c r="D577" s="354" t="str">
        <f>IF('statement of marks'!CX20="mRrh.kZ",'statement of marks'!$D$3,"")</f>
        <v/>
      </c>
      <c r="E577" s="1003" t="s">
        <v>586</v>
      </c>
      <c r="F577" s="1003"/>
      <c r="G577" s="1042" t="str">
        <f>IF(D577="","",D577+1)</f>
        <v/>
      </c>
      <c r="H577" s="1043"/>
    </row>
    <row r="578" spans="1:8" ht="18.25" customHeight="1">
      <c r="A578" s="305"/>
      <c r="B578" s="1000" t="s">
        <v>587</v>
      </c>
      <c r="C578" s="1001"/>
      <c r="D578" s="1006">
        <f>IF(details!$L$4="","",details!$L$4)</f>
        <v>42460</v>
      </c>
      <c r="E578" s="1007"/>
      <c r="F578" s="1003"/>
      <c r="G578" s="1003"/>
      <c r="H578" s="1048"/>
    </row>
    <row r="579" spans="1:8" ht="18.25" customHeight="1">
      <c r="A579" s="305"/>
      <c r="B579" s="1003"/>
      <c r="C579" s="1003"/>
      <c r="D579" s="1004"/>
      <c r="E579" s="1005"/>
      <c r="F579" s="1002"/>
      <c r="G579" s="1002"/>
      <c r="H579" s="1008"/>
    </row>
    <row r="580" spans="1:8" ht="18.25" customHeight="1">
      <c r="A580" s="305"/>
      <c r="B580" s="1003" t="str">
        <f>IF(details!$H$4="","",details!$H$4)</f>
        <v>Jherh js[kk oekZ</v>
      </c>
      <c r="C580" s="1003"/>
      <c r="D580" s="1004"/>
      <c r="E580" s="1005"/>
      <c r="F580" s="1002" t="str">
        <f>IF(details!$E$4="","",details!$E$4)</f>
        <v>Jh jk/ks';ke tk'kh</v>
      </c>
      <c r="G580" s="1002"/>
      <c r="H580" s="1008"/>
    </row>
    <row r="581" spans="1:8" ht="18.25" customHeight="1">
      <c r="A581" s="1039" t="s">
        <v>588</v>
      </c>
      <c r="B581" s="1002"/>
      <c r="C581" s="1002"/>
      <c r="D581" s="1002" t="s">
        <v>589</v>
      </c>
      <c r="E581" s="1002"/>
      <c r="F581" s="1002" t="s">
        <v>590</v>
      </c>
      <c r="G581" s="1002"/>
      <c r="H581" s="1008"/>
    </row>
    <row r="582" spans="1:8" ht="18.25" customHeight="1">
      <c r="A582" s="1018" t="s">
        <v>599</v>
      </c>
      <c r="B582" s="1019"/>
      <c r="C582" s="1019"/>
      <c r="D582" s="1019"/>
      <c r="E582" s="1019"/>
      <c r="F582" s="1019"/>
      <c r="G582" s="1019"/>
      <c r="H582" s="1020"/>
    </row>
    <row r="583" spans="1:8" ht="18.25" customHeight="1">
      <c r="A583" s="305"/>
      <c r="B583" s="351" t="s">
        <v>560</v>
      </c>
      <c r="C583" s="1013" t="str">
        <f>IF('statement of marks'!H20="","",'statement of marks'!H20)</f>
        <v>v 014</v>
      </c>
      <c r="D583" s="1013"/>
      <c r="E583" s="1013"/>
      <c r="F583" s="1013"/>
      <c r="G583" s="1013"/>
      <c r="H583" s="1014"/>
    </row>
    <row r="584" spans="1:8" ht="18.25" customHeight="1">
      <c r="A584" s="305"/>
      <c r="B584" s="351" t="s">
        <v>561</v>
      </c>
      <c r="C584" s="1013" t="str">
        <f>IF('statement of marks'!I20="","",'statement of marks'!I20)</f>
        <v>c 014</v>
      </c>
      <c r="D584" s="1013"/>
      <c r="E584" s="1013"/>
      <c r="F584" s="1013"/>
      <c r="G584" s="1013"/>
      <c r="H584" s="1014"/>
    </row>
    <row r="585" spans="1:8" ht="18.25" customHeight="1">
      <c r="A585" s="305"/>
      <c r="B585" s="351" t="s">
        <v>562</v>
      </c>
      <c r="C585" s="1013" t="str">
        <f>IF('statement of marks'!J20="","",'statement of marks'!J20)</f>
        <v>l 014</v>
      </c>
      <c r="D585" s="1013"/>
      <c r="E585" s="1013"/>
      <c r="F585" s="1013"/>
      <c r="G585" s="1013"/>
      <c r="H585" s="1014"/>
    </row>
    <row r="586" spans="1:8" ht="18.25" customHeight="1">
      <c r="A586" s="305"/>
      <c r="B586" s="351" t="s">
        <v>567</v>
      </c>
      <c r="C586" s="317" t="str">
        <f>IF('statement of marks'!F20="","",'statement of marks'!F20)</f>
        <v/>
      </c>
      <c r="D586" s="318" t="s">
        <v>602</v>
      </c>
      <c r="E586" s="1037" t="str">
        <f>IF('statement of marks'!G20="","",'statement of marks'!G20)</f>
        <v/>
      </c>
      <c r="F586" s="1037"/>
      <c r="G586" s="1037"/>
      <c r="H586" s="1038"/>
    </row>
    <row r="587" spans="1:8" ht="18.25" customHeight="1">
      <c r="A587" s="305"/>
      <c r="B587" s="351" t="s">
        <v>565</v>
      </c>
      <c r="C587" s="319" t="s">
        <v>592</v>
      </c>
      <c r="D587" s="320" t="s">
        <v>593</v>
      </c>
      <c r="E587" s="320" t="s">
        <v>594</v>
      </c>
      <c r="F587" s="320" t="s">
        <v>595</v>
      </c>
      <c r="G587" s="320" t="s">
        <v>596</v>
      </c>
      <c r="H587" s="321"/>
    </row>
    <row r="588" spans="1:8" ht="18.25" customHeight="1">
      <c r="A588" s="305"/>
      <c r="B588" s="350" t="s">
        <v>597</v>
      </c>
      <c r="C588" s="323" t="str">
        <f>IF(AND('statement of marks'!$D$3=1,'statement of marks'!CX20="mRrh.kZ"),'statement of marks'!$F$3,"")</f>
        <v/>
      </c>
      <c r="D588" s="323" t="str">
        <f>IF(AND('statement of marks'!$D$3=2,'statement of marks'!CX20="mRrh.kZ"),'statement of marks'!$F$3,"")</f>
        <v/>
      </c>
      <c r="E588" s="323" t="str">
        <f>IF(AND('statement of marks'!$D$3=3,'statement of marks'!CX20="mRrh.kZ"),'statement of marks'!$F$3,"")</f>
        <v/>
      </c>
      <c r="F588" s="323" t="str">
        <f>IF(AND('statement of marks'!$D$3=4,'statement of marks'!CX20="mRrh.kZ"),'statement of marks'!$F$3,"")</f>
        <v/>
      </c>
      <c r="G588" s="323" t="str">
        <f>IF(AND('statement of marks'!$D$3=5,'statement of marks'!CX20="mRrh.kZ"),'statement of marks'!$F$3,"")</f>
        <v/>
      </c>
      <c r="H588" s="321"/>
    </row>
    <row r="589" spans="1:8" ht="18.25" customHeight="1">
      <c r="A589" s="305"/>
      <c r="B589" s="350" t="str">
        <f>'statement of marks'!$BZ$5</f>
        <v>fgUnh</v>
      </c>
      <c r="C589" s="324"/>
      <c r="D589" s="325"/>
      <c r="E589" s="326" t="str">
        <f>IF(OR('statement of marks'!$CB20="",E588=""),"",'statement of marks'!$CB20)</f>
        <v/>
      </c>
      <c r="F589" s="326" t="str">
        <f>IF(OR('statement of marks'!$CB20="",F588=""),"",'statement of marks'!$CB20)</f>
        <v/>
      </c>
      <c r="G589" s="326" t="str">
        <f>IF(OR('statement of marks'!$CB20="",G588=""),"",'statement of marks'!$CB20)</f>
        <v/>
      </c>
      <c r="H589" s="321"/>
    </row>
    <row r="590" spans="1:8" ht="18.25" customHeight="1">
      <c r="A590" s="305"/>
      <c r="B590" s="350" t="str">
        <f>'statement of marks'!$CC$5</f>
        <v>vaxszth</v>
      </c>
      <c r="C590" s="324"/>
      <c r="D590" s="325"/>
      <c r="E590" s="326" t="str">
        <f>IF(OR('statement of marks'!$CE20="",E588=""),"",'statement of marks'!$CE20)</f>
        <v/>
      </c>
      <c r="F590" s="326" t="str">
        <f>IF(OR('statement of marks'!$CE20="",F588=""),"",'statement of marks'!$CE20)</f>
        <v/>
      </c>
      <c r="G590" s="326" t="str">
        <f>IF(OR('statement of marks'!$CE20="",G588=""),"",'statement of marks'!$CE20)</f>
        <v/>
      </c>
      <c r="H590" s="321"/>
    </row>
    <row r="591" spans="1:8" ht="18.25" customHeight="1">
      <c r="A591" s="305"/>
      <c r="B591" s="350" t="str">
        <f>'statement of marks'!$CF$5</f>
        <v>xf.kr</v>
      </c>
      <c r="C591" s="324"/>
      <c r="D591" s="325"/>
      <c r="E591" s="326" t="str">
        <f>IF(OR('statement of marks'!$CH20="",E588=""),"",'statement of marks'!$CH20)</f>
        <v/>
      </c>
      <c r="F591" s="326" t="str">
        <f>IF(OR('statement of marks'!$CH20="",F588=""),"",'statement of marks'!$CH20)</f>
        <v/>
      </c>
      <c r="G591" s="326" t="str">
        <f>IF(OR('statement of marks'!$CH20="",G588=""),"",'statement of marks'!$CH20)</f>
        <v/>
      </c>
      <c r="H591" s="321"/>
    </row>
    <row r="592" spans="1:8" ht="18.25" customHeight="1">
      <c r="A592" s="305"/>
      <c r="B592" s="350" t="str">
        <f>'statement of marks'!$CI$5</f>
        <v>Ik;kZoj.k v/;;u</v>
      </c>
      <c r="C592" s="324"/>
      <c r="D592" s="325"/>
      <c r="E592" s="326" t="str">
        <f>IF(OR('statement of marks'!$CK20="",E589=""),"",'statement of marks'!$CK20)</f>
        <v/>
      </c>
      <c r="F592" s="326" t="str">
        <f>IF(OR('statement of marks'!$CK20="",F589=""),"",'statement of marks'!$CK20)</f>
        <v/>
      </c>
      <c r="G592" s="326" t="str">
        <f>IF(OR('statement of marks'!$CK20="",G589=""),"",'statement of marks'!$CK20)</f>
        <v/>
      </c>
      <c r="H592" s="321"/>
    </row>
    <row r="593" spans="1:8" ht="18.25" customHeight="1">
      <c r="A593" s="305"/>
      <c r="B593" s="350" t="str">
        <f>'statement of marks'!$CL$5</f>
        <v>dk;kZuqHko</v>
      </c>
      <c r="C593" s="324"/>
      <c r="D593" s="325"/>
      <c r="E593" s="326" t="str">
        <f>IF(OR('statement of marks'!$CN20="",E588=""),"",'statement of marks'!$CN20)</f>
        <v/>
      </c>
      <c r="F593" s="326" t="str">
        <f>IF(OR('statement of marks'!$CN20="",F588=""),"",'statement of marks'!$CN20)</f>
        <v/>
      </c>
      <c r="G593" s="326" t="str">
        <f>IF(OR('statement of marks'!$CN20="",G588=""),"",'statement of marks'!$CN20)</f>
        <v/>
      </c>
      <c r="H593" s="321"/>
    </row>
    <row r="594" spans="1:8" ht="18.25" customHeight="1">
      <c r="A594" s="305"/>
      <c r="B594" s="350" t="str">
        <f>'statement of marks'!$CO$5</f>
        <v>dyk f'k{kk</v>
      </c>
      <c r="C594" s="324"/>
      <c r="D594" s="325"/>
      <c r="E594" s="327" t="str">
        <f>IF(OR('statement of marks'!$CQ20="",E588=""),"",'statement of marks'!$CQ20)</f>
        <v/>
      </c>
      <c r="F594" s="327" t="str">
        <f>IF(OR('statement of marks'!$CQ20="",F588=""),"",'statement of marks'!$CQ20)</f>
        <v/>
      </c>
      <c r="G594" s="327" t="str">
        <f>IF(OR('statement of marks'!$CQ20="",G588=""),"",'statement of marks'!$CQ20)</f>
        <v/>
      </c>
      <c r="H594" s="321"/>
    </row>
    <row r="595" spans="1:8" ht="18.25" customHeight="1">
      <c r="A595" s="305"/>
      <c r="B595" s="328" t="s">
        <v>624</v>
      </c>
      <c r="C595" s="329" t="str">
        <f>C588</f>
        <v/>
      </c>
      <c r="D595" s="329" t="str">
        <f>D588</f>
        <v/>
      </c>
      <c r="E595" s="330" t="str">
        <f>E588</f>
        <v/>
      </c>
      <c r="F595" s="329" t="str">
        <f>F588</f>
        <v/>
      </c>
      <c r="G595" s="329" t="str">
        <f>G588</f>
        <v/>
      </c>
      <c r="H595" s="321"/>
    </row>
    <row r="596" spans="1:8" ht="18.25" customHeight="1">
      <c r="A596" s="305"/>
      <c r="B596" s="350" t="str">
        <f>'statement of marks'!$CV$5</f>
        <v>Nk= mifLFkfr</v>
      </c>
      <c r="C596" s="331"/>
      <c r="D596" s="331"/>
      <c r="E596" s="332" t="str">
        <f>IF(OR('statement of marks'!$CV20="",E588=""),"",'statement of marks'!$CV20)</f>
        <v/>
      </c>
      <c r="F596" s="332" t="str">
        <f>IF(OR('statement of marks'!$CV20="",F588=""),"",'statement of marks'!$CV20)</f>
        <v/>
      </c>
      <c r="G596" s="332" t="str">
        <f>IF(OR('statement of marks'!$CV20="",G588=""),"",'statement of marks'!$CV20)</f>
        <v/>
      </c>
      <c r="H596" s="321"/>
    </row>
    <row r="597" spans="1:8" ht="18.25" customHeight="1">
      <c r="A597" s="305"/>
      <c r="B597" s="350" t="str">
        <f>'statement of marks'!$CU$5</f>
        <v>dqy ehfVax</v>
      </c>
      <c r="C597" s="333"/>
      <c r="D597" s="333"/>
      <c r="E597" s="333" t="str">
        <f>IF(OR('statement of marks'!$CU20="",E588=""),"",'statement of marks'!$CU20)</f>
        <v/>
      </c>
      <c r="F597" s="333" t="str">
        <f>IF(OR('statement of marks'!$CU20="",F588=""),"",'statement of marks'!$CU20)</f>
        <v/>
      </c>
      <c r="G597" s="333" t="str">
        <f>IF(OR('statement of marks'!$CU20="",G588=""),"",'statement of marks'!$CU20)</f>
        <v/>
      </c>
      <c r="H597" s="321"/>
    </row>
    <row r="598" spans="1:8" ht="18.25" customHeight="1">
      <c r="A598" s="305"/>
      <c r="B598" s="350" t="s">
        <v>600</v>
      </c>
      <c r="C598" s="333" t="str">
        <f>IF(OR(C596="",C597=""),"",C596/C597*100)</f>
        <v/>
      </c>
      <c r="D598" s="333" t="str">
        <f t="shared" ref="D598:G598" si="16">IF(OR(D596="",D597=""),"",D596/D597*100)</f>
        <v/>
      </c>
      <c r="E598" s="333" t="str">
        <f t="shared" si="16"/>
        <v/>
      </c>
      <c r="F598" s="333" t="str">
        <f t="shared" si="16"/>
        <v/>
      </c>
      <c r="G598" s="333" t="str">
        <f t="shared" si="16"/>
        <v/>
      </c>
      <c r="H598" s="321"/>
    </row>
    <row r="599" spans="1:8" ht="18.25" customHeight="1">
      <c r="A599" s="305"/>
      <c r="B599" s="350" t="s">
        <v>601</v>
      </c>
      <c r="C599" s="333"/>
      <c r="D599" s="333"/>
      <c r="E599" s="333"/>
      <c r="F599" s="333"/>
      <c r="G599" s="333"/>
      <c r="H599" s="321"/>
    </row>
    <row r="600" spans="1:8" ht="18.25" customHeight="1">
      <c r="A600" s="305"/>
      <c r="B600" s="351" t="s">
        <v>598</v>
      </c>
      <c r="C600" s="1028" t="str">
        <f>IF('statement of marks'!DE20="","",'statement of marks'!DE20)</f>
        <v/>
      </c>
      <c r="D600" s="1029"/>
      <c r="E600" s="1029"/>
      <c r="F600" s="1029"/>
      <c r="G600" s="1029"/>
      <c r="H600" s="1030"/>
    </row>
    <row r="601" spans="1:8" ht="18.25" customHeight="1">
      <c r="A601" s="1033"/>
      <c r="B601" s="1034"/>
      <c r="C601" s="1026"/>
      <c r="D601" s="1026"/>
      <c r="E601" s="1026"/>
      <c r="F601" s="1026"/>
      <c r="G601" s="1026"/>
      <c r="H601" s="1027"/>
    </row>
    <row r="602" spans="1:8" ht="18.25" customHeight="1" thickBot="1">
      <c r="A602" s="1031" t="s">
        <v>603</v>
      </c>
      <c r="B602" s="1032"/>
      <c r="C602" s="1032" t="s">
        <v>66</v>
      </c>
      <c r="D602" s="1032"/>
      <c r="E602" s="1032"/>
      <c r="F602" s="1035" t="s">
        <v>604</v>
      </c>
      <c r="G602" s="1035"/>
      <c r="H602" s="1036"/>
    </row>
    <row r="603" spans="1:8" ht="18.25" customHeight="1">
      <c r="A603" s="1015" t="s">
        <v>572</v>
      </c>
      <c r="B603" s="1016"/>
      <c r="C603" s="1016"/>
      <c r="D603" s="1016"/>
      <c r="E603" s="1016"/>
      <c r="F603" s="1016"/>
      <c r="G603" s="1016"/>
      <c r="H603" s="1017"/>
    </row>
    <row r="604" spans="1:8" ht="18.25" customHeight="1">
      <c r="A604" s="1018" t="s">
        <v>591</v>
      </c>
      <c r="B604" s="1019"/>
      <c r="C604" s="1019"/>
      <c r="D604" s="1019"/>
      <c r="E604" s="1019"/>
      <c r="F604" s="1019"/>
      <c r="G604" s="1019"/>
      <c r="H604" s="1020"/>
    </row>
    <row r="605" spans="1:8" ht="18.25" customHeight="1">
      <c r="A605" s="305"/>
      <c r="B605" s="1021" t="s">
        <v>67</v>
      </c>
      <c r="C605" s="1021"/>
      <c r="D605" s="306">
        <f>YEAR(details!F21)</f>
        <v>1900</v>
      </c>
      <c r="E605" s="352" t="s">
        <v>574</v>
      </c>
      <c r="F605" s="308" t="str">
        <f>'statement of marks'!$F$3</f>
        <v>2015-16</v>
      </c>
      <c r="G605" s="1021" t="s">
        <v>575</v>
      </c>
      <c r="H605" s="1022"/>
    </row>
    <row r="606" spans="1:8" ht="18.25" customHeight="1">
      <c r="A606" s="305"/>
      <c r="B606" s="1000" t="s">
        <v>573</v>
      </c>
      <c r="C606" s="1001"/>
      <c r="D606" s="1013" t="str">
        <f>'statement of marks'!$A$1</f>
        <v>jk- ck- ek/;fed fo|ky; uohu] fuEckgsM+k</v>
      </c>
      <c r="E606" s="1013"/>
      <c r="F606" s="1013"/>
      <c r="G606" s="1013"/>
      <c r="H606" s="1014"/>
    </row>
    <row r="607" spans="1:8" ht="18.25" customHeight="1">
      <c r="A607" s="305"/>
      <c r="B607" s="1000" t="str">
        <f>'statement of marks'!$H$3</f>
        <v xml:space="preserve">fo|ky; dk Mkbl dksM+ </v>
      </c>
      <c r="C607" s="1001"/>
      <c r="D607" s="1009" t="str">
        <f>'statement of marks'!$I$3</f>
        <v>00001</v>
      </c>
      <c r="E607" s="1010"/>
      <c r="F607" s="1011"/>
      <c r="G607" s="1011"/>
      <c r="H607" s="1012"/>
    </row>
    <row r="608" spans="1:8" ht="18.25" customHeight="1">
      <c r="A608" s="305"/>
      <c r="B608" s="1000" t="s">
        <v>560</v>
      </c>
      <c r="C608" s="1001"/>
      <c r="D608" s="1013" t="str">
        <f>IF('statement of marks'!H21="","",'statement of marks'!H21)</f>
        <v>v 015</v>
      </c>
      <c r="E608" s="1013"/>
      <c r="F608" s="1013"/>
      <c r="G608" s="1013"/>
      <c r="H608" s="1014"/>
    </row>
    <row r="609" spans="1:8" ht="18.25" customHeight="1">
      <c r="A609" s="305"/>
      <c r="B609" s="1000" t="s">
        <v>576</v>
      </c>
      <c r="C609" s="1001"/>
      <c r="D609" s="309" t="str">
        <f>IF('statement of marks'!C21="B","Nk=",IF('statement of marks'!C21="G","Nk=k",""))</f>
        <v/>
      </c>
      <c r="E609" s="353" t="s">
        <v>566</v>
      </c>
      <c r="F609" s="1040" t="str">
        <f>IF('statement of marks'!B21="","",'statement of marks'!B21)</f>
        <v/>
      </c>
      <c r="G609" s="1040"/>
      <c r="H609" s="1041"/>
    </row>
    <row r="610" spans="1:8" ht="18.25" customHeight="1">
      <c r="A610" s="305"/>
      <c r="B610" s="1000" t="s">
        <v>562</v>
      </c>
      <c r="C610" s="1001"/>
      <c r="D610" s="1013" t="str">
        <f>IF('statement of marks'!J21="","",'statement of marks'!J21)</f>
        <v>l 015</v>
      </c>
      <c r="E610" s="1013"/>
      <c r="F610" s="1013"/>
      <c r="G610" s="1013"/>
      <c r="H610" s="1014"/>
    </row>
    <row r="611" spans="1:8" ht="18.25" customHeight="1">
      <c r="A611" s="305"/>
      <c r="B611" s="1000" t="s">
        <v>561</v>
      </c>
      <c r="C611" s="1001"/>
      <c r="D611" s="1013" t="str">
        <f>IF('statement of marks'!I21="","",'statement of marks'!I21)</f>
        <v>c 015</v>
      </c>
      <c r="E611" s="1013"/>
      <c r="F611" s="1013"/>
      <c r="G611" s="1013"/>
      <c r="H611" s="1014"/>
    </row>
    <row r="612" spans="1:8" ht="18.25" customHeight="1">
      <c r="A612" s="305"/>
      <c r="B612" s="1000" t="s">
        <v>578</v>
      </c>
      <c r="C612" s="1001"/>
      <c r="D612" s="1013" t="str">
        <f>IF(details!M21="","",details!M21)</f>
        <v/>
      </c>
      <c r="E612" s="1013"/>
      <c r="F612" s="1013"/>
      <c r="G612" s="1013"/>
      <c r="H612" s="1014"/>
    </row>
    <row r="613" spans="1:8" ht="18.25" customHeight="1">
      <c r="A613" s="305"/>
      <c r="B613" s="1000" t="s">
        <v>623</v>
      </c>
      <c r="C613" s="1001"/>
      <c r="D613" s="1013" t="str">
        <f>IF(details!N21="","",details!N21)</f>
        <v/>
      </c>
      <c r="E613" s="1013"/>
      <c r="F613" s="1013"/>
      <c r="G613" s="1013"/>
      <c r="H613" s="1014"/>
    </row>
    <row r="614" spans="1:8" ht="18.25" customHeight="1">
      <c r="A614" s="305"/>
      <c r="B614" s="1000" t="s">
        <v>64</v>
      </c>
      <c r="C614" s="1001"/>
      <c r="D614" s="311" t="str">
        <f>'statement of marks'!$D$3</f>
        <v>2 A</v>
      </c>
      <c r="E614" s="312" t="s">
        <v>564</v>
      </c>
      <c r="F614" s="313" t="str">
        <f>IF('statement of marks'!E21="","",'statement of marks'!E21)</f>
        <v/>
      </c>
      <c r="G614" s="312" t="s">
        <v>577</v>
      </c>
      <c r="H614" s="314" t="str">
        <f>IF(details!F21="","",details!F21)</f>
        <v/>
      </c>
    </row>
    <row r="615" spans="1:8" ht="18.25" customHeight="1">
      <c r="A615" s="305"/>
      <c r="B615" s="1000" t="s">
        <v>567</v>
      </c>
      <c r="C615" s="1001"/>
      <c r="D615" s="1044" t="str">
        <f>IF('statement of marks'!F21="","",'statement of marks'!F21)</f>
        <v/>
      </c>
      <c r="E615" s="1044"/>
      <c r="F615" s="1044"/>
      <c r="G615" s="1044"/>
      <c r="H615" s="1045"/>
    </row>
    <row r="616" spans="1:8" ht="18.25" customHeight="1">
      <c r="A616" s="305"/>
      <c r="B616" s="1000" t="s">
        <v>568</v>
      </c>
      <c r="C616" s="1001"/>
      <c r="D616" s="1037" t="str">
        <f>IF('statement of marks'!G21="","",'statement of marks'!G21)</f>
        <v/>
      </c>
      <c r="E616" s="1037"/>
      <c r="F616" s="1037"/>
      <c r="G616" s="1037"/>
      <c r="H616" s="1038"/>
    </row>
    <row r="617" spans="1:8" ht="18.25" customHeight="1">
      <c r="A617" s="305"/>
      <c r="B617" s="1023" t="s">
        <v>579</v>
      </c>
      <c r="C617" s="1024"/>
      <c r="D617" s="1024"/>
      <c r="E617" s="1025"/>
      <c r="F617" s="1046" t="str">
        <f>IF(details!P21="","",details!P21)</f>
        <v/>
      </c>
      <c r="G617" s="1046"/>
      <c r="H617" s="1047"/>
    </row>
    <row r="618" spans="1:8" ht="18.25" customHeight="1">
      <c r="A618" s="305"/>
      <c r="B618" s="1000" t="s">
        <v>583</v>
      </c>
      <c r="C618" s="1001"/>
      <c r="D618" s="1013" t="str">
        <f>IF(details!L21="","",details!L21)</f>
        <v>Ik 015</v>
      </c>
      <c r="E618" s="1013"/>
      <c r="F618" s="1013"/>
      <c r="G618" s="1013"/>
      <c r="H618" s="1014"/>
    </row>
    <row r="619" spans="1:8" ht="18.25" customHeight="1">
      <c r="A619" s="305"/>
      <c r="B619" s="1000" t="s">
        <v>584</v>
      </c>
      <c r="C619" s="1001"/>
      <c r="D619" s="1013" t="str">
        <f>IF(details!O21="","",details!O21)</f>
        <v/>
      </c>
      <c r="E619" s="1013"/>
      <c r="F619" s="1013"/>
      <c r="G619" s="1013"/>
      <c r="H619" s="1014"/>
    </row>
    <row r="620" spans="1:8" ht="18.25" customHeight="1">
      <c r="A620" s="305"/>
      <c r="B620" s="1000" t="s">
        <v>585</v>
      </c>
      <c r="C620" s="1001"/>
      <c r="D620" s="354" t="str">
        <f>IF('statement of marks'!CX21="mRrh.kZ",'statement of marks'!$D$3,"")</f>
        <v/>
      </c>
      <c r="E620" s="1003" t="s">
        <v>586</v>
      </c>
      <c r="F620" s="1003"/>
      <c r="G620" s="1042" t="str">
        <f>IF(D620="","",D620+1)</f>
        <v/>
      </c>
      <c r="H620" s="1043"/>
    </row>
    <row r="621" spans="1:8" ht="18.25" customHeight="1">
      <c r="A621" s="305"/>
      <c r="B621" s="1000" t="s">
        <v>587</v>
      </c>
      <c r="C621" s="1001"/>
      <c r="D621" s="1006">
        <f>IF(details!$L$4="","",details!$L$4)</f>
        <v>42460</v>
      </c>
      <c r="E621" s="1007"/>
      <c r="F621" s="1003"/>
      <c r="G621" s="1003"/>
      <c r="H621" s="1048"/>
    </row>
    <row r="622" spans="1:8" ht="18.25" customHeight="1">
      <c r="A622" s="305"/>
      <c r="B622" s="1003"/>
      <c r="C622" s="1003"/>
      <c r="D622" s="1004"/>
      <c r="E622" s="1005"/>
      <c r="F622" s="1002"/>
      <c r="G622" s="1002"/>
      <c r="H622" s="1008"/>
    </row>
    <row r="623" spans="1:8" ht="18.25" customHeight="1">
      <c r="A623" s="305"/>
      <c r="B623" s="1003" t="str">
        <f>IF(details!$H$4="","",details!$H$4)</f>
        <v>Jherh js[kk oekZ</v>
      </c>
      <c r="C623" s="1003"/>
      <c r="D623" s="1004"/>
      <c r="E623" s="1005"/>
      <c r="F623" s="1002" t="str">
        <f>IF(details!$E$4="","",details!$E$4)</f>
        <v>Jh jk/ks';ke tk'kh</v>
      </c>
      <c r="G623" s="1002"/>
      <c r="H623" s="1008"/>
    </row>
    <row r="624" spans="1:8" ht="18.25" customHeight="1">
      <c r="A624" s="1039" t="s">
        <v>588</v>
      </c>
      <c r="B624" s="1002"/>
      <c r="C624" s="1002"/>
      <c r="D624" s="1002" t="s">
        <v>589</v>
      </c>
      <c r="E624" s="1002"/>
      <c r="F624" s="1002" t="s">
        <v>590</v>
      </c>
      <c r="G624" s="1002"/>
      <c r="H624" s="1008"/>
    </row>
    <row r="625" spans="1:8" ht="18.25" customHeight="1">
      <c r="A625" s="1018" t="s">
        <v>599</v>
      </c>
      <c r="B625" s="1019"/>
      <c r="C625" s="1019"/>
      <c r="D625" s="1019"/>
      <c r="E625" s="1019"/>
      <c r="F625" s="1019"/>
      <c r="G625" s="1019"/>
      <c r="H625" s="1020"/>
    </row>
    <row r="626" spans="1:8" ht="18.25" customHeight="1">
      <c r="A626" s="305"/>
      <c r="B626" s="351" t="s">
        <v>560</v>
      </c>
      <c r="C626" s="1013" t="str">
        <f>IF('statement of marks'!H21="","",'statement of marks'!H21)</f>
        <v>v 015</v>
      </c>
      <c r="D626" s="1013"/>
      <c r="E626" s="1013"/>
      <c r="F626" s="1013"/>
      <c r="G626" s="1013"/>
      <c r="H626" s="1014"/>
    </row>
    <row r="627" spans="1:8" ht="18.25" customHeight="1">
      <c r="A627" s="305"/>
      <c r="B627" s="351" t="s">
        <v>561</v>
      </c>
      <c r="C627" s="1013" t="str">
        <f>IF('statement of marks'!I21="","",'statement of marks'!I21)</f>
        <v>c 015</v>
      </c>
      <c r="D627" s="1013"/>
      <c r="E627" s="1013"/>
      <c r="F627" s="1013"/>
      <c r="G627" s="1013"/>
      <c r="H627" s="1014"/>
    </row>
    <row r="628" spans="1:8" ht="18.25" customHeight="1">
      <c r="A628" s="305"/>
      <c r="B628" s="351" t="s">
        <v>562</v>
      </c>
      <c r="C628" s="1013" t="str">
        <f>IF('statement of marks'!J21="","",'statement of marks'!J21)</f>
        <v>l 015</v>
      </c>
      <c r="D628" s="1013"/>
      <c r="E628" s="1013"/>
      <c r="F628" s="1013"/>
      <c r="G628" s="1013"/>
      <c r="H628" s="1014"/>
    </row>
    <row r="629" spans="1:8" ht="18.25" customHeight="1">
      <c r="A629" s="305"/>
      <c r="B629" s="351" t="s">
        <v>567</v>
      </c>
      <c r="C629" s="317" t="str">
        <f>IF('statement of marks'!F21="","",'statement of marks'!F21)</f>
        <v/>
      </c>
      <c r="D629" s="318" t="s">
        <v>602</v>
      </c>
      <c r="E629" s="1037" t="str">
        <f>IF('statement of marks'!G21="","",'statement of marks'!G21)</f>
        <v/>
      </c>
      <c r="F629" s="1037"/>
      <c r="G629" s="1037"/>
      <c r="H629" s="1038"/>
    </row>
    <row r="630" spans="1:8" ht="18.25" customHeight="1">
      <c r="A630" s="305"/>
      <c r="B630" s="351" t="s">
        <v>565</v>
      </c>
      <c r="C630" s="319" t="s">
        <v>592</v>
      </c>
      <c r="D630" s="320" t="s">
        <v>593</v>
      </c>
      <c r="E630" s="320" t="s">
        <v>594</v>
      </c>
      <c r="F630" s="320" t="s">
        <v>595</v>
      </c>
      <c r="G630" s="320" t="s">
        <v>596</v>
      </c>
      <c r="H630" s="321"/>
    </row>
    <row r="631" spans="1:8" ht="18.25" customHeight="1">
      <c r="A631" s="305"/>
      <c r="B631" s="350" t="s">
        <v>597</v>
      </c>
      <c r="C631" s="323" t="str">
        <f>IF(AND('statement of marks'!$D$3=1,'statement of marks'!CX21="mRrh.kZ"),'statement of marks'!$F$3,"")</f>
        <v/>
      </c>
      <c r="D631" s="323" t="str">
        <f>IF(AND('statement of marks'!$D$3=2,'statement of marks'!CX21="mRrh.kZ"),'statement of marks'!$F$3,"")</f>
        <v/>
      </c>
      <c r="E631" s="323" t="str">
        <f>IF(AND('statement of marks'!$D$3=3,'statement of marks'!CX21="mRrh.kZ"),'statement of marks'!$F$3,"")</f>
        <v/>
      </c>
      <c r="F631" s="323" t="str">
        <f>IF(AND('statement of marks'!$D$3=4,'statement of marks'!CX21="mRrh.kZ"),'statement of marks'!$F$3,"")</f>
        <v/>
      </c>
      <c r="G631" s="323" t="str">
        <f>IF(AND('statement of marks'!$D$3=5,'statement of marks'!CX21="mRrh.kZ"),'statement of marks'!$F$3,"")</f>
        <v/>
      </c>
      <c r="H631" s="321"/>
    </row>
    <row r="632" spans="1:8" ht="18.25" customHeight="1">
      <c r="A632" s="305"/>
      <c r="B632" s="350" t="str">
        <f>'statement of marks'!$BZ$5</f>
        <v>fgUnh</v>
      </c>
      <c r="C632" s="324"/>
      <c r="D632" s="325"/>
      <c r="E632" s="326" t="str">
        <f>IF(OR('statement of marks'!$CB21="",E631=""),"",'statement of marks'!$CB21)</f>
        <v/>
      </c>
      <c r="F632" s="326" t="str">
        <f>IF(OR('statement of marks'!$CB21="",F631=""),"",'statement of marks'!$CB21)</f>
        <v/>
      </c>
      <c r="G632" s="326" t="str">
        <f>IF(OR('statement of marks'!$CB21="",G631=""),"",'statement of marks'!$CB21)</f>
        <v/>
      </c>
      <c r="H632" s="321"/>
    </row>
    <row r="633" spans="1:8" ht="18.25" customHeight="1">
      <c r="A633" s="305"/>
      <c r="B633" s="350" t="str">
        <f>'statement of marks'!$CC$5</f>
        <v>vaxszth</v>
      </c>
      <c r="C633" s="324"/>
      <c r="D633" s="325"/>
      <c r="E633" s="326" t="str">
        <f>IF(OR('statement of marks'!$CE21="",E631=""),"",'statement of marks'!$CE21)</f>
        <v/>
      </c>
      <c r="F633" s="326" t="str">
        <f>IF(OR('statement of marks'!$CE21="",F631=""),"",'statement of marks'!$CE21)</f>
        <v/>
      </c>
      <c r="G633" s="326" t="str">
        <f>IF(OR('statement of marks'!$CE21="",G631=""),"",'statement of marks'!$CE21)</f>
        <v/>
      </c>
      <c r="H633" s="321"/>
    </row>
    <row r="634" spans="1:8" ht="18.25" customHeight="1">
      <c r="A634" s="305"/>
      <c r="B634" s="350" t="str">
        <f>'statement of marks'!$CF$5</f>
        <v>xf.kr</v>
      </c>
      <c r="C634" s="324"/>
      <c r="D634" s="325"/>
      <c r="E634" s="326" t="str">
        <f>IF(OR('statement of marks'!$CH21="",E631=""),"",'statement of marks'!$CH21)</f>
        <v/>
      </c>
      <c r="F634" s="326" t="str">
        <f>IF(OR('statement of marks'!$CH21="",F631=""),"",'statement of marks'!$CH21)</f>
        <v/>
      </c>
      <c r="G634" s="326" t="str">
        <f>IF(OR('statement of marks'!$CH21="",G631=""),"",'statement of marks'!$CH21)</f>
        <v/>
      </c>
      <c r="H634" s="321"/>
    </row>
    <row r="635" spans="1:8" ht="18.25" customHeight="1">
      <c r="A635" s="305"/>
      <c r="B635" s="350" t="str">
        <f>'statement of marks'!$CI$5</f>
        <v>Ik;kZoj.k v/;;u</v>
      </c>
      <c r="C635" s="324"/>
      <c r="D635" s="325"/>
      <c r="E635" s="326" t="str">
        <f>IF(OR('statement of marks'!$CK21="",E632=""),"",'statement of marks'!$CK21)</f>
        <v/>
      </c>
      <c r="F635" s="326" t="str">
        <f>IF(OR('statement of marks'!$CK21="",F632=""),"",'statement of marks'!$CK21)</f>
        <v/>
      </c>
      <c r="G635" s="326" t="str">
        <f>IF(OR('statement of marks'!$CK21="",G632=""),"",'statement of marks'!$CK21)</f>
        <v/>
      </c>
      <c r="H635" s="321"/>
    </row>
    <row r="636" spans="1:8" ht="18.25" customHeight="1">
      <c r="A636" s="305"/>
      <c r="B636" s="350" t="str">
        <f>'statement of marks'!$CL$5</f>
        <v>dk;kZuqHko</v>
      </c>
      <c r="C636" s="324"/>
      <c r="D636" s="325"/>
      <c r="E636" s="326" t="str">
        <f>IF(OR('statement of marks'!$CN21="",E631=""),"",'statement of marks'!$CN21)</f>
        <v/>
      </c>
      <c r="F636" s="326" t="str">
        <f>IF(OR('statement of marks'!$CN21="",F631=""),"",'statement of marks'!$CN21)</f>
        <v/>
      </c>
      <c r="G636" s="326" t="str">
        <f>IF(OR('statement of marks'!$CN21="",G631=""),"",'statement of marks'!$CN21)</f>
        <v/>
      </c>
      <c r="H636" s="321"/>
    </row>
    <row r="637" spans="1:8" ht="18.25" customHeight="1">
      <c r="A637" s="305"/>
      <c r="B637" s="350" t="str">
        <f>'statement of marks'!$CO$5</f>
        <v>dyk f'k{kk</v>
      </c>
      <c r="C637" s="324"/>
      <c r="D637" s="325"/>
      <c r="E637" s="327" t="str">
        <f>IF(OR('statement of marks'!$CQ21="",E631=""),"",'statement of marks'!$CQ21)</f>
        <v/>
      </c>
      <c r="F637" s="327" t="str">
        <f>IF(OR('statement of marks'!$CQ21="",F631=""),"",'statement of marks'!$CQ21)</f>
        <v/>
      </c>
      <c r="G637" s="327" t="str">
        <f>IF(OR('statement of marks'!$CQ21="",G631=""),"",'statement of marks'!$CQ21)</f>
        <v/>
      </c>
      <c r="H637" s="321"/>
    </row>
    <row r="638" spans="1:8" ht="18.25" customHeight="1">
      <c r="A638" s="305"/>
      <c r="B638" s="328" t="s">
        <v>624</v>
      </c>
      <c r="C638" s="329" t="str">
        <f>C631</f>
        <v/>
      </c>
      <c r="D638" s="329" t="str">
        <f>D631</f>
        <v/>
      </c>
      <c r="E638" s="330" t="str">
        <f>E631</f>
        <v/>
      </c>
      <c r="F638" s="329" t="str">
        <f>F631</f>
        <v/>
      </c>
      <c r="G638" s="329" t="str">
        <f>G631</f>
        <v/>
      </c>
      <c r="H638" s="321"/>
    </row>
    <row r="639" spans="1:8" ht="18.25" customHeight="1">
      <c r="A639" s="305"/>
      <c r="B639" s="350" t="str">
        <f>'statement of marks'!$CV$5</f>
        <v>Nk= mifLFkfr</v>
      </c>
      <c r="C639" s="331"/>
      <c r="D639" s="331"/>
      <c r="E639" s="332" t="str">
        <f>IF(OR('statement of marks'!$CV21="",E631=""),"",'statement of marks'!$CV21)</f>
        <v/>
      </c>
      <c r="F639" s="332" t="str">
        <f>IF(OR('statement of marks'!$CV21="",F631=""),"",'statement of marks'!$CV21)</f>
        <v/>
      </c>
      <c r="G639" s="332" t="str">
        <f>IF(OR('statement of marks'!$CV21="",G631=""),"",'statement of marks'!$CV21)</f>
        <v/>
      </c>
      <c r="H639" s="321"/>
    </row>
    <row r="640" spans="1:8" ht="18.25" customHeight="1">
      <c r="A640" s="305"/>
      <c r="B640" s="350" t="str">
        <f>'statement of marks'!$CU$5</f>
        <v>dqy ehfVax</v>
      </c>
      <c r="C640" s="333"/>
      <c r="D640" s="333"/>
      <c r="E640" s="333" t="str">
        <f>IF(OR('statement of marks'!$CU21="",E631=""),"",'statement of marks'!$CU21)</f>
        <v/>
      </c>
      <c r="F640" s="333" t="str">
        <f>IF(OR('statement of marks'!$CU21="",F631=""),"",'statement of marks'!$CU21)</f>
        <v/>
      </c>
      <c r="G640" s="333" t="str">
        <f>IF(OR('statement of marks'!$CU21="",G631=""),"",'statement of marks'!$CU21)</f>
        <v/>
      </c>
      <c r="H640" s="321"/>
    </row>
    <row r="641" spans="1:8" ht="18.25" customHeight="1">
      <c r="A641" s="305"/>
      <c r="B641" s="350" t="s">
        <v>600</v>
      </c>
      <c r="C641" s="333" t="str">
        <f>IF(OR(C639="",C640=""),"",C639/C640*100)</f>
        <v/>
      </c>
      <c r="D641" s="333" t="str">
        <f t="shared" ref="D641:G641" si="17">IF(OR(D639="",D640=""),"",D639/D640*100)</f>
        <v/>
      </c>
      <c r="E641" s="333" t="str">
        <f t="shared" si="17"/>
        <v/>
      </c>
      <c r="F641" s="333" t="str">
        <f t="shared" si="17"/>
        <v/>
      </c>
      <c r="G641" s="333" t="str">
        <f t="shared" si="17"/>
        <v/>
      </c>
      <c r="H641" s="321"/>
    </row>
    <row r="642" spans="1:8" ht="18.25" customHeight="1">
      <c r="A642" s="305"/>
      <c r="B642" s="350" t="s">
        <v>601</v>
      </c>
      <c r="C642" s="333"/>
      <c r="D642" s="333"/>
      <c r="E642" s="333"/>
      <c r="F642" s="333"/>
      <c r="G642" s="333"/>
      <c r="H642" s="321"/>
    </row>
    <row r="643" spans="1:8" ht="18.25" customHeight="1">
      <c r="A643" s="305"/>
      <c r="B643" s="351" t="s">
        <v>598</v>
      </c>
      <c r="C643" s="1028" t="str">
        <f>IF('statement of marks'!DE21="","",'statement of marks'!DE21)</f>
        <v/>
      </c>
      <c r="D643" s="1029"/>
      <c r="E643" s="1029"/>
      <c r="F643" s="1029"/>
      <c r="G643" s="1029"/>
      <c r="H643" s="1030"/>
    </row>
    <row r="644" spans="1:8" ht="18.25" customHeight="1">
      <c r="A644" s="1033"/>
      <c r="B644" s="1034"/>
      <c r="C644" s="1026"/>
      <c r="D644" s="1026"/>
      <c r="E644" s="1026"/>
      <c r="F644" s="1026"/>
      <c r="G644" s="1026"/>
      <c r="H644" s="1027"/>
    </row>
    <row r="645" spans="1:8" ht="18.25" customHeight="1" thickBot="1">
      <c r="A645" s="1031" t="s">
        <v>603</v>
      </c>
      <c r="B645" s="1032"/>
      <c r="C645" s="1032" t="s">
        <v>66</v>
      </c>
      <c r="D645" s="1032"/>
      <c r="E645" s="1032"/>
      <c r="F645" s="1035" t="s">
        <v>604</v>
      </c>
      <c r="G645" s="1035"/>
      <c r="H645" s="1036"/>
    </row>
    <row r="646" spans="1:8" ht="18.25" customHeight="1">
      <c r="A646" s="1015" t="s">
        <v>572</v>
      </c>
      <c r="B646" s="1016"/>
      <c r="C646" s="1016"/>
      <c r="D646" s="1016"/>
      <c r="E646" s="1016"/>
      <c r="F646" s="1016"/>
      <c r="G646" s="1016"/>
      <c r="H646" s="1017"/>
    </row>
    <row r="647" spans="1:8" ht="18.25" customHeight="1">
      <c r="A647" s="1018" t="s">
        <v>591</v>
      </c>
      <c r="B647" s="1019"/>
      <c r="C647" s="1019"/>
      <c r="D647" s="1019"/>
      <c r="E647" s="1019"/>
      <c r="F647" s="1019"/>
      <c r="G647" s="1019"/>
      <c r="H647" s="1020"/>
    </row>
    <row r="648" spans="1:8" ht="18.25" customHeight="1">
      <c r="A648" s="305"/>
      <c r="B648" s="1021" t="s">
        <v>67</v>
      </c>
      <c r="C648" s="1021"/>
      <c r="D648" s="306">
        <f>YEAR(details!F22)</f>
        <v>1900</v>
      </c>
      <c r="E648" s="352" t="s">
        <v>574</v>
      </c>
      <c r="F648" s="308" t="str">
        <f>'statement of marks'!$F$3</f>
        <v>2015-16</v>
      </c>
      <c r="G648" s="1021" t="s">
        <v>575</v>
      </c>
      <c r="H648" s="1022"/>
    </row>
    <row r="649" spans="1:8" ht="18.25" customHeight="1">
      <c r="A649" s="305"/>
      <c r="B649" s="1000" t="s">
        <v>573</v>
      </c>
      <c r="C649" s="1001"/>
      <c r="D649" s="1013" t="str">
        <f>'statement of marks'!$A$1</f>
        <v>jk- ck- ek/;fed fo|ky; uohu] fuEckgsM+k</v>
      </c>
      <c r="E649" s="1013"/>
      <c r="F649" s="1013"/>
      <c r="G649" s="1013"/>
      <c r="H649" s="1014"/>
    </row>
    <row r="650" spans="1:8" ht="18.25" customHeight="1">
      <c r="A650" s="305"/>
      <c r="B650" s="1000" t="str">
        <f>'statement of marks'!$H$3</f>
        <v xml:space="preserve">fo|ky; dk Mkbl dksM+ </v>
      </c>
      <c r="C650" s="1001"/>
      <c r="D650" s="1009" t="str">
        <f>'statement of marks'!$I$3</f>
        <v>00001</v>
      </c>
      <c r="E650" s="1010"/>
      <c r="F650" s="1011"/>
      <c r="G650" s="1011"/>
      <c r="H650" s="1012"/>
    </row>
    <row r="651" spans="1:8" ht="18.25" customHeight="1">
      <c r="A651" s="305"/>
      <c r="B651" s="1000" t="s">
        <v>560</v>
      </c>
      <c r="C651" s="1001"/>
      <c r="D651" s="1013" t="str">
        <f>IF('statement of marks'!H22="","",'statement of marks'!H22)</f>
        <v>v 016</v>
      </c>
      <c r="E651" s="1013"/>
      <c r="F651" s="1013"/>
      <c r="G651" s="1013"/>
      <c r="H651" s="1014"/>
    </row>
    <row r="652" spans="1:8" ht="18.25" customHeight="1">
      <c r="A652" s="305"/>
      <c r="B652" s="1000" t="s">
        <v>576</v>
      </c>
      <c r="C652" s="1001"/>
      <c r="D652" s="309" t="str">
        <f>IF('statement of marks'!C22="B","Nk=",IF('statement of marks'!C22="G","Nk=k",""))</f>
        <v/>
      </c>
      <c r="E652" s="353" t="s">
        <v>566</v>
      </c>
      <c r="F652" s="1040" t="str">
        <f>IF('statement of marks'!B22="","",'statement of marks'!B22)</f>
        <v/>
      </c>
      <c r="G652" s="1040"/>
      <c r="H652" s="1041"/>
    </row>
    <row r="653" spans="1:8" ht="18.25" customHeight="1">
      <c r="A653" s="305"/>
      <c r="B653" s="1000" t="s">
        <v>562</v>
      </c>
      <c r="C653" s="1001"/>
      <c r="D653" s="1013" t="str">
        <f>IF('statement of marks'!J22="","",'statement of marks'!J22)</f>
        <v>l 016</v>
      </c>
      <c r="E653" s="1013"/>
      <c r="F653" s="1013"/>
      <c r="G653" s="1013"/>
      <c r="H653" s="1014"/>
    </row>
    <row r="654" spans="1:8" ht="18.25" customHeight="1">
      <c r="A654" s="305"/>
      <c r="B654" s="1000" t="s">
        <v>561</v>
      </c>
      <c r="C654" s="1001"/>
      <c r="D654" s="1013" t="str">
        <f>IF('statement of marks'!I22="","",'statement of marks'!I22)</f>
        <v>c 016</v>
      </c>
      <c r="E654" s="1013"/>
      <c r="F654" s="1013"/>
      <c r="G654" s="1013"/>
      <c r="H654" s="1014"/>
    </row>
    <row r="655" spans="1:8" ht="18.25" customHeight="1">
      <c r="A655" s="305"/>
      <c r="B655" s="1000" t="s">
        <v>578</v>
      </c>
      <c r="C655" s="1001"/>
      <c r="D655" s="1013" t="str">
        <f>IF(details!M22="","",details!M22)</f>
        <v/>
      </c>
      <c r="E655" s="1013"/>
      <c r="F655" s="1013"/>
      <c r="G655" s="1013"/>
      <c r="H655" s="1014"/>
    </row>
    <row r="656" spans="1:8" ht="18.25" customHeight="1">
      <c r="A656" s="305"/>
      <c r="B656" s="1000" t="s">
        <v>623</v>
      </c>
      <c r="C656" s="1001"/>
      <c r="D656" s="1013" t="str">
        <f>IF(details!N22="","",details!N22)</f>
        <v/>
      </c>
      <c r="E656" s="1013"/>
      <c r="F656" s="1013"/>
      <c r="G656" s="1013"/>
      <c r="H656" s="1014"/>
    </row>
    <row r="657" spans="1:8" ht="18.25" customHeight="1">
      <c r="A657" s="305"/>
      <c r="B657" s="1000" t="s">
        <v>64</v>
      </c>
      <c r="C657" s="1001"/>
      <c r="D657" s="311" t="str">
        <f>'statement of marks'!$D$3</f>
        <v>2 A</v>
      </c>
      <c r="E657" s="312" t="s">
        <v>564</v>
      </c>
      <c r="F657" s="313" t="str">
        <f>IF('statement of marks'!E22="","",'statement of marks'!E22)</f>
        <v/>
      </c>
      <c r="G657" s="312" t="s">
        <v>577</v>
      </c>
      <c r="H657" s="314" t="str">
        <f>IF(details!F22="","",details!F22)</f>
        <v/>
      </c>
    </row>
    <row r="658" spans="1:8" ht="18.25" customHeight="1">
      <c r="A658" s="305"/>
      <c r="B658" s="1000" t="s">
        <v>567</v>
      </c>
      <c r="C658" s="1001"/>
      <c r="D658" s="1044" t="str">
        <f>IF('statement of marks'!F22="","",'statement of marks'!F22)</f>
        <v/>
      </c>
      <c r="E658" s="1044"/>
      <c r="F658" s="1044"/>
      <c r="G658" s="1044"/>
      <c r="H658" s="1045"/>
    </row>
    <row r="659" spans="1:8" ht="18.25" customHeight="1">
      <c r="A659" s="305"/>
      <c r="B659" s="1000" t="s">
        <v>568</v>
      </c>
      <c r="C659" s="1001"/>
      <c r="D659" s="1037" t="str">
        <f>IF('statement of marks'!G22="","",'statement of marks'!G22)</f>
        <v/>
      </c>
      <c r="E659" s="1037"/>
      <c r="F659" s="1037"/>
      <c r="G659" s="1037"/>
      <c r="H659" s="1038"/>
    </row>
    <row r="660" spans="1:8" ht="18.25" customHeight="1">
      <c r="A660" s="305"/>
      <c r="B660" s="1023" t="s">
        <v>579</v>
      </c>
      <c r="C660" s="1024"/>
      <c r="D660" s="1024"/>
      <c r="E660" s="1025"/>
      <c r="F660" s="1046" t="str">
        <f>IF(details!P22="","",details!P22)</f>
        <v/>
      </c>
      <c r="G660" s="1046"/>
      <c r="H660" s="1047"/>
    </row>
    <row r="661" spans="1:8" ht="18.25" customHeight="1">
      <c r="A661" s="305"/>
      <c r="B661" s="1000" t="s">
        <v>583</v>
      </c>
      <c r="C661" s="1001"/>
      <c r="D661" s="1013" t="str">
        <f>IF(details!L22="","",details!L22)</f>
        <v>Ik 016</v>
      </c>
      <c r="E661" s="1013"/>
      <c r="F661" s="1013"/>
      <c r="G661" s="1013"/>
      <c r="H661" s="1014"/>
    </row>
    <row r="662" spans="1:8" ht="18.25" customHeight="1">
      <c r="A662" s="305"/>
      <c r="B662" s="1000" t="s">
        <v>584</v>
      </c>
      <c r="C662" s="1001"/>
      <c r="D662" s="1013" t="str">
        <f>IF(details!O22="","",details!O22)</f>
        <v/>
      </c>
      <c r="E662" s="1013"/>
      <c r="F662" s="1013"/>
      <c r="G662" s="1013"/>
      <c r="H662" s="1014"/>
    </row>
    <row r="663" spans="1:8" ht="18.25" customHeight="1">
      <c r="A663" s="305"/>
      <c r="B663" s="1000" t="s">
        <v>585</v>
      </c>
      <c r="C663" s="1001"/>
      <c r="D663" s="354" t="str">
        <f>IF('statement of marks'!CX22="mRrh.kZ",'statement of marks'!$D$3,"")</f>
        <v/>
      </c>
      <c r="E663" s="1003" t="s">
        <v>586</v>
      </c>
      <c r="F663" s="1003"/>
      <c r="G663" s="1042" t="str">
        <f>IF(D663="","",D663+1)</f>
        <v/>
      </c>
      <c r="H663" s="1043"/>
    </row>
    <row r="664" spans="1:8" ht="18.25" customHeight="1">
      <c r="A664" s="305"/>
      <c r="B664" s="1000" t="s">
        <v>587</v>
      </c>
      <c r="C664" s="1001"/>
      <c r="D664" s="1006">
        <f>IF(details!$L$4="","",details!$L$4)</f>
        <v>42460</v>
      </c>
      <c r="E664" s="1007"/>
      <c r="F664" s="1003"/>
      <c r="G664" s="1003"/>
      <c r="H664" s="1048"/>
    </row>
    <row r="665" spans="1:8" ht="18.25" customHeight="1">
      <c r="A665" s="305"/>
      <c r="B665" s="1003"/>
      <c r="C665" s="1003"/>
      <c r="D665" s="1004"/>
      <c r="E665" s="1005"/>
      <c r="F665" s="1002"/>
      <c r="G665" s="1002"/>
      <c r="H665" s="1008"/>
    </row>
    <row r="666" spans="1:8" ht="18.25" customHeight="1">
      <c r="A666" s="305"/>
      <c r="B666" s="1003" t="str">
        <f>IF(details!$H$4="","",details!$H$4)</f>
        <v>Jherh js[kk oekZ</v>
      </c>
      <c r="C666" s="1003"/>
      <c r="D666" s="1004"/>
      <c r="E666" s="1005"/>
      <c r="F666" s="1002" t="str">
        <f>IF(details!$E$4="","",details!$E$4)</f>
        <v>Jh jk/ks';ke tk'kh</v>
      </c>
      <c r="G666" s="1002"/>
      <c r="H666" s="1008"/>
    </row>
    <row r="667" spans="1:8" ht="18.25" customHeight="1">
      <c r="A667" s="1039" t="s">
        <v>588</v>
      </c>
      <c r="B667" s="1002"/>
      <c r="C667" s="1002"/>
      <c r="D667" s="1002" t="s">
        <v>589</v>
      </c>
      <c r="E667" s="1002"/>
      <c r="F667" s="1002" t="s">
        <v>590</v>
      </c>
      <c r="G667" s="1002"/>
      <c r="H667" s="1008"/>
    </row>
    <row r="668" spans="1:8" ht="18.25" customHeight="1">
      <c r="A668" s="1018" t="s">
        <v>599</v>
      </c>
      <c r="B668" s="1019"/>
      <c r="C668" s="1019"/>
      <c r="D668" s="1019"/>
      <c r="E668" s="1019"/>
      <c r="F668" s="1019"/>
      <c r="G668" s="1019"/>
      <c r="H668" s="1020"/>
    </row>
    <row r="669" spans="1:8" ht="18.25" customHeight="1">
      <c r="A669" s="305"/>
      <c r="B669" s="351" t="s">
        <v>560</v>
      </c>
      <c r="C669" s="1013" t="str">
        <f>IF('statement of marks'!H22="","",'statement of marks'!H22)</f>
        <v>v 016</v>
      </c>
      <c r="D669" s="1013"/>
      <c r="E669" s="1013"/>
      <c r="F669" s="1013"/>
      <c r="G669" s="1013"/>
      <c r="H669" s="1014"/>
    </row>
    <row r="670" spans="1:8" ht="18.25" customHeight="1">
      <c r="A670" s="305"/>
      <c r="B670" s="351" t="s">
        <v>561</v>
      </c>
      <c r="C670" s="1013" t="str">
        <f>IF('statement of marks'!I22="","",'statement of marks'!I22)</f>
        <v>c 016</v>
      </c>
      <c r="D670" s="1013"/>
      <c r="E670" s="1013"/>
      <c r="F670" s="1013"/>
      <c r="G670" s="1013"/>
      <c r="H670" s="1014"/>
    </row>
    <row r="671" spans="1:8" ht="18.25" customHeight="1">
      <c r="A671" s="305"/>
      <c r="B671" s="351" t="s">
        <v>562</v>
      </c>
      <c r="C671" s="1013" t="str">
        <f>IF('statement of marks'!J22="","",'statement of marks'!J22)</f>
        <v>l 016</v>
      </c>
      <c r="D671" s="1013"/>
      <c r="E671" s="1013"/>
      <c r="F671" s="1013"/>
      <c r="G671" s="1013"/>
      <c r="H671" s="1014"/>
    </row>
    <row r="672" spans="1:8" ht="18.25" customHeight="1">
      <c r="A672" s="305"/>
      <c r="B672" s="351" t="s">
        <v>567</v>
      </c>
      <c r="C672" s="317" t="str">
        <f>IF('statement of marks'!F22="","",'statement of marks'!F22)</f>
        <v/>
      </c>
      <c r="D672" s="318" t="s">
        <v>602</v>
      </c>
      <c r="E672" s="1037" t="str">
        <f>IF('statement of marks'!G22="","",'statement of marks'!G22)</f>
        <v/>
      </c>
      <c r="F672" s="1037"/>
      <c r="G672" s="1037"/>
      <c r="H672" s="1038"/>
    </row>
    <row r="673" spans="1:8" ht="18.25" customHeight="1">
      <c r="A673" s="305"/>
      <c r="B673" s="351" t="s">
        <v>565</v>
      </c>
      <c r="C673" s="319" t="s">
        <v>592</v>
      </c>
      <c r="D673" s="320" t="s">
        <v>593</v>
      </c>
      <c r="E673" s="320" t="s">
        <v>594</v>
      </c>
      <c r="F673" s="320" t="s">
        <v>595</v>
      </c>
      <c r="G673" s="320" t="s">
        <v>596</v>
      </c>
      <c r="H673" s="321"/>
    </row>
    <row r="674" spans="1:8" ht="18.25" customHeight="1">
      <c r="A674" s="305"/>
      <c r="B674" s="350" t="s">
        <v>597</v>
      </c>
      <c r="C674" s="323" t="str">
        <f>IF(AND('statement of marks'!$D$3=1,'statement of marks'!CX22="mRrh.kZ"),'statement of marks'!$F$3,"")</f>
        <v/>
      </c>
      <c r="D674" s="323" t="str">
        <f>IF(AND('statement of marks'!$D$3=2,'statement of marks'!CX22="mRrh.kZ"),'statement of marks'!$F$3,"")</f>
        <v/>
      </c>
      <c r="E674" s="323" t="str">
        <f>IF(AND('statement of marks'!$D$3=3,'statement of marks'!CX22="mRrh.kZ"),'statement of marks'!$F$3,"")</f>
        <v/>
      </c>
      <c r="F674" s="323" t="str">
        <f>IF(AND('statement of marks'!$D$3=4,'statement of marks'!CX22="mRrh.kZ"),'statement of marks'!$F$3,"")</f>
        <v/>
      </c>
      <c r="G674" s="323" t="str">
        <f>IF(AND('statement of marks'!$D$3=5,'statement of marks'!CX22="mRrh.kZ"),'statement of marks'!$F$3,"")</f>
        <v/>
      </c>
      <c r="H674" s="321"/>
    </row>
    <row r="675" spans="1:8" ht="18.25" customHeight="1">
      <c r="A675" s="305"/>
      <c r="B675" s="350" t="str">
        <f>'statement of marks'!$BZ$5</f>
        <v>fgUnh</v>
      </c>
      <c r="C675" s="324"/>
      <c r="D675" s="325"/>
      <c r="E675" s="326" t="str">
        <f>IF(OR('statement of marks'!$CB22="",E674=""),"",'statement of marks'!$CB22)</f>
        <v/>
      </c>
      <c r="F675" s="326" t="str">
        <f>IF(OR('statement of marks'!$CB22="",F674=""),"",'statement of marks'!$CB22)</f>
        <v/>
      </c>
      <c r="G675" s="326" t="str">
        <f>IF(OR('statement of marks'!$CB22="",G674=""),"",'statement of marks'!$CB22)</f>
        <v/>
      </c>
      <c r="H675" s="321"/>
    </row>
    <row r="676" spans="1:8" ht="18.25" customHeight="1">
      <c r="A676" s="305"/>
      <c r="B676" s="350" t="str">
        <f>'statement of marks'!$CC$5</f>
        <v>vaxszth</v>
      </c>
      <c r="C676" s="324"/>
      <c r="D676" s="325"/>
      <c r="E676" s="326" t="str">
        <f>IF(OR('statement of marks'!$CE22="",E674=""),"",'statement of marks'!$CE22)</f>
        <v/>
      </c>
      <c r="F676" s="326" t="str">
        <f>IF(OR('statement of marks'!$CE22="",F674=""),"",'statement of marks'!$CE22)</f>
        <v/>
      </c>
      <c r="G676" s="326" t="str">
        <f>IF(OR('statement of marks'!$CE22="",G674=""),"",'statement of marks'!$CE22)</f>
        <v/>
      </c>
      <c r="H676" s="321"/>
    </row>
    <row r="677" spans="1:8" ht="18.25" customHeight="1">
      <c r="A677" s="305"/>
      <c r="B677" s="350" t="str">
        <f>'statement of marks'!$CF$5</f>
        <v>xf.kr</v>
      </c>
      <c r="C677" s="324"/>
      <c r="D677" s="325"/>
      <c r="E677" s="326" t="str">
        <f>IF(OR('statement of marks'!$CH22="",E674=""),"",'statement of marks'!$CH22)</f>
        <v/>
      </c>
      <c r="F677" s="326" t="str">
        <f>IF(OR('statement of marks'!$CH22="",F674=""),"",'statement of marks'!$CH22)</f>
        <v/>
      </c>
      <c r="G677" s="326" t="str">
        <f>IF(OR('statement of marks'!$CH22="",G674=""),"",'statement of marks'!$CH22)</f>
        <v/>
      </c>
      <c r="H677" s="321"/>
    </row>
    <row r="678" spans="1:8" ht="18.25" customHeight="1">
      <c r="A678" s="305"/>
      <c r="B678" s="350" t="str">
        <f>'statement of marks'!$CI$5</f>
        <v>Ik;kZoj.k v/;;u</v>
      </c>
      <c r="C678" s="324"/>
      <c r="D678" s="325"/>
      <c r="E678" s="326" t="str">
        <f>IF(OR('statement of marks'!$CK22="",E675=""),"",'statement of marks'!$CK22)</f>
        <v/>
      </c>
      <c r="F678" s="326" t="str">
        <f>IF(OR('statement of marks'!$CK22="",F675=""),"",'statement of marks'!$CK22)</f>
        <v/>
      </c>
      <c r="G678" s="326" t="str">
        <f>IF(OR('statement of marks'!$CK22="",G675=""),"",'statement of marks'!$CK22)</f>
        <v/>
      </c>
      <c r="H678" s="321"/>
    </row>
    <row r="679" spans="1:8" ht="18.25" customHeight="1">
      <c r="A679" s="305"/>
      <c r="B679" s="350" t="str">
        <f>'statement of marks'!$CL$5</f>
        <v>dk;kZuqHko</v>
      </c>
      <c r="C679" s="324"/>
      <c r="D679" s="325"/>
      <c r="E679" s="326" t="str">
        <f>IF(OR('statement of marks'!$CN22="",E674=""),"",'statement of marks'!$CN22)</f>
        <v/>
      </c>
      <c r="F679" s="326" t="str">
        <f>IF(OR('statement of marks'!$CN22="",F674=""),"",'statement of marks'!$CN22)</f>
        <v/>
      </c>
      <c r="G679" s="326" t="str">
        <f>IF(OR('statement of marks'!$CN22="",G674=""),"",'statement of marks'!$CN22)</f>
        <v/>
      </c>
      <c r="H679" s="321"/>
    </row>
    <row r="680" spans="1:8" ht="18.25" customHeight="1">
      <c r="A680" s="305"/>
      <c r="B680" s="350" t="str">
        <f>'statement of marks'!$CO$5</f>
        <v>dyk f'k{kk</v>
      </c>
      <c r="C680" s="324"/>
      <c r="D680" s="325"/>
      <c r="E680" s="327" t="str">
        <f>IF(OR('statement of marks'!$CQ22="",E674=""),"",'statement of marks'!$CQ22)</f>
        <v/>
      </c>
      <c r="F680" s="327" t="str">
        <f>IF(OR('statement of marks'!$CQ22="",F674=""),"",'statement of marks'!$CQ22)</f>
        <v/>
      </c>
      <c r="G680" s="327" t="str">
        <f>IF(OR('statement of marks'!$CQ22="",G674=""),"",'statement of marks'!$CQ22)</f>
        <v/>
      </c>
      <c r="H680" s="321"/>
    </row>
    <row r="681" spans="1:8" ht="18.25" customHeight="1">
      <c r="A681" s="305"/>
      <c r="B681" s="328" t="s">
        <v>624</v>
      </c>
      <c r="C681" s="329" t="str">
        <f>C674</f>
        <v/>
      </c>
      <c r="D681" s="329" t="str">
        <f>D674</f>
        <v/>
      </c>
      <c r="E681" s="330" t="str">
        <f>E674</f>
        <v/>
      </c>
      <c r="F681" s="329" t="str">
        <f>F674</f>
        <v/>
      </c>
      <c r="G681" s="329" t="str">
        <f>G674</f>
        <v/>
      </c>
      <c r="H681" s="321"/>
    </row>
    <row r="682" spans="1:8" ht="18.25" customHeight="1">
      <c r="A682" s="305"/>
      <c r="B682" s="350" t="str">
        <f>'statement of marks'!$CV$5</f>
        <v>Nk= mifLFkfr</v>
      </c>
      <c r="C682" s="331"/>
      <c r="D682" s="331"/>
      <c r="E682" s="332" t="str">
        <f>IF(OR('statement of marks'!$CV22="",E674=""),"",'statement of marks'!$CV22)</f>
        <v/>
      </c>
      <c r="F682" s="332" t="str">
        <f>IF(OR('statement of marks'!$CV22="",F674=""),"",'statement of marks'!$CV22)</f>
        <v/>
      </c>
      <c r="G682" s="332" t="str">
        <f>IF(OR('statement of marks'!$CV22="",G674=""),"",'statement of marks'!$CV22)</f>
        <v/>
      </c>
      <c r="H682" s="321"/>
    </row>
    <row r="683" spans="1:8" ht="18.25" customHeight="1">
      <c r="A683" s="305"/>
      <c r="B683" s="350" t="str">
        <f>'statement of marks'!$CU$5</f>
        <v>dqy ehfVax</v>
      </c>
      <c r="C683" s="333"/>
      <c r="D683" s="333"/>
      <c r="E683" s="333" t="str">
        <f>IF(OR('statement of marks'!$CU22="",E674=""),"",'statement of marks'!$CU22)</f>
        <v/>
      </c>
      <c r="F683" s="333" t="str">
        <f>IF(OR('statement of marks'!$CU22="",F674=""),"",'statement of marks'!$CU22)</f>
        <v/>
      </c>
      <c r="G683" s="333" t="str">
        <f>IF(OR('statement of marks'!$CU22="",G674=""),"",'statement of marks'!$CU22)</f>
        <v/>
      </c>
      <c r="H683" s="321"/>
    </row>
    <row r="684" spans="1:8" ht="18.25" customHeight="1">
      <c r="A684" s="305"/>
      <c r="B684" s="350" t="s">
        <v>600</v>
      </c>
      <c r="C684" s="333" t="str">
        <f>IF(OR(C682="",C683=""),"",C682/C683*100)</f>
        <v/>
      </c>
      <c r="D684" s="333" t="str">
        <f t="shared" ref="D684:G684" si="18">IF(OR(D682="",D683=""),"",D682/D683*100)</f>
        <v/>
      </c>
      <c r="E684" s="333" t="str">
        <f t="shared" si="18"/>
        <v/>
      </c>
      <c r="F684" s="333" t="str">
        <f t="shared" si="18"/>
        <v/>
      </c>
      <c r="G684" s="333" t="str">
        <f t="shared" si="18"/>
        <v/>
      </c>
      <c r="H684" s="321"/>
    </row>
    <row r="685" spans="1:8" ht="18.25" customHeight="1">
      <c r="A685" s="305"/>
      <c r="B685" s="350" t="s">
        <v>601</v>
      </c>
      <c r="C685" s="333"/>
      <c r="D685" s="333"/>
      <c r="E685" s="333"/>
      <c r="F685" s="333"/>
      <c r="G685" s="333"/>
      <c r="H685" s="321"/>
    </row>
    <row r="686" spans="1:8" ht="18.25" customHeight="1">
      <c r="A686" s="305"/>
      <c r="B686" s="351" t="s">
        <v>598</v>
      </c>
      <c r="C686" s="1028" t="str">
        <f>IF('statement of marks'!DE22="","",'statement of marks'!DE22)</f>
        <v/>
      </c>
      <c r="D686" s="1029"/>
      <c r="E686" s="1029"/>
      <c r="F686" s="1029"/>
      <c r="G686" s="1029"/>
      <c r="H686" s="1030"/>
    </row>
    <row r="687" spans="1:8" ht="18.25" customHeight="1">
      <c r="A687" s="1033"/>
      <c r="B687" s="1034"/>
      <c r="C687" s="1026"/>
      <c r="D687" s="1026"/>
      <c r="E687" s="1026"/>
      <c r="F687" s="1026"/>
      <c r="G687" s="1026"/>
      <c r="H687" s="1027"/>
    </row>
    <row r="688" spans="1:8" ht="18.25" customHeight="1" thickBot="1">
      <c r="A688" s="1031" t="s">
        <v>603</v>
      </c>
      <c r="B688" s="1032"/>
      <c r="C688" s="1032" t="s">
        <v>66</v>
      </c>
      <c r="D688" s="1032"/>
      <c r="E688" s="1032"/>
      <c r="F688" s="1035" t="s">
        <v>604</v>
      </c>
      <c r="G688" s="1035"/>
      <c r="H688" s="1036"/>
    </row>
    <row r="689" spans="1:8" ht="18.25" customHeight="1">
      <c r="A689" s="1015" t="s">
        <v>572</v>
      </c>
      <c r="B689" s="1016"/>
      <c r="C689" s="1016"/>
      <c r="D689" s="1016"/>
      <c r="E689" s="1016"/>
      <c r="F689" s="1016"/>
      <c r="G689" s="1016"/>
      <c r="H689" s="1017"/>
    </row>
    <row r="690" spans="1:8" ht="18.25" customHeight="1">
      <c r="A690" s="1018" t="s">
        <v>591</v>
      </c>
      <c r="B690" s="1019"/>
      <c r="C690" s="1019"/>
      <c r="D690" s="1019"/>
      <c r="E690" s="1019"/>
      <c r="F690" s="1019"/>
      <c r="G690" s="1019"/>
      <c r="H690" s="1020"/>
    </row>
    <row r="691" spans="1:8" ht="18.25" customHeight="1">
      <c r="A691" s="305"/>
      <c r="B691" s="1021" t="s">
        <v>67</v>
      </c>
      <c r="C691" s="1021"/>
      <c r="D691" s="306">
        <f>YEAR(details!F23)</f>
        <v>1900</v>
      </c>
      <c r="E691" s="352" t="s">
        <v>574</v>
      </c>
      <c r="F691" s="308" t="str">
        <f>'statement of marks'!$F$3</f>
        <v>2015-16</v>
      </c>
      <c r="G691" s="1021" t="s">
        <v>575</v>
      </c>
      <c r="H691" s="1022"/>
    </row>
    <row r="692" spans="1:8" ht="18.25" customHeight="1">
      <c r="A692" s="305"/>
      <c r="B692" s="1000" t="s">
        <v>573</v>
      </c>
      <c r="C692" s="1001"/>
      <c r="D692" s="1013" t="str">
        <f>'statement of marks'!$A$1</f>
        <v>jk- ck- ek/;fed fo|ky; uohu] fuEckgsM+k</v>
      </c>
      <c r="E692" s="1013"/>
      <c r="F692" s="1013"/>
      <c r="G692" s="1013"/>
      <c r="H692" s="1014"/>
    </row>
    <row r="693" spans="1:8" ht="18.25" customHeight="1">
      <c r="A693" s="305"/>
      <c r="B693" s="1000" t="str">
        <f>'statement of marks'!$H$3</f>
        <v xml:space="preserve">fo|ky; dk Mkbl dksM+ </v>
      </c>
      <c r="C693" s="1001"/>
      <c r="D693" s="1009" t="str">
        <f>'statement of marks'!$I$3</f>
        <v>00001</v>
      </c>
      <c r="E693" s="1010"/>
      <c r="F693" s="1011"/>
      <c r="G693" s="1011"/>
      <c r="H693" s="1012"/>
    </row>
    <row r="694" spans="1:8" ht="18.25" customHeight="1">
      <c r="A694" s="305"/>
      <c r="B694" s="1000" t="s">
        <v>560</v>
      </c>
      <c r="C694" s="1001"/>
      <c r="D694" s="1013" t="str">
        <f>IF('statement of marks'!H23="","",'statement of marks'!H23)</f>
        <v>v 017</v>
      </c>
      <c r="E694" s="1013"/>
      <c r="F694" s="1013"/>
      <c r="G694" s="1013"/>
      <c r="H694" s="1014"/>
    </row>
    <row r="695" spans="1:8" ht="18.25" customHeight="1">
      <c r="A695" s="305"/>
      <c r="B695" s="1000" t="s">
        <v>576</v>
      </c>
      <c r="C695" s="1001"/>
      <c r="D695" s="309" t="str">
        <f>IF('statement of marks'!C23="B","Nk=",IF('statement of marks'!C23="G","Nk=k",""))</f>
        <v/>
      </c>
      <c r="E695" s="353" t="s">
        <v>566</v>
      </c>
      <c r="F695" s="1040" t="str">
        <f>IF('statement of marks'!B23="","",'statement of marks'!B23)</f>
        <v/>
      </c>
      <c r="G695" s="1040"/>
      <c r="H695" s="1041"/>
    </row>
    <row r="696" spans="1:8" ht="18.25" customHeight="1">
      <c r="A696" s="305"/>
      <c r="B696" s="1000" t="s">
        <v>562</v>
      </c>
      <c r="C696" s="1001"/>
      <c r="D696" s="1013" t="str">
        <f>IF('statement of marks'!J23="","",'statement of marks'!J23)</f>
        <v>l 017</v>
      </c>
      <c r="E696" s="1013"/>
      <c r="F696" s="1013"/>
      <c r="G696" s="1013"/>
      <c r="H696" s="1014"/>
    </row>
    <row r="697" spans="1:8" ht="18.25" customHeight="1">
      <c r="A697" s="305"/>
      <c r="B697" s="1000" t="s">
        <v>561</v>
      </c>
      <c r="C697" s="1001"/>
      <c r="D697" s="1013" t="str">
        <f>IF('statement of marks'!I23="","",'statement of marks'!I23)</f>
        <v>c 017</v>
      </c>
      <c r="E697" s="1013"/>
      <c r="F697" s="1013"/>
      <c r="G697" s="1013"/>
      <c r="H697" s="1014"/>
    </row>
    <row r="698" spans="1:8" ht="18.25" customHeight="1">
      <c r="A698" s="305"/>
      <c r="B698" s="1000" t="s">
        <v>578</v>
      </c>
      <c r="C698" s="1001"/>
      <c r="D698" s="1013" t="str">
        <f>IF(details!M23="","",details!M23)</f>
        <v/>
      </c>
      <c r="E698" s="1013"/>
      <c r="F698" s="1013"/>
      <c r="G698" s="1013"/>
      <c r="H698" s="1014"/>
    </row>
    <row r="699" spans="1:8" ht="18.25" customHeight="1">
      <c r="A699" s="305"/>
      <c r="B699" s="1000" t="s">
        <v>623</v>
      </c>
      <c r="C699" s="1001"/>
      <c r="D699" s="1013" t="str">
        <f>IF(details!N23="","",details!N23)</f>
        <v/>
      </c>
      <c r="E699" s="1013"/>
      <c r="F699" s="1013"/>
      <c r="G699" s="1013"/>
      <c r="H699" s="1014"/>
    </row>
    <row r="700" spans="1:8" ht="18.25" customHeight="1">
      <c r="A700" s="305"/>
      <c r="B700" s="1000" t="s">
        <v>64</v>
      </c>
      <c r="C700" s="1001"/>
      <c r="D700" s="311" t="str">
        <f>'statement of marks'!$D$3</f>
        <v>2 A</v>
      </c>
      <c r="E700" s="312" t="s">
        <v>564</v>
      </c>
      <c r="F700" s="313" t="str">
        <f>IF('statement of marks'!E23="","",'statement of marks'!E23)</f>
        <v/>
      </c>
      <c r="G700" s="312" t="s">
        <v>577</v>
      </c>
      <c r="H700" s="314" t="str">
        <f>IF(details!F23="","",details!F23)</f>
        <v/>
      </c>
    </row>
    <row r="701" spans="1:8" ht="18.25" customHeight="1">
      <c r="A701" s="305"/>
      <c r="B701" s="1000" t="s">
        <v>567</v>
      </c>
      <c r="C701" s="1001"/>
      <c r="D701" s="1044" t="str">
        <f>IF('statement of marks'!F23="","",'statement of marks'!F23)</f>
        <v/>
      </c>
      <c r="E701" s="1044"/>
      <c r="F701" s="1044"/>
      <c r="G701" s="1044"/>
      <c r="H701" s="1045"/>
    </row>
    <row r="702" spans="1:8" ht="18.25" customHeight="1">
      <c r="A702" s="305"/>
      <c r="B702" s="1000" t="s">
        <v>568</v>
      </c>
      <c r="C702" s="1001"/>
      <c r="D702" s="1037" t="str">
        <f>IF('statement of marks'!G23="","",'statement of marks'!G23)</f>
        <v/>
      </c>
      <c r="E702" s="1037"/>
      <c r="F702" s="1037"/>
      <c r="G702" s="1037"/>
      <c r="H702" s="1038"/>
    </row>
    <row r="703" spans="1:8" ht="18.25" customHeight="1">
      <c r="A703" s="305"/>
      <c r="B703" s="1023" t="s">
        <v>579</v>
      </c>
      <c r="C703" s="1024"/>
      <c r="D703" s="1024"/>
      <c r="E703" s="1025"/>
      <c r="F703" s="1046" t="str">
        <f>IF(details!P23="","",details!P23)</f>
        <v/>
      </c>
      <c r="G703" s="1046"/>
      <c r="H703" s="1047"/>
    </row>
    <row r="704" spans="1:8" ht="18.25" customHeight="1">
      <c r="A704" s="305"/>
      <c r="B704" s="1000" t="s">
        <v>583</v>
      </c>
      <c r="C704" s="1001"/>
      <c r="D704" s="1013" t="str">
        <f>IF(details!L23="","",details!L23)</f>
        <v>Ik 017</v>
      </c>
      <c r="E704" s="1013"/>
      <c r="F704" s="1013"/>
      <c r="G704" s="1013"/>
      <c r="H704" s="1014"/>
    </row>
    <row r="705" spans="1:8" ht="18.25" customHeight="1">
      <c r="A705" s="305"/>
      <c r="B705" s="1000" t="s">
        <v>584</v>
      </c>
      <c r="C705" s="1001"/>
      <c r="D705" s="1013" t="str">
        <f>IF(details!O23="","",details!O23)</f>
        <v/>
      </c>
      <c r="E705" s="1013"/>
      <c r="F705" s="1013"/>
      <c r="G705" s="1013"/>
      <c r="H705" s="1014"/>
    </row>
    <row r="706" spans="1:8" ht="18.25" customHeight="1">
      <c r="A706" s="305"/>
      <c r="B706" s="1000" t="s">
        <v>585</v>
      </c>
      <c r="C706" s="1001"/>
      <c r="D706" s="354" t="str">
        <f>IF('statement of marks'!CX23="mRrh.kZ",'statement of marks'!$D$3,"")</f>
        <v/>
      </c>
      <c r="E706" s="1003" t="s">
        <v>586</v>
      </c>
      <c r="F706" s="1003"/>
      <c r="G706" s="1042" t="str">
        <f>IF(D706="","",D706+1)</f>
        <v/>
      </c>
      <c r="H706" s="1043"/>
    </row>
    <row r="707" spans="1:8" ht="18.25" customHeight="1">
      <c r="A707" s="305"/>
      <c r="B707" s="1000" t="s">
        <v>587</v>
      </c>
      <c r="C707" s="1001"/>
      <c r="D707" s="1006">
        <f>IF(details!$L$4="","",details!$L$4)</f>
        <v>42460</v>
      </c>
      <c r="E707" s="1007"/>
      <c r="F707" s="1003"/>
      <c r="G707" s="1003"/>
      <c r="H707" s="1048"/>
    </row>
    <row r="708" spans="1:8" ht="18.25" customHeight="1">
      <c r="A708" s="305"/>
      <c r="B708" s="1003"/>
      <c r="C708" s="1003"/>
      <c r="D708" s="1004"/>
      <c r="E708" s="1005"/>
      <c r="F708" s="1002"/>
      <c r="G708" s="1002"/>
      <c r="H708" s="1008"/>
    </row>
    <row r="709" spans="1:8" ht="18.25" customHeight="1">
      <c r="A709" s="305"/>
      <c r="B709" s="1003" t="str">
        <f>IF(details!$H$4="","",details!$H$4)</f>
        <v>Jherh js[kk oekZ</v>
      </c>
      <c r="C709" s="1003"/>
      <c r="D709" s="1004"/>
      <c r="E709" s="1005"/>
      <c r="F709" s="1002" t="str">
        <f>IF(details!$E$4="","",details!$E$4)</f>
        <v>Jh jk/ks';ke tk'kh</v>
      </c>
      <c r="G709" s="1002"/>
      <c r="H709" s="1008"/>
    </row>
    <row r="710" spans="1:8" ht="18.25" customHeight="1">
      <c r="A710" s="1039" t="s">
        <v>588</v>
      </c>
      <c r="B710" s="1002"/>
      <c r="C710" s="1002"/>
      <c r="D710" s="1002" t="s">
        <v>589</v>
      </c>
      <c r="E710" s="1002"/>
      <c r="F710" s="1002" t="s">
        <v>590</v>
      </c>
      <c r="G710" s="1002"/>
      <c r="H710" s="1008"/>
    </row>
    <row r="711" spans="1:8" ht="18.25" customHeight="1">
      <c r="A711" s="1018" t="s">
        <v>599</v>
      </c>
      <c r="B711" s="1019"/>
      <c r="C711" s="1019"/>
      <c r="D711" s="1019"/>
      <c r="E711" s="1019"/>
      <c r="F711" s="1019"/>
      <c r="G711" s="1019"/>
      <c r="H711" s="1020"/>
    </row>
    <row r="712" spans="1:8" ht="18.25" customHeight="1">
      <c r="A712" s="305"/>
      <c r="B712" s="351" t="s">
        <v>560</v>
      </c>
      <c r="C712" s="1013" t="str">
        <f>IF('statement of marks'!H23="","",'statement of marks'!H23)</f>
        <v>v 017</v>
      </c>
      <c r="D712" s="1013"/>
      <c r="E712" s="1013"/>
      <c r="F712" s="1013"/>
      <c r="G712" s="1013"/>
      <c r="H712" s="1014"/>
    </row>
    <row r="713" spans="1:8" ht="18.25" customHeight="1">
      <c r="A713" s="305"/>
      <c r="B713" s="351" t="s">
        <v>561</v>
      </c>
      <c r="C713" s="1013" t="str">
        <f>IF('statement of marks'!I23="","",'statement of marks'!I23)</f>
        <v>c 017</v>
      </c>
      <c r="D713" s="1013"/>
      <c r="E713" s="1013"/>
      <c r="F713" s="1013"/>
      <c r="G713" s="1013"/>
      <c r="H713" s="1014"/>
    </row>
    <row r="714" spans="1:8" ht="18.25" customHeight="1">
      <c r="A714" s="305"/>
      <c r="B714" s="351" t="s">
        <v>562</v>
      </c>
      <c r="C714" s="1013" t="str">
        <f>IF('statement of marks'!J23="","",'statement of marks'!J23)</f>
        <v>l 017</v>
      </c>
      <c r="D714" s="1013"/>
      <c r="E714" s="1013"/>
      <c r="F714" s="1013"/>
      <c r="G714" s="1013"/>
      <c r="H714" s="1014"/>
    </row>
    <row r="715" spans="1:8" ht="18.25" customHeight="1">
      <c r="A715" s="305"/>
      <c r="B715" s="351" t="s">
        <v>567</v>
      </c>
      <c r="C715" s="317" t="str">
        <f>IF('statement of marks'!F23="","",'statement of marks'!F23)</f>
        <v/>
      </c>
      <c r="D715" s="318" t="s">
        <v>602</v>
      </c>
      <c r="E715" s="1037" t="str">
        <f>IF('statement of marks'!G23="","",'statement of marks'!G23)</f>
        <v/>
      </c>
      <c r="F715" s="1037"/>
      <c r="G715" s="1037"/>
      <c r="H715" s="1038"/>
    </row>
    <row r="716" spans="1:8" ht="18.25" customHeight="1">
      <c r="A716" s="305"/>
      <c r="B716" s="351" t="s">
        <v>565</v>
      </c>
      <c r="C716" s="319" t="s">
        <v>592</v>
      </c>
      <c r="D716" s="320" t="s">
        <v>593</v>
      </c>
      <c r="E716" s="320" t="s">
        <v>594</v>
      </c>
      <c r="F716" s="320" t="s">
        <v>595</v>
      </c>
      <c r="G716" s="320" t="s">
        <v>596</v>
      </c>
      <c r="H716" s="321"/>
    </row>
    <row r="717" spans="1:8" ht="18.25" customHeight="1">
      <c r="A717" s="305"/>
      <c r="B717" s="350" t="s">
        <v>597</v>
      </c>
      <c r="C717" s="323" t="str">
        <f>IF(AND('statement of marks'!$D$3=1,'statement of marks'!CX23="mRrh.kZ"),'statement of marks'!$F$3,"")</f>
        <v/>
      </c>
      <c r="D717" s="323" t="str">
        <f>IF(AND('statement of marks'!$D$3=2,'statement of marks'!CX23="mRrh.kZ"),'statement of marks'!$F$3,"")</f>
        <v/>
      </c>
      <c r="E717" s="323" t="str">
        <f>IF(AND('statement of marks'!$D$3=3,'statement of marks'!CX23="mRrh.kZ"),'statement of marks'!$F$3,"")</f>
        <v/>
      </c>
      <c r="F717" s="323" t="str">
        <f>IF(AND('statement of marks'!$D$3=4,'statement of marks'!CX23="mRrh.kZ"),'statement of marks'!$F$3,"")</f>
        <v/>
      </c>
      <c r="G717" s="323" t="str">
        <f>IF(AND('statement of marks'!$D$3=5,'statement of marks'!CX23="mRrh.kZ"),'statement of marks'!$F$3,"")</f>
        <v/>
      </c>
      <c r="H717" s="321"/>
    </row>
    <row r="718" spans="1:8" ht="18.25" customHeight="1">
      <c r="A718" s="305"/>
      <c r="B718" s="350" t="str">
        <f>'statement of marks'!$BZ$5</f>
        <v>fgUnh</v>
      </c>
      <c r="C718" s="324"/>
      <c r="D718" s="325"/>
      <c r="E718" s="326" t="str">
        <f>IF(OR('statement of marks'!$CB23="",E717=""),"",'statement of marks'!$CB23)</f>
        <v/>
      </c>
      <c r="F718" s="326" t="str">
        <f>IF(OR('statement of marks'!$CB23="",F717=""),"",'statement of marks'!$CB23)</f>
        <v/>
      </c>
      <c r="G718" s="326" t="str">
        <f>IF(OR('statement of marks'!$CB23="",G717=""),"",'statement of marks'!$CB23)</f>
        <v/>
      </c>
      <c r="H718" s="321"/>
    </row>
    <row r="719" spans="1:8" ht="18.25" customHeight="1">
      <c r="A719" s="305"/>
      <c r="B719" s="350" t="str">
        <f>'statement of marks'!$CC$5</f>
        <v>vaxszth</v>
      </c>
      <c r="C719" s="324"/>
      <c r="D719" s="325"/>
      <c r="E719" s="326" t="str">
        <f>IF(OR('statement of marks'!$CE23="",E717=""),"",'statement of marks'!$CE23)</f>
        <v/>
      </c>
      <c r="F719" s="326" t="str">
        <f>IF(OR('statement of marks'!$CE23="",F717=""),"",'statement of marks'!$CE23)</f>
        <v/>
      </c>
      <c r="G719" s="326" t="str">
        <f>IF(OR('statement of marks'!$CE23="",G717=""),"",'statement of marks'!$CE23)</f>
        <v/>
      </c>
      <c r="H719" s="321"/>
    </row>
    <row r="720" spans="1:8" ht="18.25" customHeight="1">
      <c r="A720" s="305"/>
      <c r="B720" s="350" t="str">
        <f>'statement of marks'!$CF$5</f>
        <v>xf.kr</v>
      </c>
      <c r="C720" s="324"/>
      <c r="D720" s="325"/>
      <c r="E720" s="326" t="str">
        <f>IF(OR('statement of marks'!$CH23="",E717=""),"",'statement of marks'!$CH23)</f>
        <v/>
      </c>
      <c r="F720" s="326" t="str">
        <f>IF(OR('statement of marks'!$CH23="",F717=""),"",'statement of marks'!$CH23)</f>
        <v/>
      </c>
      <c r="G720" s="326" t="str">
        <f>IF(OR('statement of marks'!$CH23="",G717=""),"",'statement of marks'!$CH23)</f>
        <v/>
      </c>
      <c r="H720" s="321"/>
    </row>
    <row r="721" spans="1:8" ht="18.25" customHeight="1">
      <c r="A721" s="305"/>
      <c r="B721" s="350" t="str">
        <f>'statement of marks'!$CI$5</f>
        <v>Ik;kZoj.k v/;;u</v>
      </c>
      <c r="C721" s="324"/>
      <c r="D721" s="325"/>
      <c r="E721" s="326" t="str">
        <f>IF(OR('statement of marks'!$CK23="",E718=""),"",'statement of marks'!$CK23)</f>
        <v/>
      </c>
      <c r="F721" s="326" t="str">
        <f>IF(OR('statement of marks'!$CK23="",F718=""),"",'statement of marks'!$CK23)</f>
        <v/>
      </c>
      <c r="G721" s="326" t="str">
        <f>IF(OR('statement of marks'!$CK23="",G718=""),"",'statement of marks'!$CK23)</f>
        <v/>
      </c>
      <c r="H721" s="321"/>
    </row>
    <row r="722" spans="1:8" ht="18.25" customHeight="1">
      <c r="A722" s="305"/>
      <c r="B722" s="350" t="str">
        <f>'statement of marks'!$CL$5</f>
        <v>dk;kZuqHko</v>
      </c>
      <c r="C722" s="324"/>
      <c r="D722" s="325"/>
      <c r="E722" s="326" t="str">
        <f>IF(OR('statement of marks'!$CN23="",E717=""),"",'statement of marks'!$CN23)</f>
        <v/>
      </c>
      <c r="F722" s="326" t="str">
        <f>IF(OR('statement of marks'!$CN23="",F717=""),"",'statement of marks'!$CN23)</f>
        <v/>
      </c>
      <c r="G722" s="326" t="str">
        <f>IF(OR('statement of marks'!$CN23="",G717=""),"",'statement of marks'!$CN23)</f>
        <v/>
      </c>
      <c r="H722" s="321"/>
    </row>
    <row r="723" spans="1:8" ht="18.25" customHeight="1">
      <c r="A723" s="305"/>
      <c r="B723" s="350" t="str">
        <f>'statement of marks'!$CO$5</f>
        <v>dyk f'k{kk</v>
      </c>
      <c r="C723" s="324"/>
      <c r="D723" s="325"/>
      <c r="E723" s="327" t="str">
        <f>IF(OR('statement of marks'!$CQ23="",E717=""),"",'statement of marks'!$CQ23)</f>
        <v/>
      </c>
      <c r="F723" s="327" t="str">
        <f>IF(OR('statement of marks'!$CQ23="",F717=""),"",'statement of marks'!$CQ23)</f>
        <v/>
      </c>
      <c r="G723" s="327" t="str">
        <f>IF(OR('statement of marks'!$CQ23="",G717=""),"",'statement of marks'!$CQ23)</f>
        <v/>
      </c>
      <c r="H723" s="321"/>
    </row>
    <row r="724" spans="1:8" ht="18.25" customHeight="1">
      <c r="A724" s="305"/>
      <c r="B724" s="328" t="s">
        <v>624</v>
      </c>
      <c r="C724" s="329" t="str">
        <f>C717</f>
        <v/>
      </c>
      <c r="D724" s="329" t="str">
        <f>D717</f>
        <v/>
      </c>
      <c r="E724" s="330" t="str">
        <f>E717</f>
        <v/>
      </c>
      <c r="F724" s="329" t="str">
        <f>F717</f>
        <v/>
      </c>
      <c r="G724" s="329" t="str">
        <f>G717</f>
        <v/>
      </c>
      <c r="H724" s="321"/>
    </row>
    <row r="725" spans="1:8" ht="18.25" customHeight="1">
      <c r="A725" s="305"/>
      <c r="B725" s="350" t="str">
        <f>'statement of marks'!$CV$5</f>
        <v>Nk= mifLFkfr</v>
      </c>
      <c r="C725" s="331"/>
      <c r="D725" s="331"/>
      <c r="E725" s="332" t="str">
        <f>IF(OR('statement of marks'!$CV23="",E717=""),"",'statement of marks'!$CV23)</f>
        <v/>
      </c>
      <c r="F725" s="332" t="str">
        <f>IF(OR('statement of marks'!$CV23="",F717=""),"",'statement of marks'!$CV23)</f>
        <v/>
      </c>
      <c r="G725" s="332" t="str">
        <f>IF(OR('statement of marks'!$CV23="",G717=""),"",'statement of marks'!$CV23)</f>
        <v/>
      </c>
      <c r="H725" s="321"/>
    </row>
    <row r="726" spans="1:8" ht="18.25" customHeight="1">
      <c r="A726" s="305"/>
      <c r="B726" s="350" t="str">
        <f>'statement of marks'!$CU$5</f>
        <v>dqy ehfVax</v>
      </c>
      <c r="C726" s="333"/>
      <c r="D726" s="333"/>
      <c r="E726" s="333" t="str">
        <f>IF(OR('statement of marks'!$CU23="",E717=""),"",'statement of marks'!$CU23)</f>
        <v/>
      </c>
      <c r="F726" s="333" t="str">
        <f>IF(OR('statement of marks'!$CU23="",F717=""),"",'statement of marks'!$CU23)</f>
        <v/>
      </c>
      <c r="G726" s="333" t="str">
        <f>IF(OR('statement of marks'!$CU23="",G717=""),"",'statement of marks'!$CU23)</f>
        <v/>
      </c>
      <c r="H726" s="321"/>
    </row>
    <row r="727" spans="1:8" ht="18.25" customHeight="1">
      <c r="A727" s="305"/>
      <c r="B727" s="350" t="s">
        <v>600</v>
      </c>
      <c r="C727" s="333" t="str">
        <f>IF(OR(C725="",C726=""),"",C725/C726*100)</f>
        <v/>
      </c>
      <c r="D727" s="333" t="str">
        <f t="shared" ref="D727:G727" si="19">IF(OR(D725="",D726=""),"",D725/D726*100)</f>
        <v/>
      </c>
      <c r="E727" s="333" t="str">
        <f t="shared" si="19"/>
        <v/>
      </c>
      <c r="F727" s="333" t="str">
        <f t="shared" si="19"/>
        <v/>
      </c>
      <c r="G727" s="333" t="str">
        <f t="shared" si="19"/>
        <v/>
      </c>
      <c r="H727" s="321"/>
    </row>
    <row r="728" spans="1:8" ht="18.25" customHeight="1">
      <c r="A728" s="305"/>
      <c r="B728" s="350" t="s">
        <v>601</v>
      </c>
      <c r="C728" s="333"/>
      <c r="D728" s="333"/>
      <c r="E728" s="333"/>
      <c r="F728" s="333"/>
      <c r="G728" s="333"/>
      <c r="H728" s="321"/>
    </row>
    <row r="729" spans="1:8" ht="18.25" customHeight="1">
      <c r="A729" s="305"/>
      <c r="B729" s="351" t="s">
        <v>598</v>
      </c>
      <c r="C729" s="1028" t="str">
        <f>IF('statement of marks'!DE23="","",'statement of marks'!DE23)</f>
        <v/>
      </c>
      <c r="D729" s="1029"/>
      <c r="E729" s="1029"/>
      <c r="F729" s="1029"/>
      <c r="G729" s="1029"/>
      <c r="H729" s="1030"/>
    </row>
    <row r="730" spans="1:8" ht="18.25" customHeight="1">
      <c r="A730" s="1033"/>
      <c r="B730" s="1034"/>
      <c r="C730" s="1026"/>
      <c r="D730" s="1026"/>
      <c r="E730" s="1026"/>
      <c r="F730" s="1026"/>
      <c r="G730" s="1026"/>
      <c r="H730" s="1027"/>
    </row>
    <row r="731" spans="1:8" ht="18.25" customHeight="1" thickBot="1">
      <c r="A731" s="1031" t="s">
        <v>603</v>
      </c>
      <c r="B731" s="1032"/>
      <c r="C731" s="1032" t="s">
        <v>66</v>
      </c>
      <c r="D731" s="1032"/>
      <c r="E731" s="1032"/>
      <c r="F731" s="1035" t="s">
        <v>604</v>
      </c>
      <c r="G731" s="1035"/>
      <c r="H731" s="1036"/>
    </row>
    <row r="732" spans="1:8" ht="18.25" customHeight="1">
      <c r="A732" s="1015" t="s">
        <v>572</v>
      </c>
      <c r="B732" s="1016"/>
      <c r="C732" s="1016"/>
      <c r="D732" s="1016"/>
      <c r="E732" s="1016"/>
      <c r="F732" s="1016"/>
      <c r="G732" s="1016"/>
      <c r="H732" s="1017"/>
    </row>
    <row r="733" spans="1:8" ht="18.25" customHeight="1">
      <c r="A733" s="1018" t="s">
        <v>591</v>
      </c>
      <c r="B733" s="1019"/>
      <c r="C733" s="1019"/>
      <c r="D733" s="1019"/>
      <c r="E733" s="1019"/>
      <c r="F733" s="1019"/>
      <c r="G733" s="1019"/>
      <c r="H733" s="1020"/>
    </row>
    <row r="734" spans="1:8" ht="18.25" customHeight="1">
      <c r="A734" s="305"/>
      <c r="B734" s="1021" t="s">
        <v>67</v>
      </c>
      <c r="C734" s="1021"/>
      <c r="D734" s="306">
        <f>YEAR(details!F24)</f>
        <v>1900</v>
      </c>
      <c r="E734" s="352" t="s">
        <v>574</v>
      </c>
      <c r="F734" s="308" t="str">
        <f>'statement of marks'!$F$3</f>
        <v>2015-16</v>
      </c>
      <c r="G734" s="1021" t="s">
        <v>575</v>
      </c>
      <c r="H734" s="1022"/>
    </row>
    <row r="735" spans="1:8" ht="18.25" customHeight="1">
      <c r="A735" s="305"/>
      <c r="B735" s="1000" t="s">
        <v>573</v>
      </c>
      <c r="C735" s="1001"/>
      <c r="D735" s="1013" t="str">
        <f>'statement of marks'!$A$1</f>
        <v>jk- ck- ek/;fed fo|ky; uohu] fuEckgsM+k</v>
      </c>
      <c r="E735" s="1013"/>
      <c r="F735" s="1013"/>
      <c r="G735" s="1013"/>
      <c r="H735" s="1014"/>
    </row>
    <row r="736" spans="1:8" ht="18.25" customHeight="1">
      <c r="A736" s="305"/>
      <c r="B736" s="1000" t="str">
        <f>'statement of marks'!$H$3</f>
        <v xml:space="preserve">fo|ky; dk Mkbl dksM+ </v>
      </c>
      <c r="C736" s="1001"/>
      <c r="D736" s="1009" t="str">
        <f>'statement of marks'!$I$3</f>
        <v>00001</v>
      </c>
      <c r="E736" s="1010"/>
      <c r="F736" s="1011"/>
      <c r="G736" s="1011"/>
      <c r="H736" s="1012"/>
    </row>
    <row r="737" spans="1:8" ht="18.25" customHeight="1">
      <c r="A737" s="305"/>
      <c r="B737" s="1000" t="s">
        <v>560</v>
      </c>
      <c r="C737" s="1001"/>
      <c r="D737" s="1013" t="str">
        <f>IF('statement of marks'!H24="","",'statement of marks'!H24)</f>
        <v>v 018</v>
      </c>
      <c r="E737" s="1013"/>
      <c r="F737" s="1013"/>
      <c r="G737" s="1013"/>
      <c r="H737" s="1014"/>
    </row>
    <row r="738" spans="1:8" ht="18.25" customHeight="1">
      <c r="A738" s="305"/>
      <c r="B738" s="1000" t="s">
        <v>576</v>
      </c>
      <c r="C738" s="1001"/>
      <c r="D738" s="309" t="str">
        <f>IF('statement of marks'!C24="B","Nk=",IF('statement of marks'!C24="G","Nk=k",""))</f>
        <v/>
      </c>
      <c r="E738" s="353" t="s">
        <v>566</v>
      </c>
      <c r="F738" s="1040" t="str">
        <f>IF('statement of marks'!B24="","",'statement of marks'!B24)</f>
        <v/>
      </c>
      <c r="G738" s="1040"/>
      <c r="H738" s="1041"/>
    </row>
    <row r="739" spans="1:8" ht="18.25" customHeight="1">
      <c r="A739" s="305"/>
      <c r="B739" s="1000" t="s">
        <v>562</v>
      </c>
      <c r="C739" s="1001"/>
      <c r="D739" s="1013" t="str">
        <f>IF('statement of marks'!J24="","",'statement of marks'!J24)</f>
        <v>l 018</v>
      </c>
      <c r="E739" s="1013"/>
      <c r="F739" s="1013"/>
      <c r="G739" s="1013"/>
      <c r="H739" s="1014"/>
    </row>
    <row r="740" spans="1:8" ht="18.25" customHeight="1">
      <c r="A740" s="305"/>
      <c r="B740" s="1000" t="s">
        <v>561</v>
      </c>
      <c r="C740" s="1001"/>
      <c r="D740" s="1013" t="str">
        <f>IF('statement of marks'!I24="","",'statement of marks'!I24)</f>
        <v>c 018</v>
      </c>
      <c r="E740" s="1013"/>
      <c r="F740" s="1013"/>
      <c r="G740" s="1013"/>
      <c r="H740" s="1014"/>
    </row>
    <row r="741" spans="1:8" ht="18.25" customHeight="1">
      <c r="A741" s="305"/>
      <c r="B741" s="1000" t="s">
        <v>578</v>
      </c>
      <c r="C741" s="1001"/>
      <c r="D741" s="1013" t="str">
        <f>IF(details!M24="","",details!M24)</f>
        <v/>
      </c>
      <c r="E741" s="1013"/>
      <c r="F741" s="1013"/>
      <c r="G741" s="1013"/>
      <c r="H741" s="1014"/>
    </row>
    <row r="742" spans="1:8" ht="18.25" customHeight="1">
      <c r="A742" s="305"/>
      <c r="B742" s="1000" t="s">
        <v>623</v>
      </c>
      <c r="C742" s="1001"/>
      <c r="D742" s="1013" t="str">
        <f>IF(details!N24="","",details!N24)</f>
        <v/>
      </c>
      <c r="E742" s="1013"/>
      <c r="F742" s="1013"/>
      <c r="G742" s="1013"/>
      <c r="H742" s="1014"/>
    </row>
    <row r="743" spans="1:8" ht="18.25" customHeight="1">
      <c r="A743" s="305"/>
      <c r="B743" s="1000" t="s">
        <v>64</v>
      </c>
      <c r="C743" s="1001"/>
      <c r="D743" s="311" t="str">
        <f>'statement of marks'!$D$3</f>
        <v>2 A</v>
      </c>
      <c r="E743" s="312" t="s">
        <v>564</v>
      </c>
      <c r="F743" s="313" t="str">
        <f>IF('statement of marks'!E24="","",'statement of marks'!E24)</f>
        <v/>
      </c>
      <c r="G743" s="312" t="s">
        <v>577</v>
      </c>
      <c r="H743" s="314" t="str">
        <f>IF(details!F24="","",details!F24)</f>
        <v/>
      </c>
    </row>
    <row r="744" spans="1:8" ht="18.25" customHeight="1">
      <c r="A744" s="305"/>
      <c r="B744" s="1000" t="s">
        <v>567</v>
      </c>
      <c r="C744" s="1001"/>
      <c r="D744" s="1044" t="str">
        <f>IF('statement of marks'!F24="","",'statement of marks'!F24)</f>
        <v/>
      </c>
      <c r="E744" s="1044"/>
      <c r="F744" s="1044"/>
      <c r="G744" s="1044"/>
      <c r="H744" s="1045"/>
    </row>
    <row r="745" spans="1:8" ht="18.25" customHeight="1">
      <c r="A745" s="305"/>
      <c r="B745" s="1000" t="s">
        <v>568</v>
      </c>
      <c r="C745" s="1001"/>
      <c r="D745" s="1037" t="str">
        <f>IF('statement of marks'!G24="","",'statement of marks'!G24)</f>
        <v/>
      </c>
      <c r="E745" s="1037"/>
      <c r="F745" s="1037"/>
      <c r="G745" s="1037"/>
      <c r="H745" s="1038"/>
    </row>
    <row r="746" spans="1:8" ht="18.25" customHeight="1">
      <c r="A746" s="305"/>
      <c r="B746" s="1023" t="s">
        <v>579</v>
      </c>
      <c r="C746" s="1024"/>
      <c r="D746" s="1024"/>
      <c r="E746" s="1025"/>
      <c r="F746" s="1046" t="str">
        <f>IF(details!P24="","",details!P24)</f>
        <v/>
      </c>
      <c r="G746" s="1046"/>
      <c r="H746" s="1047"/>
    </row>
    <row r="747" spans="1:8" ht="18.25" customHeight="1">
      <c r="A747" s="305"/>
      <c r="B747" s="1000" t="s">
        <v>583</v>
      </c>
      <c r="C747" s="1001"/>
      <c r="D747" s="1013" t="str">
        <f>IF(details!L24="","",details!L24)</f>
        <v>Ik 018</v>
      </c>
      <c r="E747" s="1013"/>
      <c r="F747" s="1013"/>
      <c r="G747" s="1013"/>
      <c r="H747" s="1014"/>
    </row>
    <row r="748" spans="1:8" ht="18.25" customHeight="1">
      <c r="A748" s="305"/>
      <c r="B748" s="1000" t="s">
        <v>584</v>
      </c>
      <c r="C748" s="1001"/>
      <c r="D748" s="1013" t="str">
        <f>IF(details!O24="","",details!O24)</f>
        <v/>
      </c>
      <c r="E748" s="1013"/>
      <c r="F748" s="1013"/>
      <c r="G748" s="1013"/>
      <c r="H748" s="1014"/>
    </row>
    <row r="749" spans="1:8" ht="18.25" customHeight="1">
      <c r="A749" s="305"/>
      <c r="B749" s="1000" t="s">
        <v>585</v>
      </c>
      <c r="C749" s="1001"/>
      <c r="D749" s="354" t="str">
        <f>IF('statement of marks'!CX24="mRrh.kZ",'statement of marks'!$D$3,"")</f>
        <v/>
      </c>
      <c r="E749" s="1003" t="s">
        <v>586</v>
      </c>
      <c r="F749" s="1003"/>
      <c r="G749" s="1042" t="str">
        <f>IF(D749="","",D749+1)</f>
        <v/>
      </c>
      <c r="H749" s="1043"/>
    </row>
    <row r="750" spans="1:8" ht="18.25" customHeight="1">
      <c r="A750" s="305"/>
      <c r="B750" s="1000" t="s">
        <v>587</v>
      </c>
      <c r="C750" s="1001"/>
      <c r="D750" s="1006">
        <f>IF(details!$L$4="","",details!$L$4)</f>
        <v>42460</v>
      </c>
      <c r="E750" s="1007"/>
      <c r="F750" s="1003"/>
      <c r="G750" s="1003"/>
      <c r="H750" s="1048"/>
    </row>
    <row r="751" spans="1:8" ht="18.25" customHeight="1">
      <c r="A751" s="305"/>
      <c r="B751" s="1003"/>
      <c r="C751" s="1003"/>
      <c r="D751" s="1004"/>
      <c r="E751" s="1005"/>
      <c r="F751" s="1002"/>
      <c r="G751" s="1002"/>
      <c r="H751" s="1008"/>
    </row>
    <row r="752" spans="1:8" ht="18.25" customHeight="1">
      <c r="A752" s="305"/>
      <c r="B752" s="1003" t="str">
        <f>IF(details!$H$4="","",details!$H$4)</f>
        <v>Jherh js[kk oekZ</v>
      </c>
      <c r="C752" s="1003"/>
      <c r="D752" s="1004"/>
      <c r="E752" s="1005"/>
      <c r="F752" s="1002" t="str">
        <f>IF(details!$E$4="","",details!$E$4)</f>
        <v>Jh jk/ks';ke tk'kh</v>
      </c>
      <c r="G752" s="1002"/>
      <c r="H752" s="1008"/>
    </row>
    <row r="753" spans="1:8" ht="18.25" customHeight="1">
      <c r="A753" s="1039" t="s">
        <v>588</v>
      </c>
      <c r="B753" s="1002"/>
      <c r="C753" s="1002"/>
      <c r="D753" s="1002" t="s">
        <v>589</v>
      </c>
      <c r="E753" s="1002"/>
      <c r="F753" s="1002" t="s">
        <v>590</v>
      </c>
      <c r="G753" s="1002"/>
      <c r="H753" s="1008"/>
    </row>
    <row r="754" spans="1:8" ht="18.25" customHeight="1">
      <c r="A754" s="1018" t="s">
        <v>599</v>
      </c>
      <c r="B754" s="1019"/>
      <c r="C754" s="1019"/>
      <c r="D754" s="1019"/>
      <c r="E754" s="1019"/>
      <c r="F754" s="1019"/>
      <c r="G754" s="1019"/>
      <c r="H754" s="1020"/>
    </row>
    <row r="755" spans="1:8" ht="18.25" customHeight="1">
      <c r="A755" s="305"/>
      <c r="B755" s="351" t="s">
        <v>560</v>
      </c>
      <c r="C755" s="1013" t="str">
        <f>IF('statement of marks'!H24="","",'statement of marks'!H24)</f>
        <v>v 018</v>
      </c>
      <c r="D755" s="1013"/>
      <c r="E755" s="1013"/>
      <c r="F755" s="1013"/>
      <c r="G755" s="1013"/>
      <c r="H755" s="1014"/>
    </row>
    <row r="756" spans="1:8" ht="18.25" customHeight="1">
      <c r="A756" s="305"/>
      <c r="B756" s="351" t="s">
        <v>561</v>
      </c>
      <c r="C756" s="1013" t="str">
        <f>IF('statement of marks'!I24="","",'statement of marks'!I24)</f>
        <v>c 018</v>
      </c>
      <c r="D756" s="1013"/>
      <c r="E756" s="1013"/>
      <c r="F756" s="1013"/>
      <c r="G756" s="1013"/>
      <c r="H756" s="1014"/>
    </row>
    <row r="757" spans="1:8" ht="18.25" customHeight="1">
      <c r="A757" s="305"/>
      <c r="B757" s="351" t="s">
        <v>562</v>
      </c>
      <c r="C757" s="1013" t="str">
        <f>IF('statement of marks'!J24="","",'statement of marks'!J24)</f>
        <v>l 018</v>
      </c>
      <c r="D757" s="1013"/>
      <c r="E757" s="1013"/>
      <c r="F757" s="1013"/>
      <c r="G757" s="1013"/>
      <c r="H757" s="1014"/>
    </row>
    <row r="758" spans="1:8" ht="18.25" customHeight="1">
      <c r="A758" s="305"/>
      <c r="B758" s="351" t="s">
        <v>567</v>
      </c>
      <c r="C758" s="317" t="str">
        <f>IF('statement of marks'!F24="","",'statement of marks'!F24)</f>
        <v/>
      </c>
      <c r="D758" s="318" t="s">
        <v>602</v>
      </c>
      <c r="E758" s="1037" t="str">
        <f>IF('statement of marks'!G24="","",'statement of marks'!G24)</f>
        <v/>
      </c>
      <c r="F758" s="1037"/>
      <c r="G758" s="1037"/>
      <c r="H758" s="1038"/>
    </row>
    <row r="759" spans="1:8" ht="18.25" customHeight="1">
      <c r="A759" s="305"/>
      <c r="B759" s="351" t="s">
        <v>565</v>
      </c>
      <c r="C759" s="319" t="s">
        <v>592</v>
      </c>
      <c r="D759" s="320" t="s">
        <v>593</v>
      </c>
      <c r="E759" s="320" t="s">
        <v>594</v>
      </c>
      <c r="F759" s="320" t="s">
        <v>595</v>
      </c>
      <c r="G759" s="320" t="s">
        <v>596</v>
      </c>
      <c r="H759" s="321"/>
    </row>
    <row r="760" spans="1:8" ht="18.25" customHeight="1">
      <c r="A760" s="305"/>
      <c r="B760" s="350" t="s">
        <v>597</v>
      </c>
      <c r="C760" s="323" t="str">
        <f>IF(AND('statement of marks'!$D$3=1,'statement of marks'!CX24="mRrh.kZ"),'statement of marks'!$F$3,"")</f>
        <v/>
      </c>
      <c r="D760" s="323" t="str">
        <f>IF(AND('statement of marks'!$D$3=2,'statement of marks'!CX24="mRrh.kZ"),'statement of marks'!$F$3,"")</f>
        <v/>
      </c>
      <c r="E760" s="323" t="str">
        <f>IF(AND('statement of marks'!$D$3=3,'statement of marks'!CX24="mRrh.kZ"),'statement of marks'!$F$3,"")</f>
        <v/>
      </c>
      <c r="F760" s="323" t="str">
        <f>IF(AND('statement of marks'!$D$3=4,'statement of marks'!CX24="mRrh.kZ"),'statement of marks'!$F$3,"")</f>
        <v/>
      </c>
      <c r="G760" s="323" t="str">
        <f>IF(AND('statement of marks'!$D$3=5,'statement of marks'!CX24="mRrh.kZ"),'statement of marks'!$F$3,"")</f>
        <v/>
      </c>
      <c r="H760" s="321"/>
    </row>
    <row r="761" spans="1:8" ht="18.25" customHeight="1">
      <c r="A761" s="305"/>
      <c r="B761" s="350" t="str">
        <f>'statement of marks'!$BZ$5</f>
        <v>fgUnh</v>
      </c>
      <c r="C761" s="324"/>
      <c r="D761" s="325"/>
      <c r="E761" s="326" t="str">
        <f>IF(OR('statement of marks'!$CB24="",E760=""),"",'statement of marks'!$CB24)</f>
        <v/>
      </c>
      <c r="F761" s="326" t="str">
        <f>IF(OR('statement of marks'!$CB24="",F760=""),"",'statement of marks'!$CB24)</f>
        <v/>
      </c>
      <c r="G761" s="326" t="str">
        <f>IF(OR('statement of marks'!$CB24="",G760=""),"",'statement of marks'!$CB24)</f>
        <v/>
      </c>
      <c r="H761" s="321"/>
    </row>
    <row r="762" spans="1:8" ht="18.25" customHeight="1">
      <c r="A762" s="305"/>
      <c r="B762" s="350" t="str">
        <f>'statement of marks'!$CC$5</f>
        <v>vaxszth</v>
      </c>
      <c r="C762" s="324"/>
      <c r="D762" s="325"/>
      <c r="E762" s="326" t="str">
        <f>IF(OR('statement of marks'!$CE24="",E760=""),"",'statement of marks'!$CE24)</f>
        <v/>
      </c>
      <c r="F762" s="326" t="str">
        <f>IF(OR('statement of marks'!$CE24="",F760=""),"",'statement of marks'!$CE24)</f>
        <v/>
      </c>
      <c r="G762" s="326" t="str">
        <f>IF(OR('statement of marks'!$CE24="",G760=""),"",'statement of marks'!$CE24)</f>
        <v/>
      </c>
      <c r="H762" s="321"/>
    </row>
    <row r="763" spans="1:8" ht="18.25" customHeight="1">
      <c r="A763" s="305"/>
      <c r="B763" s="350" t="str">
        <f>'statement of marks'!$CF$5</f>
        <v>xf.kr</v>
      </c>
      <c r="C763" s="324"/>
      <c r="D763" s="325"/>
      <c r="E763" s="326" t="str">
        <f>IF(OR('statement of marks'!$CH24="",E760=""),"",'statement of marks'!$CH24)</f>
        <v/>
      </c>
      <c r="F763" s="326" t="str">
        <f>IF(OR('statement of marks'!$CH24="",F760=""),"",'statement of marks'!$CH24)</f>
        <v/>
      </c>
      <c r="G763" s="326" t="str">
        <f>IF(OR('statement of marks'!$CH24="",G760=""),"",'statement of marks'!$CH24)</f>
        <v/>
      </c>
      <c r="H763" s="321"/>
    </row>
    <row r="764" spans="1:8" ht="18.25" customHeight="1">
      <c r="A764" s="305"/>
      <c r="B764" s="350" t="str">
        <f>'statement of marks'!$CI$5</f>
        <v>Ik;kZoj.k v/;;u</v>
      </c>
      <c r="C764" s="324"/>
      <c r="D764" s="325"/>
      <c r="E764" s="326" t="str">
        <f>IF(OR('statement of marks'!$CK24="",E761=""),"",'statement of marks'!$CK24)</f>
        <v/>
      </c>
      <c r="F764" s="326" t="str">
        <f>IF(OR('statement of marks'!$CK24="",F761=""),"",'statement of marks'!$CK24)</f>
        <v/>
      </c>
      <c r="G764" s="326" t="str">
        <f>IF(OR('statement of marks'!$CK24="",G761=""),"",'statement of marks'!$CK24)</f>
        <v/>
      </c>
      <c r="H764" s="321"/>
    </row>
    <row r="765" spans="1:8" ht="18.25" customHeight="1">
      <c r="A765" s="305"/>
      <c r="B765" s="350" t="str">
        <f>'statement of marks'!$CL$5</f>
        <v>dk;kZuqHko</v>
      </c>
      <c r="C765" s="324"/>
      <c r="D765" s="325"/>
      <c r="E765" s="326" t="str">
        <f>IF(OR('statement of marks'!$CN24="",E760=""),"",'statement of marks'!$CN24)</f>
        <v/>
      </c>
      <c r="F765" s="326" t="str">
        <f>IF(OR('statement of marks'!$CN24="",F760=""),"",'statement of marks'!$CN24)</f>
        <v/>
      </c>
      <c r="G765" s="326" t="str">
        <f>IF(OR('statement of marks'!$CN24="",G760=""),"",'statement of marks'!$CN24)</f>
        <v/>
      </c>
      <c r="H765" s="321"/>
    </row>
    <row r="766" spans="1:8" ht="18.25" customHeight="1">
      <c r="A766" s="305"/>
      <c r="B766" s="350" t="str">
        <f>'statement of marks'!$CO$5</f>
        <v>dyk f'k{kk</v>
      </c>
      <c r="C766" s="324"/>
      <c r="D766" s="325"/>
      <c r="E766" s="327" t="str">
        <f>IF(OR('statement of marks'!$CQ24="",E760=""),"",'statement of marks'!$CQ24)</f>
        <v/>
      </c>
      <c r="F766" s="327" t="str">
        <f>IF(OR('statement of marks'!$CQ24="",F760=""),"",'statement of marks'!$CQ24)</f>
        <v/>
      </c>
      <c r="G766" s="327" t="str">
        <f>IF(OR('statement of marks'!$CQ24="",G760=""),"",'statement of marks'!$CQ24)</f>
        <v/>
      </c>
      <c r="H766" s="321"/>
    </row>
    <row r="767" spans="1:8" ht="18.25" customHeight="1">
      <c r="A767" s="305"/>
      <c r="B767" s="328" t="s">
        <v>624</v>
      </c>
      <c r="C767" s="329" t="str">
        <f>C760</f>
        <v/>
      </c>
      <c r="D767" s="329" t="str">
        <f>D760</f>
        <v/>
      </c>
      <c r="E767" s="330" t="str">
        <f>E760</f>
        <v/>
      </c>
      <c r="F767" s="329" t="str">
        <f>F760</f>
        <v/>
      </c>
      <c r="G767" s="329" t="str">
        <f>G760</f>
        <v/>
      </c>
      <c r="H767" s="321"/>
    </row>
    <row r="768" spans="1:8" ht="18.25" customHeight="1">
      <c r="A768" s="305"/>
      <c r="B768" s="350" t="str">
        <f>'statement of marks'!$CV$5</f>
        <v>Nk= mifLFkfr</v>
      </c>
      <c r="C768" s="331"/>
      <c r="D768" s="331"/>
      <c r="E768" s="332" t="str">
        <f>IF(OR('statement of marks'!$CV24="",E760=""),"",'statement of marks'!$CV24)</f>
        <v/>
      </c>
      <c r="F768" s="332" t="str">
        <f>IF(OR('statement of marks'!$CV24="",F760=""),"",'statement of marks'!$CV24)</f>
        <v/>
      </c>
      <c r="G768" s="332" t="str">
        <f>IF(OR('statement of marks'!$CV24="",G760=""),"",'statement of marks'!$CV24)</f>
        <v/>
      </c>
      <c r="H768" s="321"/>
    </row>
    <row r="769" spans="1:8" ht="18.25" customHeight="1">
      <c r="A769" s="305"/>
      <c r="B769" s="350" t="str">
        <f>'statement of marks'!$CU$5</f>
        <v>dqy ehfVax</v>
      </c>
      <c r="C769" s="333"/>
      <c r="D769" s="333"/>
      <c r="E769" s="333" t="str">
        <f>IF(OR('statement of marks'!$CU24="",E760=""),"",'statement of marks'!$CU24)</f>
        <v/>
      </c>
      <c r="F769" s="333" t="str">
        <f>IF(OR('statement of marks'!$CU24="",F760=""),"",'statement of marks'!$CU24)</f>
        <v/>
      </c>
      <c r="G769" s="333" t="str">
        <f>IF(OR('statement of marks'!$CU24="",G760=""),"",'statement of marks'!$CU24)</f>
        <v/>
      </c>
      <c r="H769" s="321"/>
    </row>
    <row r="770" spans="1:8" ht="18.25" customHeight="1">
      <c r="A770" s="305"/>
      <c r="B770" s="350" t="s">
        <v>600</v>
      </c>
      <c r="C770" s="333" t="str">
        <f>IF(OR(C768="",C769=""),"",C768/C769*100)</f>
        <v/>
      </c>
      <c r="D770" s="333" t="str">
        <f t="shared" ref="D770:G770" si="20">IF(OR(D768="",D769=""),"",D768/D769*100)</f>
        <v/>
      </c>
      <c r="E770" s="333" t="str">
        <f t="shared" si="20"/>
        <v/>
      </c>
      <c r="F770" s="333" t="str">
        <f t="shared" si="20"/>
        <v/>
      </c>
      <c r="G770" s="333" t="str">
        <f t="shared" si="20"/>
        <v/>
      </c>
      <c r="H770" s="321"/>
    </row>
    <row r="771" spans="1:8" ht="18.25" customHeight="1">
      <c r="A771" s="305"/>
      <c r="B771" s="350" t="s">
        <v>601</v>
      </c>
      <c r="C771" s="333"/>
      <c r="D771" s="333"/>
      <c r="E771" s="333"/>
      <c r="F771" s="333"/>
      <c r="G771" s="333"/>
      <c r="H771" s="321"/>
    </row>
    <row r="772" spans="1:8" ht="18.25" customHeight="1">
      <c r="A772" s="305"/>
      <c r="B772" s="351" t="s">
        <v>598</v>
      </c>
      <c r="C772" s="1028" t="str">
        <f>IF('statement of marks'!DE24="","",'statement of marks'!DE24)</f>
        <v/>
      </c>
      <c r="D772" s="1029"/>
      <c r="E772" s="1029"/>
      <c r="F772" s="1029"/>
      <c r="G772" s="1029"/>
      <c r="H772" s="1030"/>
    </row>
    <row r="773" spans="1:8" ht="18.25" customHeight="1">
      <c r="A773" s="1033"/>
      <c r="B773" s="1034"/>
      <c r="C773" s="1026"/>
      <c r="D773" s="1026"/>
      <c r="E773" s="1026"/>
      <c r="F773" s="1026"/>
      <c r="G773" s="1026"/>
      <c r="H773" s="1027"/>
    </row>
    <row r="774" spans="1:8" ht="18.25" customHeight="1" thickBot="1">
      <c r="A774" s="1031" t="s">
        <v>603</v>
      </c>
      <c r="B774" s="1032"/>
      <c r="C774" s="1032" t="s">
        <v>66</v>
      </c>
      <c r="D774" s="1032"/>
      <c r="E774" s="1032"/>
      <c r="F774" s="1035" t="s">
        <v>604</v>
      </c>
      <c r="G774" s="1035"/>
      <c r="H774" s="1036"/>
    </row>
    <row r="775" spans="1:8" ht="18.25" customHeight="1">
      <c r="A775" s="1015" t="s">
        <v>572</v>
      </c>
      <c r="B775" s="1016"/>
      <c r="C775" s="1016"/>
      <c r="D775" s="1016"/>
      <c r="E775" s="1016"/>
      <c r="F775" s="1016"/>
      <c r="G775" s="1016"/>
      <c r="H775" s="1017"/>
    </row>
    <row r="776" spans="1:8" ht="18.25" customHeight="1">
      <c r="A776" s="1018" t="s">
        <v>591</v>
      </c>
      <c r="B776" s="1019"/>
      <c r="C776" s="1019"/>
      <c r="D776" s="1019"/>
      <c r="E776" s="1019"/>
      <c r="F776" s="1019"/>
      <c r="G776" s="1019"/>
      <c r="H776" s="1020"/>
    </row>
    <row r="777" spans="1:8" ht="18.25" customHeight="1">
      <c r="A777" s="305"/>
      <c r="B777" s="1021" t="s">
        <v>67</v>
      </c>
      <c r="C777" s="1021"/>
      <c r="D777" s="306">
        <f>YEAR(details!F25)</f>
        <v>1900</v>
      </c>
      <c r="E777" s="352" t="s">
        <v>574</v>
      </c>
      <c r="F777" s="308" t="str">
        <f>'statement of marks'!$F$3</f>
        <v>2015-16</v>
      </c>
      <c r="G777" s="1021" t="s">
        <v>575</v>
      </c>
      <c r="H777" s="1022"/>
    </row>
    <row r="778" spans="1:8" ht="18.25" customHeight="1">
      <c r="A778" s="305"/>
      <c r="B778" s="1000" t="s">
        <v>573</v>
      </c>
      <c r="C778" s="1001"/>
      <c r="D778" s="1013" t="str">
        <f>'statement of marks'!$A$1</f>
        <v>jk- ck- ek/;fed fo|ky; uohu] fuEckgsM+k</v>
      </c>
      <c r="E778" s="1013"/>
      <c r="F778" s="1013"/>
      <c r="G778" s="1013"/>
      <c r="H778" s="1014"/>
    </row>
    <row r="779" spans="1:8" ht="18.25" customHeight="1">
      <c r="A779" s="305"/>
      <c r="B779" s="1000" t="str">
        <f>'statement of marks'!$H$3</f>
        <v xml:space="preserve">fo|ky; dk Mkbl dksM+ </v>
      </c>
      <c r="C779" s="1001"/>
      <c r="D779" s="1009" t="str">
        <f>'statement of marks'!$I$3</f>
        <v>00001</v>
      </c>
      <c r="E779" s="1010"/>
      <c r="F779" s="1011"/>
      <c r="G779" s="1011"/>
      <c r="H779" s="1012"/>
    </row>
    <row r="780" spans="1:8" ht="18.25" customHeight="1">
      <c r="A780" s="305"/>
      <c r="B780" s="1000" t="s">
        <v>560</v>
      </c>
      <c r="C780" s="1001"/>
      <c r="D780" s="1013" t="str">
        <f>IF('statement of marks'!H25="","",'statement of marks'!H25)</f>
        <v>v 019</v>
      </c>
      <c r="E780" s="1013"/>
      <c r="F780" s="1013"/>
      <c r="G780" s="1013"/>
      <c r="H780" s="1014"/>
    </row>
    <row r="781" spans="1:8" ht="18.25" customHeight="1">
      <c r="A781" s="305"/>
      <c r="B781" s="1000" t="s">
        <v>576</v>
      </c>
      <c r="C781" s="1001"/>
      <c r="D781" s="309" t="str">
        <f>IF('statement of marks'!C25="B","Nk=",IF('statement of marks'!C25="G","Nk=k",""))</f>
        <v/>
      </c>
      <c r="E781" s="353" t="s">
        <v>566</v>
      </c>
      <c r="F781" s="1040" t="str">
        <f>IF('statement of marks'!B25="","",'statement of marks'!B25)</f>
        <v/>
      </c>
      <c r="G781" s="1040"/>
      <c r="H781" s="1041"/>
    </row>
    <row r="782" spans="1:8" ht="18.25" customHeight="1">
      <c r="A782" s="305"/>
      <c r="B782" s="1000" t="s">
        <v>562</v>
      </c>
      <c r="C782" s="1001"/>
      <c r="D782" s="1013" t="str">
        <f>IF('statement of marks'!J25="","",'statement of marks'!J25)</f>
        <v>l 019</v>
      </c>
      <c r="E782" s="1013"/>
      <c r="F782" s="1013"/>
      <c r="G782" s="1013"/>
      <c r="H782" s="1014"/>
    </row>
    <row r="783" spans="1:8" ht="18.25" customHeight="1">
      <c r="A783" s="305"/>
      <c r="B783" s="1000" t="s">
        <v>561</v>
      </c>
      <c r="C783" s="1001"/>
      <c r="D783" s="1013" t="str">
        <f>IF('statement of marks'!I25="","",'statement of marks'!I25)</f>
        <v>c 019</v>
      </c>
      <c r="E783" s="1013"/>
      <c r="F783" s="1013"/>
      <c r="G783" s="1013"/>
      <c r="H783" s="1014"/>
    </row>
    <row r="784" spans="1:8" ht="18.25" customHeight="1">
      <c r="A784" s="305"/>
      <c r="B784" s="1000" t="s">
        <v>578</v>
      </c>
      <c r="C784" s="1001"/>
      <c r="D784" s="1013" t="str">
        <f>IF(details!M25="","",details!M25)</f>
        <v/>
      </c>
      <c r="E784" s="1013"/>
      <c r="F784" s="1013"/>
      <c r="G784" s="1013"/>
      <c r="H784" s="1014"/>
    </row>
    <row r="785" spans="1:8" ht="18.25" customHeight="1">
      <c r="A785" s="305"/>
      <c r="B785" s="1000" t="s">
        <v>623</v>
      </c>
      <c r="C785" s="1001"/>
      <c r="D785" s="1013" t="str">
        <f>IF(details!N25="","",details!N25)</f>
        <v/>
      </c>
      <c r="E785" s="1013"/>
      <c r="F785" s="1013"/>
      <c r="G785" s="1013"/>
      <c r="H785" s="1014"/>
    </row>
    <row r="786" spans="1:8" ht="18.25" customHeight="1">
      <c r="A786" s="305"/>
      <c r="B786" s="1000" t="s">
        <v>64</v>
      </c>
      <c r="C786" s="1001"/>
      <c r="D786" s="311" t="str">
        <f>'statement of marks'!$D$3</f>
        <v>2 A</v>
      </c>
      <c r="E786" s="312" t="s">
        <v>564</v>
      </c>
      <c r="F786" s="313" t="str">
        <f>IF('statement of marks'!E25="","",'statement of marks'!E25)</f>
        <v/>
      </c>
      <c r="G786" s="312" t="s">
        <v>577</v>
      </c>
      <c r="H786" s="314" t="str">
        <f>IF(details!F25="","",details!F25)</f>
        <v/>
      </c>
    </row>
    <row r="787" spans="1:8" ht="18.25" customHeight="1">
      <c r="A787" s="305"/>
      <c r="B787" s="1000" t="s">
        <v>567</v>
      </c>
      <c r="C787" s="1001"/>
      <c r="D787" s="1044" t="str">
        <f>IF('statement of marks'!F25="","",'statement of marks'!F25)</f>
        <v/>
      </c>
      <c r="E787" s="1044"/>
      <c r="F787" s="1044"/>
      <c r="G787" s="1044"/>
      <c r="H787" s="1045"/>
    </row>
    <row r="788" spans="1:8" ht="18.25" customHeight="1">
      <c r="A788" s="305"/>
      <c r="B788" s="1000" t="s">
        <v>568</v>
      </c>
      <c r="C788" s="1001"/>
      <c r="D788" s="1037" t="str">
        <f>IF('statement of marks'!G25="","",'statement of marks'!G25)</f>
        <v/>
      </c>
      <c r="E788" s="1037"/>
      <c r="F788" s="1037"/>
      <c r="G788" s="1037"/>
      <c r="H788" s="1038"/>
    </row>
    <row r="789" spans="1:8" ht="18.25" customHeight="1">
      <c r="A789" s="305"/>
      <c r="B789" s="1023" t="s">
        <v>579</v>
      </c>
      <c r="C789" s="1024"/>
      <c r="D789" s="1024"/>
      <c r="E789" s="1025"/>
      <c r="F789" s="1046" t="str">
        <f>IF(details!P25="","",details!P25)</f>
        <v/>
      </c>
      <c r="G789" s="1046"/>
      <c r="H789" s="1047"/>
    </row>
    <row r="790" spans="1:8" ht="18.25" customHeight="1">
      <c r="A790" s="305"/>
      <c r="B790" s="1000" t="s">
        <v>583</v>
      </c>
      <c r="C790" s="1001"/>
      <c r="D790" s="1013" t="str">
        <f>IF(details!L25="","",details!L25)</f>
        <v>Ik 019</v>
      </c>
      <c r="E790" s="1013"/>
      <c r="F790" s="1013"/>
      <c r="G790" s="1013"/>
      <c r="H790" s="1014"/>
    </row>
    <row r="791" spans="1:8" ht="18.25" customHeight="1">
      <c r="A791" s="305"/>
      <c r="B791" s="1000" t="s">
        <v>584</v>
      </c>
      <c r="C791" s="1001"/>
      <c r="D791" s="1013" t="str">
        <f>IF(details!O25="","",details!O25)</f>
        <v/>
      </c>
      <c r="E791" s="1013"/>
      <c r="F791" s="1013"/>
      <c r="G791" s="1013"/>
      <c r="H791" s="1014"/>
    </row>
    <row r="792" spans="1:8" ht="18.25" customHeight="1">
      <c r="A792" s="305"/>
      <c r="B792" s="1000" t="s">
        <v>585</v>
      </c>
      <c r="C792" s="1001"/>
      <c r="D792" s="354" t="str">
        <f>IF('statement of marks'!CX25="mRrh.kZ",'statement of marks'!$D$3,"")</f>
        <v/>
      </c>
      <c r="E792" s="1003" t="s">
        <v>586</v>
      </c>
      <c r="F792" s="1003"/>
      <c r="G792" s="1042" t="str">
        <f>IF(D792="","",D792+1)</f>
        <v/>
      </c>
      <c r="H792" s="1043"/>
    </row>
    <row r="793" spans="1:8" ht="18.25" customHeight="1">
      <c r="A793" s="305"/>
      <c r="B793" s="1000" t="s">
        <v>587</v>
      </c>
      <c r="C793" s="1001"/>
      <c r="D793" s="1006">
        <f>IF(details!$L$4="","",details!$L$4)</f>
        <v>42460</v>
      </c>
      <c r="E793" s="1007"/>
      <c r="F793" s="1003"/>
      <c r="G793" s="1003"/>
      <c r="H793" s="1048"/>
    </row>
    <row r="794" spans="1:8" ht="18.25" customHeight="1">
      <c r="A794" s="305"/>
      <c r="B794" s="1003"/>
      <c r="C794" s="1003"/>
      <c r="D794" s="1004"/>
      <c r="E794" s="1005"/>
      <c r="F794" s="1002"/>
      <c r="G794" s="1002"/>
      <c r="H794" s="1008"/>
    </row>
    <row r="795" spans="1:8" ht="18.25" customHeight="1">
      <c r="A795" s="305"/>
      <c r="B795" s="1003" t="str">
        <f>IF(details!$H$4="","",details!$H$4)</f>
        <v>Jherh js[kk oekZ</v>
      </c>
      <c r="C795" s="1003"/>
      <c r="D795" s="1004"/>
      <c r="E795" s="1005"/>
      <c r="F795" s="1002" t="str">
        <f>IF(details!$E$4="","",details!$E$4)</f>
        <v>Jh jk/ks';ke tk'kh</v>
      </c>
      <c r="G795" s="1002"/>
      <c r="H795" s="1008"/>
    </row>
    <row r="796" spans="1:8" ht="18.25" customHeight="1">
      <c r="A796" s="1039" t="s">
        <v>588</v>
      </c>
      <c r="B796" s="1002"/>
      <c r="C796" s="1002"/>
      <c r="D796" s="1002" t="s">
        <v>589</v>
      </c>
      <c r="E796" s="1002"/>
      <c r="F796" s="1002" t="s">
        <v>590</v>
      </c>
      <c r="G796" s="1002"/>
      <c r="H796" s="1008"/>
    </row>
    <row r="797" spans="1:8" ht="18.25" customHeight="1">
      <c r="A797" s="1018" t="s">
        <v>599</v>
      </c>
      <c r="B797" s="1019"/>
      <c r="C797" s="1019"/>
      <c r="D797" s="1019"/>
      <c r="E797" s="1019"/>
      <c r="F797" s="1019"/>
      <c r="G797" s="1019"/>
      <c r="H797" s="1020"/>
    </row>
    <row r="798" spans="1:8" ht="18.25" customHeight="1">
      <c r="A798" s="305"/>
      <c r="B798" s="351" t="s">
        <v>560</v>
      </c>
      <c r="C798" s="1013" t="str">
        <f>IF('statement of marks'!H25="","",'statement of marks'!H25)</f>
        <v>v 019</v>
      </c>
      <c r="D798" s="1013"/>
      <c r="E798" s="1013"/>
      <c r="F798" s="1013"/>
      <c r="G798" s="1013"/>
      <c r="H798" s="1014"/>
    </row>
    <row r="799" spans="1:8" ht="18.25" customHeight="1">
      <c r="A799" s="305"/>
      <c r="B799" s="351" t="s">
        <v>561</v>
      </c>
      <c r="C799" s="1013" t="str">
        <f>IF('statement of marks'!I25="","",'statement of marks'!I25)</f>
        <v>c 019</v>
      </c>
      <c r="D799" s="1013"/>
      <c r="E799" s="1013"/>
      <c r="F799" s="1013"/>
      <c r="G799" s="1013"/>
      <c r="H799" s="1014"/>
    </row>
    <row r="800" spans="1:8" ht="18.25" customHeight="1">
      <c r="A800" s="305"/>
      <c r="B800" s="351" t="s">
        <v>562</v>
      </c>
      <c r="C800" s="1013" t="str">
        <f>IF('statement of marks'!J25="","",'statement of marks'!J25)</f>
        <v>l 019</v>
      </c>
      <c r="D800" s="1013"/>
      <c r="E800" s="1013"/>
      <c r="F800" s="1013"/>
      <c r="G800" s="1013"/>
      <c r="H800" s="1014"/>
    </row>
    <row r="801" spans="1:8" ht="18.25" customHeight="1">
      <c r="A801" s="305"/>
      <c r="B801" s="351" t="s">
        <v>567</v>
      </c>
      <c r="C801" s="317" t="str">
        <f>IF('statement of marks'!F25="","",'statement of marks'!F25)</f>
        <v/>
      </c>
      <c r="D801" s="318" t="s">
        <v>602</v>
      </c>
      <c r="E801" s="1037" t="str">
        <f>IF('statement of marks'!G25="","",'statement of marks'!G25)</f>
        <v/>
      </c>
      <c r="F801" s="1037"/>
      <c r="G801" s="1037"/>
      <c r="H801" s="1038"/>
    </row>
    <row r="802" spans="1:8" ht="18.25" customHeight="1">
      <c r="A802" s="305"/>
      <c r="B802" s="351" t="s">
        <v>565</v>
      </c>
      <c r="C802" s="319" t="s">
        <v>592</v>
      </c>
      <c r="D802" s="320" t="s">
        <v>593</v>
      </c>
      <c r="E802" s="320" t="s">
        <v>594</v>
      </c>
      <c r="F802" s="320" t="s">
        <v>595</v>
      </c>
      <c r="G802" s="320" t="s">
        <v>596</v>
      </c>
      <c r="H802" s="321"/>
    </row>
    <row r="803" spans="1:8" ht="18.25" customHeight="1">
      <c r="A803" s="305"/>
      <c r="B803" s="350" t="s">
        <v>597</v>
      </c>
      <c r="C803" s="323" t="str">
        <f>IF(AND('statement of marks'!$D$3=1,'statement of marks'!CX25="mRrh.kZ"),'statement of marks'!$F$3,"")</f>
        <v/>
      </c>
      <c r="D803" s="323" t="str">
        <f>IF(AND('statement of marks'!$D$3=2,'statement of marks'!CX25="mRrh.kZ"),'statement of marks'!$F$3,"")</f>
        <v/>
      </c>
      <c r="E803" s="323" t="str">
        <f>IF(AND('statement of marks'!$D$3=3,'statement of marks'!CX25="mRrh.kZ"),'statement of marks'!$F$3,"")</f>
        <v/>
      </c>
      <c r="F803" s="323" t="str">
        <f>IF(AND('statement of marks'!$D$3=4,'statement of marks'!CX25="mRrh.kZ"),'statement of marks'!$F$3,"")</f>
        <v/>
      </c>
      <c r="G803" s="323" t="str">
        <f>IF(AND('statement of marks'!$D$3=5,'statement of marks'!CX25="mRrh.kZ"),'statement of marks'!$F$3,"")</f>
        <v/>
      </c>
      <c r="H803" s="321"/>
    </row>
    <row r="804" spans="1:8" ht="18.25" customHeight="1">
      <c r="A804" s="305"/>
      <c r="B804" s="350" t="str">
        <f>'statement of marks'!$BZ$5</f>
        <v>fgUnh</v>
      </c>
      <c r="C804" s="324"/>
      <c r="D804" s="325"/>
      <c r="E804" s="326" t="str">
        <f>IF(OR('statement of marks'!$CB25="",E803=""),"",'statement of marks'!$CB25)</f>
        <v/>
      </c>
      <c r="F804" s="326" t="str">
        <f>IF(OR('statement of marks'!$CB25="",F803=""),"",'statement of marks'!$CB25)</f>
        <v/>
      </c>
      <c r="G804" s="326" t="str">
        <f>IF(OR('statement of marks'!$CB25="",G803=""),"",'statement of marks'!$CB25)</f>
        <v/>
      </c>
      <c r="H804" s="321"/>
    </row>
    <row r="805" spans="1:8" ht="18.25" customHeight="1">
      <c r="A805" s="305"/>
      <c r="B805" s="350" t="str">
        <f>'statement of marks'!$CC$5</f>
        <v>vaxszth</v>
      </c>
      <c r="C805" s="324"/>
      <c r="D805" s="325"/>
      <c r="E805" s="326" t="str">
        <f>IF(OR('statement of marks'!$CE25="",E803=""),"",'statement of marks'!$CE25)</f>
        <v/>
      </c>
      <c r="F805" s="326" t="str">
        <f>IF(OR('statement of marks'!$CE25="",F803=""),"",'statement of marks'!$CE25)</f>
        <v/>
      </c>
      <c r="G805" s="326" t="str">
        <f>IF(OR('statement of marks'!$CE25="",G803=""),"",'statement of marks'!$CE25)</f>
        <v/>
      </c>
      <c r="H805" s="321"/>
    </row>
    <row r="806" spans="1:8" ht="18.25" customHeight="1">
      <c r="A806" s="305"/>
      <c r="B806" s="350" t="str">
        <f>'statement of marks'!$CF$5</f>
        <v>xf.kr</v>
      </c>
      <c r="C806" s="324"/>
      <c r="D806" s="325"/>
      <c r="E806" s="326" t="str">
        <f>IF(OR('statement of marks'!$CH25="",E803=""),"",'statement of marks'!$CH25)</f>
        <v/>
      </c>
      <c r="F806" s="326" t="str">
        <f>IF(OR('statement of marks'!$CH25="",F803=""),"",'statement of marks'!$CH25)</f>
        <v/>
      </c>
      <c r="G806" s="326" t="str">
        <f>IF(OR('statement of marks'!$CH25="",G803=""),"",'statement of marks'!$CH25)</f>
        <v/>
      </c>
      <c r="H806" s="321"/>
    </row>
    <row r="807" spans="1:8" ht="18.25" customHeight="1">
      <c r="A807" s="305"/>
      <c r="B807" s="350" t="str">
        <f>'statement of marks'!$CI$5</f>
        <v>Ik;kZoj.k v/;;u</v>
      </c>
      <c r="C807" s="324"/>
      <c r="D807" s="325"/>
      <c r="E807" s="326" t="str">
        <f>IF(OR('statement of marks'!$CK25="",E804=""),"",'statement of marks'!$CK25)</f>
        <v/>
      </c>
      <c r="F807" s="326" t="str">
        <f>IF(OR('statement of marks'!$CK25="",F804=""),"",'statement of marks'!$CK25)</f>
        <v/>
      </c>
      <c r="G807" s="326" t="str">
        <f>IF(OR('statement of marks'!$CK25="",G804=""),"",'statement of marks'!$CK25)</f>
        <v/>
      </c>
      <c r="H807" s="321"/>
    </row>
    <row r="808" spans="1:8" ht="18.25" customHeight="1">
      <c r="A808" s="305"/>
      <c r="B808" s="350" t="str">
        <f>'statement of marks'!$CL$5</f>
        <v>dk;kZuqHko</v>
      </c>
      <c r="C808" s="324"/>
      <c r="D808" s="325"/>
      <c r="E808" s="326" t="str">
        <f>IF(OR('statement of marks'!$CN25="",E803=""),"",'statement of marks'!$CN25)</f>
        <v/>
      </c>
      <c r="F808" s="326" t="str">
        <f>IF(OR('statement of marks'!$CN25="",F803=""),"",'statement of marks'!$CN25)</f>
        <v/>
      </c>
      <c r="G808" s="326" t="str">
        <f>IF(OR('statement of marks'!$CN25="",G803=""),"",'statement of marks'!$CN25)</f>
        <v/>
      </c>
      <c r="H808" s="321"/>
    </row>
    <row r="809" spans="1:8" ht="18.25" customHeight="1">
      <c r="A809" s="305"/>
      <c r="B809" s="350" t="str">
        <f>'statement of marks'!$CO$5</f>
        <v>dyk f'k{kk</v>
      </c>
      <c r="C809" s="324"/>
      <c r="D809" s="325"/>
      <c r="E809" s="327" t="str">
        <f>IF(OR('statement of marks'!$CQ25="",E803=""),"",'statement of marks'!$CQ25)</f>
        <v/>
      </c>
      <c r="F809" s="327" t="str">
        <f>IF(OR('statement of marks'!$CQ25="",F803=""),"",'statement of marks'!$CQ25)</f>
        <v/>
      </c>
      <c r="G809" s="327" t="str">
        <f>IF(OR('statement of marks'!$CQ25="",G803=""),"",'statement of marks'!$CQ25)</f>
        <v/>
      </c>
      <c r="H809" s="321"/>
    </row>
    <row r="810" spans="1:8" ht="18.25" customHeight="1">
      <c r="A810" s="305"/>
      <c r="B810" s="328" t="s">
        <v>624</v>
      </c>
      <c r="C810" s="329" t="str">
        <f>C803</f>
        <v/>
      </c>
      <c r="D810" s="329" t="str">
        <f>D803</f>
        <v/>
      </c>
      <c r="E810" s="330" t="str">
        <f>E803</f>
        <v/>
      </c>
      <c r="F810" s="329" t="str">
        <f>F803</f>
        <v/>
      </c>
      <c r="G810" s="329" t="str">
        <f>G803</f>
        <v/>
      </c>
      <c r="H810" s="321"/>
    </row>
    <row r="811" spans="1:8" ht="18.25" customHeight="1">
      <c r="A811" s="305"/>
      <c r="B811" s="350" t="str">
        <f>'statement of marks'!$CV$5</f>
        <v>Nk= mifLFkfr</v>
      </c>
      <c r="C811" s="331"/>
      <c r="D811" s="331"/>
      <c r="E811" s="332" t="str">
        <f>IF(OR('statement of marks'!$CV25="",E803=""),"",'statement of marks'!$CV25)</f>
        <v/>
      </c>
      <c r="F811" s="332" t="str">
        <f>IF(OR('statement of marks'!$CV25="",F803=""),"",'statement of marks'!$CV25)</f>
        <v/>
      </c>
      <c r="G811" s="332" t="str">
        <f>IF(OR('statement of marks'!$CV25="",G803=""),"",'statement of marks'!$CV25)</f>
        <v/>
      </c>
      <c r="H811" s="321"/>
    </row>
    <row r="812" spans="1:8" ht="18.25" customHeight="1">
      <c r="A812" s="305"/>
      <c r="B812" s="350" t="str">
        <f>'statement of marks'!$CU$5</f>
        <v>dqy ehfVax</v>
      </c>
      <c r="C812" s="333"/>
      <c r="D812" s="333"/>
      <c r="E812" s="333" t="str">
        <f>IF(OR('statement of marks'!$CU25="",E803=""),"",'statement of marks'!$CU25)</f>
        <v/>
      </c>
      <c r="F812" s="333" t="str">
        <f>IF(OR('statement of marks'!$CU25="",F803=""),"",'statement of marks'!$CU25)</f>
        <v/>
      </c>
      <c r="G812" s="333" t="str">
        <f>IF(OR('statement of marks'!$CU25="",G803=""),"",'statement of marks'!$CU25)</f>
        <v/>
      </c>
      <c r="H812" s="321"/>
    </row>
    <row r="813" spans="1:8" ht="18.25" customHeight="1">
      <c r="A813" s="305"/>
      <c r="B813" s="350" t="s">
        <v>600</v>
      </c>
      <c r="C813" s="333" t="str">
        <f>IF(OR(C811="",C812=""),"",C811/C812*100)</f>
        <v/>
      </c>
      <c r="D813" s="333" t="str">
        <f t="shared" ref="D813:G813" si="21">IF(OR(D811="",D812=""),"",D811/D812*100)</f>
        <v/>
      </c>
      <c r="E813" s="333" t="str">
        <f t="shared" si="21"/>
        <v/>
      </c>
      <c r="F813" s="333" t="str">
        <f t="shared" si="21"/>
        <v/>
      </c>
      <c r="G813" s="333" t="str">
        <f t="shared" si="21"/>
        <v/>
      </c>
      <c r="H813" s="321"/>
    </row>
    <row r="814" spans="1:8" ht="18.25" customHeight="1">
      <c r="A814" s="305"/>
      <c r="B814" s="350" t="s">
        <v>601</v>
      </c>
      <c r="C814" s="333"/>
      <c r="D814" s="333"/>
      <c r="E814" s="333"/>
      <c r="F814" s="333"/>
      <c r="G814" s="333"/>
      <c r="H814" s="321"/>
    </row>
    <row r="815" spans="1:8" ht="18.25" customHeight="1">
      <c r="A815" s="305"/>
      <c r="B815" s="351" t="s">
        <v>598</v>
      </c>
      <c r="C815" s="1028" t="str">
        <f>IF('statement of marks'!DE25="","",'statement of marks'!DE25)</f>
        <v/>
      </c>
      <c r="D815" s="1029"/>
      <c r="E815" s="1029"/>
      <c r="F815" s="1029"/>
      <c r="G815" s="1029"/>
      <c r="H815" s="1030"/>
    </row>
    <row r="816" spans="1:8" ht="18.25" customHeight="1">
      <c r="A816" s="1033"/>
      <c r="B816" s="1034"/>
      <c r="C816" s="1026"/>
      <c r="D816" s="1026"/>
      <c r="E816" s="1026"/>
      <c r="F816" s="1026"/>
      <c r="G816" s="1026"/>
      <c r="H816" s="1027"/>
    </row>
    <row r="817" spans="1:8" ht="18.25" customHeight="1" thickBot="1">
      <c r="A817" s="1031" t="s">
        <v>603</v>
      </c>
      <c r="B817" s="1032"/>
      <c r="C817" s="1032" t="s">
        <v>66</v>
      </c>
      <c r="D817" s="1032"/>
      <c r="E817" s="1032"/>
      <c r="F817" s="1035" t="s">
        <v>604</v>
      </c>
      <c r="G817" s="1035"/>
      <c r="H817" s="1036"/>
    </row>
    <row r="818" spans="1:8" ht="18.25" customHeight="1">
      <c r="A818" s="1015" t="s">
        <v>572</v>
      </c>
      <c r="B818" s="1016"/>
      <c r="C818" s="1016"/>
      <c r="D818" s="1016"/>
      <c r="E818" s="1016"/>
      <c r="F818" s="1016"/>
      <c r="G818" s="1016"/>
      <c r="H818" s="1017"/>
    </row>
    <row r="819" spans="1:8" ht="18.25" customHeight="1">
      <c r="A819" s="1018" t="s">
        <v>591</v>
      </c>
      <c r="B819" s="1019"/>
      <c r="C819" s="1019"/>
      <c r="D819" s="1019"/>
      <c r="E819" s="1019"/>
      <c r="F819" s="1019"/>
      <c r="G819" s="1019"/>
      <c r="H819" s="1020"/>
    </row>
    <row r="820" spans="1:8" ht="18.25" customHeight="1">
      <c r="A820" s="305"/>
      <c r="B820" s="1021" t="s">
        <v>67</v>
      </c>
      <c r="C820" s="1021"/>
      <c r="D820" s="306">
        <f>YEAR(details!F26)</f>
        <v>1900</v>
      </c>
      <c r="E820" s="352" t="s">
        <v>574</v>
      </c>
      <c r="F820" s="308" t="str">
        <f>'statement of marks'!$F$3</f>
        <v>2015-16</v>
      </c>
      <c r="G820" s="1021" t="s">
        <v>575</v>
      </c>
      <c r="H820" s="1022"/>
    </row>
    <row r="821" spans="1:8" ht="18.25" customHeight="1">
      <c r="A821" s="305"/>
      <c r="B821" s="1000" t="s">
        <v>573</v>
      </c>
      <c r="C821" s="1001"/>
      <c r="D821" s="1013" t="str">
        <f>'statement of marks'!$A$1</f>
        <v>jk- ck- ek/;fed fo|ky; uohu] fuEckgsM+k</v>
      </c>
      <c r="E821" s="1013"/>
      <c r="F821" s="1013"/>
      <c r="G821" s="1013"/>
      <c r="H821" s="1014"/>
    </row>
    <row r="822" spans="1:8" ht="18.25" customHeight="1">
      <c r="A822" s="305"/>
      <c r="B822" s="1000" t="str">
        <f>'statement of marks'!$H$3</f>
        <v xml:space="preserve">fo|ky; dk Mkbl dksM+ </v>
      </c>
      <c r="C822" s="1001"/>
      <c r="D822" s="1009" t="str">
        <f>'statement of marks'!$I$3</f>
        <v>00001</v>
      </c>
      <c r="E822" s="1010"/>
      <c r="F822" s="1011"/>
      <c r="G822" s="1011"/>
      <c r="H822" s="1012"/>
    </row>
    <row r="823" spans="1:8" ht="18.25" customHeight="1">
      <c r="A823" s="305"/>
      <c r="B823" s="1000" t="s">
        <v>560</v>
      </c>
      <c r="C823" s="1001"/>
      <c r="D823" s="1013" t="str">
        <f>IF('statement of marks'!H26="","",'statement of marks'!H26)</f>
        <v>v 020</v>
      </c>
      <c r="E823" s="1013"/>
      <c r="F823" s="1013"/>
      <c r="G823" s="1013"/>
      <c r="H823" s="1014"/>
    </row>
    <row r="824" spans="1:8" ht="18.25" customHeight="1">
      <c r="A824" s="305"/>
      <c r="B824" s="1000" t="s">
        <v>576</v>
      </c>
      <c r="C824" s="1001"/>
      <c r="D824" s="309" t="str">
        <f>IF('statement of marks'!C26="B","Nk=",IF('statement of marks'!C26="G","Nk=k",""))</f>
        <v/>
      </c>
      <c r="E824" s="353" t="s">
        <v>566</v>
      </c>
      <c r="F824" s="1040" t="str">
        <f>IF('statement of marks'!B26="","",'statement of marks'!B26)</f>
        <v/>
      </c>
      <c r="G824" s="1040"/>
      <c r="H824" s="1041"/>
    </row>
    <row r="825" spans="1:8" ht="18.25" customHeight="1">
      <c r="A825" s="305"/>
      <c r="B825" s="1000" t="s">
        <v>562</v>
      </c>
      <c r="C825" s="1001"/>
      <c r="D825" s="1013" t="str">
        <f>IF('statement of marks'!J26="","",'statement of marks'!J26)</f>
        <v>l 020</v>
      </c>
      <c r="E825" s="1013"/>
      <c r="F825" s="1013"/>
      <c r="G825" s="1013"/>
      <c r="H825" s="1014"/>
    </row>
    <row r="826" spans="1:8" ht="18.25" customHeight="1">
      <c r="A826" s="305"/>
      <c r="B826" s="1000" t="s">
        <v>561</v>
      </c>
      <c r="C826" s="1001"/>
      <c r="D826" s="1013" t="str">
        <f>IF('statement of marks'!I26="","",'statement of marks'!I26)</f>
        <v>c 020</v>
      </c>
      <c r="E826" s="1013"/>
      <c r="F826" s="1013"/>
      <c r="G826" s="1013"/>
      <c r="H826" s="1014"/>
    </row>
    <row r="827" spans="1:8" ht="18.25" customHeight="1">
      <c r="A827" s="305"/>
      <c r="B827" s="1000" t="s">
        <v>578</v>
      </c>
      <c r="C827" s="1001"/>
      <c r="D827" s="1013" t="str">
        <f>IF(details!M26="","",details!M26)</f>
        <v/>
      </c>
      <c r="E827" s="1013"/>
      <c r="F827" s="1013"/>
      <c r="G827" s="1013"/>
      <c r="H827" s="1014"/>
    </row>
    <row r="828" spans="1:8" ht="18.25" customHeight="1">
      <c r="A828" s="305"/>
      <c r="B828" s="1000" t="s">
        <v>623</v>
      </c>
      <c r="C828" s="1001"/>
      <c r="D828" s="1013" t="str">
        <f>IF(details!N26="","",details!N26)</f>
        <v/>
      </c>
      <c r="E828" s="1013"/>
      <c r="F828" s="1013"/>
      <c r="G828" s="1013"/>
      <c r="H828" s="1014"/>
    </row>
    <row r="829" spans="1:8" ht="18.25" customHeight="1">
      <c r="A829" s="305"/>
      <c r="B829" s="1000" t="s">
        <v>64</v>
      </c>
      <c r="C829" s="1001"/>
      <c r="D829" s="311" t="str">
        <f>'statement of marks'!$D$3</f>
        <v>2 A</v>
      </c>
      <c r="E829" s="312" t="s">
        <v>564</v>
      </c>
      <c r="F829" s="313" t="str">
        <f>IF('statement of marks'!E26="","",'statement of marks'!E26)</f>
        <v/>
      </c>
      <c r="G829" s="312" t="s">
        <v>577</v>
      </c>
      <c r="H829" s="314" t="str">
        <f>IF(details!F26="","",details!F26)</f>
        <v/>
      </c>
    </row>
    <row r="830" spans="1:8" ht="18.25" customHeight="1">
      <c r="A830" s="305"/>
      <c r="B830" s="1000" t="s">
        <v>567</v>
      </c>
      <c r="C830" s="1001"/>
      <c r="D830" s="1044" t="str">
        <f>IF('statement of marks'!F26="","",'statement of marks'!F26)</f>
        <v/>
      </c>
      <c r="E830" s="1044"/>
      <c r="F830" s="1044"/>
      <c r="G830" s="1044"/>
      <c r="H830" s="1045"/>
    </row>
    <row r="831" spans="1:8" ht="18.25" customHeight="1">
      <c r="A831" s="305"/>
      <c r="B831" s="1000" t="s">
        <v>568</v>
      </c>
      <c r="C831" s="1001"/>
      <c r="D831" s="1037" t="str">
        <f>IF('statement of marks'!G26="","",'statement of marks'!G26)</f>
        <v/>
      </c>
      <c r="E831" s="1037"/>
      <c r="F831" s="1037"/>
      <c r="G831" s="1037"/>
      <c r="H831" s="1038"/>
    </row>
    <row r="832" spans="1:8" ht="18.25" customHeight="1">
      <c r="A832" s="305"/>
      <c r="B832" s="1023" t="s">
        <v>579</v>
      </c>
      <c r="C832" s="1024"/>
      <c r="D832" s="1024"/>
      <c r="E832" s="1025"/>
      <c r="F832" s="1046" t="str">
        <f>IF(details!P26="","",details!P26)</f>
        <v/>
      </c>
      <c r="G832" s="1046"/>
      <c r="H832" s="1047"/>
    </row>
    <row r="833" spans="1:8" ht="18.25" customHeight="1">
      <c r="A833" s="305"/>
      <c r="B833" s="1000" t="s">
        <v>583</v>
      </c>
      <c r="C833" s="1001"/>
      <c r="D833" s="1013" t="str">
        <f>IF(details!L26="","",details!L26)</f>
        <v>Ik 020</v>
      </c>
      <c r="E833" s="1013"/>
      <c r="F833" s="1013"/>
      <c r="G833" s="1013"/>
      <c r="H833" s="1014"/>
    </row>
    <row r="834" spans="1:8" ht="18.25" customHeight="1">
      <c r="A834" s="305"/>
      <c r="B834" s="1000" t="s">
        <v>584</v>
      </c>
      <c r="C834" s="1001"/>
      <c r="D834" s="1013" t="str">
        <f>IF(details!O26="","",details!O26)</f>
        <v/>
      </c>
      <c r="E834" s="1013"/>
      <c r="F834" s="1013"/>
      <c r="G834" s="1013"/>
      <c r="H834" s="1014"/>
    </row>
    <row r="835" spans="1:8" ht="18.25" customHeight="1">
      <c r="A835" s="305"/>
      <c r="B835" s="1000" t="s">
        <v>585</v>
      </c>
      <c r="C835" s="1001"/>
      <c r="D835" s="354" t="str">
        <f>IF('statement of marks'!CX26="mRrh.kZ",'statement of marks'!$D$3,"")</f>
        <v/>
      </c>
      <c r="E835" s="1003" t="s">
        <v>586</v>
      </c>
      <c r="F835" s="1003"/>
      <c r="G835" s="1042" t="str">
        <f>IF(D835="","",D835+1)</f>
        <v/>
      </c>
      <c r="H835" s="1043"/>
    </row>
    <row r="836" spans="1:8" ht="18.25" customHeight="1">
      <c r="A836" s="305"/>
      <c r="B836" s="1000" t="s">
        <v>587</v>
      </c>
      <c r="C836" s="1001"/>
      <c r="D836" s="1006">
        <f>IF(details!$L$4="","",details!$L$4)</f>
        <v>42460</v>
      </c>
      <c r="E836" s="1007"/>
      <c r="F836" s="1003"/>
      <c r="G836" s="1003"/>
      <c r="H836" s="1048"/>
    </row>
    <row r="837" spans="1:8" ht="18.25" customHeight="1">
      <c r="A837" s="305"/>
      <c r="B837" s="1003"/>
      <c r="C837" s="1003"/>
      <c r="D837" s="1004"/>
      <c r="E837" s="1005"/>
      <c r="F837" s="1002"/>
      <c r="G837" s="1002"/>
      <c r="H837" s="1008"/>
    </row>
    <row r="838" spans="1:8" ht="18.25" customHeight="1">
      <c r="A838" s="305"/>
      <c r="B838" s="1003" t="str">
        <f>IF(details!$H$4="","",details!$H$4)</f>
        <v>Jherh js[kk oekZ</v>
      </c>
      <c r="C838" s="1003"/>
      <c r="D838" s="1004"/>
      <c r="E838" s="1005"/>
      <c r="F838" s="1002" t="str">
        <f>IF(details!$E$4="","",details!$E$4)</f>
        <v>Jh jk/ks';ke tk'kh</v>
      </c>
      <c r="G838" s="1002"/>
      <c r="H838" s="1008"/>
    </row>
    <row r="839" spans="1:8" ht="18.25" customHeight="1">
      <c r="A839" s="1039" t="s">
        <v>588</v>
      </c>
      <c r="B839" s="1002"/>
      <c r="C839" s="1002"/>
      <c r="D839" s="1002" t="s">
        <v>589</v>
      </c>
      <c r="E839" s="1002"/>
      <c r="F839" s="1002" t="s">
        <v>590</v>
      </c>
      <c r="G839" s="1002"/>
      <c r="H839" s="1008"/>
    </row>
    <row r="840" spans="1:8" ht="18.25" customHeight="1">
      <c r="A840" s="1018" t="s">
        <v>599</v>
      </c>
      <c r="B840" s="1019"/>
      <c r="C840" s="1019"/>
      <c r="D840" s="1019"/>
      <c r="E840" s="1019"/>
      <c r="F840" s="1019"/>
      <c r="G840" s="1019"/>
      <c r="H840" s="1020"/>
    </row>
    <row r="841" spans="1:8" ht="18.25" customHeight="1">
      <c r="A841" s="305"/>
      <c r="B841" s="351" t="s">
        <v>560</v>
      </c>
      <c r="C841" s="1013" t="str">
        <f>IF('statement of marks'!H26="","",'statement of marks'!H26)</f>
        <v>v 020</v>
      </c>
      <c r="D841" s="1013"/>
      <c r="E841" s="1013"/>
      <c r="F841" s="1013"/>
      <c r="G841" s="1013"/>
      <c r="H841" s="1014"/>
    </row>
    <row r="842" spans="1:8" ht="18.25" customHeight="1">
      <c r="A842" s="305"/>
      <c r="B842" s="351" t="s">
        <v>561</v>
      </c>
      <c r="C842" s="1013" t="str">
        <f>IF('statement of marks'!I26="","",'statement of marks'!I26)</f>
        <v>c 020</v>
      </c>
      <c r="D842" s="1013"/>
      <c r="E842" s="1013"/>
      <c r="F842" s="1013"/>
      <c r="G842" s="1013"/>
      <c r="H842" s="1014"/>
    </row>
    <row r="843" spans="1:8" ht="18.25" customHeight="1">
      <c r="A843" s="305"/>
      <c r="B843" s="351" t="s">
        <v>562</v>
      </c>
      <c r="C843" s="1013" t="str">
        <f>IF('statement of marks'!J26="","",'statement of marks'!J26)</f>
        <v>l 020</v>
      </c>
      <c r="D843" s="1013"/>
      <c r="E843" s="1013"/>
      <c r="F843" s="1013"/>
      <c r="G843" s="1013"/>
      <c r="H843" s="1014"/>
    </row>
    <row r="844" spans="1:8" ht="18.25" customHeight="1">
      <c r="A844" s="305"/>
      <c r="B844" s="351" t="s">
        <v>567</v>
      </c>
      <c r="C844" s="317" t="str">
        <f>IF('statement of marks'!F26="","",'statement of marks'!F26)</f>
        <v/>
      </c>
      <c r="D844" s="318" t="s">
        <v>602</v>
      </c>
      <c r="E844" s="1037" t="str">
        <f>IF('statement of marks'!G26="","",'statement of marks'!G26)</f>
        <v/>
      </c>
      <c r="F844" s="1037"/>
      <c r="G844" s="1037"/>
      <c r="H844" s="1038"/>
    </row>
    <row r="845" spans="1:8" ht="18.25" customHeight="1">
      <c r="A845" s="305"/>
      <c r="B845" s="351" t="s">
        <v>565</v>
      </c>
      <c r="C845" s="319" t="s">
        <v>592</v>
      </c>
      <c r="D845" s="320" t="s">
        <v>593</v>
      </c>
      <c r="E845" s="320" t="s">
        <v>594</v>
      </c>
      <c r="F845" s="320" t="s">
        <v>595</v>
      </c>
      <c r="G845" s="320" t="s">
        <v>596</v>
      </c>
      <c r="H845" s="321"/>
    </row>
    <row r="846" spans="1:8" ht="18.25" customHeight="1">
      <c r="A846" s="305"/>
      <c r="B846" s="350" t="s">
        <v>597</v>
      </c>
      <c r="C846" s="323" t="str">
        <f>IF(AND('statement of marks'!$D$3=1,'statement of marks'!CX26="mRrh.kZ"),'statement of marks'!$F$3,"")</f>
        <v/>
      </c>
      <c r="D846" s="323" t="str">
        <f>IF(AND('statement of marks'!$D$3=2,'statement of marks'!CX26="mRrh.kZ"),'statement of marks'!$F$3,"")</f>
        <v/>
      </c>
      <c r="E846" s="323" t="str">
        <f>IF(AND('statement of marks'!$D$3=3,'statement of marks'!CX26="mRrh.kZ"),'statement of marks'!$F$3,"")</f>
        <v/>
      </c>
      <c r="F846" s="323" t="str">
        <f>IF(AND('statement of marks'!$D$3=4,'statement of marks'!CX26="mRrh.kZ"),'statement of marks'!$F$3,"")</f>
        <v/>
      </c>
      <c r="G846" s="323" t="str">
        <f>IF(AND('statement of marks'!$D$3=5,'statement of marks'!CX26="mRrh.kZ"),'statement of marks'!$F$3,"")</f>
        <v/>
      </c>
      <c r="H846" s="321"/>
    </row>
    <row r="847" spans="1:8" ht="18.25" customHeight="1">
      <c r="A847" s="305"/>
      <c r="B847" s="350" t="str">
        <f>'statement of marks'!$BZ$5</f>
        <v>fgUnh</v>
      </c>
      <c r="C847" s="324"/>
      <c r="D847" s="325"/>
      <c r="E847" s="326" t="str">
        <f>IF(OR('statement of marks'!$CB26="",E846=""),"",'statement of marks'!$CB26)</f>
        <v/>
      </c>
      <c r="F847" s="326" t="str">
        <f>IF(OR('statement of marks'!$CB26="",F846=""),"",'statement of marks'!$CB26)</f>
        <v/>
      </c>
      <c r="G847" s="326" t="str">
        <f>IF(OR('statement of marks'!$CB26="",G846=""),"",'statement of marks'!$CB26)</f>
        <v/>
      </c>
      <c r="H847" s="321"/>
    </row>
    <row r="848" spans="1:8" ht="18.25" customHeight="1">
      <c r="A848" s="305"/>
      <c r="B848" s="350" t="str">
        <f>'statement of marks'!$CC$5</f>
        <v>vaxszth</v>
      </c>
      <c r="C848" s="324"/>
      <c r="D848" s="325"/>
      <c r="E848" s="326" t="str">
        <f>IF(OR('statement of marks'!$CE26="",E846=""),"",'statement of marks'!$CE26)</f>
        <v/>
      </c>
      <c r="F848" s="326" t="str">
        <f>IF(OR('statement of marks'!$CE26="",F846=""),"",'statement of marks'!$CE26)</f>
        <v/>
      </c>
      <c r="G848" s="326" t="str">
        <f>IF(OR('statement of marks'!$CE26="",G846=""),"",'statement of marks'!$CE26)</f>
        <v/>
      </c>
      <c r="H848" s="321"/>
    </row>
    <row r="849" spans="1:8" ht="18.25" customHeight="1">
      <c r="A849" s="305"/>
      <c r="B849" s="350" t="str">
        <f>'statement of marks'!$CF$5</f>
        <v>xf.kr</v>
      </c>
      <c r="C849" s="324"/>
      <c r="D849" s="325"/>
      <c r="E849" s="326" t="str">
        <f>IF(OR('statement of marks'!$CH26="",E846=""),"",'statement of marks'!$CH26)</f>
        <v/>
      </c>
      <c r="F849" s="326" t="str">
        <f>IF(OR('statement of marks'!$CH26="",F846=""),"",'statement of marks'!$CH26)</f>
        <v/>
      </c>
      <c r="G849" s="326" t="str">
        <f>IF(OR('statement of marks'!$CH26="",G846=""),"",'statement of marks'!$CH26)</f>
        <v/>
      </c>
      <c r="H849" s="321"/>
    </row>
    <row r="850" spans="1:8" ht="18.25" customHeight="1">
      <c r="A850" s="305"/>
      <c r="B850" s="350" t="str">
        <f>'statement of marks'!$CI$5</f>
        <v>Ik;kZoj.k v/;;u</v>
      </c>
      <c r="C850" s="324"/>
      <c r="D850" s="325"/>
      <c r="E850" s="326" t="str">
        <f>IF(OR('statement of marks'!$CK26="",E847=""),"",'statement of marks'!$CK26)</f>
        <v/>
      </c>
      <c r="F850" s="326" t="str">
        <f>IF(OR('statement of marks'!$CK26="",F847=""),"",'statement of marks'!$CK26)</f>
        <v/>
      </c>
      <c r="G850" s="326" t="str">
        <f>IF(OR('statement of marks'!$CK26="",G847=""),"",'statement of marks'!$CK26)</f>
        <v/>
      </c>
      <c r="H850" s="321"/>
    </row>
    <row r="851" spans="1:8" ht="18.25" customHeight="1">
      <c r="A851" s="305"/>
      <c r="B851" s="350" t="str">
        <f>'statement of marks'!$CL$5</f>
        <v>dk;kZuqHko</v>
      </c>
      <c r="C851" s="324"/>
      <c r="D851" s="325"/>
      <c r="E851" s="326" t="str">
        <f>IF(OR('statement of marks'!$CN26="",E846=""),"",'statement of marks'!$CN26)</f>
        <v/>
      </c>
      <c r="F851" s="326" t="str">
        <f>IF(OR('statement of marks'!$CN26="",F846=""),"",'statement of marks'!$CN26)</f>
        <v/>
      </c>
      <c r="G851" s="326" t="str">
        <f>IF(OR('statement of marks'!$CN26="",G846=""),"",'statement of marks'!$CN26)</f>
        <v/>
      </c>
      <c r="H851" s="321"/>
    </row>
    <row r="852" spans="1:8" ht="18.25" customHeight="1">
      <c r="A852" s="305"/>
      <c r="B852" s="350" t="str">
        <f>'statement of marks'!$CO$5</f>
        <v>dyk f'k{kk</v>
      </c>
      <c r="C852" s="324"/>
      <c r="D852" s="325"/>
      <c r="E852" s="327" t="str">
        <f>IF(OR('statement of marks'!$CQ26="",E846=""),"",'statement of marks'!$CQ26)</f>
        <v/>
      </c>
      <c r="F852" s="327" t="str">
        <f>IF(OR('statement of marks'!$CQ26="",F846=""),"",'statement of marks'!$CQ26)</f>
        <v/>
      </c>
      <c r="G852" s="327" t="str">
        <f>IF(OR('statement of marks'!$CQ26="",G846=""),"",'statement of marks'!$CQ26)</f>
        <v/>
      </c>
      <c r="H852" s="321"/>
    </row>
    <row r="853" spans="1:8" ht="18.25" customHeight="1">
      <c r="A853" s="305"/>
      <c r="B853" s="328" t="s">
        <v>624</v>
      </c>
      <c r="C853" s="329" t="str">
        <f>C846</f>
        <v/>
      </c>
      <c r="D853" s="329" t="str">
        <f>D846</f>
        <v/>
      </c>
      <c r="E853" s="330" t="str">
        <f>E846</f>
        <v/>
      </c>
      <c r="F853" s="329" t="str">
        <f>F846</f>
        <v/>
      </c>
      <c r="G853" s="329" t="str">
        <f>G846</f>
        <v/>
      </c>
      <c r="H853" s="321"/>
    </row>
    <row r="854" spans="1:8" ht="18.25" customHeight="1">
      <c r="A854" s="305"/>
      <c r="B854" s="350" t="str">
        <f>'statement of marks'!$CV$5</f>
        <v>Nk= mifLFkfr</v>
      </c>
      <c r="C854" s="331"/>
      <c r="D854" s="331"/>
      <c r="E854" s="332" t="str">
        <f>IF(OR('statement of marks'!$CV26="",E846=""),"",'statement of marks'!$CV26)</f>
        <v/>
      </c>
      <c r="F854" s="332" t="str">
        <f>IF(OR('statement of marks'!$CV26="",F846=""),"",'statement of marks'!$CV26)</f>
        <v/>
      </c>
      <c r="G854" s="332" t="str">
        <f>IF(OR('statement of marks'!$CV26="",G846=""),"",'statement of marks'!$CV26)</f>
        <v/>
      </c>
      <c r="H854" s="321"/>
    </row>
    <row r="855" spans="1:8" ht="18.25" customHeight="1">
      <c r="A855" s="305"/>
      <c r="B855" s="350" t="str">
        <f>'statement of marks'!$CU$5</f>
        <v>dqy ehfVax</v>
      </c>
      <c r="C855" s="333"/>
      <c r="D855" s="333"/>
      <c r="E855" s="333" t="str">
        <f>IF(OR('statement of marks'!$CU26="",E846=""),"",'statement of marks'!$CU26)</f>
        <v/>
      </c>
      <c r="F855" s="333" t="str">
        <f>IF(OR('statement of marks'!$CU26="",F846=""),"",'statement of marks'!$CU26)</f>
        <v/>
      </c>
      <c r="G855" s="333" t="str">
        <f>IF(OR('statement of marks'!$CU26="",G846=""),"",'statement of marks'!$CU26)</f>
        <v/>
      </c>
      <c r="H855" s="321"/>
    </row>
    <row r="856" spans="1:8" ht="18.25" customHeight="1">
      <c r="A856" s="305"/>
      <c r="B856" s="350" t="s">
        <v>600</v>
      </c>
      <c r="C856" s="333" t="str">
        <f>IF(OR(C854="",C855=""),"",C854/C855*100)</f>
        <v/>
      </c>
      <c r="D856" s="333" t="str">
        <f t="shared" ref="D856:G856" si="22">IF(OR(D854="",D855=""),"",D854/D855*100)</f>
        <v/>
      </c>
      <c r="E856" s="333" t="str">
        <f t="shared" si="22"/>
        <v/>
      </c>
      <c r="F856" s="333" t="str">
        <f t="shared" si="22"/>
        <v/>
      </c>
      <c r="G856" s="333" t="str">
        <f t="shared" si="22"/>
        <v/>
      </c>
      <c r="H856" s="321"/>
    </row>
    <row r="857" spans="1:8" ht="18.25" customHeight="1">
      <c r="A857" s="305"/>
      <c r="B857" s="350" t="s">
        <v>601</v>
      </c>
      <c r="C857" s="333"/>
      <c r="D857" s="333"/>
      <c r="E857" s="333"/>
      <c r="F857" s="333"/>
      <c r="G857" s="333"/>
      <c r="H857" s="321"/>
    </row>
    <row r="858" spans="1:8" ht="18.25" customHeight="1">
      <c r="A858" s="305"/>
      <c r="B858" s="351" t="s">
        <v>598</v>
      </c>
      <c r="C858" s="1028" t="str">
        <f>IF('statement of marks'!DE26="","",'statement of marks'!DE26)</f>
        <v/>
      </c>
      <c r="D858" s="1029"/>
      <c r="E858" s="1029"/>
      <c r="F858" s="1029"/>
      <c r="G858" s="1029"/>
      <c r="H858" s="1030"/>
    </row>
    <row r="859" spans="1:8" ht="18.25" customHeight="1">
      <c r="A859" s="1033"/>
      <c r="B859" s="1034"/>
      <c r="C859" s="1026"/>
      <c r="D859" s="1026"/>
      <c r="E859" s="1026"/>
      <c r="F859" s="1026"/>
      <c r="G859" s="1026"/>
      <c r="H859" s="1027"/>
    </row>
    <row r="860" spans="1:8" ht="18.25" customHeight="1" thickBot="1">
      <c r="A860" s="1031" t="s">
        <v>603</v>
      </c>
      <c r="B860" s="1032"/>
      <c r="C860" s="1032" t="s">
        <v>66</v>
      </c>
      <c r="D860" s="1032"/>
      <c r="E860" s="1032"/>
      <c r="F860" s="1035" t="s">
        <v>604</v>
      </c>
      <c r="G860" s="1035"/>
      <c r="H860" s="1036"/>
    </row>
    <row r="861" spans="1:8" ht="18.25" customHeight="1">
      <c r="A861" s="1015" t="s">
        <v>572</v>
      </c>
      <c r="B861" s="1016"/>
      <c r="C861" s="1016"/>
      <c r="D861" s="1016"/>
      <c r="E861" s="1016"/>
      <c r="F861" s="1016"/>
      <c r="G861" s="1016"/>
      <c r="H861" s="1017"/>
    </row>
    <row r="862" spans="1:8" ht="18.25" customHeight="1">
      <c r="A862" s="1018" t="s">
        <v>591</v>
      </c>
      <c r="B862" s="1019"/>
      <c r="C862" s="1019"/>
      <c r="D862" s="1019"/>
      <c r="E862" s="1019"/>
      <c r="F862" s="1019"/>
      <c r="G862" s="1019"/>
      <c r="H862" s="1020"/>
    </row>
    <row r="863" spans="1:8" ht="18.25" customHeight="1">
      <c r="A863" s="305"/>
      <c r="B863" s="1021" t="s">
        <v>67</v>
      </c>
      <c r="C863" s="1021"/>
      <c r="D863" s="306">
        <f>YEAR(details!F27)</f>
        <v>1900</v>
      </c>
      <c r="E863" s="352" t="s">
        <v>574</v>
      </c>
      <c r="F863" s="308" t="str">
        <f>'statement of marks'!$F$3</f>
        <v>2015-16</v>
      </c>
      <c r="G863" s="1021" t="s">
        <v>575</v>
      </c>
      <c r="H863" s="1022"/>
    </row>
    <row r="864" spans="1:8" ht="18.25" customHeight="1">
      <c r="A864" s="305"/>
      <c r="B864" s="1000" t="s">
        <v>573</v>
      </c>
      <c r="C864" s="1001"/>
      <c r="D864" s="1013" t="str">
        <f>'statement of marks'!$A$1</f>
        <v>jk- ck- ek/;fed fo|ky; uohu] fuEckgsM+k</v>
      </c>
      <c r="E864" s="1013"/>
      <c r="F864" s="1013"/>
      <c r="G864" s="1013"/>
      <c r="H864" s="1014"/>
    </row>
    <row r="865" spans="1:8" ht="18.25" customHeight="1">
      <c r="A865" s="305"/>
      <c r="B865" s="1000" t="str">
        <f>'statement of marks'!$H$3</f>
        <v xml:space="preserve">fo|ky; dk Mkbl dksM+ </v>
      </c>
      <c r="C865" s="1001"/>
      <c r="D865" s="1009" t="str">
        <f>'statement of marks'!$I$3</f>
        <v>00001</v>
      </c>
      <c r="E865" s="1010"/>
      <c r="F865" s="1011"/>
      <c r="G865" s="1011"/>
      <c r="H865" s="1012"/>
    </row>
    <row r="866" spans="1:8" ht="18.25" customHeight="1">
      <c r="A866" s="305"/>
      <c r="B866" s="1000" t="s">
        <v>560</v>
      </c>
      <c r="C866" s="1001"/>
      <c r="D866" s="1013" t="str">
        <f>IF('statement of marks'!H27="","",'statement of marks'!H27)</f>
        <v>v 021</v>
      </c>
      <c r="E866" s="1013"/>
      <c r="F866" s="1013"/>
      <c r="G866" s="1013"/>
      <c r="H866" s="1014"/>
    </row>
    <row r="867" spans="1:8" ht="18.25" customHeight="1">
      <c r="A867" s="305"/>
      <c r="B867" s="1000" t="s">
        <v>576</v>
      </c>
      <c r="C867" s="1001"/>
      <c r="D867" s="309" t="str">
        <f>IF('statement of marks'!C27="B","Nk=",IF('statement of marks'!C27="G","Nk=k",""))</f>
        <v/>
      </c>
      <c r="E867" s="353" t="s">
        <v>566</v>
      </c>
      <c r="F867" s="1040" t="str">
        <f>IF('statement of marks'!B27="","",'statement of marks'!B27)</f>
        <v/>
      </c>
      <c r="G867" s="1040"/>
      <c r="H867" s="1041"/>
    </row>
    <row r="868" spans="1:8" ht="18.25" customHeight="1">
      <c r="A868" s="305"/>
      <c r="B868" s="1000" t="s">
        <v>562</v>
      </c>
      <c r="C868" s="1001"/>
      <c r="D868" s="1013" t="str">
        <f>IF('statement of marks'!J27="","",'statement of marks'!J27)</f>
        <v>l 021</v>
      </c>
      <c r="E868" s="1013"/>
      <c r="F868" s="1013"/>
      <c r="G868" s="1013"/>
      <c r="H868" s="1014"/>
    </row>
    <row r="869" spans="1:8" ht="18.25" customHeight="1">
      <c r="A869" s="305"/>
      <c r="B869" s="1000" t="s">
        <v>561</v>
      </c>
      <c r="C869" s="1001"/>
      <c r="D869" s="1013" t="str">
        <f>IF('statement of marks'!I27="","",'statement of marks'!I27)</f>
        <v>c 021</v>
      </c>
      <c r="E869" s="1013"/>
      <c r="F869" s="1013"/>
      <c r="G869" s="1013"/>
      <c r="H869" s="1014"/>
    </row>
    <row r="870" spans="1:8" ht="18.25" customHeight="1">
      <c r="A870" s="305"/>
      <c r="B870" s="1000" t="s">
        <v>578</v>
      </c>
      <c r="C870" s="1001"/>
      <c r="D870" s="1013" t="str">
        <f>IF(details!M27="","",details!M27)</f>
        <v/>
      </c>
      <c r="E870" s="1013"/>
      <c r="F870" s="1013"/>
      <c r="G870" s="1013"/>
      <c r="H870" s="1014"/>
    </row>
    <row r="871" spans="1:8" ht="18.25" customHeight="1">
      <c r="A871" s="305"/>
      <c r="B871" s="1000" t="s">
        <v>623</v>
      </c>
      <c r="C871" s="1001"/>
      <c r="D871" s="1013" t="str">
        <f>IF(details!N27="","",details!N27)</f>
        <v/>
      </c>
      <c r="E871" s="1013"/>
      <c r="F871" s="1013"/>
      <c r="G871" s="1013"/>
      <c r="H871" s="1014"/>
    </row>
    <row r="872" spans="1:8" ht="18.25" customHeight="1">
      <c r="A872" s="305"/>
      <c r="B872" s="1000" t="s">
        <v>64</v>
      </c>
      <c r="C872" s="1001"/>
      <c r="D872" s="311" t="str">
        <f>'statement of marks'!$D$3</f>
        <v>2 A</v>
      </c>
      <c r="E872" s="312" t="s">
        <v>564</v>
      </c>
      <c r="F872" s="313" t="str">
        <f>IF('statement of marks'!E27="","",'statement of marks'!E27)</f>
        <v/>
      </c>
      <c r="G872" s="312" t="s">
        <v>577</v>
      </c>
      <c r="H872" s="314" t="str">
        <f>IF(details!F27="","",details!F27)</f>
        <v/>
      </c>
    </row>
    <row r="873" spans="1:8" ht="18.25" customHeight="1">
      <c r="A873" s="305"/>
      <c r="B873" s="1000" t="s">
        <v>567</v>
      </c>
      <c r="C873" s="1001"/>
      <c r="D873" s="1044" t="str">
        <f>IF('statement of marks'!F27="","",'statement of marks'!F27)</f>
        <v/>
      </c>
      <c r="E873" s="1044"/>
      <c r="F873" s="1044"/>
      <c r="G873" s="1044"/>
      <c r="H873" s="1045"/>
    </row>
    <row r="874" spans="1:8" ht="18.25" customHeight="1">
      <c r="A874" s="305"/>
      <c r="B874" s="1000" t="s">
        <v>568</v>
      </c>
      <c r="C874" s="1001"/>
      <c r="D874" s="1037" t="str">
        <f>IF('statement of marks'!G27="","",'statement of marks'!G27)</f>
        <v/>
      </c>
      <c r="E874" s="1037"/>
      <c r="F874" s="1037"/>
      <c r="G874" s="1037"/>
      <c r="H874" s="1038"/>
    </row>
    <row r="875" spans="1:8" ht="18.25" customHeight="1">
      <c r="A875" s="305"/>
      <c r="B875" s="1023" t="s">
        <v>579</v>
      </c>
      <c r="C875" s="1024"/>
      <c r="D875" s="1024"/>
      <c r="E875" s="1025"/>
      <c r="F875" s="1046" t="str">
        <f>IF(details!P27="","",details!P27)</f>
        <v/>
      </c>
      <c r="G875" s="1046"/>
      <c r="H875" s="1047"/>
    </row>
    <row r="876" spans="1:8" ht="18.25" customHeight="1">
      <c r="A876" s="305"/>
      <c r="B876" s="1000" t="s">
        <v>583</v>
      </c>
      <c r="C876" s="1001"/>
      <c r="D876" s="1013" t="str">
        <f>IF(details!L27="","",details!L27)</f>
        <v>Ik 021</v>
      </c>
      <c r="E876" s="1013"/>
      <c r="F876" s="1013"/>
      <c r="G876" s="1013"/>
      <c r="H876" s="1014"/>
    </row>
    <row r="877" spans="1:8" ht="18.25" customHeight="1">
      <c r="A877" s="305"/>
      <c r="B877" s="1000" t="s">
        <v>584</v>
      </c>
      <c r="C877" s="1001"/>
      <c r="D877" s="1013" t="str">
        <f>IF(details!O27="","",details!O27)</f>
        <v/>
      </c>
      <c r="E877" s="1013"/>
      <c r="F877" s="1013"/>
      <c r="G877" s="1013"/>
      <c r="H877" s="1014"/>
    </row>
    <row r="878" spans="1:8" ht="18.25" customHeight="1">
      <c r="A878" s="305"/>
      <c r="B878" s="1000" t="s">
        <v>585</v>
      </c>
      <c r="C878" s="1001"/>
      <c r="D878" s="354" t="str">
        <f>IF('statement of marks'!CX27="mRrh.kZ",'statement of marks'!$D$3,"")</f>
        <v/>
      </c>
      <c r="E878" s="1003" t="s">
        <v>586</v>
      </c>
      <c r="F878" s="1003"/>
      <c r="G878" s="1042" t="str">
        <f>IF(D878="","",D878+1)</f>
        <v/>
      </c>
      <c r="H878" s="1043"/>
    </row>
    <row r="879" spans="1:8" ht="18.25" customHeight="1">
      <c r="A879" s="305"/>
      <c r="B879" s="1000" t="s">
        <v>587</v>
      </c>
      <c r="C879" s="1001"/>
      <c r="D879" s="1006">
        <f>IF(details!$L$4="","",details!$L$4)</f>
        <v>42460</v>
      </c>
      <c r="E879" s="1007"/>
      <c r="F879" s="1003"/>
      <c r="G879" s="1003"/>
      <c r="H879" s="1048"/>
    </row>
    <row r="880" spans="1:8" ht="18.25" customHeight="1">
      <c r="A880" s="305"/>
      <c r="B880" s="1003"/>
      <c r="C880" s="1003"/>
      <c r="D880" s="1004"/>
      <c r="E880" s="1005"/>
      <c r="F880" s="1002"/>
      <c r="G880" s="1002"/>
      <c r="H880" s="1008"/>
    </row>
    <row r="881" spans="1:8" ht="18.25" customHeight="1">
      <c r="A881" s="305"/>
      <c r="B881" s="1003" t="str">
        <f>IF(details!$H$4="","",details!$H$4)</f>
        <v>Jherh js[kk oekZ</v>
      </c>
      <c r="C881" s="1003"/>
      <c r="D881" s="1004"/>
      <c r="E881" s="1005"/>
      <c r="F881" s="1002" t="str">
        <f>IF(details!$E$4="","",details!$E$4)</f>
        <v>Jh jk/ks';ke tk'kh</v>
      </c>
      <c r="G881" s="1002"/>
      <c r="H881" s="1008"/>
    </row>
    <row r="882" spans="1:8" ht="18.25" customHeight="1">
      <c r="A882" s="1039" t="s">
        <v>588</v>
      </c>
      <c r="B882" s="1002"/>
      <c r="C882" s="1002"/>
      <c r="D882" s="1002" t="s">
        <v>589</v>
      </c>
      <c r="E882" s="1002"/>
      <c r="F882" s="1002" t="s">
        <v>590</v>
      </c>
      <c r="G882" s="1002"/>
      <c r="H882" s="1008"/>
    </row>
    <row r="883" spans="1:8" ht="18.25" customHeight="1">
      <c r="A883" s="1018" t="s">
        <v>599</v>
      </c>
      <c r="B883" s="1019"/>
      <c r="C883" s="1019"/>
      <c r="D883" s="1019"/>
      <c r="E883" s="1019"/>
      <c r="F883" s="1019"/>
      <c r="G883" s="1019"/>
      <c r="H883" s="1020"/>
    </row>
    <row r="884" spans="1:8" ht="18.25" customHeight="1">
      <c r="A884" s="305"/>
      <c r="B884" s="351" t="s">
        <v>560</v>
      </c>
      <c r="C884" s="1013" t="str">
        <f>IF('statement of marks'!H27="","",'statement of marks'!H27)</f>
        <v>v 021</v>
      </c>
      <c r="D884" s="1013"/>
      <c r="E884" s="1013"/>
      <c r="F884" s="1013"/>
      <c r="G884" s="1013"/>
      <c r="H884" s="1014"/>
    </row>
    <row r="885" spans="1:8" ht="18.25" customHeight="1">
      <c r="A885" s="305"/>
      <c r="B885" s="351" t="s">
        <v>561</v>
      </c>
      <c r="C885" s="1013" t="str">
        <f>IF('statement of marks'!I27="","",'statement of marks'!I27)</f>
        <v>c 021</v>
      </c>
      <c r="D885" s="1013"/>
      <c r="E885" s="1013"/>
      <c r="F885" s="1013"/>
      <c r="G885" s="1013"/>
      <c r="H885" s="1014"/>
    </row>
    <row r="886" spans="1:8" ht="18.25" customHeight="1">
      <c r="A886" s="305"/>
      <c r="B886" s="351" t="s">
        <v>562</v>
      </c>
      <c r="C886" s="1013" t="str">
        <f>IF('statement of marks'!J27="","",'statement of marks'!J27)</f>
        <v>l 021</v>
      </c>
      <c r="D886" s="1013"/>
      <c r="E886" s="1013"/>
      <c r="F886" s="1013"/>
      <c r="G886" s="1013"/>
      <c r="H886" s="1014"/>
    </row>
    <row r="887" spans="1:8" ht="18.25" customHeight="1">
      <c r="A887" s="305"/>
      <c r="B887" s="351" t="s">
        <v>567</v>
      </c>
      <c r="C887" s="317" t="str">
        <f>IF('statement of marks'!F27="","",'statement of marks'!F27)</f>
        <v/>
      </c>
      <c r="D887" s="318" t="s">
        <v>602</v>
      </c>
      <c r="E887" s="1037" t="str">
        <f>IF('statement of marks'!G27="","",'statement of marks'!G27)</f>
        <v/>
      </c>
      <c r="F887" s="1037"/>
      <c r="G887" s="1037"/>
      <c r="H887" s="1038"/>
    </row>
    <row r="888" spans="1:8" ht="18.25" customHeight="1">
      <c r="A888" s="305"/>
      <c r="B888" s="351" t="s">
        <v>565</v>
      </c>
      <c r="C888" s="319" t="s">
        <v>592</v>
      </c>
      <c r="D888" s="320" t="s">
        <v>593</v>
      </c>
      <c r="E888" s="320" t="s">
        <v>594</v>
      </c>
      <c r="F888" s="320" t="s">
        <v>595</v>
      </c>
      <c r="G888" s="320" t="s">
        <v>596</v>
      </c>
      <c r="H888" s="321"/>
    </row>
    <row r="889" spans="1:8" ht="18.25" customHeight="1">
      <c r="A889" s="305"/>
      <c r="B889" s="350" t="s">
        <v>597</v>
      </c>
      <c r="C889" s="323" t="str">
        <f>IF(AND('statement of marks'!$D$3=1,'statement of marks'!CX27="mRrh.kZ"),'statement of marks'!$F$3,"")</f>
        <v/>
      </c>
      <c r="D889" s="323" t="str">
        <f>IF(AND('statement of marks'!$D$3=2,'statement of marks'!CX27="mRrh.kZ"),'statement of marks'!$F$3,"")</f>
        <v/>
      </c>
      <c r="E889" s="323" t="str">
        <f>IF(AND('statement of marks'!$D$3=3,'statement of marks'!CX27="mRrh.kZ"),'statement of marks'!$F$3,"")</f>
        <v/>
      </c>
      <c r="F889" s="323" t="str">
        <f>IF(AND('statement of marks'!$D$3=4,'statement of marks'!CX27="mRrh.kZ"),'statement of marks'!$F$3,"")</f>
        <v/>
      </c>
      <c r="G889" s="323" t="str">
        <f>IF(AND('statement of marks'!$D$3=5,'statement of marks'!CX27="mRrh.kZ"),'statement of marks'!$F$3,"")</f>
        <v/>
      </c>
      <c r="H889" s="321"/>
    </row>
    <row r="890" spans="1:8" ht="18.25" customHeight="1">
      <c r="A890" s="305"/>
      <c r="B890" s="350" t="str">
        <f>'statement of marks'!$BZ$5</f>
        <v>fgUnh</v>
      </c>
      <c r="C890" s="324"/>
      <c r="D890" s="325"/>
      <c r="E890" s="326" t="str">
        <f>IF(OR('statement of marks'!$CB27="",E889=""),"",'statement of marks'!$CB27)</f>
        <v/>
      </c>
      <c r="F890" s="326" t="str">
        <f>IF(OR('statement of marks'!$CB27="",F889=""),"",'statement of marks'!$CB27)</f>
        <v/>
      </c>
      <c r="G890" s="326" t="str">
        <f>IF(OR('statement of marks'!$CB27="",G889=""),"",'statement of marks'!$CB27)</f>
        <v/>
      </c>
      <c r="H890" s="321"/>
    </row>
    <row r="891" spans="1:8" ht="18.25" customHeight="1">
      <c r="A891" s="305"/>
      <c r="B891" s="350" t="str">
        <f>'statement of marks'!$CC$5</f>
        <v>vaxszth</v>
      </c>
      <c r="C891" s="324"/>
      <c r="D891" s="325"/>
      <c r="E891" s="326" t="str">
        <f>IF(OR('statement of marks'!$CE27="",E889=""),"",'statement of marks'!$CE27)</f>
        <v/>
      </c>
      <c r="F891" s="326" t="str">
        <f>IF(OR('statement of marks'!$CE27="",F889=""),"",'statement of marks'!$CE27)</f>
        <v/>
      </c>
      <c r="G891" s="326" t="str">
        <f>IF(OR('statement of marks'!$CE27="",G889=""),"",'statement of marks'!$CE27)</f>
        <v/>
      </c>
      <c r="H891" s="321"/>
    </row>
    <row r="892" spans="1:8" ht="18.25" customHeight="1">
      <c r="A892" s="305"/>
      <c r="B892" s="350" t="str">
        <f>'statement of marks'!$CF$5</f>
        <v>xf.kr</v>
      </c>
      <c r="C892" s="324"/>
      <c r="D892" s="325"/>
      <c r="E892" s="326" t="str">
        <f>IF(OR('statement of marks'!$CH27="",E889=""),"",'statement of marks'!$CH27)</f>
        <v/>
      </c>
      <c r="F892" s="326" t="str">
        <f>IF(OR('statement of marks'!$CH27="",F889=""),"",'statement of marks'!$CH27)</f>
        <v/>
      </c>
      <c r="G892" s="326" t="str">
        <f>IF(OR('statement of marks'!$CH27="",G889=""),"",'statement of marks'!$CH27)</f>
        <v/>
      </c>
      <c r="H892" s="321"/>
    </row>
    <row r="893" spans="1:8" ht="18.25" customHeight="1">
      <c r="A893" s="305"/>
      <c r="B893" s="350" t="str">
        <f>'statement of marks'!$CI$5</f>
        <v>Ik;kZoj.k v/;;u</v>
      </c>
      <c r="C893" s="324"/>
      <c r="D893" s="325"/>
      <c r="E893" s="326" t="str">
        <f>IF(OR('statement of marks'!$CK27="",E890=""),"",'statement of marks'!$CK27)</f>
        <v/>
      </c>
      <c r="F893" s="326" t="str">
        <f>IF(OR('statement of marks'!$CK27="",F890=""),"",'statement of marks'!$CK27)</f>
        <v/>
      </c>
      <c r="G893" s="326" t="str">
        <f>IF(OR('statement of marks'!$CK27="",G890=""),"",'statement of marks'!$CK27)</f>
        <v/>
      </c>
      <c r="H893" s="321"/>
    </row>
    <row r="894" spans="1:8" ht="18.25" customHeight="1">
      <c r="A894" s="305"/>
      <c r="B894" s="350" t="str">
        <f>'statement of marks'!$CL$5</f>
        <v>dk;kZuqHko</v>
      </c>
      <c r="C894" s="324"/>
      <c r="D894" s="325"/>
      <c r="E894" s="326" t="str">
        <f>IF(OR('statement of marks'!$CN27="",E889=""),"",'statement of marks'!$CN27)</f>
        <v/>
      </c>
      <c r="F894" s="326" t="str">
        <f>IF(OR('statement of marks'!$CN27="",F889=""),"",'statement of marks'!$CN27)</f>
        <v/>
      </c>
      <c r="G894" s="326" t="str">
        <f>IF(OR('statement of marks'!$CN27="",G889=""),"",'statement of marks'!$CN27)</f>
        <v/>
      </c>
      <c r="H894" s="321"/>
    </row>
    <row r="895" spans="1:8" ht="18.25" customHeight="1">
      <c r="A895" s="305"/>
      <c r="B895" s="350" t="str">
        <f>'statement of marks'!$CO$5</f>
        <v>dyk f'k{kk</v>
      </c>
      <c r="C895" s="324"/>
      <c r="D895" s="325"/>
      <c r="E895" s="327" t="str">
        <f>IF(OR('statement of marks'!$CQ27="",E889=""),"",'statement of marks'!$CQ27)</f>
        <v/>
      </c>
      <c r="F895" s="327" t="str">
        <f>IF(OR('statement of marks'!$CQ27="",F889=""),"",'statement of marks'!$CQ27)</f>
        <v/>
      </c>
      <c r="G895" s="327" t="str">
        <f>IF(OR('statement of marks'!$CQ27="",G889=""),"",'statement of marks'!$CQ27)</f>
        <v/>
      </c>
      <c r="H895" s="321"/>
    </row>
    <row r="896" spans="1:8" ht="18.25" customHeight="1">
      <c r="A896" s="305"/>
      <c r="B896" s="328" t="s">
        <v>624</v>
      </c>
      <c r="C896" s="329" t="str">
        <f>C889</f>
        <v/>
      </c>
      <c r="D896" s="329" t="str">
        <f>D889</f>
        <v/>
      </c>
      <c r="E896" s="330" t="str">
        <f>E889</f>
        <v/>
      </c>
      <c r="F896" s="329" t="str">
        <f>F889</f>
        <v/>
      </c>
      <c r="G896" s="329" t="str">
        <f>G889</f>
        <v/>
      </c>
      <c r="H896" s="321"/>
    </row>
    <row r="897" spans="1:8" ht="18.25" customHeight="1">
      <c r="A897" s="305"/>
      <c r="B897" s="350" t="str">
        <f>'statement of marks'!$CV$5</f>
        <v>Nk= mifLFkfr</v>
      </c>
      <c r="C897" s="331"/>
      <c r="D897" s="331"/>
      <c r="E897" s="332" t="str">
        <f>IF(OR('statement of marks'!$CV27="",E889=""),"",'statement of marks'!$CV27)</f>
        <v/>
      </c>
      <c r="F897" s="332" t="str">
        <f>IF(OR('statement of marks'!$CV27="",F889=""),"",'statement of marks'!$CV27)</f>
        <v/>
      </c>
      <c r="G897" s="332" t="str">
        <f>IF(OR('statement of marks'!$CV27="",G889=""),"",'statement of marks'!$CV27)</f>
        <v/>
      </c>
      <c r="H897" s="321"/>
    </row>
    <row r="898" spans="1:8" ht="18.25" customHeight="1">
      <c r="A898" s="305"/>
      <c r="B898" s="350" t="str">
        <f>'statement of marks'!$CU$5</f>
        <v>dqy ehfVax</v>
      </c>
      <c r="C898" s="333"/>
      <c r="D898" s="333"/>
      <c r="E898" s="333" t="str">
        <f>IF(OR('statement of marks'!$CU27="",E889=""),"",'statement of marks'!$CU27)</f>
        <v/>
      </c>
      <c r="F898" s="333" t="str">
        <f>IF(OR('statement of marks'!$CU27="",F889=""),"",'statement of marks'!$CU27)</f>
        <v/>
      </c>
      <c r="G898" s="333" t="str">
        <f>IF(OR('statement of marks'!$CU27="",G889=""),"",'statement of marks'!$CU27)</f>
        <v/>
      </c>
      <c r="H898" s="321"/>
    </row>
    <row r="899" spans="1:8" ht="18.25" customHeight="1">
      <c r="A899" s="305"/>
      <c r="B899" s="350" t="s">
        <v>600</v>
      </c>
      <c r="C899" s="333" t="str">
        <f>IF(OR(C897="",C898=""),"",C897/C898*100)</f>
        <v/>
      </c>
      <c r="D899" s="333" t="str">
        <f t="shared" ref="D899:G899" si="23">IF(OR(D897="",D898=""),"",D897/D898*100)</f>
        <v/>
      </c>
      <c r="E899" s="333" t="str">
        <f t="shared" si="23"/>
        <v/>
      </c>
      <c r="F899" s="333" t="str">
        <f t="shared" si="23"/>
        <v/>
      </c>
      <c r="G899" s="333" t="str">
        <f t="shared" si="23"/>
        <v/>
      </c>
      <c r="H899" s="321"/>
    </row>
    <row r="900" spans="1:8" ht="18.25" customHeight="1">
      <c r="A900" s="305"/>
      <c r="B900" s="350" t="s">
        <v>601</v>
      </c>
      <c r="C900" s="333"/>
      <c r="D900" s="333"/>
      <c r="E900" s="333"/>
      <c r="F900" s="333"/>
      <c r="G900" s="333"/>
      <c r="H900" s="321"/>
    </row>
    <row r="901" spans="1:8" ht="18.25" customHeight="1">
      <c r="A901" s="305"/>
      <c r="B901" s="351" t="s">
        <v>598</v>
      </c>
      <c r="C901" s="1028" t="str">
        <f>IF('statement of marks'!DE27="","",'statement of marks'!DE27)</f>
        <v/>
      </c>
      <c r="D901" s="1029"/>
      <c r="E901" s="1029"/>
      <c r="F901" s="1029"/>
      <c r="G901" s="1029"/>
      <c r="H901" s="1030"/>
    </row>
    <row r="902" spans="1:8" ht="18.25" customHeight="1">
      <c r="A902" s="1033"/>
      <c r="B902" s="1034"/>
      <c r="C902" s="1026"/>
      <c r="D902" s="1026"/>
      <c r="E902" s="1026"/>
      <c r="F902" s="1026"/>
      <c r="G902" s="1026"/>
      <c r="H902" s="1027"/>
    </row>
    <row r="903" spans="1:8" ht="18.25" customHeight="1" thickBot="1">
      <c r="A903" s="1031" t="s">
        <v>603</v>
      </c>
      <c r="B903" s="1032"/>
      <c r="C903" s="1032" t="s">
        <v>66</v>
      </c>
      <c r="D903" s="1032"/>
      <c r="E903" s="1032"/>
      <c r="F903" s="1035" t="s">
        <v>604</v>
      </c>
      <c r="G903" s="1035"/>
      <c r="H903" s="1036"/>
    </row>
    <row r="904" spans="1:8" ht="18.25" customHeight="1">
      <c r="A904" s="1015" t="s">
        <v>572</v>
      </c>
      <c r="B904" s="1016"/>
      <c r="C904" s="1016"/>
      <c r="D904" s="1016"/>
      <c r="E904" s="1016"/>
      <c r="F904" s="1016"/>
      <c r="G904" s="1016"/>
      <c r="H904" s="1017"/>
    </row>
    <row r="905" spans="1:8" ht="18.25" customHeight="1">
      <c r="A905" s="1018" t="s">
        <v>591</v>
      </c>
      <c r="B905" s="1019"/>
      <c r="C905" s="1019"/>
      <c r="D905" s="1019"/>
      <c r="E905" s="1019"/>
      <c r="F905" s="1019"/>
      <c r="G905" s="1019"/>
      <c r="H905" s="1020"/>
    </row>
    <row r="906" spans="1:8" ht="18.25" customHeight="1">
      <c r="A906" s="305"/>
      <c r="B906" s="1021" t="s">
        <v>67</v>
      </c>
      <c r="C906" s="1021"/>
      <c r="D906" s="306">
        <f>YEAR(details!F28)</f>
        <v>1900</v>
      </c>
      <c r="E906" s="352" t="s">
        <v>574</v>
      </c>
      <c r="F906" s="308" t="str">
        <f>'statement of marks'!$F$3</f>
        <v>2015-16</v>
      </c>
      <c r="G906" s="1021" t="s">
        <v>575</v>
      </c>
      <c r="H906" s="1022"/>
    </row>
    <row r="907" spans="1:8" ht="18.25" customHeight="1">
      <c r="A907" s="305"/>
      <c r="B907" s="1000" t="s">
        <v>573</v>
      </c>
      <c r="C907" s="1001"/>
      <c r="D907" s="1013" t="str">
        <f>'statement of marks'!$A$1</f>
        <v>jk- ck- ek/;fed fo|ky; uohu] fuEckgsM+k</v>
      </c>
      <c r="E907" s="1013"/>
      <c r="F907" s="1013"/>
      <c r="G907" s="1013"/>
      <c r="H907" s="1014"/>
    </row>
    <row r="908" spans="1:8" ht="18.25" customHeight="1">
      <c r="A908" s="305"/>
      <c r="B908" s="1000" t="str">
        <f>'statement of marks'!$H$3</f>
        <v xml:space="preserve">fo|ky; dk Mkbl dksM+ </v>
      </c>
      <c r="C908" s="1001"/>
      <c r="D908" s="1009" t="str">
        <f>'statement of marks'!$I$3</f>
        <v>00001</v>
      </c>
      <c r="E908" s="1010"/>
      <c r="F908" s="1011"/>
      <c r="G908" s="1011"/>
      <c r="H908" s="1012"/>
    </row>
    <row r="909" spans="1:8" ht="18.25" customHeight="1">
      <c r="A909" s="305"/>
      <c r="B909" s="1000" t="s">
        <v>560</v>
      </c>
      <c r="C909" s="1001"/>
      <c r="D909" s="1013" t="str">
        <f>IF('statement of marks'!H28="","",'statement of marks'!H28)</f>
        <v>v 022</v>
      </c>
      <c r="E909" s="1013"/>
      <c r="F909" s="1013"/>
      <c r="G909" s="1013"/>
      <c r="H909" s="1014"/>
    </row>
    <row r="910" spans="1:8" ht="18.25" customHeight="1">
      <c r="A910" s="305"/>
      <c r="B910" s="1000" t="s">
        <v>576</v>
      </c>
      <c r="C910" s="1001"/>
      <c r="D910" s="309" t="str">
        <f>IF('statement of marks'!C28="B","Nk=",IF('statement of marks'!C28="G","Nk=k",""))</f>
        <v/>
      </c>
      <c r="E910" s="353" t="s">
        <v>566</v>
      </c>
      <c r="F910" s="1040" t="str">
        <f>IF('statement of marks'!B28="","",'statement of marks'!B28)</f>
        <v/>
      </c>
      <c r="G910" s="1040"/>
      <c r="H910" s="1041"/>
    </row>
    <row r="911" spans="1:8" ht="18.25" customHeight="1">
      <c r="A911" s="305"/>
      <c r="B911" s="1000" t="s">
        <v>562</v>
      </c>
      <c r="C911" s="1001"/>
      <c r="D911" s="1013" t="str">
        <f>IF('statement of marks'!J28="","",'statement of marks'!J28)</f>
        <v>l 022</v>
      </c>
      <c r="E911" s="1013"/>
      <c r="F911" s="1013"/>
      <c r="G911" s="1013"/>
      <c r="H911" s="1014"/>
    </row>
    <row r="912" spans="1:8" ht="18.25" customHeight="1">
      <c r="A912" s="305"/>
      <c r="B912" s="1000" t="s">
        <v>561</v>
      </c>
      <c r="C912" s="1001"/>
      <c r="D912" s="1013" t="str">
        <f>IF('statement of marks'!I28="","",'statement of marks'!I28)</f>
        <v>c 022</v>
      </c>
      <c r="E912" s="1013"/>
      <c r="F912" s="1013"/>
      <c r="G912" s="1013"/>
      <c r="H912" s="1014"/>
    </row>
    <row r="913" spans="1:8" ht="18.25" customHeight="1">
      <c r="A913" s="305"/>
      <c r="B913" s="1000" t="s">
        <v>578</v>
      </c>
      <c r="C913" s="1001"/>
      <c r="D913" s="1013" t="str">
        <f>IF(details!M28="","",details!M28)</f>
        <v/>
      </c>
      <c r="E913" s="1013"/>
      <c r="F913" s="1013"/>
      <c r="G913" s="1013"/>
      <c r="H913" s="1014"/>
    </row>
    <row r="914" spans="1:8" ht="18.25" customHeight="1">
      <c r="A914" s="305"/>
      <c r="B914" s="1000" t="s">
        <v>623</v>
      </c>
      <c r="C914" s="1001"/>
      <c r="D914" s="1013" t="str">
        <f>IF(details!N28="","",details!N28)</f>
        <v/>
      </c>
      <c r="E914" s="1013"/>
      <c r="F914" s="1013"/>
      <c r="G914" s="1013"/>
      <c r="H914" s="1014"/>
    </row>
    <row r="915" spans="1:8" ht="18.25" customHeight="1">
      <c r="A915" s="305"/>
      <c r="B915" s="1000" t="s">
        <v>64</v>
      </c>
      <c r="C915" s="1001"/>
      <c r="D915" s="311" t="str">
        <f>'statement of marks'!$D$3</f>
        <v>2 A</v>
      </c>
      <c r="E915" s="312" t="s">
        <v>564</v>
      </c>
      <c r="F915" s="313" t="str">
        <f>IF('statement of marks'!E28="","",'statement of marks'!E28)</f>
        <v/>
      </c>
      <c r="G915" s="312" t="s">
        <v>577</v>
      </c>
      <c r="H915" s="314" t="str">
        <f>IF(details!F28="","",details!F28)</f>
        <v/>
      </c>
    </row>
    <row r="916" spans="1:8" ht="18.25" customHeight="1">
      <c r="A916" s="305"/>
      <c r="B916" s="1000" t="s">
        <v>567</v>
      </c>
      <c r="C916" s="1001"/>
      <c r="D916" s="1044" t="str">
        <f>IF('statement of marks'!F28="","",'statement of marks'!F28)</f>
        <v/>
      </c>
      <c r="E916" s="1044"/>
      <c r="F916" s="1044"/>
      <c r="G916" s="1044"/>
      <c r="H916" s="1045"/>
    </row>
    <row r="917" spans="1:8" ht="18.25" customHeight="1">
      <c r="A917" s="305"/>
      <c r="B917" s="1000" t="s">
        <v>568</v>
      </c>
      <c r="C917" s="1001"/>
      <c r="D917" s="1037" t="str">
        <f>IF('statement of marks'!G28="","",'statement of marks'!G28)</f>
        <v/>
      </c>
      <c r="E917" s="1037"/>
      <c r="F917" s="1037"/>
      <c r="G917" s="1037"/>
      <c r="H917" s="1038"/>
    </row>
    <row r="918" spans="1:8" ht="18.25" customHeight="1">
      <c r="A918" s="305"/>
      <c r="B918" s="1023" t="s">
        <v>579</v>
      </c>
      <c r="C918" s="1024"/>
      <c r="D918" s="1024"/>
      <c r="E918" s="1025"/>
      <c r="F918" s="1046" t="str">
        <f>IF(details!P28="","",details!P28)</f>
        <v/>
      </c>
      <c r="G918" s="1046"/>
      <c r="H918" s="1047"/>
    </row>
    <row r="919" spans="1:8" ht="18.25" customHeight="1">
      <c r="A919" s="305"/>
      <c r="B919" s="1000" t="s">
        <v>583</v>
      </c>
      <c r="C919" s="1001"/>
      <c r="D919" s="1013" t="str">
        <f>IF(details!L28="","",details!L28)</f>
        <v>Ik 022</v>
      </c>
      <c r="E919" s="1013"/>
      <c r="F919" s="1013"/>
      <c r="G919" s="1013"/>
      <c r="H919" s="1014"/>
    </row>
    <row r="920" spans="1:8" ht="18.25" customHeight="1">
      <c r="A920" s="305"/>
      <c r="B920" s="1000" t="s">
        <v>584</v>
      </c>
      <c r="C920" s="1001"/>
      <c r="D920" s="1013" t="str">
        <f>IF(details!O28="","",details!O28)</f>
        <v/>
      </c>
      <c r="E920" s="1013"/>
      <c r="F920" s="1013"/>
      <c r="G920" s="1013"/>
      <c r="H920" s="1014"/>
    </row>
    <row r="921" spans="1:8" ht="18.25" customHeight="1">
      <c r="A921" s="305"/>
      <c r="B921" s="1000" t="s">
        <v>585</v>
      </c>
      <c r="C921" s="1001"/>
      <c r="D921" s="354" t="str">
        <f>IF('statement of marks'!CX28="mRrh.kZ",'statement of marks'!$D$3,"")</f>
        <v/>
      </c>
      <c r="E921" s="1003" t="s">
        <v>586</v>
      </c>
      <c r="F921" s="1003"/>
      <c r="G921" s="1042" t="str">
        <f>IF(D921="","",D921+1)</f>
        <v/>
      </c>
      <c r="H921" s="1043"/>
    </row>
    <row r="922" spans="1:8" ht="18.25" customHeight="1">
      <c r="A922" s="305"/>
      <c r="B922" s="1000" t="s">
        <v>587</v>
      </c>
      <c r="C922" s="1001"/>
      <c r="D922" s="1006">
        <f>IF(details!$L$4="","",details!$L$4)</f>
        <v>42460</v>
      </c>
      <c r="E922" s="1007"/>
      <c r="F922" s="1003"/>
      <c r="G922" s="1003"/>
      <c r="H922" s="1048"/>
    </row>
    <row r="923" spans="1:8" ht="18.25" customHeight="1">
      <c r="A923" s="305"/>
      <c r="B923" s="1003"/>
      <c r="C923" s="1003"/>
      <c r="D923" s="1004"/>
      <c r="E923" s="1005"/>
      <c r="F923" s="1002"/>
      <c r="G923" s="1002"/>
      <c r="H923" s="1008"/>
    </row>
    <row r="924" spans="1:8" ht="18.25" customHeight="1">
      <c r="A924" s="305"/>
      <c r="B924" s="1003" t="str">
        <f>IF(details!$H$4="","",details!$H$4)</f>
        <v>Jherh js[kk oekZ</v>
      </c>
      <c r="C924" s="1003"/>
      <c r="D924" s="1004"/>
      <c r="E924" s="1005"/>
      <c r="F924" s="1002" t="str">
        <f>IF(details!$E$4="","",details!$E$4)</f>
        <v>Jh jk/ks';ke tk'kh</v>
      </c>
      <c r="G924" s="1002"/>
      <c r="H924" s="1008"/>
    </row>
    <row r="925" spans="1:8" ht="18.25" customHeight="1">
      <c r="A925" s="1039" t="s">
        <v>588</v>
      </c>
      <c r="B925" s="1002"/>
      <c r="C925" s="1002"/>
      <c r="D925" s="1002" t="s">
        <v>589</v>
      </c>
      <c r="E925" s="1002"/>
      <c r="F925" s="1002" t="s">
        <v>590</v>
      </c>
      <c r="G925" s="1002"/>
      <c r="H925" s="1008"/>
    </row>
    <row r="926" spans="1:8" ht="18.25" customHeight="1">
      <c r="A926" s="1018" t="s">
        <v>599</v>
      </c>
      <c r="B926" s="1019"/>
      <c r="C926" s="1019"/>
      <c r="D926" s="1019"/>
      <c r="E926" s="1019"/>
      <c r="F926" s="1019"/>
      <c r="G926" s="1019"/>
      <c r="H926" s="1020"/>
    </row>
    <row r="927" spans="1:8" ht="18.25" customHeight="1">
      <c r="A927" s="305"/>
      <c r="B927" s="351" t="s">
        <v>560</v>
      </c>
      <c r="C927" s="1013" t="str">
        <f>IF('statement of marks'!H28="","",'statement of marks'!H28)</f>
        <v>v 022</v>
      </c>
      <c r="D927" s="1013"/>
      <c r="E927" s="1013"/>
      <c r="F927" s="1013"/>
      <c r="G927" s="1013"/>
      <c r="H927" s="1014"/>
    </row>
    <row r="928" spans="1:8" ht="18.25" customHeight="1">
      <c r="A928" s="305"/>
      <c r="B928" s="351" t="s">
        <v>561</v>
      </c>
      <c r="C928" s="1013" t="str">
        <f>IF('statement of marks'!I28="","",'statement of marks'!I28)</f>
        <v>c 022</v>
      </c>
      <c r="D928" s="1013"/>
      <c r="E928" s="1013"/>
      <c r="F928" s="1013"/>
      <c r="G928" s="1013"/>
      <c r="H928" s="1014"/>
    </row>
    <row r="929" spans="1:8" ht="18.25" customHeight="1">
      <c r="A929" s="305"/>
      <c r="B929" s="351" t="s">
        <v>562</v>
      </c>
      <c r="C929" s="1013" t="str">
        <f>IF('statement of marks'!J28="","",'statement of marks'!J28)</f>
        <v>l 022</v>
      </c>
      <c r="D929" s="1013"/>
      <c r="E929" s="1013"/>
      <c r="F929" s="1013"/>
      <c r="G929" s="1013"/>
      <c r="H929" s="1014"/>
    </row>
    <row r="930" spans="1:8" ht="18.25" customHeight="1">
      <c r="A930" s="305"/>
      <c r="B930" s="351" t="s">
        <v>567</v>
      </c>
      <c r="C930" s="317" t="str">
        <f>IF('statement of marks'!F28="","",'statement of marks'!F28)</f>
        <v/>
      </c>
      <c r="D930" s="318" t="s">
        <v>602</v>
      </c>
      <c r="E930" s="1037" t="str">
        <f>IF('statement of marks'!G28="","",'statement of marks'!G28)</f>
        <v/>
      </c>
      <c r="F930" s="1037"/>
      <c r="G930" s="1037"/>
      <c r="H930" s="1038"/>
    </row>
    <row r="931" spans="1:8" ht="18.25" customHeight="1">
      <c r="A931" s="305"/>
      <c r="B931" s="351" t="s">
        <v>565</v>
      </c>
      <c r="C931" s="319" t="s">
        <v>592</v>
      </c>
      <c r="D931" s="320" t="s">
        <v>593</v>
      </c>
      <c r="E931" s="320" t="s">
        <v>594</v>
      </c>
      <c r="F931" s="320" t="s">
        <v>595</v>
      </c>
      <c r="G931" s="320" t="s">
        <v>596</v>
      </c>
      <c r="H931" s="321"/>
    </row>
    <row r="932" spans="1:8" ht="18.25" customHeight="1">
      <c r="A932" s="305"/>
      <c r="B932" s="350" t="s">
        <v>597</v>
      </c>
      <c r="C932" s="323" t="str">
        <f>IF(AND('statement of marks'!$D$3=1,'statement of marks'!CX28="mRrh.kZ"),'statement of marks'!$F$3,"")</f>
        <v/>
      </c>
      <c r="D932" s="323" t="str">
        <f>IF(AND('statement of marks'!$D$3=2,'statement of marks'!CX28="mRrh.kZ"),'statement of marks'!$F$3,"")</f>
        <v/>
      </c>
      <c r="E932" s="323" t="str">
        <f>IF(AND('statement of marks'!$D$3=3,'statement of marks'!CX28="mRrh.kZ"),'statement of marks'!$F$3,"")</f>
        <v/>
      </c>
      <c r="F932" s="323" t="str">
        <f>IF(AND('statement of marks'!$D$3=4,'statement of marks'!CX28="mRrh.kZ"),'statement of marks'!$F$3,"")</f>
        <v/>
      </c>
      <c r="G932" s="323" t="str">
        <f>IF(AND('statement of marks'!$D$3=5,'statement of marks'!CX28="mRrh.kZ"),'statement of marks'!$F$3,"")</f>
        <v/>
      </c>
      <c r="H932" s="321"/>
    </row>
    <row r="933" spans="1:8" ht="18.25" customHeight="1">
      <c r="A933" s="305"/>
      <c r="B933" s="350" t="str">
        <f>'statement of marks'!$BZ$5</f>
        <v>fgUnh</v>
      </c>
      <c r="C933" s="324"/>
      <c r="D933" s="325"/>
      <c r="E933" s="326" t="str">
        <f>IF(OR('statement of marks'!$CB28="",E932=""),"",'statement of marks'!$CB28)</f>
        <v/>
      </c>
      <c r="F933" s="326" t="str">
        <f>IF(OR('statement of marks'!$CB28="",F932=""),"",'statement of marks'!$CB28)</f>
        <v/>
      </c>
      <c r="G933" s="326" t="str">
        <f>IF(OR('statement of marks'!$CB28="",G932=""),"",'statement of marks'!$CB28)</f>
        <v/>
      </c>
      <c r="H933" s="321"/>
    </row>
    <row r="934" spans="1:8" ht="18.25" customHeight="1">
      <c r="A934" s="305"/>
      <c r="B934" s="350" t="str">
        <f>'statement of marks'!$CC$5</f>
        <v>vaxszth</v>
      </c>
      <c r="C934" s="324"/>
      <c r="D934" s="325"/>
      <c r="E934" s="326" t="str">
        <f>IF(OR('statement of marks'!$CE28="",E932=""),"",'statement of marks'!$CE28)</f>
        <v/>
      </c>
      <c r="F934" s="326" t="str">
        <f>IF(OR('statement of marks'!$CE28="",F932=""),"",'statement of marks'!$CE28)</f>
        <v/>
      </c>
      <c r="G934" s="326" t="str">
        <f>IF(OR('statement of marks'!$CE28="",G932=""),"",'statement of marks'!$CE28)</f>
        <v/>
      </c>
      <c r="H934" s="321"/>
    </row>
    <row r="935" spans="1:8" ht="18.25" customHeight="1">
      <c r="A935" s="305"/>
      <c r="B935" s="350" t="str">
        <f>'statement of marks'!$CF$5</f>
        <v>xf.kr</v>
      </c>
      <c r="C935" s="324"/>
      <c r="D935" s="325"/>
      <c r="E935" s="326" t="str">
        <f>IF(OR('statement of marks'!$CH28="",E932=""),"",'statement of marks'!$CH28)</f>
        <v/>
      </c>
      <c r="F935" s="326" t="str">
        <f>IF(OR('statement of marks'!$CH28="",F932=""),"",'statement of marks'!$CH28)</f>
        <v/>
      </c>
      <c r="G935" s="326" t="str">
        <f>IF(OR('statement of marks'!$CH28="",G932=""),"",'statement of marks'!$CH28)</f>
        <v/>
      </c>
      <c r="H935" s="321"/>
    </row>
    <row r="936" spans="1:8" ht="18.25" customHeight="1">
      <c r="A936" s="305"/>
      <c r="B936" s="350" t="str">
        <f>'statement of marks'!$CI$5</f>
        <v>Ik;kZoj.k v/;;u</v>
      </c>
      <c r="C936" s="324"/>
      <c r="D936" s="325"/>
      <c r="E936" s="326" t="str">
        <f>IF(OR('statement of marks'!$CK28="",E933=""),"",'statement of marks'!$CK28)</f>
        <v/>
      </c>
      <c r="F936" s="326" t="str">
        <f>IF(OR('statement of marks'!$CK28="",F933=""),"",'statement of marks'!$CK28)</f>
        <v/>
      </c>
      <c r="G936" s="326" t="str">
        <f>IF(OR('statement of marks'!$CK28="",G933=""),"",'statement of marks'!$CK28)</f>
        <v/>
      </c>
      <c r="H936" s="321"/>
    </row>
    <row r="937" spans="1:8" ht="18.25" customHeight="1">
      <c r="A937" s="305"/>
      <c r="B937" s="350" t="str">
        <f>'statement of marks'!$CL$5</f>
        <v>dk;kZuqHko</v>
      </c>
      <c r="C937" s="324"/>
      <c r="D937" s="325"/>
      <c r="E937" s="326" t="str">
        <f>IF(OR('statement of marks'!$CN28="",E932=""),"",'statement of marks'!$CN28)</f>
        <v/>
      </c>
      <c r="F937" s="326" t="str">
        <f>IF(OR('statement of marks'!$CN28="",F932=""),"",'statement of marks'!$CN28)</f>
        <v/>
      </c>
      <c r="G937" s="326" t="str">
        <f>IF(OR('statement of marks'!$CN28="",G932=""),"",'statement of marks'!$CN28)</f>
        <v/>
      </c>
      <c r="H937" s="321"/>
    </row>
    <row r="938" spans="1:8" ht="18.25" customHeight="1">
      <c r="A938" s="305"/>
      <c r="B938" s="350" t="str">
        <f>'statement of marks'!$CO$5</f>
        <v>dyk f'k{kk</v>
      </c>
      <c r="C938" s="324"/>
      <c r="D938" s="325"/>
      <c r="E938" s="327" t="str">
        <f>IF(OR('statement of marks'!$CQ28="",E932=""),"",'statement of marks'!$CQ28)</f>
        <v/>
      </c>
      <c r="F938" s="327" t="str">
        <f>IF(OR('statement of marks'!$CQ28="",F932=""),"",'statement of marks'!$CQ28)</f>
        <v/>
      </c>
      <c r="G938" s="327" t="str">
        <f>IF(OR('statement of marks'!$CQ28="",G932=""),"",'statement of marks'!$CQ28)</f>
        <v/>
      </c>
      <c r="H938" s="321"/>
    </row>
    <row r="939" spans="1:8" ht="18.25" customHeight="1">
      <c r="A939" s="305"/>
      <c r="B939" s="328" t="s">
        <v>624</v>
      </c>
      <c r="C939" s="329" t="str">
        <f>C932</f>
        <v/>
      </c>
      <c r="D939" s="329" t="str">
        <f>D932</f>
        <v/>
      </c>
      <c r="E939" s="330" t="str">
        <f>E932</f>
        <v/>
      </c>
      <c r="F939" s="329" t="str">
        <f>F932</f>
        <v/>
      </c>
      <c r="G939" s="329" t="str">
        <f>G932</f>
        <v/>
      </c>
      <c r="H939" s="321"/>
    </row>
    <row r="940" spans="1:8" ht="18.25" customHeight="1">
      <c r="A940" s="305"/>
      <c r="B940" s="350" t="str">
        <f>'statement of marks'!$CV$5</f>
        <v>Nk= mifLFkfr</v>
      </c>
      <c r="C940" s="331"/>
      <c r="D940" s="331"/>
      <c r="E940" s="332" t="str">
        <f>IF(OR('statement of marks'!$CV28="",E932=""),"",'statement of marks'!$CV28)</f>
        <v/>
      </c>
      <c r="F940" s="332" t="str">
        <f>IF(OR('statement of marks'!$CV28="",F932=""),"",'statement of marks'!$CV28)</f>
        <v/>
      </c>
      <c r="G940" s="332" t="str">
        <f>IF(OR('statement of marks'!$CV28="",G932=""),"",'statement of marks'!$CV28)</f>
        <v/>
      </c>
      <c r="H940" s="321"/>
    </row>
    <row r="941" spans="1:8" ht="18.25" customHeight="1">
      <c r="A941" s="305"/>
      <c r="B941" s="350" t="str">
        <f>'statement of marks'!$CU$5</f>
        <v>dqy ehfVax</v>
      </c>
      <c r="C941" s="333"/>
      <c r="D941" s="333"/>
      <c r="E941" s="333" t="str">
        <f>IF(OR('statement of marks'!$CU28="",E932=""),"",'statement of marks'!$CU28)</f>
        <v/>
      </c>
      <c r="F941" s="333" t="str">
        <f>IF(OR('statement of marks'!$CU28="",F932=""),"",'statement of marks'!$CU28)</f>
        <v/>
      </c>
      <c r="G941" s="333" t="str">
        <f>IF(OR('statement of marks'!$CU28="",G932=""),"",'statement of marks'!$CU28)</f>
        <v/>
      </c>
      <c r="H941" s="321"/>
    </row>
    <row r="942" spans="1:8" ht="18.25" customHeight="1">
      <c r="A942" s="305"/>
      <c r="B942" s="350" t="s">
        <v>600</v>
      </c>
      <c r="C942" s="333" t="str">
        <f>IF(OR(C940="",C941=""),"",C940/C941*100)</f>
        <v/>
      </c>
      <c r="D942" s="333" t="str">
        <f t="shared" ref="D942:G942" si="24">IF(OR(D940="",D941=""),"",D940/D941*100)</f>
        <v/>
      </c>
      <c r="E942" s="333" t="str">
        <f t="shared" si="24"/>
        <v/>
      </c>
      <c r="F942" s="333" t="str">
        <f t="shared" si="24"/>
        <v/>
      </c>
      <c r="G942" s="333" t="str">
        <f t="shared" si="24"/>
        <v/>
      </c>
      <c r="H942" s="321"/>
    </row>
    <row r="943" spans="1:8" ht="18.25" customHeight="1">
      <c r="A943" s="305"/>
      <c r="B943" s="350" t="s">
        <v>601</v>
      </c>
      <c r="C943" s="333"/>
      <c r="D943" s="333"/>
      <c r="E943" s="333"/>
      <c r="F943" s="333"/>
      <c r="G943" s="333"/>
      <c r="H943" s="321"/>
    </row>
    <row r="944" spans="1:8" ht="18.25" customHeight="1">
      <c r="A944" s="305"/>
      <c r="B944" s="351" t="s">
        <v>598</v>
      </c>
      <c r="C944" s="1028" t="str">
        <f>IF('statement of marks'!DE28="","",'statement of marks'!DE28)</f>
        <v/>
      </c>
      <c r="D944" s="1029"/>
      <c r="E944" s="1029"/>
      <c r="F944" s="1029"/>
      <c r="G944" s="1029"/>
      <c r="H944" s="1030"/>
    </row>
    <row r="945" spans="1:8" ht="18.25" customHeight="1">
      <c r="A945" s="1033"/>
      <c r="B945" s="1034"/>
      <c r="C945" s="1026"/>
      <c r="D945" s="1026"/>
      <c r="E945" s="1026"/>
      <c r="F945" s="1026"/>
      <c r="G945" s="1026"/>
      <c r="H945" s="1027"/>
    </row>
    <row r="946" spans="1:8" ht="18.25" customHeight="1" thickBot="1">
      <c r="A946" s="1031" t="s">
        <v>603</v>
      </c>
      <c r="B946" s="1032"/>
      <c r="C946" s="1032" t="s">
        <v>66</v>
      </c>
      <c r="D946" s="1032"/>
      <c r="E946" s="1032"/>
      <c r="F946" s="1035" t="s">
        <v>604</v>
      </c>
      <c r="G946" s="1035"/>
      <c r="H946" s="1036"/>
    </row>
    <row r="947" spans="1:8" ht="18.25" customHeight="1">
      <c r="A947" s="1015" t="s">
        <v>572</v>
      </c>
      <c r="B947" s="1016"/>
      <c r="C947" s="1016"/>
      <c r="D947" s="1016"/>
      <c r="E947" s="1016"/>
      <c r="F947" s="1016"/>
      <c r="G947" s="1016"/>
      <c r="H947" s="1017"/>
    </row>
    <row r="948" spans="1:8" ht="18.25" customHeight="1">
      <c r="A948" s="1018" t="s">
        <v>591</v>
      </c>
      <c r="B948" s="1019"/>
      <c r="C948" s="1019"/>
      <c r="D948" s="1019"/>
      <c r="E948" s="1019"/>
      <c r="F948" s="1019"/>
      <c r="G948" s="1019"/>
      <c r="H948" s="1020"/>
    </row>
    <row r="949" spans="1:8" ht="18.25" customHeight="1">
      <c r="A949" s="305"/>
      <c r="B949" s="1021" t="s">
        <v>67</v>
      </c>
      <c r="C949" s="1021"/>
      <c r="D949" s="306">
        <f>YEAR(details!F29)</f>
        <v>1900</v>
      </c>
      <c r="E949" s="352" t="s">
        <v>574</v>
      </c>
      <c r="F949" s="308" t="str">
        <f>'statement of marks'!$F$3</f>
        <v>2015-16</v>
      </c>
      <c r="G949" s="1021" t="s">
        <v>575</v>
      </c>
      <c r="H949" s="1022"/>
    </row>
    <row r="950" spans="1:8" ht="18.25" customHeight="1">
      <c r="A950" s="305"/>
      <c r="B950" s="1000" t="s">
        <v>573</v>
      </c>
      <c r="C950" s="1001"/>
      <c r="D950" s="1013" t="str">
        <f>'statement of marks'!$A$1</f>
        <v>jk- ck- ek/;fed fo|ky; uohu] fuEckgsM+k</v>
      </c>
      <c r="E950" s="1013"/>
      <c r="F950" s="1013"/>
      <c r="G950" s="1013"/>
      <c r="H950" s="1014"/>
    </row>
    <row r="951" spans="1:8" ht="18.25" customHeight="1">
      <c r="A951" s="305"/>
      <c r="B951" s="1000" t="str">
        <f>'statement of marks'!$H$3</f>
        <v xml:space="preserve">fo|ky; dk Mkbl dksM+ </v>
      </c>
      <c r="C951" s="1001"/>
      <c r="D951" s="1009" t="str">
        <f>'statement of marks'!$I$3</f>
        <v>00001</v>
      </c>
      <c r="E951" s="1010"/>
      <c r="F951" s="1011"/>
      <c r="G951" s="1011"/>
      <c r="H951" s="1012"/>
    </row>
    <row r="952" spans="1:8" ht="18.25" customHeight="1">
      <c r="A952" s="305"/>
      <c r="B952" s="1000" t="s">
        <v>560</v>
      </c>
      <c r="C952" s="1001"/>
      <c r="D952" s="1013" t="str">
        <f>IF('statement of marks'!H29="","",'statement of marks'!H29)</f>
        <v>v 023</v>
      </c>
      <c r="E952" s="1013"/>
      <c r="F952" s="1013"/>
      <c r="G952" s="1013"/>
      <c r="H952" s="1014"/>
    </row>
    <row r="953" spans="1:8" ht="18.25" customHeight="1">
      <c r="A953" s="305"/>
      <c r="B953" s="1000" t="s">
        <v>576</v>
      </c>
      <c r="C953" s="1001"/>
      <c r="D953" s="309" t="str">
        <f>IF('statement of marks'!C29="B","Nk=",IF('statement of marks'!C29="G","Nk=k",""))</f>
        <v/>
      </c>
      <c r="E953" s="353" t="s">
        <v>566</v>
      </c>
      <c r="F953" s="1040" t="str">
        <f>IF('statement of marks'!B29="","",'statement of marks'!B29)</f>
        <v/>
      </c>
      <c r="G953" s="1040"/>
      <c r="H953" s="1041"/>
    </row>
    <row r="954" spans="1:8" ht="18.25" customHeight="1">
      <c r="A954" s="305"/>
      <c r="B954" s="1000" t="s">
        <v>562</v>
      </c>
      <c r="C954" s="1001"/>
      <c r="D954" s="1013" t="str">
        <f>IF('statement of marks'!J29="","",'statement of marks'!J29)</f>
        <v>l 023</v>
      </c>
      <c r="E954" s="1013"/>
      <c r="F954" s="1013"/>
      <c r="G954" s="1013"/>
      <c r="H954" s="1014"/>
    </row>
    <row r="955" spans="1:8" ht="18.25" customHeight="1">
      <c r="A955" s="305"/>
      <c r="B955" s="1000" t="s">
        <v>561</v>
      </c>
      <c r="C955" s="1001"/>
      <c r="D955" s="1013" t="str">
        <f>IF('statement of marks'!I29="","",'statement of marks'!I29)</f>
        <v>c 023</v>
      </c>
      <c r="E955" s="1013"/>
      <c r="F955" s="1013"/>
      <c r="G955" s="1013"/>
      <c r="H955" s="1014"/>
    </row>
    <row r="956" spans="1:8" ht="18.25" customHeight="1">
      <c r="A956" s="305"/>
      <c r="B956" s="1000" t="s">
        <v>578</v>
      </c>
      <c r="C956" s="1001"/>
      <c r="D956" s="1013" t="str">
        <f>IF(details!M29="","",details!M29)</f>
        <v/>
      </c>
      <c r="E956" s="1013"/>
      <c r="F956" s="1013"/>
      <c r="G956" s="1013"/>
      <c r="H956" s="1014"/>
    </row>
    <row r="957" spans="1:8" ht="18.25" customHeight="1">
      <c r="A957" s="305"/>
      <c r="B957" s="1000" t="s">
        <v>623</v>
      </c>
      <c r="C957" s="1001"/>
      <c r="D957" s="1013" t="str">
        <f>IF(details!N29="","",details!N29)</f>
        <v/>
      </c>
      <c r="E957" s="1013"/>
      <c r="F957" s="1013"/>
      <c r="G957" s="1013"/>
      <c r="H957" s="1014"/>
    </row>
    <row r="958" spans="1:8" ht="18.25" customHeight="1">
      <c r="A958" s="305"/>
      <c r="B958" s="1000" t="s">
        <v>64</v>
      </c>
      <c r="C958" s="1001"/>
      <c r="D958" s="311" t="str">
        <f>'statement of marks'!$D$3</f>
        <v>2 A</v>
      </c>
      <c r="E958" s="312" t="s">
        <v>564</v>
      </c>
      <c r="F958" s="313" t="str">
        <f>IF('statement of marks'!E29="","",'statement of marks'!E29)</f>
        <v/>
      </c>
      <c r="G958" s="312" t="s">
        <v>577</v>
      </c>
      <c r="H958" s="314" t="str">
        <f>IF(details!F29="","",details!F29)</f>
        <v/>
      </c>
    </row>
    <row r="959" spans="1:8" ht="18.25" customHeight="1">
      <c r="A959" s="305"/>
      <c r="B959" s="1000" t="s">
        <v>567</v>
      </c>
      <c r="C959" s="1001"/>
      <c r="D959" s="1044" t="str">
        <f>IF('statement of marks'!F29="","",'statement of marks'!F29)</f>
        <v/>
      </c>
      <c r="E959" s="1044"/>
      <c r="F959" s="1044"/>
      <c r="G959" s="1044"/>
      <c r="H959" s="1045"/>
    </row>
    <row r="960" spans="1:8" ht="18.25" customHeight="1">
      <c r="A960" s="305"/>
      <c r="B960" s="1000" t="s">
        <v>568</v>
      </c>
      <c r="C960" s="1001"/>
      <c r="D960" s="1037" t="str">
        <f>IF('statement of marks'!G29="","",'statement of marks'!G29)</f>
        <v/>
      </c>
      <c r="E960" s="1037"/>
      <c r="F960" s="1037"/>
      <c r="G960" s="1037"/>
      <c r="H960" s="1038"/>
    </row>
    <row r="961" spans="1:8" ht="18.25" customHeight="1">
      <c r="A961" s="305"/>
      <c r="B961" s="1023" t="s">
        <v>579</v>
      </c>
      <c r="C961" s="1024"/>
      <c r="D961" s="1024"/>
      <c r="E961" s="1025"/>
      <c r="F961" s="1046" t="str">
        <f>IF(details!P29="","",details!P29)</f>
        <v/>
      </c>
      <c r="G961" s="1046"/>
      <c r="H961" s="1047"/>
    </row>
    <row r="962" spans="1:8" ht="18.25" customHeight="1">
      <c r="A962" s="305"/>
      <c r="B962" s="1000" t="s">
        <v>583</v>
      </c>
      <c r="C962" s="1001"/>
      <c r="D962" s="1013" t="str">
        <f>IF(details!L29="","",details!L29)</f>
        <v>Ik 023</v>
      </c>
      <c r="E962" s="1013"/>
      <c r="F962" s="1013"/>
      <c r="G962" s="1013"/>
      <c r="H962" s="1014"/>
    </row>
    <row r="963" spans="1:8" ht="18.25" customHeight="1">
      <c r="A963" s="305"/>
      <c r="B963" s="1000" t="s">
        <v>584</v>
      </c>
      <c r="C963" s="1001"/>
      <c r="D963" s="1013" t="str">
        <f>IF(details!O29="","",details!O29)</f>
        <v/>
      </c>
      <c r="E963" s="1013"/>
      <c r="F963" s="1013"/>
      <c r="G963" s="1013"/>
      <c r="H963" s="1014"/>
    </row>
    <row r="964" spans="1:8" ht="18.25" customHeight="1">
      <c r="A964" s="305"/>
      <c r="B964" s="1000" t="s">
        <v>585</v>
      </c>
      <c r="C964" s="1001"/>
      <c r="D964" s="354" t="str">
        <f>IF('statement of marks'!CX29="mRrh.kZ",'statement of marks'!$D$3,"")</f>
        <v/>
      </c>
      <c r="E964" s="1003" t="s">
        <v>586</v>
      </c>
      <c r="F964" s="1003"/>
      <c r="G964" s="1042" t="str">
        <f>IF(D964="","",D964+1)</f>
        <v/>
      </c>
      <c r="H964" s="1043"/>
    </row>
    <row r="965" spans="1:8" ht="18.25" customHeight="1">
      <c r="A965" s="305"/>
      <c r="B965" s="1000" t="s">
        <v>587</v>
      </c>
      <c r="C965" s="1001"/>
      <c r="D965" s="1006">
        <f>IF(details!$L$4="","",details!$L$4)</f>
        <v>42460</v>
      </c>
      <c r="E965" s="1007"/>
      <c r="F965" s="1003"/>
      <c r="G965" s="1003"/>
      <c r="H965" s="1048"/>
    </row>
    <row r="966" spans="1:8" ht="18.25" customHeight="1">
      <c r="A966" s="305"/>
      <c r="B966" s="1003"/>
      <c r="C966" s="1003"/>
      <c r="D966" s="1004"/>
      <c r="E966" s="1005"/>
      <c r="F966" s="1002"/>
      <c r="G966" s="1002"/>
      <c r="H966" s="1008"/>
    </row>
    <row r="967" spans="1:8" ht="18.25" customHeight="1">
      <c r="A967" s="305"/>
      <c r="B967" s="1003" t="str">
        <f>IF(details!$H$4="","",details!$H$4)</f>
        <v>Jherh js[kk oekZ</v>
      </c>
      <c r="C967" s="1003"/>
      <c r="D967" s="1004"/>
      <c r="E967" s="1005"/>
      <c r="F967" s="1002" t="str">
        <f>IF(details!$E$4="","",details!$E$4)</f>
        <v>Jh jk/ks';ke tk'kh</v>
      </c>
      <c r="G967" s="1002"/>
      <c r="H967" s="1008"/>
    </row>
    <row r="968" spans="1:8" ht="18.25" customHeight="1">
      <c r="A968" s="1039" t="s">
        <v>588</v>
      </c>
      <c r="B968" s="1002"/>
      <c r="C968" s="1002"/>
      <c r="D968" s="1002" t="s">
        <v>589</v>
      </c>
      <c r="E968" s="1002"/>
      <c r="F968" s="1002" t="s">
        <v>590</v>
      </c>
      <c r="G968" s="1002"/>
      <c r="H968" s="1008"/>
    </row>
    <row r="969" spans="1:8" ht="18.25" customHeight="1">
      <c r="A969" s="1018" t="s">
        <v>599</v>
      </c>
      <c r="B969" s="1019"/>
      <c r="C969" s="1019"/>
      <c r="D969" s="1019"/>
      <c r="E969" s="1019"/>
      <c r="F969" s="1019"/>
      <c r="G969" s="1019"/>
      <c r="H969" s="1020"/>
    </row>
    <row r="970" spans="1:8" ht="18.25" customHeight="1">
      <c r="A970" s="305"/>
      <c r="B970" s="351" t="s">
        <v>560</v>
      </c>
      <c r="C970" s="1013" t="str">
        <f>IF('statement of marks'!H29="","",'statement of marks'!H29)</f>
        <v>v 023</v>
      </c>
      <c r="D970" s="1013"/>
      <c r="E970" s="1013"/>
      <c r="F970" s="1013"/>
      <c r="G970" s="1013"/>
      <c r="H970" s="1014"/>
    </row>
    <row r="971" spans="1:8" ht="18.25" customHeight="1">
      <c r="A971" s="305"/>
      <c r="B971" s="351" t="s">
        <v>561</v>
      </c>
      <c r="C971" s="1013" t="str">
        <f>IF('statement of marks'!I29="","",'statement of marks'!I29)</f>
        <v>c 023</v>
      </c>
      <c r="D971" s="1013"/>
      <c r="E971" s="1013"/>
      <c r="F971" s="1013"/>
      <c r="G971" s="1013"/>
      <c r="H971" s="1014"/>
    </row>
    <row r="972" spans="1:8" ht="18.25" customHeight="1">
      <c r="A972" s="305"/>
      <c r="B972" s="351" t="s">
        <v>562</v>
      </c>
      <c r="C972" s="1013" t="str">
        <f>IF('statement of marks'!J29="","",'statement of marks'!J29)</f>
        <v>l 023</v>
      </c>
      <c r="D972" s="1013"/>
      <c r="E972" s="1013"/>
      <c r="F972" s="1013"/>
      <c r="G972" s="1013"/>
      <c r="H972" s="1014"/>
    </row>
    <row r="973" spans="1:8" ht="18.25" customHeight="1">
      <c r="A973" s="305"/>
      <c r="B973" s="351" t="s">
        <v>567</v>
      </c>
      <c r="C973" s="317" t="str">
        <f>IF('statement of marks'!F29="","",'statement of marks'!F29)</f>
        <v/>
      </c>
      <c r="D973" s="318" t="s">
        <v>602</v>
      </c>
      <c r="E973" s="1037" t="str">
        <f>IF('statement of marks'!G29="","",'statement of marks'!G29)</f>
        <v/>
      </c>
      <c r="F973" s="1037"/>
      <c r="G973" s="1037"/>
      <c r="H973" s="1038"/>
    </row>
    <row r="974" spans="1:8" ht="18.25" customHeight="1">
      <c r="A974" s="305"/>
      <c r="B974" s="351" t="s">
        <v>565</v>
      </c>
      <c r="C974" s="319" t="s">
        <v>592</v>
      </c>
      <c r="D974" s="320" t="s">
        <v>593</v>
      </c>
      <c r="E974" s="320" t="s">
        <v>594</v>
      </c>
      <c r="F974" s="320" t="s">
        <v>595</v>
      </c>
      <c r="G974" s="320" t="s">
        <v>596</v>
      </c>
      <c r="H974" s="321"/>
    </row>
    <row r="975" spans="1:8" ht="18.25" customHeight="1">
      <c r="A975" s="305"/>
      <c r="B975" s="350" t="s">
        <v>597</v>
      </c>
      <c r="C975" s="323" t="str">
        <f>IF(AND('statement of marks'!$D$3=1,'statement of marks'!CX29="mRrh.kZ"),'statement of marks'!$F$3,"")</f>
        <v/>
      </c>
      <c r="D975" s="323" t="str">
        <f>IF(AND('statement of marks'!$D$3=2,'statement of marks'!CX29="mRrh.kZ"),'statement of marks'!$F$3,"")</f>
        <v/>
      </c>
      <c r="E975" s="323" t="str">
        <f>IF(AND('statement of marks'!$D$3=3,'statement of marks'!CX29="mRrh.kZ"),'statement of marks'!$F$3,"")</f>
        <v/>
      </c>
      <c r="F975" s="323" t="str">
        <f>IF(AND('statement of marks'!$D$3=4,'statement of marks'!CX29="mRrh.kZ"),'statement of marks'!$F$3,"")</f>
        <v/>
      </c>
      <c r="G975" s="323" t="str">
        <f>IF(AND('statement of marks'!$D$3=5,'statement of marks'!CX29="mRrh.kZ"),'statement of marks'!$F$3,"")</f>
        <v/>
      </c>
      <c r="H975" s="321"/>
    </row>
    <row r="976" spans="1:8" ht="18.25" customHeight="1">
      <c r="A976" s="305"/>
      <c r="B976" s="350" t="str">
        <f>'statement of marks'!$BZ$5</f>
        <v>fgUnh</v>
      </c>
      <c r="C976" s="324"/>
      <c r="D976" s="325"/>
      <c r="E976" s="326" t="str">
        <f>IF(OR('statement of marks'!$CB29="",E975=""),"",'statement of marks'!$CB29)</f>
        <v/>
      </c>
      <c r="F976" s="326" t="str">
        <f>IF(OR('statement of marks'!$CB29="",F975=""),"",'statement of marks'!$CB29)</f>
        <v/>
      </c>
      <c r="G976" s="326" t="str">
        <f>IF(OR('statement of marks'!$CB29="",G975=""),"",'statement of marks'!$CB29)</f>
        <v/>
      </c>
      <c r="H976" s="321"/>
    </row>
    <row r="977" spans="1:8" ht="18.25" customHeight="1">
      <c r="A977" s="305"/>
      <c r="B977" s="350" t="str">
        <f>'statement of marks'!$CC$5</f>
        <v>vaxszth</v>
      </c>
      <c r="C977" s="324"/>
      <c r="D977" s="325"/>
      <c r="E977" s="326" t="str">
        <f>IF(OR('statement of marks'!$CE29="",E975=""),"",'statement of marks'!$CE29)</f>
        <v/>
      </c>
      <c r="F977" s="326" t="str">
        <f>IF(OR('statement of marks'!$CE29="",F975=""),"",'statement of marks'!$CE29)</f>
        <v/>
      </c>
      <c r="G977" s="326" t="str">
        <f>IF(OR('statement of marks'!$CE29="",G975=""),"",'statement of marks'!$CE29)</f>
        <v/>
      </c>
      <c r="H977" s="321"/>
    </row>
    <row r="978" spans="1:8" ht="18.25" customHeight="1">
      <c r="A978" s="305"/>
      <c r="B978" s="350" t="str">
        <f>'statement of marks'!$CF$5</f>
        <v>xf.kr</v>
      </c>
      <c r="C978" s="324"/>
      <c r="D978" s="325"/>
      <c r="E978" s="326" t="str">
        <f>IF(OR('statement of marks'!$CH29="",E975=""),"",'statement of marks'!$CH29)</f>
        <v/>
      </c>
      <c r="F978" s="326" t="str">
        <f>IF(OR('statement of marks'!$CH29="",F975=""),"",'statement of marks'!$CH29)</f>
        <v/>
      </c>
      <c r="G978" s="326" t="str">
        <f>IF(OR('statement of marks'!$CH29="",G975=""),"",'statement of marks'!$CH29)</f>
        <v/>
      </c>
      <c r="H978" s="321"/>
    </row>
    <row r="979" spans="1:8" ht="18.25" customHeight="1">
      <c r="A979" s="305"/>
      <c r="B979" s="350" t="str">
        <f>'statement of marks'!$CI$5</f>
        <v>Ik;kZoj.k v/;;u</v>
      </c>
      <c r="C979" s="324"/>
      <c r="D979" s="325"/>
      <c r="E979" s="326" t="str">
        <f>IF(OR('statement of marks'!$CK29="",E976=""),"",'statement of marks'!$CK29)</f>
        <v/>
      </c>
      <c r="F979" s="326" t="str">
        <f>IF(OR('statement of marks'!$CK29="",F976=""),"",'statement of marks'!$CK29)</f>
        <v/>
      </c>
      <c r="G979" s="326" t="str">
        <f>IF(OR('statement of marks'!$CK29="",G976=""),"",'statement of marks'!$CK29)</f>
        <v/>
      </c>
      <c r="H979" s="321"/>
    </row>
    <row r="980" spans="1:8" ht="18.25" customHeight="1">
      <c r="A980" s="305"/>
      <c r="B980" s="350" t="str">
        <f>'statement of marks'!$CL$5</f>
        <v>dk;kZuqHko</v>
      </c>
      <c r="C980" s="324"/>
      <c r="D980" s="325"/>
      <c r="E980" s="326" t="str">
        <f>IF(OR('statement of marks'!$CN29="",E975=""),"",'statement of marks'!$CN29)</f>
        <v/>
      </c>
      <c r="F980" s="326" t="str">
        <f>IF(OR('statement of marks'!$CN29="",F975=""),"",'statement of marks'!$CN29)</f>
        <v/>
      </c>
      <c r="G980" s="326" t="str">
        <f>IF(OR('statement of marks'!$CN29="",G975=""),"",'statement of marks'!$CN29)</f>
        <v/>
      </c>
      <c r="H980" s="321"/>
    </row>
    <row r="981" spans="1:8" ht="18.25" customHeight="1">
      <c r="A981" s="305"/>
      <c r="B981" s="350" t="str">
        <f>'statement of marks'!$CO$5</f>
        <v>dyk f'k{kk</v>
      </c>
      <c r="C981" s="324"/>
      <c r="D981" s="325"/>
      <c r="E981" s="327" t="str">
        <f>IF(OR('statement of marks'!$CQ29="",E975=""),"",'statement of marks'!$CQ29)</f>
        <v/>
      </c>
      <c r="F981" s="327" t="str">
        <f>IF(OR('statement of marks'!$CQ29="",F975=""),"",'statement of marks'!$CQ29)</f>
        <v/>
      </c>
      <c r="G981" s="327" t="str">
        <f>IF(OR('statement of marks'!$CQ29="",G975=""),"",'statement of marks'!$CQ29)</f>
        <v/>
      </c>
      <c r="H981" s="321"/>
    </row>
    <row r="982" spans="1:8" ht="18.25" customHeight="1">
      <c r="A982" s="305"/>
      <c r="B982" s="328" t="s">
        <v>624</v>
      </c>
      <c r="C982" s="329" t="str">
        <f>C975</f>
        <v/>
      </c>
      <c r="D982" s="329" t="str">
        <f>D975</f>
        <v/>
      </c>
      <c r="E982" s="330" t="str">
        <f>E975</f>
        <v/>
      </c>
      <c r="F982" s="329" t="str">
        <f>F975</f>
        <v/>
      </c>
      <c r="G982" s="329" t="str">
        <f>G975</f>
        <v/>
      </c>
      <c r="H982" s="321"/>
    </row>
    <row r="983" spans="1:8" ht="18.25" customHeight="1">
      <c r="A983" s="305"/>
      <c r="B983" s="350" t="str">
        <f>'statement of marks'!$CV$5</f>
        <v>Nk= mifLFkfr</v>
      </c>
      <c r="C983" s="331"/>
      <c r="D983" s="331"/>
      <c r="E983" s="332" t="str">
        <f>IF(OR('statement of marks'!$CV29="",E975=""),"",'statement of marks'!$CV29)</f>
        <v/>
      </c>
      <c r="F983" s="332" t="str">
        <f>IF(OR('statement of marks'!$CV29="",F975=""),"",'statement of marks'!$CV29)</f>
        <v/>
      </c>
      <c r="G983" s="332" t="str">
        <f>IF(OR('statement of marks'!$CV29="",G975=""),"",'statement of marks'!$CV29)</f>
        <v/>
      </c>
      <c r="H983" s="321"/>
    </row>
    <row r="984" spans="1:8" ht="18.25" customHeight="1">
      <c r="A984" s="305"/>
      <c r="B984" s="350" t="str">
        <f>'statement of marks'!$CU$5</f>
        <v>dqy ehfVax</v>
      </c>
      <c r="C984" s="333"/>
      <c r="D984" s="333"/>
      <c r="E984" s="333" t="str">
        <f>IF(OR('statement of marks'!$CU29="",E975=""),"",'statement of marks'!$CU29)</f>
        <v/>
      </c>
      <c r="F984" s="333" t="str">
        <f>IF(OR('statement of marks'!$CU29="",F975=""),"",'statement of marks'!$CU29)</f>
        <v/>
      </c>
      <c r="G984" s="333" t="str">
        <f>IF(OR('statement of marks'!$CU29="",G975=""),"",'statement of marks'!$CU29)</f>
        <v/>
      </c>
      <c r="H984" s="321"/>
    </row>
    <row r="985" spans="1:8" ht="18.25" customHeight="1">
      <c r="A985" s="305"/>
      <c r="B985" s="350" t="s">
        <v>600</v>
      </c>
      <c r="C985" s="333" t="str">
        <f>IF(OR(C983="",C984=""),"",C983/C984*100)</f>
        <v/>
      </c>
      <c r="D985" s="333" t="str">
        <f t="shared" ref="D985:G985" si="25">IF(OR(D983="",D984=""),"",D983/D984*100)</f>
        <v/>
      </c>
      <c r="E985" s="333" t="str">
        <f t="shared" si="25"/>
        <v/>
      </c>
      <c r="F985" s="333" t="str">
        <f t="shared" si="25"/>
        <v/>
      </c>
      <c r="G985" s="333" t="str">
        <f t="shared" si="25"/>
        <v/>
      </c>
      <c r="H985" s="321"/>
    </row>
    <row r="986" spans="1:8" ht="18.25" customHeight="1">
      <c r="A986" s="305"/>
      <c r="B986" s="350" t="s">
        <v>601</v>
      </c>
      <c r="C986" s="333"/>
      <c r="D986" s="333"/>
      <c r="E986" s="333"/>
      <c r="F986" s="333"/>
      <c r="G986" s="333"/>
      <c r="H986" s="321"/>
    </row>
    <row r="987" spans="1:8" ht="18.25" customHeight="1">
      <c r="A987" s="305"/>
      <c r="B987" s="351" t="s">
        <v>598</v>
      </c>
      <c r="C987" s="1028" t="str">
        <f>IF('statement of marks'!DE29="","",'statement of marks'!DE29)</f>
        <v/>
      </c>
      <c r="D987" s="1029"/>
      <c r="E987" s="1029"/>
      <c r="F987" s="1029"/>
      <c r="G987" s="1029"/>
      <c r="H987" s="1030"/>
    </row>
    <row r="988" spans="1:8" ht="18.25" customHeight="1">
      <c r="A988" s="1033"/>
      <c r="B988" s="1034"/>
      <c r="C988" s="1026"/>
      <c r="D988" s="1026"/>
      <c r="E988" s="1026"/>
      <c r="F988" s="1026"/>
      <c r="G988" s="1026"/>
      <c r="H988" s="1027"/>
    </row>
    <row r="989" spans="1:8" ht="18.25" customHeight="1" thickBot="1">
      <c r="A989" s="1031" t="s">
        <v>603</v>
      </c>
      <c r="B989" s="1032"/>
      <c r="C989" s="1032" t="s">
        <v>66</v>
      </c>
      <c r="D989" s="1032"/>
      <c r="E989" s="1032"/>
      <c r="F989" s="1035" t="s">
        <v>604</v>
      </c>
      <c r="G989" s="1035"/>
      <c r="H989" s="1036"/>
    </row>
    <row r="990" spans="1:8" ht="18.25" customHeight="1">
      <c r="A990" s="1015" t="s">
        <v>572</v>
      </c>
      <c r="B990" s="1016"/>
      <c r="C990" s="1016"/>
      <c r="D990" s="1016"/>
      <c r="E990" s="1016"/>
      <c r="F990" s="1016"/>
      <c r="G990" s="1016"/>
      <c r="H990" s="1017"/>
    </row>
    <row r="991" spans="1:8" ht="18.25" customHeight="1">
      <c r="A991" s="1018" t="s">
        <v>591</v>
      </c>
      <c r="B991" s="1019"/>
      <c r="C991" s="1019"/>
      <c r="D991" s="1019"/>
      <c r="E991" s="1019"/>
      <c r="F991" s="1019"/>
      <c r="G991" s="1019"/>
      <c r="H991" s="1020"/>
    </row>
    <row r="992" spans="1:8" ht="18.25" customHeight="1">
      <c r="A992" s="305"/>
      <c r="B992" s="1021" t="s">
        <v>67</v>
      </c>
      <c r="C992" s="1021"/>
      <c r="D992" s="306">
        <f>YEAR(details!F30)</f>
        <v>1900</v>
      </c>
      <c r="E992" s="352" t="s">
        <v>574</v>
      </c>
      <c r="F992" s="308" t="str">
        <f>'statement of marks'!$F$3</f>
        <v>2015-16</v>
      </c>
      <c r="G992" s="1021" t="s">
        <v>575</v>
      </c>
      <c r="H992" s="1022"/>
    </row>
    <row r="993" spans="1:8" ht="18.25" customHeight="1">
      <c r="A993" s="305"/>
      <c r="B993" s="1000" t="s">
        <v>573</v>
      </c>
      <c r="C993" s="1001"/>
      <c r="D993" s="1013" t="str">
        <f>'statement of marks'!$A$1</f>
        <v>jk- ck- ek/;fed fo|ky; uohu] fuEckgsM+k</v>
      </c>
      <c r="E993" s="1013"/>
      <c r="F993" s="1013"/>
      <c r="G993" s="1013"/>
      <c r="H993" s="1014"/>
    </row>
    <row r="994" spans="1:8" ht="18.25" customHeight="1">
      <c r="A994" s="305"/>
      <c r="B994" s="1000" t="str">
        <f>'statement of marks'!$H$3</f>
        <v xml:space="preserve">fo|ky; dk Mkbl dksM+ </v>
      </c>
      <c r="C994" s="1001"/>
      <c r="D994" s="1009" t="str">
        <f>'statement of marks'!$I$3</f>
        <v>00001</v>
      </c>
      <c r="E994" s="1010"/>
      <c r="F994" s="1011"/>
      <c r="G994" s="1011"/>
      <c r="H994" s="1012"/>
    </row>
    <row r="995" spans="1:8" ht="18.25" customHeight="1">
      <c r="A995" s="305"/>
      <c r="B995" s="1000" t="s">
        <v>560</v>
      </c>
      <c r="C995" s="1001"/>
      <c r="D995" s="1013" t="str">
        <f>IF('statement of marks'!H30="","",'statement of marks'!H30)</f>
        <v>v 024</v>
      </c>
      <c r="E995" s="1013"/>
      <c r="F995" s="1013"/>
      <c r="G995" s="1013"/>
      <c r="H995" s="1014"/>
    </row>
    <row r="996" spans="1:8" ht="18.25" customHeight="1">
      <c r="A996" s="305"/>
      <c r="B996" s="1000" t="s">
        <v>576</v>
      </c>
      <c r="C996" s="1001"/>
      <c r="D996" s="309" t="str">
        <f>IF('statement of marks'!C30="B","Nk=",IF('statement of marks'!C30="G","Nk=k",""))</f>
        <v/>
      </c>
      <c r="E996" s="353" t="s">
        <v>566</v>
      </c>
      <c r="F996" s="1040" t="str">
        <f>IF('statement of marks'!B30="","",'statement of marks'!B30)</f>
        <v/>
      </c>
      <c r="G996" s="1040"/>
      <c r="H996" s="1041"/>
    </row>
    <row r="997" spans="1:8" ht="18.25" customHeight="1">
      <c r="A997" s="305"/>
      <c r="B997" s="1000" t="s">
        <v>562</v>
      </c>
      <c r="C997" s="1001"/>
      <c r="D997" s="1013" t="str">
        <f>IF('statement of marks'!J30="","",'statement of marks'!J30)</f>
        <v>l 024</v>
      </c>
      <c r="E997" s="1013"/>
      <c r="F997" s="1013"/>
      <c r="G997" s="1013"/>
      <c r="H997" s="1014"/>
    </row>
    <row r="998" spans="1:8" ht="18.25" customHeight="1">
      <c r="A998" s="305"/>
      <c r="B998" s="1000" t="s">
        <v>561</v>
      </c>
      <c r="C998" s="1001"/>
      <c r="D998" s="1013" t="str">
        <f>IF('statement of marks'!I30="","",'statement of marks'!I30)</f>
        <v>c 024</v>
      </c>
      <c r="E998" s="1013"/>
      <c r="F998" s="1013"/>
      <c r="G998" s="1013"/>
      <c r="H998" s="1014"/>
    </row>
    <row r="999" spans="1:8" ht="18.25" customHeight="1">
      <c r="A999" s="305"/>
      <c r="B999" s="1000" t="s">
        <v>578</v>
      </c>
      <c r="C999" s="1001"/>
      <c r="D999" s="1013" t="str">
        <f>IF(details!M30="","",details!M30)</f>
        <v/>
      </c>
      <c r="E999" s="1013"/>
      <c r="F999" s="1013"/>
      <c r="G999" s="1013"/>
      <c r="H999" s="1014"/>
    </row>
    <row r="1000" spans="1:8" ht="18.25" customHeight="1">
      <c r="A1000" s="305"/>
      <c r="B1000" s="1000" t="s">
        <v>623</v>
      </c>
      <c r="C1000" s="1001"/>
      <c r="D1000" s="1013" t="str">
        <f>IF(details!N30="","",details!N30)</f>
        <v/>
      </c>
      <c r="E1000" s="1013"/>
      <c r="F1000" s="1013"/>
      <c r="G1000" s="1013"/>
      <c r="H1000" s="1014"/>
    </row>
    <row r="1001" spans="1:8" ht="18.25" customHeight="1">
      <c r="A1001" s="305"/>
      <c r="B1001" s="1000" t="s">
        <v>64</v>
      </c>
      <c r="C1001" s="1001"/>
      <c r="D1001" s="311" t="str">
        <f>'statement of marks'!$D$3</f>
        <v>2 A</v>
      </c>
      <c r="E1001" s="312" t="s">
        <v>564</v>
      </c>
      <c r="F1001" s="313" t="str">
        <f>IF('statement of marks'!E30="","",'statement of marks'!E30)</f>
        <v/>
      </c>
      <c r="G1001" s="312" t="s">
        <v>577</v>
      </c>
      <c r="H1001" s="314" t="str">
        <f>IF(details!F30="","",details!F30)</f>
        <v/>
      </c>
    </row>
    <row r="1002" spans="1:8" ht="18.25" customHeight="1">
      <c r="A1002" s="305"/>
      <c r="B1002" s="1000" t="s">
        <v>567</v>
      </c>
      <c r="C1002" s="1001"/>
      <c r="D1002" s="1044" t="str">
        <f>IF('statement of marks'!F30="","",'statement of marks'!F30)</f>
        <v/>
      </c>
      <c r="E1002" s="1044"/>
      <c r="F1002" s="1044"/>
      <c r="G1002" s="1044"/>
      <c r="H1002" s="1045"/>
    </row>
    <row r="1003" spans="1:8" ht="18.25" customHeight="1">
      <c r="A1003" s="305"/>
      <c r="B1003" s="1000" t="s">
        <v>568</v>
      </c>
      <c r="C1003" s="1001"/>
      <c r="D1003" s="1037" t="str">
        <f>IF('statement of marks'!G30="","",'statement of marks'!G30)</f>
        <v/>
      </c>
      <c r="E1003" s="1037"/>
      <c r="F1003" s="1037"/>
      <c r="G1003" s="1037"/>
      <c r="H1003" s="1038"/>
    </row>
    <row r="1004" spans="1:8" ht="18.25" customHeight="1">
      <c r="A1004" s="305"/>
      <c r="B1004" s="1023" t="s">
        <v>579</v>
      </c>
      <c r="C1004" s="1024"/>
      <c r="D1004" s="1024"/>
      <c r="E1004" s="1025"/>
      <c r="F1004" s="1046" t="str">
        <f>IF(details!P30="","",details!P30)</f>
        <v/>
      </c>
      <c r="G1004" s="1046"/>
      <c r="H1004" s="1047"/>
    </row>
    <row r="1005" spans="1:8" ht="18.25" customHeight="1">
      <c r="A1005" s="305"/>
      <c r="B1005" s="1000" t="s">
        <v>583</v>
      </c>
      <c r="C1005" s="1001"/>
      <c r="D1005" s="1013" t="str">
        <f>IF(details!L30="","",details!L30)</f>
        <v>Ik 024</v>
      </c>
      <c r="E1005" s="1013"/>
      <c r="F1005" s="1013"/>
      <c r="G1005" s="1013"/>
      <c r="H1005" s="1014"/>
    </row>
    <row r="1006" spans="1:8" ht="18.25" customHeight="1">
      <c r="A1006" s="305"/>
      <c r="B1006" s="1000" t="s">
        <v>584</v>
      </c>
      <c r="C1006" s="1001"/>
      <c r="D1006" s="1013" t="str">
        <f>IF(details!O30="","",details!O30)</f>
        <v/>
      </c>
      <c r="E1006" s="1013"/>
      <c r="F1006" s="1013"/>
      <c r="G1006" s="1013"/>
      <c r="H1006" s="1014"/>
    </row>
    <row r="1007" spans="1:8" ht="18.25" customHeight="1">
      <c r="A1007" s="305"/>
      <c r="B1007" s="1000" t="s">
        <v>585</v>
      </c>
      <c r="C1007" s="1001"/>
      <c r="D1007" s="354" t="str">
        <f>IF('statement of marks'!CX30="mRrh.kZ",'statement of marks'!$D$3,"")</f>
        <v/>
      </c>
      <c r="E1007" s="1003" t="s">
        <v>586</v>
      </c>
      <c r="F1007" s="1003"/>
      <c r="G1007" s="1042" t="str">
        <f>IF(D1007="","",D1007+1)</f>
        <v/>
      </c>
      <c r="H1007" s="1043"/>
    </row>
    <row r="1008" spans="1:8" ht="18.25" customHeight="1">
      <c r="A1008" s="305"/>
      <c r="B1008" s="1000" t="s">
        <v>587</v>
      </c>
      <c r="C1008" s="1001"/>
      <c r="D1008" s="1006">
        <f>IF(details!$L$4="","",details!$L$4)</f>
        <v>42460</v>
      </c>
      <c r="E1008" s="1007"/>
      <c r="F1008" s="1003"/>
      <c r="G1008" s="1003"/>
      <c r="H1008" s="1048"/>
    </row>
    <row r="1009" spans="1:8" ht="18.25" customHeight="1">
      <c r="A1009" s="305"/>
      <c r="B1009" s="1003"/>
      <c r="C1009" s="1003"/>
      <c r="D1009" s="1004"/>
      <c r="E1009" s="1005"/>
      <c r="F1009" s="1002"/>
      <c r="G1009" s="1002"/>
      <c r="H1009" s="1008"/>
    </row>
    <row r="1010" spans="1:8" ht="18.25" customHeight="1">
      <c r="A1010" s="305"/>
      <c r="B1010" s="1003" t="str">
        <f>IF(details!$H$4="","",details!$H$4)</f>
        <v>Jherh js[kk oekZ</v>
      </c>
      <c r="C1010" s="1003"/>
      <c r="D1010" s="1004"/>
      <c r="E1010" s="1005"/>
      <c r="F1010" s="1002" t="str">
        <f>IF(details!$E$4="","",details!$E$4)</f>
        <v>Jh jk/ks';ke tk'kh</v>
      </c>
      <c r="G1010" s="1002"/>
      <c r="H1010" s="1008"/>
    </row>
    <row r="1011" spans="1:8" ht="18.25" customHeight="1">
      <c r="A1011" s="1039" t="s">
        <v>588</v>
      </c>
      <c r="B1011" s="1002"/>
      <c r="C1011" s="1002"/>
      <c r="D1011" s="1002" t="s">
        <v>589</v>
      </c>
      <c r="E1011" s="1002"/>
      <c r="F1011" s="1002" t="s">
        <v>590</v>
      </c>
      <c r="G1011" s="1002"/>
      <c r="H1011" s="1008"/>
    </row>
    <row r="1012" spans="1:8" ht="18.25" customHeight="1">
      <c r="A1012" s="1018" t="s">
        <v>599</v>
      </c>
      <c r="B1012" s="1019"/>
      <c r="C1012" s="1019"/>
      <c r="D1012" s="1019"/>
      <c r="E1012" s="1019"/>
      <c r="F1012" s="1019"/>
      <c r="G1012" s="1019"/>
      <c r="H1012" s="1020"/>
    </row>
    <row r="1013" spans="1:8" ht="18.25" customHeight="1">
      <c r="A1013" s="305"/>
      <c r="B1013" s="351" t="s">
        <v>560</v>
      </c>
      <c r="C1013" s="1013" t="str">
        <f>IF('statement of marks'!H30="","",'statement of marks'!H30)</f>
        <v>v 024</v>
      </c>
      <c r="D1013" s="1013"/>
      <c r="E1013" s="1013"/>
      <c r="F1013" s="1013"/>
      <c r="G1013" s="1013"/>
      <c r="H1013" s="1014"/>
    </row>
    <row r="1014" spans="1:8" ht="18.25" customHeight="1">
      <c r="A1014" s="305"/>
      <c r="B1014" s="351" t="s">
        <v>561</v>
      </c>
      <c r="C1014" s="1013" t="str">
        <f>IF('statement of marks'!I30="","",'statement of marks'!I30)</f>
        <v>c 024</v>
      </c>
      <c r="D1014" s="1013"/>
      <c r="E1014" s="1013"/>
      <c r="F1014" s="1013"/>
      <c r="G1014" s="1013"/>
      <c r="H1014" s="1014"/>
    </row>
    <row r="1015" spans="1:8" ht="18.25" customHeight="1">
      <c r="A1015" s="305"/>
      <c r="B1015" s="351" t="s">
        <v>562</v>
      </c>
      <c r="C1015" s="1013" t="str">
        <f>IF('statement of marks'!J30="","",'statement of marks'!J30)</f>
        <v>l 024</v>
      </c>
      <c r="D1015" s="1013"/>
      <c r="E1015" s="1013"/>
      <c r="F1015" s="1013"/>
      <c r="G1015" s="1013"/>
      <c r="H1015" s="1014"/>
    </row>
    <row r="1016" spans="1:8" ht="18.25" customHeight="1">
      <c r="A1016" s="305"/>
      <c r="B1016" s="351" t="s">
        <v>567</v>
      </c>
      <c r="C1016" s="317" t="str">
        <f>IF('statement of marks'!F30="","",'statement of marks'!F30)</f>
        <v/>
      </c>
      <c r="D1016" s="318" t="s">
        <v>602</v>
      </c>
      <c r="E1016" s="1037" t="str">
        <f>IF('statement of marks'!G30="","",'statement of marks'!G30)</f>
        <v/>
      </c>
      <c r="F1016" s="1037"/>
      <c r="G1016" s="1037"/>
      <c r="H1016" s="1038"/>
    </row>
    <row r="1017" spans="1:8" ht="18.25" customHeight="1">
      <c r="A1017" s="305"/>
      <c r="B1017" s="351" t="s">
        <v>565</v>
      </c>
      <c r="C1017" s="319" t="s">
        <v>592</v>
      </c>
      <c r="D1017" s="320" t="s">
        <v>593</v>
      </c>
      <c r="E1017" s="320" t="s">
        <v>594</v>
      </c>
      <c r="F1017" s="320" t="s">
        <v>595</v>
      </c>
      <c r="G1017" s="320" t="s">
        <v>596</v>
      </c>
      <c r="H1017" s="321"/>
    </row>
    <row r="1018" spans="1:8" ht="18.25" customHeight="1">
      <c r="A1018" s="305"/>
      <c r="B1018" s="350" t="s">
        <v>597</v>
      </c>
      <c r="C1018" s="323" t="str">
        <f>IF(AND('statement of marks'!$D$3=1,'statement of marks'!CX30="mRrh.kZ"),'statement of marks'!$F$3,"")</f>
        <v/>
      </c>
      <c r="D1018" s="323" t="str">
        <f>IF(AND('statement of marks'!$D$3=2,'statement of marks'!CX30="mRrh.kZ"),'statement of marks'!$F$3,"")</f>
        <v/>
      </c>
      <c r="E1018" s="323" t="str">
        <f>IF(AND('statement of marks'!$D$3=3,'statement of marks'!CX30="mRrh.kZ"),'statement of marks'!$F$3,"")</f>
        <v/>
      </c>
      <c r="F1018" s="323" t="str">
        <f>IF(AND('statement of marks'!$D$3=4,'statement of marks'!CX30="mRrh.kZ"),'statement of marks'!$F$3,"")</f>
        <v/>
      </c>
      <c r="G1018" s="323" t="str">
        <f>IF(AND('statement of marks'!$D$3=5,'statement of marks'!CX30="mRrh.kZ"),'statement of marks'!$F$3,"")</f>
        <v/>
      </c>
      <c r="H1018" s="321"/>
    </row>
    <row r="1019" spans="1:8" ht="18.25" customHeight="1">
      <c r="A1019" s="305"/>
      <c r="B1019" s="350" t="str">
        <f>'statement of marks'!$BZ$5</f>
        <v>fgUnh</v>
      </c>
      <c r="C1019" s="324"/>
      <c r="D1019" s="325"/>
      <c r="E1019" s="326" t="str">
        <f>IF(OR('statement of marks'!$CB30="",E1018=""),"",'statement of marks'!$CB30)</f>
        <v/>
      </c>
      <c r="F1019" s="326" t="str">
        <f>IF(OR('statement of marks'!$CB30="",F1018=""),"",'statement of marks'!$CB30)</f>
        <v/>
      </c>
      <c r="G1019" s="326" t="str">
        <f>IF(OR('statement of marks'!$CB30="",G1018=""),"",'statement of marks'!$CB30)</f>
        <v/>
      </c>
      <c r="H1019" s="321"/>
    </row>
    <row r="1020" spans="1:8" ht="18.25" customHeight="1">
      <c r="A1020" s="305"/>
      <c r="B1020" s="350" t="str">
        <f>'statement of marks'!$CC$5</f>
        <v>vaxszth</v>
      </c>
      <c r="C1020" s="324"/>
      <c r="D1020" s="325"/>
      <c r="E1020" s="326" t="str">
        <f>IF(OR('statement of marks'!$CE30="",E1018=""),"",'statement of marks'!$CE30)</f>
        <v/>
      </c>
      <c r="F1020" s="326" t="str">
        <f>IF(OR('statement of marks'!$CE30="",F1018=""),"",'statement of marks'!$CE30)</f>
        <v/>
      </c>
      <c r="G1020" s="326" t="str">
        <f>IF(OR('statement of marks'!$CE30="",G1018=""),"",'statement of marks'!$CE30)</f>
        <v/>
      </c>
      <c r="H1020" s="321"/>
    </row>
    <row r="1021" spans="1:8" ht="18.25" customHeight="1">
      <c r="A1021" s="305"/>
      <c r="B1021" s="350" t="str">
        <f>'statement of marks'!$CF$5</f>
        <v>xf.kr</v>
      </c>
      <c r="C1021" s="324"/>
      <c r="D1021" s="325"/>
      <c r="E1021" s="326" t="str">
        <f>IF(OR('statement of marks'!$CH30="",E1018=""),"",'statement of marks'!$CH30)</f>
        <v/>
      </c>
      <c r="F1021" s="326" t="str">
        <f>IF(OR('statement of marks'!$CH30="",F1018=""),"",'statement of marks'!$CH30)</f>
        <v/>
      </c>
      <c r="G1021" s="326" t="str">
        <f>IF(OR('statement of marks'!$CH30="",G1018=""),"",'statement of marks'!$CH30)</f>
        <v/>
      </c>
      <c r="H1021" s="321"/>
    </row>
    <row r="1022" spans="1:8" ht="18.25" customHeight="1">
      <c r="A1022" s="305"/>
      <c r="B1022" s="350" t="str">
        <f>'statement of marks'!$CI$5</f>
        <v>Ik;kZoj.k v/;;u</v>
      </c>
      <c r="C1022" s="324"/>
      <c r="D1022" s="325"/>
      <c r="E1022" s="326" t="str">
        <f>IF(OR('statement of marks'!$CK30="",E1019=""),"",'statement of marks'!$CK30)</f>
        <v/>
      </c>
      <c r="F1022" s="326" t="str">
        <f>IF(OR('statement of marks'!$CK30="",F1019=""),"",'statement of marks'!$CK30)</f>
        <v/>
      </c>
      <c r="G1022" s="326" t="str">
        <f>IF(OR('statement of marks'!$CK30="",G1019=""),"",'statement of marks'!$CK30)</f>
        <v/>
      </c>
      <c r="H1022" s="321"/>
    </row>
    <row r="1023" spans="1:8" ht="18.25" customHeight="1">
      <c r="A1023" s="305"/>
      <c r="B1023" s="350" t="str">
        <f>'statement of marks'!$CL$5</f>
        <v>dk;kZuqHko</v>
      </c>
      <c r="C1023" s="324"/>
      <c r="D1023" s="325"/>
      <c r="E1023" s="326" t="str">
        <f>IF(OR('statement of marks'!$CN30="",E1018=""),"",'statement of marks'!$CN30)</f>
        <v/>
      </c>
      <c r="F1023" s="326" t="str">
        <f>IF(OR('statement of marks'!$CN30="",F1018=""),"",'statement of marks'!$CN30)</f>
        <v/>
      </c>
      <c r="G1023" s="326" t="str">
        <f>IF(OR('statement of marks'!$CN30="",G1018=""),"",'statement of marks'!$CN30)</f>
        <v/>
      </c>
      <c r="H1023" s="321"/>
    </row>
    <row r="1024" spans="1:8" ht="18.25" customHeight="1">
      <c r="A1024" s="305"/>
      <c r="B1024" s="350" t="str">
        <f>'statement of marks'!$CO$5</f>
        <v>dyk f'k{kk</v>
      </c>
      <c r="C1024" s="324"/>
      <c r="D1024" s="325"/>
      <c r="E1024" s="327" t="str">
        <f>IF(OR('statement of marks'!$CQ30="",E1018=""),"",'statement of marks'!$CQ30)</f>
        <v/>
      </c>
      <c r="F1024" s="327" t="str">
        <f>IF(OR('statement of marks'!$CQ30="",F1018=""),"",'statement of marks'!$CQ30)</f>
        <v/>
      </c>
      <c r="G1024" s="327" t="str">
        <f>IF(OR('statement of marks'!$CQ30="",G1018=""),"",'statement of marks'!$CQ30)</f>
        <v/>
      </c>
      <c r="H1024" s="321"/>
    </row>
    <row r="1025" spans="1:8" ht="18.25" customHeight="1">
      <c r="A1025" s="305"/>
      <c r="B1025" s="328" t="s">
        <v>624</v>
      </c>
      <c r="C1025" s="329" t="str">
        <f>C1018</f>
        <v/>
      </c>
      <c r="D1025" s="329" t="str">
        <f>D1018</f>
        <v/>
      </c>
      <c r="E1025" s="330" t="str">
        <f>E1018</f>
        <v/>
      </c>
      <c r="F1025" s="329" t="str">
        <f>F1018</f>
        <v/>
      </c>
      <c r="G1025" s="329" t="str">
        <f>G1018</f>
        <v/>
      </c>
      <c r="H1025" s="321"/>
    </row>
    <row r="1026" spans="1:8" ht="18.25" customHeight="1">
      <c r="A1026" s="305"/>
      <c r="B1026" s="350" t="str">
        <f>'statement of marks'!$CV$5</f>
        <v>Nk= mifLFkfr</v>
      </c>
      <c r="C1026" s="331"/>
      <c r="D1026" s="331"/>
      <c r="E1026" s="332" t="str">
        <f>IF(OR('statement of marks'!$CV30="",E1018=""),"",'statement of marks'!$CV30)</f>
        <v/>
      </c>
      <c r="F1026" s="332" t="str">
        <f>IF(OR('statement of marks'!$CV30="",F1018=""),"",'statement of marks'!$CV30)</f>
        <v/>
      </c>
      <c r="G1026" s="332" t="str">
        <f>IF(OR('statement of marks'!$CV30="",G1018=""),"",'statement of marks'!$CV30)</f>
        <v/>
      </c>
      <c r="H1026" s="321"/>
    </row>
    <row r="1027" spans="1:8" ht="18.25" customHeight="1">
      <c r="A1027" s="305"/>
      <c r="B1027" s="350" t="str">
        <f>'statement of marks'!$CU$5</f>
        <v>dqy ehfVax</v>
      </c>
      <c r="C1027" s="333"/>
      <c r="D1027" s="333"/>
      <c r="E1027" s="333" t="str">
        <f>IF(OR('statement of marks'!$CU30="",E1018=""),"",'statement of marks'!$CU30)</f>
        <v/>
      </c>
      <c r="F1027" s="333" t="str">
        <f>IF(OR('statement of marks'!$CU30="",F1018=""),"",'statement of marks'!$CU30)</f>
        <v/>
      </c>
      <c r="G1027" s="333" t="str">
        <f>IF(OR('statement of marks'!$CU30="",G1018=""),"",'statement of marks'!$CU30)</f>
        <v/>
      </c>
      <c r="H1027" s="321"/>
    </row>
    <row r="1028" spans="1:8" ht="18.25" customHeight="1">
      <c r="A1028" s="305"/>
      <c r="B1028" s="350" t="s">
        <v>600</v>
      </c>
      <c r="C1028" s="333" t="str">
        <f>IF(OR(C1026="",C1027=""),"",C1026/C1027*100)</f>
        <v/>
      </c>
      <c r="D1028" s="333" t="str">
        <f t="shared" ref="D1028:G1028" si="26">IF(OR(D1026="",D1027=""),"",D1026/D1027*100)</f>
        <v/>
      </c>
      <c r="E1028" s="333" t="str">
        <f t="shared" si="26"/>
        <v/>
      </c>
      <c r="F1028" s="333" t="str">
        <f t="shared" si="26"/>
        <v/>
      </c>
      <c r="G1028" s="333" t="str">
        <f t="shared" si="26"/>
        <v/>
      </c>
      <c r="H1028" s="321"/>
    </row>
    <row r="1029" spans="1:8" ht="18.25" customHeight="1">
      <c r="A1029" s="305"/>
      <c r="B1029" s="350" t="s">
        <v>601</v>
      </c>
      <c r="C1029" s="333"/>
      <c r="D1029" s="333"/>
      <c r="E1029" s="333"/>
      <c r="F1029" s="333"/>
      <c r="G1029" s="333"/>
      <c r="H1029" s="321"/>
    </row>
    <row r="1030" spans="1:8" ht="18.25" customHeight="1">
      <c r="A1030" s="305"/>
      <c r="B1030" s="351" t="s">
        <v>598</v>
      </c>
      <c r="C1030" s="1028" t="str">
        <f>IF('statement of marks'!DE30="","",'statement of marks'!DE30)</f>
        <v/>
      </c>
      <c r="D1030" s="1029"/>
      <c r="E1030" s="1029"/>
      <c r="F1030" s="1029"/>
      <c r="G1030" s="1029"/>
      <c r="H1030" s="1030"/>
    </row>
    <row r="1031" spans="1:8" ht="18.25" customHeight="1">
      <c r="A1031" s="1033"/>
      <c r="B1031" s="1034"/>
      <c r="C1031" s="1026"/>
      <c r="D1031" s="1026"/>
      <c r="E1031" s="1026"/>
      <c r="F1031" s="1026"/>
      <c r="G1031" s="1026"/>
      <c r="H1031" s="1027"/>
    </row>
    <row r="1032" spans="1:8" ht="18.25" customHeight="1" thickBot="1">
      <c r="A1032" s="1031" t="s">
        <v>603</v>
      </c>
      <c r="B1032" s="1032"/>
      <c r="C1032" s="1032" t="s">
        <v>66</v>
      </c>
      <c r="D1032" s="1032"/>
      <c r="E1032" s="1032"/>
      <c r="F1032" s="1035" t="s">
        <v>604</v>
      </c>
      <c r="G1032" s="1035"/>
      <c r="H1032" s="1036"/>
    </row>
    <row r="1033" spans="1:8" ht="18.25" customHeight="1">
      <c r="A1033" s="1015" t="s">
        <v>572</v>
      </c>
      <c r="B1033" s="1016"/>
      <c r="C1033" s="1016"/>
      <c r="D1033" s="1016"/>
      <c r="E1033" s="1016"/>
      <c r="F1033" s="1016"/>
      <c r="G1033" s="1016"/>
      <c r="H1033" s="1017"/>
    </row>
    <row r="1034" spans="1:8" ht="18.25" customHeight="1">
      <c r="A1034" s="1018" t="s">
        <v>591</v>
      </c>
      <c r="B1034" s="1019"/>
      <c r="C1034" s="1019"/>
      <c r="D1034" s="1019"/>
      <c r="E1034" s="1019"/>
      <c r="F1034" s="1019"/>
      <c r="G1034" s="1019"/>
      <c r="H1034" s="1020"/>
    </row>
    <row r="1035" spans="1:8" ht="18.25" customHeight="1">
      <c r="A1035" s="305"/>
      <c r="B1035" s="1021" t="s">
        <v>67</v>
      </c>
      <c r="C1035" s="1021"/>
      <c r="D1035" s="306">
        <f>YEAR(details!F31)</f>
        <v>1900</v>
      </c>
      <c r="E1035" s="352" t="s">
        <v>574</v>
      </c>
      <c r="F1035" s="308" t="str">
        <f>'statement of marks'!$F$3</f>
        <v>2015-16</v>
      </c>
      <c r="G1035" s="1021" t="s">
        <v>575</v>
      </c>
      <c r="H1035" s="1022"/>
    </row>
    <row r="1036" spans="1:8" ht="18.25" customHeight="1">
      <c r="A1036" s="305"/>
      <c r="B1036" s="1000" t="s">
        <v>573</v>
      </c>
      <c r="C1036" s="1001"/>
      <c r="D1036" s="1013" t="str">
        <f>'statement of marks'!$A$1</f>
        <v>jk- ck- ek/;fed fo|ky; uohu] fuEckgsM+k</v>
      </c>
      <c r="E1036" s="1013"/>
      <c r="F1036" s="1013"/>
      <c r="G1036" s="1013"/>
      <c r="H1036" s="1014"/>
    </row>
    <row r="1037" spans="1:8" ht="18.25" customHeight="1">
      <c r="A1037" s="305"/>
      <c r="B1037" s="1000" t="str">
        <f>'statement of marks'!$H$3</f>
        <v xml:space="preserve">fo|ky; dk Mkbl dksM+ </v>
      </c>
      <c r="C1037" s="1001"/>
      <c r="D1037" s="1009" t="str">
        <f>'statement of marks'!$I$3</f>
        <v>00001</v>
      </c>
      <c r="E1037" s="1010"/>
      <c r="F1037" s="1011"/>
      <c r="G1037" s="1011"/>
      <c r="H1037" s="1012"/>
    </row>
    <row r="1038" spans="1:8" ht="18.25" customHeight="1">
      <c r="A1038" s="305"/>
      <c r="B1038" s="1000" t="s">
        <v>560</v>
      </c>
      <c r="C1038" s="1001"/>
      <c r="D1038" s="1013" t="str">
        <f>IF('statement of marks'!H31="","",'statement of marks'!H31)</f>
        <v>v 025</v>
      </c>
      <c r="E1038" s="1013"/>
      <c r="F1038" s="1013"/>
      <c r="G1038" s="1013"/>
      <c r="H1038" s="1014"/>
    </row>
    <row r="1039" spans="1:8" ht="18.25" customHeight="1">
      <c r="A1039" s="305"/>
      <c r="B1039" s="1000" t="s">
        <v>576</v>
      </c>
      <c r="C1039" s="1001"/>
      <c r="D1039" s="309" t="str">
        <f>IF('statement of marks'!C31="B","Nk=",IF('statement of marks'!C31="G","Nk=k",""))</f>
        <v/>
      </c>
      <c r="E1039" s="353" t="s">
        <v>566</v>
      </c>
      <c r="F1039" s="1040" t="str">
        <f>IF('statement of marks'!B31="","",'statement of marks'!B31)</f>
        <v/>
      </c>
      <c r="G1039" s="1040"/>
      <c r="H1039" s="1041"/>
    </row>
    <row r="1040" spans="1:8" ht="18.25" customHeight="1">
      <c r="A1040" s="305"/>
      <c r="B1040" s="1000" t="s">
        <v>562</v>
      </c>
      <c r="C1040" s="1001"/>
      <c r="D1040" s="1013" t="str">
        <f>IF('statement of marks'!J31="","",'statement of marks'!J31)</f>
        <v>l 025</v>
      </c>
      <c r="E1040" s="1013"/>
      <c r="F1040" s="1013"/>
      <c r="G1040" s="1013"/>
      <c r="H1040" s="1014"/>
    </row>
    <row r="1041" spans="1:8" ht="18.25" customHeight="1">
      <c r="A1041" s="305"/>
      <c r="B1041" s="1000" t="s">
        <v>561</v>
      </c>
      <c r="C1041" s="1001"/>
      <c r="D1041" s="1013" t="str">
        <f>IF('statement of marks'!I31="","",'statement of marks'!I31)</f>
        <v>c 025</v>
      </c>
      <c r="E1041" s="1013"/>
      <c r="F1041" s="1013"/>
      <c r="G1041" s="1013"/>
      <c r="H1041" s="1014"/>
    </row>
    <row r="1042" spans="1:8" ht="18.25" customHeight="1">
      <c r="A1042" s="305"/>
      <c r="B1042" s="1000" t="s">
        <v>578</v>
      </c>
      <c r="C1042" s="1001"/>
      <c r="D1042" s="1013" t="str">
        <f>IF(details!M31="","",details!M31)</f>
        <v/>
      </c>
      <c r="E1042" s="1013"/>
      <c r="F1042" s="1013"/>
      <c r="G1042" s="1013"/>
      <c r="H1042" s="1014"/>
    </row>
    <row r="1043" spans="1:8" ht="18.25" customHeight="1">
      <c r="A1043" s="305"/>
      <c r="B1043" s="1000" t="s">
        <v>623</v>
      </c>
      <c r="C1043" s="1001"/>
      <c r="D1043" s="1013" t="str">
        <f>IF(details!N31="","",details!N31)</f>
        <v/>
      </c>
      <c r="E1043" s="1013"/>
      <c r="F1043" s="1013"/>
      <c r="G1043" s="1013"/>
      <c r="H1043" s="1014"/>
    </row>
    <row r="1044" spans="1:8" ht="18.25" customHeight="1">
      <c r="A1044" s="305"/>
      <c r="B1044" s="1000" t="s">
        <v>64</v>
      </c>
      <c r="C1044" s="1001"/>
      <c r="D1044" s="311" t="str">
        <f>'statement of marks'!$D$3</f>
        <v>2 A</v>
      </c>
      <c r="E1044" s="312" t="s">
        <v>564</v>
      </c>
      <c r="F1044" s="313" t="str">
        <f>IF('statement of marks'!E31="","",'statement of marks'!E31)</f>
        <v/>
      </c>
      <c r="G1044" s="312" t="s">
        <v>577</v>
      </c>
      <c r="H1044" s="314" t="str">
        <f>IF(details!F31="","",details!F31)</f>
        <v/>
      </c>
    </row>
    <row r="1045" spans="1:8" ht="18.25" customHeight="1">
      <c r="A1045" s="305"/>
      <c r="B1045" s="1000" t="s">
        <v>567</v>
      </c>
      <c r="C1045" s="1001"/>
      <c r="D1045" s="1044" t="str">
        <f>IF('statement of marks'!F31="","",'statement of marks'!F31)</f>
        <v/>
      </c>
      <c r="E1045" s="1044"/>
      <c r="F1045" s="1044"/>
      <c r="G1045" s="1044"/>
      <c r="H1045" s="1045"/>
    </row>
    <row r="1046" spans="1:8" ht="18.25" customHeight="1">
      <c r="A1046" s="305"/>
      <c r="B1046" s="1000" t="s">
        <v>568</v>
      </c>
      <c r="C1046" s="1001"/>
      <c r="D1046" s="1037" t="str">
        <f>IF('statement of marks'!G31="","",'statement of marks'!G31)</f>
        <v/>
      </c>
      <c r="E1046" s="1037"/>
      <c r="F1046" s="1037"/>
      <c r="G1046" s="1037"/>
      <c r="H1046" s="1038"/>
    </row>
    <row r="1047" spans="1:8" ht="18.25" customHeight="1">
      <c r="A1047" s="305"/>
      <c r="B1047" s="1023" t="s">
        <v>579</v>
      </c>
      <c r="C1047" s="1024"/>
      <c r="D1047" s="1024"/>
      <c r="E1047" s="1025"/>
      <c r="F1047" s="1046" t="str">
        <f>IF(details!P31="","",details!P31)</f>
        <v/>
      </c>
      <c r="G1047" s="1046"/>
      <c r="H1047" s="1047"/>
    </row>
    <row r="1048" spans="1:8" ht="18.25" customHeight="1">
      <c r="A1048" s="305"/>
      <c r="B1048" s="1000" t="s">
        <v>583</v>
      </c>
      <c r="C1048" s="1001"/>
      <c r="D1048" s="1013" t="str">
        <f>IF(details!L31="","",details!L31)</f>
        <v>Ik 025</v>
      </c>
      <c r="E1048" s="1013"/>
      <c r="F1048" s="1013"/>
      <c r="G1048" s="1013"/>
      <c r="H1048" s="1014"/>
    </row>
    <row r="1049" spans="1:8" ht="18.25" customHeight="1">
      <c r="A1049" s="305"/>
      <c r="B1049" s="1000" t="s">
        <v>584</v>
      </c>
      <c r="C1049" s="1001"/>
      <c r="D1049" s="1013" t="str">
        <f>IF(details!O31="","",details!O31)</f>
        <v/>
      </c>
      <c r="E1049" s="1013"/>
      <c r="F1049" s="1013"/>
      <c r="G1049" s="1013"/>
      <c r="H1049" s="1014"/>
    </row>
    <row r="1050" spans="1:8" ht="18.25" customHeight="1">
      <c r="A1050" s="305"/>
      <c r="B1050" s="1000" t="s">
        <v>585</v>
      </c>
      <c r="C1050" s="1001"/>
      <c r="D1050" s="354" t="str">
        <f>IF('statement of marks'!CX31="mRrh.kZ",'statement of marks'!$D$3,"")</f>
        <v/>
      </c>
      <c r="E1050" s="1003" t="s">
        <v>586</v>
      </c>
      <c r="F1050" s="1003"/>
      <c r="G1050" s="1042" t="str">
        <f>IF(D1050="","",D1050+1)</f>
        <v/>
      </c>
      <c r="H1050" s="1043"/>
    </row>
    <row r="1051" spans="1:8" ht="18.25" customHeight="1">
      <c r="A1051" s="305"/>
      <c r="B1051" s="1000" t="s">
        <v>587</v>
      </c>
      <c r="C1051" s="1001"/>
      <c r="D1051" s="1006">
        <f>IF(details!$L$4="","",details!$L$4)</f>
        <v>42460</v>
      </c>
      <c r="E1051" s="1007"/>
      <c r="F1051" s="1003"/>
      <c r="G1051" s="1003"/>
      <c r="H1051" s="1048"/>
    </row>
    <row r="1052" spans="1:8" ht="18.25" customHeight="1">
      <c r="A1052" s="305"/>
      <c r="B1052" s="1003"/>
      <c r="C1052" s="1003"/>
      <c r="D1052" s="1004"/>
      <c r="E1052" s="1005"/>
      <c r="F1052" s="1002"/>
      <c r="G1052" s="1002"/>
      <c r="H1052" s="1008"/>
    </row>
    <row r="1053" spans="1:8" ht="18.25" customHeight="1">
      <c r="A1053" s="305"/>
      <c r="B1053" s="1003" t="str">
        <f>IF(details!$H$4="","",details!$H$4)</f>
        <v>Jherh js[kk oekZ</v>
      </c>
      <c r="C1053" s="1003"/>
      <c r="D1053" s="1004"/>
      <c r="E1053" s="1005"/>
      <c r="F1053" s="1002" t="str">
        <f>IF(details!$E$4="","",details!$E$4)</f>
        <v>Jh jk/ks';ke tk'kh</v>
      </c>
      <c r="G1053" s="1002"/>
      <c r="H1053" s="1008"/>
    </row>
    <row r="1054" spans="1:8" ht="18.25" customHeight="1">
      <c r="A1054" s="1039" t="s">
        <v>588</v>
      </c>
      <c r="B1054" s="1002"/>
      <c r="C1054" s="1002"/>
      <c r="D1054" s="1002" t="s">
        <v>589</v>
      </c>
      <c r="E1054" s="1002"/>
      <c r="F1054" s="1002" t="s">
        <v>590</v>
      </c>
      <c r="G1054" s="1002"/>
      <c r="H1054" s="1008"/>
    </row>
    <row r="1055" spans="1:8" ht="18.25" customHeight="1">
      <c r="A1055" s="1018" t="s">
        <v>599</v>
      </c>
      <c r="B1055" s="1019"/>
      <c r="C1055" s="1019"/>
      <c r="D1055" s="1019"/>
      <c r="E1055" s="1019"/>
      <c r="F1055" s="1019"/>
      <c r="G1055" s="1019"/>
      <c r="H1055" s="1020"/>
    </row>
    <row r="1056" spans="1:8" ht="18.25" customHeight="1">
      <c r="A1056" s="305"/>
      <c r="B1056" s="351" t="s">
        <v>560</v>
      </c>
      <c r="C1056" s="1013" t="str">
        <f>IF('statement of marks'!H31="","",'statement of marks'!H31)</f>
        <v>v 025</v>
      </c>
      <c r="D1056" s="1013"/>
      <c r="E1056" s="1013"/>
      <c r="F1056" s="1013"/>
      <c r="G1056" s="1013"/>
      <c r="H1056" s="1014"/>
    </row>
    <row r="1057" spans="1:8" ht="18.25" customHeight="1">
      <c r="A1057" s="305"/>
      <c r="B1057" s="351" t="s">
        <v>561</v>
      </c>
      <c r="C1057" s="1013" t="str">
        <f>IF('statement of marks'!I31="","",'statement of marks'!I31)</f>
        <v>c 025</v>
      </c>
      <c r="D1057" s="1013"/>
      <c r="E1057" s="1013"/>
      <c r="F1057" s="1013"/>
      <c r="G1057" s="1013"/>
      <c r="H1057" s="1014"/>
    </row>
    <row r="1058" spans="1:8" ht="18.25" customHeight="1">
      <c r="A1058" s="305"/>
      <c r="B1058" s="351" t="s">
        <v>562</v>
      </c>
      <c r="C1058" s="1013" t="str">
        <f>IF('statement of marks'!J31="","",'statement of marks'!J31)</f>
        <v>l 025</v>
      </c>
      <c r="D1058" s="1013"/>
      <c r="E1058" s="1013"/>
      <c r="F1058" s="1013"/>
      <c r="G1058" s="1013"/>
      <c r="H1058" s="1014"/>
    </row>
    <row r="1059" spans="1:8" ht="18.25" customHeight="1">
      <c r="A1059" s="305"/>
      <c r="B1059" s="351" t="s">
        <v>567</v>
      </c>
      <c r="C1059" s="317" t="str">
        <f>IF('statement of marks'!F31="","",'statement of marks'!F31)</f>
        <v/>
      </c>
      <c r="D1059" s="318" t="s">
        <v>602</v>
      </c>
      <c r="E1059" s="1037" t="str">
        <f>IF('statement of marks'!G31="","",'statement of marks'!G31)</f>
        <v/>
      </c>
      <c r="F1059" s="1037"/>
      <c r="G1059" s="1037"/>
      <c r="H1059" s="1038"/>
    </row>
    <row r="1060" spans="1:8" ht="18.25" customHeight="1">
      <c r="A1060" s="305"/>
      <c r="B1060" s="351" t="s">
        <v>565</v>
      </c>
      <c r="C1060" s="319" t="s">
        <v>592</v>
      </c>
      <c r="D1060" s="320" t="s">
        <v>593</v>
      </c>
      <c r="E1060" s="320" t="s">
        <v>594</v>
      </c>
      <c r="F1060" s="320" t="s">
        <v>595</v>
      </c>
      <c r="G1060" s="320" t="s">
        <v>596</v>
      </c>
      <c r="H1060" s="321"/>
    </row>
    <row r="1061" spans="1:8" ht="18.25" customHeight="1">
      <c r="A1061" s="305"/>
      <c r="B1061" s="350" t="s">
        <v>597</v>
      </c>
      <c r="C1061" s="323" t="str">
        <f>IF(AND('statement of marks'!$D$3=1,'statement of marks'!CX31="mRrh.kZ"),'statement of marks'!$F$3,"")</f>
        <v/>
      </c>
      <c r="D1061" s="323" t="str">
        <f>IF(AND('statement of marks'!$D$3=2,'statement of marks'!CX31="mRrh.kZ"),'statement of marks'!$F$3,"")</f>
        <v/>
      </c>
      <c r="E1061" s="323" t="str">
        <f>IF(AND('statement of marks'!$D$3=3,'statement of marks'!CX31="mRrh.kZ"),'statement of marks'!$F$3,"")</f>
        <v/>
      </c>
      <c r="F1061" s="323" t="str">
        <f>IF(AND('statement of marks'!$D$3=4,'statement of marks'!CX31="mRrh.kZ"),'statement of marks'!$F$3,"")</f>
        <v/>
      </c>
      <c r="G1061" s="323" t="str">
        <f>IF(AND('statement of marks'!$D$3=5,'statement of marks'!CX31="mRrh.kZ"),'statement of marks'!$F$3,"")</f>
        <v/>
      </c>
      <c r="H1061" s="321"/>
    </row>
    <row r="1062" spans="1:8" ht="18.25" customHeight="1">
      <c r="A1062" s="305"/>
      <c r="B1062" s="350" t="str">
        <f>'statement of marks'!$BZ$5</f>
        <v>fgUnh</v>
      </c>
      <c r="C1062" s="324"/>
      <c r="D1062" s="325"/>
      <c r="E1062" s="326" t="str">
        <f>IF(OR('statement of marks'!$CB31="",E1061=""),"",'statement of marks'!$CB31)</f>
        <v/>
      </c>
      <c r="F1062" s="326" t="str">
        <f>IF(OR('statement of marks'!$CB31="",F1061=""),"",'statement of marks'!$CB31)</f>
        <v/>
      </c>
      <c r="G1062" s="326" t="str">
        <f>IF(OR('statement of marks'!$CB31="",G1061=""),"",'statement of marks'!$CB31)</f>
        <v/>
      </c>
      <c r="H1062" s="321"/>
    </row>
    <row r="1063" spans="1:8" ht="18.25" customHeight="1">
      <c r="A1063" s="305"/>
      <c r="B1063" s="350" t="str">
        <f>'statement of marks'!$CC$5</f>
        <v>vaxszth</v>
      </c>
      <c r="C1063" s="324"/>
      <c r="D1063" s="325"/>
      <c r="E1063" s="326" t="str">
        <f>IF(OR('statement of marks'!$CE31="",E1061=""),"",'statement of marks'!$CE31)</f>
        <v/>
      </c>
      <c r="F1063" s="326" t="str">
        <f>IF(OR('statement of marks'!$CE31="",F1061=""),"",'statement of marks'!$CE31)</f>
        <v/>
      </c>
      <c r="G1063" s="326" t="str">
        <f>IF(OR('statement of marks'!$CE31="",G1061=""),"",'statement of marks'!$CE31)</f>
        <v/>
      </c>
      <c r="H1063" s="321"/>
    </row>
    <row r="1064" spans="1:8" ht="18.25" customHeight="1">
      <c r="A1064" s="305"/>
      <c r="B1064" s="350" t="str">
        <f>'statement of marks'!$CF$5</f>
        <v>xf.kr</v>
      </c>
      <c r="C1064" s="324"/>
      <c r="D1064" s="325"/>
      <c r="E1064" s="326" t="str">
        <f>IF(OR('statement of marks'!$CH31="",E1061=""),"",'statement of marks'!$CH31)</f>
        <v/>
      </c>
      <c r="F1064" s="326" t="str">
        <f>IF(OR('statement of marks'!$CH31="",F1061=""),"",'statement of marks'!$CH31)</f>
        <v/>
      </c>
      <c r="G1064" s="326" t="str">
        <f>IF(OR('statement of marks'!$CH31="",G1061=""),"",'statement of marks'!$CH31)</f>
        <v/>
      </c>
      <c r="H1064" s="321"/>
    </row>
    <row r="1065" spans="1:8" ht="18.25" customHeight="1">
      <c r="A1065" s="305"/>
      <c r="B1065" s="350" t="str">
        <f>'statement of marks'!$CI$5</f>
        <v>Ik;kZoj.k v/;;u</v>
      </c>
      <c r="C1065" s="324"/>
      <c r="D1065" s="325"/>
      <c r="E1065" s="326" t="str">
        <f>IF(OR('statement of marks'!$CK31="",E1062=""),"",'statement of marks'!$CK31)</f>
        <v/>
      </c>
      <c r="F1065" s="326" t="str">
        <f>IF(OR('statement of marks'!$CK31="",F1062=""),"",'statement of marks'!$CK31)</f>
        <v/>
      </c>
      <c r="G1065" s="326" t="str">
        <f>IF(OR('statement of marks'!$CK31="",G1062=""),"",'statement of marks'!$CK31)</f>
        <v/>
      </c>
      <c r="H1065" s="321"/>
    </row>
    <row r="1066" spans="1:8" ht="18.25" customHeight="1">
      <c r="A1066" s="305"/>
      <c r="B1066" s="350" t="str">
        <f>'statement of marks'!$CL$5</f>
        <v>dk;kZuqHko</v>
      </c>
      <c r="C1066" s="324"/>
      <c r="D1066" s="325"/>
      <c r="E1066" s="326" t="str">
        <f>IF(OR('statement of marks'!$CN31="",E1061=""),"",'statement of marks'!$CN31)</f>
        <v/>
      </c>
      <c r="F1066" s="326" t="str">
        <f>IF(OR('statement of marks'!$CN31="",F1061=""),"",'statement of marks'!$CN31)</f>
        <v/>
      </c>
      <c r="G1066" s="326" t="str">
        <f>IF(OR('statement of marks'!$CN31="",G1061=""),"",'statement of marks'!$CN31)</f>
        <v/>
      </c>
      <c r="H1066" s="321"/>
    </row>
    <row r="1067" spans="1:8" ht="18.25" customHeight="1">
      <c r="A1067" s="305"/>
      <c r="B1067" s="350" t="str">
        <f>'statement of marks'!$CO$5</f>
        <v>dyk f'k{kk</v>
      </c>
      <c r="C1067" s="324"/>
      <c r="D1067" s="325"/>
      <c r="E1067" s="327" t="str">
        <f>IF(OR('statement of marks'!$CQ31="",E1061=""),"",'statement of marks'!$CQ31)</f>
        <v/>
      </c>
      <c r="F1067" s="327" t="str">
        <f>IF(OR('statement of marks'!$CQ31="",F1061=""),"",'statement of marks'!$CQ31)</f>
        <v/>
      </c>
      <c r="G1067" s="327" t="str">
        <f>IF(OR('statement of marks'!$CQ31="",G1061=""),"",'statement of marks'!$CQ31)</f>
        <v/>
      </c>
      <c r="H1067" s="321"/>
    </row>
    <row r="1068" spans="1:8" ht="18.25" customHeight="1">
      <c r="A1068" s="305"/>
      <c r="B1068" s="328" t="s">
        <v>624</v>
      </c>
      <c r="C1068" s="329" t="str">
        <f>C1061</f>
        <v/>
      </c>
      <c r="D1068" s="329" t="str">
        <f>D1061</f>
        <v/>
      </c>
      <c r="E1068" s="330" t="str">
        <f>E1061</f>
        <v/>
      </c>
      <c r="F1068" s="329" t="str">
        <f>F1061</f>
        <v/>
      </c>
      <c r="G1068" s="329" t="str">
        <f>G1061</f>
        <v/>
      </c>
      <c r="H1068" s="321"/>
    </row>
    <row r="1069" spans="1:8" ht="18.25" customHeight="1">
      <c r="A1069" s="305"/>
      <c r="B1069" s="350" t="str">
        <f>'statement of marks'!$CV$5</f>
        <v>Nk= mifLFkfr</v>
      </c>
      <c r="C1069" s="331"/>
      <c r="D1069" s="331"/>
      <c r="E1069" s="332" t="str">
        <f>IF(OR('statement of marks'!$CV31="",E1061=""),"",'statement of marks'!$CV31)</f>
        <v/>
      </c>
      <c r="F1069" s="332" t="str">
        <f>IF(OR('statement of marks'!$CV31="",F1061=""),"",'statement of marks'!$CV31)</f>
        <v/>
      </c>
      <c r="G1069" s="332" t="str">
        <f>IF(OR('statement of marks'!$CV31="",G1061=""),"",'statement of marks'!$CV31)</f>
        <v/>
      </c>
      <c r="H1069" s="321"/>
    </row>
    <row r="1070" spans="1:8" ht="18.25" customHeight="1">
      <c r="A1070" s="305"/>
      <c r="B1070" s="350" t="str">
        <f>'statement of marks'!$CU$5</f>
        <v>dqy ehfVax</v>
      </c>
      <c r="C1070" s="333"/>
      <c r="D1070" s="333"/>
      <c r="E1070" s="333" t="str">
        <f>IF(OR('statement of marks'!$CU31="",E1061=""),"",'statement of marks'!$CU31)</f>
        <v/>
      </c>
      <c r="F1070" s="333" t="str">
        <f>IF(OR('statement of marks'!$CU31="",F1061=""),"",'statement of marks'!$CU31)</f>
        <v/>
      </c>
      <c r="G1070" s="333" t="str">
        <f>IF(OR('statement of marks'!$CU31="",G1061=""),"",'statement of marks'!$CU31)</f>
        <v/>
      </c>
      <c r="H1070" s="321"/>
    </row>
    <row r="1071" spans="1:8" ht="18.25" customHeight="1">
      <c r="A1071" s="305"/>
      <c r="B1071" s="350" t="s">
        <v>600</v>
      </c>
      <c r="C1071" s="333" t="str">
        <f>IF(OR(C1069="",C1070=""),"",C1069/C1070*100)</f>
        <v/>
      </c>
      <c r="D1071" s="333" t="str">
        <f t="shared" ref="D1071:G1071" si="27">IF(OR(D1069="",D1070=""),"",D1069/D1070*100)</f>
        <v/>
      </c>
      <c r="E1071" s="333" t="str">
        <f t="shared" si="27"/>
        <v/>
      </c>
      <c r="F1071" s="333" t="str">
        <f t="shared" si="27"/>
        <v/>
      </c>
      <c r="G1071" s="333" t="str">
        <f t="shared" si="27"/>
        <v/>
      </c>
      <c r="H1071" s="321"/>
    </row>
    <row r="1072" spans="1:8" ht="18.25" customHeight="1">
      <c r="A1072" s="305"/>
      <c r="B1072" s="350" t="s">
        <v>601</v>
      </c>
      <c r="C1072" s="333"/>
      <c r="D1072" s="333"/>
      <c r="E1072" s="333"/>
      <c r="F1072" s="333"/>
      <c r="G1072" s="333"/>
      <c r="H1072" s="321"/>
    </row>
    <row r="1073" spans="1:8" ht="18.25" customHeight="1">
      <c r="A1073" s="305"/>
      <c r="B1073" s="351" t="s">
        <v>598</v>
      </c>
      <c r="C1073" s="1028" t="str">
        <f>IF('statement of marks'!DE31="","",'statement of marks'!DE31)</f>
        <v/>
      </c>
      <c r="D1073" s="1029"/>
      <c r="E1073" s="1029"/>
      <c r="F1073" s="1029"/>
      <c r="G1073" s="1029"/>
      <c r="H1073" s="1030"/>
    </row>
    <row r="1074" spans="1:8" ht="18.25" customHeight="1">
      <c r="A1074" s="1033"/>
      <c r="B1074" s="1034"/>
      <c r="C1074" s="1026"/>
      <c r="D1074" s="1026"/>
      <c r="E1074" s="1026"/>
      <c r="F1074" s="1026"/>
      <c r="G1074" s="1026"/>
      <c r="H1074" s="1027"/>
    </row>
    <row r="1075" spans="1:8" ht="18.25" customHeight="1" thickBot="1">
      <c r="A1075" s="1031" t="s">
        <v>603</v>
      </c>
      <c r="B1075" s="1032"/>
      <c r="C1075" s="1032" t="s">
        <v>66</v>
      </c>
      <c r="D1075" s="1032"/>
      <c r="E1075" s="1032"/>
      <c r="F1075" s="1035" t="s">
        <v>604</v>
      </c>
      <c r="G1075" s="1035"/>
      <c r="H1075" s="1036"/>
    </row>
    <row r="1076" spans="1:8" ht="18.25" customHeight="1">
      <c r="A1076" s="1015" t="s">
        <v>572</v>
      </c>
      <c r="B1076" s="1016"/>
      <c r="C1076" s="1016"/>
      <c r="D1076" s="1016"/>
      <c r="E1076" s="1016"/>
      <c r="F1076" s="1016"/>
      <c r="G1076" s="1016"/>
      <c r="H1076" s="1017"/>
    </row>
    <row r="1077" spans="1:8" ht="18.25" customHeight="1">
      <c r="A1077" s="1018" t="s">
        <v>591</v>
      </c>
      <c r="B1077" s="1019"/>
      <c r="C1077" s="1019"/>
      <c r="D1077" s="1019"/>
      <c r="E1077" s="1019"/>
      <c r="F1077" s="1019"/>
      <c r="G1077" s="1019"/>
      <c r="H1077" s="1020"/>
    </row>
    <row r="1078" spans="1:8" ht="18.25" customHeight="1">
      <c r="A1078" s="305"/>
      <c r="B1078" s="1021" t="s">
        <v>67</v>
      </c>
      <c r="C1078" s="1021"/>
      <c r="D1078" s="306">
        <f>YEAR(details!F32)</f>
        <v>1900</v>
      </c>
      <c r="E1078" s="352" t="s">
        <v>574</v>
      </c>
      <c r="F1078" s="308" t="str">
        <f>'statement of marks'!$F$3</f>
        <v>2015-16</v>
      </c>
      <c r="G1078" s="1021" t="s">
        <v>575</v>
      </c>
      <c r="H1078" s="1022"/>
    </row>
    <row r="1079" spans="1:8" ht="18.25" customHeight="1">
      <c r="A1079" s="305"/>
      <c r="B1079" s="1000" t="s">
        <v>573</v>
      </c>
      <c r="C1079" s="1001"/>
      <c r="D1079" s="1013" t="str">
        <f>'statement of marks'!$A$1</f>
        <v>jk- ck- ek/;fed fo|ky; uohu] fuEckgsM+k</v>
      </c>
      <c r="E1079" s="1013"/>
      <c r="F1079" s="1013"/>
      <c r="G1079" s="1013"/>
      <c r="H1079" s="1014"/>
    </row>
    <row r="1080" spans="1:8" ht="18.25" customHeight="1">
      <c r="A1080" s="305"/>
      <c r="B1080" s="1000" t="str">
        <f>'statement of marks'!$H$3</f>
        <v xml:space="preserve">fo|ky; dk Mkbl dksM+ </v>
      </c>
      <c r="C1080" s="1001"/>
      <c r="D1080" s="1009" t="str">
        <f>'statement of marks'!$I$3</f>
        <v>00001</v>
      </c>
      <c r="E1080" s="1010"/>
      <c r="F1080" s="1011"/>
      <c r="G1080" s="1011"/>
      <c r="H1080" s="1012"/>
    </row>
    <row r="1081" spans="1:8" ht="18.25" customHeight="1">
      <c r="A1081" s="305"/>
      <c r="B1081" s="1000" t="s">
        <v>560</v>
      </c>
      <c r="C1081" s="1001"/>
      <c r="D1081" s="1013" t="str">
        <f>IF('statement of marks'!H32="","",'statement of marks'!H32)</f>
        <v>v 026</v>
      </c>
      <c r="E1081" s="1013"/>
      <c r="F1081" s="1013"/>
      <c r="G1081" s="1013"/>
      <c r="H1081" s="1014"/>
    </row>
    <row r="1082" spans="1:8" ht="18.25" customHeight="1">
      <c r="A1082" s="305"/>
      <c r="B1082" s="1000" t="s">
        <v>576</v>
      </c>
      <c r="C1082" s="1001"/>
      <c r="D1082" s="309" t="str">
        <f>IF('statement of marks'!C32="B","Nk=",IF('statement of marks'!C32="G","Nk=k",""))</f>
        <v/>
      </c>
      <c r="E1082" s="353" t="s">
        <v>566</v>
      </c>
      <c r="F1082" s="1040" t="str">
        <f>IF('statement of marks'!B32="","",'statement of marks'!B32)</f>
        <v/>
      </c>
      <c r="G1082" s="1040"/>
      <c r="H1082" s="1041"/>
    </row>
    <row r="1083" spans="1:8" ht="18.25" customHeight="1">
      <c r="A1083" s="305"/>
      <c r="B1083" s="1000" t="s">
        <v>562</v>
      </c>
      <c r="C1083" s="1001"/>
      <c r="D1083" s="1013" t="str">
        <f>IF('statement of marks'!J32="","",'statement of marks'!J32)</f>
        <v>l 026</v>
      </c>
      <c r="E1083" s="1013"/>
      <c r="F1083" s="1013"/>
      <c r="G1083" s="1013"/>
      <c r="H1083" s="1014"/>
    </row>
    <row r="1084" spans="1:8" ht="18.25" customHeight="1">
      <c r="A1084" s="305"/>
      <c r="B1084" s="1000" t="s">
        <v>561</v>
      </c>
      <c r="C1084" s="1001"/>
      <c r="D1084" s="1013" t="str">
        <f>IF('statement of marks'!I32="","",'statement of marks'!I32)</f>
        <v>c 026</v>
      </c>
      <c r="E1084" s="1013"/>
      <c r="F1084" s="1013"/>
      <c r="G1084" s="1013"/>
      <c r="H1084" s="1014"/>
    </row>
    <row r="1085" spans="1:8" ht="18.25" customHeight="1">
      <c r="A1085" s="305"/>
      <c r="B1085" s="1000" t="s">
        <v>578</v>
      </c>
      <c r="C1085" s="1001"/>
      <c r="D1085" s="1013" t="str">
        <f>IF(details!M32="","",details!M32)</f>
        <v/>
      </c>
      <c r="E1085" s="1013"/>
      <c r="F1085" s="1013"/>
      <c r="G1085" s="1013"/>
      <c r="H1085" s="1014"/>
    </row>
    <row r="1086" spans="1:8" ht="18.25" customHeight="1">
      <c r="A1086" s="305"/>
      <c r="B1086" s="1000" t="s">
        <v>623</v>
      </c>
      <c r="C1086" s="1001"/>
      <c r="D1086" s="1013" t="str">
        <f>IF(details!N32="","",details!N32)</f>
        <v/>
      </c>
      <c r="E1086" s="1013"/>
      <c r="F1086" s="1013"/>
      <c r="G1086" s="1013"/>
      <c r="H1086" s="1014"/>
    </row>
    <row r="1087" spans="1:8" ht="18.25" customHeight="1">
      <c r="A1087" s="305"/>
      <c r="B1087" s="1000" t="s">
        <v>64</v>
      </c>
      <c r="C1087" s="1001"/>
      <c r="D1087" s="311" t="str">
        <f>'statement of marks'!$D$3</f>
        <v>2 A</v>
      </c>
      <c r="E1087" s="312" t="s">
        <v>564</v>
      </c>
      <c r="F1087" s="313" t="str">
        <f>IF('statement of marks'!E32="","",'statement of marks'!E32)</f>
        <v/>
      </c>
      <c r="G1087" s="312" t="s">
        <v>577</v>
      </c>
      <c r="H1087" s="314" t="str">
        <f>IF(details!F32="","",details!F32)</f>
        <v/>
      </c>
    </row>
    <row r="1088" spans="1:8" ht="18.25" customHeight="1">
      <c r="A1088" s="305"/>
      <c r="B1088" s="1000" t="s">
        <v>567</v>
      </c>
      <c r="C1088" s="1001"/>
      <c r="D1088" s="1044" t="str">
        <f>IF('statement of marks'!F32="","",'statement of marks'!F32)</f>
        <v/>
      </c>
      <c r="E1088" s="1044"/>
      <c r="F1088" s="1044"/>
      <c r="G1088" s="1044"/>
      <c r="H1088" s="1045"/>
    </row>
    <row r="1089" spans="1:8" ht="18.25" customHeight="1">
      <c r="A1089" s="305"/>
      <c r="B1089" s="1000" t="s">
        <v>568</v>
      </c>
      <c r="C1089" s="1001"/>
      <c r="D1089" s="1037" t="str">
        <f>IF('statement of marks'!G32="","",'statement of marks'!G32)</f>
        <v/>
      </c>
      <c r="E1089" s="1037"/>
      <c r="F1089" s="1037"/>
      <c r="G1089" s="1037"/>
      <c r="H1089" s="1038"/>
    </row>
    <row r="1090" spans="1:8" ht="18.25" customHeight="1">
      <c r="A1090" s="305"/>
      <c r="B1090" s="1023" t="s">
        <v>579</v>
      </c>
      <c r="C1090" s="1024"/>
      <c r="D1090" s="1024"/>
      <c r="E1090" s="1025"/>
      <c r="F1090" s="1046" t="str">
        <f>IF(details!P32="","",details!P32)</f>
        <v/>
      </c>
      <c r="G1090" s="1046"/>
      <c r="H1090" s="1047"/>
    </row>
    <row r="1091" spans="1:8" ht="18.25" customHeight="1">
      <c r="A1091" s="305"/>
      <c r="B1091" s="1000" t="s">
        <v>583</v>
      </c>
      <c r="C1091" s="1001"/>
      <c r="D1091" s="1013" t="str">
        <f>IF(details!L32="","",details!L32)</f>
        <v>Ik 026</v>
      </c>
      <c r="E1091" s="1013"/>
      <c r="F1091" s="1013"/>
      <c r="G1091" s="1013"/>
      <c r="H1091" s="1014"/>
    </row>
    <row r="1092" spans="1:8" ht="18.25" customHeight="1">
      <c r="A1092" s="305"/>
      <c r="B1092" s="1000" t="s">
        <v>584</v>
      </c>
      <c r="C1092" s="1001"/>
      <c r="D1092" s="1013" t="str">
        <f>IF(details!O32="","",details!O32)</f>
        <v/>
      </c>
      <c r="E1092" s="1013"/>
      <c r="F1092" s="1013"/>
      <c r="G1092" s="1013"/>
      <c r="H1092" s="1014"/>
    </row>
    <row r="1093" spans="1:8" ht="18.25" customHeight="1">
      <c r="A1093" s="305"/>
      <c r="B1093" s="1000" t="s">
        <v>585</v>
      </c>
      <c r="C1093" s="1001"/>
      <c r="D1093" s="354" t="str">
        <f>IF('statement of marks'!CX32="mRrh.kZ",'statement of marks'!$D$3,"")</f>
        <v/>
      </c>
      <c r="E1093" s="1003" t="s">
        <v>586</v>
      </c>
      <c r="F1093" s="1003"/>
      <c r="G1093" s="1042" t="str">
        <f>IF(D1093="","",D1093+1)</f>
        <v/>
      </c>
      <c r="H1093" s="1043"/>
    </row>
    <row r="1094" spans="1:8" ht="18.25" customHeight="1">
      <c r="A1094" s="305"/>
      <c r="B1094" s="1000" t="s">
        <v>587</v>
      </c>
      <c r="C1094" s="1001"/>
      <c r="D1094" s="1006">
        <f>IF(details!$L$4="","",details!$L$4)</f>
        <v>42460</v>
      </c>
      <c r="E1094" s="1007"/>
      <c r="F1094" s="1003"/>
      <c r="G1094" s="1003"/>
      <c r="H1094" s="1048"/>
    </row>
    <row r="1095" spans="1:8" ht="18.25" customHeight="1">
      <c r="A1095" s="305"/>
      <c r="B1095" s="1003"/>
      <c r="C1095" s="1003"/>
      <c r="D1095" s="1004"/>
      <c r="E1095" s="1005"/>
      <c r="F1095" s="1002"/>
      <c r="G1095" s="1002"/>
      <c r="H1095" s="1008"/>
    </row>
    <row r="1096" spans="1:8" ht="18.25" customHeight="1">
      <c r="A1096" s="305"/>
      <c r="B1096" s="1003" t="str">
        <f>IF(details!$H$4="","",details!$H$4)</f>
        <v>Jherh js[kk oekZ</v>
      </c>
      <c r="C1096" s="1003"/>
      <c r="D1096" s="1004"/>
      <c r="E1096" s="1005"/>
      <c r="F1096" s="1002" t="str">
        <f>IF(details!$E$4="","",details!$E$4)</f>
        <v>Jh jk/ks';ke tk'kh</v>
      </c>
      <c r="G1096" s="1002"/>
      <c r="H1096" s="1008"/>
    </row>
    <row r="1097" spans="1:8" ht="18.25" customHeight="1">
      <c r="A1097" s="1039" t="s">
        <v>588</v>
      </c>
      <c r="B1097" s="1002"/>
      <c r="C1097" s="1002"/>
      <c r="D1097" s="1002" t="s">
        <v>589</v>
      </c>
      <c r="E1097" s="1002"/>
      <c r="F1097" s="1002" t="s">
        <v>590</v>
      </c>
      <c r="G1097" s="1002"/>
      <c r="H1097" s="1008"/>
    </row>
    <row r="1098" spans="1:8" ht="18.25" customHeight="1">
      <c r="A1098" s="1018" t="s">
        <v>599</v>
      </c>
      <c r="B1098" s="1019"/>
      <c r="C1098" s="1019"/>
      <c r="D1098" s="1019"/>
      <c r="E1098" s="1019"/>
      <c r="F1098" s="1019"/>
      <c r="G1098" s="1019"/>
      <c r="H1098" s="1020"/>
    </row>
    <row r="1099" spans="1:8" ht="18.25" customHeight="1">
      <c r="A1099" s="305"/>
      <c r="B1099" s="351" t="s">
        <v>560</v>
      </c>
      <c r="C1099" s="1013" t="str">
        <f>IF('statement of marks'!H32="","",'statement of marks'!H32)</f>
        <v>v 026</v>
      </c>
      <c r="D1099" s="1013"/>
      <c r="E1099" s="1013"/>
      <c r="F1099" s="1013"/>
      <c r="G1099" s="1013"/>
      <c r="H1099" s="1014"/>
    </row>
    <row r="1100" spans="1:8" ht="18.25" customHeight="1">
      <c r="A1100" s="305"/>
      <c r="B1100" s="351" t="s">
        <v>561</v>
      </c>
      <c r="C1100" s="1013" t="str">
        <f>IF('statement of marks'!I32="","",'statement of marks'!I32)</f>
        <v>c 026</v>
      </c>
      <c r="D1100" s="1013"/>
      <c r="E1100" s="1013"/>
      <c r="F1100" s="1013"/>
      <c r="G1100" s="1013"/>
      <c r="H1100" s="1014"/>
    </row>
    <row r="1101" spans="1:8" ht="18.25" customHeight="1">
      <c r="A1101" s="305"/>
      <c r="B1101" s="351" t="s">
        <v>562</v>
      </c>
      <c r="C1101" s="1013" t="str">
        <f>IF('statement of marks'!J32="","",'statement of marks'!J32)</f>
        <v>l 026</v>
      </c>
      <c r="D1101" s="1013"/>
      <c r="E1101" s="1013"/>
      <c r="F1101" s="1013"/>
      <c r="G1101" s="1013"/>
      <c r="H1101" s="1014"/>
    </row>
    <row r="1102" spans="1:8" ht="18.25" customHeight="1">
      <c r="A1102" s="305"/>
      <c r="B1102" s="351" t="s">
        <v>567</v>
      </c>
      <c r="C1102" s="317" t="str">
        <f>IF('statement of marks'!F32="","",'statement of marks'!F32)</f>
        <v/>
      </c>
      <c r="D1102" s="318" t="s">
        <v>602</v>
      </c>
      <c r="E1102" s="1037" t="str">
        <f>IF('statement of marks'!G32="","",'statement of marks'!G32)</f>
        <v/>
      </c>
      <c r="F1102" s="1037"/>
      <c r="G1102" s="1037"/>
      <c r="H1102" s="1038"/>
    </row>
    <row r="1103" spans="1:8" ht="18.25" customHeight="1">
      <c r="A1103" s="305"/>
      <c r="B1103" s="351" t="s">
        <v>565</v>
      </c>
      <c r="C1103" s="319" t="s">
        <v>592</v>
      </c>
      <c r="D1103" s="320" t="s">
        <v>593</v>
      </c>
      <c r="E1103" s="320" t="s">
        <v>594</v>
      </c>
      <c r="F1103" s="320" t="s">
        <v>595</v>
      </c>
      <c r="G1103" s="320" t="s">
        <v>596</v>
      </c>
      <c r="H1103" s="321"/>
    </row>
    <row r="1104" spans="1:8" ht="18.25" customHeight="1">
      <c r="A1104" s="305"/>
      <c r="B1104" s="350" t="s">
        <v>597</v>
      </c>
      <c r="C1104" s="323" t="str">
        <f>IF(AND('statement of marks'!$D$3=1,'statement of marks'!CX32="mRrh.kZ"),'statement of marks'!$F$3,"")</f>
        <v/>
      </c>
      <c r="D1104" s="323" t="str">
        <f>IF(AND('statement of marks'!$D$3=2,'statement of marks'!CX32="mRrh.kZ"),'statement of marks'!$F$3,"")</f>
        <v/>
      </c>
      <c r="E1104" s="323" t="str">
        <f>IF(AND('statement of marks'!$D$3=3,'statement of marks'!CX32="mRrh.kZ"),'statement of marks'!$F$3,"")</f>
        <v/>
      </c>
      <c r="F1104" s="323" t="str">
        <f>IF(AND('statement of marks'!$D$3=4,'statement of marks'!CX32="mRrh.kZ"),'statement of marks'!$F$3,"")</f>
        <v/>
      </c>
      <c r="G1104" s="323" t="str">
        <f>IF(AND('statement of marks'!$D$3=5,'statement of marks'!CX32="mRrh.kZ"),'statement of marks'!$F$3,"")</f>
        <v/>
      </c>
      <c r="H1104" s="321"/>
    </row>
    <row r="1105" spans="1:8" ht="18.25" customHeight="1">
      <c r="A1105" s="305"/>
      <c r="B1105" s="350" t="str">
        <f>'statement of marks'!$BZ$5</f>
        <v>fgUnh</v>
      </c>
      <c r="C1105" s="324"/>
      <c r="D1105" s="325"/>
      <c r="E1105" s="326" t="str">
        <f>IF(OR('statement of marks'!$CB32="",E1104=""),"",'statement of marks'!$CB32)</f>
        <v/>
      </c>
      <c r="F1105" s="326" t="str">
        <f>IF(OR('statement of marks'!$CB32="",F1104=""),"",'statement of marks'!$CB32)</f>
        <v/>
      </c>
      <c r="G1105" s="326" t="str">
        <f>IF(OR('statement of marks'!$CB32="",G1104=""),"",'statement of marks'!$CB32)</f>
        <v/>
      </c>
      <c r="H1105" s="321"/>
    </row>
    <row r="1106" spans="1:8" ht="18.25" customHeight="1">
      <c r="A1106" s="305"/>
      <c r="B1106" s="350" t="str">
        <f>'statement of marks'!$CC$5</f>
        <v>vaxszth</v>
      </c>
      <c r="C1106" s="324"/>
      <c r="D1106" s="325"/>
      <c r="E1106" s="326" t="str">
        <f>IF(OR('statement of marks'!$CE32="",E1104=""),"",'statement of marks'!$CE32)</f>
        <v/>
      </c>
      <c r="F1106" s="326" t="str">
        <f>IF(OR('statement of marks'!$CE32="",F1104=""),"",'statement of marks'!$CE32)</f>
        <v/>
      </c>
      <c r="G1106" s="326" t="str">
        <f>IF(OR('statement of marks'!$CE32="",G1104=""),"",'statement of marks'!$CE32)</f>
        <v/>
      </c>
      <c r="H1106" s="321"/>
    </row>
    <row r="1107" spans="1:8" ht="18.25" customHeight="1">
      <c r="A1107" s="305"/>
      <c r="B1107" s="350" t="str">
        <f>'statement of marks'!$CF$5</f>
        <v>xf.kr</v>
      </c>
      <c r="C1107" s="324"/>
      <c r="D1107" s="325"/>
      <c r="E1107" s="326" t="str">
        <f>IF(OR('statement of marks'!$CH32="",E1104=""),"",'statement of marks'!$CH32)</f>
        <v/>
      </c>
      <c r="F1107" s="326" t="str">
        <f>IF(OR('statement of marks'!$CH32="",F1104=""),"",'statement of marks'!$CH32)</f>
        <v/>
      </c>
      <c r="G1107" s="326" t="str">
        <f>IF(OR('statement of marks'!$CH32="",G1104=""),"",'statement of marks'!$CH32)</f>
        <v/>
      </c>
      <c r="H1107" s="321"/>
    </row>
    <row r="1108" spans="1:8" ht="18.25" customHeight="1">
      <c r="A1108" s="305"/>
      <c r="B1108" s="350" t="str">
        <f>'statement of marks'!$CI$5</f>
        <v>Ik;kZoj.k v/;;u</v>
      </c>
      <c r="C1108" s="324"/>
      <c r="D1108" s="325"/>
      <c r="E1108" s="326" t="str">
        <f>IF(OR('statement of marks'!$CK32="",E1105=""),"",'statement of marks'!$CK32)</f>
        <v/>
      </c>
      <c r="F1108" s="326" t="str">
        <f>IF(OR('statement of marks'!$CK32="",F1105=""),"",'statement of marks'!$CK32)</f>
        <v/>
      </c>
      <c r="G1108" s="326" t="str">
        <f>IF(OR('statement of marks'!$CK32="",G1105=""),"",'statement of marks'!$CK32)</f>
        <v/>
      </c>
      <c r="H1108" s="321"/>
    </row>
    <row r="1109" spans="1:8" ht="18.25" customHeight="1">
      <c r="A1109" s="305"/>
      <c r="B1109" s="350" t="str">
        <f>'statement of marks'!$CL$5</f>
        <v>dk;kZuqHko</v>
      </c>
      <c r="C1109" s="324"/>
      <c r="D1109" s="325"/>
      <c r="E1109" s="326" t="str">
        <f>IF(OR('statement of marks'!$CN32="",E1104=""),"",'statement of marks'!$CN32)</f>
        <v/>
      </c>
      <c r="F1109" s="326" t="str">
        <f>IF(OR('statement of marks'!$CN32="",F1104=""),"",'statement of marks'!$CN32)</f>
        <v/>
      </c>
      <c r="G1109" s="326" t="str">
        <f>IF(OR('statement of marks'!$CN32="",G1104=""),"",'statement of marks'!$CN32)</f>
        <v/>
      </c>
      <c r="H1109" s="321"/>
    </row>
    <row r="1110" spans="1:8" ht="18.25" customHeight="1">
      <c r="A1110" s="305"/>
      <c r="B1110" s="350" t="str">
        <f>'statement of marks'!$CO$5</f>
        <v>dyk f'k{kk</v>
      </c>
      <c r="C1110" s="324"/>
      <c r="D1110" s="325"/>
      <c r="E1110" s="327" t="str">
        <f>IF(OR('statement of marks'!$CQ32="",E1104=""),"",'statement of marks'!$CQ32)</f>
        <v/>
      </c>
      <c r="F1110" s="327" t="str">
        <f>IF(OR('statement of marks'!$CQ32="",F1104=""),"",'statement of marks'!$CQ32)</f>
        <v/>
      </c>
      <c r="G1110" s="327" t="str">
        <f>IF(OR('statement of marks'!$CQ32="",G1104=""),"",'statement of marks'!$CQ32)</f>
        <v/>
      </c>
      <c r="H1110" s="321"/>
    </row>
    <row r="1111" spans="1:8" ht="18.25" customHeight="1">
      <c r="A1111" s="305"/>
      <c r="B1111" s="328" t="s">
        <v>624</v>
      </c>
      <c r="C1111" s="329" t="str">
        <f>C1104</f>
        <v/>
      </c>
      <c r="D1111" s="329" t="str">
        <f>D1104</f>
        <v/>
      </c>
      <c r="E1111" s="330" t="str">
        <f>E1104</f>
        <v/>
      </c>
      <c r="F1111" s="329" t="str">
        <f>F1104</f>
        <v/>
      </c>
      <c r="G1111" s="329" t="str">
        <f>G1104</f>
        <v/>
      </c>
      <c r="H1111" s="321"/>
    </row>
    <row r="1112" spans="1:8" ht="18.25" customHeight="1">
      <c r="A1112" s="305"/>
      <c r="B1112" s="350" t="str">
        <f>'statement of marks'!$CV$5</f>
        <v>Nk= mifLFkfr</v>
      </c>
      <c r="C1112" s="331"/>
      <c r="D1112" s="331"/>
      <c r="E1112" s="332" t="str">
        <f>IF(OR('statement of marks'!$CV32="",E1104=""),"",'statement of marks'!$CV32)</f>
        <v/>
      </c>
      <c r="F1112" s="332" t="str">
        <f>IF(OR('statement of marks'!$CV32="",F1104=""),"",'statement of marks'!$CV32)</f>
        <v/>
      </c>
      <c r="G1112" s="332" t="str">
        <f>IF(OR('statement of marks'!$CV32="",G1104=""),"",'statement of marks'!$CV32)</f>
        <v/>
      </c>
      <c r="H1112" s="321"/>
    </row>
    <row r="1113" spans="1:8" ht="18.25" customHeight="1">
      <c r="A1113" s="305"/>
      <c r="B1113" s="350" t="str">
        <f>'statement of marks'!$CU$5</f>
        <v>dqy ehfVax</v>
      </c>
      <c r="C1113" s="333"/>
      <c r="D1113" s="333"/>
      <c r="E1113" s="333" t="str">
        <f>IF(OR('statement of marks'!$CU32="",E1104=""),"",'statement of marks'!$CU32)</f>
        <v/>
      </c>
      <c r="F1113" s="333" t="str">
        <f>IF(OR('statement of marks'!$CU32="",F1104=""),"",'statement of marks'!$CU32)</f>
        <v/>
      </c>
      <c r="G1113" s="333" t="str">
        <f>IF(OR('statement of marks'!$CU32="",G1104=""),"",'statement of marks'!$CU32)</f>
        <v/>
      </c>
      <c r="H1113" s="321"/>
    </row>
    <row r="1114" spans="1:8" ht="18.25" customHeight="1">
      <c r="A1114" s="305"/>
      <c r="B1114" s="350" t="s">
        <v>600</v>
      </c>
      <c r="C1114" s="333" t="str">
        <f>IF(OR(C1112="",C1113=""),"",C1112/C1113*100)</f>
        <v/>
      </c>
      <c r="D1114" s="333" t="str">
        <f t="shared" ref="D1114:G1114" si="28">IF(OR(D1112="",D1113=""),"",D1112/D1113*100)</f>
        <v/>
      </c>
      <c r="E1114" s="333" t="str">
        <f t="shared" si="28"/>
        <v/>
      </c>
      <c r="F1114" s="333" t="str">
        <f t="shared" si="28"/>
        <v/>
      </c>
      <c r="G1114" s="333" t="str">
        <f t="shared" si="28"/>
        <v/>
      </c>
      <c r="H1114" s="321"/>
    </row>
    <row r="1115" spans="1:8" ht="18.25" customHeight="1">
      <c r="A1115" s="305"/>
      <c r="B1115" s="350" t="s">
        <v>601</v>
      </c>
      <c r="C1115" s="333"/>
      <c r="D1115" s="333"/>
      <c r="E1115" s="333"/>
      <c r="F1115" s="333"/>
      <c r="G1115" s="333"/>
      <c r="H1115" s="321"/>
    </row>
    <row r="1116" spans="1:8" ht="18.25" customHeight="1">
      <c r="A1116" s="305"/>
      <c r="B1116" s="351" t="s">
        <v>598</v>
      </c>
      <c r="C1116" s="1028" t="str">
        <f>IF('statement of marks'!DE32="","",'statement of marks'!DE32)</f>
        <v/>
      </c>
      <c r="D1116" s="1029"/>
      <c r="E1116" s="1029"/>
      <c r="F1116" s="1029"/>
      <c r="G1116" s="1029"/>
      <c r="H1116" s="1030"/>
    </row>
    <row r="1117" spans="1:8" ht="18.25" customHeight="1">
      <c r="A1117" s="1033"/>
      <c r="B1117" s="1034"/>
      <c r="C1117" s="1026"/>
      <c r="D1117" s="1026"/>
      <c r="E1117" s="1026"/>
      <c r="F1117" s="1026"/>
      <c r="G1117" s="1026"/>
      <c r="H1117" s="1027"/>
    </row>
    <row r="1118" spans="1:8" ht="18.25" customHeight="1" thickBot="1">
      <c r="A1118" s="1031" t="s">
        <v>603</v>
      </c>
      <c r="B1118" s="1032"/>
      <c r="C1118" s="1032" t="s">
        <v>66</v>
      </c>
      <c r="D1118" s="1032"/>
      <c r="E1118" s="1032"/>
      <c r="F1118" s="1035" t="s">
        <v>604</v>
      </c>
      <c r="G1118" s="1035"/>
      <c r="H1118" s="1036"/>
    </row>
    <row r="1119" spans="1:8" ht="18.25" customHeight="1">
      <c r="A1119" s="1015" t="s">
        <v>572</v>
      </c>
      <c r="B1119" s="1016"/>
      <c r="C1119" s="1016"/>
      <c r="D1119" s="1016"/>
      <c r="E1119" s="1016"/>
      <c r="F1119" s="1016"/>
      <c r="G1119" s="1016"/>
      <c r="H1119" s="1017"/>
    </row>
    <row r="1120" spans="1:8" ht="18.25" customHeight="1">
      <c r="A1120" s="1018" t="s">
        <v>591</v>
      </c>
      <c r="B1120" s="1019"/>
      <c r="C1120" s="1019"/>
      <c r="D1120" s="1019"/>
      <c r="E1120" s="1019"/>
      <c r="F1120" s="1019"/>
      <c r="G1120" s="1019"/>
      <c r="H1120" s="1020"/>
    </row>
    <row r="1121" spans="1:8" ht="18.25" customHeight="1">
      <c r="A1121" s="305"/>
      <c r="B1121" s="1021" t="s">
        <v>67</v>
      </c>
      <c r="C1121" s="1021"/>
      <c r="D1121" s="306">
        <f>YEAR(details!F33)</f>
        <v>1900</v>
      </c>
      <c r="E1121" s="352" t="s">
        <v>574</v>
      </c>
      <c r="F1121" s="308" t="str">
        <f>'statement of marks'!$F$3</f>
        <v>2015-16</v>
      </c>
      <c r="G1121" s="1021" t="s">
        <v>575</v>
      </c>
      <c r="H1121" s="1022"/>
    </row>
    <row r="1122" spans="1:8" ht="18.25" customHeight="1">
      <c r="A1122" s="305"/>
      <c r="B1122" s="1000" t="s">
        <v>573</v>
      </c>
      <c r="C1122" s="1001"/>
      <c r="D1122" s="1013" t="str">
        <f>'statement of marks'!$A$1</f>
        <v>jk- ck- ek/;fed fo|ky; uohu] fuEckgsM+k</v>
      </c>
      <c r="E1122" s="1013"/>
      <c r="F1122" s="1013"/>
      <c r="G1122" s="1013"/>
      <c r="H1122" s="1014"/>
    </row>
    <row r="1123" spans="1:8" ht="18.25" customHeight="1">
      <c r="A1123" s="305"/>
      <c r="B1123" s="1000" t="str">
        <f>'statement of marks'!$H$3</f>
        <v xml:space="preserve">fo|ky; dk Mkbl dksM+ </v>
      </c>
      <c r="C1123" s="1001"/>
      <c r="D1123" s="1009" t="str">
        <f>'statement of marks'!$I$3</f>
        <v>00001</v>
      </c>
      <c r="E1123" s="1010"/>
      <c r="F1123" s="1011"/>
      <c r="G1123" s="1011"/>
      <c r="H1123" s="1012"/>
    </row>
    <row r="1124" spans="1:8" ht="18.25" customHeight="1">
      <c r="A1124" s="305"/>
      <c r="B1124" s="1000" t="s">
        <v>560</v>
      </c>
      <c r="C1124" s="1001"/>
      <c r="D1124" s="1013" t="str">
        <f>IF('statement of marks'!H33="","",'statement of marks'!H33)</f>
        <v>v 027</v>
      </c>
      <c r="E1124" s="1013"/>
      <c r="F1124" s="1013"/>
      <c r="G1124" s="1013"/>
      <c r="H1124" s="1014"/>
    </row>
    <row r="1125" spans="1:8" ht="18.25" customHeight="1">
      <c r="A1125" s="305"/>
      <c r="B1125" s="1000" t="s">
        <v>576</v>
      </c>
      <c r="C1125" s="1001"/>
      <c r="D1125" s="309" t="str">
        <f>IF('statement of marks'!C33="B","Nk=",IF('statement of marks'!C33="G","Nk=k",""))</f>
        <v/>
      </c>
      <c r="E1125" s="353" t="s">
        <v>566</v>
      </c>
      <c r="F1125" s="1040" t="str">
        <f>IF('statement of marks'!B33="","",'statement of marks'!B33)</f>
        <v/>
      </c>
      <c r="G1125" s="1040"/>
      <c r="H1125" s="1041"/>
    </row>
    <row r="1126" spans="1:8" ht="18.25" customHeight="1">
      <c r="A1126" s="305"/>
      <c r="B1126" s="1000" t="s">
        <v>562</v>
      </c>
      <c r="C1126" s="1001"/>
      <c r="D1126" s="1013" t="str">
        <f>IF('statement of marks'!J33="","",'statement of marks'!J33)</f>
        <v>l 027</v>
      </c>
      <c r="E1126" s="1013"/>
      <c r="F1126" s="1013"/>
      <c r="G1126" s="1013"/>
      <c r="H1126" s="1014"/>
    </row>
    <row r="1127" spans="1:8" ht="18.25" customHeight="1">
      <c r="A1127" s="305"/>
      <c r="B1127" s="1000" t="s">
        <v>561</v>
      </c>
      <c r="C1127" s="1001"/>
      <c r="D1127" s="1013" t="str">
        <f>IF('statement of marks'!I33="","",'statement of marks'!I33)</f>
        <v>c 027</v>
      </c>
      <c r="E1127" s="1013"/>
      <c r="F1127" s="1013"/>
      <c r="G1127" s="1013"/>
      <c r="H1127" s="1014"/>
    </row>
    <row r="1128" spans="1:8" ht="18.25" customHeight="1">
      <c r="A1128" s="305"/>
      <c r="B1128" s="1000" t="s">
        <v>578</v>
      </c>
      <c r="C1128" s="1001"/>
      <c r="D1128" s="1013" t="str">
        <f>IF(details!M33="","",details!M33)</f>
        <v/>
      </c>
      <c r="E1128" s="1013"/>
      <c r="F1128" s="1013"/>
      <c r="G1128" s="1013"/>
      <c r="H1128" s="1014"/>
    </row>
    <row r="1129" spans="1:8" ht="18.25" customHeight="1">
      <c r="A1129" s="305"/>
      <c r="B1129" s="1000" t="s">
        <v>623</v>
      </c>
      <c r="C1129" s="1001"/>
      <c r="D1129" s="1013" t="str">
        <f>IF(details!N33="","",details!N33)</f>
        <v/>
      </c>
      <c r="E1129" s="1013"/>
      <c r="F1129" s="1013"/>
      <c r="G1129" s="1013"/>
      <c r="H1129" s="1014"/>
    </row>
    <row r="1130" spans="1:8" ht="18.25" customHeight="1">
      <c r="A1130" s="305"/>
      <c r="B1130" s="1000" t="s">
        <v>64</v>
      </c>
      <c r="C1130" s="1001"/>
      <c r="D1130" s="311" t="str">
        <f>'statement of marks'!$D$3</f>
        <v>2 A</v>
      </c>
      <c r="E1130" s="312" t="s">
        <v>564</v>
      </c>
      <c r="F1130" s="313" t="str">
        <f>IF('statement of marks'!E33="","",'statement of marks'!E33)</f>
        <v/>
      </c>
      <c r="G1130" s="312" t="s">
        <v>577</v>
      </c>
      <c r="H1130" s="314" t="str">
        <f>IF(details!F33="","",details!F33)</f>
        <v/>
      </c>
    </row>
    <row r="1131" spans="1:8" ht="18.25" customHeight="1">
      <c r="A1131" s="305"/>
      <c r="B1131" s="1000" t="s">
        <v>567</v>
      </c>
      <c r="C1131" s="1001"/>
      <c r="D1131" s="1044" t="str">
        <f>IF('statement of marks'!F33="","",'statement of marks'!F33)</f>
        <v/>
      </c>
      <c r="E1131" s="1044"/>
      <c r="F1131" s="1044"/>
      <c r="G1131" s="1044"/>
      <c r="H1131" s="1045"/>
    </row>
    <row r="1132" spans="1:8" ht="18.25" customHeight="1">
      <c r="A1132" s="305"/>
      <c r="B1132" s="1000" t="s">
        <v>568</v>
      </c>
      <c r="C1132" s="1001"/>
      <c r="D1132" s="1037" t="str">
        <f>IF('statement of marks'!G33="","",'statement of marks'!G33)</f>
        <v/>
      </c>
      <c r="E1132" s="1037"/>
      <c r="F1132" s="1037"/>
      <c r="G1132" s="1037"/>
      <c r="H1132" s="1038"/>
    </row>
    <row r="1133" spans="1:8" ht="18.25" customHeight="1">
      <c r="A1133" s="305"/>
      <c r="B1133" s="1023" t="s">
        <v>579</v>
      </c>
      <c r="C1133" s="1024"/>
      <c r="D1133" s="1024"/>
      <c r="E1133" s="1025"/>
      <c r="F1133" s="1046" t="str">
        <f>IF(details!P33="","",details!P33)</f>
        <v/>
      </c>
      <c r="G1133" s="1046"/>
      <c r="H1133" s="1047"/>
    </row>
    <row r="1134" spans="1:8" ht="18.25" customHeight="1">
      <c r="A1134" s="305"/>
      <c r="B1134" s="1000" t="s">
        <v>583</v>
      </c>
      <c r="C1134" s="1001"/>
      <c r="D1134" s="1013" t="str">
        <f>IF(details!L33="","",details!L33)</f>
        <v>Ik 027</v>
      </c>
      <c r="E1134" s="1013"/>
      <c r="F1134" s="1013"/>
      <c r="G1134" s="1013"/>
      <c r="H1134" s="1014"/>
    </row>
    <row r="1135" spans="1:8" ht="18.25" customHeight="1">
      <c r="A1135" s="305"/>
      <c r="B1135" s="1000" t="s">
        <v>584</v>
      </c>
      <c r="C1135" s="1001"/>
      <c r="D1135" s="1013" t="str">
        <f>IF(details!O33="","",details!O33)</f>
        <v/>
      </c>
      <c r="E1135" s="1013"/>
      <c r="F1135" s="1013"/>
      <c r="G1135" s="1013"/>
      <c r="H1135" s="1014"/>
    </row>
    <row r="1136" spans="1:8" ht="18.25" customHeight="1">
      <c r="A1136" s="305"/>
      <c r="B1136" s="1000" t="s">
        <v>585</v>
      </c>
      <c r="C1136" s="1001"/>
      <c r="D1136" s="354" t="str">
        <f>IF('statement of marks'!CX33="mRrh.kZ",'statement of marks'!$D$3,"")</f>
        <v/>
      </c>
      <c r="E1136" s="1003" t="s">
        <v>586</v>
      </c>
      <c r="F1136" s="1003"/>
      <c r="G1136" s="1042" t="str">
        <f>IF(D1136="","",D1136+1)</f>
        <v/>
      </c>
      <c r="H1136" s="1043"/>
    </row>
    <row r="1137" spans="1:8" ht="18.25" customHeight="1">
      <c r="A1137" s="305"/>
      <c r="B1137" s="1021" t="s">
        <v>587</v>
      </c>
      <c r="C1137" s="1021"/>
      <c r="D1137" s="1006">
        <f>IF(details!$L$4="","",details!$L$4)</f>
        <v>42460</v>
      </c>
      <c r="E1137" s="1007"/>
      <c r="F1137" s="1003"/>
      <c r="G1137" s="1003"/>
      <c r="H1137" s="1048"/>
    </row>
    <row r="1138" spans="1:8" ht="18.25" customHeight="1">
      <c r="A1138" s="305"/>
      <c r="B1138" s="1003"/>
      <c r="C1138" s="1003"/>
      <c r="D1138" s="1004"/>
      <c r="E1138" s="1005"/>
      <c r="F1138" s="1002"/>
      <c r="G1138" s="1002"/>
      <c r="H1138" s="1008"/>
    </row>
    <row r="1139" spans="1:8" ht="18.25" customHeight="1">
      <c r="A1139" s="305"/>
      <c r="B1139" s="1003" t="str">
        <f>IF(details!$H$4="","",details!$H$4)</f>
        <v>Jherh js[kk oekZ</v>
      </c>
      <c r="C1139" s="1003"/>
      <c r="D1139" s="1004"/>
      <c r="E1139" s="1005"/>
      <c r="F1139" s="1002" t="str">
        <f>IF(details!$E$4="","",details!$E$4)</f>
        <v>Jh jk/ks';ke tk'kh</v>
      </c>
      <c r="G1139" s="1002"/>
      <c r="H1139" s="1008"/>
    </row>
    <row r="1140" spans="1:8" ht="18.25" customHeight="1">
      <c r="A1140" s="1039" t="s">
        <v>588</v>
      </c>
      <c r="B1140" s="1002"/>
      <c r="C1140" s="1002"/>
      <c r="D1140" s="1002" t="s">
        <v>589</v>
      </c>
      <c r="E1140" s="1002"/>
      <c r="F1140" s="1002" t="s">
        <v>590</v>
      </c>
      <c r="G1140" s="1002"/>
      <c r="H1140" s="1008"/>
    </row>
    <row r="1141" spans="1:8" ht="18.25" customHeight="1">
      <c r="A1141" s="1018" t="s">
        <v>599</v>
      </c>
      <c r="B1141" s="1019"/>
      <c r="C1141" s="1019"/>
      <c r="D1141" s="1019"/>
      <c r="E1141" s="1019"/>
      <c r="F1141" s="1019"/>
      <c r="G1141" s="1019"/>
      <c r="H1141" s="1020"/>
    </row>
    <row r="1142" spans="1:8" ht="18.25" customHeight="1">
      <c r="A1142" s="305"/>
      <c r="B1142" s="351" t="s">
        <v>560</v>
      </c>
      <c r="C1142" s="1013" t="str">
        <f>IF('statement of marks'!H33="","",'statement of marks'!H33)</f>
        <v>v 027</v>
      </c>
      <c r="D1142" s="1013"/>
      <c r="E1142" s="1013"/>
      <c r="F1142" s="1013"/>
      <c r="G1142" s="1013"/>
      <c r="H1142" s="1014"/>
    </row>
    <row r="1143" spans="1:8" ht="18.25" customHeight="1">
      <c r="A1143" s="305"/>
      <c r="B1143" s="351" t="s">
        <v>561</v>
      </c>
      <c r="C1143" s="1013" t="str">
        <f>IF('statement of marks'!I33="","",'statement of marks'!I33)</f>
        <v>c 027</v>
      </c>
      <c r="D1143" s="1013"/>
      <c r="E1143" s="1013"/>
      <c r="F1143" s="1013"/>
      <c r="G1143" s="1013"/>
      <c r="H1143" s="1014"/>
    </row>
    <row r="1144" spans="1:8" ht="18.25" customHeight="1">
      <c r="A1144" s="305"/>
      <c r="B1144" s="351" t="s">
        <v>562</v>
      </c>
      <c r="C1144" s="1013" t="str">
        <f>IF('statement of marks'!J33="","",'statement of marks'!J33)</f>
        <v>l 027</v>
      </c>
      <c r="D1144" s="1013"/>
      <c r="E1144" s="1013"/>
      <c r="F1144" s="1013"/>
      <c r="G1144" s="1013"/>
      <c r="H1144" s="1014"/>
    </row>
    <row r="1145" spans="1:8" ht="18.25" customHeight="1">
      <c r="A1145" s="305"/>
      <c r="B1145" s="351" t="s">
        <v>567</v>
      </c>
      <c r="C1145" s="317" t="str">
        <f>IF('statement of marks'!F33="","",'statement of marks'!F33)</f>
        <v/>
      </c>
      <c r="D1145" s="318" t="s">
        <v>602</v>
      </c>
      <c r="E1145" s="1037" t="str">
        <f>IF('statement of marks'!G33="","",'statement of marks'!G33)</f>
        <v/>
      </c>
      <c r="F1145" s="1037"/>
      <c r="G1145" s="1037"/>
      <c r="H1145" s="1038"/>
    </row>
    <row r="1146" spans="1:8" ht="18.25" customHeight="1">
      <c r="A1146" s="305"/>
      <c r="B1146" s="351" t="s">
        <v>565</v>
      </c>
      <c r="C1146" s="319" t="s">
        <v>592</v>
      </c>
      <c r="D1146" s="320" t="s">
        <v>593</v>
      </c>
      <c r="E1146" s="320" t="s">
        <v>594</v>
      </c>
      <c r="F1146" s="320" t="s">
        <v>595</v>
      </c>
      <c r="G1146" s="320" t="s">
        <v>596</v>
      </c>
      <c r="H1146" s="321"/>
    </row>
    <row r="1147" spans="1:8" ht="18.25" customHeight="1">
      <c r="A1147" s="305"/>
      <c r="B1147" s="350" t="s">
        <v>597</v>
      </c>
      <c r="C1147" s="323" t="str">
        <f>IF(AND('statement of marks'!$D$3=1,'statement of marks'!CX33="mRrh.kZ"),'statement of marks'!$F$3,"")</f>
        <v/>
      </c>
      <c r="D1147" s="323" t="str">
        <f>IF(AND('statement of marks'!$D$3=2,'statement of marks'!CX33="mRrh.kZ"),'statement of marks'!$F$3,"")</f>
        <v/>
      </c>
      <c r="E1147" s="323" t="str">
        <f>IF(AND('statement of marks'!$D$3=3,'statement of marks'!CX33="mRrh.kZ"),'statement of marks'!$F$3,"")</f>
        <v/>
      </c>
      <c r="F1147" s="323" t="str">
        <f>IF(AND('statement of marks'!$D$3=4,'statement of marks'!CX33="mRrh.kZ"),'statement of marks'!$F$3,"")</f>
        <v/>
      </c>
      <c r="G1147" s="323" t="str">
        <f>IF(AND('statement of marks'!$D$3=5,'statement of marks'!CX33="mRrh.kZ"),'statement of marks'!$F$3,"")</f>
        <v/>
      </c>
      <c r="H1147" s="321"/>
    </row>
    <row r="1148" spans="1:8" ht="18.25" customHeight="1">
      <c r="A1148" s="305"/>
      <c r="B1148" s="350" t="str">
        <f>'statement of marks'!$BZ$5</f>
        <v>fgUnh</v>
      </c>
      <c r="C1148" s="324"/>
      <c r="D1148" s="325"/>
      <c r="E1148" s="326" t="str">
        <f>IF(OR('statement of marks'!$CB33="",E1147=""),"",'statement of marks'!$CB33)</f>
        <v/>
      </c>
      <c r="F1148" s="326" t="str">
        <f>IF(OR('statement of marks'!$CB33="",F1147=""),"",'statement of marks'!$CB33)</f>
        <v/>
      </c>
      <c r="G1148" s="326" t="str">
        <f>IF(OR('statement of marks'!$CB33="",G1147=""),"",'statement of marks'!$CB33)</f>
        <v/>
      </c>
      <c r="H1148" s="321"/>
    </row>
    <row r="1149" spans="1:8" ht="18.25" customHeight="1">
      <c r="A1149" s="305"/>
      <c r="B1149" s="350" t="str">
        <f>'statement of marks'!$CC$5</f>
        <v>vaxszth</v>
      </c>
      <c r="C1149" s="324"/>
      <c r="D1149" s="325"/>
      <c r="E1149" s="326" t="str">
        <f>IF(OR('statement of marks'!$CE33="",E1147=""),"",'statement of marks'!$CE33)</f>
        <v/>
      </c>
      <c r="F1149" s="326" t="str">
        <f>IF(OR('statement of marks'!$CE33="",F1147=""),"",'statement of marks'!$CE33)</f>
        <v/>
      </c>
      <c r="G1149" s="326" t="str">
        <f>IF(OR('statement of marks'!$CE33="",G1147=""),"",'statement of marks'!$CE33)</f>
        <v/>
      </c>
      <c r="H1149" s="321"/>
    </row>
    <row r="1150" spans="1:8" ht="18.25" customHeight="1">
      <c r="A1150" s="305"/>
      <c r="B1150" s="350" t="str">
        <f>'statement of marks'!$CF$5</f>
        <v>xf.kr</v>
      </c>
      <c r="C1150" s="324"/>
      <c r="D1150" s="325"/>
      <c r="E1150" s="326" t="str">
        <f>IF(OR('statement of marks'!$CH33="",E1147=""),"",'statement of marks'!$CH33)</f>
        <v/>
      </c>
      <c r="F1150" s="326" t="str">
        <f>IF(OR('statement of marks'!$CH33="",F1147=""),"",'statement of marks'!$CH33)</f>
        <v/>
      </c>
      <c r="G1150" s="326" t="str">
        <f>IF(OR('statement of marks'!$CH33="",G1147=""),"",'statement of marks'!$CH33)</f>
        <v/>
      </c>
      <c r="H1150" s="321"/>
    </row>
    <row r="1151" spans="1:8" ht="18.25" customHeight="1">
      <c r="A1151" s="305"/>
      <c r="B1151" s="350" t="str">
        <f>'statement of marks'!$CI$5</f>
        <v>Ik;kZoj.k v/;;u</v>
      </c>
      <c r="C1151" s="324"/>
      <c r="D1151" s="325"/>
      <c r="E1151" s="326" t="str">
        <f>IF(OR('statement of marks'!$CK33="",E1148=""),"",'statement of marks'!$CK33)</f>
        <v/>
      </c>
      <c r="F1151" s="326" t="str">
        <f>IF(OR('statement of marks'!$CK33="",F1148=""),"",'statement of marks'!$CK33)</f>
        <v/>
      </c>
      <c r="G1151" s="326" t="str">
        <f>IF(OR('statement of marks'!$CK33="",G1148=""),"",'statement of marks'!$CK33)</f>
        <v/>
      </c>
      <c r="H1151" s="321"/>
    </row>
    <row r="1152" spans="1:8" ht="18.25" customHeight="1">
      <c r="A1152" s="305"/>
      <c r="B1152" s="350" t="str">
        <f>'statement of marks'!$CL$5</f>
        <v>dk;kZuqHko</v>
      </c>
      <c r="C1152" s="324"/>
      <c r="D1152" s="325"/>
      <c r="E1152" s="326" t="str">
        <f>IF(OR('statement of marks'!$CN33="",E1147=""),"",'statement of marks'!$CN33)</f>
        <v/>
      </c>
      <c r="F1152" s="326" t="str">
        <f>IF(OR('statement of marks'!$CN33="",F1147=""),"",'statement of marks'!$CN33)</f>
        <v/>
      </c>
      <c r="G1152" s="326" t="str">
        <f>IF(OR('statement of marks'!$CN33="",G1147=""),"",'statement of marks'!$CN33)</f>
        <v/>
      </c>
      <c r="H1152" s="321"/>
    </row>
    <row r="1153" spans="1:8" ht="18.25" customHeight="1">
      <c r="A1153" s="305"/>
      <c r="B1153" s="350" t="str">
        <f>'statement of marks'!$CO$5</f>
        <v>dyk f'k{kk</v>
      </c>
      <c r="C1153" s="324"/>
      <c r="D1153" s="325"/>
      <c r="E1153" s="327" t="str">
        <f>IF(OR('statement of marks'!$CQ33="",E1147=""),"",'statement of marks'!$CQ33)</f>
        <v/>
      </c>
      <c r="F1153" s="327" t="str">
        <f>IF(OR('statement of marks'!$CQ33="",F1147=""),"",'statement of marks'!$CQ33)</f>
        <v/>
      </c>
      <c r="G1153" s="327" t="str">
        <f>IF(OR('statement of marks'!$CQ33="",G1147=""),"",'statement of marks'!$CQ33)</f>
        <v/>
      </c>
      <c r="H1153" s="321"/>
    </row>
    <row r="1154" spans="1:8" ht="18.25" customHeight="1">
      <c r="A1154" s="305"/>
      <c r="B1154" s="328" t="s">
        <v>624</v>
      </c>
      <c r="C1154" s="329" t="str">
        <f>C1147</f>
        <v/>
      </c>
      <c r="D1154" s="329" t="str">
        <f>D1147</f>
        <v/>
      </c>
      <c r="E1154" s="330" t="str">
        <f>E1147</f>
        <v/>
      </c>
      <c r="F1154" s="329" t="str">
        <f>F1147</f>
        <v/>
      </c>
      <c r="G1154" s="329" t="str">
        <f>G1147</f>
        <v/>
      </c>
      <c r="H1154" s="321"/>
    </row>
    <row r="1155" spans="1:8" ht="18.25" customHeight="1">
      <c r="A1155" s="305"/>
      <c r="B1155" s="350" t="str">
        <f>'statement of marks'!$CV$5</f>
        <v>Nk= mifLFkfr</v>
      </c>
      <c r="C1155" s="331"/>
      <c r="D1155" s="331"/>
      <c r="E1155" s="332" t="str">
        <f>IF(OR('statement of marks'!$CV33="",E1147=""),"",'statement of marks'!$CV33)</f>
        <v/>
      </c>
      <c r="F1155" s="332" t="str">
        <f>IF(OR('statement of marks'!$CV33="",F1147=""),"",'statement of marks'!$CV33)</f>
        <v/>
      </c>
      <c r="G1155" s="332" t="str">
        <f>IF(OR('statement of marks'!$CV33="",G1147=""),"",'statement of marks'!$CV33)</f>
        <v/>
      </c>
      <c r="H1155" s="321"/>
    </row>
    <row r="1156" spans="1:8" ht="18.25" customHeight="1">
      <c r="A1156" s="305"/>
      <c r="B1156" s="350" t="str">
        <f>'statement of marks'!$CU$5</f>
        <v>dqy ehfVax</v>
      </c>
      <c r="C1156" s="333"/>
      <c r="D1156" s="333"/>
      <c r="E1156" s="333" t="str">
        <f>IF(OR('statement of marks'!$CU33="",E1147=""),"",'statement of marks'!$CU33)</f>
        <v/>
      </c>
      <c r="F1156" s="333" t="str">
        <f>IF(OR('statement of marks'!$CU33="",F1147=""),"",'statement of marks'!$CU33)</f>
        <v/>
      </c>
      <c r="G1156" s="333" t="str">
        <f>IF(OR('statement of marks'!$CU33="",G1147=""),"",'statement of marks'!$CU33)</f>
        <v/>
      </c>
      <c r="H1156" s="321"/>
    </row>
    <row r="1157" spans="1:8" ht="18.25" customHeight="1">
      <c r="A1157" s="305"/>
      <c r="B1157" s="350" t="s">
        <v>600</v>
      </c>
      <c r="C1157" s="333" t="str">
        <f>IF(OR(C1155="",C1156=""),"",C1155/C1156*100)</f>
        <v/>
      </c>
      <c r="D1157" s="333" t="str">
        <f t="shared" ref="D1157:G1157" si="29">IF(OR(D1155="",D1156=""),"",D1155/D1156*100)</f>
        <v/>
      </c>
      <c r="E1157" s="333" t="str">
        <f t="shared" si="29"/>
        <v/>
      </c>
      <c r="F1157" s="333" t="str">
        <f t="shared" si="29"/>
        <v/>
      </c>
      <c r="G1157" s="333" t="str">
        <f t="shared" si="29"/>
        <v/>
      </c>
      <c r="H1157" s="321"/>
    </row>
    <row r="1158" spans="1:8" ht="18.25" customHeight="1">
      <c r="A1158" s="305"/>
      <c r="B1158" s="350" t="s">
        <v>601</v>
      </c>
      <c r="C1158" s="333"/>
      <c r="D1158" s="333"/>
      <c r="E1158" s="333"/>
      <c r="F1158" s="333"/>
      <c r="G1158" s="333"/>
      <c r="H1158" s="321"/>
    </row>
    <row r="1159" spans="1:8" ht="18.25" customHeight="1">
      <c r="A1159" s="305"/>
      <c r="B1159" s="351" t="s">
        <v>598</v>
      </c>
      <c r="C1159" s="1028" t="str">
        <f>IF('statement of marks'!DE33="","",'statement of marks'!DE33)</f>
        <v/>
      </c>
      <c r="D1159" s="1029"/>
      <c r="E1159" s="1029"/>
      <c r="F1159" s="1029"/>
      <c r="G1159" s="1029"/>
      <c r="H1159" s="1030"/>
    </row>
    <row r="1160" spans="1:8" ht="18.25" customHeight="1">
      <c r="A1160" s="1033"/>
      <c r="B1160" s="1034"/>
      <c r="C1160" s="1026"/>
      <c r="D1160" s="1026"/>
      <c r="E1160" s="1026"/>
      <c r="F1160" s="1026"/>
      <c r="G1160" s="1026"/>
      <c r="H1160" s="1027"/>
    </row>
    <row r="1161" spans="1:8" ht="18.25" customHeight="1" thickBot="1">
      <c r="A1161" s="1031" t="s">
        <v>603</v>
      </c>
      <c r="B1161" s="1032"/>
      <c r="C1161" s="1032" t="s">
        <v>66</v>
      </c>
      <c r="D1161" s="1032"/>
      <c r="E1161" s="1032"/>
      <c r="F1161" s="1035" t="s">
        <v>604</v>
      </c>
      <c r="G1161" s="1035"/>
      <c r="H1161" s="1036"/>
    </row>
    <row r="1162" spans="1:8" ht="18.25" customHeight="1">
      <c r="A1162" s="1015" t="s">
        <v>572</v>
      </c>
      <c r="B1162" s="1016"/>
      <c r="C1162" s="1016"/>
      <c r="D1162" s="1016"/>
      <c r="E1162" s="1016"/>
      <c r="F1162" s="1016"/>
      <c r="G1162" s="1016"/>
      <c r="H1162" s="1017"/>
    </row>
    <row r="1163" spans="1:8" ht="18.25" customHeight="1">
      <c r="A1163" s="1018" t="s">
        <v>591</v>
      </c>
      <c r="B1163" s="1019"/>
      <c r="C1163" s="1019"/>
      <c r="D1163" s="1019"/>
      <c r="E1163" s="1019"/>
      <c r="F1163" s="1019"/>
      <c r="G1163" s="1019"/>
      <c r="H1163" s="1020"/>
    </row>
    <row r="1164" spans="1:8" ht="18.25" customHeight="1">
      <c r="A1164" s="305"/>
      <c r="B1164" s="1021" t="s">
        <v>67</v>
      </c>
      <c r="C1164" s="1021"/>
      <c r="D1164" s="306">
        <f>YEAR(details!F34)</f>
        <v>1900</v>
      </c>
      <c r="E1164" s="352" t="s">
        <v>574</v>
      </c>
      <c r="F1164" s="308" t="str">
        <f>'statement of marks'!$F$3</f>
        <v>2015-16</v>
      </c>
      <c r="G1164" s="1021" t="s">
        <v>575</v>
      </c>
      <c r="H1164" s="1022"/>
    </row>
    <row r="1165" spans="1:8" ht="18.25" customHeight="1">
      <c r="A1165" s="305"/>
      <c r="B1165" s="1000" t="s">
        <v>573</v>
      </c>
      <c r="C1165" s="1001"/>
      <c r="D1165" s="1013" t="str">
        <f>'statement of marks'!$A$1</f>
        <v>jk- ck- ek/;fed fo|ky; uohu] fuEckgsM+k</v>
      </c>
      <c r="E1165" s="1013"/>
      <c r="F1165" s="1013"/>
      <c r="G1165" s="1013"/>
      <c r="H1165" s="1014"/>
    </row>
    <row r="1166" spans="1:8" ht="18.25" customHeight="1">
      <c r="A1166" s="305"/>
      <c r="B1166" s="1000" t="str">
        <f>'statement of marks'!$H$3</f>
        <v xml:space="preserve">fo|ky; dk Mkbl dksM+ </v>
      </c>
      <c r="C1166" s="1001"/>
      <c r="D1166" s="1009" t="str">
        <f>'statement of marks'!$I$3</f>
        <v>00001</v>
      </c>
      <c r="E1166" s="1010"/>
      <c r="F1166" s="1011"/>
      <c r="G1166" s="1011"/>
      <c r="H1166" s="1012"/>
    </row>
    <row r="1167" spans="1:8" ht="18.25" customHeight="1">
      <c r="A1167" s="305"/>
      <c r="B1167" s="1000" t="s">
        <v>560</v>
      </c>
      <c r="C1167" s="1001"/>
      <c r="D1167" s="1013" t="str">
        <f>IF('statement of marks'!H34="","",'statement of marks'!H34)</f>
        <v>v 028</v>
      </c>
      <c r="E1167" s="1013"/>
      <c r="F1167" s="1013"/>
      <c r="G1167" s="1013"/>
      <c r="H1167" s="1014"/>
    </row>
    <row r="1168" spans="1:8" ht="18.25" customHeight="1">
      <c r="A1168" s="305"/>
      <c r="B1168" s="1000" t="s">
        <v>576</v>
      </c>
      <c r="C1168" s="1001"/>
      <c r="D1168" s="309" t="str">
        <f>IF('statement of marks'!C34="B","Nk=",IF('statement of marks'!C34="G","Nk=k",""))</f>
        <v/>
      </c>
      <c r="E1168" s="353" t="s">
        <v>566</v>
      </c>
      <c r="F1168" s="1040" t="str">
        <f>IF('statement of marks'!B34="","",'statement of marks'!B34)</f>
        <v/>
      </c>
      <c r="G1168" s="1040"/>
      <c r="H1168" s="1041"/>
    </row>
    <row r="1169" spans="1:8" ht="18.25" customHeight="1">
      <c r="A1169" s="305"/>
      <c r="B1169" s="1000" t="s">
        <v>562</v>
      </c>
      <c r="C1169" s="1001"/>
      <c r="D1169" s="1013" t="str">
        <f>IF('statement of marks'!J34="","",'statement of marks'!J34)</f>
        <v>l 028</v>
      </c>
      <c r="E1169" s="1013"/>
      <c r="F1169" s="1013"/>
      <c r="G1169" s="1013"/>
      <c r="H1169" s="1014"/>
    </row>
    <row r="1170" spans="1:8" ht="18.25" customHeight="1">
      <c r="A1170" s="305"/>
      <c r="B1170" s="1000" t="s">
        <v>561</v>
      </c>
      <c r="C1170" s="1001"/>
      <c r="D1170" s="1013" t="str">
        <f>IF('statement of marks'!I34="","",'statement of marks'!I34)</f>
        <v>c 028</v>
      </c>
      <c r="E1170" s="1013"/>
      <c r="F1170" s="1013"/>
      <c r="G1170" s="1013"/>
      <c r="H1170" s="1014"/>
    </row>
    <row r="1171" spans="1:8" ht="18.25" customHeight="1">
      <c r="A1171" s="305"/>
      <c r="B1171" s="1000" t="s">
        <v>578</v>
      </c>
      <c r="C1171" s="1001"/>
      <c r="D1171" s="1013" t="str">
        <f>IF(details!M34="","",details!M34)</f>
        <v/>
      </c>
      <c r="E1171" s="1013"/>
      <c r="F1171" s="1013"/>
      <c r="G1171" s="1013"/>
      <c r="H1171" s="1014"/>
    </row>
    <row r="1172" spans="1:8" ht="18.25" customHeight="1">
      <c r="A1172" s="305"/>
      <c r="B1172" s="1000" t="s">
        <v>623</v>
      </c>
      <c r="C1172" s="1001"/>
      <c r="D1172" s="1013" t="str">
        <f>IF(details!N34="","",details!N34)</f>
        <v/>
      </c>
      <c r="E1172" s="1013"/>
      <c r="F1172" s="1013"/>
      <c r="G1172" s="1013"/>
      <c r="H1172" s="1014"/>
    </row>
    <row r="1173" spans="1:8" ht="18.25" customHeight="1">
      <c r="A1173" s="305"/>
      <c r="B1173" s="1000" t="s">
        <v>64</v>
      </c>
      <c r="C1173" s="1001"/>
      <c r="D1173" s="311" t="str">
        <f>'statement of marks'!$D$3</f>
        <v>2 A</v>
      </c>
      <c r="E1173" s="312" t="s">
        <v>564</v>
      </c>
      <c r="F1173" s="313" t="str">
        <f>IF('statement of marks'!E34="","",'statement of marks'!E34)</f>
        <v/>
      </c>
      <c r="G1173" s="312" t="s">
        <v>577</v>
      </c>
      <c r="H1173" s="314" t="str">
        <f>IF(details!F34="","",details!F34)</f>
        <v/>
      </c>
    </row>
    <row r="1174" spans="1:8" ht="18.25" customHeight="1">
      <c r="A1174" s="305"/>
      <c r="B1174" s="1000" t="s">
        <v>567</v>
      </c>
      <c r="C1174" s="1001"/>
      <c r="D1174" s="1044" t="str">
        <f>IF('statement of marks'!F34="","",'statement of marks'!F34)</f>
        <v/>
      </c>
      <c r="E1174" s="1044"/>
      <c r="F1174" s="1044"/>
      <c r="G1174" s="1044"/>
      <c r="H1174" s="1045"/>
    </row>
    <row r="1175" spans="1:8" ht="18.25" customHeight="1">
      <c r="A1175" s="305"/>
      <c r="B1175" s="1000" t="s">
        <v>568</v>
      </c>
      <c r="C1175" s="1001"/>
      <c r="D1175" s="1037" t="str">
        <f>IF('statement of marks'!G34="","",'statement of marks'!G34)</f>
        <v/>
      </c>
      <c r="E1175" s="1037"/>
      <c r="F1175" s="1037"/>
      <c r="G1175" s="1037"/>
      <c r="H1175" s="1038"/>
    </row>
    <row r="1176" spans="1:8" ht="18.25" customHeight="1">
      <c r="A1176" s="305"/>
      <c r="B1176" s="1023" t="s">
        <v>579</v>
      </c>
      <c r="C1176" s="1024"/>
      <c r="D1176" s="1024"/>
      <c r="E1176" s="1025"/>
      <c r="F1176" s="1046" t="str">
        <f>IF(details!P34="","",details!P34)</f>
        <v/>
      </c>
      <c r="G1176" s="1046"/>
      <c r="H1176" s="1047"/>
    </row>
    <row r="1177" spans="1:8" ht="18.25" customHeight="1">
      <c r="A1177" s="305"/>
      <c r="B1177" s="1000" t="s">
        <v>583</v>
      </c>
      <c r="C1177" s="1001"/>
      <c r="D1177" s="1013" t="str">
        <f>IF(details!L34="","",details!L34)</f>
        <v>Ik 028</v>
      </c>
      <c r="E1177" s="1013"/>
      <c r="F1177" s="1013"/>
      <c r="G1177" s="1013"/>
      <c r="H1177" s="1014"/>
    </row>
    <row r="1178" spans="1:8" ht="18.25" customHeight="1">
      <c r="A1178" s="305"/>
      <c r="B1178" s="1000" t="s">
        <v>584</v>
      </c>
      <c r="C1178" s="1001"/>
      <c r="D1178" s="1013" t="str">
        <f>IF(details!O34="","",details!O34)</f>
        <v/>
      </c>
      <c r="E1178" s="1013"/>
      <c r="F1178" s="1013"/>
      <c r="G1178" s="1013"/>
      <c r="H1178" s="1014"/>
    </row>
    <row r="1179" spans="1:8" ht="18.25" customHeight="1">
      <c r="A1179" s="305"/>
      <c r="B1179" s="1000" t="s">
        <v>585</v>
      </c>
      <c r="C1179" s="1001"/>
      <c r="D1179" s="354" t="str">
        <f>IF('statement of marks'!CX34="mRrh.kZ",'statement of marks'!$D$3,"")</f>
        <v/>
      </c>
      <c r="E1179" s="1003" t="s">
        <v>586</v>
      </c>
      <c r="F1179" s="1003"/>
      <c r="G1179" s="1042" t="str">
        <f>IF(D1179="","",D1179+1)</f>
        <v/>
      </c>
      <c r="H1179" s="1043"/>
    </row>
    <row r="1180" spans="1:8" ht="18.25" customHeight="1">
      <c r="A1180" s="305"/>
      <c r="B1180" s="1000" t="s">
        <v>587</v>
      </c>
      <c r="C1180" s="1001"/>
      <c r="D1180" s="1006">
        <f>IF(details!$L$4="","",details!$L$4)</f>
        <v>42460</v>
      </c>
      <c r="E1180" s="1007"/>
      <c r="F1180" s="1003"/>
      <c r="G1180" s="1003"/>
      <c r="H1180" s="1048"/>
    </row>
    <row r="1181" spans="1:8" ht="18.25" customHeight="1">
      <c r="A1181" s="305"/>
      <c r="B1181" s="1003"/>
      <c r="C1181" s="1003"/>
      <c r="D1181" s="1004"/>
      <c r="E1181" s="1005"/>
      <c r="F1181" s="1002"/>
      <c r="G1181" s="1002"/>
      <c r="H1181" s="1008"/>
    </row>
    <row r="1182" spans="1:8" ht="18.25" customHeight="1">
      <c r="A1182" s="305"/>
      <c r="B1182" s="1003" t="str">
        <f>IF(details!$H$4="","",details!$H$4)</f>
        <v>Jherh js[kk oekZ</v>
      </c>
      <c r="C1182" s="1003"/>
      <c r="D1182" s="1004"/>
      <c r="E1182" s="1005"/>
      <c r="F1182" s="1002" t="str">
        <f>IF(details!$E$4="","",details!$E$4)</f>
        <v>Jh jk/ks';ke tk'kh</v>
      </c>
      <c r="G1182" s="1002"/>
      <c r="H1182" s="1008"/>
    </row>
    <row r="1183" spans="1:8" ht="18.25" customHeight="1">
      <c r="A1183" s="1039" t="s">
        <v>588</v>
      </c>
      <c r="B1183" s="1002"/>
      <c r="C1183" s="1002"/>
      <c r="D1183" s="1002" t="s">
        <v>589</v>
      </c>
      <c r="E1183" s="1002"/>
      <c r="F1183" s="1002" t="s">
        <v>590</v>
      </c>
      <c r="G1183" s="1002"/>
      <c r="H1183" s="1008"/>
    </row>
    <row r="1184" spans="1:8" ht="18.25" customHeight="1">
      <c r="A1184" s="1018" t="s">
        <v>599</v>
      </c>
      <c r="B1184" s="1019"/>
      <c r="C1184" s="1019"/>
      <c r="D1184" s="1019"/>
      <c r="E1184" s="1019"/>
      <c r="F1184" s="1019"/>
      <c r="G1184" s="1019"/>
      <c r="H1184" s="1020"/>
    </row>
    <row r="1185" spans="1:8" ht="18.25" customHeight="1">
      <c r="A1185" s="305"/>
      <c r="B1185" s="351" t="s">
        <v>560</v>
      </c>
      <c r="C1185" s="1013" t="str">
        <f>IF('statement of marks'!H34="","",'statement of marks'!H34)</f>
        <v>v 028</v>
      </c>
      <c r="D1185" s="1013"/>
      <c r="E1185" s="1013"/>
      <c r="F1185" s="1013"/>
      <c r="G1185" s="1013"/>
      <c r="H1185" s="1014"/>
    </row>
    <row r="1186" spans="1:8" ht="18.25" customHeight="1">
      <c r="A1186" s="305"/>
      <c r="B1186" s="351" t="s">
        <v>561</v>
      </c>
      <c r="C1186" s="1013" t="str">
        <f>IF('statement of marks'!I34="","",'statement of marks'!I34)</f>
        <v>c 028</v>
      </c>
      <c r="D1186" s="1013"/>
      <c r="E1186" s="1013"/>
      <c r="F1186" s="1013"/>
      <c r="G1186" s="1013"/>
      <c r="H1186" s="1014"/>
    </row>
    <row r="1187" spans="1:8" ht="18.25" customHeight="1">
      <c r="A1187" s="305"/>
      <c r="B1187" s="351" t="s">
        <v>562</v>
      </c>
      <c r="C1187" s="1013" t="str">
        <f>IF('statement of marks'!J34="","",'statement of marks'!J34)</f>
        <v>l 028</v>
      </c>
      <c r="D1187" s="1013"/>
      <c r="E1187" s="1013"/>
      <c r="F1187" s="1013"/>
      <c r="G1187" s="1013"/>
      <c r="H1187" s="1014"/>
    </row>
    <row r="1188" spans="1:8" ht="18.25" customHeight="1">
      <c r="A1188" s="305"/>
      <c r="B1188" s="351" t="s">
        <v>567</v>
      </c>
      <c r="C1188" s="317" t="str">
        <f>IF('statement of marks'!F34="","",'statement of marks'!F34)</f>
        <v/>
      </c>
      <c r="D1188" s="318" t="s">
        <v>602</v>
      </c>
      <c r="E1188" s="1037" t="str">
        <f>IF('statement of marks'!G34="","",'statement of marks'!G34)</f>
        <v/>
      </c>
      <c r="F1188" s="1037"/>
      <c r="G1188" s="1037"/>
      <c r="H1188" s="1038"/>
    </row>
    <row r="1189" spans="1:8" ht="18.25" customHeight="1">
      <c r="A1189" s="305"/>
      <c r="B1189" s="351" t="s">
        <v>565</v>
      </c>
      <c r="C1189" s="319" t="s">
        <v>592</v>
      </c>
      <c r="D1189" s="320" t="s">
        <v>593</v>
      </c>
      <c r="E1189" s="320" t="s">
        <v>594</v>
      </c>
      <c r="F1189" s="320" t="s">
        <v>595</v>
      </c>
      <c r="G1189" s="320" t="s">
        <v>596</v>
      </c>
      <c r="H1189" s="321"/>
    </row>
    <row r="1190" spans="1:8" ht="18.25" customHeight="1">
      <c r="A1190" s="305"/>
      <c r="B1190" s="350" t="s">
        <v>597</v>
      </c>
      <c r="C1190" s="323" t="str">
        <f>IF(AND('statement of marks'!$D$3=1,'statement of marks'!CX34="mRrh.kZ"),'statement of marks'!$F$3,"")</f>
        <v/>
      </c>
      <c r="D1190" s="323" t="str">
        <f>IF(AND('statement of marks'!$D$3=2,'statement of marks'!CX34="mRrh.kZ"),'statement of marks'!$F$3,"")</f>
        <v/>
      </c>
      <c r="E1190" s="323" t="str">
        <f>IF(AND('statement of marks'!$D$3=3,'statement of marks'!CX34="mRrh.kZ"),'statement of marks'!$F$3,"")</f>
        <v/>
      </c>
      <c r="F1190" s="323" t="str">
        <f>IF(AND('statement of marks'!$D$3=4,'statement of marks'!CX34="mRrh.kZ"),'statement of marks'!$F$3,"")</f>
        <v/>
      </c>
      <c r="G1190" s="323" t="str">
        <f>IF(AND('statement of marks'!$D$3=5,'statement of marks'!CX34="mRrh.kZ"),'statement of marks'!$F$3,"")</f>
        <v/>
      </c>
      <c r="H1190" s="321"/>
    </row>
    <row r="1191" spans="1:8" ht="18.25" customHeight="1">
      <c r="A1191" s="305"/>
      <c r="B1191" s="350" t="str">
        <f>'statement of marks'!$BZ$5</f>
        <v>fgUnh</v>
      </c>
      <c r="C1191" s="324"/>
      <c r="D1191" s="325"/>
      <c r="E1191" s="326" t="str">
        <f>IF(OR('statement of marks'!$CB34="",E1190=""),"",'statement of marks'!$CB34)</f>
        <v/>
      </c>
      <c r="F1191" s="326" t="str">
        <f>IF(OR('statement of marks'!$CB34="",F1190=""),"",'statement of marks'!$CB34)</f>
        <v/>
      </c>
      <c r="G1191" s="326" t="str">
        <f>IF(OR('statement of marks'!$CB34="",G1190=""),"",'statement of marks'!$CB34)</f>
        <v/>
      </c>
      <c r="H1191" s="321"/>
    </row>
    <row r="1192" spans="1:8" ht="18.25" customHeight="1">
      <c r="A1192" s="305"/>
      <c r="B1192" s="350" t="str">
        <f>'statement of marks'!$CC$5</f>
        <v>vaxszth</v>
      </c>
      <c r="C1192" s="324"/>
      <c r="D1192" s="325"/>
      <c r="E1192" s="326" t="str">
        <f>IF(OR('statement of marks'!$CE34="",E1190=""),"",'statement of marks'!$CE34)</f>
        <v/>
      </c>
      <c r="F1192" s="326" t="str">
        <f>IF(OR('statement of marks'!$CE34="",F1190=""),"",'statement of marks'!$CE34)</f>
        <v/>
      </c>
      <c r="G1192" s="326" t="str">
        <f>IF(OR('statement of marks'!$CE34="",G1190=""),"",'statement of marks'!$CE34)</f>
        <v/>
      </c>
      <c r="H1192" s="321"/>
    </row>
    <row r="1193" spans="1:8" ht="18.25" customHeight="1">
      <c r="A1193" s="305"/>
      <c r="B1193" s="350" t="str">
        <f>'statement of marks'!$CF$5</f>
        <v>xf.kr</v>
      </c>
      <c r="C1193" s="324"/>
      <c r="D1193" s="325"/>
      <c r="E1193" s="326" t="str">
        <f>IF(OR('statement of marks'!$CH34="",E1190=""),"",'statement of marks'!$CH34)</f>
        <v/>
      </c>
      <c r="F1193" s="326" t="str">
        <f>IF(OR('statement of marks'!$CH34="",F1190=""),"",'statement of marks'!$CH34)</f>
        <v/>
      </c>
      <c r="G1193" s="326" t="str">
        <f>IF(OR('statement of marks'!$CH34="",G1190=""),"",'statement of marks'!$CH34)</f>
        <v/>
      </c>
      <c r="H1193" s="321"/>
    </row>
    <row r="1194" spans="1:8" ht="18.25" customHeight="1">
      <c r="A1194" s="305"/>
      <c r="B1194" s="350" t="str">
        <f>'statement of marks'!$CI$5</f>
        <v>Ik;kZoj.k v/;;u</v>
      </c>
      <c r="C1194" s="324"/>
      <c r="D1194" s="325"/>
      <c r="E1194" s="326" t="str">
        <f>IF(OR('statement of marks'!$CK34="",E1191=""),"",'statement of marks'!$CK34)</f>
        <v/>
      </c>
      <c r="F1194" s="326" t="str">
        <f>IF(OR('statement of marks'!$CK34="",F1191=""),"",'statement of marks'!$CK34)</f>
        <v/>
      </c>
      <c r="G1194" s="326" t="str">
        <f>IF(OR('statement of marks'!$CK34="",G1191=""),"",'statement of marks'!$CK34)</f>
        <v/>
      </c>
      <c r="H1194" s="321"/>
    </row>
    <row r="1195" spans="1:8" ht="18.25" customHeight="1">
      <c r="A1195" s="305"/>
      <c r="B1195" s="350" t="str">
        <f>'statement of marks'!$CL$5</f>
        <v>dk;kZuqHko</v>
      </c>
      <c r="C1195" s="324"/>
      <c r="D1195" s="325"/>
      <c r="E1195" s="326" t="str">
        <f>IF(OR('statement of marks'!$CN34="",E1190=""),"",'statement of marks'!$CN34)</f>
        <v/>
      </c>
      <c r="F1195" s="326" t="str">
        <f>IF(OR('statement of marks'!$CN34="",F1190=""),"",'statement of marks'!$CN34)</f>
        <v/>
      </c>
      <c r="G1195" s="326" t="str">
        <f>IF(OR('statement of marks'!$CN34="",G1190=""),"",'statement of marks'!$CN34)</f>
        <v/>
      </c>
      <c r="H1195" s="321"/>
    </row>
    <row r="1196" spans="1:8" ht="18.25" customHeight="1">
      <c r="A1196" s="305"/>
      <c r="B1196" s="350" t="str">
        <f>'statement of marks'!$CO$5</f>
        <v>dyk f'k{kk</v>
      </c>
      <c r="C1196" s="324"/>
      <c r="D1196" s="325"/>
      <c r="E1196" s="327" t="str">
        <f>IF(OR('statement of marks'!$CQ34="",E1190=""),"",'statement of marks'!$CQ34)</f>
        <v/>
      </c>
      <c r="F1196" s="327" t="str">
        <f>IF(OR('statement of marks'!$CQ34="",F1190=""),"",'statement of marks'!$CQ34)</f>
        <v/>
      </c>
      <c r="G1196" s="327" t="str">
        <f>IF(OR('statement of marks'!$CQ34="",G1190=""),"",'statement of marks'!$CQ34)</f>
        <v/>
      </c>
      <c r="H1196" s="321"/>
    </row>
    <row r="1197" spans="1:8" ht="18.25" customHeight="1">
      <c r="A1197" s="305"/>
      <c r="B1197" s="328" t="s">
        <v>624</v>
      </c>
      <c r="C1197" s="329" t="str">
        <f>C1190</f>
        <v/>
      </c>
      <c r="D1197" s="329" t="str">
        <f>D1190</f>
        <v/>
      </c>
      <c r="E1197" s="330" t="str">
        <f>E1190</f>
        <v/>
      </c>
      <c r="F1197" s="329" t="str">
        <f>F1190</f>
        <v/>
      </c>
      <c r="G1197" s="329" t="str">
        <f>G1190</f>
        <v/>
      </c>
      <c r="H1197" s="321"/>
    </row>
    <row r="1198" spans="1:8" ht="18.25" customHeight="1">
      <c r="A1198" s="305"/>
      <c r="B1198" s="350" t="str">
        <f>'statement of marks'!$CV$5</f>
        <v>Nk= mifLFkfr</v>
      </c>
      <c r="C1198" s="331"/>
      <c r="D1198" s="331"/>
      <c r="E1198" s="332" t="str">
        <f>IF(OR('statement of marks'!$CV34="",E1190=""),"",'statement of marks'!$CV34)</f>
        <v/>
      </c>
      <c r="F1198" s="332" t="str">
        <f>IF(OR('statement of marks'!$CV34="",F1190=""),"",'statement of marks'!$CV34)</f>
        <v/>
      </c>
      <c r="G1198" s="332" t="str">
        <f>IF(OR('statement of marks'!$CV34="",G1190=""),"",'statement of marks'!$CV34)</f>
        <v/>
      </c>
      <c r="H1198" s="321"/>
    </row>
    <row r="1199" spans="1:8" ht="18.25" customHeight="1">
      <c r="A1199" s="305"/>
      <c r="B1199" s="350" t="str">
        <f>'statement of marks'!$CU$5</f>
        <v>dqy ehfVax</v>
      </c>
      <c r="C1199" s="333"/>
      <c r="D1199" s="333"/>
      <c r="E1199" s="333" t="str">
        <f>IF(OR('statement of marks'!$CU34="",E1190=""),"",'statement of marks'!$CU34)</f>
        <v/>
      </c>
      <c r="F1199" s="333" t="str">
        <f>IF(OR('statement of marks'!$CU34="",F1190=""),"",'statement of marks'!$CU34)</f>
        <v/>
      </c>
      <c r="G1199" s="333" t="str">
        <f>IF(OR('statement of marks'!$CU34="",G1190=""),"",'statement of marks'!$CU34)</f>
        <v/>
      </c>
      <c r="H1199" s="321"/>
    </row>
    <row r="1200" spans="1:8" ht="18.25" customHeight="1">
      <c r="A1200" s="305"/>
      <c r="B1200" s="350" t="s">
        <v>600</v>
      </c>
      <c r="C1200" s="333" t="str">
        <f>IF(OR(C1198="",C1199=""),"",C1198/C1199*100)</f>
        <v/>
      </c>
      <c r="D1200" s="333" t="str">
        <f t="shared" ref="D1200:G1200" si="30">IF(OR(D1198="",D1199=""),"",D1198/D1199*100)</f>
        <v/>
      </c>
      <c r="E1200" s="333" t="str">
        <f t="shared" si="30"/>
        <v/>
      </c>
      <c r="F1200" s="333" t="str">
        <f t="shared" si="30"/>
        <v/>
      </c>
      <c r="G1200" s="333" t="str">
        <f t="shared" si="30"/>
        <v/>
      </c>
      <c r="H1200" s="321"/>
    </row>
    <row r="1201" spans="1:8" ht="18.25" customHeight="1">
      <c r="A1201" s="305"/>
      <c r="B1201" s="350" t="s">
        <v>601</v>
      </c>
      <c r="C1201" s="333"/>
      <c r="D1201" s="333"/>
      <c r="E1201" s="333"/>
      <c r="F1201" s="333"/>
      <c r="G1201" s="333"/>
      <c r="H1201" s="321"/>
    </row>
    <row r="1202" spans="1:8" ht="18.25" customHeight="1">
      <c r="A1202" s="305"/>
      <c r="B1202" s="351" t="s">
        <v>598</v>
      </c>
      <c r="C1202" s="1028" t="str">
        <f>IF('statement of marks'!DE34="","",'statement of marks'!DE34)</f>
        <v/>
      </c>
      <c r="D1202" s="1029"/>
      <c r="E1202" s="1029"/>
      <c r="F1202" s="1029"/>
      <c r="G1202" s="1029"/>
      <c r="H1202" s="1030"/>
    </row>
    <row r="1203" spans="1:8" ht="18.25" customHeight="1">
      <c r="A1203" s="1033"/>
      <c r="B1203" s="1034"/>
      <c r="C1203" s="1026"/>
      <c r="D1203" s="1026"/>
      <c r="E1203" s="1026"/>
      <c r="F1203" s="1026"/>
      <c r="G1203" s="1026"/>
      <c r="H1203" s="1027"/>
    </row>
    <row r="1204" spans="1:8" ht="18.25" customHeight="1" thickBot="1">
      <c r="A1204" s="1031" t="s">
        <v>603</v>
      </c>
      <c r="B1204" s="1032"/>
      <c r="C1204" s="1032" t="s">
        <v>66</v>
      </c>
      <c r="D1204" s="1032"/>
      <c r="E1204" s="1032"/>
      <c r="F1204" s="1035" t="s">
        <v>604</v>
      </c>
      <c r="G1204" s="1035"/>
      <c r="H1204" s="1036"/>
    </row>
    <row r="1205" spans="1:8" ht="18.25" customHeight="1">
      <c r="A1205" s="1015" t="s">
        <v>572</v>
      </c>
      <c r="B1205" s="1016"/>
      <c r="C1205" s="1016"/>
      <c r="D1205" s="1016"/>
      <c r="E1205" s="1016"/>
      <c r="F1205" s="1016"/>
      <c r="G1205" s="1016"/>
      <c r="H1205" s="1017"/>
    </row>
    <row r="1206" spans="1:8" ht="18.25" customHeight="1">
      <c r="A1206" s="1018" t="s">
        <v>591</v>
      </c>
      <c r="B1206" s="1019"/>
      <c r="C1206" s="1019"/>
      <c r="D1206" s="1019"/>
      <c r="E1206" s="1019"/>
      <c r="F1206" s="1019"/>
      <c r="G1206" s="1019"/>
      <c r="H1206" s="1020"/>
    </row>
    <row r="1207" spans="1:8" ht="18.25" customHeight="1">
      <c r="A1207" s="305"/>
      <c r="B1207" s="1021" t="s">
        <v>67</v>
      </c>
      <c r="C1207" s="1021"/>
      <c r="D1207" s="306">
        <f>YEAR(details!F35)</f>
        <v>1900</v>
      </c>
      <c r="E1207" s="352" t="s">
        <v>574</v>
      </c>
      <c r="F1207" s="308" t="str">
        <f>'statement of marks'!$F$3</f>
        <v>2015-16</v>
      </c>
      <c r="G1207" s="1021" t="s">
        <v>575</v>
      </c>
      <c r="H1207" s="1022"/>
    </row>
    <row r="1208" spans="1:8" ht="18.25" customHeight="1">
      <c r="A1208" s="305"/>
      <c r="B1208" s="1000" t="s">
        <v>573</v>
      </c>
      <c r="C1208" s="1001"/>
      <c r="D1208" s="1013" t="str">
        <f>'statement of marks'!$A$1</f>
        <v>jk- ck- ek/;fed fo|ky; uohu] fuEckgsM+k</v>
      </c>
      <c r="E1208" s="1013"/>
      <c r="F1208" s="1013"/>
      <c r="G1208" s="1013"/>
      <c r="H1208" s="1014"/>
    </row>
    <row r="1209" spans="1:8" ht="18.25" customHeight="1">
      <c r="A1209" s="305"/>
      <c r="B1209" s="1000" t="str">
        <f>'statement of marks'!$H$3</f>
        <v xml:space="preserve">fo|ky; dk Mkbl dksM+ </v>
      </c>
      <c r="C1209" s="1001"/>
      <c r="D1209" s="1009" t="str">
        <f>'statement of marks'!$I$3</f>
        <v>00001</v>
      </c>
      <c r="E1209" s="1010"/>
      <c r="F1209" s="1011"/>
      <c r="G1209" s="1011"/>
      <c r="H1209" s="1012"/>
    </row>
    <row r="1210" spans="1:8" ht="18.25" customHeight="1">
      <c r="A1210" s="305"/>
      <c r="B1210" s="1000" t="s">
        <v>560</v>
      </c>
      <c r="C1210" s="1001"/>
      <c r="D1210" s="1013" t="str">
        <f>IF('statement of marks'!H35="","",'statement of marks'!H35)</f>
        <v>v 029</v>
      </c>
      <c r="E1210" s="1013"/>
      <c r="F1210" s="1013"/>
      <c r="G1210" s="1013"/>
      <c r="H1210" s="1014"/>
    </row>
    <row r="1211" spans="1:8" ht="18.25" customHeight="1">
      <c r="A1211" s="305"/>
      <c r="B1211" s="1000" t="s">
        <v>576</v>
      </c>
      <c r="C1211" s="1001"/>
      <c r="D1211" s="309" t="str">
        <f>IF('statement of marks'!C35="B","Nk=",IF('statement of marks'!C35="G","Nk=k",""))</f>
        <v/>
      </c>
      <c r="E1211" s="353" t="s">
        <v>566</v>
      </c>
      <c r="F1211" s="1040" t="str">
        <f>IF('statement of marks'!B35="","",'statement of marks'!B35)</f>
        <v/>
      </c>
      <c r="G1211" s="1040"/>
      <c r="H1211" s="1041"/>
    </row>
    <row r="1212" spans="1:8" ht="18.25" customHeight="1">
      <c r="A1212" s="305"/>
      <c r="B1212" s="1000" t="s">
        <v>562</v>
      </c>
      <c r="C1212" s="1001"/>
      <c r="D1212" s="1013" t="str">
        <f>IF('statement of marks'!J35="","",'statement of marks'!J35)</f>
        <v>l 029</v>
      </c>
      <c r="E1212" s="1013"/>
      <c r="F1212" s="1013"/>
      <c r="G1212" s="1013"/>
      <c r="H1212" s="1014"/>
    </row>
    <row r="1213" spans="1:8" ht="18.25" customHeight="1">
      <c r="A1213" s="305"/>
      <c r="B1213" s="1000" t="s">
        <v>561</v>
      </c>
      <c r="C1213" s="1001"/>
      <c r="D1213" s="1013" t="str">
        <f>IF('statement of marks'!I35="","",'statement of marks'!I35)</f>
        <v>c 029</v>
      </c>
      <c r="E1213" s="1013"/>
      <c r="F1213" s="1013"/>
      <c r="G1213" s="1013"/>
      <c r="H1213" s="1014"/>
    </row>
    <row r="1214" spans="1:8" ht="18.25" customHeight="1">
      <c r="A1214" s="305"/>
      <c r="B1214" s="1000" t="s">
        <v>578</v>
      </c>
      <c r="C1214" s="1001"/>
      <c r="D1214" s="1013" t="str">
        <f>IF(details!M35="","",details!M35)</f>
        <v/>
      </c>
      <c r="E1214" s="1013"/>
      <c r="F1214" s="1013"/>
      <c r="G1214" s="1013"/>
      <c r="H1214" s="1014"/>
    </row>
    <row r="1215" spans="1:8" ht="18.25" customHeight="1">
      <c r="A1215" s="305"/>
      <c r="B1215" s="1000" t="s">
        <v>623</v>
      </c>
      <c r="C1215" s="1001"/>
      <c r="D1215" s="1013" t="str">
        <f>IF(details!N35="","",details!N35)</f>
        <v/>
      </c>
      <c r="E1215" s="1013"/>
      <c r="F1215" s="1013"/>
      <c r="G1215" s="1013"/>
      <c r="H1215" s="1014"/>
    </row>
    <row r="1216" spans="1:8" ht="18.25" customHeight="1">
      <c r="A1216" s="305"/>
      <c r="B1216" s="1000" t="s">
        <v>64</v>
      </c>
      <c r="C1216" s="1001"/>
      <c r="D1216" s="311" t="str">
        <f>'statement of marks'!$D$3</f>
        <v>2 A</v>
      </c>
      <c r="E1216" s="312" t="s">
        <v>564</v>
      </c>
      <c r="F1216" s="313" t="str">
        <f>IF('statement of marks'!E35="","",'statement of marks'!E35)</f>
        <v/>
      </c>
      <c r="G1216" s="312" t="s">
        <v>577</v>
      </c>
      <c r="H1216" s="314" t="str">
        <f>IF(details!F35="","",details!F35)</f>
        <v/>
      </c>
    </row>
    <row r="1217" spans="1:8" ht="18.25" customHeight="1">
      <c r="A1217" s="305"/>
      <c r="B1217" s="1000" t="s">
        <v>567</v>
      </c>
      <c r="C1217" s="1001"/>
      <c r="D1217" s="1044" t="str">
        <f>IF('statement of marks'!F35="","",'statement of marks'!F35)</f>
        <v/>
      </c>
      <c r="E1217" s="1044"/>
      <c r="F1217" s="1044"/>
      <c r="G1217" s="1044"/>
      <c r="H1217" s="1045"/>
    </row>
    <row r="1218" spans="1:8" ht="18.25" customHeight="1">
      <c r="A1218" s="305"/>
      <c r="B1218" s="1000" t="s">
        <v>568</v>
      </c>
      <c r="C1218" s="1001"/>
      <c r="D1218" s="1037" t="str">
        <f>IF('statement of marks'!G35="","",'statement of marks'!G35)</f>
        <v/>
      </c>
      <c r="E1218" s="1037"/>
      <c r="F1218" s="1037"/>
      <c r="G1218" s="1037"/>
      <c r="H1218" s="1038"/>
    </row>
    <row r="1219" spans="1:8" ht="18.25" customHeight="1">
      <c r="A1219" s="305"/>
      <c r="B1219" s="1023" t="s">
        <v>579</v>
      </c>
      <c r="C1219" s="1024"/>
      <c r="D1219" s="1024"/>
      <c r="E1219" s="1025"/>
      <c r="F1219" s="1046" t="str">
        <f>IF(details!P35="","",details!P35)</f>
        <v/>
      </c>
      <c r="G1219" s="1046"/>
      <c r="H1219" s="1047"/>
    </row>
    <row r="1220" spans="1:8" ht="18.25" customHeight="1">
      <c r="A1220" s="305"/>
      <c r="B1220" s="1000" t="s">
        <v>583</v>
      </c>
      <c r="C1220" s="1001"/>
      <c r="D1220" s="1013" t="str">
        <f>IF(details!L35="","",details!L35)</f>
        <v>Ik 029</v>
      </c>
      <c r="E1220" s="1013"/>
      <c r="F1220" s="1013"/>
      <c r="G1220" s="1013"/>
      <c r="H1220" s="1014"/>
    </row>
    <row r="1221" spans="1:8" ht="18.25" customHeight="1">
      <c r="A1221" s="305"/>
      <c r="B1221" s="1000" t="s">
        <v>584</v>
      </c>
      <c r="C1221" s="1001"/>
      <c r="D1221" s="1013" t="str">
        <f>IF(details!O35="","",details!O35)</f>
        <v/>
      </c>
      <c r="E1221" s="1013"/>
      <c r="F1221" s="1013"/>
      <c r="G1221" s="1013"/>
      <c r="H1221" s="1014"/>
    </row>
    <row r="1222" spans="1:8" ht="18.25" customHeight="1">
      <c r="A1222" s="305"/>
      <c r="B1222" s="1000" t="s">
        <v>585</v>
      </c>
      <c r="C1222" s="1001"/>
      <c r="D1222" s="354" t="str">
        <f>IF('statement of marks'!CX35="mRrh.kZ",'statement of marks'!$D$3,"")</f>
        <v/>
      </c>
      <c r="E1222" s="1003" t="s">
        <v>586</v>
      </c>
      <c r="F1222" s="1003"/>
      <c r="G1222" s="1042" t="str">
        <f>IF(D1222="","",D1222+1)</f>
        <v/>
      </c>
      <c r="H1222" s="1043"/>
    </row>
    <row r="1223" spans="1:8" ht="18.25" customHeight="1">
      <c r="A1223" s="305"/>
      <c r="B1223" s="1000" t="s">
        <v>587</v>
      </c>
      <c r="C1223" s="1001"/>
      <c r="D1223" s="1006">
        <f>IF(details!$L$4="","",details!$L$4)</f>
        <v>42460</v>
      </c>
      <c r="E1223" s="1007"/>
      <c r="F1223" s="1003"/>
      <c r="G1223" s="1003"/>
      <c r="H1223" s="1048"/>
    </row>
    <row r="1224" spans="1:8" ht="18.25" customHeight="1">
      <c r="A1224" s="305"/>
      <c r="B1224" s="1003"/>
      <c r="C1224" s="1003"/>
      <c r="D1224" s="1004"/>
      <c r="E1224" s="1005"/>
      <c r="F1224" s="1002"/>
      <c r="G1224" s="1002"/>
      <c r="H1224" s="1008"/>
    </row>
    <row r="1225" spans="1:8" ht="18.25" customHeight="1">
      <c r="A1225" s="305"/>
      <c r="B1225" s="1003" t="str">
        <f>IF(details!$H$4="","",details!$H$4)</f>
        <v>Jherh js[kk oekZ</v>
      </c>
      <c r="C1225" s="1003"/>
      <c r="D1225" s="1004"/>
      <c r="E1225" s="1005"/>
      <c r="F1225" s="1002" t="str">
        <f>IF(details!$E$4="","",details!$E$4)</f>
        <v>Jh jk/ks';ke tk'kh</v>
      </c>
      <c r="G1225" s="1002"/>
      <c r="H1225" s="1008"/>
    </row>
    <row r="1226" spans="1:8" ht="18.25" customHeight="1">
      <c r="A1226" s="1039" t="s">
        <v>588</v>
      </c>
      <c r="B1226" s="1002"/>
      <c r="C1226" s="1002"/>
      <c r="D1226" s="1002" t="s">
        <v>589</v>
      </c>
      <c r="E1226" s="1002"/>
      <c r="F1226" s="1002" t="s">
        <v>590</v>
      </c>
      <c r="G1226" s="1002"/>
      <c r="H1226" s="1008"/>
    </row>
    <row r="1227" spans="1:8" ht="18.25" customHeight="1">
      <c r="A1227" s="1018" t="s">
        <v>599</v>
      </c>
      <c r="B1227" s="1019"/>
      <c r="C1227" s="1019"/>
      <c r="D1227" s="1019"/>
      <c r="E1227" s="1019"/>
      <c r="F1227" s="1019"/>
      <c r="G1227" s="1019"/>
      <c r="H1227" s="1020"/>
    </row>
    <row r="1228" spans="1:8" ht="18.25" customHeight="1">
      <c r="A1228" s="305"/>
      <c r="B1228" s="351" t="s">
        <v>560</v>
      </c>
      <c r="C1228" s="1013" t="str">
        <f>IF('statement of marks'!H35="","",'statement of marks'!H35)</f>
        <v>v 029</v>
      </c>
      <c r="D1228" s="1013"/>
      <c r="E1228" s="1013"/>
      <c r="F1228" s="1013"/>
      <c r="G1228" s="1013"/>
      <c r="H1228" s="1014"/>
    </row>
    <row r="1229" spans="1:8" ht="18.25" customHeight="1">
      <c r="A1229" s="305"/>
      <c r="B1229" s="351" t="s">
        <v>561</v>
      </c>
      <c r="C1229" s="1013" t="str">
        <f>IF('statement of marks'!I35="","",'statement of marks'!I35)</f>
        <v>c 029</v>
      </c>
      <c r="D1229" s="1013"/>
      <c r="E1229" s="1013"/>
      <c r="F1229" s="1013"/>
      <c r="G1229" s="1013"/>
      <c r="H1229" s="1014"/>
    </row>
    <row r="1230" spans="1:8" ht="18.25" customHeight="1">
      <c r="A1230" s="305"/>
      <c r="B1230" s="351" t="s">
        <v>562</v>
      </c>
      <c r="C1230" s="1013" t="str">
        <f>IF('statement of marks'!J35="","",'statement of marks'!J35)</f>
        <v>l 029</v>
      </c>
      <c r="D1230" s="1013"/>
      <c r="E1230" s="1013"/>
      <c r="F1230" s="1013"/>
      <c r="G1230" s="1013"/>
      <c r="H1230" s="1014"/>
    </row>
    <row r="1231" spans="1:8" ht="18.25" customHeight="1">
      <c r="A1231" s="305"/>
      <c r="B1231" s="351" t="s">
        <v>567</v>
      </c>
      <c r="C1231" s="317" t="str">
        <f>IF('statement of marks'!F35="","",'statement of marks'!F35)</f>
        <v/>
      </c>
      <c r="D1231" s="318" t="s">
        <v>602</v>
      </c>
      <c r="E1231" s="1037" t="str">
        <f>IF('statement of marks'!G35="","",'statement of marks'!G35)</f>
        <v/>
      </c>
      <c r="F1231" s="1037"/>
      <c r="G1231" s="1037"/>
      <c r="H1231" s="1038"/>
    </row>
    <row r="1232" spans="1:8" ht="18.25" customHeight="1">
      <c r="A1232" s="305"/>
      <c r="B1232" s="351" t="s">
        <v>565</v>
      </c>
      <c r="C1232" s="319" t="s">
        <v>592</v>
      </c>
      <c r="D1232" s="320" t="s">
        <v>593</v>
      </c>
      <c r="E1232" s="320" t="s">
        <v>594</v>
      </c>
      <c r="F1232" s="320" t="s">
        <v>595</v>
      </c>
      <c r="G1232" s="320" t="s">
        <v>596</v>
      </c>
      <c r="H1232" s="321"/>
    </row>
    <row r="1233" spans="1:8" ht="18.25" customHeight="1">
      <c r="A1233" s="305"/>
      <c r="B1233" s="350" t="s">
        <v>597</v>
      </c>
      <c r="C1233" s="323" t="str">
        <f>IF(AND('statement of marks'!$D$3=1,'statement of marks'!CX35="mRrh.kZ"),'statement of marks'!$F$3,"")</f>
        <v/>
      </c>
      <c r="D1233" s="323" t="str">
        <f>IF(AND('statement of marks'!$D$3=2,'statement of marks'!CX35="mRrh.kZ"),'statement of marks'!$F$3,"")</f>
        <v/>
      </c>
      <c r="E1233" s="323" t="str">
        <f>IF(AND('statement of marks'!$D$3=3,'statement of marks'!CX35="mRrh.kZ"),'statement of marks'!$F$3,"")</f>
        <v/>
      </c>
      <c r="F1233" s="323" t="str">
        <f>IF(AND('statement of marks'!$D$3=4,'statement of marks'!CX35="mRrh.kZ"),'statement of marks'!$F$3,"")</f>
        <v/>
      </c>
      <c r="G1233" s="323" t="str">
        <f>IF(AND('statement of marks'!$D$3=5,'statement of marks'!CX35="mRrh.kZ"),'statement of marks'!$F$3,"")</f>
        <v/>
      </c>
      <c r="H1233" s="321"/>
    </row>
    <row r="1234" spans="1:8" ht="18.25" customHeight="1">
      <c r="A1234" s="305"/>
      <c r="B1234" s="350" t="str">
        <f>'statement of marks'!$BZ$5</f>
        <v>fgUnh</v>
      </c>
      <c r="C1234" s="324"/>
      <c r="D1234" s="325"/>
      <c r="E1234" s="326" t="str">
        <f>IF(OR('statement of marks'!$CB35="",E1233=""),"",'statement of marks'!$CB35)</f>
        <v/>
      </c>
      <c r="F1234" s="326" t="str">
        <f>IF(OR('statement of marks'!$CB35="",F1233=""),"",'statement of marks'!$CB35)</f>
        <v/>
      </c>
      <c r="G1234" s="326" t="str">
        <f>IF(OR('statement of marks'!$CB35="",G1233=""),"",'statement of marks'!$CB35)</f>
        <v/>
      </c>
      <c r="H1234" s="321"/>
    </row>
    <row r="1235" spans="1:8" ht="18.25" customHeight="1">
      <c r="A1235" s="305"/>
      <c r="B1235" s="350" t="str">
        <f>'statement of marks'!$CC$5</f>
        <v>vaxszth</v>
      </c>
      <c r="C1235" s="324"/>
      <c r="D1235" s="325"/>
      <c r="E1235" s="326" t="str">
        <f>IF(OR('statement of marks'!$CE35="",E1233=""),"",'statement of marks'!$CE35)</f>
        <v/>
      </c>
      <c r="F1235" s="326" t="str">
        <f>IF(OR('statement of marks'!$CE35="",F1233=""),"",'statement of marks'!$CE35)</f>
        <v/>
      </c>
      <c r="G1235" s="326" t="str">
        <f>IF(OR('statement of marks'!$CE35="",G1233=""),"",'statement of marks'!$CE35)</f>
        <v/>
      </c>
      <c r="H1235" s="321"/>
    </row>
    <row r="1236" spans="1:8" ht="18.25" customHeight="1">
      <c r="A1236" s="305"/>
      <c r="B1236" s="350" t="str">
        <f>'statement of marks'!$CF$5</f>
        <v>xf.kr</v>
      </c>
      <c r="C1236" s="324"/>
      <c r="D1236" s="325"/>
      <c r="E1236" s="326" t="str">
        <f>IF(OR('statement of marks'!$CH35="",E1233=""),"",'statement of marks'!$CH35)</f>
        <v/>
      </c>
      <c r="F1236" s="326" t="str">
        <f>IF(OR('statement of marks'!$CH35="",F1233=""),"",'statement of marks'!$CH35)</f>
        <v/>
      </c>
      <c r="G1236" s="326" t="str">
        <f>IF(OR('statement of marks'!$CH35="",G1233=""),"",'statement of marks'!$CH35)</f>
        <v/>
      </c>
      <c r="H1236" s="321"/>
    </row>
    <row r="1237" spans="1:8" ht="18.25" customHeight="1">
      <c r="A1237" s="305"/>
      <c r="B1237" s="350" t="str">
        <f>'statement of marks'!$CI$5</f>
        <v>Ik;kZoj.k v/;;u</v>
      </c>
      <c r="C1237" s="324"/>
      <c r="D1237" s="325"/>
      <c r="E1237" s="326" t="str">
        <f>IF(OR('statement of marks'!$CK35="",E1234=""),"",'statement of marks'!$CK35)</f>
        <v/>
      </c>
      <c r="F1237" s="326" t="str">
        <f>IF(OR('statement of marks'!$CK35="",F1234=""),"",'statement of marks'!$CK35)</f>
        <v/>
      </c>
      <c r="G1237" s="326" t="str">
        <f>IF(OR('statement of marks'!$CK35="",G1234=""),"",'statement of marks'!$CK35)</f>
        <v/>
      </c>
      <c r="H1237" s="321"/>
    </row>
    <row r="1238" spans="1:8" ht="18.25" customHeight="1">
      <c r="A1238" s="305"/>
      <c r="B1238" s="350" t="str">
        <f>'statement of marks'!$CL$5</f>
        <v>dk;kZuqHko</v>
      </c>
      <c r="C1238" s="324"/>
      <c r="D1238" s="325"/>
      <c r="E1238" s="326" t="str">
        <f>IF(OR('statement of marks'!$CN35="",E1233=""),"",'statement of marks'!$CN35)</f>
        <v/>
      </c>
      <c r="F1238" s="326" t="str">
        <f>IF(OR('statement of marks'!$CN35="",F1233=""),"",'statement of marks'!$CN35)</f>
        <v/>
      </c>
      <c r="G1238" s="326" t="str">
        <f>IF(OR('statement of marks'!$CN35="",G1233=""),"",'statement of marks'!$CN35)</f>
        <v/>
      </c>
      <c r="H1238" s="321"/>
    </row>
    <row r="1239" spans="1:8" ht="18.25" customHeight="1">
      <c r="A1239" s="305"/>
      <c r="B1239" s="350" t="str">
        <f>'statement of marks'!$CO$5</f>
        <v>dyk f'k{kk</v>
      </c>
      <c r="C1239" s="324"/>
      <c r="D1239" s="325"/>
      <c r="E1239" s="327" t="str">
        <f>IF(OR('statement of marks'!$CQ35="",E1233=""),"",'statement of marks'!$CQ35)</f>
        <v/>
      </c>
      <c r="F1239" s="327" t="str">
        <f>IF(OR('statement of marks'!$CQ35="",F1233=""),"",'statement of marks'!$CQ35)</f>
        <v/>
      </c>
      <c r="G1239" s="327" t="str">
        <f>IF(OR('statement of marks'!$CQ35="",G1233=""),"",'statement of marks'!$CQ35)</f>
        <v/>
      </c>
      <c r="H1239" s="321"/>
    </row>
    <row r="1240" spans="1:8" ht="18.25" customHeight="1">
      <c r="A1240" s="305"/>
      <c r="B1240" s="328" t="s">
        <v>624</v>
      </c>
      <c r="C1240" s="329" t="str">
        <f>C1233</f>
        <v/>
      </c>
      <c r="D1240" s="329" t="str">
        <f>D1233</f>
        <v/>
      </c>
      <c r="E1240" s="330" t="str">
        <f>E1233</f>
        <v/>
      </c>
      <c r="F1240" s="329" t="str">
        <f>F1233</f>
        <v/>
      </c>
      <c r="G1240" s="329" t="str">
        <f>G1233</f>
        <v/>
      </c>
      <c r="H1240" s="321"/>
    </row>
    <row r="1241" spans="1:8" ht="18.25" customHeight="1">
      <c r="A1241" s="305"/>
      <c r="B1241" s="350" t="str">
        <f>'statement of marks'!$CV$5</f>
        <v>Nk= mifLFkfr</v>
      </c>
      <c r="C1241" s="331"/>
      <c r="D1241" s="331"/>
      <c r="E1241" s="332" t="str">
        <f>IF(OR('statement of marks'!$CV35="",E1233=""),"",'statement of marks'!$CV35)</f>
        <v/>
      </c>
      <c r="F1241" s="332" t="str">
        <f>IF(OR('statement of marks'!$CV35="",F1233=""),"",'statement of marks'!$CV35)</f>
        <v/>
      </c>
      <c r="G1241" s="332" t="str">
        <f>IF(OR('statement of marks'!$CV35="",G1233=""),"",'statement of marks'!$CV35)</f>
        <v/>
      </c>
      <c r="H1241" s="321"/>
    </row>
    <row r="1242" spans="1:8" ht="18.25" customHeight="1">
      <c r="A1242" s="305"/>
      <c r="B1242" s="350" t="str">
        <f>'statement of marks'!$CU$5</f>
        <v>dqy ehfVax</v>
      </c>
      <c r="C1242" s="333"/>
      <c r="D1242" s="333"/>
      <c r="E1242" s="333" t="str">
        <f>IF(OR('statement of marks'!$CU35="",E1233=""),"",'statement of marks'!$CU35)</f>
        <v/>
      </c>
      <c r="F1242" s="333" t="str">
        <f>IF(OR('statement of marks'!$CU35="",F1233=""),"",'statement of marks'!$CU35)</f>
        <v/>
      </c>
      <c r="G1242" s="333" t="str">
        <f>IF(OR('statement of marks'!$CU35="",G1233=""),"",'statement of marks'!$CU35)</f>
        <v/>
      </c>
      <c r="H1242" s="321"/>
    </row>
    <row r="1243" spans="1:8" ht="18.25" customHeight="1">
      <c r="A1243" s="305"/>
      <c r="B1243" s="350" t="s">
        <v>600</v>
      </c>
      <c r="C1243" s="333" t="str">
        <f>IF(OR(C1241="",C1242=""),"",C1241/C1242*100)</f>
        <v/>
      </c>
      <c r="D1243" s="333" t="str">
        <f t="shared" ref="D1243:G1243" si="31">IF(OR(D1241="",D1242=""),"",D1241/D1242*100)</f>
        <v/>
      </c>
      <c r="E1243" s="333" t="str">
        <f t="shared" si="31"/>
        <v/>
      </c>
      <c r="F1243" s="333" t="str">
        <f t="shared" si="31"/>
        <v/>
      </c>
      <c r="G1243" s="333" t="str">
        <f t="shared" si="31"/>
        <v/>
      </c>
      <c r="H1243" s="321"/>
    </row>
    <row r="1244" spans="1:8" ht="18.25" customHeight="1">
      <c r="A1244" s="305"/>
      <c r="B1244" s="350" t="s">
        <v>601</v>
      </c>
      <c r="C1244" s="333"/>
      <c r="D1244" s="333"/>
      <c r="E1244" s="333"/>
      <c r="F1244" s="333"/>
      <c r="G1244" s="333"/>
      <c r="H1244" s="321"/>
    </row>
    <row r="1245" spans="1:8" ht="18.25" customHeight="1">
      <c r="A1245" s="305"/>
      <c r="B1245" s="351" t="s">
        <v>598</v>
      </c>
      <c r="C1245" s="1028" t="str">
        <f>IF('statement of marks'!DE35="","",'statement of marks'!DE35)</f>
        <v/>
      </c>
      <c r="D1245" s="1029"/>
      <c r="E1245" s="1029"/>
      <c r="F1245" s="1029"/>
      <c r="G1245" s="1029"/>
      <c r="H1245" s="1030"/>
    </row>
    <row r="1246" spans="1:8" ht="18.25" customHeight="1">
      <c r="A1246" s="1033"/>
      <c r="B1246" s="1034"/>
      <c r="C1246" s="1026"/>
      <c r="D1246" s="1026"/>
      <c r="E1246" s="1026"/>
      <c r="F1246" s="1026"/>
      <c r="G1246" s="1026"/>
      <c r="H1246" s="1027"/>
    </row>
    <row r="1247" spans="1:8" ht="18.25" customHeight="1" thickBot="1">
      <c r="A1247" s="1031" t="s">
        <v>603</v>
      </c>
      <c r="B1247" s="1032"/>
      <c r="C1247" s="1032" t="s">
        <v>66</v>
      </c>
      <c r="D1247" s="1032"/>
      <c r="E1247" s="1032"/>
      <c r="F1247" s="1035" t="s">
        <v>604</v>
      </c>
      <c r="G1247" s="1035"/>
      <c r="H1247" s="1036"/>
    </row>
    <row r="1248" spans="1:8" ht="18.25" customHeight="1">
      <c r="A1248" s="1015" t="s">
        <v>572</v>
      </c>
      <c r="B1248" s="1016"/>
      <c r="C1248" s="1016"/>
      <c r="D1248" s="1016"/>
      <c r="E1248" s="1016"/>
      <c r="F1248" s="1016"/>
      <c r="G1248" s="1016"/>
      <c r="H1248" s="1017"/>
    </row>
    <row r="1249" spans="1:8" ht="18.25" customHeight="1">
      <c r="A1249" s="1018" t="s">
        <v>591</v>
      </c>
      <c r="B1249" s="1019"/>
      <c r="C1249" s="1019"/>
      <c r="D1249" s="1019"/>
      <c r="E1249" s="1019"/>
      <c r="F1249" s="1019"/>
      <c r="G1249" s="1019"/>
      <c r="H1249" s="1020"/>
    </row>
    <row r="1250" spans="1:8" ht="18.25" customHeight="1">
      <c r="A1250" s="305"/>
      <c r="B1250" s="1021" t="s">
        <v>67</v>
      </c>
      <c r="C1250" s="1021"/>
      <c r="D1250" s="306">
        <f>YEAR(details!F36)</f>
        <v>1900</v>
      </c>
      <c r="E1250" s="352" t="s">
        <v>574</v>
      </c>
      <c r="F1250" s="308" t="str">
        <f>'statement of marks'!$F$3</f>
        <v>2015-16</v>
      </c>
      <c r="G1250" s="1021" t="s">
        <v>575</v>
      </c>
      <c r="H1250" s="1022"/>
    </row>
    <row r="1251" spans="1:8" ht="18.25" customHeight="1">
      <c r="A1251" s="305"/>
      <c r="B1251" s="1000" t="s">
        <v>573</v>
      </c>
      <c r="C1251" s="1001"/>
      <c r="D1251" s="1013" t="str">
        <f>'statement of marks'!$A$1</f>
        <v>jk- ck- ek/;fed fo|ky; uohu] fuEckgsM+k</v>
      </c>
      <c r="E1251" s="1013"/>
      <c r="F1251" s="1013"/>
      <c r="G1251" s="1013"/>
      <c r="H1251" s="1014"/>
    </row>
    <row r="1252" spans="1:8" ht="18.25" customHeight="1">
      <c r="A1252" s="305"/>
      <c r="B1252" s="1000" t="str">
        <f>'statement of marks'!$H$3</f>
        <v xml:space="preserve">fo|ky; dk Mkbl dksM+ </v>
      </c>
      <c r="C1252" s="1001"/>
      <c r="D1252" s="1009" t="str">
        <f>'statement of marks'!$I$3</f>
        <v>00001</v>
      </c>
      <c r="E1252" s="1010"/>
      <c r="F1252" s="1011"/>
      <c r="G1252" s="1011"/>
      <c r="H1252" s="1012"/>
    </row>
    <row r="1253" spans="1:8" ht="18.25" customHeight="1">
      <c r="A1253" s="305"/>
      <c r="B1253" s="1000" t="s">
        <v>560</v>
      </c>
      <c r="C1253" s="1001"/>
      <c r="D1253" s="1013" t="str">
        <f>IF('statement of marks'!H36="","",'statement of marks'!H36)</f>
        <v>v 030</v>
      </c>
      <c r="E1253" s="1013"/>
      <c r="F1253" s="1013"/>
      <c r="G1253" s="1013"/>
      <c r="H1253" s="1014"/>
    </row>
    <row r="1254" spans="1:8" ht="18.25" customHeight="1">
      <c r="A1254" s="305"/>
      <c r="B1254" s="1000" t="s">
        <v>576</v>
      </c>
      <c r="C1254" s="1001"/>
      <c r="D1254" s="309" t="str">
        <f>IF('statement of marks'!C36="B","Nk=",IF('statement of marks'!C36="G","Nk=k",""))</f>
        <v/>
      </c>
      <c r="E1254" s="353" t="s">
        <v>566</v>
      </c>
      <c r="F1254" s="1040" t="str">
        <f>IF('statement of marks'!B36="","",'statement of marks'!B36)</f>
        <v/>
      </c>
      <c r="G1254" s="1040"/>
      <c r="H1254" s="1041"/>
    </row>
    <row r="1255" spans="1:8" ht="18.25" customHeight="1">
      <c r="A1255" s="305"/>
      <c r="B1255" s="1000" t="s">
        <v>562</v>
      </c>
      <c r="C1255" s="1001"/>
      <c r="D1255" s="1013" t="str">
        <f>IF('statement of marks'!J36="","",'statement of marks'!J36)</f>
        <v>l 030</v>
      </c>
      <c r="E1255" s="1013"/>
      <c r="F1255" s="1013"/>
      <c r="G1255" s="1013"/>
      <c r="H1255" s="1014"/>
    </row>
    <row r="1256" spans="1:8" ht="18.25" customHeight="1">
      <c r="A1256" s="305"/>
      <c r="B1256" s="1000" t="s">
        <v>561</v>
      </c>
      <c r="C1256" s="1001"/>
      <c r="D1256" s="1013" t="str">
        <f>IF('statement of marks'!I36="","",'statement of marks'!I36)</f>
        <v>c 030</v>
      </c>
      <c r="E1256" s="1013"/>
      <c r="F1256" s="1013"/>
      <c r="G1256" s="1013"/>
      <c r="H1256" s="1014"/>
    </row>
    <row r="1257" spans="1:8" ht="18.25" customHeight="1">
      <c r="A1257" s="305"/>
      <c r="B1257" s="1000" t="s">
        <v>578</v>
      </c>
      <c r="C1257" s="1001"/>
      <c r="D1257" s="1013" t="str">
        <f>IF(details!M36="","",details!M36)</f>
        <v/>
      </c>
      <c r="E1257" s="1013"/>
      <c r="F1257" s="1013"/>
      <c r="G1257" s="1013"/>
      <c r="H1257" s="1014"/>
    </row>
    <row r="1258" spans="1:8" ht="18.25" customHeight="1">
      <c r="A1258" s="305"/>
      <c r="B1258" s="1000" t="s">
        <v>623</v>
      </c>
      <c r="C1258" s="1001"/>
      <c r="D1258" s="1013" t="str">
        <f>IF(details!N36="","",details!N36)</f>
        <v/>
      </c>
      <c r="E1258" s="1013"/>
      <c r="F1258" s="1013"/>
      <c r="G1258" s="1013"/>
      <c r="H1258" s="1014"/>
    </row>
    <row r="1259" spans="1:8" ht="18.25" customHeight="1">
      <c r="A1259" s="305"/>
      <c r="B1259" s="1000" t="s">
        <v>64</v>
      </c>
      <c r="C1259" s="1001"/>
      <c r="D1259" s="311" t="str">
        <f>'statement of marks'!$D$3</f>
        <v>2 A</v>
      </c>
      <c r="E1259" s="312" t="s">
        <v>564</v>
      </c>
      <c r="F1259" s="313" t="str">
        <f>IF('statement of marks'!E36="","",'statement of marks'!E36)</f>
        <v/>
      </c>
      <c r="G1259" s="312" t="s">
        <v>577</v>
      </c>
      <c r="H1259" s="314" t="str">
        <f>IF(details!F36="","",details!F36)</f>
        <v/>
      </c>
    </row>
    <row r="1260" spans="1:8" ht="18.25" customHeight="1">
      <c r="A1260" s="305"/>
      <c r="B1260" s="1000" t="s">
        <v>567</v>
      </c>
      <c r="C1260" s="1001"/>
      <c r="D1260" s="1044" t="str">
        <f>IF('statement of marks'!F36="","",'statement of marks'!F36)</f>
        <v/>
      </c>
      <c r="E1260" s="1044"/>
      <c r="F1260" s="1044"/>
      <c r="G1260" s="1044"/>
      <c r="H1260" s="1045"/>
    </row>
    <row r="1261" spans="1:8" ht="18.25" customHeight="1">
      <c r="A1261" s="305"/>
      <c r="B1261" s="1000" t="s">
        <v>568</v>
      </c>
      <c r="C1261" s="1001"/>
      <c r="D1261" s="1037" t="str">
        <f>IF('statement of marks'!G36="","",'statement of marks'!G36)</f>
        <v/>
      </c>
      <c r="E1261" s="1037"/>
      <c r="F1261" s="1037"/>
      <c r="G1261" s="1037"/>
      <c r="H1261" s="1038"/>
    </row>
    <row r="1262" spans="1:8" ht="18.25" customHeight="1">
      <c r="A1262" s="305"/>
      <c r="B1262" s="1023" t="s">
        <v>579</v>
      </c>
      <c r="C1262" s="1024"/>
      <c r="D1262" s="1024"/>
      <c r="E1262" s="1025"/>
      <c r="F1262" s="1046" t="str">
        <f>IF(details!P36="","",details!P36)</f>
        <v/>
      </c>
      <c r="G1262" s="1046"/>
      <c r="H1262" s="1047"/>
    </row>
    <row r="1263" spans="1:8" ht="18.25" customHeight="1">
      <c r="A1263" s="305"/>
      <c r="B1263" s="1000" t="s">
        <v>583</v>
      </c>
      <c r="C1263" s="1001"/>
      <c r="D1263" s="1013" t="str">
        <f>IF(details!L36="","",details!L36)</f>
        <v>Ik 030</v>
      </c>
      <c r="E1263" s="1013"/>
      <c r="F1263" s="1013"/>
      <c r="G1263" s="1013"/>
      <c r="H1263" s="1014"/>
    </row>
    <row r="1264" spans="1:8" ht="18.25" customHeight="1">
      <c r="A1264" s="305"/>
      <c r="B1264" s="1000" t="s">
        <v>584</v>
      </c>
      <c r="C1264" s="1001"/>
      <c r="D1264" s="1013" t="str">
        <f>IF(details!O36="","",details!O36)</f>
        <v/>
      </c>
      <c r="E1264" s="1013"/>
      <c r="F1264" s="1013"/>
      <c r="G1264" s="1013"/>
      <c r="H1264" s="1014"/>
    </row>
    <row r="1265" spans="1:8" ht="18.25" customHeight="1">
      <c r="A1265" s="305"/>
      <c r="B1265" s="1000" t="s">
        <v>585</v>
      </c>
      <c r="C1265" s="1001"/>
      <c r="D1265" s="354" t="str">
        <f>IF('statement of marks'!CX36="mRrh.kZ",'statement of marks'!$D$3,"")</f>
        <v/>
      </c>
      <c r="E1265" s="1003" t="s">
        <v>586</v>
      </c>
      <c r="F1265" s="1003"/>
      <c r="G1265" s="1042" t="str">
        <f>IF(D1265="","",D1265+1)</f>
        <v/>
      </c>
      <c r="H1265" s="1043"/>
    </row>
    <row r="1266" spans="1:8" ht="18.25" customHeight="1">
      <c r="A1266" s="305"/>
      <c r="B1266" s="1000" t="s">
        <v>587</v>
      </c>
      <c r="C1266" s="1001"/>
      <c r="D1266" s="1006">
        <f>IF(details!$L$4="","",details!$L$4)</f>
        <v>42460</v>
      </c>
      <c r="E1266" s="1007"/>
      <c r="F1266" s="1003"/>
      <c r="G1266" s="1003"/>
      <c r="H1266" s="1048"/>
    </row>
    <row r="1267" spans="1:8" ht="18.25" customHeight="1">
      <c r="A1267" s="305"/>
      <c r="B1267" s="1003"/>
      <c r="C1267" s="1003"/>
      <c r="D1267" s="1004"/>
      <c r="E1267" s="1005"/>
      <c r="F1267" s="1002"/>
      <c r="G1267" s="1002"/>
      <c r="H1267" s="1008"/>
    </row>
    <row r="1268" spans="1:8" ht="18.25" customHeight="1">
      <c r="A1268" s="305"/>
      <c r="B1268" s="1003" t="str">
        <f>IF(details!$H$4="","",details!$H$4)</f>
        <v>Jherh js[kk oekZ</v>
      </c>
      <c r="C1268" s="1003"/>
      <c r="D1268" s="1004"/>
      <c r="E1268" s="1005"/>
      <c r="F1268" s="1002" t="str">
        <f>IF(details!$E$4="","",details!$E$4)</f>
        <v>Jh jk/ks';ke tk'kh</v>
      </c>
      <c r="G1268" s="1002"/>
      <c r="H1268" s="1008"/>
    </row>
    <row r="1269" spans="1:8" ht="18.25" customHeight="1">
      <c r="A1269" s="1039" t="s">
        <v>588</v>
      </c>
      <c r="B1269" s="1002"/>
      <c r="C1269" s="1002"/>
      <c r="D1269" s="1002" t="s">
        <v>589</v>
      </c>
      <c r="E1269" s="1002"/>
      <c r="F1269" s="1002" t="s">
        <v>590</v>
      </c>
      <c r="G1269" s="1002"/>
      <c r="H1269" s="1008"/>
    </row>
    <row r="1270" spans="1:8" ht="18.25" customHeight="1">
      <c r="A1270" s="1018" t="s">
        <v>599</v>
      </c>
      <c r="B1270" s="1019"/>
      <c r="C1270" s="1019"/>
      <c r="D1270" s="1019"/>
      <c r="E1270" s="1019"/>
      <c r="F1270" s="1019"/>
      <c r="G1270" s="1019"/>
      <c r="H1270" s="1020"/>
    </row>
    <row r="1271" spans="1:8" ht="18.25" customHeight="1">
      <c r="A1271" s="305"/>
      <c r="B1271" s="351" t="s">
        <v>560</v>
      </c>
      <c r="C1271" s="1013" t="str">
        <f>IF('statement of marks'!H36="","",'statement of marks'!H36)</f>
        <v>v 030</v>
      </c>
      <c r="D1271" s="1013"/>
      <c r="E1271" s="1013"/>
      <c r="F1271" s="1013"/>
      <c r="G1271" s="1013"/>
      <c r="H1271" s="1014"/>
    </row>
    <row r="1272" spans="1:8" ht="18.25" customHeight="1">
      <c r="A1272" s="305"/>
      <c r="B1272" s="351" t="s">
        <v>561</v>
      </c>
      <c r="C1272" s="1013" t="str">
        <f>IF('statement of marks'!I36="","",'statement of marks'!I36)</f>
        <v>c 030</v>
      </c>
      <c r="D1272" s="1013"/>
      <c r="E1272" s="1013"/>
      <c r="F1272" s="1013"/>
      <c r="G1272" s="1013"/>
      <c r="H1272" s="1014"/>
    </row>
    <row r="1273" spans="1:8" ht="18.25" customHeight="1">
      <c r="A1273" s="305"/>
      <c r="B1273" s="351" t="s">
        <v>562</v>
      </c>
      <c r="C1273" s="1013" t="str">
        <f>IF('statement of marks'!J36="","",'statement of marks'!J36)</f>
        <v>l 030</v>
      </c>
      <c r="D1273" s="1013"/>
      <c r="E1273" s="1013"/>
      <c r="F1273" s="1013"/>
      <c r="G1273" s="1013"/>
      <c r="H1273" s="1014"/>
    </row>
    <row r="1274" spans="1:8" ht="18.25" customHeight="1">
      <c r="A1274" s="305"/>
      <c r="B1274" s="351" t="s">
        <v>567</v>
      </c>
      <c r="C1274" s="317" t="str">
        <f>IF('statement of marks'!F36="","",'statement of marks'!F36)</f>
        <v/>
      </c>
      <c r="D1274" s="318" t="s">
        <v>602</v>
      </c>
      <c r="E1274" s="1037" t="str">
        <f>IF('statement of marks'!G36="","",'statement of marks'!G36)</f>
        <v/>
      </c>
      <c r="F1274" s="1037"/>
      <c r="G1274" s="1037"/>
      <c r="H1274" s="1038"/>
    </row>
    <row r="1275" spans="1:8" ht="18.25" customHeight="1">
      <c r="A1275" s="305"/>
      <c r="B1275" s="351" t="s">
        <v>565</v>
      </c>
      <c r="C1275" s="319" t="s">
        <v>592</v>
      </c>
      <c r="D1275" s="320" t="s">
        <v>593</v>
      </c>
      <c r="E1275" s="320" t="s">
        <v>594</v>
      </c>
      <c r="F1275" s="320" t="s">
        <v>595</v>
      </c>
      <c r="G1275" s="320" t="s">
        <v>596</v>
      </c>
      <c r="H1275" s="321"/>
    </row>
    <row r="1276" spans="1:8" ht="18.25" customHeight="1">
      <c r="A1276" s="305"/>
      <c r="B1276" s="350" t="s">
        <v>597</v>
      </c>
      <c r="C1276" s="323" t="str">
        <f>IF(AND('statement of marks'!$D$3=1,'statement of marks'!CX36="mRrh.kZ"),'statement of marks'!$F$3,"")</f>
        <v/>
      </c>
      <c r="D1276" s="323" t="str">
        <f>IF(AND('statement of marks'!$D$3=2,'statement of marks'!CX36="mRrh.kZ"),'statement of marks'!$F$3,"")</f>
        <v/>
      </c>
      <c r="E1276" s="323" t="str">
        <f>IF(AND('statement of marks'!$D$3=3,'statement of marks'!CX36="mRrh.kZ"),'statement of marks'!$F$3,"")</f>
        <v/>
      </c>
      <c r="F1276" s="323" t="str">
        <f>IF(AND('statement of marks'!$D$3=4,'statement of marks'!CX36="mRrh.kZ"),'statement of marks'!$F$3,"")</f>
        <v/>
      </c>
      <c r="G1276" s="323" t="str">
        <f>IF(AND('statement of marks'!$D$3=5,'statement of marks'!CX36="mRrh.kZ"),'statement of marks'!$F$3,"")</f>
        <v/>
      </c>
      <c r="H1276" s="321"/>
    </row>
    <row r="1277" spans="1:8" ht="18.25" customHeight="1">
      <c r="A1277" s="305"/>
      <c r="B1277" s="350" t="str">
        <f>'statement of marks'!$BZ$5</f>
        <v>fgUnh</v>
      </c>
      <c r="C1277" s="324"/>
      <c r="D1277" s="325"/>
      <c r="E1277" s="326" t="str">
        <f>IF(OR('statement of marks'!$CB36="",E1276=""),"",'statement of marks'!$CB36)</f>
        <v/>
      </c>
      <c r="F1277" s="326" t="str">
        <f>IF(OR('statement of marks'!$CB36="",F1276=""),"",'statement of marks'!$CB36)</f>
        <v/>
      </c>
      <c r="G1277" s="326" t="str">
        <f>IF(OR('statement of marks'!$CB36="",G1276=""),"",'statement of marks'!$CB36)</f>
        <v/>
      </c>
      <c r="H1277" s="321"/>
    </row>
    <row r="1278" spans="1:8" ht="18.25" customHeight="1">
      <c r="A1278" s="305"/>
      <c r="B1278" s="350" t="str">
        <f>'statement of marks'!$CC$5</f>
        <v>vaxszth</v>
      </c>
      <c r="C1278" s="324"/>
      <c r="D1278" s="325"/>
      <c r="E1278" s="326" t="str">
        <f>IF(OR('statement of marks'!$CE36="",E1276=""),"",'statement of marks'!$CE36)</f>
        <v/>
      </c>
      <c r="F1278" s="326" t="str">
        <f>IF(OR('statement of marks'!$CE36="",F1276=""),"",'statement of marks'!$CE36)</f>
        <v/>
      </c>
      <c r="G1278" s="326" t="str">
        <f>IF(OR('statement of marks'!$CE36="",G1276=""),"",'statement of marks'!$CE36)</f>
        <v/>
      </c>
      <c r="H1278" s="321"/>
    </row>
    <row r="1279" spans="1:8" ht="18.25" customHeight="1">
      <c r="A1279" s="305"/>
      <c r="B1279" s="350" t="str">
        <f>'statement of marks'!$CF$5</f>
        <v>xf.kr</v>
      </c>
      <c r="C1279" s="324"/>
      <c r="D1279" s="325"/>
      <c r="E1279" s="326" t="str">
        <f>IF(OR('statement of marks'!$CH36="",E1276=""),"",'statement of marks'!$CH36)</f>
        <v/>
      </c>
      <c r="F1279" s="326" t="str">
        <f>IF(OR('statement of marks'!$CH36="",F1276=""),"",'statement of marks'!$CH36)</f>
        <v/>
      </c>
      <c r="G1279" s="326" t="str">
        <f>IF(OR('statement of marks'!$CH36="",G1276=""),"",'statement of marks'!$CH36)</f>
        <v/>
      </c>
      <c r="H1279" s="321"/>
    </row>
    <row r="1280" spans="1:8" ht="18.25" customHeight="1">
      <c r="A1280" s="305"/>
      <c r="B1280" s="350" t="str">
        <f>'statement of marks'!$CI$5</f>
        <v>Ik;kZoj.k v/;;u</v>
      </c>
      <c r="C1280" s="324"/>
      <c r="D1280" s="325"/>
      <c r="E1280" s="326" t="str">
        <f>IF(OR('statement of marks'!$CK36="",E1277=""),"",'statement of marks'!$CK36)</f>
        <v/>
      </c>
      <c r="F1280" s="326" t="str">
        <f>IF(OR('statement of marks'!$CK36="",F1277=""),"",'statement of marks'!$CK36)</f>
        <v/>
      </c>
      <c r="G1280" s="326" t="str">
        <f>IF(OR('statement of marks'!$CK36="",G1277=""),"",'statement of marks'!$CK36)</f>
        <v/>
      </c>
      <c r="H1280" s="321"/>
    </row>
    <row r="1281" spans="1:8" ht="18.25" customHeight="1">
      <c r="A1281" s="305"/>
      <c r="B1281" s="350" t="str">
        <f>'statement of marks'!$CL$5</f>
        <v>dk;kZuqHko</v>
      </c>
      <c r="C1281" s="324"/>
      <c r="D1281" s="325"/>
      <c r="E1281" s="326" t="str">
        <f>IF(OR('statement of marks'!$CN36="",E1276=""),"",'statement of marks'!$CN36)</f>
        <v/>
      </c>
      <c r="F1281" s="326" t="str">
        <f>IF(OR('statement of marks'!$CN36="",F1276=""),"",'statement of marks'!$CN36)</f>
        <v/>
      </c>
      <c r="G1281" s="326" t="str">
        <f>IF(OR('statement of marks'!$CN36="",G1276=""),"",'statement of marks'!$CN36)</f>
        <v/>
      </c>
      <c r="H1281" s="321"/>
    </row>
    <row r="1282" spans="1:8" ht="18.25" customHeight="1">
      <c r="A1282" s="305"/>
      <c r="B1282" s="350" t="str">
        <f>'statement of marks'!$CO$5</f>
        <v>dyk f'k{kk</v>
      </c>
      <c r="C1282" s="324"/>
      <c r="D1282" s="325"/>
      <c r="E1282" s="327" t="str">
        <f>IF(OR('statement of marks'!$CQ36="",E1276=""),"",'statement of marks'!$CQ36)</f>
        <v/>
      </c>
      <c r="F1282" s="327" t="str">
        <f>IF(OR('statement of marks'!$CQ36="",F1276=""),"",'statement of marks'!$CQ36)</f>
        <v/>
      </c>
      <c r="G1282" s="327" t="str">
        <f>IF(OR('statement of marks'!$CQ36="",G1276=""),"",'statement of marks'!$CQ36)</f>
        <v/>
      </c>
      <c r="H1282" s="321"/>
    </row>
    <row r="1283" spans="1:8" ht="18.25" customHeight="1">
      <c r="A1283" s="305"/>
      <c r="B1283" s="328" t="s">
        <v>624</v>
      </c>
      <c r="C1283" s="329" t="str">
        <f>C1276</f>
        <v/>
      </c>
      <c r="D1283" s="329" t="str">
        <f>D1276</f>
        <v/>
      </c>
      <c r="E1283" s="330" t="str">
        <f>E1276</f>
        <v/>
      </c>
      <c r="F1283" s="329" t="str">
        <f>F1276</f>
        <v/>
      </c>
      <c r="G1283" s="329" t="str">
        <f>G1276</f>
        <v/>
      </c>
      <c r="H1283" s="321"/>
    </row>
    <row r="1284" spans="1:8" ht="18.25" customHeight="1">
      <c r="A1284" s="305"/>
      <c r="B1284" s="350" t="str">
        <f>'statement of marks'!$CV$5</f>
        <v>Nk= mifLFkfr</v>
      </c>
      <c r="C1284" s="331"/>
      <c r="D1284" s="331"/>
      <c r="E1284" s="332" t="str">
        <f>IF(OR('statement of marks'!$CV36="",E1276=""),"",'statement of marks'!$CV36)</f>
        <v/>
      </c>
      <c r="F1284" s="332" t="str">
        <f>IF(OR('statement of marks'!$CV36="",F1276=""),"",'statement of marks'!$CV36)</f>
        <v/>
      </c>
      <c r="G1284" s="332" t="str">
        <f>IF(OR('statement of marks'!$CV36="",G1276=""),"",'statement of marks'!$CV36)</f>
        <v/>
      </c>
      <c r="H1284" s="321"/>
    </row>
    <row r="1285" spans="1:8" ht="18.25" customHeight="1">
      <c r="A1285" s="305"/>
      <c r="B1285" s="350" t="str">
        <f>'statement of marks'!$CU$5</f>
        <v>dqy ehfVax</v>
      </c>
      <c r="C1285" s="333"/>
      <c r="D1285" s="333"/>
      <c r="E1285" s="333" t="str">
        <f>IF(OR('statement of marks'!$CU36="",E1276=""),"",'statement of marks'!$CU36)</f>
        <v/>
      </c>
      <c r="F1285" s="333" t="str">
        <f>IF(OR('statement of marks'!$CU36="",F1276=""),"",'statement of marks'!$CU36)</f>
        <v/>
      </c>
      <c r="G1285" s="333" t="str">
        <f>IF(OR('statement of marks'!$CU36="",G1276=""),"",'statement of marks'!$CU36)</f>
        <v/>
      </c>
      <c r="H1285" s="321"/>
    </row>
    <row r="1286" spans="1:8" ht="18.25" customHeight="1">
      <c r="A1286" s="305"/>
      <c r="B1286" s="350" t="s">
        <v>600</v>
      </c>
      <c r="C1286" s="333" t="str">
        <f>IF(OR(C1284="",C1285=""),"",C1284/C1285*100)</f>
        <v/>
      </c>
      <c r="D1286" s="333" t="str">
        <f t="shared" ref="D1286:G1286" si="32">IF(OR(D1284="",D1285=""),"",D1284/D1285*100)</f>
        <v/>
      </c>
      <c r="E1286" s="333" t="str">
        <f t="shared" si="32"/>
        <v/>
      </c>
      <c r="F1286" s="333" t="str">
        <f t="shared" si="32"/>
        <v/>
      </c>
      <c r="G1286" s="333" t="str">
        <f t="shared" si="32"/>
        <v/>
      </c>
      <c r="H1286" s="321"/>
    </row>
    <row r="1287" spans="1:8" ht="18.25" customHeight="1">
      <c r="A1287" s="305"/>
      <c r="B1287" s="350" t="s">
        <v>601</v>
      </c>
      <c r="C1287" s="333"/>
      <c r="D1287" s="333"/>
      <c r="E1287" s="333"/>
      <c r="F1287" s="333"/>
      <c r="G1287" s="333"/>
      <c r="H1287" s="321"/>
    </row>
    <row r="1288" spans="1:8" ht="18.25" customHeight="1">
      <c r="A1288" s="305"/>
      <c r="B1288" s="351" t="s">
        <v>598</v>
      </c>
      <c r="C1288" s="1028" t="str">
        <f>IF('statement of marks'!DE36="","",'statement of marks'!DE36)</f>
        <v/>
      </c>
      <c r="D1288" s="1029"/>
      <c r="E1288" s="1029"/>
      <c r="F1288" s="1029"/>
      <c r="G1288" s="1029"/>
      <c r="H1288" s="1030"/>
    </row>
    <row r="1289" spans="1:8" ht="18.25" customHeight="1">
      <c r="A1289" s="1033"/>
      <c r="B1289" s="1034"/>
      <c r="C1289" s="1026"/>
      <c r="D1289" s="1026"/>
      <c r="E1289" s="1026"/>
      <c r="F1289" s="1026"/>
      <c r="G1289" s="1026"/>
      <c r="H1289" s="1027"/>
    </row>
    <row r="1290" spans="1:8" ht="18.25" customHeight="1" thickBot="1">
      <c r="A1290" s="1031" t="s">
        <v>603</v>
      </c>
      <c r="B1290" s="1032"/>
      <c r="C1290" s="1032" t="s">
        <v>66</v>
      </c>
      <c r="D1290" s="1032"/>
      <c r="E1290" s="1032"/>
      <c r="F1290" s="1035" t="s">
        <v>604</v>
      </c>
      <c r="G1290" s="1035"/>
      <c r="H1290" s="1036"/>
    </row>
    <row r="1291" spans="1:8" ht="18.25" customHeight="1">
      <c r="A1291" s="1015" t="s">
        <v>572</v>
      </c>
      <c r="B1291" s="1016"/>
      <c r="C1291" s="1016"/>
      <c r="D1291" s="1016"/>
      <c r="E1291" s="1016"/>
      <c r="F1291" s="1016"/>
      <c r="G1291" s="1016"/>
      <c r="H1291" s="1017"/>
    </row>
    <row r="1292" spans="1:8" ht="18.25" customHeight="1">
      <c r="A1292" s="1018" t="s">
        <v>591</v>
      </c>
      <c r="B1292" s="1019"/>
      <c r="C1292" s="1019"/>
      <c r="D1292" s="1019"/>
      <c r="E1292" s="1019"/>
      <c r="F1292" s="1019"/>
      <c r="G1292" s="1019"/>
      <c r="H1292" s="1020"/>
    </row>
    <row r="1293" spans="1:8" ht="18.25" customHeight="1">
      <c r="A1293" s="305"/>
      <c r="B1293" s="1021" t="s">
        <v>67</v>
      </c>
      <c r="C1293" s="1021"/>
      <c r="D1293" s="306">
        <f>YEAR(details!F37)</f>
        <v>1900</v>
      </c>
      <c r="E1293" s="352" t="s">
        <v>574</v>
      </c>
      <c r="F1293" s="308" t="str">
        <f>'statement of marks'!$F$3</f>
        <v>2015-16</v>
      </c>
      <c r="G1293" s="1021" t="s">
        <v>575</v>
      </c>
      <c r="H1293" s="1022"/>
    </row>
    <row r="1294" spans="1:8" ht="18.25" customHeight="1">
      <c r="A1294" s="305"/>
      <c r="B1294" s="1000" t="s">
        <v>573</v>
      </c>
      <c r="C1294" s="1001"/>
      <c r="D1294" s="1013" t="str">
        <f>'statement of marks'!$A$1</f>
        <v>jk- ck- ek/;fed fo|ky; uohu] fuEckgsM+k</v>
      </c>
      <c r="E1294" s="1013"/>
      <c r="F1294" s="1013"/>
      <c r="G1294" s="1013"/>
      <c r="H1294" s="1014"/>
    </row>
    <row r="1295" spans="1:8" ht="18.25" customHeight="1">
      <c r="A1295" s="305"/>
      <c r="B1295" s="1000" t="str">
        <f>'statement of marks'!$H$3</f>
        <v xml:space="preserve">fo|ky; dk Mkbl dksM+ </v>
      </c>
      <c r="C1295" s="1001"/>
      <c r="D1295" s="1009" t="str">
        <f>'statement of marks'!$I$3</f>
        <v>00001</v>
      </c>
      <c r="E1295" s="1010"/>
      <c r="F1295" s="1011"/>
      <c r="G1295" s="1011"/>
      <c r="H1295" s="1012"/>
    </row>
    <row r="1296" spans="1:8" ht="18.25" customHeight="1">
      <c r="A1296" s="305"/>
      <c r="B1296" s="1000" t="s">
        <v>560</v>
      </c>
      <c r="C1296" s="1001"/>
      <c r="D1296" s="1013" t="str">
        <f>IF('statement of marks'!H37="","",'statement of marks'!H37)</f>
        <v>v 031</v>
      </c>
      <c r="E1296" s="1013"/>
      <c r="F1296" s="1013"/>
      <c r="G1296" s="1013"/>
      <c r="H1296" s="1014"/>
    </row>
    <row r="1297" spans="1:8" ht="18.25" customHeight="1">
      <c r="A1297" s="305"/>
      <c r="B1297" s="1000" t="s">
        <v>576</v>
      </c>
      <c r="C1297" s="1001"/>
      <c r="D1297" s="309" t="str">
        <f>IF('statement of marks'!C37="B","Nk=",IF('statement of marks'!C37="G","Nk=k",""))</f>
        <v/>
      </c>
      <c r="E1297" s="353" t="s">
        <v>566</v>
      </c>
      <c r="F1297" s="1040" t="str">
        <f>IF('statement of marks'!B37="","",'statement of marks'!B37)</f>
        <v/>
      </c>
      <c r="G1297" s="1040"/>
      <c r="H1297" s="1041"/>
    </row>
    <row r="1298" spans="1:8" ht="18.25" customHeight="1">
      <c r="A1298" s="305"/>
      <c r="B1298" s="1000" t="s">
        <v>562</v>
      </c>
      <c r="C1298" s="1001"/>
      <c r="D1298" s="1013" t="str">
        <f>IF('statement of marks'!J37="","",'statement of marks'!J37)</f>
        <v>l 031</v>
      </c>
      <c r="E1298" s="1013"/>
      <c r="F1298" s="1013"/>
      <c r="G1298" s="1013"/>
      <c r="H1298" s="1014"/>
    </row>
    <row r="1299" spans="1:8" ht="18.25" customHeight="1">
      <c r="A1299" s="305"/>
      <c r="B1299" s="1000" t="s">
        <v>561</v>
      </c>
      <c r="C1299" s="1001"/>
      <c r="D1299" s="1013" t="str">
        <f>IF('statement of marks'!I37="","",'statement of marks'!I37)</f>
        <v>c 031</v>
      </c>
      <c r="E1299" s="1013"/>
      <c r="F1299" s="1013"/>
      <c r="G1299" s="1013"/>
      <c r="H1299" s="1014"/>
    </row>
    <row r="1300" spans="1:8" ht="18.25" customHeight="1">
      <c r="A1300" s="305"/>
      <c r="B1300" s="1000" t="s">
        <v>578</v>
      </c>
      <c r="C1300" s="1001"/>
      <c r="D1300" s="1013" t="str">
        <f>IF(details!M37="","",details!M37)</f>
        <v/>
      </c>
      <c r="E1300" s="1013"/>
      <c r="F1300" s="1013"/>
      <c r="G1300" s="1013"/>
      <c r="H1300" s="1014"/>
    </row>
    <row r="1301" spans="1:8" ht="18.25" customHeight="1">
      <c r="A1301" s="305"/>
      <c r="B1301" s="1000" t="s">
        <v>623</v>
      </c>
      <c r="C1301" s="1001"/>
      <c r="D1301" s="1013" t="str">
        <f>IF(details!N37="","",details!N37)</f>
        <v/>
      </c>
      <c r="E1301" s="1013"/>
      <c r="F1301" s="1013"/>
      <c r="G1301" s="1013"/>
      <c r="H1301" s="1014"/>
    </row>
    <row r="1302" spans="1:8" ht="18.25" customHeight="1">
      <c r="A1302" s="305"/>
      <c r="B1302" s="1000" t="s">
        <v>64</v>
      </c>
      <c r="C1302" s="1001"/>
      <c r="D1302" s="311" t="str">
        <f>'statement of marks'!$D$3</f>
        <v>2 A</v>
      </c>
      <c r="E1302" s="312" t="s">
        <v>564</v>
      </c>
      <c r="F1302" s="313" t="str">
        <f>IF('statement of marks'!E37="","",'statement of marks'!E37)</f>
        <v/>
      </c>
      <c r="G1302" s="312" t="s">
        <v>577</v>
      </c>
      <c r="H1302" s="314" t="str">
        <f>IF(details!F37="","",details!F37)</f>
        <v/>
      </c>
    </row>
    <row r="1303" spans="1:8" ht="18.25" customHeight="1">
      <c r="A1303" s="305"/>
      <c r="B1303" s="1000" t="s">
        <v>567</v>
      </c>
      <c r="C1303" s="1001"/>
      <c r="D1303" s="1044" t="str">
        <f>IF('statement of marks'!F37="","",'statement of marks'!F37)</f>
        <v/>
      </c>
      <c r="E1303" s="1044"/>
      <c r="F1303" s="1044"/>
      <c r="G1303" s="1044"/>
      <c r="H1303" s="1045"/>
    </row>
    <row r="1304" spans="1:8" ht="18.25" customHeight="1">
      <c r="A1304" s="305"/>
      <c r="B1304" s="1000" t="s">
        <v>568</v>
      </c>
      <c r="C1304" s="1001"/>
      <c r="D1304" s="1037" t="str">
        <f>IF('statement of marks'!G37="","",'statement of marks'!G37)</f>
        <v/>
      </c>
      <c r="E1304" s="1037"/>
      <c r="F1304" s="1037"/>
      <c r="G1304" s="1037"/>
      <c r="H1304" s="1038"/>
    </row>
    <row r="1305" spans="1:8" ht="18.25" customHeight="1">
      <c r="A1305" s="305"/>
      <c r="B1305" s="1023" t="s">
        <v>579</v>
      </c>
      <c r="C1305" s="1024"/>
      <c r="D1305" s="1024"/>
      <c r="E1305" s="1025"/>
      <c r="F1305" s="1046" t="str">
        <f>IF(details!P37="","",details!P37)</f>
        <v/>
      </c>
      <c r="G1305" s="1046"/>
      <c r="H1305" s="1047"/>
    </row>
    <row r="1306" spans="1:8" ht="18.25" customHeight="1">
      <c r="A1306" s="305"/>
      <c r="B1306" s="1000" t="s">
        <v>583</v>
      </c>
      <c r="C1306" s="1001"/>
      <c r="D1306" s="1013" t="str">
        <f>IF(details!L37="","",details!L37)</f>
        <v>Ik 031</v>
      </c>
      <c r="E1306" s="1013"/>
      <c r="F1306" s="1013"/>
      <c r="G1306" s="1013"/>
      <c r="H1306" s="1014"/>
    </row>
    <row r="1307" spans="1:8" ht="18.25" customHeight="1">
      <c r="A1307" s="305"/>
      <c r="B1307" s="1000" t="s">
        <v>584</v>
      </c>
      <c r="C1307" s="1001"/>
      <c r="D1307" s="1013" t="str">
        <f>IF(details!O37="","",details!O37)</f>
        <v/>
      </c>
      <c r="E1307" s="1013"/>
      <c r="F1307" s="1013"/>
      <c r="G1307" s="1013"/>
      <c r="H1307" s="1014"/>
    </row>
    <row r="1308" spans="1:8" ht="18.25" customHeight="1">
      <c r="A1308" s="305"/>
      <c r="B1308" s="1000" t="s">
        <v>585</v>
      </c>
      <c r="C1308" s="1001"/>
      <c r="D1308" s="354" t="str">
        <f>IF('statement of marks'!CX37="mRrh.kZ",'statement of marks'!$D$3,"")</f>
        <v/>
      </c>
      <c r="E1308" s="1003" t="s">
        <v>586</v>
      </c>
      <c r="F1308" s="1003"/>
      <c r="G1308" s="1042" t="str">
        <f>IF(D1308="","",D1308+1)</f>
        <v/>
      </c>
      <c r="H1308" s="1043"/>
    </row>
    <row r="1309" spans="1:8" ht="18.25" customHeight="1">
      <c r="A1309" s="305"/>
      <c r="B1309" s="1000" t="s">
        <v>587</v>
      </c>
      <c r="C1309" s="1001"/>
      <c r="D1309" s="1006">
        <f>IF(details!$L$4="","",details!$L$4)</f>
        <v>42460</v>
      </c>
      <c r="E1309" s="1007"/>
      <c r="F1309" s="1003"/>
      <c r="G1309" s="1003"/>
      <c r="H1309" s="1048"/>
    </row>
    <row r="1310" spans="1:8" ht="18.25" customHeight="1">
      <c r="A1310" s="305"/>
      <c r="B1310" s="1003"/>
      <c r="C1310" s="1003"/>
      <c r="D1310" s="1004"/>
      <c r="E1310" s="1005"/>
      <c r="F1310" s="1002"/>
      <c r="G1310" s="1002"/>
      <c r="H1310" s="1008"/>
    </row>
    <row r="1311" spans="1:8" ht="18.25" customHeight="1">
      <c r="A1311" s="305"/>
      <c r="B1311" s="1003" t="str">
        <f>IF(details!$H$4="","",details!$H$4)</f>
        <v>Jherh js[kk oekZ</v>
      </c>
      <c r="C1311" s="1003"/>
      <c r="D1311" s="1004"/>
      <c r="E1311" s="1005"/>
      <c r="F1311" s="1002" t="str">
        <f>IF(details!$E$4="","",details!$E$4)</f>
        <v>Jh jk/ks';ke tk'kh</v>
      </c>
      <c r="G1311" s="1002"/>
      <c r="H1311" s="1008"/>
    </row>
    <row r="1312" spans="1:8" ht="18.25" customHeight="1">
      <c r="A1312" s="1039" t="s">
        <v>588</v>
      </c>
      <c r="B1312" s="1002"/>
      <c r="C1312" s="1002"/>
      <c r="D1312" s="1002" t="s">
        <v>589</v>
      </c>
      <c r="E1312" s="1002"/>
      <c r="F1312" s="1002" t="s">
        <v>590</v>
      </c>
      <c r="G1312" s="1002"/>
      <c r="H1312" s="1008"/>
    </row>
    <row r="1313" spans="1:8" ht="18.25" customHeight="1">
      <c r="A1313" s="1018" t="s">
        <v>599</v>
      </c>
      <c r="B1313" s="1019"/>
      <c r="C1313" s="1019"/>
      <c r="D1313" s="1019"/>
      <c r="E1313" s="1019"/>
      <c r="F1313" s="1019"/>
      <c r="G1313" s="1019"/>
      <c r="H1313" s="1020"/>
    </row>
    <row r="1314" spans="1:8" ht="18.25" customHeight="1">
      <c r="A1314" s="305"/>
      <c r="B1314" s="351" t="s">
        <v>560</v>
      </c>
      <c r="C1314" s="1013" t="str">
        <f>IF('statement of marks'!H37="","",'statement of marks'!H37)</f>
        <v>v 031</v>
      </c>
      <c r="D1314" s="1013"/>
      <c r="E1314" s="1013"/>
      <c r="F1314" s="1013"/>
      <c r="G1314" s="1013"/>
      <c r="H1314" s="1014"/>
    </row>
    <row r="1315" spans="1:8" ht="18.25" customHeight="1">
      <c r="A1315" s="305"/>
      <c r="B1315" s="351" t="s">
        <v>561</v>
      </c>
      <c r="C1315" s="1013" t="str">
        <f>IF('statement of marks'!I37="","",'statement of marks'!I37)</f>
        <v>c 031</v>
      </c>
      <c r="D1315" s="1013"/>
      <c r="E1315" s="1013"/>
      <c r="F1315" s="1013"/>
      <c r="G1315" s="1013"/>
      <c r="H1315" s="1014"/>
    </row>
    <row r="1316" spans="1:8" ht="18.25" customHeight="1">
      <c r="A1316" s="305"/>
      <c r="B1316" s="351" t="s">
        <v>562</v>
      </c>
      <c r="C1316" s="1013" t="str">
        <f>IF('statement of marks'!J37="","",'statement of marks'!J37)</f>
        <v>l 031</v>
      </c>
      <c r="D1316" s="1013"/>
      <c r="E1316" s="1013"/>
      <c r="F1316" s="1013"/>
      <c r="G1316" s="1013"/>
      <c r="H1316" s="1014"/>
    </row>
    <row r="1317" spans="1:8" ht="18.25" customHeight="1">
      <c r="A1317" s="305"/>
      <c r="B1317" s="351" t="s">
        <v>567</v>
      </c>
      <c r="C1317" s="317" t="str">
        <f>IF('statement of marks'!F37="","",'statement of marks'!F37)</f>
        <v/>
      </c>
      <c r="D1317" s="318" t="s">
        <v>602</v>
      </c>
      <c r="E1317" s="1037" t="str">
        <f>IF('statement of marks'!G37="","",'statement of marks'!G37)</f>
        <v/>
      </c>
      <c r="F1317" s="1037"/>
      <c r="G1317" s="1037"/>
      <c r="H1317" s="1038"/>
    </row>
    <row r="1318" spans="1:8" ht="18.25" customHeight="1">
      <c r="A1318" s="305"/>
      <c r="B1318" s="351" t="s">
        <v>565</v>
      </c>
      <c r="C1318" s="319" t="s">
        <v>592</v>
      </c>
      <c r="D1318" s="320" t="s">
        <v>593</v>
      </c>
      <c r="E1318" s="320" t="s">
        <v>594</v>
      </c>
      <c r="F1318" s="320" t="s">
        <v>595</v>
      </c>
      <c r="G1318" s="320" t="s">
        <v>596</v>
      </c>
      <c r="H1318" s="321"/>
    </row>
    <row r="1319" spans="1:8" ht="18.25" customHeight="1">
      <c r="A1319" s="305"/>
      <c r="B1319" s="350" t="s">
        <v>597</v>
      </c>
      <c r="C1319" s="323" t="str">
        <f>IF(AND('statement of marks'!$D$3=1,'statement of marks'!CX37="mRrh.kZ"),'statement of marks'!$F$3,"")</f>
        <v/>
      </c>
      <c r="D1319" s="323" t="str">
        <f>IF(AND('statement of marks'!$D$3=2,'statement of marks'!CX37="mRrh.kZ"),'statement of marks'!$F$3,"")</f>
        <v/>
      </c>
      <c r="E1319" s="323" t="str">
        <f>IF(AND('statement of marks'!$D$3=3,'statement of marks'!CX37="mRrh.kZ"),'statement of marks'!$F$3,"")</f>
        <v/>
      </c>
      <c r="F1319" s="323" t="str">
        <f>IF(AND('statement of marks'!$D$3=4,'statement of marks'!CX37="mRrh.kZ"),'statement of marks'!$F$3,"")</f>
        <v/>
      </c>
      <c r="G1319" s="323" t="str">
        <f>IF(AND('statement of marks'!$D$3=5,'statement of marks'!CX37="mRrh.kZ"),'statement of marks'!$F$3,"")</f>
        <v/>
      </c>
      <c r="H1319" s="321"/>
    </row>
    <row r="1320" spans="1:8" ht="18.25" customHeight="1">
      <c r="A1320" s="305"/>
      <c r="B1320" s="350" t="str">
        <f>'statement of marks'!$BZ$5</f>
        <v>fgUnh</v>
      </c>
      <c r="C1320" s="324"/>
      <c r="D1320" s="325"/>
      <c r="E1320" s="326" t="str">
        <f>IF(OR('statement of marks'!$CB37="",E1319=""),"",'statement of marks'!$CB37)</f>
        <v/>
      </c>
      <c r="F1320" s="326" t="str">
        <f>IF(OR('statement of marks'!$CB37="",F1319=""),"",'statement of marks'!$CB37)</f>
        <v/>
      </c>
      <c r="G1320" s="326" t="str">
        <f>IF(OR('statement of marks'!$CB37="",G1319=""),"",'statement of marks'!$CB37)</f>
        <v/>
      </c>
      <c r="H1320" s="321"/>
    </row>
    <row r="1321" spans="1:8" ht="18.25" customHeight="1">
      <c r="A1321" s="305"/>
      <c r="B1321" s="350" t="str">
        <f>'statement of marks'!$CC$5</f>
        <v>vaxszth</v>
      </c>
      <c r="C1321" s="324"/>
      <c r="D1321" s="325"/>
      <c r="E1321" s="326" t="str">
        <f>IF(OR('statement of marks'!$CE37="",E1319=""),"",'statement of marks'!$CE37)</f>
        <v/>
      </c>
      <c r="F1321" s="326" t="str">
        <f>IF(OR('statement of marks'!$CE37="",F1319=""),"",'statement of marks'!$CE37)</f>
        <v/>
      </c>
      <c r="G1321" s="326" t="str">
        <f>IF(OR('statement of marks'!$CE37="",G1319=""),"",'statement of marks'!$CE37)</f>
        <v/>
      </c>
      <c r="H1321" s="321"/>
    </row>
    <row r="1322" spans="1:8" ht="18.25" customHeight="1">
      <c r="A1322" s="305"/>
      <c r="B1322" s="350" t="str">
        <f>'statement of marks'!$CF$5</f>
        <v>xf.kr</v>
      </c>
      <c r="C1322" s="324"/>
      <c r="D1322" s="325"/>
      <c r="E1322" s="326" t="str">
        <f>IF(OR('statement of marks'!$CH37="",E1319=""),"",'statement of marks'!$CH37)</f>
        <v/>
      </c>
      <c r="F1322" s="326" t="str">
        <f>IF(OR('statement of marks'!$CH37="",F1319=""),"",'statement of marks'!$CH37)</f>
        <v/>
      </c>
      <c r="G1322" s="326" t="str">
        <f>IF(OR('statement of marks'!$CH37="",G1319=""),"",'statement of marks'!$CH37)</f>
        <v/>
      </c>
      <c r="H1322" s="321"/>
    </row>
    <row r="1323" spans="1:8" ht="18.25" customHeight="1">
      <c r="A1323" s="305"/>
      <c r="B1323" s="350" t="str">
        <f>'statement of marks'!$CI$5</f>
        <v>Ik;kZoj.k v/;;u</v>
      </c>
      <c r="C1323" s="324"/>
      <c r="D1323" s="325"/>
      <c r="E1323" s="326" t="str">
        <f>IF(OR('statement of marks'!$CK37="",E1320=""),"",'statement of marks'!$CK37)</f>
        <v/>
      </c>
      <c r="F1323" s="326" t="str">
        <f>IF(OR('statement of marks'!$CK37="",F1320=""),"",'statement of marks'!$CK37)</f>
        <v/>
      </c>
      <c r="G1323" s="326" t="str">
        <f>IF(OR('statement of marks'!$CK37="",G1320=""),"",'statement of marks'!$CK37)</f>
        <v/>
      </c>
      <c r="H1323" s="321"/>
    </row>
    <row r="1324" spans="1:8" ht="18.25" customHeight="1">
      <c r="A1324" s="305"/>
      <c r="B1324" s="350" t="str">
        <f>'statement of marks'!$CL$5</f>
        <v>dk;kZuqHko</v>
      </c>
      <c r="C1324" s="324"/>
      <c r="D1324" s="325"/>
      <c r="E1324" s="326" t="str">
        <f>IF(OR('statement of marks'!$CN37="",E1319=""),"",'statement of marks'!$CN37)</f>
        <v/>
      </c>
      <c r="F1324" s="326" t="str">
        <f>IF(OR('statement of marks'!$CN37="",F1319=""),"",'statement of marks'!$CN37)</f>
        <v/>
      </c>
      <c r="G1324" s="326" t="str">
        <f>IF(OR('statement of marks'!$CN37="",G1319=""),"",'statement of marks'!$CN37)</f>
        <v/>
      </c>
      <c r="H1324" s="321"/>
    </row>
    <row r="1325" spans="1:8" ht="18.25" customHeight="1">
      <c r="A1325" s="305"/>
      <c r="B1325" s="350" t="str">
        <f>'statement of marks'!$CO$5</f>
        <v>dyk f'k{kk</v>
      </c>
      <c r="C1325" s="324"/>
      <c r="D1325" s="325"/>
      <c r="E1325" s="327" t="str">
        <f>IF(OR('statement of marks'!$CQ37="",E1319=""),"",'statement of marks'!$CQ37)</f>
        <v/>
      </c>
      <c r="F1325" s="327" t="str">
        <f>IF(OR('statement of marks'!$CQ37="",F1319=""),"",'statement of marks'!$CQ37)</f>
        <v/>
      </c>
      <c r="G1325" s="327" t="str">
        <f>IF(OR('statement of marks'!$CQ37="",G1319=""),"",'statement of marks'!$CQ37)</f>
        <v/>
      </c>
      <c r="H1325" s="321"/>
    </row>
    <row r="1326" spans="1:8" ht="18.25" customHeight="1">
      <c r="A1326" s="305"/>
      <c r="B1326" s="328" t="s">
        <v>624</v>
      </c>
      <c r="C1326" s="329" t="str">
        <f>C1319</f>
        <v/>
      </c>
      <c r="D1326" s="329" t="str">
        <f>D1319</f>
        <v/>
      </c>
      <c r="E1326" s="330" t="str">
        <f>E1319</f>
        <v/>
      </c>
      <c r="F1326" s="329" t="str">
        <f>F1319</f>
        <v/>
      </c>
      <c r="G1326" s="329" t="str">
        <f>G1319</f>
        <v/>
      </c>
      <c r="H1326" s="321"/>
    </row>
    <row r="1327" spans="1:8" ht="18.25" customHeight="1">
      <c r="A1327" s="305"/>
      <c r="B1327" s="350" t="str">
        <f>'statement of marks'!$CV$5</f>
        <v>Nk= mifLFkfr</v>
      </c>
      <c r="C1327" s="331"/>
      <c r="D1327" s="331"/>
      <c r="E1327" s="332" t="str">
        <f>IF(OR('statement of marks'!$CV37="",E1319=""),"",'statement of marks'!$CV37)</f>
        <v/>
      </c>
      <c r="F1327" s="332" t="str">
        <f>IF(OR('statement of marks'!$CV37="",F1319=""),"",'statement of marks'!$CV37)</f>
        <v/>
      </c>
      <c r="G1327" s="332" t="str">
        <f>IF(OR('statement of marks'!$CV37="",G1319=""),"",'statement of marks'!$CV37)</f>
        <v/>
      </c>
      <c r="H1327" s="321"/>
    </row>
    <row r="1328" spans="1:8" ht="18.25" customHeight="1">
      <c r="A1328" s="305"/>
      <c r="B1328" s="350" t="str">
        <f>'statement of marks'!$CU$5</f>
        <v>dqy ehfVax</v>
      </c>
      <c r="C1328" s="333"/>
      <c r="D1328" s="333"/>
      <c r="E1328" s="333" t="str">
        <f>IF(OR('statement of marks'!$CU37="",E1319=""),"",'statement of marks'!$CU37)</f>
        <v/>
      </c>
      <c r="F1328" s="333" t="str">
        <f>IF(OR('statement of marks'!$CU37="",F1319=""),"",'statement of marks'!$CU37)</f>
        <v/>
      </c>
      <c r="G1328" s="333" t="str">
        <f>IF(OR('statement of marks'!$CU37="",G1319=""),"",'statement of marks'!$CU37)</f>
        <v/>
      </c>
      <c r="H1328" s="321"/>
    </row>
    <row r="1329" spans="1:8" ht="18.25" customHeight="1">
      <c r="A1329" s="305"/>
      <c r="B1329" s="350" t="s">
        <v>600</v>
      </c>
      <c r="C1329" s="333" t="str">
        <f>IF(OR(C1327="",C1328=""),"",C1327/C1328*100)</f>
        <v/>
      </c>
      <c r="D1329" s="333" t="str">
        <f t="shared" ref="D1329:G1329" si="33">IF(OR(D1327="",D1328=""),"",D1327/D1328*100)</f>
        <v/>
      </c>
      <c r="E1329" s="333" t="str">
        <f t="shared" si="33"/>
        <v/>
      </c>
      <c r="F1329" s="333" t="str">
        <f t="shared" si="33"/>
        <v/>
      </c>
      <c r="G1329" s="333" t="str">
        <f t="shared" si="33"/>
        <v/>
      </c>
      <c r="H1329" s="321"/>
    </row>
    <row r="1330" spans="1:8" ht="18.25" customHeight="1">
      <c r="A1330" s="305"/>
      <c r="B1330" s="350" t="s">
        <v>601</v>
      </c>
      <c r="C1330" s="333"/>
      <c r="D1330" s="333"/>
      <c r="E1330" s="333"/>
      <c r="F1330" s="333"/>
      <c r="G1330" s="333"/>
      <c r="H1330" s="321"/>
    </row>
    <row r="1331" spans="1:8" ht="18.25" customHeight="1">
      <c r="A1331" s="305"/>
      <c r="B1331" s="351" t="s">
        <v>598</v>
      </c>
      <c r="C1331" s="1028" t="str">
        <f>IF('statement of marks'!DE37="","",'statement of marks'!DE37)</f>
        <v/>
      </c>
      <c r="D1331" s="1029"/>
      <c r="E1331" s="1029"/>
      <c r="F1331" s="1029"/>
      <c r="G1331" s="1029"/>
      <c r="H1331" s="1030"/>
    </row>
    <row r="1332" spans="1:8" ht="18.25" customHeight="1">
      <c r="A1332" s="1033"/>
      <c r="B1332" s="1034"/>
      <c r="C1332" s="1026"/>
      <c r="D1332" s="1026"/>
      <c r="E1332" s="1026"/>
      <c r="F1332" s="1026"/>
      <c r="G1332" s="1026"/>
      <c r="H1332" s="1027"/>
    </row>
    <row r="1333" spans="1:8" ht="18.25" customHeight="1" thickBot="1">
      <c r="A1333" s="1031" t="s">
        <v>603</v>
      </c>
      <c r="B1333" s="1032"/>
      <c r="C1333" s="1032" t="s">
        <v>66</v>
      </c>
      <c r="D1333" s="1032"/>
      <c r="E1333" s="1032"/>
      <c r="F1333" s="1035" t="s">
        <v>604</v>
      </c>
      <c r="G1333" s="1035"/>
      <c r="H1333" s="1036"/>
    </row>
    <row r="1334" spans="1:8" ht="18.25" customHeight="1">
      <c r="A1334" s="1015" t="s">
        <v>572</v>
      </c>
      <c r="B1334" s="1016"/>
      <c r="C1334" s="1016"/>
      <c r="D1334" s="1016"/>
      <c r="E1334" s="1016"/>
      <c r="F1334" s="1016"/>
      <c r="G1334" s="1016"/>
      <c r="H1334" s="1017"/>
    </row>
    <row r="1335" spans="1:8" ht="18.25" customHeight="1">
      <c r="A1335" s="1018" t="s">
        <v>591</v>
      </c>
      <c r="B1335" s="1019"/>
      <c r="C1335" s="1019"/>
      <c r="D1335" s="1019"/>
      <c r="E1335" s="1019"/>
      <c r="F1335" s="1019"/>
      <c r="G1335" s="1019"/>
      <c r="H1335" s="1020"/>
    </row>
    <row r="1336" spans="1:8" ht="18.25" customHeight="1">
      <c r="A1336" s="305"/>
      <c r="B1336" s="1021" t="s">
        <v>67</v>
      </c>
      <c r="C1336" s="1021"/>
      <c r="D1336" s="306">
        <f>YEAR(details!F38)</f>
        <v>1900</v>
      </c>
      <c r="E1336" s="352" t="s">
        <v>574</v>
      </c>
      <c r="F1336" s="308" t="str">
        <f>'statement of marks'!$F$3</f>
        <v>2015-16</v>
      </c>
      <c r="G1336" s="1021" t="s">
        <v>575</v>
      </c>
      <c r="H1336" s="1022"/>
    </row>
    <row r="1337" spans="1:8" ht="18.25" customHeight="1">
      <c r="A1337" s="305"/>
      <c r="B1337" s="1000" t="s">
        <v>573</v>
      </c>
      <c r="C1337" s="1001"/>
      <c r="D1337" s="1013" t="str">
        <f>'statement of marks'!$A$1</f>
        <v>jk- ck- ek/;fed fo|ky; uohu] fuEckgsM+k</v>
      </c>
      <c r="E1337" s="1013"/>
      <c r="F1337" s="1013"/>
      <c r="G1337" s="1013"/>
      <c r="H1337" s="1014"/>
    </row>
    <row r="1338" spans="1:8" ht="18.25" customHeight="1">
      <c r="A1338" s="305"/>
      <c r="B1338" s="1000" t="str">
        <f>'statement of marks'!$H$3</f>
        <v xml:space="preserve">fo|ky; dk Mkbl dksM+ </v>
      </c>
      <c r="C1338" s="1001"/>
      <c r="D1338" s="1009" t="str">
        <f>'statement of marks'!$I$3</f>
        <v>00001</v>
      </c>
      <c r="E1338" s="1010"/>
      <c r="F1338" s="1011"/>
      <c r="G1338" s="1011"/>
      <c r="H1338" s="1012"/>
    </row>
    <row r="1339" spans="1:8" ht="18.25" customHeight="1">
      <c r="A1339" s="305"/>
      <c r="B1339" s="1000" t="s">
        <v>560</v>
      </c>
      <c r="C1339" s="1001"/>
      <c r="D1339" s="1013" t="str">
        <f>IF('statement of marks'!H38="","",'statement of marks'!H38)</f>
        <v>v 032</v>
      </c>
      <c r="E1339" s="1013"/>
      <c r="F1339" s="1013"/>
      <c r="G1339" s="1013"/>
      <c r="H1339" s="1014"/>
    </row>
    <row r="1340" spans="1:8" ht="18.25" customHeight="1">
      <c r="A1340" s="305"/>
      <c r="B1340" s="1000" t="s">
        <v>576</v>
      </c>
      <c r="C1340" s="1001"/>
      <c r="D1340" s="309" t="str">
        <f>IF('statement of marks'!C38="B","Nk=",IF('statement of marks'!C38="G","Nk=k",""))</f>
        <v/>
      </c>
      <c r="E1340" s="353" t="s">
        <v>566</v>
      </c>
      <c r="F1340" s="1040" t="str">
        <f>IF('statement of marks'!B38="","",'statement of marks'!B38)</f>
        <v/>
      </c>
      <c r="G1340" s="1040"/>
      <c r="H1340" s="1041"/>
    </row>
    <row r="1341" spans="1:8" ht="18.25" customHeight="1">
      <c r="A1341" s="305"/>
      <c r="B1341" s="1000" t="s">
        <v>562</v>
      </c>
      <c r="C1341" s="1001"/>
      <c r="D1341" s="1013" t="str">
        <f>IF('statement of marks'!J38="","",'statement of marks'!J38)</f>
        <v>l 032</v>
      </c>
      <c r="E1341" s="1013"/>
      <c r="F1341" s="1013"/>
      <c r="G1341" s="1013"/>
      <c r="H1341" s="1014"/>
    </row>
    <row r="1342" spans="1:8" ht="18.25" customHeight="1">
      <c r="A1342" s="305"/>
      <c r="B1342" s="1000" t="s">
        <v>561</v>
      </c>
      <c r="C1342" s="1001"/>
      <c r="D1342" s="1013" t="str">
        <f>IF('statement of marks'!I38="","",'statement of marks'!I38)</f>
        <v>c 032</v>
      </c>
      <c r="E1342" s="1013"/>
      <c r="F1342" s="1013"/>
      <c r="G1342" s="1013"/>
      <c r="H1342" s="1014"/>
    </row>
    <row r="1343" spans="1:8" ht="18.25" customHeight="1">
      <c r="A1343" s="305"/>
      <c r="B1343" s="1000" t="s">
        <v>578</v>
      </c>
      <c r="C1343" s="1001"/>
      <c r="D1343" s="1013" t="str">
        <f>IF(details!M38="","",details!M38)</f>
        <v/>
      </c>
      <c r="E1343" s="1013"/>
      <c r="F1343" s="1013"/>
      <c r="G1343" s="1013"/>
      <c r="H1343" s="1014"/>
    </row>
    <row r="1344" spans="1:8" ht="18.25" customHeight="1">
      <c r="A1344" s="305"/>
      <c r="B1344" s="1000" t="s">
        <v>623</v>
      </c>
      <c r="C1344" s="1001"/>
      <c r="D1344" s="1013" t="str">
        <f>IF(details!N38="","",details!N38)</f>
        <v/>
      </c>
      <c r="E1344" s="1013"/>
      <c r="F1344" s="1013"/>
      <c r="G1344" s="1013"/>
      <c r="H1344" s="1014"/>
    </row>
    <row r="1345" spans="1:8" ht="18.25" customHeight="1">
      <c r="A1345" s="305"/>
      <c r="B1345" s="1000" t="s">
        <v>64</v>
      </c>
      <c r="C1345" s="1001"/>
      <c r="D1345" s="311" t="str">
        <f>'statement of marks'!$D$3</f>
        <v>2 A</v>
      </c>
      <c r="E1345" s="312" t="s">
        <v>564</v>
      </c>
      <c r="F1345" s="313" t="str">
        <f>IF('statement of marks'!E38="","",'statement of marks'!E38)</f>
        <v/>
      </c>
      <c r="G1345" s="312" t="s">
        <v>577</v>
      </c>
      <c r="H1345" s="314" t="str">
        <f>IF(details!F38="","",details!F38)</f>
        <v/>
      </c>
    </row>
    <row r="1346" spans="1:8" ht="18.25" customHeight="1">
      <c r="A1346" s="305"/>
      <c r="B1346" s="1000" t="s">
        <v>567</v>
      </c>
      <c r="C1346" s="1001"/>
      <c r="D1346" s="1044" t="str">
        <f>IF('statement of marks'!F38="","",'statement of marks'!F38)</f>
        <v/>
      </c>
      <c r="E1346" s="1044"/>
      <c r="F1346" s="1044"/>
      <c r="G1346" s="1044"/>
      <c r="H1346" s="1045"/>
    </row>
    <row r="1347" spans="1:8" ht="18.25" customHeight="1">
      <c r="A1347" s="305"/>
      <c r="B1347" s="1000" t="s">
        <v>568</v>
      </c>
      <c r="C1347" s="1001"/>
      <c r="D1347" s="1037" t="str">
        <f>IF('statement of marks'!G38="","",'statement of marks'!G38)</f>
        <v/>
      </c>
      <c r="E1347" s="1037"/>
      <c r="F1347" s="1037"/>
      <c r="G1347" s="1037"/>
      <c r="H1347" s="1038"/>
    </row>
    <row r="1348" spans="1:8" ht="18.25" customHeight="1">
      <c r="A1348" s="305"/>
      <c r="B1348" s="1023" t="s">
        <v>579</v>
      </c>
      <c r="C1348" s="1024"/>
      <c r="D1348" s="1024"/>
      <c r="E1348" s="1025"/>
      <c r="F1348" s="1046" t="str">
        <f>IF(details!P38="","",details!P38)</f>
        <v/>
      </c>
      <c r="G1348" s="1046"/>
      <c r="H1348" s="1047"/>
    </row>
    <row r="1349" spans="1:8" ht="18.25" customHeight="1">
      <c r="A1349" s="305"/>
      <c r="B1349" s="1000" t="s">
        <v>583</v>
      </c>
      <c r="C1349" s="1001"/>
      <c r="D1349" s="1013" t="str">
        <f>IF(details!L38="","",details!L38)</f>
        <v>Ik 032</v>
      </c>
      <c r="E1349" s="1013"/>
      <c r="F1349" s="1013"/>
      <c r="G1349" s="1013"/>
      <c r="H1349" s="1014"/>
    </row>
    <row r="1350" spans="1:8" ht="18.25" customHeight="1">
      <c r="A1350" s="305"/>
      <c r="B1350" s="1000" t="s">
        <v>584</v>
      </c>
      <c r="C1350" s="1001"/>
      <c r="D1350" s="1013" t="str">
        <f>IF(details!O38="","",details!O38)</f>
        <v/>
      </c>
      <c r="E1350" s="1013"/>
      <c r="F1350" s="1013"/>
      <c r="G1350" s="1013"/>
      <c r="H1350" s="1014"/>
    </row>
    <row r="1351" spans="1:8" ht="18.25" customHeight="1">
      <c r="A1351" s="305"/>
      <c r="B1351" s="1000" t="s">
        <v>585</v>
      </c>
      <c r="C1351" s="1001"/>
      <c r="D1351" s="354" t="str">
        <f>IF('statement of marks'!CX38="mRrh.kZ",'statement of marks'!$D$3,"")</f>
        <v/>
      </c>
      <c r="E1351" s="1003" t="s">
        <v>586</v>
      </c>
      <c r="F1351" s="1003"/>
      <c r="G1351" s="1042" t="str">
        <f>IF(D1351="","",D1351+1)</f>
        <v/>
      </c>
      <c r="H1351" s="1043"/>
    </row>
    <row r="1352" spans="1:8" ht="18.25" customHeight="1">
      <c r="A1352" s="305"/>
      <c r="B1352" s="1000" t="s">
        <v>587</v>
      </c>
      <c r="C1352" s="1001"/>
      <c r="D1352" s="1006">
        <f>IF(details!$L$4="","",details!$L$4)</f>
        <v>42460</v>
      </c>
      <c r="E1352" s="1007"/>
      <c r="F1352" s="1003"/>
      <c r="G1352" s="1003"/>
      <c r="H1352" s="1048"/>
    </row>
    <row r="1353" spans="1:8" ht="18.25" customHeight="1">
      <c r="A1353" s="305"/>
      <c r="B1353" s="1003"/>
      <c r="C1353" s="1003"/>
      <c r="D1353" s="1004"/>
      <c r="E1353" s="1005"/>
      <c r="F1353" s="1002"/>
      <c r="G1353" s="1002"/>
      <c r="H1353" s="1008"/>
    </row>
    <row r="1354" spans="1:8" ht="18.25" customHeight="1">
      <c r="A1354" s="305"/>
      <c r="B1354" s="1003" t="str">
        <f>IF(details!$H$4="","",details!$H$4)</f>
        <v>Jherh js[kk oekZ</v>
      </c>
      <c r="C1354" s="1003"/>
      <c r="D1354" s="1004"/>
      <c r="E1354" s="1005"/>
      <c r="F1354" s="1002" t="str">
        <f>IF(details!$E$4="","",details!$E$4)</f>
        <v>Jh jk/ks';ke tk'kh</v>
      </c>
      <c r="G1354" s="1002"/>
      <c r="H1354" s="1008"/>
    </row>
    <row r="1355" spans="1:8" ht="18.25" customHeight="1">
      <c r="A1355" s="1039" t="s">
        <v>588</v>
      </c>
      <c r="B1355" s="1002"/>
      <c r="C1355" s="1002"/>
      <c r="D1355" s="1002" t="s">
        <v>589</v>
      </c>
      <c r="E1355" s="1002"/>
      <c r="F1355" s="1002" t="s">
        <v>590</v>
      </c>
      <c r="G1355" s="1002"/>
      <c r="H1355" s="1008"/>
    </row>
    <row r="1356" spans="1:8" ht="18.25" customHeight="1">
      <c r="A1356" s="1018" t="s">
        <v>599</v>
      </c>
      <c r="B1356" s="1019"/>
      <c r="C1356" s="1019"/>
      <c r="D1356" s="1019"/>
      <c r="E1356" s="1019"/>
      <c r="F1356" s="1019"/>
      <c r="G1356" s="1019"/>
      <c r="H1356" s="1020"/>
    </row>
    <row r="1357" spans="1:8" ht="18.25" customHeight="1">
      <c r="A1357" s="305"/>
      <c r="B1357" s="351" t="s">
        <v>560</v>
      </c>
      <c r="C1357" s="1013" t="str">
        <f>IF('statement of marks'!H38="","",'statement of marks'!H38)</f>
        <v>v 032</v>
      </c>
      <c r="D1357" s="1013"/>
      <c r="E1357" s="1013"/>
      <c r="F1357" s="1013"/>
      <c r="G1357" s="1013"/>
      <c r="H1357" s="1014"/>
    </row>
    <row r="1358" spans="1:8" ht="18.25" customHeight="1">
      <c r="A1358" s="305"/>
      <c r="B1358" s="351" t="s">
        <v>561</v>
      </c>
      <c r="C1358" s="1013" t="str">
        <f>IF('statement of marks'!I38="","",'statement of marks'!I38)</f>
        <v>c 032</v>
      </c>
      <c r="D1358" s="1013"/>
      <c r="E1358" s="1013"/>
      <c r="F1358" s="1013"/>
      <c r="G1358" s="1013"/>
      <c r="H1358" s="1014"/>
    </row>
    <row r="1359" spans="1:8" ht="18.25" customHeight="1">
      <c r="A1359" s="305"/>
      <c r="B1359" s="351" t="s">
        <v>562</v>
      </c>
      <c r="C1359" s="1013" t="str">
        <f>IF('statement of marks'!J38="","",'statement of marks'!J38)</f>
        <v>l 032</v>
      </c>
      <c r="D1359" s="1013"/>
      <c r="E1359" s="1013"/>
      <c r="F1359" s="1013"/>
      <c r="G1359" s="1013"/>
      <c r="H1359" s="1014"/>
    </row>
    <row r="1360" spans="1:8" ht="18.25" customHeight="1">
      <c r="A1360" s="305"/>
      <c r="B1360" s="351" t="s">
        <v>567</v>
      </c>
      <c r="C1360" s="317" t="str">
        <f>IF('statement of marks'!F38="","",'statement of marks'!F38)</f>
        <v/>
      </c>
      <c r="D1360" s="318" t="s">
        <v>602</v>
      </c>
      <c r="E1360" s="1037" t="str">
        <f>IF('statement of marks'!G38="","",'statement of marks'!G38)</f>
        <v/>
      </c>
      <c r="F1360" s="1037"/>
      <c r="G1360" s="1037"/>
      <c r="H1360" s="1038"/>
    </row>
    <row r="1361" spans="1:8" ht="18.25" customHeight="1">
      <c r="A1361" s="305"/>
      <c r="B1361" s="351" t="s">
        <v>565</v>
      </c>
      <c r="C1361" s="319" t="s">
        <v>592</v>
      </c>
      <c r="D1361" s="320" t="s">
        <v>593</v>
      </c>
      <c r="E1361" s="320" t="s">
        <v>594</v>
      </c>
      <c r="F1361" s="320" t="s">
        <v>595</v>
      </c>
      <c r="G1361" s="320" t="s">
        <v>596</v>
      </c>
      <c r="H1361" s="321"/>
    </row>
    <row r="1362" spans="1:8" ht="18.25" customHeight="1">
      <c r="A1362" s="305"/>
      <c r="B1362" s="350" t="s">
        <v>597</v>
      </c>
      <c r="C1362" s="323" t="str">
        <f>IF(AND('statement of marks'!$D$3=1,'statement of marks'!CX38="mRrh.kZ"),'statement of marks'!$F$3,"")</f>
        <v/>
      </c>
      <c r="D1362" s="323" t="str">
        <f>IF(AND('statement of marks'!$D$3=2,'statement of marks'!CX38="mRrh.kZ"),'statement of marks'!$F$3,"")</f>
        <v/>
      </c>
      <c r="E1362" s="323" t="str">
        <f>IF(AND('statement of marks'!$D$3=3,'statement of marks'!CX38="mRrh.kZ"),'statement of marks'!$F$3,"")</f>
        <v/>
      </c>
      <c r="F1362" s="323" t="str">
        <f>IF(AND('statement of marks'!$D$3=4,'statement of marks'!CX38="mRrh.kZ"),'statement of marks'!$F$3,"")</f>
        <v/>
      </c>
      <c r="G1362" s="323" t="str">
        <f>IF(AND('statement of marks'!$D$3=5,'statement of marks'!CX38="mRrh.kZ"),'statement of marks'!$F$3,"")</f>
        <v/>
      </c>
      <c r="H1362" s="321"/>
    </row>
    <row r="1363" spans="1:8" ht="18.25" customHeight="1">
      <c r="A1363" s="305"/>
      <c r="B1363" s="350" t="str">
        <f>'statement of marks'!$BZ$5</f>
        <v>fgUnh</v>
      </c>
      <c r="C1363" s="324"/>
      <c r="D1363" s="325"/>
      <c r="E1363" s="326" t="str">
        <f>IF(OR('statement of marks'!$CB38="",E1362=""),"",'statement of marks'!$CB38)</f>
        <v/>
      </c>
      <c r="F1363" s="326" t="str">
        <f>IF(OR('statement of marks'!$CB38="",F1362=""),"",'statement of marks'!$CB38)</f>
        <v/>
      </c>
      <c r="G1363" s="326" t="str">
        <f>IF(OR('statement of marks'!$CB38="",G1362=""),"",'statement of marks'!$CB38)</f>
        <v/>
      </c>
      <c r="H1363" s="321"/>
    </row>
    <row r="1364" spans="1:8" ht="18.25" customHeight="1">
      <c r="A1364" s="305"/>
      <c r="B1364" s="350" t="str">
        <f>'statement of marks'!$CC$5</f>
        <v>vaxszth</v>
      </c>
      <c r="C1364" s="324"/>
      <c r="D1364" s="325"/>
      <c r="E1364" s="326" t="str">
        <f>IF(OR('statement of marks'!$CE38="",E1362=""),"",'statement of marks'!$CE38)</f>
        <v/>
      </c>
      <c r="F1364" s="326" t="str">
        <f>IF(OR('statement of marks'!$CE38="",F1362=""),"",'statement of marks'!$CE38)</f>
        <v/>
      </c>
      <c r="G1364" s="326" t="str">
        <f>IF(OR('statement of marks'!$CE38="",G1362=""),"",'statement of marks'!$CE38)</f>
        <v/>
      </c>
      <c r="H1364" s="321"/>
    </row>
    <row r="1365" spans="1:8" ht="18.25" customHeight="1">
      <c r="A1365" s="305"/>
      <c r="B1365" s="350" t="str">
        <f>'statement of marks'!$CF$5</f>
        <v>xf.kr</v>
      </c>
      <c r="C1365" s="324"/>
      <c r="D1365" s="325"/>
      <c r="E1365" s="326" t="str">
        <f>IF(OR('statement of marks'!$CH38="",E1362=""),"",'statement of marks'!$CH38)</f>
        <v/>
      </c>
      <c r="F1365" s="326" t="str">
        <f>IF(OR('statement of marks'!$CH38="",F1362=""),"",'statement of marks'!$CH38)</f>
        <v/>
      </c>
      <c r="G1365" s="326" t="str">
        <f>IF(OR('statement of marks'!$CH38="",G1362=""),"",'statement of marks'!$CH38)</f>
        <v/>
      </c>
      <c r="H1365" s="321"/>
    </row>
    <row r="1366" spans="1:8" ht="18.25" customHeight="1">
      <c r="A1366" s="305"/>
      <c r="B1366" s="350" t="str">
        <f>'statement of marks'!$CI$5</f>
        <v>Ik;kZoj.k v/;;u</v>
      </c>
      <c r="C1366" s="324"/>
      <c r="D1366" s="325"/>
      <c r="E1366" s="326" t="str">
        <f>IF(OR('statement of marks'!$CK38="",E1363=""),"",'statement of marks'!$CK38)</f>
        <v/>
      </c>
      <c r="F1366" s="326" t="str">
        <f>IF(OR('statement of marks'!$CK38="",F1363=""),"",'statement of marks'!$CK38)</f>
        <v/>
      </c>
      <c r="G1366" s="326" t="str">
        <f>IF(OR('statement of marks'!$CK38="",G1363=""),"",'statement of marks'!$CK38)</f>
        <v/>
      </c>
      <c r="H1366" s="321"/>
    </row>
    <row r="1367" spans="1:8" ht="18.25" customHeight="1">
      <c r="A1367" s="305"/>
      <c r="B1367" s="350" t="str">
        <f>'statement of marks'!$CL$5</f>
        <v>dk;kZuqHko</v>
      </c>
      <c r="C1367" s="324"/>
      <c r="D1367" s="325"/>
      <c r="E1367" s="326" t="str">
        <f>IF(OR('statement of marks'!$CN38="",E1362=""),"",'statement of marks'!$CN38)</f>
        <v/>
      </c>
      <c r="F1367" s="326" t="str">
        <f>IF(OR('statement of marks'!$CN38="",F1362=""),"",'statement of marks'!$CN38)</f>
        <v/>
      </c>
      <c r="G1367" s="326" t="str">
        <f>IF(OR('statement of marks'!$CN38="",G1362=""),"",'statement of marks'!$CN38)</f>
        <v/>
      </c>
      <c r="H1367" s="321"/>
    </row>
    <row r="1368" spans="1:8" ht="18.25" customHeight="1">
      <c r="A1368" s="305"/>
      <c r="B1368" s="350" t="str">
        <f>'statement of marks'!$CO$5</f>
        <v>dyk f'k{kk</v>
      </c>
      <c r="C1368" s="324"/>
      <c r="D1368" s="325"/>
      <c r="E1368" s="327" t="str">
        <f>IF(OR('statement of marks'!$CQ38="",E1362=""),"",'statement of marks'!$CQ38)</f>
        <v/>
      </c>
      <c r="F1368" s="327" t="str">
        <f>IF(OR('statement of marks'!$CQ38="",F1362=""),"",'statement of marks'!$CQ38)</f>
        <v/>
      </c>
      <c r="G1368" s="327" t="str">
        <f>IF(OR('statement of marks'!$CQ38="",G1362=""),"",'statement of marks'!$CQ38)</f>
        <v/>
      </c>
      <c r="H1368" s="321"/>
    </row>
    <row r="1369" spans="1:8" ht="18.25" customHeight="1">
      <c r="A1369" s="305"/>
      <c r="B1369" s="328" t="s">
        <v>624</v>
      </c>
      <c r="C1369" s="329" t="str">
        <f>C1362</f>
        <v/>
      </c>
      <c r="D1369" s="329" t="str">
        <f>D1362</f>
        <v/>
      </c>
      <c r="E1369" s="330" t="str">
        <f>E1362</f>
        <v/>
      </c>
      <c r="F1369" s="329" t="str">
        <f>F1362</f>
        <v/>
      </c>
      <c r="G1369" s="329" t="str">
        <f>G1362</f>
        <v/>
      </c>
      <c r="H1369" s="321"/>
    </row>
    <row r="1370" spans="1:8" ht="18.25" customHeight="1">
      <c r="A1370" s="305"/>
      <c r="B1370" s="350" t="str">
        <f>'statement of marks'!$CV$5</f>
        <v>Nk= mifLFkfr</v>
      </c>
      <c r="C1370" s="331"/>
      <c r="D1370" s="331"/>
      <c r="E1370" s="332" t="str">
        <f>IF(OR('statement of marks'!$CV38="",E1362=""),"",'statement of marks'!$CV38)</f>
        <v/>
      </c>
      <c r="F1370" s="332" t="str">
        <f>IF(OR('statement of marks'!$CV38="",F1362=""),"",'statement of marks'!$CV38)</f>
        <v/>
      </c>
      <c r="G1370" s="332" t="str">
        <f>IF(OR('statement of marks'!$CV38="",G1362=""),"",'statement of marks'!$CV38)</f>
        <v/>
      </c>
      <c r="H1370" s="321"/>
    </row>
    <row r="1371" spans="1:8" ht="18.25" customHeight="1">
      <c r="A1371" s="305"/>
      <c r="B1371" s="350" t="str">
        <f>'statement of marks'!$CU$5</f>
        <v>dqy ehfVax</v>
      </c>
      <c r="C1371" s="333"/>
      <c r="D1371" s="333"/>
      <c r="E1371" s="333" t="str">
        <f>IF(OR('statement of marks'!$CU38="",E1362=""),"",'statement of marks'!$CU38)</f>
        <v/>
      </c>
      <c r="F1371" s="333" t="str">
        <f>IF(OR('statement of marks'!$CU38="",F1362=""),"",'statement of marks'!$CU38)</f>
        <v/>
      </c>
      <c r="G1371" s="333" t="str">
        <f>IF(OR('statement of marks'!$CU38="",G1362=""),"",'statement of marks'!$CU38)</f>
        <v/>
      </c>
      <c r="H1371" s="321"/>
    </row>
    <row r="1372" spans="1:8" ht="18.25" customHeight="1">
      <c r="A1372" s="305"/>
      <c r="B1372" s="350" t="s">
        <v>600</v>
      </c>
      <c r="C1372" s="333" t="str">
        <f>IF(OR(C1370="",C1371=""),"",C1370/C1371*100)</f>
        <v/>
      </c>
      <c r="D1372" s="333" t="str">
        <f t="shared" ref="D1372:G1372" si="34">IF(OR(D1370="",D1371=""),"",D1370/D1371*100)</f>
        <v/>
      </c>
      <c r="E1372" s="333" t="str">
        <f t="shared" si="34"/>
        <v/>
      </c>
      <c r="F1372" s="333" t="str">
        <f t="shared" si="34"/>
        <v/>
      </c>
      <c r="G1372" s="333" t="str">
        <f t="shared" si="34"/>
        <v/>
      </c>
      <c r="H1372" s="321"/>
    </row>
    <row r="1373" spans="1:8" ht="18.25" customHeight="1">
      <c r="A1373" s="305"/>
      <c r="B1373" s="350" t="s">
        <v>601</v>
      </c>
      <c r="C1373" s="333"/>
      <c r="D1373" s="333"/>
      <c r="E1373" s="333"/>
      <c r="F1373" s="333"/>
      <c r="G1373" s="333"/>
      <c r="H1373" s="321"/>
    </row>
    <row r="1374" spans="1:8" ht="18.25" customHeight="1">
      <c r="A1374" s="305"/>
      <c r="B1374" s="351" t="s">
        <v>598</v>
      </c>
      <c r="C1374" s="1028" t="str">
        <f>IF('statement of marks'!DE38="","",'statement of marks'!DE38)</f>
        <v/>
      </c>
      <c r="D1374" s="1029"/>
      <c r="E1374" s="1029"/>
      <c r="F1374" s="1029"/>
      <c r="G1374" s="1029"/>
      <c r="H1374" s="1030"/>
    </row>
    <row r="1375" spans="1:8" ht="18.25" customHeight="1">
      <c r="A1375" s="1033"/>
      <c r="B1375" s="1034"/>
      <c r="C1375" s="1026"/>
      <c r="D1375" s="1026"/>
      <c r="E1375" s="1026"/>
      <c r="F1375" s="1026"/>
      <c r="G1375" s="1026"/>
      <c r="H1375" s="1027"/>
    </row>
    <row r="1376" spans="1:8" ht="18.25" customHeight="1" thickBot="1">
      <c r="A1376" s="1031" t="s">
        <v>603</v>
      </c>
      <c r="B1376" s="1032"/>
      <c r="C1376" s="1032" t="s">
        <v>66</v>
      </c>
      <c r="D1376" s="1032"/>
      <c r="E1376" s="1032"/>
      <c r="F1376" s="1035" t="s">
        <v>604</v>
      </c>
      <c r="G1376" s="1035"/>
      <c r="H1376" s="1036"/>
    </row>
    <row r="1377" spans="1:8" ht="18.25" customHeight="1">
      <c r="A1377" s="1015" t="s">
        <v>572</v>
      </c>
      <c r="B1377" s="1016"/>
      <c r="C1377" s="1016"/>
      <c r="D1377" s="1016"/>
      <c r="E1377" s="1016"/>
      <c r="F1377" s="1016"/>
      <c r="G1377" s="1016"/>
      <c r="H1377" s="1017"/>
    </row>
    <row r="1378" spans="1:8" ht="18.25" customHeight="1">
      <c r="A1378" s="1018" t="s">
        <v>591</v>
      </c>
      <c r="B1378" s="1019"/>
      <c r="C1378" s="1019"/>
      <c r="D1378" s="1019"/>
      <c r="E1378" s="1019"/>
      <c r="F1378" s="1019"/>
      <c r="G1378" s="1019"/>
      <c r="H1378" s="1020"/>
    </row>
    <row r="1379" spans="1:8" ht="18.25" customHeight="1">
      <c r="A1379" s="305"/>
      <c r="B1379" s="1021" t="s">
        <v>67</v>
      </c>
      <c r="C1379" s="1021"/>
      <c r="D1379" s="306">
        <f>YEAR(details!F39)</f>
        <v>1900</v>
      </c>
      <c r="E1379" s="352" t="s">
        <v>574</v>
      </c>
      <c r="F1379" s="308" t="str">
        <f>'statement of marks'!$F$3</f>
        <v>2015-16</v>
      </c>
      <c r="G1379" s="1021" t="s">
        <v>575</v>
      </c>
      <c r="H1379" s="1022"/>
    </row>
    <row r="1380" spans="1:8" ht="18.25" customHeight="1">
      <c r="A1380" s="305"/>
      <c r="B1380" s="1000" t="s">
        <v>573</v>
      </c>
      <c r="C1380" s="1001"/>
      <c r="D1380" s="1013" t="str">
        <f>'statement of marks'!$A$1</f>
        <v>jk- ck- ek/;fed fo|ky; uohu] fuEckgsM+k</v>
      </c>
      <c r="E1380" s="1013"/>
      <c r="F1380" s="1013"/>
      <c r="G1380" s="1013"/>
      <c r="H1380" s="1014"/>
    </row>
    <row r="1381" spans="1:8" ht="18.25" customHeight="1">
      <c r="A1381" s="305"/>
      <c r="B1381" s="1000" t="str">
        <f>'statement of marks'!$H$3</f>
        <v xml:space="preserve">fo|ky; dk Mkbl dksM+ </v>
      </c>
      <c r="C1381" s="1001"/>
      <c r="D1381" s="1009" t="str">
        <f>'statement of marks'!$I$3</f>
        <v>00001</v>
      </c>
      <c r="E1381" s="1010"/>
      <c r="F1381" s="1011"/>
      <c r="G1381" s="1011"/>
      <c r="H1381" s="1012"/>
    </row>
    <row r="1382" spans="1:8" ht="18.25" customHeight="1">
      <c r="A1382" s="305"/>
      <c r="B1382" s="1000" t="s">
        <v>560</v>
      </c>
      <c r="C1382" s="1001"/>
      <c r="D1382" s="1013" t="str">
        <f>IF('statement of marks'!H39="","",'statement of marks'!H39)</f>
        <v>v 033</v>
      </c>
      <c r="E1382" s="1013"/>
      <c r="F1382" s="1013"/>
      <c r="G1382" s="1013"/>
      <c r="H1382" s="1014"/>
    </row>
    <row r="1383" spans="1:8" ht="18.25" customHeight="1">
      <c r="A1383" s="305"/>
      <c r="B1383" s="1000" t="s">
        <v>576</v>
      </c>
      <c r="C1383" s="1001"/>
      <c r="D1383" s="309" t="str">
        <f>IF('statement of marks'!C39="B","Nk=",IF('statement of marks'!C39="G","Nk=k",""))</f>
        <v/>
      </c>
      <c r="E1383" s="353" t="s">
        <v>566</v>
      </c>
      <c r="F1383" s="1040" t="str">
        <f>IF('statement of marks'!B39="","",'statement of marks'!B39)</f>
        <v/>
      </c>
      <c r="G1383" s="1040"/>
      <c r="H1383" s="1041"/>
    </row>
    <row r="1384" spans="1:8" ht="18.25" customHeight="1">
      <c r="A1384" s="305"/>
      <c r="B1384" s="1000" t="s">
        <v>562</v>
      </c>
      <c r="C1384" s="1001"/>
      <c r="D1384" s="1013" t="str">
        <f>IF('statement of marks'!J39="","",'statement of marks'!J39)</f>
        <v>l 033</v>
      </c>
      <c r="E1384" s="1013"/>
      <c r="F1384" s="1013"/>
      <c r="G1384" s="1013"/>
      <c r="H1384" s="1014"/>
    </row>
    <row r="1385" spans="1:8" ht="18.25" customHeight="1">
      <c r="A1385" s="305"/>
      <c r="B1385" s="1000" t="s">
        <v>561</v>
      </c>
      <c r="C1385" s="1001"/>
      <c r="D1385" s="1013" t="str">
        <f>IF('statement of marks'!I39="","",'statement of marks'!I39)</f>
        <v>c 033</v>
      </c>
      <c r="E1385" s="1013"/>
      <c r="F1385" s="1013"/>
      <c r="G1385" s="1013"/>
      <c r="H1385" s="1014"/>
    </row>
    <row r="1386" spans="1:8" ht="18.25" customHeight="1">
      <c r="A1386" s="305"/>
      <c r="B1386" s="1000" t="s">
        <v>578</v>
      </c>
      <c r="C1386" s="1001"/>
      <c r="D1386" s="1013" t="str">
        <f>IF(details!M39="","",details!M39)</f>
        <v/>
      </c>
      <c r="E1386" s="1013"/>
      <c r="F1386" s="1013"/>
      <c r="G1386" s="1013"/>
      <c r="H1386" s="1014"/>
    </row>
    <row r="1387" spans="1:8" ht="18.25" customHeight="1">
      <c r="A1387" s="305"/>
      <c r="B1387" s="1000" t="s">
        <v>623</v>
      </c>
      <c r="C1387" s="1001"/>
      <c r="D1387" s="1013" t="str">
        <f>IF(details!N39="","",details!N39)</f>
        <v/>
      </c>
      <c r="E1387" s="1013"/>
      <c r="F1387" s="1013"/>
      <c r="G1387" s="1013"/>
      <c r="H1387" s="1014"/>
    </row>
    <row r="1388" spans="1:8" ht="18.25" customHeight="1">
      <c r="A1388" s="305"/>
      <c r="B1388" s="1000" t="s">
        <v>64</v>
      </c>
      <c r="C1388" s="1001"/>
      <c r="D1388" s="311" t="str">
        <f>'statement of marks'!$D$3</f>
        <v>2 A</v>
      </c>
      <c r="E1388" s="312" t="s">
        <v>564</v>
      </c>
      <c r="F1388" s="313" t="str">
        <f>IF('statement of marks'!E39="","",'statement of marks'!E39)</f>
        <v/>
      </c>
      <c r="G1388" s="312" t="s">
        <v>577</v>
      </c>
      <c r="H1388" s="314" t="str">
        <f>IF(details!F39="","",details!F39)</f>
        <v/>
      </c>
    </row>
    <row r="1389" spans="1:8" ht="18.25" customHeight="1">
      <c r="A1389" s="305"/>
      <c r="B1389" s="1000" t="s">
        <v>567</v>
      </c>
      <c r="C1389" s="1001"/>
      <c r="D1389" s="1044" t="str">
        <f>IF('statement of marks'!F39="","",'statement of marks'!F39)</f>
        <v/>
      </c>
      <c r="E1389" s="1044"/>
      <c r="F1389" s="1044"/>
      <c r="G1389" s="1044"/>
      <c r="H1389" s="1045"/>
    </row>
    <row r="1390" spans="1:8" ht="18.25" customHeight="1">
      <c r="A1390" s="305"/>
      <c r="B1390" s="1000" t="s">
        <v>568</v>
      </c>
      <c r="C1390" s="1001"/>
      <c r="D1390" s="1037" t="str">
        <f>IF('statement of marks'!G39="","",'statement of marks'!G39)</f>
        <v/>
      </c>
      <c r="E1390" s="1037"/>
      <c r="F1390" s="1037"/>
      <c r="G1390" s="1037"/>
      <c r="H1390" s="1038"/>
    </row>
    <row r="1391" spans="1:8" ht="18.25" customHeight="1">
      <c r="A1391" s="305"/>
      <c r="B1391" s="1023" t="s">
        <v>579</v>
      </c>
      <c r="C1391" s="1024"/>
      <c r="D1391" s="1024"/>
      <c r="E1391" s="1025"/>
      <c r="F1391" s="1046" t="str">
        <f>IF(details!P39="","",details!P39)</f>
        <v/>
      </c>
      <c r="G1391" s="1046"/>
      <c r="H1391" s="1047"/>
    </row>
    <row r="1392" spans="1:8" ht="18.25" customHeight="1">
      <c r="A1392" s="305"/>
      <c r="B1392" s="1000" t="s">
        <v>583</v>
      </c>
      <c r="C1392" s="1001"/>
      <c r="D1392" s="1013" t="str">
        <f>IF(details!L39="","",details!L39)</f>
        <v>Ik 033</v>
      </c>
      <c r="E1392" s="1013"/>
      <c r="F1392" s="1013"/>
      <c r="G1392" s="1013"/>
      <c r="H1392" s="1014"/>
    </row>
    <row r="1393" spans="1:8" ht="18.25" customHeight="1">
      <c r="A1393" s="305"/>
      <c r="B1393" s="1000" t="s">
        <v>584</v>
      </c>
      <c r="C1393" s="1001"/>
      <c r="D1393" s="1013" t="str">
        <f>IF(details!O39="","",details!O39)</f>
        <v/>
      </c>
      <c r="E1393" s="1013"/>
      <c r="F1393" s="1013"/>
      <c r="G1393" s="1013"/>
      <c r="H1393" s="1014"/>
    </row>
    <row r="1394" spans="1:8" ht="18.25" customHeight="1">
      <c r="A1394" s="305"/>
      <c r="B1394" s="1000" t="s">
        <v>585</v>
      </c>
      <c r="C1394" s="1001"/>
      <c r="D1394" s="354" t="str">
        <f>IF('statement of marks'!CX39="mRrh.kZ",'statement of marks'!$D$3,"")</f>
        <v/>
      </c>
      <c r="E1394" s="1003" t="s">
        <v>586</v>
      </c>
      <c r="F1394" s="1003"/>
      <c r="G1394" s="1042" t="str">
        <f>IF(D1394="","",D1394+1)</f>
        <v/>
      </c>
      <c r="H1394" s="1043"/>
    </row>
    <row r="1395" spans="1:8" ht="18.25" customHeight="1">
      <c r="A1395" s="305"/>
      <c r="B1395" s="1000" t="s">
        <v>587</v>
      </c>
      <c r="C1395" s="1001"/>
      <c r="D1395" s="1006">
        <f>IF(details!$L$4="","",details!$L$4)</f>
        <v>42460</v>
      </c>
      <c r="E1395" s="1007"/>
      <c r="F1395" s="1003"/>
      <c r="G1395" s="1003"/>
      <c r="H1395" s="1048"/>
    </row>
    <row r="1396" spans="1:8" ht="18.25" customHeight="1">
      <c r="A1396" s="305"/>
      <c r="B1396" s="1003"/>
      <c r="C1396" s="1003"/>
      <c r="D1396" s="1004"/>
      <c r="E1396" s="1005"/>
      <c r="F1396" s="1002"/>
      <c r="G1396" s="1002"/>
      <c r="H1396" s="1008"/>
    </row>
    <row r="1397" spans="1:8" ht="18.25" customHeight="1">
      <c r="A1397" s="305"/>
      <c r="B1397" s="1003" t="str">
        <f>IF(details!$H$4="","",details!$H$4)</f>
        <v>Jherh js[kk oekZ</v>
      </c>
      <c r="C1397" s="1003"/>
      <c r="D1397" s="1004"/>
      <c r="E1397" s="1005"/>
      <c r="F1397" s="1002" t="str">
        <f>IF(details!$E$4="","",details!$E$4)</f>
        <v>Jh jk/ks';ke tk'kh</v>
      </c>
      <c r="G1397" s="1002"/>
      <c r="H1397" s="1008"/>
    </row>
    <row r="1398" spans="1:8" ht="18.25" customHeight="1">
      <c r="A1398" s="1039" t="s">
        <v>588</v>
      </c>
      <c r="B1398" s="1002"/>
      <c r="C1398" s="1002"/>
      <c r="D1398" s="1002" t="s">
        <v>589</v>
      </c>
      <c r="E1398" s="1002"/>
      <c r="F1398" s="1002" t="s">
        <v>590</v>
      </c>
      <c r="G1398" s="1002"/>
      <c r="H1398" s="1008"/>
    </row>
    <row r="1399" spans="1:8" ht="18.25" customHeight="1">
      <c r="A1399" s="1018" t="s">
        <v>599</v>
      </c>
      <c r="B1399" s="1019"/>
      <c r="C1399" s="1019"/>
      <c r="D1399" s="1019"/>
      <c r="E1399" s="1019"/>
      <c r="F1399" s="1019"/>
      <c r="G1399" s="1019"/>
      <c r="H1399" s="1020"/>
    </row>
    <row r="1400" spans="1:8" ht="18.25" customHeight="1">
      <c r="A1400" s="305"/>
      <c r="B1400" s="351" t="s">
        <v>560</v>
      </c>
      <c r="C1400" s="1013" t="str">
        <f>IF('statement of marks'!H39="","",'statement of marks'!H39)</f>
        <v>v 033</v>
      </c>
      <c r="D1400" s="1013"/>
      <c r="E1400" s="1013"/>
      <c r="F1400" s="1013"/>
      <c r="G1400" s="1013"/>
      <c r="H1400" s="1014"/>
    </row>
    <row r="1401" spans="1:8" ht="18.25" customHeight="1">
      <c r="A1401" s="305"/>
      <c r="B1401" s="351" t="s">
        <v>561</v>
      </c>
      <c r="C1401" s="1013" t="str">
        <f>IF('statement of marks'!I39="","",'statement of marks'!I39)</f>
        <v>c 033</v>
      </c>
      <c r="D1401" s="1013"/>
      <c r="E1401" s="1013"/>
      <c r="F1401" s="1013"/>
      <c r="G1401" s="1013"/>
      <c r="H1401" s="1014"/>
    </row>
    <row r="1402" spans="1:8" ht="18.25" customHeight="1">
      <c r="A1402" s="305"/>
      <c r="B1402" s="351" t="s">
        <v>562</v>
      </c>
      <c r="C1402" s="1013" t="str">
        <f>IF('statement of marks'!J39="","",'statement of marks'!J39)</f>
        <v>l 033</v>
      </c>
      <c r="D1402" s="1013"/>
      <c r="E1402" s="1013"/>
      <c r="F1402" s="1013"/>
      <c r="G1402" s="1013"/>
      <c r="H1402" s="1014"/>
    </row>
    <row r="1403" spans="1:8" ht="18.25" customHeight="1">
      <c r="A1403" s="305"/>
      <c r="B1403" s="351" t="s">
        <v>567</v>
      </c>
      <c r="C1403" s="317" t="str">
        <f>IF('statement of marks'!F39="","",'statement of marks'!F39)</f>
        <v/>
      </c>
      <c r="D1403" s="318" t="s">
        <v>602</v>
      </c>
      <c r="E1403" s="1037" t="str">
        <f>IF('statement of marks'!G39="","",'statement of marks'!G39)</f>
        <v/>
      </c>
      <c r="F1403" s="1037"/>
      <c r="G1403" s="1037"/>
      <c r="H1403" s="1038"/>
    </row>
    <row r="1404" spans="1:8" ht="18.25" customHeight="1">
      <c r="A1404" s="305"/>
      <c r="B1404" s="351" t="s">
        <v>565</v>
      </c>
      <c r="C1404" s="319" t="s">
        <v>592</v>
      </c>
      <c r="D1404" s="320" t="s">
        <v>593</v>
      </c>
      <c r="E1404" s="320" t="s">
        <v>594</v>
      </c>
      <c r="F1404" s="320" t="s">
        <v>595</v>
      </c>
      <c r="G1404" s="320" t="s">
        <v>596</v>
      </c>
      <c r="H1404" s="321"/>
    </row>
    <row r="1405" spans="1:8" ht="18.25" customHeight="1">
      <c r="A1405" s="305"/>
      <c r="B1405" s="350" t="s">
        <v>597</v>
      </c>
      <c r="C1405" s="323" t="str">
        <f>IF(AND('statement of marks'!$D$3=1,'statement of marks'!CX39="mRrh.kZ"),'statement of marks'!$F$3,"")</f>
        <v/>
      </c>
      <c r="D1405" s="323" t="str">
        <f>IF(AND('statement of marks'!$D$3=2,'statement of marks'!CX39="mRrh.kZ"),'statement of marks'!$F$3,"")</f>
        <v/>
      </c>
      <c r="E1405" s="323" t="str">
        <f>IF(AND('statement of marks'!$D$3=3,'statement of marks'!CX39="mRrh.kZ"),'statement of marks'!$F$3,"")</f>
        <v/>
      </c>
      <c r="F1405" s="323" t="str">
        <f>IF(AND('statement of marks'!$D$3=4,'statement of marks'!CX39="mRrh.kZ"),'statement of marks'!$F$3,"")</f>
        <v/>
      </c>
      <c r="G1405" s="323" t="str">
        <f>IF(AND('statement of marks'!$D$3=5,'statement of marks'!CX39="mRrh.kZ"),'statement of marks'!$F$3,"")</f>
        <v/>
      </c>
      <c r="H1405" s="321"/>
    </row>
    <row r="1406" spans="1:8" ht="18.25" customHeight="1">
      <c r="A1406" s="305"/>
      <c r="B1406" s="350" t="str">
        <f>'statement of marks'!$BZ$5</f>
        <v>fgUnh</v>
      </c>
      <c r="C1406" s="324"/>
      <c r="D1406" s="325"/>
      <c r="E1406" s="326" t="str">
        <f>IF(OR('statement of marks'!$CB39="",E1405=""),"",'statement of marks'!$CB39)</f>
        <v/>
      </c>
      <c r="F1406" s="326" t="str">
        <f>IF(OR('statement of marks'!$CB39="",F1405=""),"",'statement of marks'!$CB39)</f>
        <v/>
      </c>
      <c r="G1406" s="326" t="str">
        <f>IF(OR('statement of marks'!$CB39="",G1405=""),"",'statement of marks'!$CB39)</f>
        <v/>
      </c>
      <c r="H1406" s="321"/>
    </row>
    <row r="1407" spans="1:8" ht="18.25" customHeight="1">
      <c r="A1407" s="305"/>
      <c r="B1407" s="350" t="str">
        <f>'statement of marks'!$CC$5</f>
        <v>vaxszth</v>
      </c>
      <c r="C1407" s="324"/>
      <c r="D1407" s="325"/>
      <c r="E1407" s="326" t="str">
        <f>IF(OR('statement of marks'!$CE39="",E1405=""),"",'statement of marks'!$CE39)</f>
        <v/>
      </c>
      <c r="F1407" s="326" t="str">
        <f>IF(OR('statement of marks'!$CE39="",F1405=""),"",'statement of marks'!$CE39)</f>
        <v/>
      </c>
      <c r="G1407" s="326" t="str">
        <f>IF(OR('statement of marks'!$CE39="",G1405=""),"",'statement of marks'!$CE39)</f>
        <v/>
      </c>
      <c r="H1407" s="321"/>
    </row>
    <row r="1408" spans="1:8" ht="18.25" customHeight="1">
      <c r="A1408" s="305"/>
      <c r="B1408" s="350" t="str">
        <f>'statement of marks'!$CF$5</f>
        <v>xf.kr</v>
      </c>
      <c r="C1408" s="324"/>
      <c r="D1408" s="325"/>
      <c r="E1408" s="326" t="str">
        <f>IF(OR('statement of marks'!$CH39="",E1405=""),"",'statement of marks'!$CH39)</f>
        <v/>
      </c>
      <c r="F1408" s="326" t="str">
        <f>IF(OR('statement of marks'!$CH39="",F1405=""),"",'statement of marks'!$CH39)</f>
        <v/>
      </c>
      <c r="G1408" s="326" t="str">
        <f>IF(OR('statement of marks'!$CH39="",G1405=""),"",'statement of marks'!$CH39)</f>
        <v/>
      </c>
      <c r="H1408" s="321"/>
    </row>
    <row r="1409" spans="1:8" ht="18.25" customHeight="1">
      <c r="A1409" s="305"/>
      <c r="B1409" s="350" t="str">
        <f>'statement of marks'!$CI$5</f>
        <v>Ik;kZoj.k v/;;u</v>
      </c>
      <c r="C1409" s="324"/>
      <c r="D1409" s="325"/>
      <c r="E1409" s="326" t="str">
        <f>IF(OR('statement of marks'!$CK39="",E1406=""),"",'statement of marks'!$CK39)</f>
        <v/>
      </c>
      <c r="F1409" s="326" t="str">
        <f>IF(OR('statement of marks'!$CK39="",F1406=""),"",'statement of marks'!$CK39)</f>
        <v/>
      </c>
      <c r="G1409" s="326" t="str">
        <f>IF(OR('statement of marks'!$CK39="",G1406=""),"",'statement of marks'!$CK39)</f>
        <v/>
      </c>
      <c r="H1409" s="321"/>
    </row>
    <row r="1410" spans="1:8" ht="18.25" customHeight="1">
      <c r="A1410" s="305"/>
      <c r="B1410" s="350" t="str">
        <f>'statement of marks'!$CL$5</f>
        <v>dk;kZuqHko</v>
      </c>
      <c r="C1410" s="324"/>
      <c r="D1410" s="325"/>
      <c r="E1410" s="326" t="str">
        <f>IF(OR('statement of marks'!$CN39="",E1405=""),"",'statement of marks'!$CN39)</f>
        <v/>
      </c>
      <c r="F1410" s="326" t="str">
        <f>IF(OR('statement of marks'!$CN39="",F1405=""),"",'statement of marks'!$CN39)</f>
        <v/>
      </c>
      <c r="G1410" s="326" t="str">
        <f>IF(OR('statement of marks'!$CN39="",G1405=""),"",'statement of marks'!$CN39)</f>
        <v/>
      </c>
      <c r="H1410" s="321"/>
    </row>
    <row r="1411" spans="1:8" ht="18.25" customHeight="1">
      <c r="A1411" s="305"/>
      <c r="B1411" s="350" t="str">
        <f>'statement of marks'!$CO$5</f>
        <v>dyk f'k{kk</v>
      </c>
      <c r="C1411" s="324"/>
      <c r="D1411" s="325"/>
      <c r="E1411" s="327" t="str">
        <f>IF(OR('statement of marks'!$CQ39="",E1405=""),"",'statement of marks'!$CQ39)</f>
        <v/>
      </c>
      <c r="F1411" s="327" t="str">
        <f>IF(OR('statement of marks'!$CQ39="",F1405=""),"",'statement of marks'!$CQ39)</f>
        <v/>
      </c>
      <c r="G1411" s="327" t="str">
        <f>IF(OR('statement of marks'!$CQ39="",G1405=""),"",'statement of marks'!$CQ39)</f>
        <v/>
      </c>
      <c r="H1411" s="321"/>
    </row>
    <row r="1412" spans="1:8" ht="18.25" customHeight="1">
      <c r="A1412" s="305"/>
      <c r="B1412" s="328" t="s">
        <v>624</v>
      </c>
      <c r="C1412" s="329" t="str">
        <f>C1405</f>
        <v/>
      </c>
      <c r="D1412" s="329" t="str">
        <f>D1405</f>
        <v/>
      </c>
      <c r="E1412" s="330" t="str">
        <f>E1405</f>
        <v/>
      </c>
      <c r="F1412" s="329" t="str">
        <f>F1405</f>
        <v/>
      </c>
      <c r="G1412" s="329" t="str">
        <f>G1405</f>
        <v/>
      </c>
      <c r="H1412" s="321"/>
    </row>
    <row r="1413" spans="1:8" ht="18.25" customHeight="1">
      <c r="A1413" s="305"/>
      <c r="B1413" s="350" t="str">
        <f>'statement of marks'!$CV$5</f>
        <v>Nk= mifLFkfr</v>
      </c>
      <c r="C1413" s="331"/>
      <c r="D1413" s="331"/>
      <c r="E1413" s="332" t="str">
        <f>IF(OR('statement of marks'!$CV39="",E1405=""),"",'statement of marks'!$CV39)</f>
        <v/>
      </c>
      <c r="F1413" s="332" t="str">
        <f>IF(OR('statement of marks'!$CV39="",F1405=""),"",'statement of marks'!$CV39)</f>
        <v/>
      </c>
      <c r="G1413" s="332" t="str">
        <f>IF(OR('statement of marks'!$CV39="",G1405=""),"",'statement of marks'!$CV39)</f>
        <v/>
      </c>
      <c r="H1413" s="321"/>
    </row>
    <row r="1414" spans="1:8" ht="18.25" customHeight="1">
      <c r="A1414" s="305"/>
      <c r="B1414" s="350" t="str">
        <f>'statement of marks'!$CU$5</f>
        <v>dqy ehfVax</v>
      </c>
      <c r="C1414" s="333"/>
      <c r="D1414" s="333"/>
      <c r="E1414" s="333" t="str">
        <f>IF(OR('statement of marks'!$CU39="",E1405=""),"",'statement of marks'!$CU39)</f>
        <v/>
      </c>
      <c r="F1414" s="333" t="str">
        <f>IF(OR('statement of marks'!$CU39="",F1405=""),"",'statement of marks'!$CU39)</f>
        <v/>
      </c>
      <c r="G1414" s="333" t="str">
        <f>IF(OR('statement of marks'!$CU39="",G1405=""),"",'statement of marks'!$CU39)</f>
        <v/>
      </c>
      <c r="H1414" s="321"/>
    </row>
    <row r="1415" spans="1:8" ht="18.25" customHeight="1">
      <c r="A1415" s="305"/>
      <c r="B1415" s="350" t="s">
        <v>600</v>
      </c>
      <c r="C1415" s="333" t="str">
        <f>IF(OR(C1413="",C1414=""),"",C1413/C1414*100)</f>
        <v/>
      </c>
      <c r="D1415" s="333" t="str">
        <f t="shared" ref="D1415:G1415" si="35">IF(OR(D1413="",D1414=""),"",D1413/D1414*100)</f>
        <v/>
      </c>
      <c r="E1415" s="333" t="str">
        <f t="shared" si="35"/>
        <v/>
      </c>
      <c r="F1415" s="333" t="str">
        <f t="shared" si="35"/>
        <v/>
      </c>
      <c r="G1415" s="333" t="str">
        <f t="shared" si="35"/>
        <v/>
      </c>
      <c r="H1415" s="321"/>
    </row>
    <row r="1416" spans="1:8" ht="18.25" customHeight="1">
      <c r="A1416" s="305"/>
      <c r="B1416" s="350" t="s">
        <v>601</v>
      </c>
      <c r="C1416" s="333"/>
      <c r="D1416" s="333"/>
      <c r="E1416" s="333"/>
      <c r="F1416" s="333"/>
      <c r="G1416" s="333"/>
      <c r="H1416" s="321"/>
    </row>
    <row r="1417" spans="1:8" ht="18.25" customHeight="1">
      <c r="A1417" s="305"/>
      <c r="B1417" s="351" t="s">
        <v>598</v>
      </c>
      <c r="C1417" s="1028" t="str">
        <f>IF('statement of marks'!DE39="","",'statement of marks'!DE39)</f>
        <v/>
      </c>
      <c r="D1417" s="1029"/>
      <c r="E1417" s="1029"/>
      <c r="F1417" s="1029"/>
      <c r="G1417" s="1029"/>
      <c r="H1417" s="1030"/>
    </row>
    <row r="1418" spans="1:8" ht="18.25" customHeight="1">
      <c r="A1418" s="1033"/>
      <c r="B1418" s="1034"/>
      <c r="C1418" s="1026"/>
      <c r="D1418" s="1026"/>
      <c r="E1418" s="1026"/>
      <c r="F1418" s="1026"/>
      <c r="G1418" s="1026"/>
      <c r="H1418" s="1027"/>
    </row>
    <row r="1419" spans="1:8" ht="18.25" customHeight="1" thickBot="1">
      <c r="A1419" s="1031" t="s">
        <v>603</v>
      </c>
      <c r="B1419" s="1032"/>
      <c r="C1419" s="1032" t="s">
        <v>66</v>
      </c>
      <c r="D1419" s="1032"/>
      <c r="E1419" s="1032"/>
      <c r="F1419" s="1035" t="s">
        <v>604</v>
      </c>
      <c r="G1419" s="1035"/>
      <c r="H1419" s="1036"/>
    </row>
    <row r="1420" spans="1:8" ht="18.25" customHeight="1">
      <c r="A1420" s="1015" t="s">
        <v>572</v>
      </c>
      <c r="B1420" s="1016"/>
      <c r="C1420" s="1016"/>
      <c r="D1420" s="1016"/>
      <c r="E1420" s="1016"/>
      <c r="F1420" s="1016"/>
      <c r="G1420" s="1016"/>
      <c r="H1420" s="1017"/>
    </row>
    <row r="1421" spans="1:8" ht="18.25" customHeight="1">
      <c r="A1421" s="1018" t="s">
        <v>591</v>
      </c>
      <c r="B1421" s="1019"/>
      <c r="C1421" s="1019"/>
      <c r="D1421" s="1019"/>
      <c r="E1421" s="1019"/>
      <c r="F1421" s="1019"/>
      <c r="G1421" s="1019"/>
      <c r="H1421" s="1020"/>
    </row>
    <row r="1422" spans="1:8" ht="18.25" customHeight="1">
      <c r="A1422" s="305"/>
      <c r="B1422" s="1021" t="s">
        <v>67</v>
      </c>
      <c r="C1422" s="1021"/>
      <c r="D1422" s="306">
        <f>YEAR(details!F40)</f>
        <v>1900</v>
      </c>
      <c r="E1422" s="352" t="s">
        <v>574</v>
      </c>
      <c r="F1422" s="308" t="str">
        <f>'statement of marks'!$F$3</f>
        <v>2015-16</v>
      </c>
      <c r="G1422" s="1021" t="s">
        <v>575</v>
      </c>
      <c r="H1422" s="1022"/>
    </row>
    <row r="1423" spans="1:8" ht="18.25" customHeight="1">
      <c r="A1423" s="305"/>
      <c r="B1423" s="1000" t="s">
        <v>573</v>
      </c>
      <c r="C1423" s="1001"/>
      <c r="D1423" s="1013" t="str">
        <f>'statement of marks'!$A$1</f>
        <v>jk- ck- ek/;fed fo|ky; uohu] fuEckgsM+k</v>
      </c>
      <c r="E1423" s="1013"/>
      <c r="F1423" s="1013"/>
      <c r="G1423" s="1013"/>
      <c r="H1423" s="1014"/>
    </row>
    <row r="1424" spans="1:8" ht="18.25" customHeight="1">
      <c r="A1424" s="305"/>
      <c r="B1424" s="1000" t="str">
        <f>'statement of marks'!$H$3</f>
        <v xml:space="preserve">fo|ky; dk Mkbl dksM+ </v>
      </c>
      <c r="C1424" s="1001"/>
      <c r="D1424" s="1009" t="str">
        <f>'statement of marks'!$I$3</f>
        <v>00001</v>
      </c>
      <c r="E1424" s="1010"/>
      <c r="F1424" s="1011"/>
      <c r="G1424" s="1011"/>
      <c r="H1424" s="1012"/>
    </row>
    <row r="1425" spans="1:8" ht="18.25" customHeight="1">
      <c r="A1425" s="305"/>
      <c r="B1425" s="1000" t="s">
        <v>560</v>
      </c>
      <c r="C1425" s="1001"/>
      <c r="D1425" s="1013" t="str">
        <f>IF('statement of marks'!H40="","",'statement of marks'!H40)</f>
        <v>v 034</v>
      </c>
      <c r="E1425" s="1013"/>
      <c r="F1425" s="1013"/>
      <c r="G1425" s="1013"/>
      <c r="H1425" s="1014"/>
    </row>
    <row r="1426" spans="1:8" ht="18.25" customHeight="1">
      <c r="A1426" s="305"/>
      <c r="B1426" s="1000" t="s">
        <v>576</v>
      </c>
      <c r="C1426" s="1001"/>
      <c r="D1426" s="309" t="str">
        <f>IF('statement of marks'!C40="B","Nk=",IF('statement of marks'!C40="G","Nk=k",""))</f>
        <v/>
      </c>
      <c r="E1426" s="353" t="s">
        <v>566</v>
      </c>
      <c r="F1426" s="1040" t="str">
        <f>IF('statement of marks'!B40="","",'statement of marks'!B40)</f>
        <v/>
      </c>
      <c r="G1426" s="1040"/>
      <c r="H1426" s="1041"/>
    </row>
    <row r="1427" spans="1:8" ht="18.25" customHeight="1">
      <c r="A1427" s="305"/>
      <c r="B1427" s="1000" t="s">
        <v>562</v>
      </c>
      <c r="C1427" s="1001"/>
      <c r="D1427" s="1013" t="str">
        <f>IF('statement of marks'!J40="","",'statement of marks'!J40)</f>
        <v>l 034</v>
      </c>
      <c r="E1427" s="1013"/>
      <c r="F1427" s="1013"/>
      <c r="G1427" s="1013"/>
      <c r="H1427" s="1014"/>
    </row>
    <row r="1428" spans="1:8" ht="18.25" customHeight="1">
      <c r="A1428" s="305"/>
      <c r="B1428" s="1000" t="s">
        <v>561</v>
      </c>
      <c r="C1428" s="1001"/>
      <c r="D1428" s="1013" t="str">
        <f>IF('statement of marks'!I40="","",'statement of marks'!I40)</f>
        <v>c 034</v>
      </c>
      <c r="E1428" s="1013"/>
      <c r="F1428" s="1013"/>
      <c r="G1428" s="1013"/>
      <c r="H1428" s="1014"/>
    </row>
    <row r="1429" spans="1:8" ht="18.25" customHeight="1">
      <c r="A1429" s="305"/>
      <c r="B1429" s="1000" t="s">
        <v>578</v>
      </c>
      <c r="C1429" s="1001"/>
      <c r="D1429" s="1013" t="str">
        <f>IF(details!M40="","",details!M40)</f>
        <v/>
      </c>
      <c r="E1429" s="1013"/>
      <c r="F1429" s="1013"/>
      <c r="G1429" s="1013"/>
      <c r="H1429" s="1014"/>
    </row>
    <row r="1430" spans="1:8" ht="18.25" customHeight="1">
      <c r="A1430" s="305"/>
      <c r="B1430" s="1000" t="s">
        <v>623</v>
      </c>
      <c r="C1430" s="1001"/>
      <c r="D1430" s="1013" t="str">
        <f>IF(details!N40="","",details!N40)</f>
        <v/>
      </c>
      <c r="E1430" s="1013"/>
      <c r="F1430" s="1013"/>
      <c r="G1430" s="1013"/>
      <c r="H1430" s="1014"/>
    </row>
    <row r="1431" spans="1:8" ht="18.25" customHeight="1">
      <c r="A1431" s="305"/>
      <c r="B1431" s="1000" t="s">
        <v>64</v>
      </c>
      <c r="C1431" s="1001"/>
      <c r="D1431" s="311" t="str">
        <f>'statement of marks'!$D$3</f>
        <v>2 A</v>
      </c>
      <c r="E1431" s="312" t="s">
        <v>564</v>
      </c>
      <c r="F1431" s="313" t="str">
        <f>IF('statement of marks'!E40="","",'statement of marks'!E40)</f>
        <v/>
      </c>
      <c r="G1431" s="312" t="s">
        <v>577</v>
      </c>
      <c r="H1431" s="314" t="str">
        <f>IF(details!F40="","",details!F40)</f>
        <v/>
      </c>
    </row>
    <row r="1432" spans="1:8" ht="18.25" customHeight="1">
      <c r="A1432" s="305"/>
      <c r="B1432" s="1000" t="s">
        <v>567</v>
      </c>
      <c r="C1432" s="1001"/>
      <c r="D1432" s="1044" t="str">
        <f>IF('statement of marks'!F40="","",'statement of marks'!F40)</f>
        <v/>
      </c>
      <c r="E1432" s="1044"/>
      <c r="F1432" s="1044"/>
      <c r="G1432" s="1044"/>
      <c r="H1432" s="1045"/>
    </row>
    <row r="1433" spans="1:8" ht="18.25" customHeight="1">
      <c r="A1433" s="305"/>
      <c r="B1433" s="1000" t="s">
        <v>568</v>
      </c>
      <c r="C1433" s="1001"/>
      <c r="D1433" s="1037" t="str">
        <f>IF('statement of marks'!G40="","",'statement of marks'!G40)</f>
        <v/>
      </c>
      <c r="E1433" s="1037"/>
      <c r="F1433" s="1037"/>
      <c r="G1433" s="1037"/>
      <c r="H1433" s="1038"/>
    </row>
    <row r="1434" spans="1:8" ht="18.25" customHeight="1">
      <c r="A1434" s="305"/>
      <c r="B1434" s="1023" t="s">
        <v>579</v>
      </c>
      <c r="C1434" s="1024"/>
      <c r="D1434" s="1024"/>
      <c r="E1434" s="1025"/>
      <c r="F1434" s="1046" t="str">
        <f>IF(details!P40="","",details!P40)</f>
        <v/>
      </c>
      <c r="G1434" s="1046"/>
      <c r="H1434" s="1047"/>
    </row>
    <row r="1435" spans="1:8" ht="18.25" customHeight="1">
      <c r="A1435" s="305"/>
      <c r="B1435" s="1000" t="s">
        <v>583</v>
      </c>
      <c r="C1435" s="1001"/>
      <c r="D1435" s="1013" t="str">
        <f>IF(details!L40="","",details!L40)</f>
        <v>Ik 034</v>
      </c>
      <c r="E1435" s="1013"/>
      <c r="F1435" s="1013"/>
      <c r="G1435" s="1013"/>
      <c r="H1435" s="1014"/>
    </row>
    <row r="1436" spans="1:8" ht="18.25" customHeight="1">
      <c r="A1436" s="305"/>
      <c r="B1436" s="1000" t="s">
        <v>584</v>
      </c>
      <c r="C1436" s="1001"/>
      <c r="D1436" s="1013" t="str">
        <f>IF(details!O40="","",details!O40)</f>
        <v/>
      </c>
      <c r="E1436" s="1013"/>
      <c r="F1436" s="1013"/>
      <c r="G1436" s="1013"/>
      <c r="H1436" s="1014"/>
    </row>
    <row r="1437" spans="1:8" ht="18.25" customHeight="1">
      <c r="A1437" s="305"/>
      <c r="B1437" s="1000" t="s">
        <v>585</v>
      </c>
      <c r="C1437" s="1001"/>
      <c r="D1437" s="354" t="str">
        <f>IF('statement of marks'!CX40="mRrh.kZ",'statement of marks'!$D$3,"")</f>
        <v/>
      </c>
      <c r="E1437" s="1003" t="s">
        <v>586</v>
      </c>
      <c r="F1437" s="1003"/>
      <c r="G1437" s="1042" t="str">
        <f>IF(D1437="","",D1437+1)</f>
        <v/>
      </c>
      <c r="H1437" s="1043"/>
    </row>
    <row r="1438" spans="1:8" ht="18.25" customHeight="1">
      <c r="A1438" s="305"/>
      <c r="B1438" s="1000" t="s">
        <v>587</v>
      </c>
      <c r="C1438" s="1001"/>
      <c r="D1438" s="1006">
        <f>IF(details!$L$4="","",details!$L$4)</f>
        <v>42460</v>
      </c>
      <c r="E1438" s="1007"/>
      <c r="F1438" s="1003"/>
      <c r="G1438" s="1003"/>
      <c r="H1438" s="1048"/>
    </row>
    <row r="1439" spans="1:8" ht="18.25" customHeight="1">
      <c r="A1439" s="305"/>
      <c r="B1439" s="1003"/>
      <c r="C1439" s="1003"/>
      <c r="D1439" s="1004"/>
      <c r="E1439" s="1005"/>
      <c r="F1439" s="1002"/>
      <c r="G1439" s="1002"/>
      <c r="H1439" s="1008"/>
    </row>
    <row r="1440" spans="1:8" ht="18.25" customHeight="1">
      <c r="A1440" s="305"/>
      <c r="B1440" s="1003" t="str">
        <f>IF(details!$H$4="","",details!$H$4)</f>
        <v>Jherh js[kk oekZ</v>
      </c>
      <c r="C1440" s="1003"/>
      <c r="D1440" s="1004"/>
      <c r="E1440" s="1005"/>
      <c r="F1440" s="1002" t="str">
        <f>IF(details!$E$4="","",details!$E$4)</f>
        <v>Jh jk/ks';ke tk'kh</v>
      </c>
      <c r="G1440" s="1002"/>
      <c r="H1440" s="1008"/>
    </row>
    <row r="1441" spans="1:8" ht="18.25" customHeight="1">
      <c r="A1441" s="1039" t="s">
        <v>588</v>
      </c>
      <c r="B1441" s="1002"/>
      <c r="C1441" s="1002"/>
      <c r="D1441" s="1002" t="s">
        <v>589</v>
      </c>
      <c r="E1441" s="1002"/>
      <c r="F1441" s="1002" t="s">
        <v>590</v>
      </c>
      <c r="G1441" s="1002"/>
      <c r="H1441" s="1008"/>
    </row>
    <row r="1442" spans="1:8" ht="18.25" customHeight="1">
      <c r="A1442" s="1018" t="s">
        <v>599</v>
      </c>
      <c r="B1442" s="1019"/>
      <c r="C1442" s="1019"/>
      <c r="D1442" s="1019"/>
      <c r="E1442" s="1019"/>
      <c r="F1442" s="1019"/>
      <c r="G1442" s="1019"/>
      <c r="H1442" s="1020"/>
    </row>
    <row r="1443" spans="1:8" ht="18.25" customHeight="1">
      <c r="A1443" s="305"/>
      <c r="B1443" s="351" t="s">
        <v>560</v>
      </c>
      <c r="C1443" s="1013" t="str">
        <f>IF('statement of marks'!H40="","",'statement of marks'!H40)</f>
        <v>v 034</v>
      </c>
      <c r="D1443" s="1013"/>
      <c r="E1443" s="1013"/>
      <c r="F1443" s="1013"/>
      <c r="G1443" s="1013"/>
      <c r="H1443" s="1014"/>
    </row>
    <row r="1444" spans="1:8" ht="18.25" customHeight="1">
      <c r="A1444" s="305"/>
      <c r="B1444" s="351" t="s">
        <v>561</v>
      </c>
      <c r="C1444" s="1013" t="str">
        <f>IF('statement of marks'!I40="","",'statement of marks'!I40)</f>
        <v>c 034</v>
      </c>
      <c r="D1444" s="1013"/>
      <c r="E1444" s="1013"/>
      <c r="F1444" s="1013"/>
      <c r="G1444" s="1013"/>
      <c r="H1444" s="1014"/>
    </row>
    <row r="1445" spans="1:8" ht="18.25" customHeight="1">
      <c r="A1445" s="305"/>
      <c r="B1445" s="351" t="s">
        <v>562</v>
      </c>
      <c r="C1445" s="1013" t="str">
        <f>IF('statement of marks'!J40="","",'statement of marks'!J40)</f>
        <v>l 034</v>
      </c>
      <c r="D1445" s="1013"/>
      <c r="E1445" s="1013"/>
      <c r="F1445" s="1013"/>
      <c r="G1445" s="1013"/>
      <c r="H1445" s="1014"/>
    </row>
    <row r="1446" spans="1:8" ht="18.25" customHeight="1">
      <c r="A1446" s="305"/>
      <c r="B1446" s="351" t="s">
        <v>567</v>
      </c>
      <c r="C1446" s="317" t="str">
        <f>IF('statement of marks'!F40="","",'statement of marks'!F40)</f>
        <v/>
      </c>
      <c r="D1446" s="318" t="s">
        <v>602</v>
      </c>
      <c r="E1446" s="1037" t="str">
        <f>IF('statement of marks'!G40="","",'statement of marks'!G40)</f>
        <v/>
      </c>
      <c r="F1446" s="1037"/>
      <c r="G1446" s="1037"/>
      <c r="H1446" s="1038"/>
    </row>
    <row r="1447" spans="1:8" ht="18.25" customHeight="1">
      <c r="A1447" s="305"/>
      <c r="B1447" s="351" t="s">
        <v>565</v>
      </c>
      <c r="C1447" s="319" t="s">
        <v>592</v>
      </c>
      <c r="D1447" s="320" t="s">
        <v>593</v>
      </c>
      <c r="E1447" s="320" t="s">
        <v>594</v>
      </c>
      <c r="F1447" s="320" t="s">
        <v>595</v>
      </c>
      <c r="G1447" s="320" t="s">
        <v>596</v>
      </c>
      <c r="H1447" s="321"/>
    </row>
    <row r="1448" spans="1:8" ht="18.25" customHeight="1">
      <c r="A1448" s="305"/>
      <c r="B1448" s="350" t="s">
        <v>597</v>
      </c>
      <c r="C1448" s="323" t="str">
        <f>IF(AND('statement of marks'!$D$3=1,'statement of marks'!CX40="mRrh.kZ"),'statement of marks'!$F$3,"")</f>
        <v/>
      </c>
      <c r="D1448" s="323" t="str">
        <f>IF(AND('statement of marks'!$D$3=2,'statement of marks'!CX40="mRrh.kZ"),'statement of marks'!$F$3,"")</f>
        <v/>
      </c>
      <c r="E1448" s="323" t="str">
        <f>IF(AND('statement of marks'!$D$3=3,'statement of marks'!CX40="mRrh.kZ"),'statement of marks'!$F$3,"")</f>
        <v/>
      </c>
      <c r="F1448" s="323" t="str">
        <f>IF(AND('statement of marks'!$D$3=4,'statement of marks'!CX40="mRrh.kZ"),'statement of marks'!$F$3,"")</f>
        <v/>
      </c>
      <c r="G1448" s="323" t="str">
        <f>IF(AND('statement of marks'!$D$3=5,'statement of marks'!CX40="mRrh.kZ"),'statement of marks'!$F$3,"")</f>
        <v/>
      </c>
      <c r="H1448" s="321"/>
    </row>
    <row r="1449" spans="1:8" ht="18.25" customHeight="1">
      <c r="A1449" s="305"/>
      <c r="B1449" s="350" t="str">
        <f>'statement of marks'!$BZ$5</f>
        <v>fgUnh</v>
      </c>
      <c r="C1449" s="324"/>
      <c r="D1449" s="325"/>
      <c r="E1449" s="326" t="str">
        <f>IF(OR('statement of marks'!$CB40="",E1448=""),"",'statement of marks'!$CB40)</f>
        <v/>
      </c>
      <c r="F1449" s="326" t="str">
        <f>IF(OR('statement of marks'!$CB40="",F1448=""),"",'statement of marks'!$CB40)</f>
        <v/>
      </c>
      <c r="G1449" s="326" t="str">
        <f>IF(OR('statement of marks'!$CB40="",G1448=""),"",'statement of marks'!$CB40)</f>
        <v/>
      </c>
      <c r="H1449" s="321"/>
    </row>
    <row r="1450" spans="1:8" ht="18.25" customHeight="1">
      <c r="A1450" s="305"/>
      <c r="B1450" s="350" t="str">
        <f>'statement of marks'!$CC$5</f>
        <v>vaxszth</v>
      </c>
      <c r="C1450" s="324"/>
      <c r="D1450" s="325"/>
      <c r="E1450" s="326" t="str">
        <f>IF(OR('statement of marks'!$CE40="",E1448=""),"",'statement of marks'!$CE40)</f>
        <v/>
      </c>
      <c r="F1450" s="326" t="str">
        <f>IF(OR('statement of marks'!$CE40="",F1448=""),"",'statement of marks'!$CE40)</f>
        <v/>
      </c>
      <c r="G1450" s="326" t="str">
        <f>IF(OR('statement of marks'!$CE40="",G1448=""),"",'statement of marks'!$CE40)</f>
        <v/>
      </c>
      <c r="H1450" s="321"/>
    </row>
    <row r="1451" spans="1:8" ht="18.25" customHeight="1">
      <c r="A1451" s="305"/>
      <c r="B1451" s="350" t="str">
        <f>'statement of marks'!$CF$5</f>
        <v>xf.kr</v>
      </c>
      <c r="C1451" s="324"/>
      <c r="D1451" s="325"/>
      <c r="E1451" s="326" t="str">
        <f>IF(OR('statement of marks'!$CH40="",E1448=""),"",'statement of marks'!$CH40)</f>
        <v/>
      </c>
      <c r="F1451" s="326" t="str">
        <f>IF(OR('statement of marks'!$CH40="",F1448=""),"",'statement of marks'!$CH40)</f>
        <v/>
      </c>
      <c r="G1451" s="326" t="str">
        <f>IF(OR('statement of marks'!$CH40="",G1448=""),"",'statement of marks'!$CH40)</f>
        <v/>
      </c>
      <c r="H1451" s="321"/>
    </row>
    <row r="1452" spans="1:8" ht="18.25" customHeight="1">
      <c r="A1452" s="305"/>
      <c r="B1452" s="350" t="str">
        <f>'statement of marks'!$CI$5</f>
        <v>Ik;kZoj.k v/;;u</v>
      </c>
      <c r="C1452" s="324"/>
      <c r="D1452" s="325"/>
      <c r="E1452" s="326" t="str">
        <f>IF(OR('statement of marks'!$CK40="",E1449=""),"",'statement of marks'!$CK40)</f>
        <v/>
      </c>
      <c r="F1452" s="326" t="str">
        <f>IF(OR('statement of marks'!$CK40="",F1449=""),"",'statement of marks'!$CK40)</f>
        <v/>
      </c>
      <c r="G1452" s="326" t="str">
        <f>IF(OR('statement of marks'!$CK40="",G1449=""),"",'statement of marks'!$CK40)</f>
        <v/>
      </c>
      <c r="H1452" s="321"/>
    </row>
    <row r="1453" spans="1:8" ht="18.25" customHeight="1">
      <c r="A1453" s="305"/>
      <c r="B1453" s="350" t="str">
        <f>'statement of marks'!$CL$5</f>
        <v>dk;kZuqHko</v>
      </c>
      <c r="C1453" s="324"/>
      <c r="D1453" s="325"/>
      <c r="E1453" s="326" t="str">
        <f>IF(OR('statement of marks'!$CN40="",E1448=""),"",'statement of marks'!$CN40)</f>
        <v/>
      </c>
      <c r="F1453" s="326" t="str">
        <f>IF(OR('statement of marks'!$CN40="",F1448=""),"",'statement of marks'!$CN40)</f>
        <v/>
      </c>
      <c r="G1453" s="326" t="str">
        <f>IF(OR('statement of marks'!$CN40="",G1448=""),"",'statement of marks'!$CN40)</f>
        <v/>
      </c>
      <c r="H1453" s="321"/>
    </row>
    <row r="1454" spans="1:8" ht="18.25" customHeight="1">
      <c r="A1454" s="305"/>
      <c r="B1454" s="350" t="str">
        <f>'statement of marks'!$CO$5</f>
        <v>dyk f'k{kk</v>
      </c>
      <c r="C1454" s="324"/>
      <c r="D1454" s="325"/>
      <c r="E1454" s="327" t="str">
        <f>IF(OR('statement of marks'!$CQ40="",E1448=""),"",'statement of marks'!$CQ40)</f>
        <v/>
      </c>
      <c r="F1454" s="327" t="str">
        <f>IF(OR('statement of marks'!$CQ40="",F1448=""),"",'statement of marks'!$CQ40)</f>
        <v/>
      </c>
      <c r="G1454" s="327" t="str">
        <f>IF(OR('statement of marks'!$CQ40="",G1448=""),"",'statement of marks'!$CQ40)</f>
        <v/>
      </c>
      <c r="H1454" s="321"/>
    </row>
    <row r="1455" spans="1:8" ht="18.25" customHeight="1">
      <c r="A1455" s="305"/>
      <c r="B1455" s="328" t="s">
        <v>624</v>
      </c>
      <c r="C1455" s="329" t="str">
        <f>C1448</f>
        <v/>
      </c>
      <c r="D1455" s="329" t="str">
        <f>D1448</f>
        <v/>
      </c>
      <c r="E1455" s="330" t="str">
        <f>E1448</f>
        <v/>
      </c>
      <c r="F1455" s="329" t="str">
        <f>F1448</f>
        <v/>
      </c>
      <c r="G1455" s="329" t="str">
        <f>G1448</f>
        <v/>
      </c>
      <c r="H1455" s="321"/>
    </row>
    <row r="1456" spans="1:8" ht="18.25" customHeight="1">
      <c r="A1456" s="305"/>
      <c r="B1456" s="350" t="str">
        <f>'statement of marks'!$CV$5</f>
        <v>Nk= mifLFkfr</v>
      </c>
      <c r="C1456" s="331"/>
      <c r="D1456" s="331"/>
      <c r="E1456" s="332" t="str">
        <f>IF(OR('statement of marks'!$CV40="",E1448=""),"",'statement of marks'!$CV40)</f>
        <v/>
      </c>
      <c r="F1456" s="332" t="str">
        <f>IF(OR('statement of marks'!$CV40="",F1448=""),"",'statement of marks'!$CV40)</f>
        <v/>
      </c>
      <c r="G1456" s="332" t="str">
        <f>IF(OR('statement of marks'!$CV40="",G1448=""),"",'statement of marks'!$CV40)</f>
        <v/>
      </c>
      <c r="H1456" s="321"/>
    </row>
    <row r="1457" spans="1:8" ht="18.25" customHeight="1">
      <c r="A1457" s="305"/>
      <c r="B1457" s="350" t="str">
        <f>'statement of marks'!$CU$5</f>
        <v>dqy ehfVax</v>
      </c>
      <c r="C1457" s="333"/>
      <c r="D1457" s="333"/>
      <c r="E1457" s="333" t="str">
        <f>IF(OR('statement of marks'!$CU40="",E1448=""),"",'statement of marks'!$CU40)</f>
        <v/>
      </c>
      <c r="F1457" s="333" t="str">
        <f>IF(OR('statement of marks'!$CU40="",F1448=""),"",'statement of marks'!$CU40)</f>
        <v/>
      </c>
      <c r="G1457" s="333" t="str">
        <f>IF(OR('statement of marks'!$CU40="",G1448=""),"",'statement of marks'!$CU40)</f>
        <v/>
      </c>
      <c r="H1457" s="321"/>
    </row>
    <row r="1458" spans="1:8" ht="18.25" customHeight="1">
      <c r="A1458" s="305"/>
      <c r="B1458" s="350" t="s">
        <v>600</v>
      </c>
      <c r="C1458" s="333" t="str">
        <f>IF(OR(C1456="",C1457=""),"",C1456/C1457*100)</f>
        <v/>
      </c>
      <c r="D1458" s="333" t="str">
        <f t="shared" ref="D1458:G1458" si="36">IF(OR(D1456="",D1457=""),"",D1456/D1457*100)</f>
        <v/>
      </c>
      <c r="E1458" s="333" t="str">
        <f t="shared" si="36"/>
        <v/>
      </c>
      <c r="F1458" s="333" t="str">
        <f t="shared" si="36"/>
        <v/>
      </c>
      <c r="G1458" s="333" t="str">
        <f t="shared" si="36"/>
        <v/>
      </c>
      <c r="H1458" s="321"/>
    </row>
    <row r="1459" spans="1:8" ht="18.25" customHeight="1">
      <c r="A1459" s="305"/>
      <c r="B1459" s="350" t="s">
        <v>601</v>
      </c>
      <c r="C1459" s="333"/>
      <c r="D1459" s="333"/>
      <c r="E1459" s="333"/>
      <c r="F1459" s="333"/>
      <c r="G1459" s="333"/>
      <c r="H1459" s="321"/>
    </row>
    <row r="1460" spans="1:8" ht="18.25" customHeight="1">
      <c r="A1460" s="305"/>
      <c r="B1460" s="351" t="s">
        <v>598</v>
      </c>
      <c r="C1460" s="1028" t="str">
        <f>IF('statement of marks'!DE40="","",'statement of marks'!DE40)</f>
        <v/>
      </c>
      <c r="D1460" s="1029"/>
      <c r="E1460" s="1029"/>
      <c r="F1460" s="1029"/>
      <c r="G1460" s="1029"/>
      <c r="H1460" s="1030"/>
    </row>
    <row r="1461" spans="1:8" ht="18.25" customHeight="1">
      <c r="A1461" s="1033"/>
      <c r="B1461" s="1034"/>
      <c r="C1461" s="1026"/>
      <c r="D1461" s="1026"/>
      <c r="E1461" s="1026"/>
      <c r="F1461" s="1026"/>
      <c r="G1461" s="1026"/>
      <c r="H1461" s="1027"/>
    </row>
    <row r="1462" spans="1:8" ht="18.25" customHeight="1" thickBot="1">
      <c r="A1462" s="1031" t="s">
        <v>603</v>
      </c>
      <c r="B1462" s="1032"/>
      <c r="C1462" s="1032" t="s">
        <v>66</v>
      </c>
      <c r="D1462" s="1032"/>
      <c r="E1462" s="1032"/>
      <c r="F1462" s="1035" t="s">
        <v>604</v>
      </c>
      <c r="G1462" s="1035"/>
      <c r="H1462" s="1036"/>
    </row>
    <row r="1463" spans="1:8" ht="18.25" customHeight="1">
      <c r="A1463" s="1015" t="s">
        <v>572</v>
      </c>
      <c r="B1463" s="1016"/>
      <c r="C1463" s="1016"/>
      <c r="D1463" s="1016"/>
      <c r="E1463" s="1016"/>
      <c r="F1463" s="1016"/>
      <c r="G1463" s="1016"/>
      <c r="H1463" s="1017"/>
    </row>
    <row r="1464" spans="1:8" ht="18.25" customHeight="1">
      <c r="A1464" s="1018" t="s">
        <v>591</v>
      </c>
      <c r="B1464" s="1019"/>
      <c r="C1464" s="1019"/>
      <c r="D1464" s="1019"/>
      <c r="E1464" s="1019"/>
      <c r="F1464" s="1019"/>
      <c r="G1464" s="1019"/>
      <c r="H1464" s="1020"/>
    </row>
    <row r="1465" spans="1:8" ht="18.25" customHeight="1">
      <c r="A1465" s="305"/>
      <c r="B1465" s="1021" t="s">
        <v>67</v>
      </c>
      <c r="C1465" s="1021"/>
      <c r="D1465" s="306">
        <f>YEAR(details!F41)</f>
        <v>1900</v>
      </c>
      <c r="E1465" s="352" t="s">
        <v>574</v>
      </c>
      <c r="F1465" s="308" t="str">
        <f>'statement of marks'!$F$3</f>
        <v>2015-16</v>
      </c>
      <c r="G1465" s="1021" t="s">
        <v>575</v>
      </c>
      <c r="H1465" s="1022"/>
    </row>
    <row r="1466" spans="1:8" ht="18.25" customHeight="1">
      <c r="A1466" s="305"/>
      <c r="B1466" s="1000" t="s">
        <v>573</v>
      </c>
      <c r="C1466" s="1001"/>
      <c r="D1466" s="1013" t="str">
        <f>'statement of marks'!$A$1</f>
        <v>jk- ck- ek/;fed fo|ky; uohu] fuEckgsM+k</v>
      </c>
      <c r="E1466" s="1013"/>
      <c r="F1466" s="1013"/>
      <c r="G1466" s="1013"/>
      <c r="H1466" s="1014"/>
    </row>
    <row r="1467" spans="1:8" ht="18.25" customHeight="1">
      <c r="A1467" s="305"/>
      <c r="B1467" s="1000" t="str">
        <f>'statement of marks'!$H$3</f>
        <v xml:space="preserve">fo|ky; dk Mkbl dksM+ </v>
      </c>
      <c r="C1467" s="1001"/>
      <c r="D1467" s="1009" t="str">
        <f>'statement of marks'!$I$3</f>
        <v>00001</v>
      </c>
      <c r="E1467" s="1010"/>
      <c r="F1467" s="1011"/>
      <c r="G1467" s="1011"/>
      <c r="H1467" s="1012"/>
    </row>
    <row r="1468" spans="1:8" ht="18.25" customHeight="1">
      <c r="A1468" s="305"/>
      <c r="B1468" s="1000" t="s">
        <v>560</v>
      </c>
      <c r="C1468" s="1001"/>
      <c r="D1468" s="1013" t="str">
        <f>IF('statement of marks'!H41="","",'statement of marks'!H41)</f>
        <v>v 035</v>
      </c>
      <c r="E1468" s="1013"/>
      <c r="F1468" s="1013"/>
      <c r="G1468" s="1013"/>
      <c r="H1468" s="1014"/>
    </row>
    <row r="1469" spans="1:8" ht="18.25" customHeight="1">
      <c r="A1469" s="305"/>
      <c r="B1469" s="1000" t="s">
        <v>576</v>
      </c>
      <c r="C1469" s="1001"/>
      <c r="D1469" s="309" t="str">
        <f>IF('statement of marks'!C41="B","Nk=",IF('statement of marks'!C41="G","Nk=k",""))</f>
        <v/>
      </c>
      <c r="E1469" s="353" t="s">
        <v>566</v>
      </c>
      <c r="F1469" s="1040" t="str">
        <f>IF('statement of marks'!B41="","",'statement of marks'!B41)</f>
        <v/>
      </c>
      <c r="G1469" s="1040"/>
      <c r="H1469" s="1041"/>
    </row>
    <row r="1470" spans="1:8" ht="18.25" customHeight="1">
      <c r="A1470" s="305"/>
      <c r="B1470" s="1000" t="s">
        <v>562</v>
      </c>
      <c r="C1470" s="1001"/>
      <c r="D1470" s="1013" t="str">
        <f>IF('statement of marks'!J41="","",'statement of marks'!J41)</f>
        <v>l 035</v>
      </c>
      <c r="E1470" s="1013"/>
      <c r="F1470" s="1013"/>
      <c r="G1470" s="1013"/>
      <c r="H1470" s="1014"/>
    </row>
    <row r="1471" spans="1:8" ht="18.25" customHeight="1">
      <c r="A1471" s="305"/>
      <c r="B1471" s="1000" t="s">
        <v>561</v>
      </c>
      <c r="C1471" s="1001"/>
      <c r="D1471" s="1013" t="str">
        <f>IF('statement of marks'!I41="","",'statement of marks'!I41)</f>
        <v>c 035</v>
      </c>
      <c r="E1471" s="1013"/>
      <c r="F1471" s="1013"/>
      <c r="G1471" s="1013"/>
      <c r="H1471" s="1014"/>
    </row>
    <row r="1472" spans="1:8" ht="18.25" customHeight="1">
      <c r="A1472" s="305"/>
      <c r="B1472" s="1000" t="s">
        <v>578</v>
      </c>
      <c r="C1472" s="1001"/>
      <c r="D1472" s="1013" t="str">
        <f>IF(details!M41="","",details!M41)</f>
        <v/>
      </c>
      <c r="E1472" s="1013"/>
      <c r="F1472" s="1013"/>
      <c r="G1472" s="1013"/>
      <c r="H1472" s="1014"/>
    </row>
    <row r="1473" spans="1:8" ht="18.25" customHeight="1">
      <c r="A1473" s="305"/>
      <c r="B1473" s="1000" t="s">
        <v>623</v>
      </c>
      <c r="C1473" s="1001"/>
      <c r="D1473" s="1013" t="str">
        <f>IF(details!N41="","",details!N41)</f>
        <v/>
      </c>
      <c r="E1473" s="1013"/>
      <c r="F1473" s="1013"/>
      <c r="G1473" s="1013"/>
      <c r="H1473" s="1014"/>
    </row>
    <row r="1474" spans="1:8" ht="18.25" customHeight="1">
      <c r="A1474" s="305"/>
      <c r="B1474" s="1000" t="s">
        <v>64</v>
      </c>
      <c r="C1474" s="1001"/>
      <c r="D1474" s="311" t="str">
        <f>'statement of marks'!$D$3</f>
        <v>2 A</v>
      </c>
      <c r="E1474" s="312" t="s">
        <v>564</v>
      </c>
      <c r="F1474" s="313" t="str">
        <f>IF('statement of marks'!E41="","",'statement of marks'!E41)</f>
        <v/>
      </c>
      <c r="G1474" s="312" t="s">
        <v>577</v>
      </c>
      <c r="H1474" s="314" t="str">
        <f>IF(details!F41="","",details!F41)</f>
        <v/>
      </c>
    </row>
    <row r="1475" spans="1:8" ht="18.25" customHeight="1">
      <c r="A1475" s="305"/>
      <c r="B1475" s="1000" t="s">
        <v>567</v>
      </c>
      <c r="C1475" s="1001"/>
      <c r="D1475" s="1044" t="str">
        <f>IF('statement of marks'!F41="","",'statement of marks'!F41)</f>
        <v/>
      </c>
      <c r="E1475" s="1044"/>
      <c r="F1475" s="1044"/>
      <c r="G1475" s="1044"/>
      <c r="H1475" s="1045"/>
    </row>
    <row r="1476" spans="1:8" ht="18.25" customHeight="1">
      <c r="A1476" s="305"/>
      <c r="B1476" s="1000" t="s">
        <v>568</v>
      </c>
      <c r="C1476" s="1001"/>
      <c r="D1476" s="1037" t="str">
        <f>IF('statement of marks'!G41="","",'statement of marks'!G41)</f>
        <v/>
      </c>
      <c r="E1476" s="1037"/>
      <c r="F1476" s="1037"/>
      <c r="G1476" s="1037"/>
      <c r="H1476" s="1038"/>
    </row>
    <row r="1477" spans="1:8" ht="18.25" customHeight="1">
      <c r="A1477" s="305"/>
      <c r="B1477" s="1023" t="s">
        <v>579</v>
      </c>
      <c r="C1477" s="1024"/>
      <c r="D1477" s="1024"/>
      <c r="E1477" s="1025"/>
      <c r="F1477" s="1046" t="str">
        <f>IF(details!P41="","",details!P41)</f>
        <v/>
      </c>
      <c r="G1477" s="1046"/>
      <c r="H1477" s="1047"/>
    </row>
    <row r="1478" spans="1:8" ht="18.25" customHeight="1">
      <c r="A1478" s="305"/>
      <c r="B1478" s="1000" t="s">
        <v>583</v>
      </c>
      <c r="C1478" s="1001"/>
      <c r="D1478" s="1013" t="str">
        <f>IF(details!L41="","",details!L41)</f>
        <v>Ik 035</v>
      </c>
      <c r="E1478" s="1013"/>
      <c r="F1478" s="1013"/>
      <c r="G1478" s="1013"/>
      <c r="H1478" s="1014"/>
    </row>
    <row r="1479" spans="1:8" ht="18.25" customHeight="1">
      <c r="A1479" s="305"/>
      <c r="B1479" s="1000" t="s">
        <v>584</v>
      </c>
      <c r="C1479" s="1001"/>
      <c r="D1479" s="1013" t="str">
        <f>IF(details!O41="","",details!O41)</f>
        <v/>
      </c>
      <c r="E1479" s="1013"/>
      <c r="F1479" s="1013"/>
      <c r="G1479" s="1013"/>
      <c r="H1479" s="1014"/>
    </row>
    <row r="1480" spans="1:8" ht="18.25" customHeight="1">
      <c r="A1480" s="305"/>
      <c r="B1480" s="1000" t="s">
        <v>585</v>
      </c>
      <c r="C1480" s="1001"/>
      <c r="D1480" s="354" t="str">
        <f>IF('statement of marks'!CX41="mRrh.kZ",'statement of marks'!$D$3,"")</f>
        <v/>
      </c>
      <c r="E1480" s="1003" t="s">
        <v>586</v>
      </c>
      <c r="F1480" s="1003"/>
      <c r="G1480" s="1042" t="str">
        <f>IF(D1480="","",D1480+1)</f>
        <v/>
      </c>
      <c r="H1480" s="1043"/>
    </row>
    <row r="1481" spans="1:8" ht="18.25" customHeight="1">
      <c r="A1481" s="305"/>
      <c r="B1481" s="1000" t="s">
        <v>587</v>
      </c>
      <c r="C1481" s="1001"/>
      <c r="D1481" s="1006">
        <f>IF(details!$L$4="","",details!$L$4)</f>
        <v>42460</v>
      </c>
      <c r="E1481" s="1007"/>
      <c r="F1481" s="1003"/>
      <c r="G1481" s="1003"/>
      <c r="H1481" s="1048"/>
    </row>
    <row r="1482" spans="1:8" ht="18.25" customHeight="1">
      <c r="A1482" s="305"/>
      <c r="B1482" s="1003"/>
      <c r="C1482" s="1003"/>
      <c r="D1482" s="1004"/>
      <c r="E1482" s="1005"/>
      <c r="F1482" s="1002"/>
      <c r="G1482" s="1002"/>
      <c r="H1482" s="1008"/>
    </row>
    <row r="1483" spans="1:8" ht="18.25" customHeight="1">
      <c r="A1483" s="305"/>
      <c r="B1483" s="1003" t="str">
        <f>IF(details!$H$4="","",details!$H$4)</f>
        <v>Jherh js[kk oekZ</v>
      </c>
      <c r="C1483" s="1003"/>
      <c r="D1483" s="1004"/>
      <c r="E1483" s="1005"/>
      <c r="F1483" s="1002" t="str">
        <f>IF(details!$E$4="","",details!$E$4)</f>
        <v>Jh jk/ks';ke tk'kh</v>
      </c>
      <c r="G1483" s="1002"/>
      <c r="H1483" s="1008"/>
    </row>
    <row r="1484" spans="1:8" ht="18.25" customHeight="1">
      <c r="A1484" s="1039" t="s">
        <v>588</v>
      </c>
      <c r="B1484" s="1002"/>
      <c r="C1484" s="1002"/>
      <c r="D1484" s="1002" t="s">
        <v>589</v>
      </c>
      <c r="E1484" s="1002"/>
      <c r="F1484" s="1002" t="s">
        <v>590</v>
      </c>
      <c r="G1484" s="1002"/>
      <c r="H1484" s="1008"/>
    </row>
    <row r="1485" spans="1:8" ht="18.25" customHeight="1">
      <c r="A1485" s="1018" t="s">
        <v>599</v>
      </c>
      <c r="B1485" s="1019"/>
      <c r="C1485" s="1019"/>
      <c r="D1485" s="1019"/>
      <c r="E1485" s="1019"/>
      <c r="F1485" s="1019"/>
      <c r="G1485" s="1019"/>
      <c r="H1485" s="1020"/>
    </row>
    <row r="1486" spans="1:8" ht="18.25" customHeight="1">
      <c r="A1486" s="305"/>
      <c r="B1486" s="351" t="s">
        <v>560</v>
      </c>
      <c r="C1486" s="1013" t="str">
        <f>IF('statement of marks'!H41="","",'statement of marks'!H41)</f>
        <v>v 035</v>
      </c>
      <c r="D1486" s="1013"/>
      <c r="E1486" s="1013"/>
      <c r="F1486" s="1013"/>
      <c r="G1486" s="1013"/>
      <c r="H1486" s="1014"/>
    </row>
    <row r="1487" spans="1:8" ht="18.25" customHeight="1">
      <c r="A1487" s="305"/>
      <c r="B1487" s="351" t="s">
        <v>561</v>
      </c>
      <c r="C1487" s="1013" t="str">
        <f>IF('statement of marks'!I41="","",'statement of marks'!I41)</f>
        <v>c 035</v>
      </c>
      <c r="D1487" s="1013"/>
      <c r="E1487" s="1013"/>
      <c r="F1487" s="1013"/>
      <c r="G1487" s="1013"/>
      <c r="H1487" s="1014"/>
    </row>
    <row r="1488" spans="1:8" ht="18.25" customHeight="1">
      <c r="A1488" s="305"/>
      <c r="B1488" s="351" t="s">
        <v>562</v>
      </c>
      <c r="C1488" s="1013" t="str">
        <f>IF('statement of marks'!J41="","",'statement of marks'!J41)</f>
        <v>l 035</v>
      </c>
      <c r="D1488" s="1013"/>
      <c r="E1488" s="1013"/>
      <c r="F1488" s="1013"/>
      <c r="G1488" s="1013"/>
      <c r="H1488" s="1014"/>
    </row>
    <row r="1489" spans="1:8" ht="18.25" customHeight="1">
      <c r="A1489" s="305"/>
      <c r="B1489" s="351" t="s">
        <v>567</v>
      </c>
      <c r="C1489" s="317" t="str">
        <f>IF('statement of marks'!F41="","",'statement of marks'!F41)</f>
        <v/>
      </c>
      <c r="D1489" s="318" t="s">
        <v>602</v>
      </c>
      <c r="E1489" s="1037" t="str">
        <f>IF('statement of marks'!G41="","",'statement of marks'!G41)</f>
        <v/>
      </c>
      <c r="F1489" s="1037"/>
      <c r="G1489" s="1037"/>
      <c r="H1489" s="1038"/>
    </row>
    <row r="1490" spans="1:8" ht="18.25" customHeight="1">
      <c r="A1490" s="305"/>
      <c r="B1490" s="351" t="s">
        <v>565</v>
      </c>
      <c r="C1490" s="319" t="s">
        <v>592</v>
      </c>
      <c r="D1490" s="320" t="s">
        <v>593</v>
      </c>
      <c r="E1490" s="320" t="s">
        <v>594</v>
      </c>
      <c r="F1490" s="320" t="s">
        <v>595</v>
      </c>
      <c r="G1490" s="320" t="s">
        <v>596</v>
      </c>
      <c r="H1490" s="321"/>
    </row>
    <row r="1491" spans="1:8" ht="18.25" customHeight="1">
      <c r="A1491" s="305"/>
      <c r="B1491" s="350" t="s">
        <v>597</v>
      </c>
      <c r="C1491" s="323" t="str">
        <f>IF(AND('statement of marks'!$D$3=1,'statement of marks'!CX41="mRrh.kZ"),'statement of marks'!$F$3,"")</f>
        <v/>
      </c>
      <c r="D1491" s="323" t="str">
        <f>IF(AND('statement of marks'!$D$3=2,'statement of marks'!CX41="mRrh.kZ"),'statement of marks'!$F$3,"")</f>
        <v/>
      </c>
      <c r="E1491" s="323" t="str">
        <f>IF(AND('statement of marks'!$D$3=3,'statement of marks'!CX41="mRrh.kZ"),'statement of marks'!$F$3,"")</f>
        <v/>
      </c>
      <c r="F1491" s="323" t="str">
        <f>IF(AND('statement of marks'!$D$3=4,'statement of marks'!CX41="mRrh.kZ"),'statement of marks'!$F$3,"")</f>
        <v/>
      </c>
      <c r="G1491" s="323" t="str">
        <f>IF(AND('statement of marks'!$D$3=5,'statement of marks'!CX41="mRrh.kZ"),'statement of marks'!$F$3,"")</f>
        <v/>
      </c>
      <c r="H1491" s="321"/>
    </row>
    <row r="1492" spans="1:8" ht="18.25" customHeight="1">
      <c r="A1492" s="305"/>
      <c r="B1492" s="350" t="str">
        <f>'statement of marks'!$BZ$5</f>
        <v>fgUnh</v>
      </c>
      <c r="C1492" s="324"/>
      <c r="D1492" s="325"/>
      <c r="E1492" s="326" t="str">
        <f>IF(OR('statement of marks'!$CB41="",E1491=""),"",'statement of marks'!$CB41)</f>
        <v/>
      </c>
      <c r="F1492" s="326" t="str">
        <f>IF(OR('statement of marks'!$CB41="",F1491=""),"",'statement of marks'!$CB41)</f>
        <v/>
      </c>
      <c r="G1492" s="326" t="str">
        <f>IF(OR('statement of marks'!$CB41="",G1491=""),"",'statement of marks'!$CB41)</f>
        <v/>
      </c>
      <c r="H1492" s="321"/>
    </row>
    <row r="1493" spans="1:8" ht="18.25" customHeight="1">
      <c r="A1493" s="305"/>
      <c r="B1493" s="350" t="str">
        <f>'statement of marks'!$CC$5</f>
        <v>vaxszth</v>
      </c>
      <c r="C1493" s="324"/>
      <c r="D1493" s="325"/>
      <c r="E1493" s="326" t="str">
        <f>IF(OR('statement of marks'!$CE41="",E1491=""),"",'statement of marks'!$CE41)</f>
        <v/>
      </c>
      <c r="F1493" s="326" t="str">
        <f>IF(OR('statement of marks'!$CE41="",F1491=""),"",'statement of marks'!$CE41)</f>
        <v/>
      </c>
      <c r="G1493" s="326" t="str">
        <f>IF(OR('statement of marks'!$CE41="",G1491=""),"",'statement of marks'!$CE41)</f>
        <v/>
      </c>
      <c r="H1493" s="321"/>
    </row>
    <row r="1494" spans="1:8" ht="18.25" customHeight="1">
      <c r="A1494" s="305"/>
      <c r="B1494" s="350" t="str">
        <f>'statement of marks'!$CF$5</f>
        <v>xf.kr</v>
      </c>
      <c r="C1494" s="324"/>
      <c r="D1494" s="325"/>
      <c r="E1494" s="326" t="str">
        <f>IF(OR('statement of marks'!$CH41="",E1491=""),"",'statement of marks'!$CH41)</f>
        <v/>
      </c>
      <c r="F1494" s="326" t="str">
        <f>IF(OR('statement of marks'!$CH41="",F1491=""),"",'statement of marks'!$CH41)</f>
        <v/>
      </c>
      <c r="G1494" s="326" t="str">
        <f>IF(OR('statement of marks'!$CH41="",G1491=""),"",'statement of marks'!$CH41)</f>
        <v/>
      </c>
      <c r="H1494" s="321"/>
    </row>
    <row r="1495" spans="1:8" ht="18.25" customHeight="1">
      <c r="A1495" s="305"/>
      <c r="B1495" s="350" t="str">
        <f>'statement of marks'!$CI$5</f>
        <v>Ik;kZoj.k v/;;u</v>
      </c>
      <c r="C1495" s="324"/>
      <c r="D1495" s="325"/>
      <c r="E1495" s="326" t="str">
        <f>IF(OR('statement of marks'!$CK41="",E1492=""),"",'statement of marks'!$CK41)</f>
        <v/>
      </c>
      <c r="F1495" s="326" t="str">
        <f>IF(OR('statement of marks'!$CK41="",F1492=""),"",'statement of marks'!$CK41)</f>
        <v/>
      </c>
      <c r="G1495" s="326" t="str">
        <f>IF(OR('statement of marks'!$CK41="",G1492=""),"",'statement of marks'!$CK41)</f>
        <v/>
      </c>
      <c r="H1495" s="321"/>
    </row>
    <row r="1496" spans="1:8" ht="18.25" customHeight="1">
      <c r="A1496" s="305"/>
      <c r="B1496" s="350" t="str">
        <f>'statement of marks'!$CL$5</f>
        <v>dk;kZuqHko</v>
      </c>
      <c r="C1496" s="324"/>
      <c r="D1496" s="325"/>
      <c r="E1496" s="326" t="str">
        <f>IF(OR('statement of marks'!$CN41="",E1491=""),"",'statement of marks'!$CN41)</f>
        <v/>
      </c>
      <c r="F1496" s="326" t="str">
        <f>IF(OR('statement of marks'!$CN41="",F1491=""),"",'statement of marks'!$CN41)</f>
        <v/>
      </c>
      <c r="G1496" s="326" t="str">
        <f>IF(OR('statement of marks'!$CN41="",G1491=""),"",'statement of marks'!$CN41)</f>
        <v/>
      </c>
      <c r="H1496" s="321"/>
    </row>
    <row r="1497" spans="1:8" ht="18.25" customHeight="1">
      <c r="A1497" s="305"/>
      <c r="B1497" s="350" t="str">
        <f>'statement of marks'!$CO$5</f>
        <v>dyk f'k{kk</v>
      </c>
      <c r="C1497" s="324"/>
      <c r="D1497" s="325"/>
      <c r="E1497" s="327" t="str">
        <f>IF(OR('statement of marks'!$CQ41="",E1491=""),"",'statement of marks'!$CQ41)</f>
        <v/>
      </c>
      <c r="F1497" s="327" t="str">
        <f>IF(OR('statement of marks'!$CQ41="",F1491=""),"",'statement of marks'!$CQ41)</f>
        <v/>
      </c>
      <c r="G1497" s="327" t="str">
        <f>IF(OR('statement of marks'!$CQ41="",G1491=""),"",'statement of marks'!$CQ41)</f>
        <v/>
      </c>
      <c r="H1497" s="321"/>
    </row>
    <row r="1498" spans="1:8" ht="18.25" customHeight="1">
      <c r="A1498" s="305"/>
      <c r="B1498" s="328" t="s">
        <v>624</v>
      </c>
      <c r="C1498" s="329" t="str">
        <f>C1491</f>
        <v/>
      </c>
      <c r="D1498" s="329" t="str">
        <f>D1491</f>
        <v/>
      </c>
      <c r="E1498" s="330" t="str">
        <f>E1491</f>
        <v/>
      </c>
      <c r="F1498" s="329" t="str">
        <f>F1491</f>
        <v/>
      </c>
      <c r="G1498" s="329" t="str">
        <f>G1491</f>
        <v/>
      </c>
      <c r="H1498" s="321"/>
    </row>
    <row r="1499" spans="1:8" ht="18.25" customHeight="1">
      <c r="A1499" s="305"/>
      <c r="B1499" s="350" t="str">
        <f>'statement of marks'!$CV$5</f>
        <v>Nk= mifLFkfr</v>
      </c>
      <c r="C1499" s="331"/>
      <c r="D1499" s="331"/>
      <c r="E1499" s="332" t="str">
        <f>IF(OR('statement of marks'!$CV41="",E1491=""),"",'statement of marks'!$CV41)</f>
        <v/>
      </c>
      <c r="F1499" s="332" t="str">
        <f>IF(OR('statement of marks'!$CV41="",F1491=""),"",'statement of marks'!$CV41)</f>
        <v/>
      </c>
      <c r="G1499" s="332" t="str">
        <f>IF(OR('statement of marks'!$CV41="",G1491=""),"",'statement of marks'!$CV41)</f>
        <v/>
      </c>
      <c r="H1499" s="321"/>
    </row>
    <row r="1500" spans="1:8" ht="18.25" customHeight="1">
      <c r="A1500" s="305"/>
      <c r="B1500" s="350" t="str">
        <f>'statement of marks'!$CU$5</f>
        <v>dqy ehfVax</v>
      </c>
      <c r="C1500" s="333"/>
      <c r="D1500" s="333"/>
      <c r="E1500" s="333" t="str">
        <f>IF(OR('statement of marks'!$CU41="",E1491=""),"",'statement of marks'!$CU41)</f>
        <v/>
      </c>
      <c r="F1500" s="333" t="str">
        <f>IF(OR('statement of marks'!$CU41="",F1491=""),"",'statement of marks'!$CU41)</f>
        <v/>
      </c>
      <c r="G1500" s="333" t="str">
        <f>IF(OR('statement of marks'!$CU41="",G1491=""),"",'statement of marks'!$CU41)</f>
        <v/>
      </c>
      <c r="H1500" s="321"/>
    </row>
    <row r="1501" spans="1:8" ht="18.25" customHeight="1">
      <c r="A1501" s="305"/>
      <c r="B1501" s="350" t="s">
        <v>600</v>
      </c>
      <c r="C1501" s="333" t="str">
        <f>IF(OR(C1499="",C1500=""),"",C1499/C1500*100)</f>
        <v/>
      </c>
      <c r="D1501" s="333" t="str">
        <f t="shared" ref="D1501:G1501" si="37">IF(OR(D1499="",D1500=""),"",D1499/D1500*100)</f>
        <v/>
      </c>
      <c r="E1501" s="333" t="str">
        <f t="shared" si="37"/>
        <v/>
      </c>
      <c r="F1501" s="333" t="str">
        <f t="shared" si="37"/>
        <v/>
      </c>
      <c r="G1501" s="333" t="str">
        <f t="shared" si="37"/>
        <v/>
      </c>
      <c r="H1501" s="321"/>
    </row>
    <row r="1502" spans="1:8" ht="18.25" customHeight="1">
      <c r="A1502" s="305"/>
      <c r="B1502" s="350" t="s">
        <v>601</v>
      </c>
      <c r="C1502" s="333"/>
      <c r="D1502" s="333"/>
      <c r="E1502" s="333"/>
      <c r="F1502" s="333"/>
      <c r="G1502" s="333"/>
      <c r="H1502" s="321"/>
    </row>
    <row r="1503" spans="1:8" ht="18.25" customHeight="1">
      <c r="A1503" s="305"/>
      <c r="B1503" s="351" t="s">
        <v>598</v>
      </c>
      <c r="C1503" s="1028" t="str">
        <f>IF('statement of marks'!DE41="","",'statement of marks'!DE41)</f>
        <v/>
      </c>
      <c r="D1503" s="1029"/>
      <c r="E1503" s="1029"/>
      <c r="F1503" s="1029"/>
      <c r="G1503" s="1029"/>
      <c r="H1503" s="1030"/>
    </row>
    <row r="1504" spans="1:8" ht="18.25" customHeight="1">
      <c r="A1504" s="1033"/>
      <c r="B1504" s="1034"/>
      <c r="C1504" s="1026"/>
      <c r="D1504" s="1026"/>
      <c r="E1504" s="1026"/>
      <c r="F1504" s="1026"/>
      <c r="G1504" s="1026"/>
      <c r="H1504" s="1027"/>
    </row>
    <row r="1505" spans="1:8" ht="18.25" customHeight="1" thickBot="1">
      <c r="A1505" s="1031" t="s">
        <v>603</v>
      </c>
      <c r="B1505" s="1032"/>
      <c r="C1505" s="1032" t="s">
        <v>66</v>
      </c>
      <c r="D1505" s="1032"/>
      <c r="E1505" s="1032"/>
      <c r="F1505" s="1035" t="s">
        <v>604</v>
      </c>
      <c r="G1505" s="1035"/>
      <c r="H1505" s="1036"/>
    </row>
    <row r="1506" spans="1:8" ht="18.25" customHeight="1">
      <c r="A1506" s="1015" t="s">
        <v>572</v>
      </c>
      <c r="B1506" s="1016"/>
      <c r="C1506" s="1016"/>
      <c r="D1506" s="1016"/>
      <c r="E1506" s="1016"/>
      <c r="F1506" s="1016"/>
      <c r="G1506" s="1016"/>
      <c r="H1506" s="1017"/>
    </row>
    <row r="1507" spans="1:8" ht="18.25" customHeight="1">
      <c r="A1507" s="1018" t="s">
        <v>591</v>
      </c>
      <c r="B1507" s="1019"/>
      <c r="C1507" s="1019"/>
      <c r="D1507" s="1019"/>
      <c r="E1507" s="1019"/>
      <c r="F1507" s="1019"/>
      <c r="G1507" s="1019"/>
      <c r="H1507" s="1020"/>
    </row>
    <row r="1508" spans="1:8" ht="18.25" customHeight="1">
      <c r="A1508" s="305"/>
      <c r="B1508" s="1021" t="s">
        <v>67</v>
      </c>
      <c r="C1508" s="1021"/>
      <c r="D1508" s="306">
        <f>YEAR(details!F42)</f>
        <v>1900</v>
      </c>
      <c r="E1508" s="352" t="s">
        <v>574</v>
      </c>
      <c r="F1508" s="308" t="str">
        <f>'statement of marks'!$F$3</f>
        <v>2015-16</v>
      </c>
      <c r="G1508" s="1021" t="s">
        <v>575</v>
      </c>
      <c r="H1508" s="1022"/>
    </row>
    <row r="1509" spans="1:8" ht="18.25" customHeight="1">
      <c r="A1509" s="305"/>
      <c r="B1509" s="1000" t="s">
        <v>573</v>
      </c>
      <c r="C1509" s="1001"/>
      <c r="D1509" s="1013" t="str">
        <f>'statement of marks'!$A$1</f>
        <v>jk- ck- ek/;fed fo|ky; uohu] fuEckgsM+k</v>
      </c>
      <c r="E1509" s="1013"/>
      <c r="F1509" s="1013"/>
      <c r="G1509" s="1013"/>
      <c r="H1509" s="1014"/>
    </row>
    <row r="1510" spans="1:8" ht="18.25" customHeight="1">
      <c r="A1510" s="305"/>
      <c r="B1510" s="1000" t="str">
        <f>'statement of marks'!$H$3</f>
        <v xml:space="preserve">fo|ky; dk Mkbl dksM+ </v>
      </c>
      <c r="C1510" s="1001"/>
      <c r="D1510" s="1009" t="str">
        <f>'statement of marks'!$I$3</f>
        <v>00001</v>
      </c>
      <c r="E1510" s="1010"/>
      <c r="F1510" s="1011"/>
      <c r="G1510" s="1011"/>
      <c r="H1510" s="1012"/>
    </row>
    <row r="1511" spans="1:8" ht="18.25" customHeight="1">
      <c r="A1511" s="305"/>
      <c r="B1511" s="1000" t="s">
        <v>560</v>
      </c>
      <c r="C1511" s="1001"/>
      <c r="D1511" s="1013" t="str">
        <f>IF('statement of marks'!H42="","",'statement of marks'!H42)</f>
        <v>v 036</v>
      </c>
      <c r="E1511" s="1013"/>
      <c r="F1511" s="1013"/>
      <c r="G1511" s="1013"/>
      <c r="H1511" s="1014"/>
    </row>
    <row r="1512" spans="1:8" ht="18.25" customHeight="1">
      <c r="A1512" s="305"/>
      <c r="B1512" s="1000" t="s">
        <v>576</v>
      </c>
      <c r="C1512" s="1001"/>
      <c r="D1512" s="309" t="str">
        <f>IF('statement of marks'!C42="B","Nk=",IF('statement of marks'!C42="G","Nk=k",""))</f>
        <v/>
      </c>
      <c r="E1512" s="353" t="s">
        <v>566</v>
      </c>
      <c r="F1512" s="1040" t="str">
        <f>IF('statement of marks'!B42="","",'statement of marks'!B42)</f>
        <v/>
      </c>
      <c r="G1512" s="1040"/>
      <c r="H1512" s="1041"/>
    </row>
    <row r="1513" spans="1:8" ht="18.25" customHeight="1">
      <c r="A1513" s="305"/>
      <c r="B1513" s="1000" t="s">
        <v>562</v>
      </c>
      <c r="C1513" s="1001"/>
      <c r="D1513" s="1013" t="str">
        <f>IF('statement of marks'!J42="","",'statement of marks'!J42)</f>
        <v>l 036</v>
      </c>
      <c r="E1513" s="1013"/>
      <c r="F1513" s="1013"/>
      <c r="G1513" s="1013"/>
      <c r="H1513" s="1014"/>
    </row>
    <row r="1514" spans="1:8" ht="18.25" customHeight="1">
      <c r="A1514" s="305"/>
      <c r="B1514" s="1000" t="s">
        <v>561</v>
      </c>
      <c r="C1514" s="1001"/>
      <c r="D1514" s="1013" t="str">
        <f>IF('statement of marks'!I42="","",'statement of marks'!I42)</f>
        <v>c 036</v>
      </c>
      <c r="E1514" s="1013"/>
      <c r="F1514" s="1013"/>
      <c r="G1514" s="1013"/>
      <c r="H1514" s="1014"/>
    </row>
    <row r="1515" spans="1:8" ht="18.25" customHeight="1">
      <c r="A1515" s="305"/>
      <c r="B1515" s="1000" t="s">
        <v>578</v>
      </c>
      <c r="C1515" s="1001"/>
      <c r="D1515" s="1013" t="str">
        <f>IF(details!M42="","",details!M42)</f>
        <v/>
      </c>
      <c r="E1515" s="1013"/>
      <c r="F1515" s="1013"/>
      <c r="G1515" s="1013"/>
      <c r="H1515" s="1014"/>
    </row>
    <row r="1516" spans="1:8" ht="18.25" customHeight="1">
      <c r="A1516" s="305"/>
      <c r="B1516" s="1000" t="s">
        <v>623</v>
      </c>
      <c r="C1516" s="1001"/>
      <c r="D1516" s="1013" t="str">
        <f>IF(details!N42="","",details!N42)</f>
        <v/>
      </c>
      <c r="E1516" s="1013"/>
      <c r="F1516" s="1013"/>
      <c r="G1516" s="1013"/>
      <c r="H1516" s="1014"/>
    </row>
    <row r="1517" spans="1:8" ht="18.25" customHeight="1">
      <c r="A1517" s="305"/>
      <c r="B1517" s="1000" t="s">
        <v>64</v>
      </c>
      <c r="C1517" s="1001"/>
      <c r="D1517" s="311" t="str">
        <f>'statement of marks'!$D$3</f>
        <v>2 A</v>
      </c>
      <c r="E1517" s="312" t="s">
        <v>564</v>
      </c>
      <c r="F1517" s="313" t="str">
        <f>IF('statement of marks'!E42="","",'statement of marks'!E42)</f>
        <v/>
      </c>
      <c r="G1517" s="312" t="s">
        <v>577</v>
      </c>
      <c r="H1517" s="314" t="str">
        <f>IF(details!F42="","",details!F42)</f>
        <v/>
      </c>
    </row>
    <row r="1518" spans="1:8" ht="18.25" customHeight="1">
      <c r="A1518" s="305"/>
      <c r="B1518" s="1000" t="s">
        <v>567</v>
      </c>
      <c r="C1518" s="1001"/>
      <c r="D1518" s="1044" t="str">
        <f>IF('statement of marks'!F42="","",'statement of marks'!F42)</f>
        <v/>
      </c>
      <c r="E1518" s="1044"/>
      <c r="F1518" s="1044"/>
      <c r="G1518" s="1044"/>
      <c r="H1518" s="1045"/>
    </row>
    <row r="1519" spans="1:8" ht="18.25" customHeight="1">
      <c r="A1519" s="305"/>
      <c r="B1519" s="1000" t="s">
        <v>568</v>
      </c>
      <c r="C1519" s="1001"/>
      <c r="D1519" s="1037" t="str">
        <f>IF('statement of marks'!G42="","",'statement of marks'!G42)</f>
        <v/>
      </c>
      <c r="E1519" s="1037"/>
      <c r="F1519" s="1037"/>
      <c r="G1519" s="1037"/>
      <c r="H1519" s="1038"/>
    </row>
    <row r="1520" spans="1:8" ht="18.25" customHeight="1">
      <c r="A1520" s="305"/>
      <c r="B1520" s="1023" t="s">
        <v>579</v>
      </c>
      <c r="C1520" s="1024"/>
      <c r="D1520" s="1024"/>
      <c r="E1520" s="1025"/>
      <c r="F1520" s="1046" t="str">
        <f>IF(details!P42="","",details!P42)</f>
        <v/>
      </c>
      <c r="G1520" s="1046"/>
      <c r="H1520" s="1047"/>
    </row>
    <row r="1521" spans="1:8" ht="18.25" customHeight="1">
      <c r="A1521" s="305"/>
      <c r="B1521" s="1000" t="s">
        <v>583</v>
      </c>
      <c r="C1521" s="1001"/>
      <c r="D1521" s="1013" t="str">
        <f>IF(details!L42="","",details!L42)</f>
        <v>Ik 036</v>
      </c>
      <c r="E1521" s="1013"/>
      <c r="F1521" s="1013"/>
      <c r="G1521" s="1013"/>
      <c r="H1521" s="1014"/>
    </row>
    <row r="1522" spans="1:8" ht="18.25" customHeight="1">
      <c r="A1522" s="305"/>
      <c r="B1522" s="1000" t="s">
        <v>584</v>
      </c>
      <c r="C1522" s="1001"/>
      <c r="D1522" s="1013" t="str">
        <f>IF(details!O42="","",details!O42)</f>
        <v/>
      </c>
      <c r="E1522" s="1013"/>
      <c r="F1522" s="1013"/>
      <c r="G1522" s="1013"/>
      <c r="H1522" s="1014"/>
    </row>
    <row r="1523" spans="1:8" ht="18.25" customHeight="1">
      <c r="A1523" s="305"/>
      <c r="B1523" s="1000" t="s">
        <v>585</v>
      </c>
      <c r="C1523" s="1001"/>
      <c r="D1523" s="354" t="str">
        <f>IF('statement of marks'!CX42="mRrh.kZ",'statement of marks'!$D$3,"")</f>
        <v/>
      </c>
      <c r="E1523" s="1003" t="s">
        <v>586</v>
      </c>
      <c r="F1523" s="1003"/>
      <c r="G1523" s="1042" t="str">
        <f>IF(D1523="","",D1523+1)</f>
        <v/>
      </c>
      <c r="H1523" s="1043"/>
    </row>
    <row r="1524" spans="1:8" ht="18.25" customHeight="1">
      <c r="A1524" s="305"/>
      <c r="B1524" s="1000" t="s">
        <v>587</v>
      </c>
      <c r="C1524" s="1001"/>
      <c r="D1524" s="1006">
        <f>IF(details!$L$4="","",details!$L$4)</f>
        <v>42460</v>
      </c>
      <c r="E1524" s="1007"/>
      <c r="F1524" s="1003"/>
      <c r="G1524" s="1003"/>
      <c r="H1524" s="1048"/>
    </row>
    <row r="1525" spans="1:8" ht="18.25" customHeight="1">
      <c r="A1525" s="305"/>
      <c r="B1525" s="1003"/>
      <c r="C1525" s="1003"/>
      <c r="D1525" s="1004"/>
      <c r="E1525" s="1005"/>
      <c r="F1525" s="1002"/>
      <c r="G1525" s="1002"/>
      <c r="H1525" s="1008"/>
    </row>
    <row r="1526" spans="1:8" ht="18.25" customHeight="1">
      <c r="A1526" s="305"/>
      <c r="B1526" s="1003" t="str">
        <f>IF(details!$H$4="","",details!$H$4)</f>
        <v>Jherh js[kk oekZ</v>
      </c>
      <c r="C1526" s="1003"/>
      <c r="D1526" s="1004"/>
      <c r="E1526" s="1005"/>
      <c r="F1526" s="1002" t="str">
        <f>IF(details!$E$4="","",details!$E$4)</f>
        <v>Jh jk/ks';ke tk'kh</v>
      </c>
      <c r="G1526" s="1002"/>
      <c r="H1526" s="1008"/>
    </row>
    <row r="1527" spans="1:8" ht="18.25" customHeight="1">
      <c r="A1527" s="1039" t="s">
        <v>588</v>
      </c>
      <c r="B1527" s="1002"/>
      <c r="C1527" s="1002"/>
      <c r="D1527" s="1002" t="s">
        <v>589</v>
      </c>
      <c r="E1527" s="1002"/>
      <c r="F1527" s="1002" t="s">
        <v>590</v>
      </c>
      <c r="G1527" s="1002"/>
      <c r="H1527" s="1008"/>
    </row>
    <row r="1528" spans="1:8" ht="18.25" customHeight="1">
      <c r="A1528" s="1018" t="s">
        <v>599</v>
      </c>
      <c r="B1528" s="1019"/>
      <c r="C1528" s="1019"/>
      <c r="D1528" s="1019"/>
      <c r="E1528" s="1019"/>
      <c r="F1528" s="1019"/>
      <c r="G1528" s="1019"/>
      <c r="H1528" s="1020"/>
    </row>
    <row r="1529" spans="1:8" ht="18.25" customHeight="1">
      <c r="A1529" s="305"/>
      <c r="B1529" s="351" t="s">
        <v>560</v>
      </c>
      <c r="C1529" s="1013" t="str">
        <f>IF('statement of marks'!H42="","",'statement of marks'!H42)</f>
        <v>v 036</v>
      </c>
      <c r="D1529" s="1013"/>
      <c r="E1529" s="1013"/>
      <c r="F1529" s="1013"/>
      <c r="G1529" s="1013"/>
      <c r="H1529" s="1014"/>
    </row>
    <row r="1530" spans="1:8" ht="18.25" customHeight="1">
      <c r="A1530" s="305"/>
      <c r="B1530" s="351" t="s">
        <v>561</v>
      </c>
      <c r="C1530" s="1013" t="str">
        <f>IF('statement of marks'!I42="","",'statement of marks'!I42)</f>
        <v>c 036</v>
      </c>
      <c r="D1530" s="1013"/>
      <c r="E1530" s="1013"/>
      <c r="F1530" s="1013"/>
      <c r="G1530" s="1013"/>
      <c r="H1530" s="1014"/>
    </row>
    <row r="1531" spans="1:8" ht="18.25" customHeight="1">
      <c r="A1531" s="305"/>
      <c r="B1531" s="351" t="s">
        <v>562</v>
      </c>
      <c r="C1531" s="1013" t="str">
        <f>IF('statement of marks'!J42="","",'statement of marks'!J42)</f>
        <v>l 036</v>
      </c>
      <c r="D1531" s="1013"/>
      <c r="E1531" s="1013"/>
      <c r="F1531" s="1013"/>
      <c r="G1531" s="1013"/>
      <c r="H1531" s="1014"/>
    </row>
    <row r="1532" spans="1:8" ht="18.25" customHeight="1">
      <c r="A1532" s="305"/>
      <c r="B1532" s="351" t="s">
        <v>567</v>
      </c>
      <c r="C1532" s="317" t="str">
        <f>IF('statement of marks'!F42="","",'statement of marks'!F42)</f>
        <v/>
      </c>
      <c r="D1532" s="318" t="s">
        <v>602</v>
      </c>
      <c r="E1532" s="1037" t="str">
        <f>IF('statement of marks'!G42="","",'statement of marks'!G42)</f>
        <v/>
      </c>
      <c r="F1532" s="1037"/>
      <c r="G1532" s="1037"/>
      <c r="H1532" s="1038"/>
    </row>
    <row r="1533" spans="1:8" ht="18.25" customHeight="1">
      <c r="A1533" s="305"/>
      <c r="B1533" s="351" t="s">
        <v>565</v>
      </c>
      <c r="C1533" s="319" t="s">
        <v>592</v>
      </c>
      <c r="D1533" s="320" t="s">
        <v>593</v>
      </c>
      <c r="E1533" s="320" t="s">
        <v>594</v>
      </c>
      <c r="F1533" s="320" t="s">
        <v>595</v>
      </c>
      <c r="G1533" s="320" t="s">
        <v>596</v>
      </c>
      <c r="H1533" s="321"/>
    </row>
    <row r="1534" spans="1:8" ht="18.25" customHeight="1">
      <c r="A1534" s="305"/>
      <c r="B1534" s="350" t="s">
        <v>597</v>
      </c>
      <c r="C1534" s="323" t="str">
        <f>IF(AND('statement of marks'!$D$3=1,'statement of marks'!CX42="mRrh.kZ"),'statement of marks'!$F$3,"")</f>
        <v/>
      </c>
      <c r="D1534" s="323" t="str">
        <f>IF(AND('statement of marks'!$D$3=2,'statement of marks'!CX42="mRrh.kZ"),'statement of marks'!$F$3,"")</f>
        <v/>
      </c>
      <c r="E1534" s="323" t="str">
        <f>IF(AND('statement of marks'!$D$3=3,'statement of marks'!CX42="mRrh.kZ"),'statement of marks'!$F$3,"")</f>
        <v/>
      </c>
      <c r="F1534" s="323" t="str">
        <f>IF(AND('statement of marks'!$D$3=4,'statement of marks'!CX42="mRrh.kZ"),'statement of marks'!$F$3,"")</f>
        <v/>
      </c>
      <c r="G1534" s="323" t="str">
        <f>IF(AND('statement of marks'!$D$3=5,'statement of marks'!CX42="mRrh.kZ"),'statement of marks'!$F$3,"")</f>
        <v/>
      </c>
      <c r="H1534" s="321"/>
    </row>
    <row r="1535" spans="1:8" ht="18.25" customHeight="1">
      <c r="A1535" s="305"/>
      <c r="B1535" s="350" t="str">
        <f>'statement of marks'!$BZ$5</f>
        <v>fgUnh</v>
      </c>
      <c r="C1535" s="324"/>
      <c r="D1535" s="325"/>
      <c r="E1535" s="326" t="str">
        <f>IF(OR('statement of marks'!$CB42="",E1534=""),"",'statement of marks'!$CB42)</f>
        <v/>
      </c>
      <c r="F1535" s="326" t="str">
        <f>IF(OR('statement of marks'!$CB42="",F1534=""),"",'statement of marks'!$CB42)</f>
        <v/>
      </c>
      <c r="G1535" s="326" t="str">
        <f>IF(OR('statement of marks'!$CB42="",G1534=""),"",'statement of marks'!$CB42)</f>
        <v/>
      </c>
      <c r="H1535" s="321"/>
    </row>
    <row r="1536" spans="1:8" ht="18.25" customHeight="1">
      <c r="A1536" s="305"/>
      <c r="B1536" s="350" t="str">
        <f>'statement of marks'!$CC$5</f>
        <v>vaxszth</v>
      </c>
      <c r="C1536" s="324"/>
      <c r="D1536" s="325"/>
      <c r="E1536" s="326" t="str">
        <f>IF(OR('statement of marks'!$CE42="",E1534=""),"",'statement of marks'!$CE42)</f>
        <v/>
      </c>
      <c r="F1536" s="326" t="str">
        <f>IF(OR('statement of marks'!$CE42="",F1534=""),"",'statement of marks'!$CE42)</f>
        <v/>
      </c>
      <c r="G1536" s="326" t="str">
        <f>IF(OR('statement of marks'!$CE42="",G1534=""),"",'statement of marks'!$CE42)</f>
        <v/>
      </c>
      <c r="H1536" s="321"/>
    </row>
    <row r="1537" spans="1:8" ht="18.25" customHeight="1">
      <c r="A1537" s="305"/>
      <c r="B1537" s="350" t="str">
        <f>'statement of marks'!$CF$5</f>
        <v>xf.kr</v>
      </c>
      <c r="C1537" s="324"/>
      <c r="D1537" s="325"/>
      <c r="E1537" s="326" t="str">
        <f>IF(OR('statement of marks'!$CH42="",E1534=""),"",'statement of marks'!$CH42)</f>
        <v/>
      </c>
      <c r="F1537" s="326" t="str">
        <f>IF(OR('statement of marks'!$CH42="",F1534=""),"",'statement of marks'!$CH42)</f>
        <v/>
      </c>
      <c r="G1537" s="326" t="str">
        <f>IF(OR('statement of marks'!$CH42="",G1534=""),"",'statement of marks'!$CH42)</f>
        <v/>
      </c>
      <c r="H1537" s="321"/>
    </row>
    <row r="1538" spans="1:8" ht="18.25" customHeight="1">
      <c r="A1538" s="305"/>
      <c r="B1538" s="350" t="str">
        <f>'statement of marks'!$CI$5</f>
        <v>Ik;kZoj.k v/;;u</v>
      </c>
      <c r="C1538" s="324"/>
      <c r="D1538" s="325"/>
      <c r="E1538" s="326" t="str">
        <f>IF(OR('statement of marks'!$CK42="",E1535=""),"",'statement of marks'!$CK42)</f>
        <v/>
      </c>
      <c r="F1538" s="326" t="str">
        <f>IF(OR('statement of marks'!$CK42="",F1535=""),"",'statement of marks'!$CK42)</f>
        <v/>
      </c>
      <c r="G1538" s="326" t="str">
        <f>IF(OR('statement of marks'!$CK42="",G1535=""),"",'statement of marks'!$CK42)</f>
        <v/>
      </c>
      <c r="H1538" s="321"/>
    </row>
    <row r="1539" spans="1:8" ht="18.25" customHeight="1">
      <c r="A1539" s="305"/>
      <c r="B1539" s="350" t="str">
        <f>'statement of marks'!$CL$5</f>
        <v>dk;kZuqHko</v>
      </c>
      <c r="C1539" s="324"/>
      <c r="D1539" s="325"/>
      <c r="E1539" s="326" t="str">
        <f>IF(OR('statement of marks'!$CN42="",E1534=""),"",'statement of marks'!$CN42)</f>
        <v/>
      </c>
      <c r="F1539" s="326" t="str">
        <f>IF(OR('statement of marks'!$CN42="",F1534=""),"",'statement of marks'!$CN42)</f>
        <v/>
      </c>
      <c r="G1539" s="326" t="str">
        <f>IF(OR('statement of marks'!$CN42="",G1534=""),"",'statement of marks'!$CN42)</f>
        <v/>
      </c>
      <c r="H1539" s="321"/>
    </row>
    <row r="1540" spans="1:8" ht="18.25" customHeight="1">
      <c r="A1540" s="305"/>
      <c r="B1540" s="350" t="str">
        <f>'statement of marks'!$CO$5</f>
        <v>dyk f'k{kk</v>
      </c>
      <c r="C1540" s="324"/>
      <c r="D1540" s="325"/>
      <c r="E1540" s="327" t="str">
        <f>IF(OR('statement of marks'!$CQ42="",E1534=""),"",'statement of marks'!$CQ42)</f>
        <v/>
      </c>
      <c r="F1540" s="327" t="str">
        <f>IF(OR('statement of marks'!$CQ42="",F1534=""),"",'statement of marks'!$CQ42)</f>
        <v/>
      </c>
      <c r="G1540" s="327" t="str">
        <f>IF(OR('statement of marks'!$CQ42="",G1534=""),"",'statement of marks'!$CQ42)</f>
        <v/>
      </c>
      <c r="H1540" s="321"/>
    </row>
    <row r="1541" spans="1:8" ht="18.25" customHeight="1">
      <c r="A1541" s="305"/>
      <c r="B1541" s="328" t="s">
        <v>624</v>
      </c>
      <c r="C1541" s="329" t="str">
        <f>C1534</f>
        <v/>
      </c>
      <c r="D1541" s="329" t="str">
        <f>D1534</f>
        <v/>
      </c>
      <c r="E1541" s="330" t="str">
        <f>E1534</f>
        <v/>
      </c>
      <c r="F1541" s="329" t="str">
        <f>F1534</f>
        <v/>
      </c>
      <c r="G1541" s="329" t="str">
        <f>G1534</f>
        <v/>
      </c>
      <c r="H1541" s="321"/>
    </row>
    <row r="1542" spans="1:8" ht="18.25" customHeight="1">
      <c r="A1542" s="305"/>
      <c r="B1542" s="350" t="str">
        <f>'statement of marks'!$CV$5</f>
        <v>Nk= mifLFkfr</v>
      </c>
      <c r="C1542" s="331"/>
      <c r="D1542" s="331"/>
      <c r="E1542" s="332" t="str">
        <f>IF(OR('statement of marks'!$CV42="",E1534=""),"",'statement of marks'!$CV42)</f>
        <v/>
      </c>
      <c r="F1542" s="332" t="str">
        <f>IF(OR('statement of marks'!$CV42="",F1534=""),"",'statement of marks'!$CV42)</f>
        <v/>
      </c>
      <c r="G1542" s="332" t="str">
        <f>IF(OR('statement of marks'!$CV42="",G1534=""),"",'statement of marks'!$CV42)</f>
        <v/>
      </c>
      <c r="H1542" s="321"/>
    </row>
    <row r="1543" spans="1:8" ht="18.25" customHeight="1">
      <c r="A1543" s="305"/>
      <c r="B1543" s="350" t="str">
        <f>'statement of marks'!$CU$5</f>
        <v>dqy ehfVax</v>
      </c>
      <c r="C1543" s="333"/>
      <c r="D1543" s="333"/>
      <c r="E1543" s="333" t="str">
        <f>IF(OR('statement of marks'!$CU42="",E1534=""),"",'statement of marks'!$CU42)</f>
        <v/>
      </c>
      <c r="F1543" s="333" t="str">
        <f>IF(OR('statement of marks'!$CU42="",F1534=""),"",'statement of marks'!$CU42)</f>
        <v/>
      </c>
      <c r="G1543" s="333" t="str">
        <f>IF(OR('statement of marks'!$CU42="",G1534=""),"",'statement of marks'!$CU42)</f>
        <v/>
      </c>
      <c r="H1543" s="321"/>
    </row>
    <row r="1544" spans="1:8" ht="18.25" customHeight="1">
      <c r="A1544" s="305"/>
      <c r="B1544" s="350" t="s">
        <v>600</v>
      </c>
      <c r="C1544" s="333" t="str">
        <f>IF(OR(C1542="",C1543=""),"",C1542/C1543*100)</f>
        <v/>
      </c>
      <c r="D1544" s="333" t="str">
        <f t="shared" ref="D1544:G1544" si="38">IF(OR(D1542="",D1543=""),"",D1542/D1543*100)</f>
        <v/>
      </c>
      <c r="E1544" s="333" t="str">
        <f t="shared" si="38"/>
        <v/>
      </c>
      <c r="F1544" s="333" t="str">
        <f t="shared" si="38"/>
        <v/>
      </c>
      <c r="G1544" s="333" t="str">
        <f t="shared" si="38"/>
        <v/>
      </c>
      <c r="H1544" s="321"/>
    </row>
    <row r="1545" spans="1:8" ht="18.25" customHeight="1">
      <c r="A1545" s="305"/>
      <c r="B1545" s="350" t="s">
        <v>601</v>
      </c>
      <c r="C1545" s="333"/>
      <c r="D1545" s="333"/>
      <c r="E1545" s="333"/>
      <c r="F1545" s="333"/>
      <c r="G1545" s="333"/>
      <c r="H1545" s="321"/>
    </row>
    <row r="1546" spans="1:8" ht="18.25" customHeight="1">
      <c r="A1546" s="305"/>
      <c r="B1546" s="351" t="s">
        <v>598</v>
      </c>
      <c r="C1546" s="1028" t="str">
        <f>IF('statement of marks'!DE42="","",'statement of marks'!DE42)</f>
        <v/>
      </c>
      <c r="D1546" s="1029"/>
      <c r="E1546" s="1029"/>
      <c r="F1546" s="1029"/>
      <c r="G1546" s="1029"/>
      <c r="H1546" s="1030"/>
    </row>
    <row r="1547" spans="1:8" ht="18.25" customHeight="1">
      <c r="A1547" s="1033"/>
      <c r="B1547" s="1034"/>
      <c r="C1547" s="1026"/>
      <c r="D1547" s="1026"/>
      <c r="E1547" s="1026"/>
      <c r="F1547" s="1026"/>
      <c r="G1547" s="1026"/>
      <c r="H1547" s="1027"/>
    </row>
    <row r="1548" spans="1:8" ht="18.25" customHeight="1" thickBot="1">
      <c r="A1548" s="1031" t="s">
        <v>603</v>
      </c>
      <c r="B1548" s="1032"/>
      <c r="C1548" s="1032" t="s">
        <v>66</v>
      </c>
      <c r="D1548" s="1032"/>
      <c r="E1548" s="1032"/>
      <c r="F1548" s="1035" t="s">
        <v>604</v>
      </c>
      <c r="G1548" s="1035"/>
      <c r="H1548" s="1036"/>
    </row>
    <row r="1549" spans="1:8" ht="18.25" customHeight="1">
      <c r="A1549" s="1015" t="s">
        <v>572</v>
      </c>
      <c r="B1549" s="1016"/>
      <c r="C1549" s="1016"/>
      <c r="D1549" s="1016"/>
      <c r="E1549" s="1016"/>
      <c r="F1549" s="1016"/>
      <c r="G1549" s="1016"/>
      <c r="H1549" s="1017"/>
    </row>
    <row r="1550" spans="1:8" ht="18.25" customHeight="1">
      <c r="A1550" s="1018" t="s">
        <v>591</v>
      </c>
      <c r="B1550" s="1019"/>
      <c r="C1550" s="1019"/>
      <c r="D1550" s="1019"/>
      <c r="E1550" s="1019"/>
      <c r="F1550" s="1019"/>
      <c r="G1550" s="1019"/>
      <c r="H1550" s="1020"/>
    </row>
    <row r="1551" spans="1:8" ht="18.25" customHeight="1">
      <c r="A1551" s="305"/>
      <c r="B1551" s="1021" t="s">
        <v>67</v>
      </c>
      <c r="C1551" s="1021"/>
      <c r="D1551" s="306">
        <f>YEAR(details!F43)</f>
        <v>1900</v>
      </c>
      <c r="E1551" s="352" t="s">
        <v>574</v>
      </c>
      <c r="F1551" s="308" t="str">
        <f>'statement of marks'!$F$3</f>
        <v>2015-16</v>
      </c>
      <c r="G1551" s="1021" t="s">
        <v>575</v>
      </c>
      <c r="H1551" s="1022"/>
    </row>
    <row r="1552" spans="1:8" ht="18.25" customHeight="1">
      <c r="A1552" s="305"/>
      <c r="B1552" s="1000" t="s">
        <v>573</v>
      </c>
      <c r="C1552" s="1001"/>
      <c r="D1552" s="1013" t="str">
        <f>'statement of marks'!$A$1</f>
        <v>jk- ck- ek/;fed fo|ky; uohu] fuEckgsM+k</v>
      </c>
      <c r="E1552" s="1013"/>
      <c r="F1552" s="1013"/>
      <c r="G1552" s="1013"/>
      <c r="H1552" s="1014"/>
    </row>
    <row r="1553" spans="1:8" ht="18.25" customHeight="1">
      <c r="A1553" s="305"/>
      <c r="B1553" s="1000" t="str">
        <f>'statement of marks'!$H$3</f>
        <v xml:space="preserve">fo|ky; dk Mkbl dksM+ </v>
      </c>
      <c r="C1553" s="1001"/>
      <c r="D1553" s="1009" t="str">
        <f>'statement of marks'!$I$3</f>
        <v>00001</v>
      </c>
      <c r="E1553" s="1010"/>
      <c r="F1553" s="1011"/>
      <c r="G1553" s="1011"/>
      <c r="H1553" s="1012"/>
    </row>
    <row r="1554" spans="1:8" ht="18.25" customHeight="1">
      <c r="A1554" s="305"/>
      <c r="B1554" s="1000" t="s">
        <v>560</v>
      </c>
      <c r="C1554" s="1001"/>
      <c r="D1554" s="1013" t="str">
        <f>IF('statement of marks'!H43="","",'statement of marks'!H43)</f>
        <v>v 037</v>
      </c>
      <c r="E1554" s="1013"/>
      <c r="F1554" s="1013"/>
      <c r="G1554" s="1013"/>
      <c r="H1554" s="1014"/>
    </row>
    <row r="1555" spans="1:8" ht="18.25" customHeight="1">
      <c r="A1555" s="305"/>
      <c r="B1555" s="1000" t="s">
        <v>576</v>
      </c>
      <c r="C1555" s="1001"/>
      <c r="D1555" s="309" t="str">
        <f>IF('statement of marks'!C43="B","Nk=",IF('statement of marks'!C43="G","Nk=k",""))</f>
        <v/>
      </c>
      <c r="E1555" s="353" t="s">
        <v>566</v>
      </c>
      <c r="F1555" s="1040" t="str">
        <f>IF('statement of marks'!B43="","",'statement of marks'!B43)</f>
        <v/>
      </c>
      <c r="G1555" s="1040"/>
      <c r="H1555" s="1041"/>
    </row>
    <row r="1556" spans="1:8" ht="18.25" customHeight="1">
      <c r="A1556" s="305"/>
      <c r="B1556" s="1000" t="s">
        <v>562</v>
      </c>
      <c r="C1556" s="1001"/>
      <c r="D1556" s="1013" t="str">
        <f>IF('statement of marks'!J43="","",'statement of marks'!J43)</f>
        <v>l 037</v>
      </c>
      <c r="E1556" s="1013"/>
      <c r="F1556" s="1013"/>
      <c r="G1556" s="1013"/>
      <c r="H1556" s="1014"/>
    </row>
    <row r="1557" spans="1:8" ht="18.25" customHeight="1">
      <c r="A1557" s="305"/>
      <c r="B1557" s="1000" t="s">
        <v>561</v>
      </c>
      <c r="C1557" s="1001"/>
      <c r="D1557" s="1013" t="str">
        <f>IF('statement of marks'!I43="","",'statement of marks'!I43)</f>
        <v>c 037</v>
      </c>
      <c r="E1557" s="1013"/>
      <c r="F1557" s="1013"/>
      <c r="G1557" s="1013"/>
      <c r="H1557" s="1014"/>
    </row>
    <row r="1558" spans="1:8" ht="18.25" customHeight="1">
      <c r="A1558" s="305"/>
      <c r="B1558" s="1000" t="s">
        <v>578</v>
      </c>
      <c r="C1558" s="1001"/>
      <c r="D1558" s="1013" t="str">
        <f>IF(details!M43="","",details!M43)</f>
        <v/>
      </c>
      <c r="E1558" s="1013"/>
      <c r="F1558" s="1013"/>
      <c r="G1558" s="1013"/>
      <c r="H1558" s="1014"/>
    </row>
    <row r="1559" spans="1:8" ht="18.25" customHeight="1">
      <c r="A1559" s="305"/>
      <c r="B1559" s="1000" t="s">
        <v>623</v>
      </c>
      <c r="C1559" s="1001"/>
      <c r="D1559" s="1013" t="str">
        <f>IF(details!N43="","",details!N43)</f>
        <v/>
      </c>
      <c r="E1559" s="1013"/>
      <c r="F1559" s="1013"/>
      <c r="G1559" s="1013"/>
      <c r="H1559" s="1014"/>
    </row>
    <row r="1560" spans="1:8" ht="18.25" customHeight="1">
      <c r="A1560" s="305"/>
      <c r="B1560" s="1000" t="s">
        <v>64</v>
      </c>
      <c r="C1560" s="1001"/>
      <c r="D1560" s="311" t="str">
        <f>'statement of marks'!$D$3</f>
        <v>2 A</v>
      </c>
      <c r="E1560" s="312" t="s">
        <v>564</v>
      </c>
      <c r="F1560" s="313" t="str">
        <f>IF('statement of marks'!E43="","",'statement of marks'!E43)</f>
        <v/>
      </c>
      <c r="G1560" s="312" t="s">
        <v>577</v>
      </c>
      <c r="H1560" s="314" t="str">
        <f>IF(details!F43="","",details!F43)</f>
        <v/>
      </c>
    </row>
    <row r="1561" spans="1:8" ht="18.25" customHeight="1">
      <c r="A1561" s="305"/>
      <c r="B1561" s="1000" t="s">
        <v>567</v>
      </c>
      <c r="C1561" s="1001"/>
      <c r="D1561" s="1044" t="str">
        <f>IF('statement of marks'!F43="","",'statement of marks'!F43)</f>
        <v/>
      </c>
      <c r="E1561" s="1044"/>
      <c r="F1561" s="1044"/>
      <c r="G1561" s="1044"/>
      <c r="H1561" s="1045"/>
    </row>
    <row r="1562" spans="1:8" ht="18.25" customHeight="1">
      <c r="A1562" s="305"/>
      <c r="B1562" s="1000" t="s">
        <v>568</v>
      </c>
      <c r="C1562" s="1001"/>
      <c r="D1562" s="1037" t="str">
        <f>IF('statement of marks'!G43="","",'statement of marks'!G43)</f>
        <v/>
      </c>
      <c r="E1562" s="1037"/>
      <c r="F1562" s="1037"/>
      <c r="G1562" s="1037"/>
      <c r="H1562" s="1038"/>
    </row>
    <row r="1563" spans="1:8" ht="18.25" customHeight="1">
      <c r="A1563" s="305"/>
      <c r="B1563" s="1023" t="s">
        <v>579</v>
      </c>
      <c r="C1563" s="1024"/>
      <c r="D1563" s="1024"/>
      <c r="E1563" s="1025"/>
      <c r="F1563" s="1046" t="str">
        <f>IF(details!P43="","",details!P43)</f>
        <v/>
      </c>
      <c r="G1563" s="1046"/>
      <c r="H1563" s="1047"/>
    </row>
    <row r="1564" spans="1:8" ht="18.25" customHeight="1">
      <c r="A1564" s="305"/>
      <c r="B1564" s="1000" t="s">
        <v>583</v>
      </c>
      <c r="C1564" s="1001"/>
      <c r="D1564" s="1013" t="str">
        <f>IF(details!L43="","",details!L43)</f>
        <v>Ik 037</v>
      </c>
      <c r="E1564" s="1013"/>
      <c r="F1564" s="1013"/>
      <c r="G1564" s="1013"/>
      <c r="H1564" s="1014"/>
    </row>
    <row r="1565" spans="1:8" ht="18.25" customHeight="1">
      <c r="A1565" s="305"/>
      <c r="B1565" s="1000" t="s">
        <v>584</v>
      </c>
      <c r="C1565" s="1001"/>
      <c r="D1565" s="1013" t="str">
        <f>IF(details!O43="","",details!O43)</f>
        <v/>
      </c>
      <c r="E1565" s="1013"/>
      <c r="F1565" s="1013"/>
      <c r="G1565" s="1013"/>
      <c r="H1565" s="1014"/>
    </row>
    <row r="1566" spans="1:8" ht="18.25" customHeight="1">
      <c r="A1566" s="305"/>
      <c r="B1566" s="1000" t="s">
        <v>585</v>
      </c>
      <c r="C1566" s="1001"/>
      <c r="D1566" s="354" t="str">
        <f>IF('statement of marks'!CX43="mRrh.kZ",'statement of marks'!$D$3,"")</f>
        <v/>
      </c>
      <c r="E1566" s="1003" t="s">
        <v>586</v>
      </c>
      <c r="F1566" s="1003"/>
      <c r="G1566" s="1042" t="str">
        <f>IF(D1566="","",D1566+1)</f>
        <v/>
      </c>
      <c r="H1566" s="1043"/>
    </row>
    <row r="1567" spans="1:8" ht="18.25" customHeight="1">
      <c r="A1567" s="305"/>
      <c r="B1567" s="1000" t="s">
        <v>587</v>
      </c>
      <c r="C1567" s="1001"/>
      <c r="D1567" s="1006">
        <f>IF(details!$L$4="","",details!$L$4)</f>
        <v>42460</v>
      </c>
      <c r="E1567" s="1007"/>
      <c r="F1567" s="1003"/>
      <c r="G1567" s="1003"/>
      <c r="H1567" s="1048"/>
    </row>
    <row r="1568" spans="1:8" ht="18.25" customHeight="1">
      <c r="A1568" s="305"/>
      <c r="B1568" s="1003"/>
      <c r="C1568" s="1003"/>
      <c r="D1568" s="1004"/>
      <c r="E1568" s="1005"/>
      <c r="F1568" s="1002"/>
      <c r="G1568" s="1002"/>
      <c r="H1568" s="1008"/>
    </row>
    <row r="1569" spans="1:8" ht="18.25" customHeight="1">
      <c r="A1569" s="305"/>
      <c r="B1569" s="1003" t="str">
        <f>IF(details!$H$4="","",details!$H$4)</f>
        <v>Jherh js[kk oekZ</v>
      </c>
      <c r="C1569" s="1003"/>
      <c r="D1569" s="1004"/>
      <c r="E1569" s="1005"/>
      <c r="F1569" s="1002" t="str">
        <f>IF(details!$E$4="","",details!$E$4)</f>
        <v>Jh jk/ks';ke tk'kh</v>
      </c>
      <c r="G1569" s="1002"/>
      <c r="H1569" s="1008"/>
    </row>
    <row r="1570" spans="1:8" ht="18.25" customHeight="1">
      <c r="A1570" s="1039" t="s">
        <v>588</v>
      </c>
      <c r="B1570" s="1002"/>
      <c r="C1570" s="1002"/>
      <c r="D1570" s="1002" t="s">
        <v>589</v>
      </c>
      <c r="E1570" s="1002"/>
      <c r="F1570" s="1002" t="s">
        <v>590</v>
      </c>
      <c r="G1570" s="1002"/>
      <c r="H1570" s="1008"/>
    </row>
    <row r="1571" spans="1:8" ht="18.25" customHeight="1">
      <c r="A1571" s="1018" t="s">
        <v>599</v>
      </c>
      <c r="B1571" s="1019"/>
      <c r="C1571" s="1019"/>
      <c r="D1571" s="1019"/>
      <c r="E1571" s="1019"/>
      <c r="F1571" s="1019"/>
      <c r="G1571" s="1019"/>
      <c r="H1571" s="1020"/>
    </row>
    <row r="1572" spans="1:8" ht="18.25" customHeight="1">
      <c r="A1572" s="305"/>
      <c r="B1572" s="351" t="s">
        <v>560</v>
      </c>
      <c r="C1572" s="1013" t="str">
        <f>IF('statement of marks'!H43="","",'statement of marks'!H43)</f>
        <v>v 037</v>
      </c>
      <c r="D1572" s="1013"/>
      <c r="E1572" s="1013"/>
      <c r="F1572" s="1013"/>
      <c r="G1572" s="1013"/>
      <c r="H1572" s="1014"/>
    </row>
    <row r="1573" spans="1:8" ht="18.25" customHeight="1">
      <c r="A1573" s="305"/>
      <c r="B1573" s="351" t="s">
        <v>561</v>
      </c>
      <c r="C1573" s="1013" t="str">
        <f>IF('statement of marks'!I43="","",'statement of marks'!I43)</f>
        <v>c 037</v>
      </c>
      <c r="D1573" s="1013"/>
      <c r="E1573" s="1013"/>
      <c r="F1573" s="1013"/>
      <c r="G1573" s="1013"/>
      <c r="H1573" s="1014"/>
    </row>
    <row r="1574" spans="1:8" ht="18.25" customHeight="1">
      <c r="A1574" s="305"/>
      <c r="B1574" s="351" t="s">
        <v>562</v>
      </c>
      <c r="C1574" s="1013" t="str">
        <f>IF('statement of marks'!J43="","",'statement of marks'!J43)</f>
        <v>l 037</v>
      </c>
      <c r="D1574" s="1013"/>
      <c r="E1574" s="1013"/>
      <c r="F1574" s="1013"/>
      <c r="G1574" s="1013"/>
      <c r="H1574" s="1014"/>
    </row>
    <row r="1575" spans="1:8" ht="18.25" customHeight="1">
      <c r="A1575" s="305"/>
      <c r="B1575" s="351" t="s">
        <v>567</v>
      </c>
      <c r="C1575" s="317" t="str">
        <f>IF('statement of marks'!F43="","",'statement of marks'!F43)</f>
        <v/>
      </c>
      <c r="D1575" s="318" t="s">
        <v>602</v>
      </c>
      <c r="E1575" s="1037" t="str">
        <f>IF('statement of marks'!G43="","",'statement of marks'!G43)</f>
        <v/>
      </c>
      <c r="F1575" s="1037"/>
      <c r="G1575" s="1037"/>
      <c r="H1575" s="1038"/>
    </row>
    <row r="1576" spans="1:8" ht="18.25" customHeight="1">
      <c r="A1576" s="305"/>
      <c r="B1576" s="351" t="s">
        <v>565</v>
      </c>
      <c r="C1576" s="319" t="s">
        <v>592</v>
      </c>
      <c r="D1576" s="320" t="s">
        <v>593</v>
      </c>
      <c r="E1576" s="320" t="s">
        <v>594</v>
      </c>
      <c r="F1576" s="320" t="s">
        <v>595</v>
      </c>
      <c r="G1576" s="320" t="s">
        <v>596</v>
      </c>
      <c r="H1576" s="321"/>
    </row>
    <row r="1577" spans="1:8" ht="18.25" customHeight="1">
      <c r="A1577" s="305"/>
      <c r="B1577" s="350" t="s">
        <v>597</v>
      </c>
      <c r="C1577" s="323" t="str">
        <f>IF(AND('statement of marks'!$D$3=1,'statement of marks'!CX43="mRrh.kZ"),'statement of marks'!$F$3,"")</f>
        <v/>
      </c>
      <c r="D1577" s="323" t="str">
        <f>IF(AND('statement of marks'!$D$3=2,'statement of marks'!CX43="mRrh.kZ"),'statement of marks'!$F$3,"")</f>
        <v/>
      </c>
      <c r="E1577" s="323" t="str">
        <f>IF(AND('statement of marks'!$D$3=3,'statement of marks'!CX43="mRrh.kZ"),'statement of marks'!$F$3,"")</f>
        <v/>
      </c>
      <c r="F1577" s="323" t="str">
        <f>IF(AND('statement of marks'!$D$3=4,'statement of marks'!CX43="mRrh.kZ"),'statement of marks'!$F$3,"")</f>
        <v/>
      </c>
      <c r="G1577" s="323" t="str">
        <f>IF(AND('statement of marks'!$D$3=5,'statement of marks'!CX43="mRrh.kZ"),'statement of marks'!$F$3,"")</f>
        <v/>
      </c>
      <c r="H1577" s="321"/>
    </row>
    <row r="1578" spans="1:8" ht="18.25" customHeight="1">
      <c r="A1578" s="305"/>
      <c r="B1578" s="350" t="str">
        <f>'statement of marks'!$BZ$5</f>
        <v>fgUnh</v>
      </c>
      <c r="C1578" s="324"/>
      <c r="D1578" s="325"/>
      <c r="E1578" s="326" t="str">
        <f>IF(OR('statement of marks'!$CB43="",E1577=""),"",'statement of marks'!$CB43)</f>
        <v/>
      </c>
      <c r="F1578" s="326" t="str">
        <f>IF(OR('statement of marks'!$CB43="",F1577=""),"",'statement of marks'!$CB43)</f>
        <v/>
      </c>
      <c r="G1578" s="326" t="str">
        <f>IF(OR('statement of marks'!$CB43="",G1577=""),"",'statement of marks'!$CB43)</f>
        <v/>
      </c>
      <c r="H1578" s="321"/>
    </row>
    <row r="1579" spans="1:8" ht="18.25" customHeight="1">
      <c r="A1579" s="305"/>
      <c r="B1579" s="350" t="str">
        <f>'statement of marks'!$CC$5</f>
        <v>vaxszth</v>
      </c>
      <c r="C1579" s="324"/>
      <c r="D1579" s="325"/>
      <c r="E1579" s="326" t="str">
        <f>IF(OR('statement of marks'!$CE43="",E1577=""),"",'statement of marks'!$CE43)</f>
        <v/>
      </c>
      <c r="F1579" s="326" t="str">
        <f>IF(OR('statement of marks'!$CE43="",F1577=""),"",'statement of marks'!$CE43)</f>
        <v/>
      </c>
      <c r="G1579" s="326" t="str">
        <f>IF(OR('statement of marks'!$CE43="",G1577=""),"",'statement of marks'!$CE43)</f>
        <v/>
      </c>
      <c r="H1579" s="321"/>
    </row>
    <row r="1580" spans="1:8" ht="18.25" customHeight="1">
      <c r="A1580" s="305"/>
      <c r="B1580" s="350" t="str">
        <f>'statement of marks'!$CF$5</f>
        <v>xf.kr</v>
      </c>
      <c r="C1580" s="324"/>
      <c r="D1580" s="325"/>
      <c r="E1580" s="326" t="str">
        <f>IF(OR('statement of marks'!$CH43="",E1577=""),"",'statement of marks'!$CH43)</f>
        <v/>
      </c>
      <c r="F1580" s="326" t="str">
        <f>IF(OR('statement of marks'!$CH43="",F1577=""),"",'statement of marks'!$CH43)</f>
        <v/>
      </c>
      <c r="G1580" s="326" t="str">
        <f>IF(OR('statement of marks'!$CH43="",G1577=""),"",'statement of marks'!$CH43)</f>
        <v/>
      </c>
      <c r="H1580" s="321"/>
    </row>
    <row r="1581" spans="1:8" ht="18.25" customHeight="1">
      <c r="A1581" s="305"/>
      <c r="B1581" s="350" t="str">
        <f>'statement of marks'!$CI$5</f>
        <v>Ik;kZoj.k v/;;u</v>
      </c>
      <c r="C1581" s="324"/>
      <c r="D1581" s="325"/>
      <c r="E1581" s="326" t="str">
        <f>IF(OR('statement of marks'!$CK43="",E1578=""),"",'statement of marks'!$CK43)</f>
        <v/>
      </c>
      <c r="F1581" s="326" t="str">
        <f>IF(OR('statement of marks'!$CK43="",F1578=""),"",'statement of marks'!$CK43)</f>
        <v/>
      </c>
      <c r="G1581" s="326" t="str">
        <f>IF(OR('statement of marks'!$CK43="",G1578=""),"",'statement of marks'!$CK43)</f>
        <v/>
      </c>
      <c r="H1581" s="321"/>
    </row>
    <row r="1582" spans="1:8" ht="18.25" customHeight="1">
      <c r="A1582" s="305"/>
      <c r="B1582" s="350" t="str">
        <f>'statement of marks'!$CL$5</f>
        <v>dk;kZuqHko</v>
      </c>
      <c r="C1582" s="324"/>
      <c r="D1582" s="325"/>
      <c r="E1582" s="326" t="str">
        <f>IF(OR('statement of marks'!$CN43="",E1577=""),"",'statement of marks'!$CN43)</f>
        <v/>
      </c>
      <c r="F1582" s="326" t="str">
        <f>IF(OR('statement of marks'!$CN43="",F1577=""),"",'statement of marks'!$CN43)</f>
        <v/>
      </c>
      <c r="G1582" s="326" t="str">
        <f>IF(OR('statement of marks'!$CN43="",G1577=""),"",'statement of marks'!$CN43)</f>
        <v/>
      </c>
      <c r="H1582" s="321"/>
    </row>
    <row r="1583" spans="1:8" ht="18.25" customHeight="1">
      <c r="A1583" s="305"/>
      <c r="B1583" s="350" t="str">
        <f>'statement of marks'!$CO$5</f>
        <v>dyk f'k{kk</v>
      </c>
      <c r="C1583" s="324"/>
      <c r="D1583" s="325"/>
      <c r="E1583" s="327" t="str">
        <f>IF(OR('statement of marks'!$CQ43="",E1577=""),"",'statement of marks'!$CQ43)</f>
        <v/>
      </c>
      <c r="F1583" s="327" t="str">
        <f>IF(OR('statement of marks'!$CQ43="",F1577=""),"",'statement of marks'!$CQ43)</f>
        <v/>
      </c>
      <c r="G1583" s="327" t="str">
        <f>IF(OR('statement of marks'!$CQ43="",G1577=""),"",'statement of marks'!$CQ43)</f>
        <v/>
      </c>
      <c r="H1583" s="321"/>
    </row>
    <row r="1584" spans="1:8" ht="18.25" customHeight="1">
      <c r="A1584" s="305"/>
      <c r="B1584" s="328" t="s">
        <v>624</v>
      </c>
      <c r="C1584" s="329" t="str">
        <f>C1577</f>
        <v/>
      </c>
      <c r="D1584" s="329" t="str">
        <f>D1577</f>
        <v/>
      </c>
      <c r="E1584" s="330" t="str">
        <f>E1577</f>
        <v/>
      </c>
      <c r="F1584" s="329" t="str">
        <f>F1577</f>
        <v/>
      </c>
      <c r="G1584" s="329" t="str">
        <f>G1577</f>
        <v/>
      </c>
      <c r="H1584" s="321"/>
    </row>
    <row r="1585" spans="1:8" ht="18.25" customHeight="1">
      <c r="A1585" s="305"/>
      <c r="B1585" s="350" t="str">
        <f>'statement of marks'!$CV$5</f>
        <v>Nk= mifLFkfr</v>
      </c>
      <c r="C1585" s="331"/>
      <c r="D1585" s="331"/>
      <c r="E1585" s="332" t="str">
        <f>IF(OR('statement of marks'!$CV43="",E1577=""),"",'statement of marks'!$CV43)</f>
        <v/>
      </c>
      <c r="F1585" s="332" t="str">
        <f>IF(OR('statement of marks'!$CV43="",F1577=""),"",'statement of marks'!$CV43)</f>
        <v/>
      </c>
      <c r="G1585" s="332" t="str">
        <f>IF(OR('statement of marks'!$CV43="",G1577=""),"",'statement of marks'!$CV43)</f>
        <v/>
      </c>
      <c r="H1585" s="321"/>
    </row>
    <row r="1586" spans="1:8" ht="18.25" customHeight="1">
      <c r="A1586" s="305"/>
      <c r="B1586" s="350" t="str">
        <f>'statement of marks'!$CU$5</f>
        <v>dqy ehfVax</v>
      </c>
      <c r="C1586" s="333"/>
      <c r="D1586" s="333"/>
      <c r="E1586" s="333" t="str">
        <f>IF(OR('statement of marks'!$CU43="",E1577=""),"",'statement of marks'!$CU43)</f>
        <v/>
      </c>
      <c r="F1586" s="333" t="str">
        <f>IF(OR('statement of marks'!$CU43="",F1577=""),"",'statement of marks'!$CU43)</f>
        <v/>
      </c>
      <c r="G1586" s="333" t="str">
        <f>IF(OR('statement of marks'!$CU43="",G1577=""),"",'statement of marks'!$CU43)</f>
        <v/>
      </c>
      <c r="H1586" s="321"/>
    </row>
    <row r="1587" spans="1:8" ht="18.25" customHeight="1">
      <c r="A1587" s="305"/>
      <c r="B1587" s="350" t="s">
        <v>600</v>
      </c>
      <c r="C1587" s="333" t="str">
        <f>IF(OR(C1585="",C1586=""),"",C1585/C1586*100)</f>
        <v/>
      </c>
      <c r="D1587" s="333" t="str">
        <f t="shared" ref="D1587:G1587" si="39">IF(OR(D1585="",D1586=""),"",D1585/D1586*100)</f>
        <v/>
      </c>
      <c r="E1587" s="333" t="str">
        <f t="shared" si="39"/>
        <v/>
      </c>
      <c r="F1587" s="333" t="str">
        <f t="shared" si="39"/>
        <v/>
      </c>
      <c r="G1587" s="333" t="str">
        <f t="shared" si="39"/>
        <v/>
      </c>
      <c r="H1587" s="321"/>
    </row>
    <row r="1588" spans="1:8" ht="18.25" customHeight="1">
      <c r="A1588" s="305"/>
      <c r="B1588" s="350" t="s">
        <v>601</v>
      </c>
      <c r="C1588" s="333"/>
      <c r="D1588" s="333"/>
      <c r="E1588" s="333"/>
      <c r="F1588" s="333"/>
      <c r="G1588" s="333"/>
      <c r="H1588" s="321"/>
    </row>
    <row r="1589" spans="1:8" ht="18.25" customHeight="1">
      <c r="A1589" s="305"/>
      <c r="B1589" s="351" t="s">
        <v>598</v>
      </c>
      <c r="C1589" s="1028" t="str">
        <f>IF('statement of marks'!DE43="","",'statement of marks'!DE43)</f>
        <v/>
      </c>
      <c r="D1589" s="1029"/>
      <c r="E1589" s="1029"/>
      <c r="F1589" s="1029"/>
      <c r="G1589" s="1029"/>
      <c r="H1589" s="1030"/>
    </row>
    <row r="1590" spans="1:8" ht="18.25" customHeight="1">
      <c r="A1590" s="1033"/>
      <c r="B1590" s="1034"/>
      <c r="C1590" s="1026"/>
      <c r="D1590" s="1026"/>
      <c r="E1590" s="1026"/>
      <c r="F1590" s="1026"/>
      <c r="G1590" s="1026"/>
      <c r="H1590" s="1027"/>
    </row>
    <row r="1591" spans="1:8" ht="18.25" customHeight="1" thickBot="1">
      <c r="A1591" s="1031" t="s">
        <v>603</v>
      </c>
      <c r="B1591" s="1032"/>
      <c r="C1591" s="1032" t="s">
        <v>66</v>
      </c>
      <c r="D1591" s="1032"/>
      <c r="E1591" s="1032"/>
      <c r="F1591" s="1035" t="s">
        <v>604</v>
      </c>
      <c r="G1591" s="1035"/>
      <c r="H1591" s="1036"/>
    </row>
    <row r="1592" spans="1:8" ht="18.25" customHeight="1">
      <c r="A1592" s="1015" t="s">
        <v>572</v>
      </c>
      <c r="B1592" s="1016"/>
      <c r="C1592" s="1016"/>
      <c r="D1592" s="1016"/>
      <c r="E1592" s="1016"/>
      <c r="F1592" s="1016"/>
      <c r="G1592" s="1016"/>
      <c r="H1592" s="1017"/>
    </row>
    <row r="1593" spans="1:8" ht="18.25" customHeight="1">
      <c r="A1593" s="1018" t="s">
        <v>591</v>
      </c>
      <c r="B1593" s="1019"/>
      <c r="C1593" s="1019"/>
      <c r="D1593" s="1019"/>
      <c r="E1593" s="1019"/>
      <c r="F1593" s="1019"/>
      <c r="G1593" s="1019"/>
      <c r="H1593" s="1020"/>
    </row>
    <row r="1594" spans="1:8" ht="18.25" customHeight="1">
      <c r="A1594" s="305"/>
      <c r="B1594" s="1021" t="s">
        <v>67</v>
      </c>
      <c r="C1594" s="1021"/>
      <c r="D1594" s="306">
        <f>YEAR(details!F44)</f>
        <v>1900</v>
      </c>
      <c r="E1594" s="352" t="s">
        <v>574</v>
      </c>
      <c r="F1594" s="308" t="str">
        <f>'statement of marks'!$F$3</f>
        <v>2015-16</v>
      </c>
      <c r="G1594" s="1021" t="s">
        <v>575</v>
      </c>
      <c r="H1594" s="1022"/>
    </row>
    <row r="1595" spans="1:8" ht="18.25" customHeight="1">
      <c r="A1595" s="305"/>
      <c r="B1595" s="1000" t="s">
        <v>573</v>
      </c>
      <c r="C1595" s="1001"/>
      <c r="D1595" s="1013" t="str">
        <f>'statement of marks'!$A$1</f>
        <v>jk- ck- ek/;fed fo|ky; uohu] fuEckgsM+k</v>
      </c>
      <c r="E1595" s="1013"/>
      <c r="F1595" s="1013"/>
      <c r="G1595" s="1013"/>
      <c r="H1595" s="1014"/>
    </row>
    <row r="1596" spans="1:8" ht="18.25" customHeight="1">
      <c r="A1596" s="305"/>
      <c r="B1596" s="1000" t="str">
        <f>'statement of marks'!$H$3</f>
        <v xml:space="preserve">fo|ky; dk Mkbl dksM+ </v>
      </c>
      <c r="C1596" s="1001"/>
      <c r="D1596" s="1009" t="str">
        <f>'statement of marks'!$I$3</f>
        <v>00001</v>
      </c>
      <c r="E1596" s="1010"/>
      <c r="F1596" s="1011"/>
      <c r="G1596" s="1011"/>
      <c r="H1596" s="1012"/>
    </row>
    <row r="1597" spans="1:8" ht="18.25" customHeight="1">
      <c r="A1597" s="305"/>
      <c r="B1597" s="1000" t="s">
        <v>560</v>
      </c>
      <c r="C1597" s="1001"/>
      <c r="D1597" s="1013" t="str">
        <f>IF('statement of marks'!H44="","",'statement of marks'!H44)</f>
        <v>v 038</v>
      </c>
      <c r="E1597" s="1013"/>
      <c r="F1597" s="1013"/>
      <c r="G1597" s="1013"/>
      <c r="H1597" s="1014"/>
    </row>
    <row r="1598" spans="1:8" ht="18.25" customHeight="1">
      <c r="A1598" s="305"/>
      <c r="B1598" s="1000" t="s">
        <v>576</v>
      </c>
      <c r="C1598" s="1001"/>
      <c r="D1598" s="309" t="str">
        <f>IF('statement of marks'!C44="B","Nk=",IF('statement of marks'!C44="G","Nk=k",""))</f>
        <v/>
      </c>
      <c r="E1598" s="353" t="s">
        <v>566</v>
      </c>
      <c r="F1598" s="1040" t="str">
        <f>IF('statement of marks'!B44="","",'statement of marks'!B44)</f>
        <v/>
      </c>
      <c r="G1598" s="1040"/>
      <c r="H1598" s="1041"/>
    </row>
    <row r="1599" spans="1:8" ht="18.25" customHeight="1">
      <c r="A1599" s="305"/>
      <c r="B1599" s="1000" t="s">
        <v>562</v>
      </c>
      <c r="C1599" s="1001"/>
      <c r="D1599" s="1013" t="str">
        <f>IF('statement of marks'!J44="","",'statement of marks'!J44)</f>
        <v>l 038</v>
      </c>
      <c r="E1599" s="1013"/>
      <c r="F1599" s="1013"/>
      <c r="G1599" s="1013"/>
      <c r="H1599" s="1014"/>
    </row>
    <row r="1600" spans="1:8" ht="18.25" customHeight="1">
      <c r="A1600" s="305"/>
      <c r="B1600" s="1000" t="s">
        <v>561</v>
      </c>
      <c r="C1600" s="1001"/>
      <c r="D1600" s="1013" t="str">
        <f>IF('statement of marks'!I44="","",'statement of marks'!I44)</f>
        <v>c 038</v>
      </c>
      <c r="E1600" s="1013"/>
      <c r="F1600" s="1013"/>
      <c r="G1600" s="1013"/>
      <c r="H1600" s="1014"/>
    </row>
    <row r="1601" spans="1:8" ht="18.25" customHeight="1">
      <c r="A1601" s="305"/>
      <c r="B1601" s="1000" t="s">
        <v>578</v>
      </c>
      <c r="C1601" s="1001"/>
      <c r="D1601" s="1013" t="str">
        <f>IF(details!M44="","",details!M44)</f>
        <v/>
      </c>
      <c r="E1601" s="1013"/>
      <c r="F1601" s="1013"/>
      <c r="G1601" s="1013"/>
      <c r="H1601" s="1014"/>
    </row>
    <row r="1602" spans="1:8" ht="18.25" customHeight="1">
      <c r="A1602" s="305"/>
      <c r="B1602" s="1000" t="s">
        <v>623</v>
      </c>
      <c r="C1602" s="1001"/>
      <c r="D1602" s="1013" t="str">
        <f>IF(details!N44="","",details!N44)</f>
        <v/>
      </c>
      <c r="E1602" s="1013"/>
      <c r="F1602" s="1013"/>
      <c r="G1602" s="1013"/>
      <c r="H1602" s="1014"/>
    </row>
    <row r="1603" spans="1:8" ht="18.25" customHeight="1">
      <c r="A1603" s="305"/>
      <c r="B1603" s="1000" t="s">
        <v>64</v>
      </c>
      <c r="C1603" s="1001"/>
      <c r="D1603" s="311" t="str">
        <f>'statement of marks'!$D$3</f>
        <v>2 A</v>
      </c>
      <c r="E1603" s="312" t="s">
        <v>564</v>
      </c>
      <c r="F1603" s="313" t="str">
        <f>IF('statement of marks'!E44="","",'statement of marks'!E44)</f>
        <v/>
      </c>
      <c r="G1603" s="312" t="s">
        <v>577</v>
      </c>
      <c r="H1603" s="314" t="str">
        <f>IF(details!F44="","",details!F44)</f>
        <v/>
      </c>
    </row>
    <row r="1604" spans="1:8" ht="18.25" customHeight="1">
      <c r="A1604" s="305"/>
      <c r="B1604" s="1000" t="s">
        <v>567</v>
      </c>
      <c r="C1604" s="1001"/>
      <c r="D1604" s="1044" t="str">
        <f>IF('statement of marks'!F44="","",'statement of marks'!F44)</f>
        <v/>
      </c>
      <c r="E1604" s="1044"/>
      <c r="F1604" s="1044"/>
      <c r="G1604" s="1044"/>
      <c r="H1604" s="1045"/>
    </row>
    <row r="1605" spans="1:8" ht="18.25" customHeight="1">
      <c r="A1605" s="305"/>
      <c r="B1605" s="1000" t="s">
        <v>568</v>
      </c>
      <c r="C1605" s="1001"/>
      <c r="D1605" s="1037" t="str">
        <f>IF('statement of marks'!G44="","",'statement of marks'!G44)</f>
        <v/>
      </c>
      <c r="E1605" s="1037"/>
      <c r="F1605" s="1037"/>
      <c r="G1605" s="1037"/>
      <c r="H1605" s="1038"/>
    </row>
    <row r="1606" spans="1:8" ht="18.25" customHeight="1">
      <c r="A1606" s="305"/>
      <c r="B1606" s="1023" t="s">
        <v>579</v>
      </c>
      <c r="C1606" s="1024"/>
      <c r="D1606" s="1024"/>
      <c r="E1606" s="1025"/>
      <c r="F1606" s="1046" t="str">
        <f>IF(details!P44="","",details!P44)</f>
        <v/>
      </c>
      <c r="G1606" s="1046"/>
      <c r="H1606" s="1047"/>
    </row>
    <row r="1607" spans="1:8" ht="18.25" customHeight="1">
      <c r="A1607" s="305"/>
      <c r="B1607" s="1000" t="s">
        <v>583</v>
      </c>
      <c r="C1607" s="1001"/>
      <c r="D1607" s="1013" t="str">
        <f>IF(details!L44="","",details!L44)</f>
        <v>Ik 038</v>
      </c>
      <c r="E1607" s="1013"/>
      <c r="F1607" s="1013"/>
      <c r="G1607" s="1013"/>
      <c r="H1607" s="1014"/>
    </row>
    <row r="1608" spans="1:8" ht="18.25" customHeight="1">
      <c r="A1608" s="305"/>
      <c r="B1608" s="1000" t="s">
        <v>584</v>
      </c>
      <c r="C1608" s="1001"/>
      <c r="D1608" s="1013" t="str">
        <f>IF(details!O44="","",details!O44)</f>
        <v/>
      </c>
      <c r="E1608" s="1013"/>
      <c r="F1608" s="1013"/>
      <c r="G1608" s="1013"/>
      <c r="H1608" s="1014"/>
    </row>
    <row r="1609" spans="1:8" ht="18.25" customHeight="1">
      <c r="A1609" s="305"/>
      <c r="B1609" s="1000" t="s">
        <v>585</v>
      </c>
      <c r="C1609" s="1001"/>
      <c r="D1609" s="354" t="str">
        <f>IF('statement of marks'!CX44="mRrh.kZ",'statement of marks'!$D$3,"")</f>
        <v/>
      </c>
      <c r="E1609" s="1003" t="s">
        <v>586</v>
      </c>
      <c r="F1609" s="1003"/>
      <c r="G1609" s="1042" t="str">
        <f>IF(D1609="","",D1609+1)</f>
        <v/>
      </c>
      <c r="H1609" s="1043"/>
    </row>
    <row r="1610" spans="1:8" ht="18.25" customHeight="1">
      <c r="A1610" s="305"/>
      <c r="B1610" s="1000" t="s">
        <v>587</v>
      </c>
      <c r="C1610" s="1001"/>
      <c r="D1610" s="1006">
        <f>IF(details!$L$4="","",details!$L$4)</f>
        <v>42460</v>
      </c>
      <c r="E1610" s="1007"/>
      <c r="F1610" s="1003"/>
      <c r="G1610" s="1003"/>
      <c r="H1610" s="1048"/>
    </row>
    <row r="1611" spans="1:8" ht="18.25" customHeight="1">
      <c r="A1611" s="305"/>
      <c r="B1611" s="1003"/>
      <c r="C1611" s="1003"/>
      <c r="D1611" s="1004"/>
      <c r="E1611" s="1005"/>
      <c r="F1611" s="1002"/>
      <c r="G1611" s="1002"/>
      <c r="H1611" s="1008"/>
    </row>
    <row r="1612" spans="1:8" ht="18.25" customHeight="1">
      <c r="A1612" s="305"/>
      <c r="B1612" s="1003" t="str">
        <f>IF(details!$H$4="","",details!$H$4)</f>
        <v>Jherh js[kk oekZ</v>
      </c>
      <c r="C1612" s="1003"/>
      <c r="D1612" s="1004"/>
      <c r="E1612" s="1005"/>
      <c r="F1612" s="1002" t="str">
        <f>IF(details!$E$4="","",details!$E$4)</f>
        <v>Jh jk/ks';ke tk'kh</v>
      </c>
      <c r="G1612" s="1002"/>
      <c r="H1612" s="1008"/>
    </row>
    <row r="1613" spans="1:8" ht="18.25" customHeight="1">
      <c r="A1613" s="1039" t="s">
        <v>588</v>
      </c>
      <c r="B1613" s="1002"/>
      <c r="C1613" s="1002"/>
      <c r="D1613" s="1002" t="s">
        <v>589</v>
      </c>
      <c r="E1613" s="1002"/>
      <c r="F1613" s="1002" t="s">
        <v>590</v>
      </c>
      <c r="G1613" s="1002"/>
      <c r="H1613" s="1008"/>
    </row>
    <row r="1614" spans="1:8" ht="18.25" customHeight="1">
      <c r="A1614" s="1018" t="s">
        <v>599</v>
      </c>
      <c r="B1614" s="1019"/>
      <c r="C1614" s="1019"/>
      <c r="D1614" s="1019"/>
      <c r="E1614" s="1019"/>
      <c r="F1614" s="1019"/>
      <c r="G1614" s="1019"/>
      <c r="H1614" s="1020"/>
    </row>
    <row r="1615" spans="1:8" ht="18.25" customHeight="1">
      <c r="A1615" s="305"/>
      <c r="B1615" s="351" t="s">
        <v>560</v>
      </c>
      <c r="C1615" s="1013" t="str">
        <f>IF('statement of marks'!H44="","",'statement of marks'!H44)</f>
        <v>v 038</v>
      </c>
      <c r="D1615" s="1013"/>
      <c r="E1615" s="1013"/>
      <c r="F1615" s="1013"/>
      <c r="G1615" s="1013"/>
      <c r="H1615" s="1014"/>
    </row>
    <row r="1616" spans="1:8" ht="18.25" customHeight="1">
      <c r="A1616" s="305"/>
      <c r="B1616" s="351" t="s">
        <v>561</v>
      </c>
      <c r="C1616" s="1013" t="str">
        <f>IF('statement of marks'!I44="","",'statement of marks'!I44)</f>
        <v>c 038</v>
      </c>
      <c r="D1616" s="1013"/>
      <c r="E1616" s="1013"/>
      <c r="F1616" s="1013"/>
      <c r="G1616" s="1013"/>
      <c r="H1616" s="1014"/>
    </row>
    <row r="1617" spans="1:8" ht="18.25" customHeight="1">
      <c r="A1617" s="305"/>
      <c r="B1617" s="351" t="s">
        <v>562</v>
      </c>
      <c r="C1617" s="1013" t="str">
        <f>IF('statement of marks'!J44="","",'statement of marks'!J44)</f>
        <v>l 038</v>
      </c>
      <c r="D1617" s="1013"/>
      <c r="E1617" s="1013"/>
      <c r="F1617" s="1013"/>
      <c r="G1617" s="1013"/>
      <c r="H1617" s="1014"/>
    </row>
    <row r="1618" spans="1:8" ht="18.25" customHeight="1">
      <c r="A1618" s="305"/>
      <c r="B1618" s="351" t="s">
        <v>567</v>
      </c>
      <c r="C1618" s="317" t="str">
        <f>IF('statement of marks'!F44="","",'statement of marks'!F44)</f>
        <v/>
      </c>
      <c r="D1618" s="318" t="s">
        <v>602</v>
      </c>
      <c r="E1618" s="1037" t="str">
        <f>IF('statement of marks'!G44="","",'statement of marks'!G44)</f>
        <v/>
      </c>
      <c r="F1618" s="1037"/>
      <c r="G1618" s="1037"/>
      <c r="H1618" s="1038"/>
    </row>
    <row r="1619" spans="1:8" ht="18.25" customHeight="1">
      <c r="A1619" s="305"/>
      <c r="B1619" s="351" t="s">
        <v>565</v>
      </c>
      <c r="C1619" s="319" t="s">
        <v>592</v>
      </c>
      <c r="D1619" s="320" t="s">
        <v>593</v>
      </c>
      <c r="E1619" s="320" t="s">
        <v>594</v>
      </c>
      <c r="F1619" s="320" t="s">
        <v>595</v>
      </c>
      <c r="G1619" s="320" t="s">
        <v>596</v>
      </c>
      <c r="H1619" s="321"/>
    </row>
    <row r="1620" spans="1:8" ht="18.25" customHeight="1">
      <c r="A1620" s="305"/>
      <c r="B1620" s="350" t="s">
        <v>597</v>
      </c>
      <c r="C1620" s="323" t="str">
        <f>IF(AND('statement of marks'!$D$3=1,'statement of marks'!CX44="mRrh.kZ"),'statement of marks'!$F$3,"")</f>
        <v/>
      </c>
      <c r="D1620" s="323" t="str">
        <f>IF(AND('statement of marks'!$D$3=2,'statement of marks'!CX44="mRrh.kZ"),'statement of marks'!$F$3,"")</f>
        <v/>
      </c>
      <c r="E1620" s="323" t="str">
        <f>IF(AND('statement of marks'!$D$3=3,'statement of marks'!CX44="mRrh.kZ"),'statement of marks'!$F$3,"")</f>
        <v/>
      </c>
      <c r="F1620" s="323" t="str">
        <f>IF(AND('statement of marks'!$D$3=4,'statement of marks'!CX44="mRrh.kZ"),'statement of marks'!$F$3,"")</f>
        <v/>
      </c>
      <c r="G1620" s="323" t="str">
        <f>IF(AND('statement of marks'!$D$3=5,'statement of marks'!CX44="mRrh.kZ"),'statement of marks'!$F$3,"")</f>
        <v/>
      </c>
      <c r="H1620" s="321"/>
    </row>
    <row r="1621" spans="1:8" ht="18.25" customHeight="1">
      <c r="A1621" s="305"/>
      <c r="B1621" s="350" t="str">
        <f>'statement of marks'!$BZ$5</f>
        <v>fgUnh</v>
      </c>
      <c r="C1621" s="324"/>
      <c r="D1621" s="325"/>
      <c r="E1621" s="326" t="str">
        <f>IF(OR('statement of marks'!$CB44="",E1620=""),"",'statement of marks'!$CB44)</f>
        <v/>
      </c>
      <c r="F1621" s="326" t="str">
        <f>IF(OR('statement of marks'!$CB44="",F1620=""),"",'statement of marks'!$CB44)</f>
        <v/>
      </c>
      <c r="G1621" s="326" t="str">
        <f>IF(OR('statement of marks'!$CB44="",G1620=""),"",'statement of marks'!$CB44)</f>
        <v/>
      </c>
      <c r="H1621" s="321"/>
    </row>
    <row r="1622" spans="1:8" ht="18.25" customHeight="1">
      <c r="A1622" s="305"/>
      <c r="B1622" s="350" t="str">
        <f>'statement of marks'!$CC$5</f>
        <v>vaxszth</v>
      </c>
      <c r="C1622" s="324"/>
      <c r="D1622" s="325"/>
      <c r="E1622" s="326" t="str">
        <f>IF(OR('statement of marks'!$CE44="",E1620=""),"",'statement of marks'!$CE44)</f>
        <v/>
      </c>
      <c r="F1622" s="326" t="str">
        <f>IF(OR('statement of marks'!$CE44="",F1620=""),"",'statement of marks'!$CE44)</f>
        <v/>
      </c>
      <c r="G1622" s="326" t="str">
        <f>IF(OR('statement of marks'!$CE44="",G1620=""),"",'statement of marks'!$CE44)</f>
        <v/>
      </c>
      <c r="H1622" s="321"/>
    </row>
    <row r="1623" spans="1:8" ht="18.25" customHeight="1">
      <c r="A1623" s="305"/>
      <c r="B1623" s="350" t="str">
        <f>'statement of marks'!$CF$5</f>
        <v>xf.kr</v>
      </c>
      <c r="C1623" s="324"/>
      <c r="D1623" s="325"/>
      <c r="E1623" s="326" t="str">
        <f>IF(OR('statement of marks'!$CH44="",E1620=""),"",'statement of marks'!$CH44)</f>
        <v/>
      </c>
      <c r="F1623" s="326" t="str">
        <f>IF(OR('statement of marks'!$CH44="",F1620=""),"",'statement of marks'!$CH44)</f>
        <v/>
      </c>
      <c r="G1623" s="326" t="str">
        <f>IF(OR('statement of marks'!$CH44="",G1620=""),"",'statement of marks'!$CH44)</f>
        <v/>
      </c>
      <c r="H1623" s="321"/>
    </row>
    <row r="1624" spans="1:8" ht="18.25" customHeight="1">
      <c r="A1624" s="305"/>
      <c r="B1624" s="350" t="str">
        <f>'statement of marks'!$CI$5</f>
        <v>Ik;kZoj.k v/;;u</v>
      </c>
      <c r="C1624" s="324"/>
      <c r="D1624" s="325"/>
      <c r="E1624" s="326" t="str">
        <f>IF(OR('statement of marks'!$CK44="",E1621=""),"",'statement of marks'!$CK44)</f>
        <v/>
      </c>
      <c r="F1624" s="326" t="str">
        <f>IF(OR('statement of marks'!$CK44="",F1621=""),"",'statement of marks'!$CK44)</f>
        <v/>
      </c>
      <c r="G1624" s="326" t="str">
        <f>IF(OR('statement of marks'!$CK44="",G1621=""),"",'statement of marks'!$CK44)</f>
        <v/>
      </c>
      <c r="H1624" s="321"/>
    </row>
    <row r="1625" spans="1:8" ht="18.25" customHeight="1">
      <c r="A1625" s="305"/>
      <c r="B1625" s="350" t="str">
        <f>'statement of marks'!$CL$5</f>
        <v>dk;kZuqHko</v>
      </c>
      <c r="C1625" s="324"/>
      <c r="D1625" s="325"/>
      <c r="E1625" s="326" t="str">
        <f>IF(OR('statement of marks'!$CN44="",E1620=""),"",'statement of marks'!$CN44)</f>
        <v/>
      </c>
      <c r="F1625" s="326" t="str">
        <f>IF(OR('statement of marks'!$CN44="",F1620=""),"",'statement of marks'!$CN44)</f>
        <v/>
      </c>
      <c r="G1625" s="326" t="str">
        <f>IF(OR('statement of marks'!$CN44="",G1620=""),"",'statement of marks'!$CN44)</f>
        <v/>
      </c>
      <c r="H1625" s="321"/>
    </row>
    <row r="1626" spans="1:8" ht="18.25" customHeight="1">
      <c r="A1626" s="305"/>
      <c r="B1626" s="350" t="str">
        <f>'statement of marks'!$CO$5</f>
        <v>dyk f'k{kk</v>
      </c>
      <c r="C1626" s="324"/>
      <c r="D1626" s="325"/>
      <c r="E1626" s="327" t="str">
        <f>IF(OR('statement of marks'!$CQ44="",E1620=""),"",'statement of marks'!$CQ44)</f>
        <v/>
      </c>
      <c r="F1626" s="327" t="str">
        <f>IF(OR('statement of marks'!$CQ44="",F1620=""),"",'statement of marks'!$CQ44)</f>
        <v/>
      </c>
      <c r="G1626" s="327" t="str">
        <f>IF(OR('statement of marks'!$CQ44="",G1620=""),"",'statement of marks'!$CQ44)</f>
        <v/>
      </c>
      <c r="H1626" s="321"/>
    </row>
    <row r="1627" spans="1:8" ht="18.25" customHeight="1">
      <c r="A1627" s="305"/>
      <c r="B1627" s="328" t="s">
        <v>624</v>
      </c>
      <c r="C1627" s="329" t="str">
        <f>C1620</f>
        <v/>
      </c>
      <c r="D1627" s="329" t="str">
        <f>D1620</f>
        <v/>
      </c>
      <c r="E1627" s="330" t="str">
        <f>E1620</f>
        <v/>
      </c>
      <c r="F1627" s="329" t="str">
        <f>F1620</f>
        <v/>
      </c>
      <c r="G1627" s="329" t="str">
        <f>G1620</f>
        <v/>
      </c>
      <c r="H1627" s="321"/>
    </row>
    <row r="1628" spans="1:8" ht="18.25" customHeight="1">
      <c r="A1628" s="305"/>
      <c r="B1628" s="350" t="str">
        <f>'statement of marks'!$CV$5</f>
        <v>Nk= mifLFkfr</v>
      </c>
      <c r="C1628" s="331"/>
      <c r="D1628" s="331"/>
      <c r="E1628" s="332" t="str">
        <f>IF(OR('statement of marks'!$CV44="",E1620=""),"",'statement of marks'!$CV44)</f>
        <v/>
      </c>
      <c r="F1628" s="332" t="str">
        <f>IF(OR('statement of marks'!$CV44="",F1620=""),"",'statement of marks'!$CV44)</f>
        <v/>
      </c>
      <c r="G1628" s="332" t="str">
        <f>IF(OR('statement of marks'!$CV44="",G1620=""),"",'statement of marks'!$CV44)</f>
        <v/>
      </c>
      <c r="H1628" s="321"/>
    </row>
    <row r="1629" spans="1:8" ht="18.25" customHeight="1">
      <c r="A1629" s="305"/>
      <c r="B1629" s="350" t="str">
        <f>'statement of marks'!$CU$5</f>
        <v>dqy ehfVax</v>
      </c>
      <c r="C1629" s="333"/>
      <c r="D1629" s="333"/>
      <c r="E1629" s="333" t="str">
        <f>IF(OR('statement of marks'!$CU44="",E1620=""),"",'statement of marks'!$CU44)</f>
        <v/>
      </c>
      <c r="F1629" s="333" t="str">
        <f>IF(OR('statement of marks'!$CU44="",F1620=""),"",'statement of marks'!$CU44)</f>
        <v/>
      </c>
      <c r="G1629" s="333" t="str">
        <f>IF(OR('statement of marks'!$CU44="",G1620=""),"",'statement of marks'!$CU44)</f>
        <v/>
      </c>
      <c r="H1629" s="321"/>
    </row>
    <row r="1630" spans="1:8" ht="18.25" customHeight="1">
      <c r="A1630" s="305"/>
      <c r="B1630" s="350" t="s">
        <v>600</v>
      </c>
      <c r="C1630" s="333" t="str">
        <f>IF(OR(C1628="",C1629=""),"",C1628/C1629*100)</f>
        <v/>
      </c>
      <c r="D1630" s="333" t="str">
        <f t="shared" ref="D1630:G1630" si="40">IF(OR(D1628="",D1629=""),"",D1628/D1629*100)</f>
        <v/>
      </c>
      <c r="E1630" s="333" t="str">
        <f t="shared" si="40"/>
        <v/>
      </c>
      <c r="F1630" s="333" t="str">
        <f t="shared" si="40"/>
        <v/>
      </c>
      <c r="G1630" s="333" t="str">
        <f t="shared" si="40"/>
        <v/>
      </c>
      <c r="H1630" s="321"/>
    </row>
    <row r="1631" spans="1:8" ht="18.25" customHeight="1">
      <c r="A1631" s="305"/>
      <c r="B1631" s="350" t="s">
        <v>601</v>
      </c>
      <c r="C1631" s="333"/>
      <c r="D1631" s="333"/>
      <c r="E1631" s="333"/>
      <c r="F1631" s="333"/>
      <c r="G1631" s="333"/>
      <c r="H1631" s="321"/>
    </row>
    <row r="1632" spans="1:8" ht="18.25" customHeight="1">
      <c r="A1632" s="305"/>
      <c r="B1632" s="351" t="s">
        <v>598</v>
      </c>
      <c r="C1632" s="1028" t="str">
        <f>IF('statement of marks'!DE44="","",'statement of marks'!DE44)</f>
        <v/>
      </c>
      <c r="D1632" s="1029"/>
      <c r="E1632" s="1029"/>
      <c r="F1632" s="1029"/>
      <c r="G1632" s="1029"/>
      <c r="H1632" s="1030"/>
    </row>
    <row r="1633" spans="1:8" ht="18.25" customHeight="1">
      <c r="A1633" s="1033"/>
      <c r="B1633" s="1034"/>
      <c r="C1633" s="1026"/>
      <c r="D1633" s="1026"/>
      <c r="E1633" s="1026"/>
      <c r="F1633" s="1026"/>
      <c r="G1633" s="1026"/>
      <c r="H1633" s="1027"/>
    </row>
    <row r="1634" spans="1:8" ht="18.25" customHeight="1" thickBot="1">
      <c r="A1634" s="1031" t="s">
        <v>603</v>
      </c>
      <c r="B1634" s="1032"/>
      <c r="C1634" s="1032" t="s">
        <v>66</v>
      </c>
      <c r="D1634" s="1032"/>
      <c r="E1634" s="1032"/>
      <c r="F1634" s="1035" t="s">
        <v>604</v>
      </c>
      <c r="G1634" s="1035"/>
      <c r="H1634" s="1036"/>
    </row>
    <row r="1635" spans="1:8" ht="18.25" customHeight="1">
      <c r="A1635" s="1015" t="s">
        <v>572</v>
      </c>
      <c r="B1635" s="1016"/>
      <c r="C1635" s="1016"/>
      <c r="D1635" s="1016"/>
      <c r="E1635" s="1016"/>
      <c r="F1635" s="1016"/>
      <c r="G1635" s="1016"/>
      <c r="H1635" s="1017"/>
    </row>
    <row r="1636" spans="1:8" ht="18.25" customHeight="1">
      <c r="A1636" s="1018" t="s">
        <v>591</v>
      </c>
      <c r="B1636" s="1019"/>
      <c r="C1636" s="1019"/>
      <c r="D1636" s="1019"/>
      <c r="E1636" s="1019"/>
      <c r="F1636" s="1019"/>
      <c r="G1636" s="1019"/>
      <c r="H1636" s="1020"/>
    </row>
    <row r="1637" spans="1:8" ht="18.25" customHeight="1">
      <c r="A1637" s="305"/>
      <c r="B1637" s="1021" t="s">
        <v>67</v>
      </c>
      <c r="C1637" s="1021"/>
      <c r="D1637" s="306">
        <f>YEAR(details!F45)</f>
        <v>1900</v>
      </c>
      <c r="E1637" s="352" t="s">
        <v>574</v>
      </c>
      <c r="F1637" s="308" t="str">
        <f>'statement of marks'!$F$3</f>
        <v>2015-16</v>
      </c>
      <c r="G1637" s="1021" t="s">
        <v>575</v>
      </c>
      <c r="H1637" s="1022"/>
    </row>
    <row r="1638" spans="1:8" ht="18.25" customHeight="1">
      <c r="A1638" s="305"/>
      <c r="B1638" s="1000" t="s">
        <v>573</v>
      </c>
      <c r="C1638" s="1001"/>
      <c r="D1638" s="1013" t="str">
        <f>'statement of marks'!$A$1</f>
        <v>jk- ck- ek/;fed fo|ky; uohu] fuEckgsM+k</v>
      </c>
      <c r="E1638" s="1013"/>
      <c r="F1638" s="1013"/>
      <c r="G1638" s="1013"/>
      <c r="H1638" s="1014"/>
    </row>
    <row r="1639" spans="1:8" ht="18.25" customHeight="1">
      <c r="A1639" s="305"/>
      <c r="B1639" s="1000" t="str">
        <f>'statement of marks'!$H$3</f>
        <v xml:space="preserve">fo|ky; dk Mkbl dksM+ </v>
      </c>
      <c r="C1639" s="1001"/>
      <c r="D1639" s="1009" t="str">
        <f>'statement of marks'!$I$3</f>
        <v>00001</v>
      </c>
      <c r="E1639" s="1010"/>
      <c r="F1639" s="1011"/>
      <c r="G1639" s="1011"/>
      <c r="H1639" s="1012"/>
    </row>
    <row r="1640" spans="1:8" ht="18.25" customHeight="1">
      <c r="A1640" s="305"/>
      <c r="B1640" s="1000" t="s">
        <v>560</v>
      </c>
      <c r="C1640" s="1001"/>
      <c r="D1640" s="1013" t="str">
        <f>IF('statement of marks'!H45="","",'statement of marks'!H45)</f>
        <v>v 039</v>
      </c>
      <c r="E1640" s="1013"/>
      <c r="F1640" s="1013"/>
      <c r="G1640" s="1013"/>
      <c r="H1640" s="1014"/>
    </row>
    <row r="1641" spans="1:8" ht="18.25" customHeight="1">
      <c r="A1641" s="305"/>
      <c r="B1641" s="1000" t="s">
        <v>576</v>
      </c>
      <c r="C1641" s="1001"/>
      <c r="D1641" s="309" t="str">
        <f>IF('statement of marks'!C45="B","Nk=",IF('statement of marks'!C45="G","Nk=k",""))</f>
        <v/>
      </c>
      <c r="E1641" s="353" t="s">
        <v>566</v>
      </c>
      <c r="F1641" s="1040" t="str">
        <f>IF('statement of marks'!B45="","",'statement of marks'!B45)</f>
        <v/>
      </c>
      <c r="G1641" s="1040"/>
      <c r="H1641" s="1041"/>
    </row>
    <row r="1642" spans="1:8" ht="18.25" customHeight="1">
      <c r="A1642" s="305"/>
      <c r="B1642" s="1000" t="s">
        <v>562</v>
      </c>
      <c r="C1642" s="1001"/>
      <c r="D1642" s="1013" t="str">
        <f>IF('statement of marks'!J45="","",'statement of marks'!J45)</f>
        <v>l 039</v>
      </c>
      <c r="E1642" s="1013"/>
      <c r="F1642" s="1013"/>
      <c r="G1642" s="1013"/>
      <c r="H1642" s="1014"/>
    </row>
    <row r="1643" spans="1:8" ht="18.25" customHeight="1">
      <c r="A1643" s="305"/>
      <c r="B1643" s="1000" t="s">
        <v>561</v>
      </c>
      <c r="C1643" s="1001"/>
      <c r="D1643" s="1013" t="str">
        <f>IF('statement of marks'!I45="","",'statement of marks'!I45)</f>
        <v>c 039</v>
      </c>
      <c r="E1643" s="1013"/>
      <c r="F1643" s="1013"/>
      <c r="G1643" s="1013"/>
      <c r="H1643" s="1014"/>
    </row>
    <row r="1644" spans="1:8" ht="18.25" customHeight="1">
      <c r="A1644" s="305"/>
      <c r="B1644" s="1000" t="s">
        <v>578</v>
      </c>
      <c r="C1644" s="1001"/>
      <c r="D1644" s="1013" t="str">
        <f>IF(details!M45="","",details!M45)</f>
        <v/>
      </c>
      <c r="E1644" s="1013"/>
      <c r="F1644" s="1013"/>
      <c r="G1644" s="1013"/>
      <c r="H1644" s="1014"/>
    </row>
    <row r="1645" spans="1:8" ht="18.25" customHeight="1">
      <c r="A1645" s="305"/>
      <c r="B1645" s="1000" t="s">
        <v>623</v>
      </c>
      <c r="C1645" s="1001"/>
      <c r="D1645" s="1013" t="str">
        <f>IF(details!N45="","",details!N45)</f>
        <v/>
      </c>
      <c r="E1645" s="1013"/>
      <c r="F1645" s="1013"/>
      <c r="G1645" s="1013"/>
      <c r="H1645" s="1014"/>
    </row>
    <row r="1646" spans="1:8" ht="18.25" customHeight="1">
      <c r="A1646" s="305"/>
      <c r="B1646" s="1000" t="s">
        <v>64</v>
      </c>
      <c r="C1646" s="1001"/>
      <c r="D1646" s="311" t="str">
        <f>'statement of marks'!$D$3</f>
        <v>2 A</v>
      </c>
      <c r="E1646" s="312" t="s">
        <v>564</v>
      </c>
      <c r="F1646" s="313" t="str">
        <f>IF('statement of marks'!E45="","",'statement of marks'!E45)</f>
        <v/>
      </c>
      <c r="G1646" s="312" t="s">
        <v>577</v>
      </c>
      <c r="H1646" s="314" t="str">
        <f>IF(details!F45="","",details!F45)</f>
        <v/>
      </c>
    </row>
    <row r="1647" spans="1:8" ht="18.25" customHeight="1">
      <c r="A1647" s="305"/>
      <c r="B1647" s="1000" t="s">
        <v>567</v>
      </c>
      <c r="C1647" s="1001"/>
      <c r="D1647" s="1044" t="str">
        <f>IF('statement of marks'!F45="","",'statement of marks'!F45)</f>
        <v/>
      </c>
      <c r="E1647" s="1044"/>
      <c r="F1647" s="1044"/>
      <c r="G1647" s="1044"/>
      <c r="H1647" s="1045"/>
    </row>
    <row r="1648" spans="1:8" ht="18.25" customHeight="1">
      <c r="A1648" s="305"/>
      <c r="B1648" s="1000" t="s">
        <v>568</v>
      </c>
      <c r="C1648" s="1001"/>
      <c r="D1648" s="1037" t="str">
        <f>IF('statement of marks'!G45="","",'statement of marks'!G45)</f>
        <v/>
      </c>
      <c r="E1648" s="1037"/>
      <c r="F1648" s="1037"/>
      <c r="G1648" s="1037"/>
      <c r="H1648" s="1038"/>
    </row>
    <row r="1649" spans="1:8" ht="18.25" customHeight="1">
      <c r="A1649" s="305"/>
      <c r="B1649" s="1023" t="s">
        <v>579</v>
      </c>
      <c r="C1649" s="1024"/>
      <c r="D1649" s="1024"/>
      <c r="E1649" s="1025"/>
      <c r="F1649" s="1046" t="str">
        <f>IF(details!P45="","",details!P45)</f>
        <v/>
      </c>
      <c r="G1649" s="1046"/>
      <c r="H1649" s="1047"/>
    </row>
    <row r="1650" spans="1:8" ht="18.25" customHeight="1">
      <c r="A1650" s="305"/>
      <c r="B1650" s="1000" t="s">
        <v>583</v>
      </c>
      <c r="C1650" s="1001"/>
      <c r="D1650" s="1013" t="str">
        <f>IF(details!L45="","",details!L45)</f>
        <v>Ik 039</v>
      </c>
      <c r="E1650" s="1013"/>
      <c r="F1650" s="1013"/>
      <c r="G1650" s="1013"/>
      <c r="H1650" s="1014"/>
    </row>
    <row r="1651" spans="1:8" ht="18.25" customHeight="1">
      <c r="A1651" s="305"/>
      <c r="B1651" s="1000" t="s">
        <v>584</v>
      </c>
      <c r="C1651" s="1001"/>
      <c r="D1651" s="1013" t="str">
        <f>IF(details!O45="","",details!O45)</f>
        <v/>
      </c>
      <c r="E1651" s="1013"/>
      <c r="F1651" s="1013"/>
      <c r="G1651" s="1013"/>
      <c r="H1651" s="1014"/>
    </row>
    <row r="1652" spans="1:8" ht="18.25" customHeight="1">
      <c r="A1652" s="305"/>
      <c r="B1652" s="1000" t="s">
        <v>585</v>
      </c>
      <c r="C1652" s="1001"/>
      <c r="D1652" s="354" t="str">
        <f>IF('statement of marks'!CX45="mRrh.kZ",'statement of marks'!$D$3,"")</f>
        <v/>
      </c>
      <c r="E1652" s="1003" t="s">
        <v>586</v>
      </c>
      <c r="F1652" s="1003"/>
      <c r="G1652" s="1042" t="str">
        <f>IF(D1652="","",D1652+1)</f>
        <v/>
      </c>
      <c r="H1652" s="1043"/>
    </row>
    <row r="1653" spans="1:8" ht="18.25" customHeight="1">
      <c r="A1653" s="305"/>
      <c r="B1653" s="1000" t="s">
        <v>587</v>
      </c>
      <c r="C1653" s="1001"/>
      <c r="D1653" s="1006">
        <f>IF(details!$L$4="","",details!$L$4)</f>
        <v>42460</v>
      </c>
      <c r="E1653" s="1007"/>
      <c r="F1653" s="1003"/>
      <c r="G1653" s="1003"/>
      <c r="H1653" s="1048"/>
    </row>
    <row r="1654" spans="1:8" ht="18.25" customHeight="1">
      <c r="A1654" s="305"/>
      <c r="B1654" s="1003"/>
      <c r="C1654" s="1003"/>
      <c r="D1654" s="1004"/>
      <c r="E1654" s="1005"/>
      <c r="F1654" s="1002"/>
      <c r="G1654" s="1002"/>
      <c r="H1654" s="1008"/>
    </row>
    <row r="1655" spans="1:8" ht="18.25" customHeight="1">
      <c r="A1655" s="305"/>
      <c r="B1655" s="1003" t="str">
        <f>IF(details!$H$4="","",details!$H$4)</f>
        <v>Jherh js[kk oekZ</v>
      </c>
      <c r="C1655" s="1003"/>
      <c r="D1655" s="1004"/>
      <c r="E1655" s="1005"/>
      <c r="F1655" s="1002" t="str">
        <f>IF(details!$E$4="","",details!$E$4)</f>
        <v>Jh jk/ks';ke tk'kh</v>
      </c>
      <c r="G1655" s="1002"/>
      <c r="H1655" s="1008"/>
    </row>
    <row r="1656" spans="1:8" ht="18.25" customHeight="1">
      <c r="A1656" s="1039" t="s">
        <v>588</v>
      </c>
      <c r="B1656" s="1002"/>
      <c r="C1656" s="1002"/>
      <c r="D1656" s="1002" t="s">
        <v>589</v>
      </c>
      <c r="E1656" s="1002"/>
      <c r="F1656" s="1002" t="s">
        <v>590</v>
      </c>
      <c r="G1656" s="1002"/>
      <c r="H1656" s="1008"/>
    </row>
    <row r="1657" spans="1:8" ht="18.25" customHeight="1">
      <c r="A1657" s="1018" t="s">
        <v>599</v>
      </c>
      <c r="B1657" s="1019"/>
      <c r="C1657" s="1019"/>
      <c r="D1657" s="1019"/>
      <c r="E1657" s="1019"/>
      <c r="F1657" s="1019"/>
      <c r="G1657" s="1019"/>
      <c r="H1657" s="1020"/>
    </row>
    <row r="1658" spans="1:8" ht="18.25" customHeight="1">
      <c r="A1658" s="305"/>
      <c r="B1658" s="351" t="s">
        <v>560</v>
      </c>
      <c r="C1658" s="1013" t="str">
        <f>IF('statement of marks'!H45="","",'statement of marks'!H45)</f>
        <v>v 039</v>
      </c>
      <c r="D1658" s="1013"/>
      <c r="E1658" s="1013"/>
      <c r="F1658" s="1013"/>
      <c r="G1658" s="1013"/>
      <c r="H1658" s="1014"/>
    </row>
    <row r="1659" spans="1:8" ht="18.25" customHeight="1">
      <c r="A1659" s="305"/>
      <c r="B1659" s="351" t="s">
        <v>561</v>
      </c>
      <c r="C1659" s="1013" t="str">
        <f>IF('statement of marks'!I45="","",'statement of marks'!I45)</f>
        <v>c 039</v>
      </c>
      <c r="D1659" s="1013"/>
      <c r="E1659" s="1013"/>
      <c r="F1659" s="1013"/>
      <c r="G1659" s="1013"/>
      <c r="H1659" s="1014"/>
    </row>
    <row r="1660" spans="1:8" ht="18.25" customHeight="1">
      <c r="A1660" s="305"/>
      <c r="B1660" s="351" t="s">
        <v>562</v>
      </c>
      <c r="C1660" s="1013" t="str">
        <f>IF('statement of marks'!J45="","",'statement of marks'!J45)</f>
        <v>l 039</v>
      </c>
      <c r="D1660" s="1013"/>
      <c r="E1660" s="1013"/>
      <c r="F1660" s="1013"/>
      <c r="G1660" s="1013"/>
      <c r="H1660" s="1014"/>
    </row>
    <row r="1661" spans="1:8" ht="18.25" customHeight="1">
      <c r="A1661" s="305"/>
      <c r="B1661" s="351" t="s">
        <v>567</v>
      </c>
      <c r="C1661" s="317" t="str">
        <f>IF('statement of marks'!F45="","",'statement of marks'!F45)</f>
        <v/>
      </c>
      <c r="D1661" s="318" t="s">
        <v>602</v>
      </c>
      <c r="E1661" s="1037" t="str">
        <f>IF('statement of marks'!G45="","",'statement of marks'!G45)</f>
        <v/>
      </c>
      <c r="F1661" s="1037"/>
      <c r="G1661" s="1037"/>
      <c r="H1661" s="1038"/>
    </row>
    <row r="1662" spans="1:8" ht="18.25" customHeight="1">
      <c r="A1662" s="305"/>
      <c r="B1662" s="351" t="s">
        <v>565</v>
      </c>
      <c r="C1662" s="319" t="s">
        <v>592</v>
      </c>
      <c r="D1662" s="320" t="s">
        <v>593</v>
      </c>
      <c r="E1662" s="320" t="s">
        <v>594</v>
      </c>
      <c r="F1662" s="320" t="s">
        <v>595</v>
      </c>
      <c r="G1662" s="320" t="s">
        <v>596</v>
      </c>
      <c r="H1662" s="321"/>
    </row>
    <row r="1663" spans="1:8" ht="18.25" customHeight="1">
      <c r="A1663" s="305"/>
      <c r="B1663" s="350" t="s">
        <v>597</v>
      </c>
      <c r="C1663" s="323" t="str">
        <f>IF(AND('statement of marks'!$D$3=1,'statement of marks'!CX45="mRrh.kZ"),'statement of marks'!$F$3,"")</f>
        <v/>
      </c>
      <c r="D1663" s="323" t="str">
        <f>IF(AND('statement of marks'!$D$3=2,'statement of marks'!CX45="mRrh.kZ"),'statement of marks'!$F$3,"")</f>
        <v/>
      </c>
      <c r="E1663" s="323" t="str">
        <f>IF(AND('statement of marks'!$D$3=3,'statement of marks'!CX45="mRrh.kZ"),'statement of marks'!$F$3,"")</f>
        <v/>
      </c>
      <c r="F1663" s="323" t="str">
        <f>IF(AND('statement of marks'!$D$3=4,'statement of marks'!CX45="mRrh.kZ"),'statement of marks'!$F$3,"")</f>
        <v/>
      </c>
      <c r="G1663" s="323" t="str">
        <f>IF(AND('statement of marks'!$D$3=5,'statement of marks'!CX45="mRrh.kZ"),'statement of marks'!$F$3,"")</f>
        <v/>
      </c>
      <c r="H1663" s="321"/>
    </row>
    <row r="1664" spans="1:8" ht="18.25" customHeight="1">
      <c r="A1664" s="305"/>
      <c r="B1664" s="350" t="str">
        <f>'statement of marks'!$BZ$5</f>
        <v>fgUnh</v>
      </c>
      <c r="C1664" s="324"/>
      <c r="D1664" s="325"/>
      <c r="E1664" s="326" t="str">
        <f>IF(OR('statement of marks'!$CB45="",E1663=""),"",'statement of marks'!$CB45)</f>
        <v/>
      </c>
      <c r="F1664" s="326" t="str">
        <f>IF(OR('statement of marks'!$CB45="",F1663=""),"",'statement of marks'!$CB45)</f>
        <v/>
      </c>
      <c r="G1664" s="326" t="str">
        <f>IF(OR('statement of marks'!$CB45="",G1663=""),"",'statement of marks'!$CB45)</f>
        <v/>
      </c>
      <c r="H1664" s="321"/>
    </row>
    <row r="1665" spans="1:8" ht="18.25" customHeight="1">
      <c r="A1665" s="305"/>
      <c r="B1665" s="350" t="str">
        <f>'statement of marks'!$CC$5</f>
        <v>vaxszth</v>
      </c>
      <c r="C1665" s="324"/>
      <c r="D1665" s="325"/>
      <c r="E1665" s="326" t="str">
        <f>IF(OR('statement of marks'!$CE45="",E1663=""),"",'statement of marks'!$CE45)</f>
        <v/>
      </c>
      <c r="F1665" s="326" t="str">
        <f>IF(OR('statement of marks'!$CE45="",F1663=""),"",'statement of marks'!$CE45)</f>
        <v/>
      </c>
      <c r="G1665" s="326" t="str">
        <f>IF(OR('statement of marks'!$CE45="",G1663=""),"",'statement of marks'!$CE45)</f>
        <v/>
      </c>
      <c r="H1665" s="321"/>
    </row>
    <row r="1666" spans="1:8" ht="18.25" customHeight="1">
      <c r="A1666" s="305"/>
      <c r="B1666" s="350" t="str">
        <f>'statement of marks'!$CF$5</f>
        <v>xf.kr</v>
      </c>
      <c r="C1666" s="324"/>
      <c r="D1666" s="325"/>
      <c r="E1666" s="326" t="str">
        <f>IF(OR('statement of marks'!$CH45="",E1663=""),"",'statement of marks'!$CH45)</f>
        <v/>
      </c>
      <c r="F1666" s="326" t="str">
        <f>IF(OR('statement of marks'!$CH45="",F1663=""),"",'statement of marks'!$CH45)</f>
        <v/>
      </c>
      <c r="G1666" s="326" t="str">
        <f>IF(OR('statement of marks'!$CH45="",G1663=""),"",'statement of marks'!$CH45)</f>
        <v/>
      </c>
      <c r="H1666" s="321"/>
    </row>
    <row r="1667" spans="1:8" ht="18.25" customHeight="1">
      <c r="A1667" s="305"/>
      <c r="B1667" s="350" t="str">
        <f>'statement of marks'!$CI$5</f>
        <v>Ik;kZoj.k v/;;u</v>
      </c>
      <c r="C1667" s="324"/>
      <c r="D1667" s="325"/>
      <c r="E1667" s="326" t="str">
        <f>IF(OR('statement of marks'!$CK45="",E1664=""),"",'statement of marks'!$CK45)</f>
        <v/>
      </c>
      <c r="F1667" s="326" t="str">
        <f>IF(OR('statement of marks'!$CK45="",F1664=""),"",'statement of marks'!$CK45)</f>
        <v/>
      </c>
      <c r="G1667" s="326" t="str">
        <f>IF(OR('statement of marks'!$CK45="",G1664=""),"",'statement of marks'!$CK45)</f>
        <v/>
      </c>
      <c r="H1667" s="321"/>
    </row>
    <row r="1668" spans="1:8" ht="18.25" customHeight="1">
      <c r="A1668" s="305"/>
      <c r="B1668" s="350" t="str">
        <f>'statement of marks'!$CL$5</f>
        <v>dk;kZuqHko</v>
      </c>
      <c r="C1668" s="324"/>
      <c r="D1668" s="325"/>
      <c r="E1668" s="326" t="str">
        <f>IF(OR('statement of marks'!$CN45="",E1663=""),"",'statement of marks'!$CN45)</f>
        <v/>
      </c>
      <c r="F1668" s="326" t="str">
        <f>IF(OR('statement of marks'!$CN45="",F1663=""),"",'statement of marks'!$CN45)</f>
        <v/>
      </c>
      <c r="G1668" s="326" t="str">
        <f>IF(OR('statement of marks'!$CN45="",G1663=""),"",'statement of marks'!$CN45)</f>
        <v/>
      </c>
      <c r="H1668" s="321"/>
    </row>
    <row r="1669" spans="1:8" ht="18.25" customHeight="1">
      <c r="A1669" s="305"/>
      <c r="B1669" s="350" t="str">
        <f>'statement of marks'!$CO$5</f>
        <v>dyk f'k{kk</v>
      </c>
      <c r="C1669" s="324"/>
      <c r="D1669" s="325"/>
      <c r="E1669" s="327" t="str">
        <f>IF(OR('statement of marks'!$CQ45="",E1663=""),"",'statement of marks'!$CQ45)</f>
        <v/>
      </c>
      <c r="F1669" s="327" t="str">
        <f>IF(OR('statement of marks'!$CQ45="",F1663=""),"",'statement of marks'!$CQ45)</f>
        <v/>
      </c>
      <c r="G1669" s="327" t="str">
        <f>IF(OR('statement of marks'!$CQ45="",G1663=""),"",'statement of marks'!$CQ45)</f>
        <v/>
      </c>
      <c r="H1669" s="321"/>
    </row>
    <row r="1670" spans="1:8" ht="18.25" customHeight="1">
      <c r="A1670" s="305"/>
      <c r="B1670" s="328" t="s">
        <v>624</v>
      </c>
      <c r="C1670" s="329" t="str">
        <f>C1663</f>
        <v/>
      </c>
      <c r="D1670" s="329" t="str">
        <f>D1663</f>
        <v/>
      </c>
      <c r="E1670" s="330" t="str">
        <f>E1663</f>
        <v/>
      </c>
      <c r="F1670" s="329" t="str">
        <f>F1663</f>
        <v/>
      </c>
      <c r="G1670" s="329" t="str">
        <f>G1663</f>
        <v/>
      </c>
      <c r="H1670" s="321"/>
    </row>
    <row r="1671" spans="1:8" ht="18.25" customHeight="1">
      <c r="A1671" s="305"/>
      <c r="B1671" s="350" t="str">
        <f>'statement of marks'!$CV$5</f>
        <v>Nk= mifLFkfr</v>
      </c>
      <c r="C1671" s="331"/>
      <c r="D1671" s="331"/>
      <c r="E1671" s="332" t="str">
        <f>IF(OR('statement of marks'!$CV45="",E1663=""),"",'statement of marks'!$CV45)</f>
        <v/>
      </c>
      <c r="F1671" s="332" t="str">
        <f>IF(OR('statement of marks'!$CV45="",F1663=""),"",'statement of marks'!$CV45)</f>
        <v/>
      </c>
      <c r="G1671" s="332" t="str">
        <f>IF(OR('statement of marks'!$CV45="",G1663=""),"",'statement of marks'!$CV45)</f>
        <v/>
      </c>
      <c r="H1671" s="321"/>
    </row>
    <row r="1672" spans="1:8" ht="18.25" customHeight="1">
      <c r="A1672" s="305"/>
      <c r="B1672" s="350" t="str">
        <f>'statement of marks'!$CU$5</f>
        <v>dqy ehfVax</v>
      </c>
      <c r="C1672" s="333"/>
      <c r="D1672" s="333"/>
      <c r="E1672" s="333" t="str">
        <f>IF(OR('statement of marks'!$CU45="",E1663=""),"",'statement of marks'!$CU45)</f>
        <v/>
      </c>
      <c r="F1672" s="333" t="str">
        <f>IF(OR('statement of marks'!$CU45="",F1663=""),"",'statement of marks'!$CU45)</f>
        <v/>
      </c>
      <c r="G1672" s="333" t="str">
        <f>IF(OR('statement of marks'!$CU45="",G1663=""),"",'statement of marks'!$CU45)</f>
        <v/>
      </c>
      <c r="H1672" s="321"/>
    </row>
    <row r="1673" spans="1:8" ht="18.25" customHeight="1">
      <c r="A1673" s="305"/>
      <c r="B1673" s="350" t="s">
        <v>600</v>
      </c>
      <c r="C1673" s="333" t="str">
        <f>IF(OR(C1671="",C1672=""),"",C1671/C1672*100)</f>
        <v/>
      </c>
      <c r="D1673" s="333" t="str">
        <f t="shared" ref="D1673:G1673" si="41">IF(OR(D1671="",D1672=""),"",D1671/D1672*100)</f>
        <v/>
      </c>
      <c r="E1673" s="333" t="str">
        <f t="shared" si="41"/>
        <v/>
      </c>
      <c r="F1673" s="333" t="str">
        <f t="shared" si="41"/>
        <v/>
      </c>
      <c r="G1673" s="333" t="str">
        <f t="shared" si="41"/>
        <v/>
      </c>
      <c r="H1673" s="321"/>
    </row>
    <row r="1674" spans="1:8" ht="18.25" customHeight="1">
      <c r="A1674" s="305"/>
      <c r="B1674" s="350" t="s">
        <v>601</v>
      </c>
      <c r="C1674" s="333"/>
      <c r="D1674" s="333"/>
      <c r="E1674" s="333"/>
      <c r="F1674" s="333"/>
      <c r="G1674" s="333"/>
      <c r="H1674" s="321"/>
    </row>
    <row r="1675" spans="1:8" ht="18.25" customHeight="1">
      <c r="A1675" s="305"/>
      <c r="B1675" s="351" t="s">
        <v>598</v>
      </c>
      <c r="C1675" s="1028" t="str">
        <f>IF('statement of marks'!DE45="","",'statement of marks'!DE45)</f>
        <v/>
      </c>
      <c r="D1675" s="1029"/>
      <c r="E1675" s="1029"/>
      <c r="F1675" s="1029"/>
      <c r="G1675" s="1029"/>
      <c r="H1675" s="1030"/>
    </row>
    <row r="1676" spans="1:8" ht="18.25" customHeight="1">
      <c r="A1676" s="1033"/>
      <c r="B1676" s="1034"/>
      <c r="C1676" s="1026"/>
      <c r="D1676" s="1026"/>
      <c r="E1676" s="1026"/>
      <c r="F1676" s="1026"/>
      <c r="G1676" s="1026"/>
      <c r="H1676" s="1027"/>
    </row>
    <row r="1677" spans="1:8" ht="18.25" customHeight="1" thickBot="1">
      <c r="A1677" s="1031" t="s">
        <v>603</v>
      </c>
      <c r="B1677" s="1032"/>
      <c r="C1677" s="1032" t="s">
        <v>66</v>
      </c>
      <c r="D1677" s="1032"/>
      <c r="E1677" s="1032"/>
      <c r="F1677" s="1035" t="s">
        <v>604</v>
      </c>
      <c r="G1677" s="1035"/>
      <c r="H1677" s="1036"/>
    </row>
    <row r="1678" spans="1:8" ht="18.25" customHeight="1">
      <c r="A1678" s="1015" t="s">
        <v>572</v>
      </c>
      <c r="B1678" s="1016"/>
      <c r="C1678" s="1016"/>
      <c r="D1678" s="1016"/>
      <c r="E1678" s="1016"/>
      <c r="F1678" s="1016"/>
      <c r="G1678" s="1016"/>
      <c r="H1678" s="1017"/>
    </row>
    <row r="1679" spans="1:8" ht="18.25" customHeight="1">
      <c r="A1679" s="1018" t="s">
        <v>591</v>
      </c>
      <c r="B1679" s="1019"/>
      <c r="C1679" s="1019"/>
      <c r="D1679" s="1019"/>
      <c r="E1679" s="1019"/>
      <c r="F1679" s="1019"/>
      <c r="G1679" s="1019"/>
      <c r="H1679" s="1020"/>
    </row>
    <row r="1680" spans="1:8" ht="18.25" customHeight="1">
      <c r="A1680" s="305"/>
      <c r="B1680" s="1021" t="s">
        <v>67</v>
      </c>
      <c r="C1680" s="1021"/>
      <c r="D1680" s="306">
        <f>YEAR(details!F46)</f>
        <v>1900</v>
      </c>
      <c r="E1680" s="352" t="s">
        <v>574</v>
      </c>
      <c r="F1680" s="308" t="str">
        <f>'statement of marks'!$F$3</f>
        <v>2015-16</v>
      </c>
      <c r="G1680" s="1021" t="s">
        <v>575</v>
      </c>
      <c r="H1680" s="1022"/>
    </row>
    <row r="1681" spans="1:8" ht="18.25" customHeight="1">
      <c r="A1681" s="305"/>
      <c r="B1681" s="1000" t="s">
        <v>573</v>
      </c>
      <c r="C1681" s="1001"/>
      <c r="D1681" s="1013" t="str">
        <f>'statement of marks'!$A$1</f>
        <v>jk- ck- ek/;fed fo|ky; uohu] fuEckgsM+k</v>
      </c>
      <c r="E1681" s="1013"/>
      <c r="F1681" s="1013"/>
      <c r="G1681" s="1013"/>
      <c r="H1681" s="1014"/>
    </row>
    <row r="1682" spans="1:8" ht="18.25" customHeight="1">
      <c r="A1682" s="305"/>
      <c r="B1682" s="1000" t="str">
        <f>'statement of marks'!$H$3</f>
        <v xml:space="preserve">fo|ky; dk Mkbl dksM+ </v>
      </c>
      <c r="C1682" s="1001"/>
      <c r="D1682" s="1009" t="str">
        <f>'statement of marks'!$I$3</f>
        <v>00001</v>
      </c>
      <c r="E1682" s="1010"/>
      <c r="F1682" s="1011"/>
      <c r="G1682" s="1011"/>
      <c r="H1682" s="1012"/>
    </row>
    <row r="1683" spans="1:8" ht="18.25" customHeight="1">
      <c r="A1683" s="305"/>
      <c r="B1683" s="1000" t="s">
        <v>560</v>
      </c>
      <c r="C1683" s="1001"/>
      <c r="D1683" s="1013" t="str">
        <f>IF('statement of marks'!H46="","",'statement of marks'!H46)</f>
        <v>v 040</v>
      </c>
      <c r="E1683" s="1013"/>
      <c r="F1683" s="1013"/>
      <c r="G1683" s="1013"/>
      <c r="H1683" s="1014"/>
    </row>
    <row r="1684" spans="1:8" ht="18.25" customHeight="1">
      <c r="A1684" s="305"/>
      <c r="B1684" s="1000" t="s">
        <v>576</v>
      </c>
      <c r="C1684" s="1001"/>
      <c r="D1684" s="309" t="str">
        <f>IF('statement of marks'!C46="B","Nk=",IF('statement of marks'!C46="G","Nk=k",""))</f>
        <v/>
      </c>
      <c r="E1684" s="353" t="s">
        <v>566</v>
      </c>
      <c r="F1684" s="1040" t="str">
        <f>IF('statement of marks'!B46="","",'statement of marks'!B46)</f>
        <v/>
      </c>
      <c r="G1684" s="1040"/>
      <c r="H1684" s="1041"/>
    </row>
    <row r="1685" spans="1:8" ht="18.25" customHeight="1">
      <c r="A1685" s="305"/>
      <c r="B1685" s="1000" t="s">
        <v>562</v>
      </c>
      <c r="C1685" s="1001"/>
      <c r="D1685" s="1013" t="str">
        <f>IF('statement of marks'!J46="","",'statement of marks'!J46)</f>
        <v>l 040</v>
      </c>
      <c r="E1685" s="1013"/>
      <c r="F1685" s="1013"/>
      <c r="G1685" s="1013"/>
      <c r="H1685" s="1014"/>
    </row>
    <row r="1686" spans="1:8" ht="18.25" customHeight="1">
      <c r="A1686" s="305"/>
      <c r="B1686" s="1000" t="s">
        <v>561</v>
      </c>
      <c r="C1686" s="1001"/>
      <c r="D1686" s="1013" t="str">
        <f>IF('statement of marks'!I46="","",'statement of marks'!I46)</f>
        <v>c 040</v>
      </c>
      <c r="E1686" s="1013"/>
      <c r="F1686" s="1013"/>
      <c r="G1686" s="1013"/>
      <c r="H1686" s="1014"/>
    </row>
    <row r="1687" spans="1:8" ht="18.25" customHeight="1">
      <c r="A1687" s="305"/>
      <c r="B1687" s="1000" t="s">
        <v>578</v>
      </c>
      <c r="C1687" s="1001"/>
      <c r="D1687" s="1013" t="str">
        <f>IF(details!M46="","",details!M46)</f>
        <v/>
      </c>
      <c r="E1687" s="1013"/>
      <c r="F1687" s="1013"/>
      <c r="G1687" s="1013"/>
      <c r="H1687" s="1014"/>
    </row>
    <row r="1688" spans="1:8" ht="18.25" customHeight="1">
      <c r="A1688" s="305"/>
      <c r="B1688" s="1000" t="s">
        <v>623</v>
      </c>
      <c r="C1688" s="1001"/>
      <c r="D1688" s="1013" t="str">
        <f>IF(details!N46="","",details!N46)</f>
        <v/>
      </c>
      <c r="E1688" s="1013"/>
      <c r="F1688" s="1013"/>
      <c r="G1688" s="1013"/>
      <c r="H1688" s="1014"/>
    </row>
    <row r="1689" spans="1:8" ht="18.25" customHeight="1">
      <c r="A1689" s="305"/>
      <c r="B1689" s="1000" t="s">
        <v>64</v>
      </c>
      <c r="C1689" s="1001"/>
      <c r="D1689" s="311" t="str">
        <f>'statement of marks'!$D$3</f>
        <v>2 A</v>
      </c>
      <c r="E1689" s="312" t="s">
        <v>564</v>
      </c>
      <c r="F1689" s="313" t="str">
        <f>IF('statement of marks'!E46="","",'statement of marks'!E46)</f>
        <v/>
      </c>
      <c r="G1689" s="312" t="s">
        <v>577</v>
      </c>
      <c r="H1689" s="314" t="str">
        <f>IF(details!F46="","",details!F46)</f>
        <v/>
      </c>
    </row>
    <row r="1690" spans="1:8" ht="18.25" customHeight="1">
      <c r="A1690" s="305"/>
      <c r="B1690" s="1000" t="s">
        <v>567</v>
      </c>
      <c r="C1690" s="1001"/>
      <c r="D1690" s="1044" t="str">
        <f>IF('statement of marks'!F46="","",'statement of marks'!F46)</f>
        <v/>
      </c>
      <c r="E1690" s="1044"/>
      <c r="F1690" s="1044"/>
      <c r="G1690" s="1044"/>
      <c r="H1690" s="1045"/>
    </row>
    <row r="1691" spans="1:8" ht="18.25" customHeight="1">
      <c r="A1691" s="305"/>
      <c r="B1691" s="1000" t="s">
        <v>568</v>
      </c>
      <c r="C1691" s="1001"/>
      <c r="D1691" s="1037" t="str">
        <f>IF('statement of marks'!G46="","",'statement of marks'!G46)</f>
        <v/>
      </c>
      <c r="E1691" s="1037"/>
      <c r="F1691" s="1037"/>
      <c r="G1691" s="1037"/>
      <c r="H1691" s="1038"/>
    </row>
    <row r="1692" spans="1:8" ht="18.25" customHeight="1">
      <c r="A1692" s="305"/>
      <c r="B1692" s="1023" t="s">
        <v>579</v>
      </c>
      <c r="C1692" s="1024"/>
      <c r="D1692" s="1024"/>
      <c r="E1692" s="1025"/>
      <c r="F1692" s="1046" t="str">
        <f>IF(details!P46="","",details!P46)</f>
        <v/>
      </c>
      <c r="G1692" s="1046"/>
      <c r="H1692" s="1047"/>
    </row>
    <row r="1693" spans="1:8" ht="18.25" customHeight="1">
      <c r="A1693" s="305"/>
      <c r="B1693" s="1000" t="s">
        <v>583</v>
      </c>
      <c r="C1693" s="1001"/>
      <c r="D1693" s="1013" t="str">
        <f>IF(details!L46="","",details!L46)</f>
        <v>Ik 040</v>
      </c>
      <c r="E1693" s="1013"/>
      <c r="F1693" s="1013"/>
      <c r="G1693" s="1013"/>
      <c r="H1693" s="1014"/>
    </row>
    <row r="1694" spans="1:8" ht="18.25" customHeight="1">
      <c r="A1694" s="305"/>
      <c r="B1694" s="1000" t="s">
        <v>584</v>
      </c>
      <c r="C1694" s="1001"/>
      <c r="D1694" s="1013" t="str">
        <f>IF(details!O46="","",details!O46)</f>
        <v/>
      </c>
      <c r="E1694" s="1013"/>
      <c r="F1694" s="1013"/>
      <c r="G1694" s="1013"/>
      <c r="H1694" s="1014"/>
    </row>
    <row r="1695" spans="1:8" ht="18.25" customHeight="1">
      <c r="A1695" s="305"/>
      <c r="B1695" s="1000" t="s">
        <v>585</v>
      </c>
      <c r="C1695" s="1001"/>
      <c r="D1695" s="354" t="str">
        <f>IF('statement of marks'!CX46="mRrh.kZ",'statement of marks'!$D$3,"")</f>
        <v/>
      </c>
      <c r="E1695" s="1003" t="s">
        <v>586</v>
      </c>
      <c r="F1695" s="1003"/>
      <c r="G1695" s="1042" t="str">
        <f>IF(D1695="","",D1695+1)</f>
        <v/>
      </c>
      <c r="H1695" s="1043"/>
    </row>
    <row r="1696" spans="1:8" ht="18.25" customHeight="1">
      <c r="A1696" s="305"/>
      <c r="B1696" s="1000" t="s">
        <v>587</v>
      </c>
      <c r="C1696" s="1001"/>
      <c r="D1696" s="1006">
        <f>IF(details!$L$4="","",details!$L$4)</f>
        <v>42460</v>
      </c>
      <c r="E1696" s="1007"/>
      <c r="F1696" s="1003"/>
      <c r="G1696" s="1003"/>
      <c r="H1696" s="1048"/>
    </row>
    <row r="1697" spans="1:8" ht="18.25" customHeight="1">
      <c r="A1697" s="305"/>
      <c r="B1697" s="1003"/>
      <c r="C1697" s="1003"/>
      <c r="D1697" s="1004"/>
      <c r="E1697" s="1005"/>
      <c r="F1697" s="1002"/>
      <c r="G1697" s="1002"/>
      <c r="H1697" s="1008"/>
    </row>
    <row r="1698" spans="1:8" ht="18.25" customHeight="1">
      <c r="A1698" s="305"/>
      <c r="B1698" s="1003" t="str">
        <f>IF(details!$H$4="","",details!$H$4)</f>
        <v>Jherh js[kk oekZ</v>
      </c>
      <c r="C1698" s="1003"/>
      <c r="D1698" s="1004"/>
      <c r="E1698" s="1005"/>
      <c r="F1698" s="1002" t="str">
        <f>IF(details!$E$4="","",details!$E$4)</f>
        <v>Jh jk/ks';ke tk'kh</v>
      </c>
      <c r="G1698" s="1002"/>
      <c r="H1698" s="1008"/>
    </row>
    <row r="1699" spans="1:8" ht="18.25" customHeight="1">
      <c r="A1699" s="1039" t="s">
        <v>588</v>
      </c>
      <c r="B1699" s="1002"/>
      <c r="C1699" s="1002"/>
      <c r="D1699" s="1002" t="s">
        <v>589</v>
      </c>
      <c r="E1699" s="1002"/>
      <c r="F1699" s="1002" t="s">
        <v>590</v>
      </c>
      <c r="G1699" s="1002"/>
      <c r="H1699" s="1008"/>
    </row>
    <row r="1700" spans="1:8" ht="18.25" customHeight="1">
      <c r="A1700" s="1018" t="s">
        <v>599</v>
      </c>
      <c r="B1700" s="1019"/>
      <c r="C1700" s="1019"/>
      <c r="D1700" s="1019"/>
      <c r="E1700" s="1019"/>
      <c r="F1700" s="1019"/>
      <c r="G1700" s="1019"/>
      <c r="H1700" s="1020"/>
    </row>
    <row r="1701" spans="1:8" ht="18.25" customHeight="1">
      <c r="A1701" s="305"/>
      <c r="B1701" s="351" t="s">
        <v>560</v>
      </c>
      <c r="C1701" s="1013" t="str">
        <f>IF('statement of marks'!H46="","",'statement of marks'!H46)</f>
        <v>v 040</v>
      </c>
      <c r="D1701" s="1013"/>
      <c r="E1701" s="1013"/>
      <c r="F1701" s="1013"/>
      <c r="G1701" s="1013"/>
      <c r="H1701" s="1014"/>
    </row>
    <row r="1702" spans="1:8" ht="18.25" customHeight="1">
      <c r="A1702" s="305"/>
      <c r="B1702" s="351" t="s">
        <v>561</v>
      </c>
      <c r="C1702" s="1013" t="str">
        <f>IF('statement of marks'!I46="","",'statement of marks'!I46)</f>
        <v>c 040</v>
      </c>
      <c r="D1702" s="1013"/>
      <c r="E1702" s="1013"/>
      <c r="F1702" s="1013"/>
      <c r="G1702" s="1013"/>
      <c r="H1702" s="1014"/>
    </row>
    <row r="1703" spans="1:8" ht="18.25" customHeight="1">
      <c r="A1703" s="305"/>
      <c r="B1703" s="351" t="s">
        <v>562</v>
      </c>
      <c r="C1703" s="1013" t="str">
        <f>IF('statement of marks'!J46="","",'statement of marks'!J46)</f>
        <v>l 040</v>
      </c>
      <c r="D1703" s="1013"/>
      <c r="E1703" s="1013"/>
      <c r="F1703" s="1013"/>
      <c r="G1703" s="1013"/>
      <c r="H1703" s="1014"/>
    </row>
    <row r="1704" spans="1:8" ht="18.25" customHeight="1">
      <c r="A1704" s="305"/>
      <c r="B1704" s="351" t="s">
        <v>567</v>
      </c>
      <c r="C1704" s="317" t="str">
        <f>IF('statement of marks'!F46="","",'statement of marks'!F46)</f>
        <v/>
      </c>
      <c r="D1704" s="318" t="s">
        <v>602</v>
      </c>
      <c r="E1704" s="1037" t="str">
        <f>IF('statement of marks'!G46="","",'statement of marks'!G46)</f>
        <v/>
      </c>
      <c r="F1704" s="1037"/>
      <c r="G1704" s="1037"/>
      <c r="H1704" s="1038"/>
    </row>
    <row r="1705" spans="1:8" ht="18.25" customHeight="1">
      <c r="A1705" s="305"/>
      <c r="B1705" s="351" t="s">
        <v>565</v>
      </c>
      <c r="C1705" s="319" t="s">
        <v>592</v>
      </c>
      <c r="D1705" s="320" t="s">
        <v>593</v>
      </c>
      <c r="E1705" s="320" t="s">
        <v>594</v>
      </c>
      <c r="F1705" s="320" t="s">
        <v>595</v>
      </c>
      <c r="G1705" s="320" t="s">
        <v>596</v>
      </c>
      <c r="H1705" s="321"/>
    </row>
    <row r="1706" spans="1:8" ht="18.25" customHeight="1">
      <c r="A1706" s="305"/>
      <c r="B1706" s="350" t="s">
        <v>597</v>
      </c>
      <c r="C1706" s="323" t="str">
        <f>IF(AND('statement of marks'!$D$3=1,'statement of marks'!CX46="mRrh.kZ"),'statement of marks'!$F$3,"")</f>
        <v/>
      </c>
      <c r="D1706" s="323" t="str">
        <f>IF(AND('statement of marks'!$D$3=2,'statement of marks'!CX46="mRrh.kZ"),'statement of marks'!$F$3,"")</f>
        <v/>
      </c>
      <c r="E1706" s="323" t="str">
        <f>IF(AND('statement of marks'!$D$3=3,'statement of marks'!CX46="mRrh.kZ"),'statement of marks'!$F$3,"")</f>
        <v/>
      </c>
      <c r="F1706" s="323" t="str">
        <f>IF(AND('statement of marks'!$D$3=4,'statement of marks'!CX46="mRrh.kZ"),'statement of marks'!$F$3,"")</f>
        <v/>
      </c>
      <c r="G1706" s="323" t="str">
        <f>IF(AND('statement of marks'!$D$3=5,'statement of marks'!CX46="mRrh.kZ"),'statement of marks'!$F$3,"")</f>
        <v/>
      </c>
      <c r="H1706" s="321"/>
    </row>
    <row r="1707" spans="1:8" ht="18.25" customHeight="1">
      <c r="A1707" s="305"/>
      <c r="B1707" s="350" t="str">
        <f>'statement of marks'!$BZ$5</f>
        <v>fgUnh</v>
      </c>
      <c r="C1707" s="324"/>
      <c r="D1707" s="325"/>
      <c r="E1707" s="326" t="str">
        <f>IF(OR('statement of marks'!$CB46="",E1706=""),"",'statement of marks'!$CB46)</f>
        <v/>
      </c>
      <c r="F1707" s="326" t="str">
        <f>IF(OR('statement of marks'!$CB46="",F1706=""),"",'statement of marks'!$CB46)</f>
        <v/>
      </c>
      <c r="G1707" s="326" t="str">
        <f>IF(OR('statement of marks'!$CB46="",G1706=""),"",'statement of marks'!$CB46)</f>
        <v/>
      </c>
      <c r="H1707" s="321"/>
    </row>
    <row r="1708" spans="1:8" ht="18.25" customHeight="1">
      <c r="A1708" s="305"/>
      <c r="B1708" s="350" t="str">
        <f>'statement of marks'!$CC$5</f>
        <v>vaxszth</v>
      </c>
      <c r="C1708" s="324"/>
      <c r="D1708" s="325"/>
      <c r="E1708" s="326" t="str">
        <f>IF(OR('statement of marks'!$CE46="",E1706=""),"",'statement of marks'!$CE46)</f>
        <v/>
      </c>
      <c r="F1708" s="326" t="str">
        <f>IF(OR('statement of marks'!$CE46="",F1706=""),"",'statement of marks'!$CE46)</f>
        <v/>
      </c>
      <c r="G1708" s="326" t="str">
        <f>IF(OR('statement of marks'!$CE46="",G1706=""),"",'statement of marks'!$CE46)</f>
        <v/>
      </c>
      <c r="H1708" s="321"/>
    </row>
    <row r="1709" spans="1:8" ht="18.25" customHeight="1">
      <c r="A1709" s="305"/>
      <c r="B1709" s="350" t="str">
        <f>'statement of marks'!$CF$5</f>
        <v>xf.kr</v>
      </c>
      <c r="C1709" s="324"/>
      <c r="D1709" s="325"/>
      <c r="E1709" s="326" t="str">
        <f>IF(OR('statement of marks'!$CH46="",E1706=""),"",'statement of marks'!$CH46)</f>
        <v/>
      </c>
      <c r="F1709" s="326" t="str">
        <f>IF(OR('statement of marks'!$CH46="",F1706=""),"",'statement of marks'!$CH46)</f>
        <v/>
      </c>
      <c r="G1709" s="326" t="str">
        <f>IF(OR('statement of marks'!$CH46="",G1706=""),"",'statement of marks'!$CH46)</f>
        <v/>
      </c>
      <c r="H1709" s="321"/>
    </row>
    <row r="1710" spans="1:8" ht="18.25" customHeight="1">
      <c r="A1710" s="305"/>
      <c r="B1710" s="350" t="str">
        <f>'statement of marks'!$CI$5</f>
        <v>Ik;kZoj.k v/;;u</v>
      </c>
      <c r="C1710" s="324"/>
      <c r="D1710" s="325"/>
      <c r="E1710" s="326" t="str">
        <f>IF(OR('statement of marks'!$CK46="",E1707=""),"",'statement of marks'!$CK46)</f>
        <v/>
      </c>
      <c r="F1710" s="326" t="str">
        <f>IF(OR('statement of marks'!$CK46="",F1707=""),"",'statement of marks'!$CK46)</f>
        <v/>
      </c>
      <c r="G1710" s="326" t="str">
        <f>IF(OR('statement of marks'!$CK46="",G1707=""),"",'statement of marks'!$CK46)</f>
        <v/>
      </c>
      <c r="H1710" s="321"/>
    </row>
    <row r="1711" spans="1:8" ht="18.25" customHeight="1">
      <c r="A1711" s="305"/>
      <c r="B1711" s="350" t="str">
        <f>'statement of marks'!$CL$5</f>
        <v>dk;kZuqHko</v>
      </c>
      <c r="C1711" s="324"/>
      <c r="D1711" s="325"/>
      <c r="E1711" s="326" t="str">
        <f>IF(OR('statement of marks'!$CN46="",E1706=""),"",'statement of marks'!$CN46)</f>
        <v/>
      </c>
      <c r="F1711" s="326" t="str">
        <f>IF(OR('statement of marks'!$CN46="",F1706=""),"",'statement of marks'!$CN46)</f>
        <v/>
      </c>
      <c r="G1711" s="326" t="str">
        <f>IF(OR('statement of marks'!$CN46="",G1706=""),"",'statement of marks'!$CN46)</f>
        <v/>
      </c>
      <c r="H1711" s="321"/>
    </row>
    <row r="1712" spans="1:8" ht="18.25" customHeight="1">
      <c r="A1712" s="305"/>
      <c r="B1712" s="350" t="str">
        <f>'statement of marks'!$CO$5</f>
        <v>dyk f'k{kk</v>
      </c>
      <c r="C1712" s="324"/>
      <c r="D1712" s="325"/>
      <c r="E1712" s="327" t="str">
        <f>IF(OR('statement of marks'!$CQ46="",E1706=""),"",'statement of marks'!$CQ46)</f>
        <v/>
      </c>
      <c r="F1712" s="327" t="str">
        <f>IF(OR('statement of marks'!$CQ46="",F1706=""),"",'statement of marks'!$CQ46)</f>
        <v/>
      </c>
      <c r="G1712" s="327" t="str">
        <f>IF(OR('statement of marks'!$CQ46="",G1706=""),"",'statement of marks'!$CQ46)</f>
        <v/>
      </c>
      <c r="H1712" s="321"/>
    </row>
    <row r="1713" spans="1:8" ht="18.25" customHeight="1">
      <c r="A1713" s="305"/>
      <c r="B1713" s="328" t="s">
        <v>624</v>
      </c>
      <c r="C1713" s="329" t="str">
        <f>C1706</f>
        <v/>
      </c>
      <c r="D1713" s="329" t="str">
        <f>D1706</f>
        <v/>
      </c>
      <c r="E1713" s="330" t="str">
        <f>E1706</f>
        <v/>
      </c>
      <c r="F1713" s="329" t="str">
        <f>F1706</f>
        <v/>
      </c>
      <c r="G1713" s="329" t="str">
        <f>G1706</f>
        <v/>
      </c>
      <c r="H1713" s="321"/>
    </row>
    <row r="1714" spans="1:8" ht="18.25" customHeight="1">
      <c r="A1714" s="305"/>
      <c r="B1714" s="350" t="str">
        <f>'statement of marks'!$CV$5</f>
        <v>Nk= mifLFkfr</v>
      </c>
      <c r="C1714" s="331"/>
      <c r="D1714" s="331"/>
      <c r="E1714" s="332" t="str">
        <f>IF(OR('statement of marks'!$CV46="",E1706=""),"",'statement of marks'!$CV46)</f>
        <v/>
      </c>
      <c r="F1714" s="332" t="str">
        <f>IF(OR('statement of marks'!$CV46="",F1706=""),"",'statement of marks'!$CV46)</f>
        <v/>
      </c>
      <c r="G1714" s="332" t="str">
        <f>IF(OR('statement of marks'!$CV46="",G1706=""),"",'statement of marks'!$CV46)</f>
        <v/>
      </c>
      <c r="H1714" s="321"/>
    </row>
    <row r="1715" spans="1:8" ht="18.25" customHeight="1">
      <c r="A1715" s="305"/>
      <c r="B1715" s="350" t="str">
        <f>'statement of marks'!$CU$5</f>
        <v>dqy ehfVax</v>
      </c>
      <c r="C1715" s="333"/>
      <c r="D1715" s="333"/>
      <c r="E1715" s="333" t="str">
        <f>IF(OR('statement of marks'!$CU46="",E1706=""),"",'statement of marks'!$CU46)</f>
        <v/>
      </c>
      <c r="F1715" s="333" t="str">
        <f>IF(OR('statement of marks'!$CU46="",F1706=""),"",'statement of marks'!$CU46)</f>
        <v/>
      </c>
      <c r="G1715" s="333" t="str">
        <f>IF(OR('statement of marks'!$CU46="",G1706=""),"",'statement of marks'!$CU46)</f>
        <v/>
      </c>
      <c r="H1715" s="321"/>
    </row>
    <row r="1716" spans="1:8" ht="18.25" customHeight="1">
      <c r="A1716" s="305"/>
      <c r="B1716" s="350" t="s">
        <v>600</v>
      </c>
      <c r="C1716" s="333" t="str">
        <f>IF(OR(C1714="",C1715=""),"",C1714/C1715*100)</f>
        <v/>
      </c>
      <c r="D1716" s="333" t="str">
        <f t="shared" ref="D1716:G1716" si="42">IF(OR(D1714="",D1715=""),"",D1714/D1715*100)</f>
        <v/>
      </c>
      <c r="E1716" s="333" t="str">
        <f t="shared" si="42"/>
        <v/>
      </c>
      <c r="F1716" s="333" t="str">
        <f t="shared" si="42"/>
        <v/>
      </c>
      <c r="G1716" s="333" t="str">
        <f t="shared" si="42"/>
        <v/>
      </c>
      <c r="H1716" s="321"/>
    </row>
    <row r="1717" spans="1:8" ht="18.25" customHeight="1">
      <c r="A1717" s="305"/>
      <c r="B1717" s="350" t="s">
        <v>601</v>
      </c>
      <c r="C1717" s="333"/>
      <c r="D1717" s="333"/>
      <c r="E1717" s="333"/>
      <c r="F1717" s="333"/>
      <c r="G1717" s="333"/>
      <c r="H1717" s="321"/>
    </row>
    <row r="1718" spans="1:8" ht="18.25" customHeight="1">
      <c r="A1718" s="305"/>
      <c r="B1718" s="351" t="s">
        <v>598</v>
      </c>
      <c r="C1718" s="1028" t="str">
        <f>IF('statement of marks'!DE46="","",'statement of marks'!DE46)</f>
        <v/>
      </c>
      <c r="D1718" s="1029"/>
      <c r="E1718" s="1029"/>
      <c r="F1718" s="1029"/>
      <c r="G1718" s="1029"/>
      <c r="H1718" s="1030"/>
    </row>
    <row r="1719" spans="1:8" ht="18.25" customHeight="1">
      <c r="A1719" s="1033"/>
      <c r="B1719" s="1034"/>
      <c r="C1719" s="1026"/>
      <c r="D1719" s="1026"/>
      <c r="E1719" s="1026"/>
      <c r="F1719" s="1026"/>
      <c r="G1719" s="1026"/>
      <c r="H1719" s="1027"/>
    </row>
    <row r="1720" spans="1:8" ht="18.25" customHeight="1" thickBot="1">
      <c r="A1720" s="1031" t="s">
        <v>603</v>
      </c>
      <c r="B1720" s="1032"/>
      <c r="C1720" s="1032" t="s">
        <v>66</v>
      </c>
      <c r="D1720" s="1032"/>
      <c r="E1720" s="1032"/>
      <c r="F1720" s="1035" t="s">
        <v>604</v>
      </c>
      <c r="G1720" s="1035"/>
      <c r="H1720" s="1036"/>
    </row>
    <row r="1721" spans="1:8" ht="18.25" customHeight="1">
      <c r="A1721" s="1015" t="s">
        <v>572</v>
      </c>
      <c r="B1721" s="1016"/>
      <c r="C1721" s="1016"/>
      <c r="D1721" s="1016"/>
      <c r="E1721" s="1016"/>
      <c r="F1721" s="1016"/>
      <c r="G1721" s="1016"/>
      <c r="H1721" s="1017"/>
    </row>
    <row r="1722" spans="1:8" ht="18.25" customHeight="1">
      <c r="A1722" s="1018" t="s">
        <v>591</v>
      </c>
      <c r="B1722" s="1019"/>
      <c r="C1722" s="1019"/>
      <c r="D1722" s="1019"/>
      <c r="E1722" s="1019"/>
      <c r="F1722" s="1019"/>
      <c r="G1722" s="1019"/>
      <c r="H1722" s="1020"/>
    </row>
    <row r="1723" spans="1:8" ht="18.25" customHeight="1">
      <c r="A1723" s="305"/>
      <c r="B1723" s="1021" t="s">
        <v>67</v>
      </c>
      <c r="C1723" s="1021"/>
      <c r="D1723" s="306">
        <f>YEAR(details!F47)</f>
        <v>1900</v>
      </c>
      <c r="E1723" s="352" t="s">
        <v>574</v>
      </c>
      <c r="F1723" s="308" t="str">
        <f>'statement of marks'!$F$3</f>
        <v>2015-16</v>
      </c>
      <c r="G1723" s="1021" t="s">
        <v>575</v>
      </c>
      <c r="H1723" s="1022"/>
    </row>
    <row r="1724" spans="1:8" ht="18.25" customHeight="1">
      <c r="A1724" s="305"/>
      <c r="B1724" s="1000" t="s">
        <v>573</v>
      </c>
      <c r="C1724" s="1001"/>
      <c r="D1724" s="1013" t="str">
        <f>'statement of marks'!$A$1</f>
        <v>jk- ck- ek/;fed fo|ky; uohu] fuEckgsM+k</v>
      </c>
      <c r="E1724" s="1013"/>
      <c r="F1724" s="1013"/>
      <c r="G1724" s="1013"/>
      <c r="H1724" s="1014"/>
    </row>
    <row r="1725" spans="1:8" ht="18.25" customHeight="1">
      <c r="A1725" s="305"/>
      <c r="B1725" s="1000" t="str">
        <f>'statement of marks'!$H$3</f>
        <v xml:space="preserve">fo|ky; dk Mkbl dksM+ </v>
      </c>
      <c r="C1725" s="1001"/>
      <c r="D1725" s="1009" t="str">
        <f>'statement of marks'!$I$3</f>
        <v>00001</v>
      </c>
      <c r="E1725" s="1010"/>
      <c r="F1725" s="1011"/>
      <c r="G1725" s="1011"/>
      <c r="H1725" s="1012"/>
    </row>
    <row r="1726" spans="1:8" ht="18.25" customHeight="1">
      <c r="A1726" s="305"/>
      <c r="B1726" s="1000" t="s">
        <v>560</v>
      </c>
      <c r="C1726" s="1001"/>
      <c r="D1726" s="1013" t="str">
        <f>IF('statement of marks'!H47="","",'statement of marks'!H47)</f>
        <v>v 041</v>
      </c>
      <c r="E1726" s="1013"/>
      <c r="F1726" s="1013"/>
      <c r="G1726" s="1013"/>
      <c r="H1726" s="1014"/>
    </row>
    <row r="1727" spans="1:8" ht="18.25" customHeight="1">
      <c r="A1727" s="305"/>
      <c r="B1727" s="1000" t="s">
        <v>576</v>
      </c>
      <c r="C1727" s="1001"/>
      <c r="D1727" s="309" t="str">
        <f>IF('statement of marks'!C47="B","Nk=",IF('statement of marks'!C47="G","Nk=k",""))</f>
        <v/>
      </c>
      <c r="E1727" s="353" t="s">
        <v>566</v>
      </c>
      <c r="F1727" s="1040" t="str">
        <f>IF('statement of marks'!B47="","",'statement of marks'!B47)</f>
        <v/>
      </c>
      <c r="G1727" s="1040"/>
      <c r="H1727" s="1041"/>
    </row>
    <row r="1728" spans="1:8" ht="18.25" customHeight="1">
      <c r="A1728" s="305"/>
      <c r="B1728" s="1000" t="s">
        <v>562</v>
      </c>
      <c r="C1728" s="1001"/>
      <c r="D1728" s="1013" t="str">
        <f>IF('statement of marks'!J47="","",'statement of marks'!J47)</f>
        <v>l 041</v>
      </c>
      <c r="E1728" s="1013"/>
      <c r="F1728" s="1013"/>
      <c r="G1728" s="1013"/>
      <c r="H1728" s="1014"/>
    </row>
    <row r="1729" spans="1:8" ht="18.25" customHeight="1">
      <c r="A1729" s="305"/>
      <c r="B1729" s="1000" t="s">
        <v>561</v>
      </c>
      <c r="C1729" s="1001"/>
      <c r="D1729" s="1013" t="str">
        <f>IF('statement of marks'!I47="","",'statement of marks'!I47)</f>
        <v>c 041</v>
      </c>
      <c r="E1729" s="1013"/>
      <c r="F1729" s="1013"/>
      <c r="G1729" s="1013"/>
      <c r="H1729" s="1014"/>
    </row>
    <row r="1730" spans="1:8" ht="18.25" customHeight="1">
      <c r="A1730" s="305"/>
      <c r="B1730" s="1000" t="s">
        <v>578</v>
      </c>
      <c r="C1730" s="1001"/>
      <c r="D1730" s="1013" t="str">
        <f>IF(details!M47="","",details!M47)</f>
        <v/>
      </c>
      <c r="E1730" s="1013"/>
      <c r="F1730" s="1013"/>
      <c r="G1730" s="1013"/>
      <c r="H1730" s="1014"/>
    </row>
    <row r="1731" spans="1:8" ht="18.25" customHeight="1">
      <c r="A1731" s="305"/>
      <c r="B1731" s="1000" t="s">
        <v>623</v>
      </c>
      <c r="C1731" s="1001"/>
      <c r="D1731" s="1013" t="str">
        <f>IF(details!N47="","",details!N47)</f>
        <v/>
      </c>
      <c r="E1731" s="1013"/>
      <c r="F1731" s="1013"/>
      <c r="G1731" s="1013"/>
      <c r="H1731" s="1014"/>
    </row>
    <row r="1732" spans="1:8" ht="18.25" customHeight="1">
      <c r="A1732" s="305"/>
      <c r="B1732" s="1000" t="s">
        <v>64</v>
      </c>
      <c r="C1732" s="1001"/>
      <c r="D1732" s="311" t="str">
        <f>'statement of marks'!$D$3</f>
        <v>2 A</v>
      </c>
      <c r="E1732" s="312" t="s">
        <v>564</v>
      </c>
      <c r="F1732" s="313" t="str">
        <f>IF('statement of marks'!E47="","",'statement of marks'!E47)</f>
        <v/>
      </c>
      <c r="G1732" s="312" t="s">
        <v>577</v>
      </c>
      <c r="H1732" s="314" t="str">
        <f>IF(details!F47="","",details!F47)</f>
        <v/>
      </c>
    </row>
    <row r="1733" spans="1:8" ht="18.25" customHeight="1">
      <c r="A1733" s="305"/>
      <c r="B1733" s="1000" t="s">
        <v>567</v>
      </c>
      <c r="C1733" s="1001"/>
      <c r="D1733" s="1044" t="str">
        <f>IF('statement of marks'!F47="","",'statement of marks'!F47)</f>
        <v/>
      </c>
      <c r="E1733" s="1044"/>
      <c r="F1733" s="1044"/>
      <c r="G1733" s="1044"/>
      <c r="H1733" s="1045"/>
    </row>
    <row r="1734" spans="1:8" ht="18.25" customHeight="1">
      <c r="A1734" s="305"/>
      <c r="B1734" s="1000" t="s">
        <v>568</v>
      </c>
      <c r="C1734" s="1001"/>
      <c r="D1734" s="1037" t="str">
        <f>IF('statement of marks'!G47="","",'statement of marks'!G47)</f>
        <v/>
      </c>
      <c r="E1734" s="1037"/>
      <c r="F1734" s="1037"/>
      <c r="G1734" s="1037"/>
      <c r="H1734" s="1038"/>
    </row>
    <row r="1735" spans="1:8" ht="18.25" customHeight="1">
      <c r="A1735" s="305"/>
      <c r="B1735" s="1023" t="s">
        <v>579</v>
      </c>
      <c r="C1735" s="1024"/>
      <c r="D1735" s="1024"/>
      <c r="E1735" s="1025"/>
      <c r="F1735" s="1046" t="str">
        <f>IF(details!P47="","",details!P47)</f>
        <v/>
      </c>
      <c r="G1735" s="1046"/>
      <c r="H1735" s="1047"/>
    </row>
    <row r="1736" spans="1:8" ht="18.25" customHeight="1">
      <c r="A1736" s="305"/>
      <c r="B1736" s="1000" t="s">
        <v>583</v>
      </c>
      <c r="C1736" s="1001"/>
      <c r="D1736" s="1013" t="str">
        <f>IF(details!L47="","",details!L47)</f>
        <v>Ik 041</v>
      </c>
      <c r="E1736" s="1013"/>
      <c r="F1736" s="1013"/>
      <c r="G1736" s="1013"/>
      <c r="H1736" s="1014"/>
    </row>
    <row r="1737" spans="1:8" ht="18.25" customHeight="1">
      <c r="A1737" s="305"/>
      <c r="B1737" s="1000" t="s">
        <v>584</v>
      </c>
      <c r="C1737" s="1001"/>
      <c r="D1737" s="1013" t="str">
        <f>IF(details!O47="","",details!O47)</f>
        <v/>
      </c>
      <c r="E1737" s="1013"/>
      <c r="F1737" s="1013"/>
      <c r="G1737" s="1013"/>
      <c r="H1737" s="1014"/>
    </row>
    <row r="1738" spans="1:8" ht="18.25" customHeight="1">
      <c r="A1738" s="305"/>
      <c r="B1738" s="1000" t="s">
        <v>585</v>
      </c>
      <c r="C1738" s="1001"/>
      <c r="D1738" s="354" t="str">
        <f>IF('statement of marks'!CX47="mRrh.kZ",'statement of marks'!$D$3,"")</f>
        <v/>
      </c>
      <c r="E1738" s="1003" t="s">
        <v>586</v>
      </c>
      <c r="F1738" s="1003"/>
      <c r="G1738" s="1042" t="str">
        <f>IF(D1738="","",D1738+1)</f>
        <v/>
      </c>
      <c r="H1738" s="1043"/>
    </row>
    <row r="1739" spans="1:8" ht="18.25" customHeight="1">
      <c r="A1739" s="305"/>
      <c r="B1739" s="1000" t="s">
        <v>587</v>
      </c>
      <c r="C1739" s="1001"/>
      <c r="D1739" s="1049">
        <f>IF(details!$L$4="","",details!$L$4)</f>
        <v>42460</v>
      </c>
      <c r="E1739" s="1050"/>
      <c r="F1739" s="1003"/>
      <c r="G1739" s="1003"/>
      <c r="H1739" s="1048"/>
    </row>
    <row r="1740" spans="1:8" ht="18.25" customHeight="1">
      <c r="A1740" s="305"/>
      <c r="B1740" s="1003"/>
      <c r="C1740" s="1003"/>
      <c r="D1740" s="1004"/>
      <c r="E1740" s="1005"/>
      <c r="F1740" s="1002"/>
      <c r="G1740" s="1002"/>
      <c r="H1740" s="1008"/>
    </row>
    <row r="1741" spans="1:8" ht="18.25" customHeight="1">
      <c r="A1741" s="305"/>
      <c r="B1741" s="1003" t="str">
        <f>IF(details!$H$4="","",details!$H$4)</f>
        <v>Jherh js[kk oekZ</v>
      </c>
      <c r="C1741" s="1003"/>
      <c r="D1741" s="1004"/>
      <c r="E1741" s="1005"/>
      <c r="F1741" s="1002" t="str">
        <f>IF(details!$E$4="","",details!$E$4)</f>
        <v>Jh jk/ks';ke tk'kh</v>
      </c>
      <c r="G1741" s="1002"/>
      <c r="H1741" s="1008"/>
    </row>
    <row r="1742" spans="1:8" ht="18.25" customHeight="1">
      <c r="A1742" s="1039" t="s">
        <v>588</v>
      </c>
      <c r="B1742" s="1002"/>
      <c r="C1742" s="1002"/>
      <c r="D1742" s="1002" t="s">
        <v>589</v>
      </c>
      <c r="E1742" s="1002"/>
      <c r="F1742" s="1002" t="s">
        <v>590</v>
      </c>
      <c r="G1742" s="1002"/>
      <c r="H1742" s="1008"/>
    </row>
    <row r="1743" spans="1:8" ht="18.25" customHeight="1">
      <c r="A1743" s="1018" t="s">
        <v>599</v>
      </c>
      <c r="B1743" s="1019"/>
      <c r="C1743" s="1019"/>
      <c r="D1743" s="1019"/>
      <c r="E1743" s="1019"/>
      <c r="F1743" s="1019"/>
      <c r="G1743" s="1019"/>
      <c r="H1743" s="1020"/>
    </row>
    <row r="1744" spans="1:8" ht="18.25" customHeight="1">
      <c r="A1744" s="305"/>
      <c r="B1744" s="351" t="s">
        <v>560</v>
      </c>
      <c r="C1744" s="1013" t="str">
        <f>IF('statement of marks'!H47="","",'statement of marks'!H47)</f>
        <v>v 041</v>
      </c>
      <c r="D1744" s="1013"/>
      <c r="E1744" s="1013"/>
      <c r="F1744" s="1013"/>
      <c r="G1744" s="1013"/>
      <c r="H1744" s="1014"/>
    </row>
    <row r="1745" spans="1:8" ht="18.25" customHeight="1">
      <c r="A1745" s="305"/>
      <c r="B1745" s="351" t="s">
        <v>561</v>
      </c>
      <c r="C1745" s="1013" t="str">
        <f>IF('statement of marks'!I47="","",'statement of marks'!I47)</f>
        <v>c 041</v>
      </c>
      <c r="D1745" s="1013"/>
      <c r="E1745" s="1013"/>
      <c r="F1745" s="1013"/>
      <c r="G1745" s="1013"/>
      <c r="H1745" s="1014"/>
    </row>
    <row r="1746" spans="1:8" ht="18.25" customHeight="1">
      <c r="A1746" s="305"/>
      <c r="B1746" s="351" t="s">
        <v>562</v>
      </c>
      <c r="C1746" s="1013" t="str">
        <f>IF('statement of marks'!J47="","",'statement of marks'!J47)</f>
        <v>l 041</v>
      </c>
      <c r="D1746" s="1013"/>
      <c r="E1746" s="1013"/>
      <c r="F1746" s="1013"/>
      <c r="G1746" s="1013"/>
      <c r="H1746" s="1014"/>
    </row>
    <row r="1747" spans="1:8" ht="18.25" customHeight="1">
      <c r="A1747" s="305"/>
      <c r="B1747" s="351" t="s">
        <v>567</v>
      </c>
      <c r="C1747" s="317" t="str">
        <f>IF('statement of marks'!F47="","",'statement of marks'!F47)</f>
        <v/>
      </c>
      <c r="D1747" s="318" t="s">
        <v>602</v>
      </c>
      <c r="E1747" s="1037" t="str">
        <f>IF('statement of marks'!G47="","",'statement of marks'!G47)</f>
        <v/>
      </c>
      <c r="F1747" s="1037"/>
      <c r="G1747" s="1037"/>
      <c r="H1747" s="1038"/>
    </row>
    <row r="1748" spans="1:8" ht="18.25" customHeight="1">
      <c r="A1748" s="305"/>
      <c r="B1748" s="351" t="s">
        <v>565</v>
      </c>
      <c r="C1748" s="319" t="s">
        <v>592</v>
      </c>
      <c r="D1748" s="320" t="s">
        <v>593</v>
      </c>
      <c r="E1748" s="320" t="s">
        <v>594</v>
      </c>
      <c r="F1748" s="320" t="s">
        <v>595</v>
      </c>
      <c r="G1748" s="320" t="s">
        <v>596</v>
      </c>
      <c r="H1748" s="321"/>
    </row>
    <row r="1749" spans="1:8" ht="18.25" customHeight="1">
      <c r="A1749" s="305"/>
      <c r="B1749" s="350" t="s">
        <v>597</v>
      </c>
      <c r="C1749" s="323" t="str">
        <f>IF(AND('statement of marks'!$D$3=1,'statement of marks'!CX47="mRrh.kZ"),'statement of marks'!$F$3,"")</f>
        <v/>
      </c>
      <c r="D1749" s="323" t="str">
        <f>IF(AND('statement of marks'!$D$3=2,'statement of marks'!CX47="mRrh.kZ"),'statement of marks'!$F$3,"")</f>
        <v/>
      </c>
      <c r="E1749" s="323" t="str">
        <f>IF(AND('statement of marks'!$D$3=3,'statement of marks'!CX47="mRrh.kZ"),'statement of marks'!$F$3,"")</f>
        <v/>
      </c>
      <c r="F1749" s="323" t="str">
        <f>IF(AND('statement of marks'!$D$3=4,'statement of marks'!CX47="mRrh.kZ"),'statement of marks'!$F$3,"")</f>
        <v/>
      </c>
      <c r="G1749" s="323" t="str">
        <f>IF(AND('statement of marks'!$D$3=5,'statement of marks'!CX47="mRrh.kZ"),'statement of marks'!$F$3,"")</f>
        <v/>
      </c>
      <c r="H1749" s="321"/>
    </row>
    <row r="1750" spans="1:8" ht="18.25" customHeight="1">
      <c r="A1750" s="305"/>
      <c r="B1750" s="350" t="str">
        <f>'statement of marks'!$BZ$5</f>
        <v>fgUnh</v>
      </c>
      <c r="C1750" s="324"/>
      <c r="D1750" s="325"/>
      <c r="E1750" s="326" t="str">
        <f>IF(OR('statement of marks'!$CB47="",E1749=""),"",'statement of marks'!$CB47)</f>
        <v/>
      </c>
      <c r="F1750" s="326" t="str">
        <f>IF(OR('statement of marks'!$CB47="",F1749=""),"",'statement of marks'!$CB47)</f>
        <v/>
      </c>
      <c r="G1750" s="326" t="str">
        <f>IF(OR('statement of marks'!$CB47="",G1749=""),"",'statement of marks'!$CB47)</f>
        <v/>
      </c>
      <c r="H1750" s="321"/>
    </row>
    <row r="1751" spans="1:8" ht="18.25" customHeight="1">
      <c r="A1751" s="305"/>
      <c r="B1751" s="350" t="str">
        <f>'statement of marks'!$CC$5</f>
        <v>vaxszth</v>
      </c>
      <c r="C1751" s="324"/>
      <c r="D1751" s="325"/>
      <c r="E1751" s="326" t="str">
        <f>IF(OR('statement of marks'!$CE47="",E1749=""),"",'statement of marks'!$CE47)</f>
        <v/>
      </c>
      <c r="F1751" s="326" t="str">
        <f>IF(OR('statement of marks'!$CE47="",F1749=""),"",'statement of marks'!$CE47)</f>
        <v/>
      </c>
      <c r="G1751" s="326" t="str">
        <f>IF(OR('statement of marks'!$CE47="",G1749=""),"",'statement of marks'!$CE47)</f>
        <v/>
      </c>
      <c r="H1751" s="321"/>
    </row>
    <row r="1752" spans="1:8" ht="18.25" customHeight="1">
      <c r="A1752" s="305"/>
      <c r="B1752" s="350" t="str">
        <f>'statement of marks'!$CF$5</f>
        <v>xf.kr</v>
      </c>
      <c r="C1752" s="324"/>
      <c r="D1752" s="325"/>
      <c r="E1752" s="326" t="str">
        <f>IF(OR('statement of marks'!$CH47="",E1749=""),"",'statement of marks'!$CH47)</f>
        <v/>
      </c>
      <c r="F1752" s="326" t="str">
        <f>IF(OR('statement of marks'!$CH47="",F1749=""),"",'statement of marks'!$CH47)</f>
        <v/>
      </c>
      <c r="G1752" s="326" t="str">
        <f>IF(OR('statement of marks'!$CH47="",G1749=""),"",'statement of marks'!$CH47)</f>
        <v/>
      </c>
      <c r="H1752" s="321"/>
    </row>
    <row r="1753" spans="1:8" ht="18.25" customHeight="1">
      <c r="A1753" s="305"/>
      <c r="B1753" s="350" t="str">
        <f>'statement of marks'!$CI$5</f>
        <v>Ik;kZoj.k v/;;u</v>
      </c>
      <c r="C1753" s="324"/>
      <c r="D1753" s="325"/>
      <c r="E1753" s="326" t="str">
        <f>IF(OR('statement of marks'!$CK47="",E1750=""),"",'statement of marks'!$CK47)</f>
        <v/>
      </c>
      <c r="F1753" s="326" t="str">
        <f>IF(OR('statement of marks'!$CK47="",F1750=""),"",'statement of marks'!$CK47)</f>
        <v/>
      </c>
      <c r="G1753" s="326" t="str">
        <f>IF(OR('statement of marks'!$CK47="",G1750=""),"",'statement of marks'!$CK47)</f>
        <v/>
      </c>
      <c r="H1753" s="321"/>
    </row>
    <row r="1754" spans="1:8" ht="18.25" customHeight="1">
      <c r="A1754" s="305"/>
      <c r="B1754" s="350" t="str">
        <f>'statement of marks'!$CL$5</f>
        <v>dk;kZuqHko</v>
      </c>
      <c r="C1754" s="324"/>
      <c r="D1754" s="325"/>
      <c r="E1754" s="326" t="str">
        <f>IF(OR('statement of marks'!$CN47="",E1749=""),"",'statement of marks'!$CN47)</f>
        <v/>
      </c>
      <c r="F1754" s="326" t="str">
        <f>IF(OR('statement of marks'!$CN47="",F1749=""),"",'statement of marks'!$CN47)</f>
        <v/>
      </c>
      <c r="G1754" s="326" t="str">
        <f>IF(OR('statement of marks'!$CN47="",G1749=""),"",'statement of marks'!$CN47)</f>
        <v/>
      </c>
      <c r="H1754" s="321"/>
    </row>
    <row r="1755" spans="1:8" ht="18.25" customHeight="1">
      <c r="A1755" s="305"/>
      <c r="B1755" s="350" t="str">
        <f>'statement of marks'!$CO$5</f>
        <v>dyk f'k{kk</v>
      </c>
      <c r="C1755" s="324"/>
      <c r="D1755" s="325"/>
      <c r="E1755" s="327" t="str">
        <f>IF(OR('statement of marks'!$CQ47="",E1749=""),"",'statement of marks'!$CQ47)</f>
        <v/>
      </c>
      <c r="F1755" s="327" t="str">
        <f>IF(OR('statement of marks'!$CQ47="",F1749=""),"",'statement of marks'!$CQ47)</f>
        <v/>
      </c>
      <c r="G1755" s="327" t="str">
        <f>IF(OR('statement of marks'!$CQ47="",G1749=""),"",'statement of marks'!$CQ47)</f>
        <v/>
      </c>
      <c r="H1755" s="321"/>
    </row>
    <row r="1756" spans="1:8" ht="18.25" customHeight="1">
      <c r="A1756" s="305"/>
      <c r="B1756" s="328" t="s">
        <v>624</v>
      </c>
      <c r="C1756" s="329" t="str">
        <f>C1749</f>
        <v/>
      </c>
      <c r="D1756" s="329" t="str">
        <f>D1749</f>
        <v/>
      </c>
      <c r="E1756" s="330" t="str">
        <f>E1749</f>
        <v/>
      </c>
      <c r="F1756" s="329" t="str">
        <f>F1749</f>
        <v/>
      </c>
      <c r="G1756" s="329" t="str">
        <f>G1749</f>
        <v/>
      </c>
      <c r="H1756" s="321"/>
    </row>
    <row r="1757" spans="1:8" ht="18.25" customHeight="1">
      <c r="A1757" s="305"/>
      <c r="B1757" s="350" t="str">
        <f>'statement of marks'!$CV$5</f>
        <v>Nk= mifLFkfr</v>
      </c>
      <c r="C1757" s="331"/>
      <c r="D1757" s="331"/>
      <c r="E1757" s="332" t="str">
        <f>IF(OR('statement of marks'!$CV47="",E1749=""),"",'statement of marks'!$CV47)</f>
        <v/>
      </c>
      <c r="F1757" s="332" t="str">
        <f>IF(OR('statement of marks'!$CV47="",F1749=""),"",'statement of marks'!$CV47)</f>
        <v/>
      </c>
      <c r="G1757" s="332" t="str">
        <f>IF(OR('statement of marks'!$CV47="",G1749=""),"",'statement of marks'!$CV47)</f>
        <v/>
      </c>
      <c r="H1757" s="321"/>
    </row>
    <row r="1758" spans="1:8" ht="18.25" customHeight="1">
      <c r="A1758" s="305"/>
      <c r="B1758" s="350" t="str">
        <f>'statement of marks'!$CU$5</f>
        <v>dqy ehfVax</v>
      </c>
      <c r="C1758" s="333"/>
      <c r="D1758" s="333"/>
      <c r="E1758" s="333" t="str">
        <f>IF(OR('statement of marks'!$CU47="",E1749=""),"",'statement of marks'!$CU47)</f>
        <v/>
      </c>
      <c r="F1758" s="333" t="str">
        <f>IF(OR('statement of marks'!$CU47="",F1749=""),"",'statement of marks'!$CU47)</f>
        <v/>
      </c>
      <c r="G1758" s="333" t="str">
        <f>IF(OR('statement of marks'!$CU47="",G1749=""),"",'statement of marks'!$CU47)</f>
        <v/>
      </c>
      <c r="H1758" s="321"/>
    </row>
    <row r="1759" spans="1:8" ht="18.25" customHeight="1">
      <c r="A1759" s="305"/>
      <c r="B1759" s="350" t="s">
        <v>600</v>
      </c>
      <c r="C1759" s="333" t="str">
        <f>IF(OR(C1757="",C1758=""),"",C1757/C1758*100)</f>
        <v/>
      </c>
      <c r="D1759" s="333" t="str">
        <f t="shared" ref="D1759:G1759" si="43">IF(OR(D1757="",D1758=""),"",D1757/D1758*100)</f>
        <v/>
      </c>
      <c r="E1759" s="333" t="str">
        <f t="shared" si="43"/>
        <v/>
      </c>
      <c r="F1759" s="333" t="str">
        <f t="shared" si="43"/>
        <v/>
      </c>
      <c r="G1759" s="333" t="str">
        <f t="shared" si="43"/>
        <v/>
      </c>
      <c r="H1759" s="321"/>
    </row>
    <row r="1760" spans="1:8" ht="18.25" customHeight="1">
      <c r="A1760" s="305"/>
      <c r="B1760" s="350" t="s">
        <v>601</v>
      </c>
      <c r="C1760" s="333"/>
      <c r="D1760" s="333"/>
      <c r="E1760" s="333"/>
      <c r="F1760" s="333"/>
      <c r="G1760" s="333"/>
      <c r="H1760" s="321"/>
    </row>
    <row r="1761" spans="1:8" ht="18.25" customHeight="1">
      <c r="A1761" s="305"/>
      <c r="B1761" s="351" t="s">
        <v>598</v>
      </c>
      <c r="C1761" s="1028" t="str">
        <f>IF('statement of marks'!DE47="","",'statement of marks'!DE47)</f>
        <v/>
      </c>
      <c r="D1761" s="1029"/>
      <c r="E1761" s="1029"/>
      <c r="F1761" s="1029"/>
      <c r="G1761" s="1029"/>
      <c r="H1761" s="1030"/>
    </row>
    <row r="1762" spans="1:8" ht="18.25" customHeight="1">
      <c r="A1762" s="1033"/>
      <c r="B1762" s="1034"/>
      <c r="C1762" s="1026"/>
      <c r="D1762" s="1026"/>
      <c r="E1762" s="1026"/>
      <c r="F1762" s="1026"/>
      <c r="G1762" s="1026"/>
      <c r="H1762" s="1027"/>
    </row>
    <row r="1763" spans="1:8" ht="18.25" customHeight="1" thickBot="1">
      <c r="A1763" s="1031" t="s">
        <v>603</v>
      </c>
      <c r="B1763" s="1032"/>
      <c r="C1763" s="1032" t="s">
        <v>66</v>
      </c>
      <c r="D1763" s="1032"/>
      <c r="E1763" s="1032"/>
      <c r="F1763" s="1035" t="s">
        <v>604</v>
      </c>
      <c r="G1763" s="1035"/>
      <c r="H1763" s="1036"/>
    </row>
    <row r="1764" spans="1:8" ht="18.25" customHeight="1">
      <c r="A1764" s="1015" t="s">
        <v>572</v>
      </c>
      <c r="B1764" s="1016"/>
      <c r="C1764" s="1016"/>
      <c r="D1764" s="1016"/>
      <c r="E1764" s="1016"/>
      <c r="F1764" s="1016"/>
      <c r="G1764" s="1016"/>
      <c r="H1764" s="1017"/>
    </row>
    <row r="1765" spans="1:8" ht="18.25" customHeight="1">
      <c r="A1765" s="1018" t="s">
        <v>591</v>
      </c>
      <c r="B1765" s="1019"/>
      <c r="C1765" s="1019"/>
      <c r="D1765" s="1019"/>
      <c r="E1765" s="1019"/>
      <c r="F1765" s="1019"/>
      <c r="G1765" s="1019"/>
      <c r="H1765" s="1020"/>
    </row>
    <row r="1766" spans="1:8" ht="18.25" customHeight="1">
      <c r="A1766" s="305"/>
      <c r="B1766" s="1021" t="s">
        <v>67</v>
      </c>
      <c r="C1766" s="1021"/>
      <c r="D1766" s="306">
        <f>YEAR(details!F48)</f>
        <v>1900</v>
      </c>
      <c r="E1766" s="352" t="s">
        <v>574</v>
      </c>
      <c r="F1766" s="308" t="str">
        <f>'statement of marks'!$F$3</f>
        <v>2015-16</v>
      </c>
      <c r="G1766" s="1021" t="s">
        <v>575</v>
      </c>
      <c r="H1766" s="1022"/>
    </row>
    <row r="1767" spans="1:8" ht="18.25" customHeight="1">
      <c r="A1767" s="305"/>
      <c r="B1767" s="1000" t="s">
        <v>573</v>
      </c>
      <c r="C1767" s="1001"/>
      <c r="D1767" s="1013" t="str">
        <f>'statement of marks'!$A$1</f>
        <v>jk- ck- ek/;fed fo|ky; uohu] fuEckgsM+k</v>
      </c>
      <c r="E1767" s="1013"/>
      <c r="F1767" s="1013"/>
      <c r="G1767" s="1013"/>
      <c r="H1767" s="1014"/>
    </row>
    <row r="1768" spans="1:8" ht="18.25" customHeight="1">
      <c r="A1768" s="305"/>
      <c r="B1768" s="1000" t="str">
        <f>'statement of marks'!$H$3</f>
        <v xml:space="preserve">fo|ky; dk Mkbl dksM+ </v>
      </c>
      <c r="C1768" s="1001"/>
      <c r="D1768" s="1009" t="str">
        <f>'statement of marks'!$I$3</f>
        <v>00001</v>
      </c>
      <c r="E1768" s="1010"/>
      <c r="F1768" s="1011"/>
      <c r="G1768" s="1011"/>
      <c r="H1768" s="1012"/>
    </row>
    <row r="1769" spans="1:8" ht="18.25" customHeight="1">
      <c r="A1769" s="305"/>
      <c r="B1769" s="1000" t="s">
        <v>560</v>
      </c>
      <c r="C1769" s="1001"/>
      <c r="D1769" s="1013" t="str">
        <f>IF('statement of marks'!H48="","",'statement of marks'!H48)</f>
        <v>v 042</v>
      </c>
      <c r="E1769" s="1013"/>
      <c r="F1769" s="1013"/>
      <c r="G1769" s="1013"/>
      <c r="H1769" s="1014"/>
    </row>
    <row r="1770" spans="1:8" ht="18.25" customHeight="1">
      <c r="A1770" s="305"/>
      <c r="B1770" s="1000" t="s">
        <v>576</v>
      </c>
      <c r="C1770" s="1001"/>
      <c r="D1770" s="309" t="str">
        <f>IF('statement of marks'!C48="B","Nk=",IF('statement of marks'!C48="G","Nk=k",""))</f>
        <v/>
      </c>
      <c r="E1770" s="353" t="s">
        <v>566</v>
      </c>
      <c r="F1770" s="1040" t="str">
        <f>IF('statement of marks'!B48="","",'statement of marks'!B48)</f>
        <v/>
      </c>
      <c r="G1770" s="1040"/>
      <c r="H1770" s="1041"/>
    </row>
    <row r="1771" spans="1:8" ht="18.25" customHeight="1">
      <c r="A1771" s="305"/>
      <c r="B1771" s="1000" t="s">
        <v>562</v>
      </c>
      <c r="C1771" s="1001"/>
      <c r="D1771" s="1013" t="str">
        <f>IF('statement of marks'!J48="","",'statement of marks'!J48)</f>
        <v>l 042</v>
      </c>
      <c r="E1771" s="1013"/>
      <c r="F1771" s="1013"/>
      <c r="G1771" s="1013"/>
      <c r="H1771" s="1014"/>
    </row>
    <row r="1772" spans="1:8" ht="18.25" customHeight="1">
      <c r="A1772" s="305"/>
      <c r="B1772" s="1000" t="s">
        <v>561</v>
      </c>
      <c r="C1772" s="1001"/>
      <c r="D1772" s="1013" t="str">
        <f>IF('statement of marks'!I48="","",'statement of marks'!I48)</f>
        <v>c 042</v>
      </c>
      <c r="E1772" s="1013"/>
      <c r="F1772" s="1013"/>
      <c r="G1772" s="1013"/>
      <c r="H1772" s="1014"/>
    </row>
    <row r="1773" spans="1:8" ht="18.25" customHeight="1">
      <c r="A1773" s="305"/>
      <c r="B1773" s="1000" t="s">
        <v>578</v>
      </c>
      <c r="C1773" s="1001"/>
      <c r="D1773" s="1013" t="str">
        <f>IF(details!M48="","",details!M48)</f>
        <v/>
      </c>
      <c r="E1773" s="1013"/>
      <c r="F1773" s="1013"/>
      <c r="G1773" s="1013"/>
      <c r="H1773" s="1014"/>
    </row>
    <row r="1774" spans="1:8" ht="18.25" customHeight="1">
      <c r="A1774" s="305"/>
      <c r="B1774" s="1000" t="s">
        <v>623</v>
      </c>
      <c r="C1774" s="1001"/>
      <c r="D1774" s="1013" t="str">
        <f>IF(details!N48="","",details!N48)</f>
        <v/>
      </c>
      <c r="E1774" s="1013"/>
      <c r="F1774" s="1013"/>
      <c r="G1774" s="1013"/>
      <c r="H1774" s="1014"/>
    </row>
    <row r="1775" spans="1:8" ht="18.25" customHeight="1">
      <c r="A1775" s="305"/>
      <c r="B1775" s="1000" t="s">
        <v>64</v>
      </c>
      <c r="C1775" s="1001"/>
      <c r="D1775" s="311" t="str">
        <f>'statement of marks'!$D$3</f>
        <v>2 A</v>
      </c>
      <c r="E1775" s="312" t="s">
        <v>564</v>
      </c>
      <c r="F1775" s="313" t="str">
        <f>IF('statement of marks'!E48="","",'statement of marks'!E48)</f>
        <v/>
      </c>
      <c r="G1775" s="312" t="s">
        <v>577</v>
      </c>
      <c r="H1775" s="314" t="str">
        <f>IF(details!F48="","",details!F48)</f>
        <v/>
      </c>
    </row>
    <row r="1776" spans="1:8" ht="18.25" customHeight="1">
      <c r="A1776" s="305"/>
      <c r="B1776" s="1000" t="s">
        <v>567</v>
      </c>
      <c r="C1776" s="1001"/>
      <c r="D1776" s="1044" t="str">
        <f>IF('statement of marks'!F48="","",'statement of marks'!F48)</f>
        <v/>
      </c>
      <c r="E1776" s="1044"/>
      <c r="F1776" s="1044"/>
      <c r="G1776" s="1044"/>
      <c r="H1776" s="1045"/>
    </row>
    <row r="1777" spans="1:8" ht="18.25" customHeight="1">
      <c r="A1777" s="305"/>
      <c r="B1777" s="1000" t="s">
        <v>568</v>
      </c>
      <c r="C1777" s="1001"/>
      <c r="D1777" s="1037" t="str">
        <f>IF('statement of marks'!G48="","",'statement of marks'!G48)</f>
        <v/>
      </c>
      <c r="E1777" s="1037"/>
      <c r="F1777" s="1037"/>
      <c r="G1777" s="1037"/>
      <c r="H1777" s="1038"/>
    </row>
    <row r="1778" spans="1:8" ht="18.25" customHeight="1">
      <c r="A1778" s="305"/>
      <c r="B1778" s="1023" t="s">
        <v>579</v>
      </c>
      <c r="C1778" s="1024"/>
      <c r="D1778" s="1024"/>
      <c r="E1778" s="1025"/>
      <c r="F1778" s="1046" t="str">
        <f>IF(details!P48="","",details!P48)</f>
        <v/>
      </c>
      <c r="G1778" s="1046"/>
      <c r="H1778" s="1047"/>
    </row>
    <row r="1779" spans="1:8" ht="18.25" customHeight="1">
      <c r="A1779" s="305"/>
      <c r="B1779" s="1000" t="s">
        <v>583</v>
      </c>
      <c r="C1779" s="1001"/>
      <c r="D1779" s="1013" t="str">
        <f>IF(details!L48="","",details!L48)</f>
        <v>Ik 042</v>
      </c>
      <c r="E1779" s="1013"/>
      <c r="F1779" s="1013"/>
      <c r="G1779" s="1013"/>
      <c r="H1779" s="1014"/>
    </row>
    <row r="1780" spans="1:8" ht="18.25" customHeight="1">
      <c r="A1780" s="305"/>
      <c r="B1780" s="1000" t="s">
        <v>584</v>
      </c>
      <c r="C1780" s="1001"/>
      <c r="D1780" s="1013" t="str">
        <f>IF(details!O48="","",details!O48)</f>
        <v/>
      </c>
      <c r="E1780" s="1013"/>
      <c r="F1780" s="1013"/>
      <c r="G1780" s="1013"/>
      <c r="H1780" s="1014"/>
    </row>
    <row r="1781" spans="1:8" ht="18.25" customHeight="1">
      <c r="A1781" s="305"/>
      <c r="B1781" s="1000" t="s">
        <v>585</v>
      </c>
      <c r="C1781" s="1001"/>
      <c r="D1781" s="354" t="str">
        <f>IF('statement of marks'!CX48="mRrh.kZ",'statement of marks'!$D$3,"")</f>
        <v/>
      </c>
      <c r="E1781" s="1003" t="s">
        <v>586</v>
      </c>
      <c r="F1781" s="1003"/>
      <c r="G1781" s="1042" t="str">
        <f>IF(D1781="","",D1781+1)</f>
        <v/>
      </c>
      <c r="H1781" s="1043"/>
    </row>
    <row r="1782" spans="1:8" ht="18.25" customHeight="1">
      <c r="A1782" s="305"/>
      <c r="B1782" s="1000" t="s">
        <v>587</v>
      </c>
      <c r="C1782" s="1001"/>
      <c r="D1782" s="1049">
        <f>IF(details!$L$4="","",details!$L$4)</f>
        <v>42460</v>
      </c>
      <c r="E1782" s="1050"/>
      <c r="F1782" s="1003"/>
      <c r="G1782" s="1003"/>
      <c r="H1782" s="1048"/>
    </row>
    <row r="1783" spans="1:8" ht="18.25" customHeight="1">
      <c r="A1783" s="305"/>
      <c r="B1783" s="1003"/>
      <c r="C1783" s="1003"/>
      <c r="D1783" s="1004"/>
      <c r="E1783" s="1005"/>
      <c r="F1783" s="1002"/>
      <c r="G1783" s="1002"/>
      <c r="H1783" s="1008"/>
    </row>
    <row r="1784" spans="1:8" ht="18.25" customHeight="1">
      <c r="A1784" s="305"/>
      <c r="B1784" s="1003" t="str">
        <f>IF(details!$H$4="","",details!$H$4)</f>
        <v>Jherh js[kk oekZ</v>
      </c>
      <c r="C1784" s="1003"/>
      <c r="D1784" s="1004"/>
      <c r="E1784" s="1005"/>
      <c r="F1784" s="1002" t="str">
        <f>IF(details!$E$4="","",details!$E$4)</f>
        <v>Jh jk/ks';ke tk'kh</v>
      </c>
      <c r="G1784" s="1002"/>
      <c r="H1784" s="1008"/>
    </row>
    <row r="1785" spans="1:8" ht="18.25" customHeight="1">
      <c r="A1785" s="1039" t="s">
        <v>588</v>
      </c>
      <c r="B1785" s="1002"/>
      <c r="C1785" s="1002"/>
      <c r="D1785" s="1002" t="s">
        <v>589</v>
      </c>
      <c r="E1785" s="1002"/>
      <c r="F1785" s="1002" t="s">
        <v>590</v>
      </c>
      <c r="G1785" s="1002"/>
      <c r="H1785" s="1008"/>
    </row>
    <row r="1786" spans="1:8" ht="18.25" customHeight="1">
      <c r="A1786" s="1018" t="s">
        <v>599</v>
      </c>
      <c r="B1786" s="1019"/>
      <c r="C1786" s="1019"/>
      <c r="D1786" s="1019"/>
      <c r="E1786" s="1019"/>
      <c r="F1786" s="1019"/>
      <c r="G1786" s="1019"/>
      <c r="H1786" s="1020"/>
    </row>
    <row r="1787" spans="1:8" ht="18.25" customHeight="1">
      <c r="A1787" s="305"/>
      <c r="B1787" s="351" t="s">
        <v>560</v>
      </c>
      <c r="C1787" s="1013" t="str">
        <f>IF('statement of marks'!H48="","",'statement of marks'!H48)</f>
        <v>v 042</v>
      </c>
      <c r="D1787" s="1013"/>
      <c r="E1787" s="1013"/>
      <c r="F1787" s="1013"/>
      <c r="G1787" s="1013"/>
      <c r="H1787" s="1014"/>
    </row>
    <row r="1788" spans="1:8" ht="18.25" customHeight="1">
      <c r="A1788" s="305"/>
      <c r="B1788" s="351" t="s">
        <v>561</v>
      </c>
      <c r="C1788" s="1013" t="str">
        <f>IF('statement of marks'!I48="","",'statement of marks'!I48)</f>
        <v>c 042</v>
      </c>
      <c r="D1788" s="1013"/>
      <c r="E1788" s="1013"/>
      <c r="F1788" s="1013"/>
      <c r="G1788" s="1013"/>
      <c r="H1788" s="1014"/>
    </row>
    <row r="1789" spans="1:8" ht="18.25" customHeight="1">
      <c r="A1789" s="305"/>
      <c r="B1789" s="351" t="s">
        <v>562</v>
      </c>
      <c r="C1789" s="1013" t="str">
        <f>IF('statement of marks'!J48="","",'statement of marks'!J48)</f>
        <v>l 042</v>
      </c>
      <c r="D1789" s="1013"/>
      <c r="E1789" s="1013"/>
      <c r="F1789" s="1013"/>
      <c r="G1789" s="1013"/>
      <c r="H1789" s="1014"/>
    </row>
    <row r="1790" spans="1:8" ht="18.25" customHeight="1">
      <c r="A1790" s="305"/>
      <c r="B1790" s="351" t="s">
        <v>567</v>
      </c>
      <c r="C1790" s="317" t="str">
        <f>IF('statement of marks'!F48="","",'statement of marks'!F48)</f>
        <v/>
      </c>
      <c r="D1790" s="318" t="s">
        <v>602</v>
      </c>
      <c r="E1790" s="1037" t="str">
        <f>IF('statement of marks'!G48="","",'statement of marks'!G48)</f>
        <v/>
      </c>
      <c r="F1790" s="1037"/>
      <c r="G1790" s="1037"/>
      <c r="H1790" s="1038"/>
    </row>
    <row r="1791" spans="1:8" ht="18.25" customHeight="1">
      <c r="A1791" s="305"/>
      <c r="B1791" s="351" t="s">
        <v>565</v>
      </c>
      <c r="C1791" s="319" t="s">
        <v>592</v>
      </c>
      <c r="D1791" s="320" t="s">
        <v>593</v>
      </c>
      <c r="E1791" s="320" t="s">
        <v>594</v>
      </c>
      <c r="F1791" s="320" t="s">
        <v>595</v>
      </c>
      <c r="G1791" s="320" t="s">
        <v>596</v>
      </c>
      <c r="H1791" s="321"/>
    </row>
    <row r="1792" spans="1:8" ht="18.25" customHeight="1">
      <c r="A1792" s="305"/>
      <c r="B1792" s="350" t="s">
        <v>597</v>
      </c>
      <c r="C1792" s="323" t="str">
        <f>IF(AND('statement of marks'!$D$3=1,'statement of marks'!CX48="mRrh.kZ"),'statement of marks'!$F$3,"")</f>
        <v/>
      </c>
      <c r="D1792" s="323" t="str">
        <f>IF(AND('statement of marks'!$D$3=2,'statement of marks'!CX48="mRrh.kZ"),'statement of marks'!$F$3,"")</f>
        <v/>
      </c>
      <c r="E1792" s="323" t="str">
        <f>IF(AND('statement of marks'!$D$3=3,'statement of marks'!CX48="mRrh.kZ"),'statement of marks'!$F$3,"")</f>
        <v/>
      </c>
      <c r="F1792" s="323" t="str">
        <f>IF(AND('statement of marks'!$D$3=4,'statement of marks'!CX48="mRrh.kZ"),'statement of marks'!$F$3,"")</f>
        <v/>
      </c>
      <c r="G1792" s="323" t="str">
        <f>IF(AND('statement of marks'!$D$3=5,'statement of marks'!CX48="mRrh.kZ"),'statement of marks'!$F$3,"")</f>
        <v/>
      </c>
      <c r="H1792" s="321"/>
    </row>
    <row r="1793" spans="1:8" ht="18.25" customHeight="1">
      <c r="A1793" s="305"/>
      <c r="B1793" s="350" t="str">
        <f>'statement of marks'!$BZ$5</f>
        <v>fgUnh</v>
      </c>
      <c r="C1793" s="324"/>
      <c r="D1793" s="325"/>
      <c r="E1793" s="326" t="str">
        <f>IF(OR('statement of marks'!$CB48="",E1792=""),"",'statement of marks'!$CB48)</f>
        <v/>
      </c>
      <c r="F1793" s="326" t="str">
        <f>IF(OR('statement of marks'!$CB48="",F1792=""),"",'statement of marks'!$CB48)</f>
        <v/>
      </c>
      <c r="G1793" s="326" t="str">
        <f>IF(OR('statement of marks'!$CB48="",G1792=""),"",'statement of marks'!$CB48)</f>
        <v/>
      </c>
      <c r="H1793" s="321"/>
    </row>
    <row r="1794" spans="1:8" ht="18.25" customHeight="1">
      <c r="A1794" s="305"/>
      <c r="B1794" s="350" t="str">
        <f>'statement of marks'!$CC$5</f>
        <v>vaxszth</v>
      </c>
      <c r="C1794" s="324"/>
      <c r="D1794" s="325"/>
      <c r="E1794" s="326" t="str">
        <f>IF(OR('statement of marks'!$CE48="",E1792=""),"",'statement of marks'!$CE48)</f>
        <v/>
      </c>
      <c r="F1794" s="326" t="str">
        <f>IF(OR('statement of marks'!$CE48="",F1792=""),"",'statement of marks'!$CE48)</f>
        <v/>
      </c>
      <c r="G1794" s="326" t="str">
        <f>IF(OR('statement of marks'!$CE48="",G1792=""),"",'statement of marks'!$CE48)</f>
        <v/>
      </c>
      <c r="H1794" s="321"/>
    </row>
    <row r="1795" spans="1:8" ht="18.25" customHeight="1">
      <c r="A1795" s="305"/>
      <c r="B1795" s="350" t="str">
        <f>'statement of marks'!$CF$5</f>
        <v>xf.kr</v>
      </c>
      <c r="C1795" s="324"/>
      <c r="D1795" s="325"/>
      <c r="E1795" s="326" t="str">
        <f>IF(OR('statement of marks'!$CH48="",E1792=""),"",'statement of marks'!$CH48)</f>
        <v/>
      </c>
      <c r="F1795" s="326" t="str">
        <f>IF(OR('statement of marks'!$CH48="",F1792=""),"",'statement of marks'!$CH48)</f>
        <v/>
      </c>
      <c r="G1795" s="326" t="str">
        <f>IF(OR('statement of marks'!$CH48="",G1792=""),"",'statement of marks'!$CH48)</f>
        <v/>
      </c>
      <c r="H1795" s="321"/>
    </row>
    <row r="1796" spans="1:8" ht="18.25" customHeight="1">
      <c r="A1796" s="305"/>
      <c r="B1796" s="350" t="str">
        <f>'statement of marks'!$CI$5</f>
        <v>Ik;kZoj.k v/;;u</v>
      </c>
      <c r="C1796" s="324"/>
      <c r="D1796" s="325"/>
      <c r="E1796" s="326" t="str">
        <f>IF(OR('statement of marks'!$CK48="",E1793=""),"",'statement of marks'!$CK48)</f>
        <v/>
      </c>
      <c r="F1796" s="326" t="str">
        <f>IF(OR('statement of marks'!$CK48="",F1793=""),"",'statement of marks'!$CK48)</f>
        <v/>
      </c>
      <c r="G1796" s="326" t="str">
        <f>IF(OR('statement of marks'!$CK48="",G1793=""),"",'statement of marks'!$CK48)</f>
        <v/>
      </c>
      <c r="H1796" s="321"/>
    </row>
    <row r="1797" spans="1:8" ht="18.25" customHeight="1">
      <c r="A1797" s="305"/>
      <c r="B1797" s="350" t="str">
        <f>'statement of marks'!$CL$5</f>
        <v>dk;kZuqHko</v>
      </c>
      <c r="C1797" s="324"/>
      <c r="D1797" s="325"/>
      <c r="E1797" s="326" t="str">
        <f>IF(OR('statement of marks'!$CN48="",E1792=""),"",'statement of marks'!$CN48)</f>
        <v/>
      </c>
      <c r="F1797" s="326" t="str">
        <f>IF(OR('statement of marks'!$CN48="",F1792=""),"",'statement of marks'!$CN48)</f>
        <v/>
      </c>
      <c r="G1797" s="326" t="str">
        <f>IF(OR('statement of marks'!$CN48="",G1792=""),"",'statement of marks'!$CN48)</f>
        <v/>
      </c>
      <c r="H1797" s="321"/>
    </row>
    <row r="1798" spans="1:8" ht="18.25" customHeight="1">
      <c r="A1798" s="305"/>
      <c r="B1798" s="350" t="str">
        <f>'statement of marks'!$CO$5</f>
        <v>dyk f'k{kk</v>
      </c>
      <c r="C1798" s="324"/>
      <c r="D1798" s="325"/>
      <c r="E1798" s="327" t="str">
        <f>IF(OR('statement of marks'!$CQ48="",E1792=""),"",'statement of marks'!$CQ48)</f>
        <v/>
      </c>
      <c r="F1798" s="327" t="str">
        <f>IF(OR('statement of marks'!$CQ48="",F1792=""),"",'statement of marks'!$CQ48)</f>
        <v/>
      </c>
      <c r="G1798" s="327" t="str">
        <f>IF(OR('statement of marks'!$CQ48="",G1792=""),"",'statement of marks'!$CQ48)</f>
        <v/>
      </c>
      <c r="H1798" s="321"/>
    </row>
    <row r="1799" spans="1:8" ht="18.25" customHeight="1">
      <c r="A1799" s="305"/>
      <c r="B1799" s="328" t="s">
        <v>624</v>
      </c>
      <c r="C1799" s="329" t="str">
        <f>C1792</f>
        <v/>
      </c>
      <c r="D1799" s="329" t="str">
        <f>D1792</f>
        <v/>
      </c>
      <c r="E1799" s="330" t="str">
        <f>E1792</f>
        <v/>
      </c>
      <c r="F1799" s="329" t="str">
        <f>F1792</f>
        <v/>
      </c>
      <c r="G1799" s="329" t="str">
        <f>G1792</f>
        <v/>
      </c>
      <c r="H1799" s="321"/>
    </row>
    <row r="1800" spans="1:8" ht="18.25" customHeight="1">
      <c r="A1800" s="305"/>
      <c r="B1800" s="350" t="str">
        <f>'statement of marks'!$CV$5</f>
        <v>Nk= mifLFkfr</v>
      </c>
      <c r="C1800" s="331"/>
      <c r="D1800" s="331"/>
      <c r="E1800" s="332" t="str">
        <f>IF(OR('statement of marks'!$CV48="",E1792=""),"",'statement of marks'!$CV48)</f>
        <v/>
      </c>
      <c r="F1800" s="332" t="str">
        <f>IF(OR('statement of marks'!$CV48="",F1792=""),"",'statement of marks'!$CV48)</f>
        <v/>
      </c>
      <c r="G1800" s="332" t="str">
        <f>IF(OR('statement of marks'!$CV48="",G1792=""),"",'statement of marks'!$CV48)</f>
        <v/>
      </c>
      <c r="H1800" s="321"/>
    </row>
    <row r="1801" spans="1:8" ht="18.25" customHeight="1">
      <c r="A1801" s="305"/>
      <c r="B1801" s="350" t="str">
        <f>'statement of marks'!$CU$5</f>
        <v>dqy ehfVax</v>
      </c>
      <c r="C1801" s="333"/>
      <c r="D1801" s="333"/>
      <c r="E1801" s="333" t="str">
        <f>IF(OR('statement of marks'!$CU48="",E1792=""),"",'statement of marks'!$CU48)</f>
        <v/>
      </c>
      <c r="F1801" s="333" t="str">
        <f>IF(OR('statement of marks'!$CU48="",F1792=""),"",'statement of marks'!$CU48)</f>
        <v/>
      </c>
      <c r="G1801" s="333" t="str">
        <f>IF(OR('statement of marks'!$CU48="",G1792=""),"",'statement of marks'!$CU48)</f>
        <v/>
      </c>
      <c r="H1801" s="321"/>
    </row>
    <row r="1802" spans="1:8" ht="18.25" customHeight="1">
      <c r="A1802" s="305"/>
      <c r="B1802" s="350" t="s">
        <v>600</v>
      </c>
      <c r="C1802" s="333" t="str">
        <f>IF(OR(C1800="",C1801=""),"",C1800/C1801*100)</f>
        <v/>
      </c>
      <c r="D1802" s="333" t="str">
        <f t="shared" ref="D1802:G1802" si="44">IF(OR(D1800="",D1801=""),"",D1800/D1801*100)</f>
        <v/>
      </c>
      <c r="E1802" s="333" t="str">
        <f t="shared" si="44"/>
        <v/>
      </c>
      <c r="F1802" s="333" t="str">
        <f t="shared" si="44"/>
        <v/>
      </c>
      <c r="G1802" s="333" t="str">
        <f t="shared" si="44"/>
        <v/>
      </c>
      <c r="H1802" s="321"/>
    </row>
    <row r="1803" spans="1:8" ht="18.25" customHeight="1">
      <c r="A1803" s="305"/>
      <c r="B1803" s="350" t="s">
        <v>601</v>
      </c>
      <c r="C1803" s="333"/>
      <c r="D1803" s="333"/>
      <c r="E1803" s="333"/>
      <c r="F1803" s="333"/>
      <c r="G1803" s="333"/>
      <c r="H1803" s="321"/>
    </row>
    <row r="1804" spans="1:8" ht="18.25" customHeight="1">
      <c r="A1804" s="305"/>
      <c r="B1804" s="351" t="s">
        <v>598</v>
      </c>
      <c r="C1804" s="1028" t="str">
        <f>IF('statement of marks'!DE48="","",'statement of marks'!DE48)</f>
        <v/>
      </c>
      <c r="D1804" s="1029"/>
      <c r="E1804" s="1029"/>
      <c r="F1804" s="1029"/>
      <c r="G1804" s="1029"/>
      <c r="H1804" s="1030"/>
    </row>
    <row r="1805" spans="1:8" ht="18.25" customHeight="1">
      <c r="A1805" s="1033"/>
      <c r="B1805" s="1034"/>
      <c r="C1805" s="1026"/>
      <c r="D1805" s="1026"/>
      <c r="E1805" s="1026"/>
      <c r="F1805" s="1026"/>
      <c r="G1805" s="1026"/>
      <c r="H1805" s="1027"/>
    </row>
    <row r="1806" spans="1:8" ht="18.25" customHeight="1" thickBot="1">
      <c r="A1806" s="1031" t="s">
        <v>603</v>
      </c>
      <c r="B1806" s="1032"/>
      <c r="C1806" s="1032" t="s">
        <v>66</v>
      </c>
      <c r="D1806" s="1032"/>
      <c r="E1806" s="1032"/>
      <c r="F1806" s="1035" t="s">
        <v>604</v>
      </c>
      <c r="G1806" s="1035"/>
      <c r="H1806" s="1036"/>
    </row>
    <row r="1807" spans="1:8" ht="18.25" customHeight="1">
      <c r="A1807" s="1015" t="s">
        <v>572</v>
      </c>
      <c r="B1807" s="1016"/>
      <c r="C1807" s="1016"/>
      <c r="D1807" s="1016"/>
      <c r="E1807" s="1016"/>
      <c r="F1807" s="1016"/>
      <c r="G1807" s="1016"/>
      <c r="H1807" s="1017"/>
    </row>
    <row r="1808" spans="1:8" ht="18.25" customHeight="1">
      <c r="A1808" s="1018" t="s">
        <v>591</v>
      </c>
      <c r="B1808" s="1019"/>
      <c r="C1808" s="1019"/>
      <c r="D1808" s="1019"/>
      <c r="E1808" s="1019"/>
      <c r="F1808" s="1019"/>
      <c r="G1808" s="1019"/>
      <c r="H1808" s="1020"/>
    </row>
    <row r="1809" spans="1:8" ht="18.25" customHeight="1">
      <c r="A1809" s="305"/>
      <c r="B1809" s="1021" t="s">
        <v>67</v>
      </c>
      <c r="C1809" s="1021"/>
      <c r="D1809" s="306">
        <f>YEAR(details!F49)</f>
        <v>1900</v>
      </c>
      <c r="E1809" s="352" t="s">
        <v>574</v>
      </c>
      <c r="F1809" s="308" t="str">
        <f>'statement of marks'!$F$3</f>
        <v>2015-16</v>
      </c>
      <c r="G1809" s="1021" t="s">
        <v>575</v>
      </c>
      <c r="H1809" s="1022"/>
    </row>
    <row r="1810" spans="1:8" ht="18.25" customHeight="1">
      <c r="A1810" s="305"/>
      <c r="B1810" s="1000" t="s">
        <v>573</v>
      </c>
      <c r="C1810" s="1001"/>
      <c r="D1810" s="1013" t="str">
        <f>'statement of marks'!$A$1</f>
        <v>jk- ck- ek/;fed fo|ky; uohu] fuEckgsM+k</v>
      </c>
      <c r="E1810" s="1013"/>
      <c r="F1810" s="1013"/>
      <c r="G1810" s="1013"/>
      <c r="H1810" s="1014"/>
    </row>
    <row r="1811" spans="1:8" ht="18.25" customHeight="1">
      <c r="A1811" s="305"/>
      <c r="B1811" s="1000" t="str">
        <f>'statement of marks'!$H$3</f>
        <v xml:space="preserve">fo|ky; dk Mkbl dksM+ </v>
      </c>
      <c r="C1811" s="1001"/>
      <c r="D1811" s="1009" t="str">
        <f>'statement of marks'!$I$3</f>
        <v>00001</v>
      </c>
      <c r="E1811" s="1010"/>
      <c r="F1811" s="1011"/>
      <c r="G1811" s="1011"/>
      <c r="H1811" s="1012"/>
    </row>
    <row r="1812" spans="1:8" ht="18.25" customHeight="1">
      <c r="A1812" s="305"/>
      <c r="B1812" s="1000" t="s">
        <v>560</v>
      </c>
      <c r="C1812" s="1001"/>
      <c r="D1812" s="1013" t="str">
        <f>IF('statement of marks'!H49="","",'statement of marks'!H49)</f>
        <v>v 043</v>
      </c>
      <c r="E1812" s="1013"/>
      <c r="F1812" s="1013"/>
      <c r="G1812" s="1013"/>
      <c r="H1812" s="1014"/>
    </row>
    <row r="1813" spans="1:8" ht="18.25" customHeight="1">
      <c r="A1813" s="305"/>
      <c r="B1813" s="1000" t="s">
        <v>576</v>
      </c>
      <c r="C1813" s="1001"/>
      <c r="D1813" s="309" t="str">
        <f>IF('statement of marks'!C49="B","Nk=",IF('statement of marks'!C49="G","Nk=k",""))</f>
        <v/>
      </c>
      <c r="E1813" s="353" t="s">
        <v>566</v>
      </c>
      <c r="F1813" s="1040" t="str">
        <f>IF('statement of marks'!B49="","",'statement of marks'!B49)</f>
        <v/>
      </c>
      <c r="G1813" s="1040"/>
      <c r="H1813" s="1041"/>
    </row>
    <row r="1814" spans="1:8" ht="18.25" customHeight="1">
      <c r="A1814" s="305"/>
      <c r="B1814" s="1000" t="s">
        <v>562</v>
      </c>
      <c r="C1814" s="1001"/>
      <c r="D1814" s="1013" t="str">
        <f>IF('statement of marks'!J49="","",'statement of marks'!J49)</f>
        <v>l 043</v>
      </c>
      <c r="E1814" s="1013"/>
      <c r="F1814" s="1013"/>
      <c r="G1814" s="1013"/>
      <c r="H1814" s="1014"/>
    </row>
    <row r="1815" spans="1:8" ht="18.25" customHeight="1">
      <c r="A1815" s="305"/>
      <c r="B1815" s="1000" t="s">
        <v>561</v>
      </c>
      <c r="C1815" s="1001"/>
      <c r="D1815" s="1013" t="str">
        <f>IF('statement of marks'!I49="","",'statement of marks'!I49)</f>
        <v>c 043</v>
      </c>
      <c r="E1815" s="1013"/>
      <c r="F1815" s="1013"/>
      <c r="G1815" s="1013"/>
      <c r="H1815" s="1014"/>
    </row>
    <row r="1816" spans="1:8" ht="18.25" customHeight="1">
      <c r="A1816" s="305"/>
      <c r="B1816" s="1000" t="s">
        <v>578</v>
      </c>
      <c r="C1816" s="1001"/>
      <c r="D1816" s="1013" t="str">
        <f>IF(details!M49="","",details!M49)</f>
        <v/>
      </c>
      <c r="E1816" s="1013"/>
      <c r="F1816" s="1013"/>
      <c r="G1816" s="1013"/>
      <c r="H1816" s="1014"/>
    </row>
    <row r="1817" spans="1:8" ht="18.25" customHeight="1">
      <c r="A1817" s="305"/>
      <c r="B1817" s="1000" t="s">
        <v>623</v>
      </c>
      <c r="C1817" s="1001"/>
      <c r="D1817" s="1013" t="str">
        <f>IF(details!N49="","",details!N49)</f>
        <v/>
      </c>
      <c r="E1817" s="1013"/>
      <c r="F1817" s="1013"/>
      <c r="G1817" s="1013"/>
      <c r="H1817" s="1014"/>
    </row>
    <row r="1818" spans="1:8" ht="18.25" customHeight="1">
      <c r="A1818" s="305"/>
      <c r="B1818" s="1000" t="s">
        <v>64</v>
      </c>
      <c r="C1818" s="1001"/>
      <c r="D1818" s="311" t="str">
        <f>'statement of marks'!$D$3</f>
        <v>2 A</v>
      </c>
      <c r="E1818" s="312" t="s">
        <v>564</v>
      </c>
      <c r="F1818" s="313" t="str">
        <f>IF('statement of marks'!E49="","",'statement of marks'!E49)</f>
        <v/>
      </c>
      <c r="G1818" s="312" t="s">
        <v>577</v>
      </c>
      <c r="H1818" s="314" t="str">
        <f>IF(details!F49="","",details!F49)</f>
        <v/>
      </c>
    </row>
    <row r="1819" spans="1:8" ht="18.25" customHeight="1">
      <c r="A1819" s="305"/>
      <c r="B1819" s="1000" t="s">
        <v>567</v>
      </c>
      <c r="C1819" s="1001"/>
      <c r="D1819" s="1044" t="str">
        <f>IF('statement of marks'!F49="","",'statement of marks'!F49)</f>
        <v/>
      </c>
      <c r="E1819" s="1044"/>
      <c r="F1819" s="1044"/>
      <c r="G1819" s="1044"/>
      <c r="H1819" s="1045"/>
    </row>
    <row r="1820" spans="1:8" ht="18.25" customHeight="1">
      <c r="A1820" s="305"/>
      <c r="B1820" s="1000" t="s">
        <v>568</v>
      </c>
      <c r="C1820" s="1001"/>
      <c r="D1820" s="1037" t="str">
        <f>IF('statement of marks'!G49="","",'statement of marks'!G49)</f>
        <v/>
      </c>
      <c r="E1820" s="1037"/>
      <c r="F1820" s="1037"/>
      <c r="G1820" s="1037"/>
      <c r="H1820" s="1038"/>
    </row>
    <row r="1821" spans="1:8" ht="18.25" customHeight="1">
      <c r="A1821" s="305"/>
      <c r="B1821" s="1023" t="s">
        <v>579</v>
      </c>
      <c r="C1821" s="1024"/>
      <c r="D1821" s="1024"/>
      <c r="E1821" s="1025"/>
      <c r="F1821" s="1046" t="str">
        <f>IF(details!P49="","",details!P49)</f>
        <v/>
      </c>
      <c r="G1821" s="1046"/>
      <c r="H1821" s="1047"/>
    </row>
    <row r="1822" spans="1:8" ht="18.25" customHeight="1">
      <c r="A1822" s="305"/>
      <c r="B1822" s="1000" t="s">
        <v>583</v>
      </c>
      <c r="C1822" s="1001"/>
      <c r="D1822" s="1013" t="str">
        <f>IF(details!L49="","",details!L49)</f>
        <v>Ik 043</v>
      </c>
      <c r="E1822" s="1013"/>
      <c r="F1822" s="1013"/>
      <c r="G1822" s="1013"/>
      <c r="H1822" s="1014"/>
    </row>
    <row r="1823" spans="1:8" ht="18.25" customHeight="1">
      <c r="A1823" s="305"/>
      <c r="B1823" s="1000" t="s">
        <v>584</v>
      </c>
      <c r="C1823" s="1001"/>
      <c r="D1823" s="1013" t="str">
        <f>IF(details!O49="","",details!O49)</f>
        <v/>
      </c>
      <c r="E1823" s="1013"/>
      <c r="F1823" s="1013"/>
      <c r="G1823" s="1013"/>
      <c r="H1823" s="1014"/>
    </row>
    <row r="1824" spans="1:8" ht="18.25" customHeight="1">
      <c r="A1824" s="305"/>
      <c r="B1824" s="1000" t="s">
        <v>585</v>
      </c>
      <c r="C1824" s="1001"/>
      <c r="D1824" s="354" t="str">
        <f>IF('statement of marks'!CX49="mRrh.kZ",'statement of marks'!$D$3,"")</f>
        <v/>
      </c>
      <c r="E1824" s="1003" t="s">
        <v>586</v>
      </c>
      <c r="F1824" s="1003"/>
      <c r="G1824" s="1042" t="str">
        <f>IF(D1824="","",D1824+1)</f>
        <v/>
      </c>
      <c r="H1824" s="1043"/>
    </row>
    <row r="1825" spans="1:8" ht="18.25" customHeight="1">
      <c r="A1825" s="305"/>
      <c r="B1825" s="1000" t="s">
        <v>587</v>
      </c>
      <c r="C1825" s="1001"/>
      <c r="D1825" s="1049">
        <f>IF(details!$L$4="","",details!$L$4)</f>
        <v>42460</v>
      </c>
      <c r="E1825" s="1050"/>
      <c r="F1825" s="1003"/>
      <c r="G1825" s="1003"/>
      <c r="H1825" s="1048"/>
    </row>
    <row r="1826" spans="1:8" ht="18.25" customHeight="1">
      <c r="A1826" s="305"/>
      <c r="B1826" s="1003"/>
      <c r="C1826" s="1003"/>
      <c r="D1826" s="1004"/>
      <c r="E1826" s="1005"/>
      <c r="F1826" s="1002"/>
      <c r="G1826" s="1002"/>
      <c r="H1826" s="1008"/>
    </row>
    <row r="1827" spans="1:8" ht="18.25" customHeight="1">
      <c r="A1827" s="305"/>
      <c r="B1827" s="1003" t="str">
        <f>IF(details!$H$4="","",details!$H$4)</f>
        <v>Jherh js[kk oekZ</v>
      </c>
      <c r="C1827" s="1003"/>
      <c r="D1827" s="1004"/>
      <c r="E1827" s="1005"/>
      <c r="F1827" s="1002" t="str">
        <f>IF(details!$E$4="","",details!$E$4)</f>
        <v>Jh jk/ks';ke tk'kh</v>
      </c>
      <c r="G1827" s="1002"/>
      <c r="H1827" s="1008"/>
    </row>
    <row r="1828" spans="1:8" ht="18.25" customHeight="1">
      <c r="A1828" s="1039" t="s">
        <v>588</v>
      </c>
      <c r="B1828" s="1002"/>
      <c r="C1828" s="1002"/>
      <c r="D1828" s="1002" t="s">
        <v>589</v>
      </c>
      <c r="E1828" s="1002"/>
      <c r="F1828" s="1002" t="s">
        <v>590</v>
      </c>
      <c r="G1828" s="1002"/>
      <c r="H1828" s="1008"/>
    </row>
    <row r="1829" spans="1:8" ht="18.25" customHeight="1">
      <c r="A1829" s="1018" t="s">
        <v>599</v>
      </c>
      <c r="B1829" s="1019"/>
      <c r="C1829" s="1019"/>
      <c r="D1829" s="1019"/>
      <c r="E1829" s="1019"/>
      <c r="F1829" s="1019"/>
      <c r="G1829" s="1019"/>
      <c r="H1829" s="1020"/>
    </row>
    <row r="1830" spans="1:8" ht="18.25" customHeight="1">
      <c r="A1830" s="305"/>
      <c r="B1830" s="351" t="s">
        <v>560</v>
      </c>
      <c r="C1830" s="1013" t="str">
        <f>IF('statement of marks'!H49="","",'statement of marks'!H49)</f>
        <v>v 043</v>
      </c>
      <c r="D1830" s="1013"/>
      <c r="E1830" s="1013"/>
      <c r="F1830" s="1013"/>
      <c r="G1830" s="1013"/>
      <c r="H1830" s="1014"/>
    </row>
    <row r="1831" spans="1:8" ht="18.25" customHeight="1">
      <c r="A1831" s="305"/>
      <c r="B1831" s="351" t="s">
        <v>561</v>
      </c>
      <c r="C1831" s="1013" t="str">
        <f>IF('statement of marks'!I49="","",'statement of marks'!I49)</f>
        <v>c 043</v>
      </c>
      <c r="D1831" s="1013"/>
      <c r="E1831" s="1013"/>
      <c r="F1831" s="1013"/>
      <c r="G1831" s="1013"/>
      <c r="H1831" s="1014"/>
    </row>
    <row r="1832" spans="1:8" ht="18.25" customHeight="1">
      <c r="A1832" s="305"/>
      <c r="B1832" s="351" t="s">
        <v>562</v>
      </c>
      <c r="C1832" s="1013" t="str">
        <f>IF('statement of marks'!J49="","",'statement of marks'!J49)</f>
        <v>l 043</v>
      </c>
      <c r="D1832" s="1013"/>
      <c r="E1832" s="1013"/>
      <c r="F1832" s="1013"/>
      <c r="G1832" s="1013"/>
      <c r="H1832" s="1014"/>
    </row>
    <row r="1833" spans="1:8" ht="18.25" customHeight="1">
      <c r="A1833" s="305"/>
      <c r="B1833" s="351" t="s">
        <v>567</v>
      </c>
      <c r="C1833" s="317" t="str">
        <f>IF('statement of marks'!F49="","",'statement of marks'!F49)</f>
        <v/>
      </c>
      <c r="D1833" s="318" t="s">
        <v>602</v>
      </c>
      <c r="E1833" s="1037" t="str">
        <f>IF('statement of marks'!G49="","",'statement of marks'!G49)</f>
        <v/>
      </c>
      <c r="F1833" s="1037"/>
      <c r="G1833" s="1037"/>
      <c r="H1833" s="1038"/>
    </row>
    <row r="1834" spans="1:8" ht="18.25" customHeight="1">
      <c r="A1834" s="305"/>
      <c r="B1834" s="351" t="s">
        <v>565</v>
      </c>
      <c r="C1834" s="319" t="s">
        <v>592</v>
      </c>
      <c r="D1834" s="320" t="s">
        <v>593</v>
      </c>
      <c r="E1834" s="320" t="s">
        <v>594</v>
      </c>
      <c r="F1834" s="320" t="s">
        <v>595</v>
      </c>
      <c r="G1834" s="320" t="s">
        <v>596</v>
      </c>
      <c r="H1834" s="321"/>
    </row>
    <row r="1835" spans="1:8" ht="18.25" customHeight="1">
      <c r="A1835" s="305"/>
      <c r="B1835" s="350" t="s">
        <v>597</v>
      </c>
      <c r="C1835" s="323" t="str">
        <f>IF(AND('statement of marks'!$D$3=1,'statement of marks'!CX49="mRrh.kZ"),'statement of marks'!$F$3,"")</f>
        <v/>
      </c>
      <c r="D1835" s="323" t="str">
        <f>IF(AND('statement of marks'!$D$3=2,'statement of marks'!CX49="mRrh.kZ"),'statement of marks'!$F$3,"")</f>
        <v/>
      </c>
      <c r="E1835" s="323" t="str">
        <f>IF(AND('statement of marks'!$D$3=3,'statement of marks'!CX49="mRrh.kZ"),'statement of marks'!$F$3,"")</f>
        <v/>
      </c>
      <c r="F1835" s="323" t="str">
        <f>IF(AND('statement of marks'!$D$3=4,'statement of marks'!CX49="mRrh.kZ"),'statement of marks'!$F$3,"")</f>
        <v/>
      </c>
      <c r="G1835" s="323" t="str">
        <f>IF(AND('statement of marks'!$D$3=5,'statement of marks'!CX49="mRrh.kZ"),'statement of marks'!$F$3,"")</f>
        <v/>
      </c>
      <c r="H1835" s="321"/>
    </row>
    <row r="1836" spans="1:8" ht="18.25" customHeight="1">
      <c r="A1836" s="305"/>
      <c r="B1836" s="350" t="str">
        <f>'statement of marks'!$BZ$5</f>
        <v>fgUnh</v>
      </c>
      <c r="C1836" s="324"/>
      <c r="D1836" s="325"/>
      <c r="E1836" s="326" t="str">
        <f>IF(OR('statement of marks'!$CB49="",E1835=""),"",'statement of marks'!$CB49)</f>
        <v/>
      </c>
      <c r="F1836" s="326" t="str">
        <f>IF(OR('statement of marks'!$CB49="",F1835=""),"",'statement of marks'!$CB49)</f>
        <v/>
      </c>
      <c r="G1836" s="326" t="str">
        <f>IF(OR('statement of marks'!$CB49="",G1835=""),"",'statement of marks'!$CB49)</f>
        <v/>
      </c>
      <c r="H1836" s="321"/>
    </row>
    <row r="1837" spans="1:8" ht="18.25" customHeight="1">
      <c r="A1837" s="305"/>
      <c r="B1837" s="350" t="str">
        <f>'statement of marks'!$CC$5</f>
        <v>vaxszth</v>
      </c>
      <c r="C1837" s="324"/>
      <c r="D1837" s="325"/>
      <c r="E1837" s="326" t="str">
        <f>IF(OR('statement of marks'!$CE49="",E1835=""),"",'statement of marks'!$CE49)</f>
        <v/>
      </c>
      <c r="F1837" s="326" t="str">
        <f>IF(OR('statement of marks'!$CE49="",F1835=""),"",'statement of marks'!$CE49)</f>
        <v/>
      </c>
      <c r="G1837" s="326" t="str">
        <f>IF(OR('statement of marks'!$CE49="",G1835=""),"",'statement of marks'!$CE49)</f>
        <v/>
      </c>
      <c r="H1837" s="321"/>
    </row>
    <row r="1838" spans="1:8" ht="18.25" customHeight="1">
      <c r="A1838" s="305"/>
      <c r="B1838" s="350" t="str">
        <f>'statement of marks'!$CF$5</f>
        <v>xf.kr</v>
      </c>
      <c r="C1838" s="324"/>
      <c r="D1838" s="325"/>
      <c r="E1838" s="326" t="str">
        <f>IF(OR('statement of marks'!$CH49="",E1835=""),"",'statement of marks'!$CH49)</f>
        <v/>
      </c>
      <c r="F1838" s="326" t="str">
        <f>IF(OR('statement of marks'!$CH49="",F1835=""),"",'statement of marks'!$CH49)</f>
        <v/>
      </c>
      <c r="G1838" s="326" t="str">
        <f>IF(OR('statement of marks'!$CH49="",G1835=""),"",'statement of marks'!$CH49)</f>
        <v/>
      </c>
      <c r="H1838" s="321"/>
    </row>
    <row r="1839" spans="1:8" ht="18.25" customHeight="1">
      <c r="A1839" s="305"/>
      <c r="B1839" s="350" t="str">
        <f>'statement of marks'!$CI$5</f>
        <v>Ik;kZoj.k v/;;u</v>
      </c>
      <c r="C1839" s="324"/>
      <c r="D1839" s="325"/>
      <c r="E1839" s="326" t="str">
        <f>IF(OR('statement of marks'!$CK49="",E1836=""),"",'statement of marks'!$CK49)</f>
        <v/>
      </c>
      <c r="F1839" s="326" t="str">
        <f>IF(OR('statement of marks'!$CK49="",F1836=""),"",'statement of marks'!$CK49)</f>
        <v/>
      </c>
      <c r="G1839" s="326" t="str">
        <f>IF(OR('statement of marks'!$CK49="",G1836=""),"",'statement of marks'!$CK49)</f>
        <v/>
      </c>
      <c r="H1839" s="321"/>
    </row>
    <row r="1840" spans="1:8" ht="18.25" customHeight="1">
      <c r="A1840" s="305"/>
      <c r="B1840" s="350" t="str">
        <f>'statement of marks'!$CL$5</f>
        <v>dk;kZuqHko</v>
      </c>
      <c r="C1840" s="324"/>
      <c r="D1840" s="325"/>
      <c r="E1840" s="326" t="str">
        <f>IF(OR('statement of marks'!$CN49="",E1835=""),"",'statement of marks'!$CN49)</f>
        <v/>
      </c>
      <c r="F1840" s="326" t="str">
        <f>IF(OR('statement of marks'!$CN49="",F1835=""),"",'statement of marks'!$CN49)</f>
        <v/>
      </c>
      <c r="G1840" s="326" t="str">
        <f>IF(OR('statement of marks'!$CN49="",G1835=""),"",'statement of marks'!$CN49)</f>
        <v/>
      </c>
      <c r="H1840" s="321"/>
    </row>
    <row r="1841" spans="1:8" ht="18.25" customHeight="1">
      <c r="A1841" s="305"/>
      <c r="B1841" s="350" t="str">
        <f>'statement of marks'!$CO$5</f>
        <v>dyk f'k{kk</v>
      </c>
      <c r="C1841" s="324"/>
      <c r="D1841" s="325"/>
      <c r="E1841" s="327" t="str">
        <f>IF(OR('statement of marks'!$CQ49="",E1835=""),"",'statement of marks'!$CQ49)</f>
        <v/>
      </c>
      <c r="F1841" s="327" t="str">
        <f>IF(OR('statement of marks'!$CQ49="",F1835=""),"",'statement of marks'!$CQ49)</f>
        <v/>
      </c>
      <c r="G1841" s="327" t="str">
        <f>IF(OR('statement of marks'!$CQ49="",G1835=""),"",'statement of marks'!$CQ49)</f>
        <v/>
      </c>
      <c r="H1841" s="321"/>
    </row>
    <row r="1842" spans="1:8" ht="18.25" customHeight="1">
      <c r="A1842" s="305"/>
      <c r="B1842" s="328" t="s">
        <v>624</v>
      </c>
      <c r="C1842" s="329" t="str">
        <f>C1835</f>
        <v/>
      </c>
      <c r="D1842" s="329" t="str">
        <f>D1835</f>
        <v/>
      </c>
      <c r="E1842" s="330" t="str">
        <f>E1835</f>
        <v/>
      </c>
      <c r="F1842" s="329" t="str">
        <f>F1835</f>
        <v/>
      </c>
      <c r="G1842" s="329" t="str">
        <f>G1835</f>
        <v/>
      </c>
      <c r="H1842" s="321"/>
    </row>
    <row r="1843" spans="1:8" ht="18.25" customHeight="1">
      <c r="A1843" s="305"/>
      <c r="B1843" s="350" t="str">
        <f>'statement of marks'!$CV$5</f>
        <v>Nk= mifLFkfr</v>
      </c>
      <c r="C1843" s="331"/>
      <c r="D1843" s="331"/>
      <c r="E1843" s="332" t="str">
        <f>IF(OR('statement of marks'!$CV49="",E1835=""),"",'statement of marks'!$CV49)</f>
        <v/>
      </c>
      <c r="F1843" s="332" t="str">
        <f>IF(OR('statement of marks'!$CV49="",F1835=""),"",'statement of marks'!$CV49)</f>
        <v/>
      </c>
      <c r="G1843" s="332" t="str">
        <f>IF(OR('statement of marks'!$CV49="",G1835=""),"",'statement of marks'!$CV49)</f>
        <v/>
      </c>
      <c r="H1843" s="321"/>
    </row>
    <row r="1844" spans="1:8" ht="18.25" customHeight="1">
      <c r="A1844" s="305"/>
      <c r="B1844" s="350" t="str">
        <f>'statement of marks'!$CU$5</f>
        <v>dqy ehfVax</v>
      </c>
      <c r="C1844" s="333"/>
      <c r="D1844" s="333"/>
      <c r="E1844" s="333" t="str">
        <f>IF(OR('statement of marks'!$CU49="",E1835=""),"",'statement of marks'!$CU49)</f>
        <v/>
      </c>
      <c r="F1844" s="333" t="str">
        <f>IF(OR('statement of marks'!$CU49="",F1835=""),"",'statement of marks'!$CU49)</f>
        <v/>
      </c>
      <c r="G1844" s="333" t="str">
        <f>IF(OR('statement of marks'!$CU49="",G1835=""),"",'statement of marks'!$CU49)</f>
        <v/>
      </c>
      <c r="H1844" s="321"/>
    </row>
    <row r="1845" spans="1:8" ht="18.25" customHeight="1">
      <c r="A1845" s="305"/>
      <c r="B1845" s="350" t="s">
        <v>600</v>
      </c>
      <c r="C1845" s="333" t="str">
        <f>IF(OR(C1843="",C1844=""),"",C1843/C1844*100)</f>
        <v/>
      </c>
      <c r="D1845" s="333" t="str">
        <f t="shared" ref="D1845:G1845" si="45">IF(OR(D1843="",D1844=""),"",D1843/D1844*100)</f>
        <v/>
      </c>
      <c r="E1845" s="333" t="str">
        <f t="shared" si="45"/>
        <v/>
      </c>
      <c r="F1845" s="333" t="str">
        <f t="shared" si="45"/>
        <v/>
      </c>
      <c r="G1845" s="333" t="str">
        <f t="shared" si="45"/>
        <v/>
      </c>
      <c r="H1845" s="321"/>
    </row>
    <row r="1846" spans="1:8" ht="18.25" customHeight="1">
      <c r="A1846" s="305"/>
      <c r="B1846" s="350" t="s">
        <v>601</v>
      </c>
      <c r="C1846" s="333"/>
      <c r="D1846" s="333"/>
      <c r="E1846" s="333"/>
      <c r="F1846" s="333"/>
      <c r="G1846" s="333"/>
      <c r="H1846" s="321"/>
    </row>
    <row r="1847" spans="1:8" ht="18.25" customHeight="1">
      <c r="A1847" s="305"/>
      <c r="B1847" s="351" t="s">
        <v>598</v>
      </c>
      <c r="C1847" s="1028" t="str">
        <f>IF('statement of marks'!DE49="","",'statement of marks'!DE49)</f>
        <v/>
      </c>
      <c r="D1847" s="1029"/>
      <c r="E1847" s="1029"/>
      <c r="F1847" s="1029"/>
      <c r="G1847" s="1029"/>
      <c r="H1847" s="1030"/>
    </row>
    <row r="1848" spans="1:8" ht="18.25" customHeight="1">
      <c r="A1848" s="1033"/>
      <c r="B1848" s="1034"/>
      <c r="C1848" s="1026"/>
      <c r="D1848" s="1026"/>
      <c r="E1848" s="1026"/>
      <c r="F1848" s="1026"/>
      <c r="G1848" s="1026"/>
      <c r="H1848" s="1027"/>
    </row>
    <row r="1849" spans="1:8" ht="18.25" customHeight="1" thickBot="1">
      <c r="A1849" s="1031" t="s">
        <v>603</v>
      </c>
      <c r="B1849" s="1032"/>
      <c r="C1849" s="1032" t="s">
        <v>66</v>
      </c>
      <c r="D1849" s="1032"/>
      <c r="E1849" s="1032"/>
      <c r="F1849" s="1035" t="s">
        <v>604</v>
      </c>
      <c r="G1849" s="1035"/>
      <c r="H1849" s="1036"/>
    </row>
    <row r="1850" spans="1:8" ht="18.25" customHeight="1">
      <c r="A1850" s="1015" t="s">
        <v>572</v>
      </c>
      <c r="B1850" s="1016"/>
      <c r="C1850" s="1016"/>
      <c r="D1850" s="1016"/>
      <c r="E1850" s="1016"/>
      <c r="F1850" s="1016"/>
      <c r="G1850" s="1016"/>
      <c r="H1850" s="1017"/>
    </row>
    <row r="1851" spans="1:8" ht="18.25" customHeight="1">
      <c r="A1851" s="1018" t="s">
        <v>591</v>
      </c>
      <c r="B1851" s="1019"/>
      <c r="C1851" s="1019"/>
      <c r="D1851" s="1019"/>
      <c r="E1851" s="1019"/>
      <c r="F1851" s="1019"/>
      <c r="G1851" s="1019"/>
      <c r="H1851" s="1020"/>
    </row>
    <row r="1852" spans="1:8" ht="18.25" customHeight="1">
      <c r="A1852" s="305"/>
      <c r="B1852" s="1021" t="s">
        <v>67</v>
      </c>
      <c r="C1852" s="1021"/>
      <c r="D1852" s="306">
        <f>YEAR(details!F50)</f>
        <v>1900</v>
      </c>
      <c r="E1852" s="352" t="s">
        <v>574</v>
      </c>
      <c r="F1852" s="308" t="str">
        <f>'statement of marks'!$F$3</f>
        <v>2015-16</v>
      </c>
      <c r="G1852" s="1021" t="s">
        <v>575</v>
      </c>
      <c r="H1852" s="1022"/>
    </row>
    <row r="1853" spans="1:8" ht="18.25" customHeight="1">
      <c r="A1853" s="305"/>
      <c r="B1853" s="1000" t="s">
        <v>573</v>
      </c>
      <c r="C1853" s="1001"/>
      <c r="D1853" s="1013" t="str">
        <f>'statement of marks'!$A$1</f>
        <v>jk- ck- ek/;fed fo|ky; uohu] fuEckgsM+k</v>
      </c>
      <c r="E1853" s="1013"/>
      <c r="F1853" s="1013"/>
      <c r="G1853" s="1013"/>
      <c r="H1853" s="1014"/>
    </row>
    <row r="1854" spans="1:8" ht="18.25" customHeight="1">
      <c r="A1854" s="305"/>
      <c r="B1854" s="1000" t="str">
        <f>'statement of marks'!$H$3</f>
        <v xml:space="preserve">fo|ky; dk Mkbl dksM+ </v>
      </c>
      <c r="C1854" s="1001"/>
      <c r="D1854" s="1009" t="str">
        <f>'statement of marks'!$I$3</f>
        <v>00001</v>
      </c>
      <c r="E1854" s="1010"/>
      <c r="F1854" s="1011"/>
      <c r="G1854" s="1011"/>
      <c r="H1854" s="1012"/>
    </row>
    <row r="1855" spans="1:8" ht="18.25" customHeight="1">
      <c r="A1855" s="305"/>
      <c r="B1855" s="1000" t="s">
        <v>560</v>
      </c>
      <c r="C1855" s="1001"/>
      <c r="D1855" s="1013" t="str">
        <f>IF('statement of marks'!H50="","",'statement of marks'!H50)</f>
        <v>v 044</v>
      </c>
      <c r="E1855" s="1013"/>
      <c r="F1855" s="1013"/>
      <c r="G1855" s="1013"/>
      <c r="H1855" s="1014"/>
    </row>
    <row r="1856" spans="1:8" ht="18.25" customHeight="1">
      <c r="A1856" s="305"/>
      <c r="B1856" s="1000" t="s">
        <v>576</v>
      </c>
      <c r="C1856" s="1001"/>
      <c r="D1856" s="309" t="str">
        <f>IF('statement of marks'!C50="B","Nk=",IF('statement of marks'!C50="G","Nk=k",""))</f>
        <v/>
      </c>
      <c r="E1856" s="353" t="s">
        <v>566</v>
      </c>
      <c r="F1856" s="1040" t="str">
        <f>IF('statement of marks'!B50="","",'statement of marks'!B50)</f>
        <v/>
      </c>
      <c r="G1856" s="1040"/>
      <c r="H1856" s="1041"/>
    </row>
    <row r="1857" spans="1:8" ht="18.25" customHeight="1">
      <c r="A1857" s="305"/>
      <c r="B1857" s="1000" t="s">
        <v>562</v>
      </c>
      <c r="C1857" s="1001"/>
      <c r="D1857" s="1013" t="str">
        <f>IF('statement of marks'!J50="","",'statement of marks'!J50)</f>
        <v>l 044</v>
      </c>
      <c r="E1857" s="1013"/>
      <c r="F1857" s="1013"/>
      <c r="G1857" s="1013"/>
      <c r="H1857" s="1014"/>
    </row>
    <row r="1858" spans="1:8" ht="18.25" customHeight="1">
      <c r="A1858" s="305"/>
      <c r="B1858" s="1000" t="s">
        <v>561</v>
      </c>
      <c r="C1858" s="1001"/>
      <c r="D1858" s="1013" t="str">
        <f>IF('statement of marks'!I50="","",'statement of marks'!I50)</f>
        <v>c 044</v>
      </c>
      <c r="E1858" s="1013"/>
      <c r="F1858" s="1013"/>
      <c r="G1858" s="1013"/>
      <c r="H1858" s="1014"/>
    </row>
    <row r="1859" spans="1:8" ht="18.25" customHeight="1">
      <c r="A1859" s="305"/>
      <c r="B1859" s="1000" t="s">
        <v>578</v>
      </c>
      <c r="C1859" s="1001"/>
      <c r="D1859" s="1013" t="str">
        <f>IF(details!M50="","",details!M50)</f>
        <v/>
      </c>
      <c r="E1859" s="1013"/>
      <c r="F1859" s="1013"/>
      <c r="G1859" s="1013"/>
      <c r="H1859" s="1014"/>
    </row>
    <row r="1860" spans="1:8" ht="18.25" customHeight="1">
      <c r="A1860" s="305"/>
      <c r="B1860" s="1000" t="s">
        <v>623</v>
      </c>
      <c r="C1860" s="1001"/>
      <c r="D1860" s="1013" t="str">
        <f>IF(details!N50="","",details!N50)</f>
        <v/>
      </c>
      <c r="E1860" s="1013"/>
      <c r="F1860" s="1013"/>
      <c r="G1860" s="1013"/>
      <c r="H1860" s="1014"/>
    </row>
    <row r="1861" spans="1:8" ht="18.25" customHeight="1">
      <c r="A1861" s="305"/>
      <c r="B1861" s="1000" t="s">
        <v>64</v>
      </c>
      <c r="C1861" s="1001"/>
      <c r="D1861" s="311" t="str">
        <f>'statement of marks'!$D$3</f>
        <v>2 A</v>
      </c>
      <c r="E1861" s="312" t="s">
        <v>564</v>
      </c>
      <c r="F1861" s="313" t="str">
        <f>IF('statement of marks'!E50="","",'statement of marks'!E50)</f>
        <v/>
      </c>
      <c r="G1861" s="312" t="s">
        <v>577</v>
      </c>
      <c r="H1861" s="314" t="str">
        <f>IF(details!F50="","",details!F50)</f>
        <v/>
      </c>
    </row>
    <row r="1862" spans="1:8" ht="18.25" customHeight="1">
      <c r="A1862" s="305"/>
      <c r="B1862" s="1000" t="s">
        <v>567</v>
      </c>
      <c r="C1862" s="1001"/>
      <c r="D1862" s="1044" t="str">
        <f>IF('statement of marks'!F50="","",'statement of marks'!F50)</f>
        <v/>
      </c>
      <c r="E1862" s="1044"/>
      <c r="F1862" s="1044"/>
      <c r="G1862" s="1044"/>
      <c r="H1862" s="1045"/>
    </row>
    <row r="1863" spans="1:8" ht="18.25" customHeight="1">
      <c r="A1863" s="305"/>
      <c r="B1863" s="1000" t="s">
        <v>568</v>
      </c>
      <c r="C1863" s="1001"/>
      <c r="D1863" s="1037" t="str">
        <f>IF('statement of marks'!G50="","",'statement of marks'!G50)</f>
        <v/>
      </c>
      <c r="E1863" s="1037"/>
      <c r="F1863" s="1037"/>
      <c r="G1863" s="1037"/>
      <c r="H1863" s="1038"/>
    </row>
    <row r="1864" spans="1:8" ht="18.25" customHeight="1">
      <c r="A1864" s="305"/>
      <c r="B1864" s="1023" t="s">
        <v>579</v>
      </c>
      <c r="C1864" s="1024"/>
      <c r="D1864" s="1024"/>
      <c r="E1864" s="1025"/>
      <c r="F1864" s="1046" t="str">
        <f>IF(details!P50="","",details!P50)</f>
        <v/>
      </c>
      <c r="G1864" s="1046"/>
      <c r="H1864" s="1047"/>
    </row>
    <row r="1865" spans="1:8" ht="18.25" customHeight="1">
      <c r="A1865" s="305"/>
      <c r="B1865" s="1000" t="s">
        <v>583</v>
      </c>
      <c r="C1865" s="1001"/>
      <c r="D1865" s="1013" t="str">
        <f>IF(details!L50="","",details!L50)</f>
        <v>Ik 044</v>
      </c>
      <c r="E1865" s="1013"/>
      <c r="F1865" s="1013"/>
      <c r="G1865" s="1013"/>
      <c r="H1865" s="1014"/>
    </row>
    <row r="1866" spans="1:8" ht="18.25" customHeight="1">
      <c r="A1866" s="305"/>
      <c r="B1866" s="1000" t="s">
        <v>584</v>
      </c>
      <c r="C1866" s="1001"/>
      <c r="D1866" s="1013" t="str">
        <f>IF(details!O50="","",details!O50)</f>
        <v/>
      </c>
      <c r="E1866" s="1013"/>
      <c r="F1866" s="1013"/>
      <c r="G1866" s="1013"/>
      <c r="H1866" s="1014"/>
    </row>
    <row r="1867" spans="1:8" ht="18.25" customHeight="1">
      <c r="A1867" s="305"/>
      <c r="B1867" s="1000" t="s">
        <v>585</v>
      </c>
      <c r="C1867" s="1001"/>
      <c r="D1867" s="354" t="str">
        <f>IF('statement of marks'!CX50="mRrh.kZ",'statement of marks'!$D$3,"")</f>
        <v/>
      </c>
      <c r="E1867" s="1003" t="s">
        <v>586</v>
      </c>
      <c r="F1867" s="1003"/>
      <c r="G1867" s="1042" t="str">
        <f>IF(D1867="","",D1867+1)</f>
        <v/>
      </c>
      <c r="H1867" s="1043"/>
    </row>
    <row r="1868" spans="1:8" ht="18.25" customHeight="1">
      <c r="A1868" s="305"/>
      <c r="B1868" s="1000" t="s">
        <v>587</v>
      </c>
      <c r="C1868" s="1001"/>
      <c r="D1868" s="1049">
        <f>IF(details!$L$4="","",details!$L$4)</f>
        <v>42460</v>
      </c>
      <c r="E1868" s="1050"/>
      <c r="F1868" s="1003"/>
      <c r="G1868" s="1003"/>
      <c r="H1868" s="1048"/>
    </row>
    <row r="1869" spans="1:8" ht="18.25" customHeight="1">
      <c r="A1869" s="305"/>
      <c r="B1869" s="1003"/>
      <c r="C1869" s="1003"/>
      <c r="D1869" s="1004"/>
      <c r="E1869" s="1005"/>
      <c r="F1869" s="1002"/>
      <c r="G1869" s="1002"/>
      <c r="H1869" s="1008"/>
    </row>
    <row r="1870" spans="1:8" ht="18.25" customHeight="1">
      <c r="A1870" s="305"/>
      <c r="B1870" s="1003" t="str">
        <f>IF(details!$H$4="","",details!$H$4)</f>
        <v>Jherh js[kk oekZ</v>
      </c>
      <c r="C1870" s="1003"/>
      <c r="D1870" s="1004"/>
      <c r="E1870" s="1005"/>
      <c r="F1870" s="1002" t="str">
        <f>IF(details!$E$4="","",details!$E$4)</f>
        <v>Jh jk/ks';ke tk'kh</v>
      </c>
      <c r="G1870" s="1002"/>
      <c r="H1870" s="1008"/>
    </row>
    <row r="1871" spans="1:8" ht="18.25" customHeight="1">
      <c r="A1871" s="1039" t="s">
        <v>588</v>
      </c>
      <c r="B1871" s="1002"/>
      <c r="C1871" s="1002"/>
      <c r="D1871" s="1002" t="s">
        <v>589</v>
      </c>
      <c r="E1871" s="1002"/>
      <c r="F1871" s="1002" t="s">
        <v>590</v>
      </c>
      <c r="G1871" s="1002"/>
      <c r="H1871" s="1008"/>
    </row>
    <row r="1872" spans="1:8" ht="18.25" customHeight="1">
      <c r="A1872" s="1018" t="s">
        <v>599</v>
      </c>
      <c r="B1872" s="1019"/>
      <c r="C1872" s="1019"/>
      <c r="D1872" s="1019"/>
      <c r="E1872" s="1019"/>
      <c r="F1872" s="1019"/>
      <c r="G1872" s="1019"/>
      <c r="H1872" s="1020"/>
    </row>
    <row r="1873" spans="1:8" ht="18.25" customHeight="1">
      <c r="A1873" s="305"/>
      <c r="B1873" s="351" t="s">
        <v>560</v>
      </c>
      <c r="C1873" s="1013" t="str">
        <f>IF('statement of marks'!H50="","",'statement of marks'!H50)</f>
        <v>v 044</v>
      </c>
      <c r="D1873" s="1013"/>
      <c r="E1873" s="1013"/>
      <c r="F1873" s="1013"/>
      <c r="G1873" s="1013"/>
      <c r="H1873" s="1014"/>
    </row>
    <row r="1874" spans="1:8" ht="18.25" customHeight="1">
      <c r="A1874" s="305"/>
      <c r="B1874" s="351" t="s">
        <v>561</v>
      </c>
      <c r="C1874" s="1013" t="str">
        <f>IF('statement of marks'!I50="","",'statement of marks'!I50)</f>
        <v>c 044</v>
      </c>
      <c r="D1874" s="1013"/>
      <c r="E1874" s="1013"/>
      <c r="F1874" s="1013"/>
      <c r="G1874" s="1013"/>
      <c r="H1874" s="1014"/>
    </row>
    <row r="1875" spans="1:8" ht="18.25" customHeight="1">
      <c r="A1875" s="305"/>
      <c r="B1875" s="351" t="s">
        <v>562</v>
      </c>
      <c r="C1875" s="1013" t="str">
        <f>IF('statement of marks'!J50="","",'statement of marks'!J50)</f>
        <v>l 044</v>
      </c>
      <c r="D1875" s="1013"/>
      <c r="E1875" s="1013"/>
      <c r="F1875" s="1013"/>
      <c r="G1875" s="1013"/>
      <c r="H1875" s="1014"/>
    </row>
    <row r="1876" spans="1:8" ht="18.25" customHeight="1">
      <c r="A1876" s="305"/>
      <c r="B1876" s="351" t="s">
        <v>567</v>
      </c>
      <c r="C1876" s="317" t="str">
        <f>IF('statement of marks'!F50="","",'statement of marks'!F50)</f>
        <v/>
      </c>
      <c r="D1876" s="318" t="s">
        <v>602</v>
      </c>
      <c r="E1876" s="1037" t="str">
        <f>IF('statement of marks'!G50="","",'statement of marks'!G50)</f>
        <v/>
      </c>
      <c r="F1876" s="1037"/>
      <c r="G1876" s="1037"/>
      <c r="H1876" s="1038"/>
    </row>
    <row r="1877" spans="1:8" ht="18.25" customHeight="1">
      <c r="A1877" s="305"/>
      <c r="B1877" s="351" t="s">
        <v>565</v>
      </c>
      <c r="C1877" s="319" t="s">
        <v>592</v>
      </c>
      <c r="D1877" s="320" t="s">
        <v>593</v>
      </c>
      <c r="E1877" s="320" t="s">
        <v>594</v>
      </c>
      <c r="F1877" s="320" t="s">
        <v>595</v>
      </c>
      <c r="G1877" s="320" t="s">
        <v>596</v>
      </c>
      <c r="H1877" s="321"/>
    </row>
    <row r="1878" spans="1:8" ht="18.25" customHeight="1">
      <c r="A1878" s="305"/>
      <c r="B1878" s="350" t="s">
        <v>597</v>
      </c>
      <c r="C1878" s="323" t="str">
        <f>IF(AND('statement of marks'!$D$3=1,'statement of marks'!CX50="mRrh.kZ"),'statement of marks'!$F$3,"")</f>
        <v/>
      </c>
      <c r="D1878" s="323" t="str">
        <f>IF(AND('statement of marks'!$D$3=2,'statement of marks'!CX50="mRrh.kZ"),'statement of marks'!$F$3,"")</f>
        <v/>
      </c>
      <c r="E1878" s="323" t="str">
        <f>IF(AND('statement of marks'!$D$3=3,'statement of marks'!CX50="mRrh.kZ"),'statement of marks'!$F$3,"")</f>
        <v/>
      </c>
      <c r="F1878" s="323" t="str">
        <f>IF(AND('statement of marks'!$D$3=4,'statement of marks'!CX50="mRrh.kZ"),'statement of marks'!$F$3,"")</f>
        <v/>
      </c>
      <c r="G1878" s="323" t="str">
        <f>IF(AND('statement of marks'!$D$3=5,'statement of marks'!CX50="mRrh.kZ"),'statement of marks'!$F$3,"")</f>
        <v/>
      </c>
      <c r="H1878" s="321"/>
    </row>
    <row r="1879" spans="1:8" ht="18.25" customHeight="1">
      <c r="A1879" s="305"/>
      <c r="B1879" s="350" t="str">
        <f>'statement of marks'!$BZ$5</f>
        <v>fgUnh</v>
      </c>
      <c r="C1879" s="324"/>
      <c r="D1879" s="325"/>
      <c r="E1879" s="326" t="str">
        <f>IF(OR('statement of marks'!$CB50="",E1878=""),"",'statement of marks'!$CB50)</f>
        <v/>
      </c>
      <c r="F1879" s="326" t="str">
        <f>IF(OR('statement of marks'!$CB50="",F1878=""),"",'statement of marks'!$CB50)</f>
        <v/>
      </c>
      <c r="G1879" s="326" t="str">
        <f>IF(OR('statement of marks'!$CB50="",G1878=""),"",'statement of marks'!$CB50)</f>
        <v/>
      </c>
      <c r="H1879" s="321"/>
    </row>
    <row r="1880" spans="1:8" ht="18.25" customHeight="1">
      <c r="A1880" s="305"/>
      <c r="B1880" s="350" t="str">
        <f>'statement of marks'!$CC$5</f>
        <v>vaxszth</v>
      </c>
      <c r="C1880" s="324"/>
      <c r="D1880" s="325"/>
      <c r="E1880" s="326" t="str">
        <f>IF(OR('statement of marks'!$CE50="",E1878=""),"",'statement of marks'!$CE50)</f>
        <v/>
      </c>
      <c r="F1880" s="326" t="str">
        <f>IF(OR('statement of marks'!$CE50="",F1878=""),"",'statement of marks'!$CE50)</f>
        <v/>
      </c>
      <c r="G1880" s="326" t="str">
        <f>IF(OR('statement of marks'!$CE50="",G1878=""),"",'statement of marks'!$CE50)</f>
        <v/>
      </c>
      <c r="H1880" s="321"/>
    </row>
    <row r="1881" spans="1:8" ht="18.25" customHeight="1">
      <c r="A1881" s="305"/>
      <c r="B1881" s="350" t="str">
        <f>'statement of marks'!$CF$5</f>
        <v>xf.kr</v>
      </c>
      <c r="C1881" s="324"/>
      <c r="D1881" s="325"/>
      <c r="E1881" s="326" t="str">
        <f>IF(OR('statement of marks'!$CH50="",E1878=""),"",'statement of marks'!$CH50)</f>
        <v/>
      </c>
      <c r="F1881" s="326" t="str">
        <f>IF(OR('statement of marks'!$CH50="",F1878=""),"",'statement of marks'!$CH50)</f>
        <v/>
      </c>
      <c r="G1881" s="326" t="str">
        <f>IF(OR('statement of marks'!$CH50="",G1878=""),"",'statement of marks'!$CH50)</f>
        <v/>
      </c>
      <c r="H1881" s="321"/>
    </row>
    <row r="1882" spans="1:8" ht="18.25" customHeight="1">
      <c r="A1882" s="305"/>
      <c r="B1882" s="350" t="str">
        <f>'statement of marks'!$CI$5</f>
        <v>Ik;kZoj.k v/;;u</v>
      </c>
      <c r="C1882" s="324"/>
      <c r="D1882" s="325"/>
      <c r="E1882" s="326" t="str">
        <f>IF(OR('statement of marks'!$CK50="",E1879=""),"",'statement of marks'!$CK50)</f>
        <v/>
      </c>
      <c r="F1882" s="326" t="str">
        <f>IF(OR('statement of marks'!$CK50="",F1879=""),"",'statement of marks'!$CK50)</f>
        <v/>
      </c>
      <c r="G1882" s="326" t="str">
        <f>IF(OR('statement of marks'!$CK50="",G1879=""),"",'statement of marks'!$CK50)</f>
        <v/>
      </c>
      <c r="H1882" s="321"/>
    </row>
    <row r="1883" spans="1:8" ht="18.25" customHeight="1">
      <c r="A1883" s="305"/>
      <c r="B1883" s="350" t="str">
        <f>'statement of marks'!$CL$5</f>
        <v>dk;kZuqHko</v>
      </c>
      <c r="C1883" s="324"/>
      <c r="D1883" s="325"/>
      <c r="E1883" s="326" t="str">
        <f>IF(OR('statement of marks'!$CN50="",E1878=""),"",'statement of marks'!$CN50)</f>
        <v/>
      </c>
      <c r="F1883" s="326" t="str">
        <f>IF(OR('statement of marks'!$CN50="",F1878=""),"",'statement of marks'!$CN50)</f>
        <v/>
      </c>
      <c r="G1883" s="326" t="str">
        <f>IF(OR('statement of marks'!$CN50="",G1878=""),"",'statement of marks'!$CN50)</f>
        <v/>
      </c>
      <c r="H1883" s="321"/>
    </row>
    <row r="1884" spans="1:8" ht="18.25" customHeight="1">
      <c r="A1884" s="305"/>
      <c r="B1884" s="350" t="str">
        <f>'statement of marks'!$CO$5</f>
        <v>dyk f'k{kk</v>
      </c>
      <c r="C1884" s="324"/>
      <c r="D1884" s="325"/>
      <c r="E1884" s="327" t="str">
        <f>IF(OR('statement of marks'!$CQ50="",E1878=""),"",'statement of marks'!$CQ50)</f>
        <v/>
      </c>
      <c r="F1884" s="327" t="str">
        <f>IF(OR('statement of marks'!$CQ50="",F1878=""),"",'statement of marks'!$CQ50)</f>
        <v/>
      </c>
      <c r="G1884" s="327" t="str">
        <f>IF(OR('statement of marks'!$CQ50="",G1878=""),"",'statement of marks'!$CQ50)</f>
        <v/>
      </c>
      <c r="H1884" s="321"/>
    </row>
    <row r="1885" spans="1:8" ht="18.25" customHeight="1">
      <c r="A1885" s="305"/>
      <c r="B1885" s="328" t="s">
        <v>624</v>
      </c>
      <c r="C1885" s="329" t="str">
        <f>C1878</f>
        <v/>
      </c>
      <c r="D1885" s="329" t="str">
        <f>D1878</f>
        <v/>
      </c>
      <c r="E1885" s="330" t="str">
        <f>E1878</f>
        <v/>
      </c>
      <c r="F1885" s="329" t="str">
        <f>F1878</f>
        <v/>
      </c>
      <c r="G1885" s="329" t="str">
        <f>G1878</f>
        <v/>
      </c>
      <c r="H1885" s="321"/>
    </row>
    <row r="1886" spans="1:8" ht="18.25" customHeight="1">
      <c r="A1886" s="305"/>
      <c r="B1886" s="350" t="str">
        <f>'statement of marks'!$CV$5</f>
        <v>Nk= mifLFkfr</v>
      </c>
      <c r="C1886" s="331"/>
      <c r="D1886" s="331"/>
      <c r="E1886" s="332" t="str">
        <f>IF(OR('statement of marks'!$CV50="",E1878=""),"",'statement of marks'!$CV50)</f>
        <v/>
      </c>
      <c r="F1886" s="332" t="str">
        <f>IF(OR('statement of marks'!$CV50="",F1878=""),"",'statement of marks'!$CV50)</f>
        <v/>
      </c>
      <c r="G1886" s="332" t="str">
        <f>IF(OR('statement of marks'!$CV50="",G1878=""),"",'statement of marks'!$CV50)</f>
        <v/>
      </c>
      <c r="H1886" s="321"/>
    </row>
    <row r="1887" spans="1:8" ht="18.25" customHeight="1">
      <c r="A1887" s="305"/>
      <c r="B1887" s="350" t="str">
        <f>'statement of marks'!$CU$5</f>
        <v>dqy ehfVax</v>
      </c>
      <c r="C1887" s="333"/>
      <c r="D1887" s="333"/>
      <c r="E1887" s="333" t="str">
        <f>IF(OR('statement of marks'!$CU50="",E1878=""),"",'statement of marks'!$CU50)</f>
        <v/>
      </c>
      <c r="F1887" s="333" t="str">
        <f>IF(OR('statement of marks'!$CU50="",F1878=""),"",'statement of marks'!$CU50)</f>
        <v/>
      </c>
      <c r="G1887" s="333" t="str">
        <f>IF(OR('statement of marks'!$CU50="",G1878=""),"",'statement of marks'!$CU50)</f>
        <v/>
      </c>
      <c r="H1887" s="321"/>
    </row>
    <row r="1888" spans="1:8" ht="18.25" customHeight="1">
      <c r="A1888" s="305"/>
      <c r="B1888" s="350" t="s">
        <v>600</v>
      </c>
      <c r="C1888" s="333" t="str">
        <f>IF(OR(C1886="",C1887=""),"",C1886/C1887*100)</f>
        <v/>
      </c>
      <c r="D1888" s="333" t="str">
        <f t="shared" ref="D1888:G1888" si="46">IF(OR(D1886="",D1887=""),"",D1886/D1887*100)</f>
        <v/>
      </c>
      <c r="E1888" s="333" t="str">
        <f t="shared" si="46"/>
        <v/>
      </c>
      <c r="F1888" s="333" t="str">
        <f t="shared" si="46"/>
        <v/>
      </c>
      <c r="G1888" s="333" t="str">
        <f t="shared" si="46"/>
        <v/>
      </c>
      <c r="H1888" s="321"/>
    </row>
    <row r="1889" spans="1:8" ht="18.25" customHeight="1">
      <c r="A1889" s="305"/>
      <c r="B1889" s="350" t="s">
        <v>601</v>
      </c>
      <c r="C1889" s="333"/>
      <c r="D1889" s="333"/>
      <c r="E1889" s="333"/>
      <c r="F1889" s="333"/>
      <c r="G1889" s="333"/>
      <c r="H1889" s="321"/>
    </row>
    <row r="1890" spans="1:8" ht="18.25" customHeight="1">
      <c r="A1890" s="305"/>
      <c r="B1890" s="351" t="s">
        <v>598</v>
      </c>
      <c r="C1890" s="1028" t="str">
        <f>IF('statement of marks'!DE50="","",'statement of marks'!DE50)</f>
        <v/>
      </c>
      <c r="D1890" s="1029"/>
      <c r="E1890" s="1029"/>
      <c r="F1890" s="1029"/>
      <c r="G1890" s="1029"/>
      <c r="H1890" s="1030"/>
    </row>
    <row r="1891" spans="1:8" ht="18.25" customHeight="1">
      <c r="A1891" s="1033"/>
      <c r="B1891" s="1034"/>
      <c r="C1891" s="1026"/>
      <c r="D1891" s="1026"/>
      <c r="E1891" s="1026"/>
      <c r="F1891" s="1026"/>
      <c r="G1891" s="1026"/>
      <c r="H1891" s="1027"/>
    </row>
    <row r="1892" spans="1:8" ht="18.25" customHeight="1" thickBot="1">
      <c r="A1892" s="1031" t="s">
        <v>603</v>
      </c>
      <c r="B1892" s="1032"/>
      <c r="C1892" s="1032" t="s">
        <v>66</v>
      </c>
      <c r="D1892" s="1032"/>
      <c r="E1892" s="1032"/>
      <c r="F1892" s="1035" t="s">
        <v>604</v>
      </c>
      <c r="G1892" s="1035"/>
      <c r="H1892" s="1036"/>
    </row>
    <row r="1893" spans="1:8" ht="18.25" customHeight="1">
      <c r="A1893" s="1015" t="s">
        <v>572</v>
      </c>
      <c r="B1893" s="1016"/>
      <c r="C1893" s="1016"/>
      <c r="D1893" s="1016"/>
      <c r="E1893" s="1016"/>
      <c r="F1893" s="1016"/>
      <c r="G1893" s="1016"/>
      <c r="H1893" s="1017"/>
    </row>
    <row r="1894" spans="1:8" ht="18.25" customHeight="1">
      <c r="A1894" s="1018" t="s">
        <v>591</v>
      </c>
      <c r="B1894" s="1019"/>
      <c r="C1894" s="1019"/>
      <c r="D1894" s="1019"/>
      <c r="E1894" s="1019"/>
      <c r="F1894" s="1019"/>
      <c r="G1894" s="1019"/>
      <c r="H1894" s="1020"/>
    </row>
    <row r="1895" spans="1:8" ht="18.25" customHeight="1">
      <c r="A1895" s="305"/>
      <c r="B1895" s="1021" t="s">
        <v>67</v>
      </c>
      <c r="C1895" s="1021"/>
      <c r="D1895" s="306">
        <f>YEAR(details!F51)</f>
        <v>1900</v>
      </c>
      <c r="E1895" s="352" t="s">
        <v>574</v>
      </c>
      <c r="F1895" s="308" t="str">
        <f>'statement of marks'!$F$3</f>
        <v>2015-16</v>
      </c>
      <c r="G1895" s="1021" t="s">
        <v>575</v>
      </c>
      <c r="H1895" s="1022"/>
    </row>
    <row r="1896" spans="1:8" ht="18.25" customHeight="1">
      <c r="A1896" s="305"/>
      <c r="B1896" s="1000" t="s">
        <v>573</v>
      </c>
      <c r="C1896" s="1001"/>
      <c r="D1896" s="1013" t="str">
        <f>'statement of marks'!$A$1</f>
        <v>jk- ck- ek/;fed fo|ky; uohu] fuEckgsM+k</v>
      </c>
      <c r="E1896" s="1013"/>
      <c r="F1896" s="1013"/>
      <c r="G1896" s="1013"/>
      <c r="H1896" s="1014"/>
    </row>
    <row r="1897" spans="1:8" ht="18.25" customHeight="1">
      <c r="A1897" s="305"/>
      <c r="B1897" s="1000" t="str">
        <f>'statement of marks'!$H$3</f>
        <v xml:space="preserve">fo|ky; dk Mkbl dksM+ </v>
      </c>
      <c r="C1897" s="1001"/>
      <c r="D1897" s="1009" t="str">
        <f>'statement of marks'!$I$3</f>
        <v>00001</v>
      </c>
      <c r="E1897" s="1010"/>
      <c r="F1897" s="1011"/>
      <c r="G1897" s="1011"/>
      <c r="H1897" s="1012"/>
    </row>
    <row r="1898" spans="1:8" ht="18.25" customHeight="1">
      <c r="A1898" s="305"/>
      <c r="B1898" s="1000" t="s">
        <v>560</v>
      </c>
      <c r="C1898" s="1001"/>
      <c r="D1898" s="1013" t="str">
        <f>IF('statement of marks'!H51="","",'statement of marks'!H51)</f>
        <v>v 045</v>
      </c>
      <c r="E1898" s="1013"/>
      <c r="F1898" s="1013"/>
      <c r="G1898" s="1013"/>
      <c r="H1898" s="1014"/>
    </row>
    <row r="1899" spans="1:8" ht="18.25" customHeight="1">
      <c r="A1899" s="305"/>
      <c r="B1899" s="1000" t="s">
        <v>576</v>
      </c>
      <c r="C1899" s="1001"/>
      <c r="D1899" s="309" t="str">
        <f>IF('statement of marks'!C51="B","Nk=",IF('statement of marks'!C51="G","Nk=k",""))</f>
        <v/>
      </c>
      <c r="E1899" s="353" t="s">
        <v>566</v>
      </c>
      <c r="F1899" s="1040" t="str">
        <f>IF('statement of marks'!B51="","",'statement of marks'!B51)</f>
        <v/>
      </c>
      <c r="G1899" s="1040"/>
      <c r="H1899" s="1041"/>
    </row>
    <row r="1900" spans="1:8" ht="18.25" customHeight="1">
      <c r="A1900" s="305"/>
      <c r="B1900" s="1000" t="s">
        <v>562</v>
      </c>
      <c r="C1900" s="1001"/>
      <c r="D1900" s="1013" t="str">
        <f>IF('statement of marks'!J51="","",'statement of marks'!J51)</f>
        <v>l 045</v>
      </c>
      <c r="E1900" s="1013"/>
      <c r="F1900" s="1013"/>
      <c r="G1900" s="1013"/>
      <c r="H1900" s="1014"/>
    </row>
    <row r="1901" spans="1:8" ht="18.25" customHeight="1">
      <c r="A1901" s="305"/>
      <c r="B1901" s="1000" t="s">
        <v>561</v>
      </c>
      <c r="C1901" s="1001"/>
      <c r="D1901" s="1013" t="str">
        <f>IF('statement of marks'!I51="","",'statement of marks'!I51)</f>
        <v>c 045</v>
      </c>
      <c r="E1901" s="1013"/>
      <c r="F1901" s="1013"/>
      <c r="G1901" s="1013"/>
      <c r="H1901" s="1014"/>
    </row>
    <row r="1902" spans="1:8" ht="18.25" customHeight="1">
      <c r="A1902" s="305"/>
      <c r="B1902" s="1000" t="s">
        <v>578</v>
      </c>
      <c r="C1902" s="1001"/>
      <c r="D1902" s="1013" t="str">
        <f>IF(details!M51="","",details!M51)</f>
        <v/>
      </c>
      <c r="E1902" s="1013"/>
      <c r="F1902" s="1013"/>
      <c r="G1902" s="1013"/>
      <c r="H1902" s="1014"/>
    </row>
    <row r="1903" spans="1:8" ht="18.25" customHeight="1">
      <c r="A1903" s="305"/>
      <c r="B1903" s="1000" t="s">
        <v>623</v>
      </c>
      <c r="C1903" s="1001"/>
      <c r="D1903" s="1013" t="str">
        <f>IF(details!N51="","",details!N51)</f>
        <v/>
      </c>
      <c r="E1903" s="1013"/>
      <c r="F1903" s="1013"/>
      <c r="G1903" s="1013"/>
      <c r="H1903" s="1014"/>
    </row>
    <row r="1904" spans="1:8" ht="18.25" customHeight="1">
      <c r="A1904" s="305"/>
      <c r="B1904" s="1000" t="s">
        <v>64</v>
      </c>
      <c r="C1904" s="1001"/>
      <c r="D1904" s="311" t="str">
        <f>'statement of marks'!$D$3</f>
        <v>2 A</v>
      </c>
      <c r="E1904" s="312" t="s">
        <v>564</v>
      </c>
      <c r="F1904" s="313" t="str">
        <f>IF('statement of marks'!E51="","",'statement of marks'!E51)</f>
        <v/>
      </c>
      <c r="G1904" s="312" t="s">
        <v>577</v>
      </c>
      <c r="H1904" s="314" t="str">
        <f>IF(details!F51="","",details!F51)</f>
        <v/>
      </c>
    </row>
    <row r="1905" spans="1:8" ht="18.25" customHeight="1">
      <c r="A1905" s="305"/>
      <c r="B1905" s="1000" t="s">
        <v>567</v>
      </c>
      <c r="C1905" s="1001"/>
      <c r="D1905" s="1044" t="str">
        <f>IF('statement of marks'!F51="","",'statement of marks'!F51)</f>
        <v/>
      </c>
      <c r="E1905" s="1044"/>
      <c r="F1905" s="1044"/>
      <c r="G1905" s="1044"/>
      <c r="H1905" s="1045"/>
    </row>
    <row r="1906" spans="1:8" ht="18.25" customHeight="1">
      <c r="A1906" s="305"/>
      <c r="B1906" s="1000" t="s">
        <v>568</v>
      </c>
      <c r="C1906" s="1001"/>
      <c r="D1906" s="1037" t="str">
        <f>IF('statement of marks'!G51="","",'statement of marks'!G51)</f>
        <v/>
      </c>
      <c r="E1906" s="1037"/>
      <c r="F1906" s="1037"/>
      <c r="G1906" s="1037"/>
      <c r="H1906" s="1038"/>
    </row>
    <row r="1907" spans="1:8" ht="18.25" customHeight="1">
      <c r="A1907" s="305"/>
      <c r="B1907" s="1023" t="s">
        <v>579</v>
      </c>
      <c r="C1907" s="1024"/>
      <c r="D1907" s="1024"/>
      <c r="E1907" s="1025"/>
      <c r="F1907" s="1046" t="str">
        <f>IF(details!P51="","",details!P51)</f>
        <v/>
      </c>
      <c r="G1907" s="1046"/>
      <c r="H1907" s="1047"/>
    </row>
    <row r="1908" spans="1:8" ht="18.25" customHeight="1">
      <c r="A1908" s="305"/>
      <c r="B1908" s="1000" t="s">
        <v>583</v>
      </c>
      <c r="C1908" s="1001"/>
      <c r="D1908" s="1013" t="str">
        <f>IF(details!L51="","",details!L51)</f>
        <v>Ik 045</v>
      </c>
      <c r="E1908" s="1013"/>
      <c r="F1908" s="1013"/>
      <c r="G1908" s="1013"/>
      <c r="H1908" s="1014"/>
    </row>
    <row r="1909" spans="1:8" ht="18.25" customHeight="1">
      <c r="A1909" s="305"/>
      <c r="B1909" s="1000" t="s">
        <v>584</v>
      </c>
      <c r="C1909" s="1001"/>
      <c r="D1909" s="1013" t="str">
        <f>IF(details!O51="","",details!O51)</f>
        <v/>
      </c>
      <c r="E1909" s="1013"/>
      <c r="F1909" s="1013"/>
      <c r="G1909" s="1013"/>
      <c r="H1909" s="1014"/>
    </row>
    <row r="1910" spans="1:8" ht="18.25" customHeight="1">
      <c r="A1910" s="305"/>
      <c r="B1910" s="1000" t="s">
        <v>585</v>
      </c>
      <c r="C1910" s="1001"/>
      <c r="D1910" s="354" t="str">
        <f>IF('statement of marks'!CX51="mRrh.kZ",'statement of marks'!$D$3,"")</f>
        <v/>
      </c>
      <c r="E1910" s="1003" t="s">
        <v>586</v>
      </c>
      <c r="F1910" s="1003"/>
      <c r="G1910" s="1042" t="str">
        <f>IF(D1910="","",D1910+1)</f>
        <v/>
      </c>
      <c r="H1910" s="1043"/>
    </row>
    <row r="1911" spans="1:8" ht="18.25" customHeight="1">
      <c r="A1911" s="305"/>
      <c r="B1911" s="1000" t="s">
        <v>587</v>
      </c>
      <c r="C1911" s="1001"/>
      <c r="D1911" s="1049">
        <f>IF(details!$L$4="","",details!$L$4)</f>
        <v>42460</v>
      </c>
      <c r="E1911" s="1050"/>
      <c r="F1911" s="1003"/>
      <c r="G1911" s="1003"/>
      <c r="H1911" s="1048"/>
    </row>
    <row r="1912" spans="1:8" ht="18.25" customHeight="1">
      <c r="A1912" s="305"/>
      <c r="B1912" s="1003"/>
      <c r="C1912" s="1003"/>
      <c r="D1912" s="1004"/>
      <c r="E1912" s="1005"/>
      <c r="F1912" s="1002"/>
      <c r="G1912" s="1002"/>
      <c r="H1912" s="1008"/>
    </row>
    <row r="1913" spans="1:8" ht="18.25" customHeight="1">
      <c r="A1913" s="305"/>
      <c r="B1913" s="1003" t="str">
        <f>IF(details!$H$4="","",details!$H$4)</f>
        <v>Jherh js[kk oekZ</v>
      </c>
      <c r="C1913" s="1003"/>
      <c r="D1913" s="1004"/>
      <c r="E1913" s="1005"/>
      <c r="F1913" s="1002" t="str">
        <f>IF(details!$E$4="","",details!$E$4)</f>
        <v>Jh jk/ks';ke tk'kh</v>
      </c>
      <c r="G1913" s="1002"/>
      <c r="H1913" s="1008"/>
    </row>
    <row r="1914" spans="1:8" ht="18.25" customHeight="1">
      <c r="A1914" s="1039" t="s">
        <v>588</v>
      </c>
      <c r="B1914" s="1002"/>
      <c r="C1914" s="1002"/>
      <c r="D1914" s="1002" t="s">
        <v>589</v>
      </c>
      <c r="E1914" s="1002"/>
      <c r="F1914" s="1002" t="s">
        <v>590</v>
      </c>
      <c r="G1914" s="1002"/>
      <c r="H1914" s="1008"/>
    </row>
    <row r="1915" spans="1:8" ht="18.25" customHeight="1">
      <c r="A1915" s="1018" t="s">
        <v>599</v>
      </c>
      <c r="B1915" s="1019"/>
      <c r="C1915" s="1019"/>
      <c r="D1915" s="1019"/>
      <c r="E1915" s="1019"/>
      <c r="F1915" s="1019"/>
      <c r="G1915" s="1019"/>
      <c r="H1915" s="1020"/>
    </row>
    <row r="1916" spans="1:8" ht="18.25" customHeight="1">
      <c r="A1916" s="305"/>
      <c r="B1916" s="351" t="s">
        <v>560</v>
      </c>
      <c r="C1916" s="1013" t="str">
        <f>IF('statement of marks'!H51="","",'statement of marks'!H51)</f>
        <v>v 045</v>
      </c>
      <c r="D1916" s="1013"/>
      <c r="E1916" s="1013"/>
      <c r="F1916" s="1013"/>
      <c r="G1916" s="1013"/>
      <c r="H1916" s="1014"/>
    </row>
    <row r="1917" spans="1:8" ht="18.25" customHeight="1">
      <c r="A1917" s="305"/>
      <c r="B1917" s="351" t="s">
        <v>561</v>
      </c>
      <c r="C1917" s="1013" t="str">
        <f>IF('statement of marks'!I51="","",'statement of marks'!I51)</f>
        <v>c 045</v>
      </c>
      <c r="D1917" s="1013"/>
      <c r="E1917" s="1013"/>
      <c r="F1917" s="1013"/>
      <c r="G1917" s="1013"/>
      <c r="H1917" s="1014"/>
    </row>
    <row r="1918" spans="1:8" ht="18.25" customHeight="1">
      <c r="A1918" s="305"/>
      <c r="B1918" s="351" t="s">
        <v>562</v>
      </c>
      <c r="C1918" s="1013" t="str">
        <f>IF('statement of marks'!J51="","",'statement of marks'!J51)</f>
        <v>l 045</v>
      </c>
      <c r="D1918" s="1013"/>
      <c r="E1918" s="1013"/>
      <c r="F1918" s="1013"/>
      <c r="G1918" s="1013"/>
      <c r="H1918" s="1014"/>
    </row>
    <row r="1919" spans="1:8" ht="18.25" customHeight="1">
      <c r="A1919" s="305"/>
      <c r="B1919" s="351" t="s">
        <v>567</v>
      </c>
      <c r="C1919" s="317" t="str">
        <f>IF('statement of marks'!F51="","",'statement of marks'!F51)</f>
        <v/>
      </c>
      <c r="D1919" s="318" t="s">
        <v>602</v>
      </c>
      <c r="E1919" s="1037" t="str">
        <f>IF('statement of marks'!G51="","",'statement of marks'!G51)</f>
        <v/>
      </c>
      <c r="F1919" s="1037"/>
      <c r="G1919" s="1037"/>
      <c r="H1919" s="1038"/>
    </row>
    <row r="1920" spans="1:8" ht="18.25" customHeight="1">
      <c r="A1920" s="305"/>
      <c r="B1920" s="351" t="s">
        <v>565</v>
      </c>
      <c r="C1920" s="319" t="s">
        <v>592</v>
      </c>
      <c r="D1920" s="320" t="s">
        <v>593</v>
      </c>
      <c r="E1920" s="320" t="s">
        <v>594</v>
      </c>
      <c r="F1920" s="320" t="s">
        <v>595</v>
      </c>
      <c r="G1920" s="320" t="s">
        <v>596</v>
      </c>
      <c r="H1920" s="321"/>
    </row>
    <row r="1921" spans="1:8" ht="18.25" customHeight="1">
      <c r="A1921" s="305"/>
      <c r="B1921" s="350" t="s">
        <v>597</v>
      </c>
      <c r="C1921" s="323" t="str">
        <f>IF(AND('statement of marks'!$D$3=1,'statement of marks'!CX51="mRrh.kZ"),'statement of marks'!$F$3,"")</f>
        <v/>
      </c>
      <c r="D1921" s="323" t="str">
        <f>IF(AND('statement of marks'!$D$3=2,'statement of marks'!CX51="mRrh.kZ"),'statement of marks'!$F$3,"")</f>
        <v/>
      </c>
      <c r="E1921" s="323" t="str">
        <f>IF(AND('statement of marks'!$D$3=3,'statement of marks'!CX51="mRrh.kZ"),'statement of marks'!$F$3,"")</f>
        <v/>
      </c>
      <c r="F1921" s="323" t="str">
        <f>IF(AND('statement of marks'!$D$3=4,'statement of marks'!CX51="mRrh.kZ"),'statement of marks'!$F$3,"")</f>
        <v/>
      </c>
      <c r="G1921" s="323" t="str">
        <f>IF(AND('statement of marks'!$D$3=5,'statement of marks'!CX51="mRrh.kZ"),'statement of marks'!$F$3,"")</f>
        <v/>
      </c>
      <c r="H1921" s="321"/>
    </row>
    <row r="1922" spans="1:8" ht="18.25" customHeight="1">
      <c r="A1922" s="305"/>
      <c r="B1922" s="350" t="str">
        <f>'statement of marks'!$BZ$5</f>
        <v>fgUnh</v>
      </c>
      <c r="C1922" s="324"/>
      <c r="D1922" s="325"/>
      <c r="E1922" s="326" t="str">
        <f>IF(OR('statement of marks'!$CB51="",E1921=""),"",'statement of marks'!$CB51)</f>
        <v/>
      </c>
      <c r="F1922" s="326" t="str">
        <f>IF(OR('statement of marks'!$CB51="",F1921=""),"",'statement of marks'!$CB51)</f>
        <v/>
      </c>
      <c r="G1922" s="326" t="str">
        <f>IF(OR('statement of marks'!$CB51="",G1921=""),"",'statement of marks'!$CB51)</f>
        <v/>
      </c>
      <c r="H1922" s="321"/>
    </row>
    <row r="1923" spans="1:8" ht="18.25" customHeight="1">
      <c r="A1923" s="305"/>
      <c r="B1923" s="350" t="str">
        <f>'statement of marks'!$CC$5</f>
        <v>vaxszth</v>
      </c>
      <c r="C1923" s="324"/>
      <c r="D1923" s="325"/>
      <c r="E1923" s="326" t="str">
        <f>IF(OR('statement of marks'!$CE51="",E1921=""),"",'statement of marks'!$CE51)</f>
        <v/>
      </c>
      <c r="F1923" s="326" t="str">
        <f>IF(OR('statement of marks'!$CE51="",F1921=""),"",'statement of marks'!$CE51)</f>
        <v/>
      </c>
      <c r="G1923" s="326" t="str">
        <f>IF(OR('statement of marks'!$CE51="",G1921=""),"",'statement of marks'!$CE51)</f>
        <v/>
      </c>
      <c r="H1923" s="321"/>
    </row>
    <row r="1924" spans="1:8" ht="18.25" customHeight="1">
      <c r="A1924" s="305"/>
      <c r="B1924" s="350" t="str">
        <f>'statement of marks'!$CF$5</f>
        <v>xf.kr</v>
      </c>
      <c r="C1924" s="324"/>
      <c r="D1924" s="325"/>
      <c r="E1924" s="326" t="str">
        <f>IF(OR('statement of marks'!$CH51="",E1921=""),"",'statement of marks'!$CH51)</f>
        <v/>
      </c>
      <c r="F1924" s="326" t="str">
        <f>IF(OR('statement of marks'!$CH51="",F1921=""),"",'statement of marks'!$CH51)</f>
        <v/>
      </c>
      <c r="G1924" s="326" t="str">
        <f>IF(OR('statement of marks'!$CH51="",G1921=""),"",'statement of marks'!$CH51)</f>
        <v/>
      </c>
      <c r="H1924" s="321"/>
    </row>
    <row r="1925" spans="1:8" ht="18.25" customHeight="1">
      <c r="A1925" s="305"/>
      <c r="B1925" s="350" t="str">
        <f>'statement of marks'!$CI$5</f>
        <v>Ik;kZoj.k v/;;u</v>
      </c>
      <c r="C1925" s="324"/>
      <c r="D1925" s="325"/>
      <c r="E1925" s="326" t="str">
        <f>IF(OR('statement of marks'!$CK51="",E1922=""),"",'statement of marks'!$CK51)</f>
        <v/>
      </c>
      <c r="F1925" s="326" t="str">
        <f>IF(OR('statement of marks'!$CK51="",F1922=""),"",'statement of marks'!$CK51)</f>
        <v/>
      </c>
      <c r="G1925" s="326" t="str">
        <f>IF(OR('statement of marks'!$CK51="",G1922=""),"",'statement of marks'!$CK51)</f>
        <v/>
      </c>
      <c r="H1925" s="321"/>
    </row>
    <row r="1926" spans="1:8" ht="18.25" customHeight="1">
      <c r="A1926" s="305"/>
      <c r="B1926" s="350" t="str">
        <f>'statement of marks'!$CL$5</f>
        <v>dk;kZuqHko</v>
      </c>
      <c r="C1926" s="324"/>
      <c r="D1926" s="325"/>
      <c r="E1926" s="326" t="str">
        <f>IF(OR('statement of marks'!$CN51="",E1921=""),"",'statement of marks'!$CN51)</f>
        <v/>
      </c>
      <c r="F1926" s="326" t="str">
        <f>IF(OR('statement of marks'!$CN51="",F1921=""),"",'statement of marks'!$CN51)</f>
        <v/>
      </c>
      <c r="G1926" s="326" t="str">
        <f>IF(OR('statement of marks'!$CN51="",G1921=""),"",'statement of marks'!$CN51)</f>
        <v/>
      </c>
      <c r="H1926" s="321"/>
    </row>
    <row r="1927" spans="1:8" ht="18.25" customHeight="1">
      <c r="A1927" s="305"/>
      <c r="B1927" s="350" t="str">
        <f>'statement of marks'!$CO$5</f>
        <v>dyk f'k{kk</v>
      </c>
      <c r="C1927" s="324"/>
      <c r="D1927" s="325"/>
      <c r="E1927" s="327" t="str">
        <f>IF(OR('statement of marks'!$CQ51="",E1921=""),"",'statement of marks'!$CQ51)</f>
        <v/>
      </c>
      <c r="F1927" s="327" t="str">
        <f>IF(OR('statement of marks'!$CQ51="",F1921=""),"",'statement of marks'!$CQ51)</f>
        <v/>
      </c>
      <c r="G1927" s="327" t="str">
        <f>IF(OR('statement of marks'!$CQ51="",G1921=""),"",'statement of marks'!$CQ51)</f>
        <v/>
      </c>
      <c r="H1927" s="321"/>
    </row>
    <row r="1928" spans="1:8" ht="18.25" customHeight="1">
      <c r="A1928" s="305"/>
      <c r="B1928" s="328" t="s">
        <v>624</v>
      </c>
      <c r="C1928" s="329" t="str">
        <f>C1921</f>
        <v/>
      </c>
      <c r="D1928" s="329" t="str">
        <f>D1921</f>
        <v/>
      </c>
      <c r="E1928" s="330" t="str">
        <f>E1921</f>
        <v/>
      </c>
      <c r="F1928" s="329" t="str">
        <f>F1921</f>
        <v/>
      </c>
      <c r="G1928" s="329" t="str">
        <f>G1921</f>
        <v/>
      </c>
      <c r="H1928" s="321"/>
    </row>
    <row r="1929" spans="1:8" ht="18.25" customHeight="1">
      <c r="A1929" s="305"/>
      <c r="B1929" s="350" t="str">
        <f>'statement of marks'!$CV$5</f>
        <v>Nk= mifLFkfr</v>
      </c>
      <c r="C1929" s="331"/>
      <c r="D1929" s="331"/>
      <c r="E1929" s="332" t="str">
        <f>IF(OR('statement of marks'!$CV51="",E1921=""),"",'statement of marks'!$CV51)</f>
        <v/>
      </c>
      <c r="F1929" s="332" t="str">
        <f>IF(OR('statement of marks'!$CV51="",F1921=""),"",'statement of marks'!$CV51)</f>
        <v/>
      </c>
      <c r="G1929" s="332" t="str">
        <f>IF(OR('statement of marks'!$CV51="",G1921=""),"",'statement of marks'!$CV51)</f>
        <v/>
      </c>
      <c r="H1929" s="321"/>
    </row>
    <row r="1930" spans="1:8" ht="18.25" customHeight="1">
      <c r="A1930" s="305"/>
      <c r="B1930" s="350" t="str">
        <f>'statement of marks'!$CU$5</f>
        <v>dqy ehfVax</v>
      </c>
      <c r="C1930" s="333"/>
      <c r="D1930" s="333"/>
      <c r="E1930" s="333" t="str">
        <f>IF(OR('statement of marks'!$CU51="",E1921=""),"",'statement of marks'!$CU51)</f>
        <v/>
      </c>
      <c r="F1930" s="333" t="str">
        <f>IF(OR('statement of marks'!$CU51="",F1921=""),"",'statement of marks'!$CU51)</f>
        <v/>
      </c>
      <c r="G1930" s="333" t="str">
        <f>IF(OR('statement of marks'!$CU51="",G1921=""),"",'statement of marks'!$CU51)</f>
        <v/>
      </c>
      <c r="H1930" s="321"/>
    </row>
    <row r="1931" spans="1:8" ht="18.25" customHeight="1">
      <c r="A1931" s="305"/>
      <c r="B1931" s="350" t="s">
        <v>600</v>
      </c>
      <c r="C1931" s="333" t="str">
        <f>IF(OR(C1929="",C1930=""),"",C1929/C1930*100)</f>
        <v/>
      </c>
      <c r="D1931" s="333" t="str">
        <f t="shared" ref="D1931:G1931" si="47">IF(OR(D1929="",D1930=""),"",D1929/D1930*100)</f>
        <v/>
      </c>
      <c r="E1931" s="333" t="str">
        <f t="shared" si="47"/>
        <v/>
      </c>
      <c r="F1931" s="333" t="str">
        <f t="shared" si="47"/>
        <v/>
      </c>
      <c r="G1931" s="333" t="str">
        <f t="shared" si="47"/>
        <v/>
      </c>
      <c r="H1931" s="321"/>
    </row>
    <row r="1932" spans="1:8" ht="18.25" customHeight="1">
      <c r="A1932" s="305"/>
      <c r="B1932" s="350" t="s">
        <v>601</v>
      </c>
      <c r="C1932" s="333"/>
      <c r="D1932" s="333"/>
      <c r="E1932" s="333"/>
      <c r="F1932" s="333"/>
      <c r="G1932" s="333"/>
      <c r="H1932" s="321"/>
    </row>
    <row r="1933" spans="1:8" ht="18.25" customHeight="1">
      <c r="A1933" s="305"/>
      <c r="B1933" s="351" t="s">
        <v>598</v>
      </c>
      <c r="C1933" s="1028" t="str">
        <f>IF('statement of marks'!DE51="","",'statement of marks'!DE51)</f>
        <v/>
      </c>
      <c r="D1933" s="1029"/>
      <c r="E1933" s="1029"/>
      <c r="F1933" s="1029"/>
      <c r="G1933" s="1029"/>
      <c r="H1933" s="1030"/>
    </row>
    <row r="1934" spans="1:8" ht="18.25" customHeight="1">
      <c r="A1934" s="1033"/>
      <c r="B1934" s="1034"/>
      <c r="C1934" s="1026"/>
      <c r="D1934" s="1026"/>
      <c r="E1934" s="1026"/>
      <c r="F1934" s="1026"/>
      <c r="G1934" s="1026"/>
      <c r="H1934" s="1027"/>
    </row>
    <row r="1935" spans="1:8" ht="18.25" customHeight="1" thickBot="1">
      <c r="A1935" s="1031" t="s">
        <v>603</v>
      </c>
      <c r="B1935" s="1032"/>
      <c r="C1935" s="1032" t="s">
        <v>66</v>
      </c>
      <c r="D1935" s="1032"/>
      <c r="E1935" s="1032"/>
      <c r="F1935" s="1035" t="s">
        <v>604</v>
      </c>
      <c r="G1935" s="1035"/>
      <c r="H1935" s="1036"/>
    </row>
    <row r="1936" spans="1:8" ht="18.25" customHeight="1">
      <c r="A1936" s="1015" t="s">
        <v>572</v>
      </c>
      <c r="B1936" s="1016"/>
      <c r="C1936" s="1016"/>
      <c r="D1936" s="1016"/>
      <c r="E1936" s="1016"/>
      <c r="F1936" s="1016"/>
      <c r="G1936" s="1016"/>
      <c r="H1936" s="1017"/>
    </row>
    <row r="1937" spans="1:8" ht="18.25" customHeight="1">
      <c r="A1937" s="1018" t="s">
        <v>591</v>
      </c>
      <c r="B1937" s="1019"/>
      <c r="C1937" s="1019"/>
      <c r="D1937" s="1019"/>
      <c r="E1937" s="1019"/>
      <c r="F1937" s="1019"/>
      <c r="G1937" s="1019"/>
      <c r="H1937" s="1020"/>
    </row>
    <row r="1938" spans="1:8" ht="18.25" customHeight="1">
      <c r="A1938" s="305"/>
      <c r="B1938" s="1021" t="s">
        <v>67</v>
      </c>
      <c r="C1938" s="1021"/>
      <c r="D1938" s="306">
        <f>YEAR(details!F52)</f>
        <v>1900</v>
      </c>
      <c r="E1938" s="352" t="s">
        <v>574</v>
      </c>
      <c r="F1938" s="308" t="str">
        <f>'statement of marks'!$F$3</f>
        <v>2015-16</v>
      </c>
      <c r="G1938" s="1021" t="s">
        <v>575</v>
      </c>
      <c r="H1938" s="1022"/>
    </row>
    <row r="1939" spans="1:8" ht="18.25" customHeight="1">
      <c r="A1939" s="305"/>
      <c r="B1939" s="1000" t="s">
        <v>573</v>
      </c>
      <c r="C1939" s="1001"/>
      <c r="D1939" s="1013" t="str">
        <f>'statement of marks'!$A$1</f>
        <v>jk- ck- ek/;fed fo|ky; uohu] fuEckgsM+k</v>
      </c>
      <c r="E1939" s="1013"/>
      <c r="F1939" s="1013"/>
      <c r="G1939" s="1013"/>
      <c r="H1939" s="1014"/>
    </row>
    <row r="1940" spans="1:8" ht="18.25" customHeight="1">
      <c r="A1940" s="305"/>
      <c r="B1940" s="1000" t="str">
        <f>'statement of marks'!$H$3</f>
        <v xml:space="preserve">fo|ky; dk Mkbl dksM+ </v>
      </c>
      <c r="C1940" s="1001"/>
      <c r="D1940" s="1009" t="str">
        <f>'statement of marks'!$I$3</f>
        <v>00001</v>
      </c>
      <c r="E1940" s="1010"/>
      <c r="F1940" s="1011"/>
      <c r="G1940" s="1011"/>
      <c r="H1940" s="1012"/>
    </row>
    <row r="1941" spans="1:8" ht="18.25" customHeight="1">
      <c r="A1941" s="305"/>
      <c r="B1941" s="1000" t="s">
        <v>560</v>
      </c>
      <c r="C1941" s="1001"/>
      <c r="D1941" s="1013" t="str">
        <f>IF('statement of marks'!H52="","",'statement of marks'!H52)</f>
        <v>v 046</v>
      </c>
      <c r="E1941" s="1013"/>
      <c r="F1941" s="1013"/>
      <c r="G1941" s="1013"/>
      <c r="H1941" s="1014"/>
    </row>
    <row r="1942" spans="1:8" ht="18.25" customHeight="1">
      <c r="A1942" s="305"/>
      <c r="B1942" s="1000" t="s">
        <v>576</v>
      </c>
      <c r="C1942" s="1001"/>
      <c r="D1942" s="309" t="str">
        <f>IF('statement of marks'!C52="B","Nk=",IF('statement of marks'!C52="G","Nk=k",""))</f>
        <v/>
      </c>
      <c r="E1942" s="353" t="s">
        <v>566</v>
      </c>
      <c r="F1942" s="1040" t="str">
        <f>IF('statement of marks'!B52="","",'statement of marks'!B52)</f>
        <v/>
      </c>
      <c r="G1942" s="1040"/>
      <c r="H1942" s="1041"/>
    </row>
    <row r="1943" spans="1:8" ht="18.25" customHeight="1">
      <c r="A1943" s="305"/>
      <c r="B1943" s="1000" t="s">
        <v>562</v>
      </c>
      <c r="C1943" s="1001"/>
      <c r="D1943" s="1013" t="str">
        <f>IF('statement of marks'!J52="","",'statement of marks'!J52)</f>
        <v>l 046</v>
      </c>
      <c r="E1943" s="1013"/>
      <c r="F1943" s="1013"/>
      <c r="G1943" s="1013"/>
      <c r="H1943" s="1014"/>
    </row>
    <row r="1944" spans="1:8" ht="18.25" customHeight="1">
      <c r="A1944" s="305"/>
      <c r="B1944" s="1000" t="s">
        <v>561</v>
      </c>
      <c r="C1944" s="1001"/>
      <c r="D1944" s="1013" t="str">
        <f>IF('statement of marks'!I52="","",'statement of marks'!I52)</f>
        <v>c 046</v>
      </c>
      <c r="E1944" s="1013"/>
      <c r="F1944" s="1013"/>
      <c r="G1944" s="1013"/>
      <c r="H1944" s="1014"/>
    </row>
    <row r="1945" spans="1:8" ht="18.25" customHeight="1">
      <c r="A1945" s="305"/>
      <c r="B1945" s="1000" t="s">
        <v>578</v>
      </c>
      <c r="C1945" s="1001"/>
      <c r="D1945" s="1013" t="str">
        <f>IF(details!M52="","",details!M52)</f>
        <v/>
      </c>
      <c r="E1945" s="1013"/>
      <c r="F1945" s="1013"/>
      <c r="G1945" s="1013"/>
      <c r="H1945" s="1014"/>
    </row>
    <row r="1946" spans="1:8" ht="18.25" customHeight="1">
      <c r="A1946" s="305"/>
      <c r="B1946" s="1000" t="s">
        <v>623</v>
      </c>
      <c r="C1946" s="1001"/>
      <c r="D1946" s="1013" t="str">
        <f>IF(details!N52="","",details!N52)</f>
        <v/>
      </c>
      <c r="E1946" s="1013"/>
      <c r="F1946" s="1013"/>
      <c r="G1946" s="1013"/>
      <c r="H1946" s="1014"/>
    </row>
    <row r="1947" spans="1:8" ht="18.25" customHeight="1">
      <c r="A1947" s="305"/>
      <c r="B1947" s="1000" t="s">
        <v>64</v>
      </c>
      <c r="C1947" s="1001"/>
      <c r="D1947" s="311" t="str">
        <f>'statement of marks'!$D$3</f>
        <v>2 A</v>
      </c>
      <c r="E1947" s="312" t="s">
        <v>564</v>
      </c>
      <c r="F1947" s="313" t="str">
        <f>IF('statement of marks'!E52="","",'statement of marks'!E52)</f>
        <v/>
      </c>
      <c r="G1947" s="312" t="s">
        <v>577</v>
      </c>
      <c r="H1947" s="314" t="str">
        <f>IF(details!F52="","",details!F52)</f>
        <v/>
      </c>
    </row>
    <row r="1948" spans="1:8" ht="18.25" customHeight="1">
      <c r="A1948" s="305"/>
      <c r="B1948" s="1000" t="s">
        <v>567</v>
      </c>
      <c r="C1948" s="1001"/>
      <c r="D1948" s="1044" t="str">
        <f>IF('statement of marks'!F52="","",'statement of marks'!F52)</f>
        <v/>
      </c>
      <c r="E1948" s="1044"/>
      <c r="F1948" s="1044"/>
      <c r="G1948" s="1044"/>
      <c r="H1948" s="1045"/>
    </row>
    <row r="1949" spans="1:8" ht="18.25" customHeight="1">
      <c r="A1949" s="305"/>
      <c r="B1949" s="1000" t="s">
        <v>568</v>
      </c>
      <c r="C1949" s="1001"/>
      <c r="D1949" s="1037" t="str">
        <f>IF('statement of marks'!G52="","",'statement of marks'!G52)</f>
        <v/>
      </c>
      <c r="E1949" s="1037"/>
      <c r="F1949" s="1037"/>
      <c r="G1949" s="1037"/>
      <c r="H1949" s="1038"/>
    </row>
    <row r="1950" spans="1:8" ht="18.25" customHeight="1">
      <c r="A1950" s="305"/>
      <c r="B1950" s="1023" t="s">
        <v>579</v>
      </c>
      <c r="C1950" s="1024"/>
      <c r="D1950" s="1024"/>
      <c r="E1950" s="1025"/>
      <c r="F1950" s="1046" t="str">
        <f>IF(details!P52="","",details!P52)</f>
        <v/>
      </c>
      <c r="G1950" s="1046"/>
      <c r="H1950" s="1047"/>
    </row>
    <row r="1951" spans="1:8" ht="18.25" customHeight="1">
      <c r="A1951" s="305"/>
      <c r="B1951" s="1000" t="s">
        <v>583</v>
      </c>
      <c r="C1951" s="1001"/>
      <c r="D1951" s="1013" t="str">
        <f>IF(details!L52="","",details!L52)</f>
        <v>Ik 046</v>
      </c>
      <c r="E1951" s="1013"/>
      <c r="F1951" s="1013"/>
      <c r="G1951" s="1013"/>
      <c r="H1951" s="1014"/>
    </row>
    <row r="1952" spans="1:8" ht="18.25" customHeight="1">
      <c r="A1952" s="305"/>
      <c r="B1952" s="1000" t="s">
        <v>584</v>
      </c>
      <c r="C1952" s="1001"/>
      <c r="D1952" s="1013" t="str">
        <f>IF(details!O52="","",details!O52)</f>
        <v/>
      </c>
      <c r="E1952" s="1013"/>
      <c r="F1952" s="1013"/>
      <c r="G1952" s="1013"/>
      <c r="H1952" s="1014"/>
    </row>
    <row r="1953" spans="1:8" ht="18.25" customHeight="1">
      <c r="A1953" s="305"/>
      <c r="B1953" s="1000" t="s">
        <v>585</v>
      </c>
      <c r="C1953" s="1001"/>
      <c r="D1953" s="354" t="str">
        <f>IF('statement of marks'!CX52="mRrh.kZ",'statement of marks'!$D$3,"")</f>
        <v/>
      </c>
      <c r="E1953" s="1003" t="s">
        <v>586</v>
      </c>
      <c r="F1953" s="1003"/>
      <c r="G1953" s="1042" t="str">
        <f>IF(D1953="","",D1953+1)</f>
        <v/>
      </c>
      <c r="H1953" s="1043"/>
    </row>
    <row r="1954" spans="1:8" ht="18.25" customHeight="1">
      <c r="A1954" s="305"/>
      <c r="B1954" s="1000" t="s">
        <v>587</v>
      </c>
      <c r="C1954" s="1001"/>
      <c r="D1954" s="1049">
        <f>IF(details!$L$4="","",details!$L$4)</f>
        <v>42460</v>
      </c>
      <c r="E1954" s="1050"/>
      <c r="F1954" s="1003"/>
      <c r="G1954" s="1003"/>
      <c r="H1954" s="1048"/>
    </row>
    <row r="1955" spans="1:8" ht="18.25" customHeight="1">
      <c r="A1955" s="305"/>
      <c r="B1955" s="1003"/>
      <c r="C1955" s="1003"/>
      <c r="D1955" s="1004"/>
      <c r="E1955" s="1005"/>
      <c r="F1955" s="1002"/>
      <c r="G1955" s="1002"/>
      <c r="H1955" s="1008"/>
    </row>
    <row r="1956" spans="1:8" ht="18.25" customHeight="1">
      <c r="A1956" s="305"/>
      <c r="B1956" s="1003" t="str">
        <f>IF(details!$H$4="","",details!$H$4)</f>
        <v>Jherh js[kk oekZ</v>
      </c>
      <c r="C1956" s="1003"/>
      <c r="D1956" s="1004"/>
      <c r="E1956" s="1005"/>
      <c r="F1956" s="1002" t="str">
        <f>IF(details!$E$4="","",details!$E$4)</f>
        <v>Jh jk/ks';ke tk'kh</v>
      </c>
      <c r="G1956" s="1002"/>
      <c r="H1956" s="1008"/>
    </row>
    <row r="1957" spans="1:8" ht="18.25" customHeight="1">
      <c r="A1957" s="1039" t="s">
        <v>588</v>
      </c>
      <c r="B1957" s="1002"/>
      <c r="C1957" s="1002"/>
      <c r="D1957" s="1002" t="s">
        <v>589</v>
      </c>
      <c r="E1957" s="1002"/>
      <c r="F1957" s="1002" t="s">
        <v>590</v>
      </c>
      <c r="G1957" s="1002"/>
      <c r="H1957" s="1008"/>
    </row>
    <row r="1958" spans="1:8" ht="18.25" customHeight="1">
      <c r="A1958" s="1018" t="s">
        <v>599</v>
      </c>
      <c r="B1958" s="1019"/>
      <c r="C1958" s="1019"/>
      <c r="D1958" s="1019"/>
      <c r="E1958" s="1019"/>
      <c r="F1958" s="1019"/>
      <c r="G1958" s="1019"/>
      <c r="H1958" s="1020"/>
    </row>
    <row r="1959" spans="1:8" ht="18.25" customHeight="1">
      <c r="A1959" s="305"/>
      <c r="B1959" s="351" t="s">
        <v>560</v>
      </c>
      <c r="C1959" s="1013" t="str">
        <f>IF('statement of marks'!H52="","",'statement of marks'!H52)</f>
        <v>v 046</v>
      </c>
      <c r="D1959" s="1013"/>
      <c r="E1959" s="1013"/>
      <c r="F1959" s="1013"/>
      <c r="G1959" s="1013"/>
      <c r="H1959" s="1014"/>
    </row>
    <row r="1960" spans="1:8" ht="18.25" customHeight="1">
      <c r="A1960" s="305"/>
      <c r="B1960" s="351" t="s">
        <v>561</v>
      </c>
      <c r="C1960" s="1013" t="str">
        <f>IF('statement of marks'!I52="","",'statement of marks'!I52)</f>
        <v>c 046</v>
      </c>
      <c r="D1960" s="1013"/>
      <c r="E1960" s="1013"/>
      <c r="F1960" s="1013"/>
      <c r="G1960" s="1013"/>
      <c r="H1960" s="1014"/>
    </row>
    <row r="1961" spans="1:8" ht="18.25" customHeight="1">
      <c r="A1961" s="305"/>
      <c r="B1961" s="351" t="s">
        <v>562</v>
      </c>
      <c r="C1961" s="1013" t="str">
        <f>IF('statement of marks'!J52="","",'statement of marks'!J52)</f>
        <v>l 046</v>
      </c>
      <c r="D1961" s="1013"/>
      <c r="E1961" s="1013"/>
      <c r="F1961" s="1013"/>
      <c r="G1961" s="1013"/>
      <c r="H1961" s="1014"/>
    </row>
    <row r="1962" spans="1:8" ht="18.25" customHeight="1">
      <c r="A1962" s="305"/>
      <c r="B1962" s="351" t="s">
        <v>567</v>
      </c>
      <c r="C1962" s="317" t="str">
        <f>IF('statement of marks'!F52="","",'statement of marks'!F52)</f>
        <v/>
      </c>
      <c r="D1962" s="318" t="s">
        <v>602</v>
      </c>
      <c r="E1962" s="1037" t="str">
        <f>IF('statement of marks'!G52="","",'statement of marks'!G52)</f>
        <v/>
      </c>
      <c r="F1962" s="1037"/>
      <c r="G1962" s="1037"/>
      <c r="H1962" s="1038"/>
    </row>
    <row r="1963" spans="1:8" ht="18.25" customHeight="1">
      <c r="A1963" s="305"/>
      <c r="B1963" s="351" t="s">
        <v>565</v>
      </c>
      <c r="C1963" s="319" t="s">
        <v>592</v>
      </c>
      <c r="D1963" s="320" t="s">
        <v>593</v>
      </c>
      <c r="E1963" s="320" t="s">
        <v>594</v>
      </c>
      <c r="F1963" s="320" t="s">
        <v>595</v>
      </c>
      <c r="G1963" s="320" t="s">
        <v>596</v>
      </c>
      <c r="H1963" s="321"/>
    </row>
    <row r="1964" spans="1:8" ht="18.25" customHeight="1">
      <c r="A1964" s="305"/>
      <c r="B1964" s="350" t="s">
        <v>597</v>
      </c>
      <c r="C1964" s="323" t="str">
        <f>IF(AND('statement of marks'!$D$3=1,'statement of marks'!CX52="mRrh.kZ"),'statement of marks'!$F$3,"")</f>
        <v/>
      </c>
      <c r="D1964" s="323" t="str">
        <f>IF(AND('statement of marks'!$D$3=2,'statement of marks'!CX52="mRrh.kZ"),'statement of marks'!$F$3,"")</f>
        <v/>
      </c>
      <c r="E1964" s="323" t="str">
        <f>IF(AND('statement of marks'!$D$3=3,'statement of marks'!CX52="mRrh.kZ"),'statement of marks'!$F$3,"")</f>
        <v/>
      </c>
      <c r="F1964" s="323" t="str">
        <f>IF(AND('statement of marks'!$D$3=4,'statement of marks'!CX52="mRrh.kZ"),'statement of marks'!$F$3,"")</f>
        <v/>
      </c>
      <c r="G1964" s="323" t="str">
        <f>IF(AND('statement of marks'!$D$3=5,'statement of marks'!CX52="mRrh.kZ"),'statement of marks'!$F$3,"")</f>
        <v/>
      </c>
      <c r="H1964" s="321"/>
    </row>
    <row r="1965" spans="1:8" ht="18.25" customHeight="1">
      <c r="A1965" s="305"/>
      <c r="B1965" s="350" t="str">
        <f>'statement of marks'!$BZ$5</f>
        <v>fgUnh</v>
      </c>
      <c r="C1965" s="324"/>
      <c r="D1965" s="325"/>
      <c r="E1965" s="326" t="str">
        <f>IF(OR('statement of marks'!$CB52="",E1964=""),"",'statement of marks'!$CB52)</f>
        <v/>
      </c>
      <c r="F1965" s="326" t="str">
        <f>IF(OR('statement of marks'!$CB52="",F1964=""),"",'statement of marks'!$CB52)</f>
        <v/>
      </c>
      <c r="G1965" s="326" t="str">
        <f>IF(OR('statement of marks'!$CB52="",G1964=""),"",'statement of marks'!$CB52)</f>
        <v/>
      </c>
      <c r="H1965" s="321"/>
    </row>
    <row r="1966" spans="1:8" ht="18.25" customHeight="1">
      <c r="A1966" s="305"/>
      <c r="B1966" s="350" t="str">
        <f>'statement of marks'!$CC$5</f>
        <v>vaxszth</v>
      </c>
      <c r="C1966" s="324"/>
      <c r="D1966" s="325"/>
      <c r="E1966" s="326" t="str">
        <f>IF(OR('statement of marks'!$CE52="",E1964=""),"",'statement of marks'!$CE52)</f>
        <v/>
      </c>
      <c r="F1966" s="326" t="str">
        <f>IF(OR('statement of marks'!$CE52="",F1964=""),"",'statement of marks'!$CE52)</f>
        <v/>
      </c>
      <c r="G1966" s="326" t="str">
        <f>IF(OR('statement of marks'!$CE52="",G1964=""),"",'statement of marks'!$CE52)</f>
        <v/>
      </c>
      <c r="H1966" s="321"/>
    </row>
    <row r="1967" spans="1:8" ht="18.25" customHeight="1">
      <c r="A1967" s="305"/>
      <c r="B1967" s="350" t="str">
        <f>'statement of marks'!$CF$5</f>
        <v>xf.kr</v>
      </c>
      <c r="C1967" s="324"/>
      <c r="D1967" s="325"/>
      <c r="E1967" s="326" t="str">
        <f>IF(OR('statement of marks'!$CH52="",E1964=""),"",'statement of marks'!$CH52)</f>
        <v/>
      </c>
      <c r="F1967" s="326" t="str">
        <f>IF(OR('statement of marks'!$CH52="",F1964=""),"",'statement of marks'!$CH52)</f>
        <v/>
      </c>
      <c r="G1967" s="326" t="str">
        <f>IF(OR('statement of marks'!$CH52="",G1964=""),"",'statement of marks'!$CH52)</f>
        <v/>
      </c>
      <c r="H1967" s="321"/>
    </row>
    <row r="1968" spans="1:8" ht="18.25" customHeight="1">
      <c r="A1968" s="305"/>
      <c r="B1968" s="350" t="str">
        <f>'statement of marks'!$CI$5</f>
        <v>Ik;kZoj.k v/;;u</v>
      </c>
      <c r="C1968" s="324"/>
      <c r="D1968" s="325"/>
      <c r="E1968" s="326" t="str">
        <f>IF(OR('statement of marks'!$CK52="",E1965=""),"",'statement of marks'!$CK52)</f>
        <v/>
      </c>
      <c r="F1968" s="326" t="str">
        <f>IF(OR('statement of marks'!$CK52="",F1965=""),"",'statement of marks'!$CK52)</f>
        <v/>
      </c>
      <c r="G1968" s="326" t="str">
        <f>IF(OR('statement of marks'!$CK52="",G1965=""),"",'statement of marks'!$CK52)</f>
        <v/>
      </c>
      <c r="H1968" s="321"/>
    </row>
    <row r="1969" spans="1:8" ht="18.25" customHeight="1">
      <c r="A1969" s="305"/>
      <c r="B1969" s="350" t="str">
        <f>'statement of marks'!$CL$5</f>
        <v>dk;kZuqHko</v>
      </c>
      <c r="C1969" s="324"/>
      <c r="D1969" s="325"/>
      <c r="E1969" s="326" t="str">
        <f>IF(OR('statement of marks'!$CN52="",E1964=""),"",'statement of marks'!$CN52)</f>
        <v/>
      </c>
      <c r="F1969" s="326" t="str">
        <f>IF(OR('statement of marks'!$CN52="",F1964=""),"",'statement of marks'!$CN52)</f>
        <v/>
      </c>
      <c r="G1969" s="326" t="str">
        <f>IF(OR('statement of marks'!$CN52="",G1964=""),"",'statement of marks'!$CN52)</f>
        <v/>
      </c>
      <c r="H1969" s="321"/>
    </row>
    <row r="1970" spans="1:8" ht="18.25" customHeight="1">
      <c r="A1970" s="305"/>
      <c r="B1970" s="350" t="str">
        <f>'statement of marks'!$CO$5</f>
        <v>dyk f'k{kk</v>
      </c>
      <c r="C1970" s="324"/>
      <c r="D1970" s="325"/>
      <c r="E1970" s="327" t="str">
        <f>IF(OR('statement of marks'!$CQ52="",E1964=""),"",'statement of marks'!$CQ52)</f>
        <v/>
      </c>
      <c r="F1970" s="327" t="str">
        <f>IF(OR('statement of marks'!$CQ52="",F1964=""),"",'statement of marks'!$CQ52)</f>
        <v/>
      </c>
      <c r="G1970" s="327" t="str">
        <f>IF(OR('statement of marks'!$CQ52="",G1964=""),"",'statement of marks'!$CQ52)</f>
        <v/>
      </c>
      <c r="H1970" s="321"/>
    </row>
    <row r="1971" spans="1:8" ht="18.25" customHeight="1">
      <c r="A1971" s="305"/>
      <c r="B1971" s="328" t="s">
        <v>624</v>
      </c>
      <c r="C1971" s="329" t="str">
        <f>C1964</f>
        <v/>
      </c>
      <c r="D1971" s="329" t="str">
        <f>D1964</f>
        <v/>
      </c>
      <c r="E1971" s="330" t="str">
        <f>E1964</f>
        <v/>
      </c>
      <c r="F1971" s="329" t="str">
        <f>F1964</f>
        <v/>
      </c>
      <c r="G1971" s="329" t="str">
        <f>G1964</f>
        <v/>
      </c>
      <c r="H1971" s="321"/>
    </row>
    <row r="1972" spans="1:8" ht="18.25" customHeight="1">
      <c r="A1972" s="305"/>
      <c r="B1972" s="350" t="str">
        <f>'statement of marks'!$CV$5</f>
        <v>Nk= mifLFkfr</v>
      </c>
      <c r="C1972" s="331"/>
      <c r="D1972" s="331"/>
      <c r="E1972" s="332" t="str">
        <f>IF(OR('statement of marks'!$CV52="",E1964=""),"",'statement of marks'!$CV52)</f>
        <v/>
      </c>
      <c r="F1972" s="332" t="str">
        <f>IF(OR('statement of marks'!$CV52="",F1964=""),"",'statement of marks'!$CV52)</f>
        <v/>
      </c>
      <c r="G1972" s="332" t="str">
        <f>IF(OR('statement of marks'!$CV52="",G1964=""),"",'statement of marks'!$CV52)</f>
        <v/>
      </c>
      <c r="H1972" s="321"/>
    </row>
    <row r="1973" spans="1:8" ht="18.25" customHeight="1">
      <c r="A1973" s="305"/>
      <c r="B1973" s="350" t="str">
        <f>'statement of marks'!$CU$5</f>
        <v>dqy ehfVax</v>
      </c>
      <c r="C1973" s="333"/>
      <c r="D1973" s="333"/>
      <c r="E1973" s="333" t="str">
        <f>IF(OR('statement of marks'!$CU52="",E1964=""),"",'statement of marks'!$CU52)</f>
        <v/>
      </c>
      <c r="F1973" s="333" t="str">
        <f>IF(OR('statement of marks'!$CU52="",F1964=""),"",'statement of marks'!$CU52)</f>
        <v/>
      </c>
      <c r="G1973" s="333" t="str">
        <f>IF(OR('statement of marks'!$CU52="",G1964=""),"",'statement of marks'!$CU52)</f>
        <v/>
      </c>
      <c r="H1973" s="321"/>
    </row>
    <row r="1974" spans="1:8" ht="18.25" customHeight="1">
      <c r="A1974" s="305"/>
      <c r="B1974" s="350" t="s">
        <v>600</v>
      </c>
      <c r="C1974" s="333" t="str">
        <f>IF(OR(C1972="",C1973=""),"",C1972/C1973*100)</f>
        <v/>
      </c>
      <c r="D1974" s="333" t="str">
        <f t="shared" ref="D1974:G1974" si="48">IF(OR(D1972="",D1973=""),"",D1972/D1973*100)</f>
        <v/>
      </c>
      <c r="E1974" s="333" t="str">
        <f t="shared" si="48"/>
        <v/>
      </c>
      <c r="F1974" s="333" t="str">
        <f t="shared" si="48"/>
        <v/>
      </c>
      <c r="G1974" s="333" t="str">
        <f t="shared" si="48"/>
        <v/>
      </c>
      <c r="H1974" s="321"/>
    </row>
    <row r="1975" spans="1:8" ht="18.25" customHeight="1">
      <c r="A1975" s="305"/>
      <c r="B1975" s="350" t="s">
        <v>601</v>
      </c>
      <c r="C1975" s="333"/>
      <c r="D1975" s="333"/>
      <c r="E1975" s="333"/>
      <c r="F1975" s="333"/>
      <c r="G1975" s="333"/>
      <c r="H1975" s="321"/>
    </row>
    <row r="1976" spans="1:8" ht="18.25" customHeight="1">
      <c r="A1976" s="305"/>
      <c r="B1976" s="351" t="s">
        <v>598</v>
      </c>
      <c r="C1976" s="1028" t="str">
        <f>IF('statement of marks'!DE52="","",'statement of marks'!DE52)</f>
        <v/>
      </c>
      <c r="D1976" s="1029"/>
      <c r="E1976" s="1029"/>
      <c r="F1976" s="1029"/>
      <c r="G1976" s="1029"/>
      <c r="H1976" s="1030"/>
    </row>
    <row r="1977" spans="1:8" ht="18.25" customHeight="1">
      <c r="A1977" s="1033"/>
      <c r="B1977" s="1034"/>
      <c r="C1977" s="1026"/>
      <c r="D1977" s="1026"/>
      <c r="E1977" s="1026"/>
      <c r="F1977" s="1026"/>
      <c r="G1977" s="1026"/>
      <c r="H1977" s="1027"/>
    </row>
    <row r="1978" spans="1:8" ht="18.25" customHeight="1" thickBot="1">
      <c r="A1978" s="1031" t="s">
        <v>603</v>
      </c>
      <c r="B1978" s="1032"/>
      <c r="C1978" s="1032" t="s">
        <v>66</v>
      </c>
      <c r="D1978" s="1032"/>
      <c r="E1978" s="1032"/>
      <c r="F1978" s="1035" t="s">
        <v>604</v>
      </c>
      <c r="G1978" s="1035"/>
      <c r="H1978" s="1036"/>
    </row>
    <row r="1979" spans="1:8" ht="18.25" customHeight="1">
      <c r="A1979" s="1015" t="s">
        <v>572</v>
      </c>
      <c r="B1979" s="1016"/>
      <c r="C1979" s="1016"/>
      <c r="D1979" s="1016"/>
      <c r="E1979" s="1016"/>
      <c r="F1979" s="1016"/>
      <c r="G1979" s="1016"/>
      <c r="H1979" s="1017"/>
    </row>
    <row r="1980" spans="1:8" ht="18.25" customHeight="1">
      <c r="A1980" s="1018" t="s">
        <v>591</v>
      </c>
      <c r="B1980" s="1019"/>
      <c r="C1980" s="1019"/>
      <c r="D1980" s="1019"/>
      <c r="E1980" s="1019"/>
      <c r="F1980" s="1019"/>
      <c r="G1980" s="1019"/>
      <c r="H1980" s="1020"/>
    </row>
    <row r="1981" spans="1:8" ht="18.25" customHeight="1">
      <c r="A1981" s="305"/>
      <c r="B1981" s="1021" t="s">
        <v>67</v>
      </c>
      <c r="C1981" s="1021"/>
      <c r="D1981" s="306">
        <f>YEAR(details!F53)</f>
        <v>1900</v>
      </c>
      <c r="E1981" s="352" t="s">
        <v>574</v>
      </c>
      <c r="F1981" s="308" t="str">
        <f>'statement of marks'!$F$3</f>
        <v>2015-16</v>
      </c>
      <c r="G1981" s="1021" t="s">
        <v>575</v>
      </c>
      <c r="H1981" s="1022"/>
    </row>
    <row r="1982" spans="1:8" ht="18.25" customHeight="1">
      <c r="A1982" s="305"/>
      <c r="B1982" s="1000" t="s">
        <v>573</v>
      </c>
      <c r="C1982" s="1001"/>
      <c r="D1982" s="1013" t="str">
        <f>'statement of marks'!$A$1</f>
        <v>jk- ck- ek/;fed fo|ky; uohu] fuEckgsM+k</v>
      </c>
      <c r="E1982" s="1013"/>
      <c r="F1982" s="1013"/>
      <c r="G1982" s="1013"/>
      <c r="H1982" s="1014"/>
    </row>
    <row r="1983" spans="1:8" ht="18.25" customHeight="1">
      <c r="A1983" s="305"/>
      <c r="B1983" s="1000" t="str">
        <f>'statement of marks'!$H$3</f>
        <v xml:space="preserve">fo|ky; dk Mkbl dksM+ </v>
      </c>
      <c r="C1983" s="1001"/>
      <c r="D1983" s="1009" t="str">
        <f>'statement of marks'!$I$3</f>
        <v>00001</v>
      </c>
      <c r="E1983" s="1010"/>
      <c r="F1983" s="1011"/>
      <c r="G1983" s="1011"/>
      <c r="H1983" s="1012"/>
    </row>
    <row r="1984" spans="1:8" ht="18.25" customHeight="1">
      <c r="A1984" s="305"/>
      <c r="B1984" s="1000" t="s">
        <v>560</v>
      </c>
      <c r="C1984" s="1001"/>
      <c r="D1984" s="1013" t="str">
        <f>IF('statement of marks'!H53="","",'statement of marks'!H53)</f>
        <v>v 047</v>
      </c>
      <c r="E1984" s="1013"/>
      <c r="F1984" s="1013"/>
      <c r="G1984" s="1013"/>
      <c r="H1984" s="1014"/>
    </row>
    <row r="1985" spans="1:8" ht="18.25" customHeight="1">
      <c r="A1985" s="305"/>
      <c r="B1985" s="1000" t="s">
        <v>576</v>
      </c>
      <c r="C1985" s="1001"/>
      <c r="D1985" s="309" t="str">
        <f>IF('statement of marks'!C53="B","Nk=",IF('statement of marks'!C53="G","Nk=k",""))</f>
        <v/>
      </c>
      <c r="E1985" s="353" t="s">
        <v>566</v>
      </c>
      <c r="F1985" s="1040" t="str">
        <f>IF('statement of marks'!B53="","",'statement of marks'!B53)</f>
        <v/>
      </c>
      <c r="G1985" s="1040"/>
      <c r="H1985" s="1041"/>
    </row>
    <row r="1986" spans="1:8" ht="18.25" customHeight="1">
      <c r="A1986" s="305"/>
      <c r="B1986" s="1000" t="s">
        <v>562</v>
      </c>
      <c r="C1986" s="1001"/>
      <c r="D1986" s="1013" t="str">
        <f>IF('statement of marks'!J53="","",'statement of marks'!J53)</f>
        <v>l 047</v>
      </c>
      <c r="E1986" s="1013"/>
      <c r="F1986" s="1013"/>
      <c r="G1986" s="1013"/>
      <c r="H1986" s="1014"/>
    </row>
    <row r="1987" spans="1:8" ht="18.25" customHeight="1">
      <c r="A1987" s="305"/>
      <c r="B1987" s="1000" t="s">
        <v>561</v>
      </c>
      <c r="C1987" s="1001"/>
      <c r="D1987" s="1013" t="str">
        <f>IF('statement of marks'!I53="","",'statement of marks'!I53)</f>
        <v>c 047</v>
      </c>
      <c r="E1987" s="1013"/>
      <c r="F1987" s="1013"/>
      <c r="G1987" s="1013"/>
      <c r="H1987" s="1014"/>
    </row>
    <row r="1988" spans="1:8" ht="18.25" customHeight="1">
      <c r="A1988" s="305"/>
      <c r="B1988" s="1000" t="s">
        <v>578</v>
      </c>
      <c r="C1988" s="1001"/>
      <c r="D1988" s="1013" t="str">
        <f>IF(details!M53="","",details!M53)</f>
        <v/>
      </c>
      <c r="E1988" s="1013"/>
      <c r="F1988" s="1013"/>
      <c r="G1988" s="1013"/>
      <c r="H1988" s="1014"/>
    </row>
    <row r="1989" spans="1:8" ht="18.25" customHeight="1">
      <c r="A1989" s="305"/>
      <c r="B1989" s="1000" t="s">
        <v>623</v>
      </c>
      <c r="C1989" s="1001"/>
      <c r="D1989" s="1013" t="str">
        <f>IF(details!N53="","",details!N53)</f>
        <v/>
      </c>
      <c r="E1989" s="1013"/>
      <c r="F1989" s="1013"/>
      <c r="G1989" s="1013"/>
      <c r="H1989" s="1014"/>
    </row>
    <row r="1990" spans="1:8" ht="18.25" customHeight="1">
      <c r="A1990" s="305"/>
      <c r="B1990" s="1000" t="s">
        <v>64</v>
      </c>
      <c r="C1990" s="1001"/>
      <c r="D1990" s="311" t="str">
        <f>'statement of marks'!$D$3</f>
        <v>2 A</v>
      </c>
      <c r="E1990" s="312" t="s">
        <v>564</v>
      </c>
      <c r="F1990" s="313" t="str">
        <f>IF('statement of marks'!E53="","",'statement of marks'!E53)</f>
        <v/>
      </c>
      <c r="G1990" s="312" t="s">
        <v>577</v>
      </c>
      <c r="H1990" s="314" t="str">
        <f>IF(details!F53="","",details!F53)</f>
        <v/>
      </c>
    </row>
    <row r="1991" spans="1:8" ht="18.25" customHeight="1">
      <c r="A1991" s="305"/>
      <c r="B1991" s="1000" t="s">
        <v>567</v>
      </c>
      <c r="C1991" s="1001"/>
      <c r="D1991" s="1044" t="str">
        <f>IF('statement of marks'!F53="","",'statement of marks'!F53)</f>
        <v/>
      </c>
      <c r="E1991" s="1044"/>
      <c r="F1991" s="1044"/>
      <c r="G1991" s="1044"/>
      <c r="H1991" s="1045"/>
    </row>
    <row r="1992" spans="1:8" ht="18.25" customHeight="1">
      <c r="A1992" s="305"/>
      <c r="B1992" s="1000" t="s">
        <v>568</v>
      </c>
      <c r="C1992" s="1001"/>
      <c r="D1992" s="1037" t="str">
        <f>IF('statement of marks'!G53="","",'statement of marks'!G53)</f>
        <v/>
      </c>
      <c r="E1992" s="1037"/>
      <c r="F1992" s="1037"/>
      <c r="G1992" s="1037"/>
      <c r="H1992" s="1038"/>
    </row>
    <row r="1993" spans="1:8" ht="18.25" customHeight="1">
      <c r="A1993" s="305"/>
      <c r="B1993" s="1023" t="s">
        <v>579</v>
      </c>
      <c r="C1993" s="1024"/>
      <c r="D1993" s="1024"/>
      <c r="E1993" s="1025"/>
      <c r="F1993" s="1046" t="str">
        <f>IF(details!P53="","",details!P53)</f>
        <v/>
      </c>
      <c r="G1993" s="1046"/>
      <c r="H1993" s="1047"/>
    </row>
    <row r="1994" spans="1:8" ht="18.25" customHeight="1">
      <c r="A1994" s="305"/>
      <c r="B1994" s="1000" t="s">
        <v>583</v>
      </c>
      <c r="C1994" s="1001"/>
      <c r="D1994" s="1013" t="str">
        <f>IF(details!L53="","",details!L53)</f>
        <v>Ik 047</v>
      </c>
      <c r="E1994" s="1013"/>
      <c r="F1994" s="1013"/>
      <c r="G1994" s="1013"/>
      <c r="H1994" s="1014"/>
    </row>
    <row r="1995" spans="1:8" ht="18.25" customHeight="1">
      <c r="A1995" s="305"/>
      <c r="B1995" s="1000" t="s">
        <v>584</v>
      </c>
      <c r="C1995" s="1001"/>
      <c r="D1995" s="1013" t="str">
        <f>IF(details!O53="","",details!O53)</f>
        <v/>
      </c>
      <c r="E1995" s="1013"/>
      <c r="F1995" s="1013"/>
      <c r="G1995" s="1013"/>
      <c r="H1995" s="1014"/>
    </row>
    <row r="1996" spans="1:8" ht="18.25" customHeight="1">
      <c r="A1996" s="305"/>
      <c r="B1996" s="1000" t="s">
        <v>585</v>
      </c>
      <c r="C1996" s="1001"/>
      <c r="D1996" s="354" t="str">
        <f>IF('statement of marks'!CX53="mRrh.kZ",'statement of marks'!$D$3,"")</f>
        <v/>
      </c>
      <c r="E1996" s="1003" t="s">
        <v>586</v>
      </c>
      <c r="F1996" s="1003"/>
      <c r="G1996" s="1042" t="str">
        <f>IF(D1996="","",D1996+1)</f>
        <v/>
      </c>
      <c r="H1996" s="1043"/>
    </row>
    <row r="1997" spans="1:8" ht="18.25" customHeight="1">
      <c r="A1997" s="305"/>
      <c r="B1997" s="1000" t="s">
        <v>587</v>
      </c>
      <c r="C1997" s="1001"/>
      <c r="D1997" s="1049">
        <f>IF(details!$L$4="","",details!$L$4)</f>
        <v>42460</v>
      </c>
      <c r="E1997" s="1050"/>
      <c r="F1997" s="1003"/>
      <c r="G1997" s="1003"/>
      <c r="H1997" s="1048"/>
    </row>
    <row r="1998" spans="1:8" ht="18.25" customHeight="1">
      <c r="A1998" s="305"/>
      <c r="B1998" s="1003"/>
      <c r="C1998" s="1003"/>
      <c r="D1998" s="1004"/>
      <c r="E1998" s="1005"/>
      <c r="F1998" s="1002"/>
      <c r="G1998" s="1002"/>
      <c r="H1998" s="1008"/>
    </row>
    <row r="1999" spans="1:8" ht="18.25" customHeight="1">
      <c r="A1999" s="305"/>
      <c r="B1999" s="1003" t="str">
        <f>IF(details!$H$4="","",details!$H$4)</f>
        <v>Jherh js[kk oekZ</v>
      </c>
      <c r="C1999" s="1003"/>
      <c r="D1999" s="1004"/>
      <c r="E1999" s="1005"/>
      <c r="F1999" s="1002" t="str">
        <f>IF(details!$E$4="","",details!$E$4)</f>
        <v>Jh jk/ks';ke tk'kh</v>
      </c>
      <c r="G1999" s="1002"/>
      <c r="H1999" s="1008"/>
    </row>
    <row r="2000" spans="1:8" ht="18.25" customHeight="1">
      <c r="A2000" s="1039" t="s">
        <v>588</v>
      </c>
      <c r="B2000" s="1002"/>
      <c r="C2000" s="1002"/>
      <c r="D2000" s="1002" t="s">
        <v>589</v>
      </c>
      <c r="E2000" s="1002"/>
      <c r="F2000" s="1002" t="s">
        <v>590</v>
      </c>
      <c r="G2000" s="1002"/>
      <c r="H2000" s="1008"/>
    </row>
    <row r="2001" spans="1:8" ht="18.25" customHeight="1">
      <c r="A2001" s="1018" t="s">
        <v>599</v>
      </c>
      <c r="B2001" s="1019"/>
      <c r="C2001" s="1019"/>
      <c r="D2001" s="1019"/>
      <c r="E2001" s="1019"/>
      <c r="F2001" s="1019"/>
      <c r="G2001" s="1019"/>
      <c r="H2001" s="1020"/>
    </row>
    <row r="2002" spans="1:8" ht="18.25" customHeight="1">
      <c r="A2002" s="305"/>
      <c r="B2002" s="351" t="s">
        <v>560</v>
      </c>
      <c r="C2002" s="1013" t="str">
        <f>IF('statement of marks'!H53="","",'statement of marks'!H53)</f>
        <v>v 047</v>
      </c>
      <c r="D2002" s="1013"/>
      <c r="E2002" s="1013"/>
      <c r="F2002" s="1013"/>
      <c r="G2002" s="1013"/>
      <c r="H2002" s="1014"/>
    </row>
    <row r="2003" spans="1:8" ht="18.25" customHeight="1">
      <c r="A2003" s="305"/>
      <c r="B2003" s="351" t="s">
        <v>561</v>
      </c>
      <c r="C2003" s="1013" t="str">
        <f>IF('statement of marks'!I53="","",'statement of marks'!I53)</f>
        <v>c 047</v>
      </c>
      <c r="D2003" s="1013"/>
      <c r="E2003" s="1013"/>
      <c r="F2003" s="1013"/>
      <c r="G2003" s="1013"/>
      <c r="H2003" s="1014"/>
    </row>
    <row r="2004" spans="1:8" ht="18.25" customHeight="1">
      <c r="A2004" s="305"/>
      <c r="B2004" s="351" t="s">
        <v>562</v>
      </c>
      <c r="C2004" s="1013" t="str">
        <f>IF('statement of marks'!J53="","",'statement of marks'!J53)</f>
        <v>l 047</v>
      </c>
      <c r="D2004" s="1013"/>
      <c r="E2004" s="1013"/>
      <c r="F2004" s="1013"/>
      <c r="G2004" s="1013"/>
      <c r="H2004" s="1014"/>
    </row>
    <row r="2005" spans="1:8" ht="18.25" customHeight="1">
      <c r="A2005" s="305"/>
      <c r="B2005" s="351" t="s">
        <v>567</v>
      </c>
      <c r="C2005" s="317" t="str">
        <f>IF('statement of marks'!F53="","",'statement of marks'!F53)</f>
        <v/>
      </c>
      <c r="D2005" s="318" t="s">
        <v>602</v>
      </c>
      <c r="E2005" s="1037" t="str">
        <f>IF('statement of marks'!G53="","",'statement of marks'!G53)</f>
        <v/>
      </c>
      <c r="F2005" s="1037"/>
      <c r="G2005" s="1037"/>
      <c r="H2005" s="1038"/>
    </row>
    <row r="2006" spans="1:8" ht="18.25" customHeight="1">
      <c r="A2006" s="305"/>
      <c r="B2006" s="351" t="s">
        <v>565</v>
      </c>
      <c r="C2006" s="319" t="s">
        <v>592</v>
      </c>
      <c r="D2006" s="320" t="s">
        <v>593</v>
      </c>
      <c r="E2006" s="320" t="s">
        <v>594</v>
      </c>
      <c r="F2006" s="320" t="s">
        <v>595</v>
      </c>
      <c r="G2006" s="320" t="s">
        <v>596</v>
      </c>
      <c r="H2006" s="321"/>
    </row>
    <row r="2007" spans="1:8" ht="18.25" customHeight="1">
      <c r="A2007" s="305"/>
      <c r="B2007" s="350" t="s">
        <v>597</v>
      </c>
      <c r="C2007" s="323" t="str">
        <f>IF(AND('statement of marks'!$D$3=1,'statement of marks'!CX53="mRrh.kZ"),'statement of marks'!$F$3,"")</f>
        <v/>
      </c>
      <c r="D2007" s="323" t="str">
        <f>IF(AND('statement of marks'!$D$3=2,'statement of marks'!CX53="mRrh.kZ"),'statement of marks'!$F$3,"")</f>
        <v/>
      </c>
      <c r="E2007" s="323" t="str">
        <f>IF(AND('statement of marks'!$D$3=3,'statement of marks'!CX53="mRrh.kZ"),'statement of marks'!$F$3,"")</f>
        <v/>
      </c>
      <c r="F2007" s="323" t="str">
        <f>IF(AND('statement of marks'!$D$3=4,'statement of marks'!CX53="mRrh.kZ"),'statement of marks'!$F$3,"")</f>
        <v/>
      </c>
      <c r="G2007" s="323" t="str">
        <f>IF(AND('statement of marks'!$D$3=5,'statement of marks'!CX53="mRrh.kZ"),'statement of marks'!$F$3,"")</f>
        <v/>
      </c>
      <c r="H2007" s="321"/>
    </row>
    <row r="2008" spans="1:8" ht="18.25" customHeight="1">
      <c r="A2008" s="305"/>
      <c r="B2008" s="350" t="str">
        <f>'statement of marks'!$BZ$5</f>
        <v>fgUnh</v>
      </c>
      <c r="C2008" s="324"/>
      <c r="D2008" s="325"/>
      <c r="E2008" s="326" t="str">
        <f>IF(OR('statement of marks'!$CB53="",E2007=""),"",'statement of marks'!$CB53)</f>
        <v/>
      </c>
      <c r="F2008" s="326" t="str">
        <f>IF(OR('statement of marks'!$CB53="",F2007=""),"",'statement of marks'!$CB53)</f>
        <v/>
      </c>
      <c r="G2008" s="326" t="str">
        <f>IF(OR('statement of marks'!$CB53="",G2007=""),"",'statement of marks'!$CB53)</f>
        <v/>
      </c>
      <c r="H2008" s="321"/>
    </row>
    <row r="2009" spans="1:8" ht="18.25" customHeight="1">
      <c r="A2009" s="305"/>
      <c r="B2009" s="350" t="str">
        <f>'statement of marks'!$CC$5</f>
        <v>vaxszth</v>
      </c>
      <c r="C2009" s="324"/>
      <c r="D2009" s="325"/>
      <c r="E2009" s="326" t="str">
        <f>IF(OR('statement of marks'!$CE53="",E2007=""),"",'statement of marks'!$CE53)</f>
        <v/>
      </c>
      <c r="F2009" s="326" t="str">
        <f>IF(OR('statement of marks'!$CE53="",F2007=""),"",'statement of marks'!$CE53)</f>
        <v/>
      </c>
      <c r="G2009" s="326" t="str">
        <f>IF(OR('statement of marks'!$CE53="",G2007=""),"",'statement of marks'!$CE53)</f>
        <v/>
      </c>
      <c r="H2009" s="321"/>
    </row>
    <row r="2010" spans="1:8" ht="18.25" customHeight="1">
      <c r="A2010" s="305"/>
      <c r="B2010" s="350" t="str">
        <f>'statement of marks'!$CF$5</f>
        <v>xf.kr</v>
      </c>
      <c r="C2010" s="324"/>
      <c r="D2010" s="325"/>
      <c r="E2010" s="326" t="str">
        <f>IF(OR('statement of marks'!$CH53="",E2007=""),"",'statement of marks'!$CH53)</f>
        <v/>
      </c>
      <c r="F2010" s="326" t="str">
        <f>IF(OR('statement of marks'!$CH53="",F2007=""),"",'statement of marks'!$CH53)</f>
        <v/>
      </c>
      <c r="G2010" s="326" t="str">
        <f>IF(OR('statement of marks'!$CH53="",G2007=""),"",'statement of marks'!$CH53)</f>
        <v/>
      </c>
      <c r="H2010" s="321"/>
    </row>
    <row r="2011" spans="1:8" ht="18.25" customHeight="1">
      <c r="A2011" s="305"/>
      <c r="B2011" s="350" t="str">
        <f>'statement of marks'!$CI$5</f>
        <v>Ik;kZoj.k v/;;u</v>
      </c>
      <c r="C2011" s="324"/>
      <c r="D2011" s="325"/>
      <c r="E2011" s="326" t="str">
        <f>IF(OR('statement of marks'!$CK53="",E2008=""),"",'statement of marks'!$CK53)</f>
        <v/>
      </c>
      <c r="F2011" s="326" t="str">
        <f>IF(OR('statement of marks'!$CK53="",F2008=""),"",'statement of marks'!$CK53)</f>
        <v/>
      </c>
      <c r="G2011" s="326" t="str">
        <f>IF(OR('statement of marks'!$CK53="",G2008=""),"",'statement of marks'!$CK53)</f>
        <v/>
      </c>
      <c r="H2011" s="321"/>
    </row>
    <row r="2012" spans="1:8" ht="18.25" customHeight="1">
      <c r="A2012" s="305"/>
      <c r="B2012" s="350" t="str">
        <f>'statement of marks'!$CL$5</f>
        <v>dk;kZuqHko</v>
      </c>
      <c r="C2012" s="324"/>
      <c r="D2012" s="325"/>
      <c r="E2012" s="326" t="str">
        <f>IF(OR('statement of marks'!$CN53="",E2007=""),"",'statement of marks'!$CN53)</f>
        <v/>
      </c>
      <c r="F2012" s="326" t="str">
        <f>IF(OR('statement of marks'!$CN53="",F2007=""),"",'statement of marks'!$CN53)</f>
        <v/>
      </c>
      <c r="G2012" s="326" t="str">
        <f>IF(OR('statement of marks'!$CN53="",G2007=""),"",'statement of marks'!$CN53)</f>
        <v/>
      </c>
      <c r="H2012" s="321"/>
    </row>
    <row r="2013" spans="1:8" ht="18.25" customHeight="1">
      <c r="A2013" s="305"/>
      <c r="B2013" s="350" t="str">
        <f>'statement of marks'!$CO$5</f>
        <v>dyk f'k{kk</v>
      </c>
      <c r="C2013" s="324"/>
      <c r="D2013" s="325"/>
      <c r="E2013" s="327" t="str">
        <f>IF(OR('statement of marks'!$CQ53="",E2007=""),"",'statement of marks'!$CQ53)</f>
        <v/>
      </c>
      <c r="F2013" s="327" t="str">
        <f>IF(OR('statement of marks'!$CQ53="",F2007=""),"",'statement of marks'!$CQ53)</f>
        <v/>
      </c>
      <c r="G2013" s="327" t="str">
        <f>IF(OR('statement of marks'!$CQ53="",G2007=""),"",'statement of marks'!$CQ53)</f>
        <v/>
      </c>
      <c r="H2013" s="321"/>
    </row>
    <row r="2014" spans="1:8" ht="18.25" customHeight="1">
      <c r="A2014" s="305"/>
      <c r="B2014" s="328" t="s">
        <v>624</v>
      </c>
      <c r="C2014" s="329" t="str">
        <f>C2007</f>
        <v/>
      </c>
      <c r="D2014" s="329" t="str">
        <f>D2007</f>
        <v/>
      </c>
      <c r="E2014" s="330" t="str">
        <f>E2007</f>
        <v/>
      </c>
      <c r="F2014" s="329" t="str">
        <f>F2007</f>
        <v/>
      </c>
      <c r="G2014" s="329" t="str">
        <f>G2007</f>
        <v/>
      </c>
      <c r="H2014" s="321"/>
    </row>
    <row r="2015" spans="1:8" ht="18.25" customHeight="1">
      <c r="A2015" s="305"/>
      <c r="B2015" s="350" t="str">
        <f>'statement of marks'!$CV$5</f>
        <v>Nk= mifLFkfr</v>
      </c>
      <c r="C2015" s="331"/>
      <c r="D2015" s="331"/>
      <c r="E2015" s="332" t="str">
        <f>IF(OR('statement of marks'!$CV53="",E2007=""),"",'statement of marks'!$CV53)</f>
        <v/>
      </c>
      <c r="F2015" s="332" t="str">
        <f>IF(OR('statement of marks'!$CV53="",F2007=""),"",'statement of marks'!$CV53)</f>
        <v/>
      </c>
      <c r="G2015" s="332" t="str">
        <f>IF(OR('statement of marks'!$CV53="",G2007=""),"",'statement of marks'!$CV53)</f>
        <v/>
      </c>
      <c r="H2015" s="321"/>
    </row>
    <row r="2016" spans="1:8" ht="18.25" customHeight="1">
      <c r="A2016" s="305"/>
      <c r="B2016" s="350" t="str">
        <f>'statement of marks'!$CU$5</f>
        <v>dqy ehfVax</v>
      </c>
      <c r="C2016" s="333"/>
      <c r="D2016" s="333"/>
      <c r="E2016" s="333" t="str">
        <f>IF(OR('statement of marks'!$CU53="",E2007=""),"",'statement of marks'!$CU53)</f>
        <v/>
      </c>
      <c r="F2016" s="333" t="str">
        <f>IF(OR('statement of marks'!$CU53="",F2007=""),"",'statement of marks'!$CU53)</f>
        <v/>
      </c>
      <c r="G2016" s="333" t="str">
        <f>IF(OR('statement of marks'!$CU53="",G2007=""),"",'statement of marks'!$CU53)</f>
        <v/>
      </c>
      <c r="H2016" s="321"/>
    </row>
    <row r="2017" spans="1:8" ht="18.25" customHeight="1">
      <c r="A2017" s="305"/>
      <c r="B2017" s="350" t="s">
        <v>600</v>
      </c>
      <c r="C2017" s="333" t="str">
        <f>IF(OR(C2015="",C2016=""),"",C2015/C2016*100)</f>
        <v/>
      </c>
      <c r="D2017" s="333" t="str">
        <f t="shared" ref="D2017:G2017" si="49">IF(OR(D2015="",D2016=""),"",D2015/D2016*100)</f>
        <v/>
      </c>
      <c r="E2017" s="333" t="str">
        <f t="shared" si="49"/>
        <v/>
      </c>
      <c r="F2017" s="333" t="str">
        <f t="shared" si="49"/>
        <v/>
      </c>
      <c r="G2017" s="333" t="str">
        <f t="shared" si="49"/>
        <v/>
      </c>
      <c r="H2017" s="321"/>
    </row>
    <row r="2018" spans="1:8" ht="18.25" customHeight="1">
      <c r="A2018" s="305"/>
      <c r="B2018" s="350" t="s">
        <v>601</v>
      </c>
      <c r="C2018" s="333"/>
      <c r="D2018" s="333"/>
      <c r="E2018" s="333"/>
      <c r="F2018" s="333"/>
      <c r="G2018" s="333"/>
      <c r="H2018" s="321"/>
    </row>
    <row r="2019" spans="1:8" ht="18.25" customHeight="1">
      <c r="A2019" s="305"/>
      <c r="B2019" s="351" t="s">
        <v>598</v>
      </c>
      <c r="C2019" s="1028" t="str">
        <f>IF('statement of marks'!DE53="","",'statement of marks'!DE53)</f>
        <v/>
      </c>
      <c r="D2019" s="1029"/>
      <c r="E2019" s="1029"/>
      <c r="F2019" s="1029"/>
      <c r="G2019" s="1029"/>
      <c r="H2019" s="1030"/>
    </row>
    <row r="2020" spans="1:8" ht="18.25" customHeight="1">
      <c r="A2020" s="1033"/>
      <c r="B2020" s="1034"/>
      <c r="C2020" s="1026"/>
      <c r="D2020" s="1026"/>
      <c r="E2020" s="1026"/>
      <c r="F2020" s="1026"/>
      <c r="G2020" s="1026"/>
      <c r="H2020" s="1027"/>
    </row>
    <row r="2021" spans="1:8" ht="18.25" customHeight="1" thickBot="1">
      <c r="A2021" s="1031" t="s">
        <v>603</v>
      </c>
      <c r="B2021" s="1032"/>
      <c r="C2021" s="1032" t="s">
        <v>66</v>
      </c>
      <c r="D2021" s="1032"/>
      <c r="E2021" s="1032"/>
      <c r="F2021" s="1035" t="s">
        <v>604</v>
      </c>
      <c r="G2021" s="1035"/>
      <c r="H2021" s="1036"/>
    </row>
    <row r="2022" spans="1:8" ht="18.25" customHeight="1">
      <c r="A2022" s="1015" t="s">
        <v>572</v>
      </c>
      <c r="B2022" s="1016"/>
      <c r="C2022" s="1016"/>
      <c r="D2022" s="1016"/>
      <c r="E2022" s="1016"/>
      <c r="F2022" s="1016"/>
      <c r="G2022" s="1016"/>
      <c r="H2022" s="1017"/>
    </row>
    <row r="2023" spans="1:8" ht="18.25" customHeight="1">
      <c r="A2023" s="1018" t="s">
        <v>591</v>
      </c>
      <c r="B2023" s="1019"/>
      <c r="C2023" s="1019"/>
      <c r="D2023" s="1019"/>
      <c r="E2023" s="1019"/>
      <c r="F2023" s="1019"/>
      <c r="G2023" s="1019"/>
      <c r="H2023" s="1020"/>
    </row>
    <row r="2024" spans="1:8" ht="18.25" customHeight="1">
      <c r="A2024" s="305"/>
      <c r="B2024" s="1021" t="s">
        <v>67</v>
      </c>
      <c r="C2024" s="1021"/>
      <c r="D2024" s="306">
        <f>YEAR(details!F54)</f>
        <v>1900</v>
      </c>
      <c r="E2024" s="352" t="s">
        <v>574</v>
      </c>
      <c r="F2024" s="308" t="str">
        <f>'statement of marks'!$F$3</f>
        <v>2015-16</v>
      </c>
      <c r="G2024" s="1021" t="s">
        <v>575</v>
      </c>
      <c r="H2024" s="1022"/>
    </row>
    <row r="2025" spans="1:8" ht="18.25" customHeight="1">
      <c r="A2025" s="305"/>
      <c r="B2025" s="1000" t="s">
        <v>573</v>
      </c>
      <c r="C2025" s="1001"/>
      <c r="D2025" s="1013" t="str">
        <f>'statement of marks'!$A$1</f>
        <v>jk- ck- ek/;fed fo|ky; uohu] fuEckgsM+k</v>
      </c>
      <c r="E2025" s="1013"/>
      <c r="F2025" s="1013"/>
      <c r="G2025" s="1013"/>
      <c r="H2025" s="1014"/>
    </row>
    <row r="2026" spans="1:8" ht="18.25" customHeight="1">
      <c r="A2026" s="305"/>
      <c r="B2026" s="1000" t="str">
        <f>'statement of marks'!$H$3</f>
        <v xml:space="preserve">fo|ky; dk Mkbl dksM+ </v>
      </c>
      <c r="C2026" s="1001"/>
      <c r="D2026" s="1009" t="str">
        <f>'statement of marks'!$I$3</f>
        <v>00001</v>
      </c>
      <c r="E2026" s="1010"/>
      <c r="F2026" s="1011"/>
      <c r="G2026" s="1011"/>
      <c r="H2026" s="1012"/>
    </row>
    <row r="2027" spans="1:8" ht="18.25" customHeight="1">
      <c r="A2027" s="305"/>
      <c r="B2027" s="1000" t="s">
        <v>560</v>
      </c>
      <c r="C2027" s="1001"/>
      <c r="D2027" s="1013" t="str">
        <f>IF('statement of marks'!H54="","",'statement of marks'!H54)</f>
        <v>v 048</v>
      </c>
      <c r="E2027" s="1013"/>
      <c r="F2027" s="1013"/>
      <c r="G2027" s="1013"/>
      <c r="H2027" s="1014"/>
    </row>
    <row r="2028" spans="1:8" ht="18.25" customHeight="1">
      <c r="A2028" s="305"/>
      <c r="B2028" s="1000" t="s">
        <v>576</v>
      </c>
      <c r="C2028" s="1001"/>
      <c r="D2028" s="309" t="str">
        <f>IF('statement of marks'!C54="B","Nk=",IF('statement of marks'!C54="G","Nk=k",""))</f>
        <v/>
      </c>
      <c r="E2028" s="353" t="s">
        <v>566</v>
      </c>
      <c r="F2028" s="1040" t="str">
        <f>IF('statement of marks'!B54="","",'statement of marks'!B54)</f>
        <v/>
      </c>
      <c r="G2028" s="1040"/>
      <c r="H2028" s="1041"/>
    </row>
    <row r="2029" spans="1:8" ht="18.25" customHeight="1">
      <c r="A2029" s="305"/>
      <c r="B2029" s="1000" t="s">
        <v>562</v>
      </c>
      <c r="C2029" s="1001"/>
      <c r="D2029" s="1013" t="str">
        <f>IF('statement of marks'!J54="","",'statement of marks'!J54)</f>
        <v>l 048</v>
      </c>
      <c r="E2029" s="1013"/>
      <c r="F2029" s="1013"/>
      <c r="G2029" s="1013"/>
      <c r="H2029" s="1014"/>
    </row>
    <row r="2030" spans="1:8" ht="18.25" customHeight="1">
      <c r="A2030" s="305"/>
      <c r="B2030" s="1000" t="s">
        <v>561</v>
      </c>
      <c r="C2030" s="1001"/>
      <c r="D2030" s="1013" t="str">
        <f>IF('statement of marks'!I54="","",'statement of marks'!I54)</f>
        <v>c 048</v>
      </c>
      <c r="E2030" s="1013"/>
      <c r="F2030" s="1013"/>
      <c r="G2030" s="1013"/>
      <c r="H2030" s="1014"/>
    </row>
    <row r="2031" spans="1:8" ht="18.25" customHeight="1">
      <c r="A2031" s="305"/>
      <c r="B2031" s="1000" t="s">
        <v>578</v>
      </c>
      <c r="C2031" s="1001"/>
      <c r="D2031" s="1013" t="str">
        <f>IF(details!M54="","",details!M54)</f>
        <v/>
      </c>
      <c r="E2031" s="1013"/>
      <c r="F2031" s="1013"/>
      <c r="G2031" s="1013"/>
      <c r="H2031" s="1014"/>
    </row>
    <row r="2032" spans="1:8" ht="18.25" customHeight="1">
      <c r="A2032" s="305"/>
      <c r="B2032" s="1000" t="s">
        <v>623</v>
      </c>
      <c r="C2032" s="1001"/>
      <c r="D2032" s="1013" t="str">
        <f>IF(details!N54="","",details!N54)</f>
        <v/>
      </c>
      <c r="E2032" s="1013"/>
      <c r="F2032" s="1013"/>
      <c r="G2032" s="1013"/>
      <c r="H2032" s="1014"/>
    </row>
    <row r="2033" spans="1:8" ht="18.25" customHeight="1">
      <c r="A2033" s="305"/>
      <c r="B2033" s="1000" t="s">
        <v>64</v>
      </c>
      <c r="C2033" s="1001"/>
      <c r="D2033" s="311" t="str">
        <f>'statement of marks'!$D$3</f>
        <v>2 A</v>
      </c>
      <c r="E2033" s="312" t="s">
        <v>564</v>
      </c>
      <c r="F2033" s="313" t="str">
        <f>IF('statement of marks'!E54="","",'statement of marks'!E54)</f>
        <v/>
      </c>
      <c r="G2033" s="312" t="s">
        <v>577</v>
      </c>
      <c r="H2033" s="314" t="str">
        <f>IF(details!F54="","",details!F54)</f>
        <v/>
      </c>
    </row>
    <row r="2034" spans="1:8" ht="18.25" customHeight="1">
      <c r="A2034" s="305"/>
      <c r="B2034" s="1000" t="s">
        <v>567</v>
      </c>
      <c r="C2034" s="1001"/>
      <c r="D2034" s="1044" t="str">
        <f>IF('statement of marks'!F54="","",'statement of marks'!F54)</f>
        <v/>
      </c>
      <c r="E2034" s="1044"/>
      <c r="F2034" s="1044"/>
      <c r="G2034" s="1044"/>
      <c r="H2034" s="1045"/>
    </row>
    <row r="2035" spans="1:8" ht="18.25" customHeight="1">
      <c r="A2035" s="305"/>
      <c r="B2035" s="1000" t="s">
        <v>568</v>
      </c>
      <c r="C2035" s="1001"/>
      <c r="D2035" s="1037" t="str">
        <f>IF('statement of marks'!G54="","",'statement of marks'!G54)</f>
        <v/>
      </c>
      <c r="E2035" s="1037"/>
      <c r="F2035" s="1037"/>
      <c r="G2035" s="1037"/>
      <c r="H2035" s="1038"/>
    </row>
    <row r="2036" spans="1:8" ht="18.25" customHeight="1">
      <c r="A2036" s="305"/>
      <c r="B2036" s="1023" t="s">
        <v>579</v>
      </c>
      <c r="C2036" s="1024"/>
      <c r="D2036" s="1024"/>
      <c r="E2036" s="1025"/>
      <c r="F2036" s="1046" t="str">
        <f>IF(details!P54="","",details!P54)</f>
        <v/>
      </c>
      <c r="G2036" s="1046"/>
      <c r="H2036" s="1047"/>
    </row>
    <row r="2037" spans="1:8" ht="18.25" customHeight="1">
      <c r="A2037" s="305"/>
      <c r="B2037" s="1000" t="s">
        <v>583</v>
      </c>
      <c r="C2037" s="1001"/>
      <c r="D2037" s="1013" t="str">
        <f>IF(details!L54="","",details!L54)</f>
        <v>Ik 048</v>
      </c>
      <c r="E2037" s="1013"/>
      <c r="F2037" s="1013"/>
      <c r="G2037" s="1013"/>
      <c r="H2037" s="1014"/>
    </row>
    <row r="2038" spans="1:8" ht="18.25" customHeight="1">
      <c r="A2038" s="305"/>
      <c r="B2038" s="1000" t="s">
        <v>584</v>
      </c>
      <c r="C2038" s="1001"/>
      <c r="D2038" s="1013" t="str">
        <f>IF(details!O54="","",details!O54)</f>
        <v/>
      </c>
      <c r="E2038" s="1013"/>
      <c r="F2038" s="1013"/>
      <c r="G2038" s="1013"/>
      <c r="H2038" s="1014"/>
    </row>
    <row r="2039" spans="1:8" ht="18.25" customHeight="1">
      <c r="A2039" s="305"/>
      <c r="B2039" s="1000" t="s">
        <v>585</v>
      </c>
      <c r="C2039" s="1001"/>
      <c r="D2039" s="354" t="str">
        <f>IF('statement of marks'!CX54="mRrh.kZ",'statement of marks'!$D$3,"")</f>
        <v/>
      </c>
      <c r="E2039" s="1003" t="s">
        <v>586</v>
      </c>
      <c r="F2039" s="1003"/>
      <c r="G2039" s="1042" t="str">
        <f>IF(D2039="","",D2039+1)</f>
        <v/>
      </c>
      <c r="H2039" s="1043"/>
    </row>
    <row r="2040" spans="1:8" ht="18.25" customHeight="1">
      <c r="A2040" s="305"/>
      <c r="B2040" s="1000" t="s">
        <v>587</v>
      </c>
      <c r="C2040" s="1001"/>
      <c r="D2040" s="1049">
        <f>IF(details!$L$4="","",details!$L$4)</f>
        <v>42460</v>
      </c>
      <c r="E2040" s="1050"/>
      <c r="F2040" s="1003"/>
      <c r="G2040" s="1003"/>
      <c r="H2040" s="1048"/>
    </row>
    <row r="2041" spans="1:8" ht="18.25" customHeight="1">
      <c r="A2041" s="305"/>
      <c r="B2041" s="1003"/>
      <c r="C2041" s="1003"/>
      <c r="D2041" s="1004"/>
      <c r="E2041" s="1005"/>
      <c r="F2041" s="1002"/>
      <c r="G2041" s="1002"/>
      <c r="H2041" s="1008"/>
    </row>
    <row r="2042" spans="1:8" ht="18.25" customHeight="1">
      <c r="A2042" s="305"/>
      <c r="B2042" s="1003" t="str">
        <f>IF(details!$H$4="","",details!$H$4)</f>
        <v>Jherh js[kk oekZ</v>
      </c>
      <c r="C2042" s="1003"/>
      <c r="D2042" s="1004"/>
      <c r="E2042" s="1005"/>
      <c r="F2042" s="1002" t="str">
        <f>IF(details!$E$4="","",details!$E$4)</f>
        <v>Jh jk/ks';ke tk'kh</v>
      </c>
      <c r="G2042" s="1002"/>
      <c r="H2042" s="1008"/>
    </row>
    <row r="2043" spans="1:8" ht="18.25" customHeight="1">
      <c r="A2043" s="1039" t="s">
        <v>588</v>
      </c>
      <c r="B2043" s="1002"/>
      <c r="C2043" s="1002"/>
      <c r="D2043" s="1002" t="s">
        <v>589</v>
      </c>
      <c r="E2043" s="1002"/>
      <c r="F2043" s="1002" t="s">
        <v>590</v>
      </c>
      <c r="G2043" s="1002"/>
      <c r="H2043" s="1008"/>
    </row>
    <row r="2044" spans="1:8" ht="18.25" customHeight="1">
      <c r="A2044" s="1018" t="s">
        <v>599</v>
      </c>
      <c r="B2044" s="1019"/>
      <c r="C2044" s="1019"/>
      <c r="D2044" s="1019"/>
      <c r="E2044" s="1019"/>
      <c r="F2044" s="1019"/>
      <c r="G2044" s="1019"/>
      <c r="H2044" s="1020"/>
    </row>
    <row r="2045" spans="1:8" ht="18.25" customHeight="1">
      <c r="A2045" s="305"/>
      <c r="B2045" s="351" t="s">
        <v>560</v>
      </c>
      <c r="C2045" s="1013" t="str">
        <f>IF('statement of marks'!H54="","",'statement of marks'!H54)</f>
        <v>v 048</v>
      </c>
      <c r="D2045" s="1013"/>
      <c r="E2045" s="1013"/>
      <c r="F2045" s="1013"/>
      <c r="G2045" s="1013"/>
      <c r="H2045" s="1014"/>
    </row>
    <row r="2046" spans="1:8" ht="18.25" customHeight="1">
      <c r="A2046" s="305"/>
      <c r="B2046" s="351" t="s">
        <v>561</v>
      </c>
      <c r="C2046" s="1013" t="str">
        <f>IF('statement of marks'!I54="","",'statement of marks'!I54)</f>
        <v>c 048</v>
      </c>
      <c r="D2046" s="1013"/>
      <c r="E2046" s="1013"/>
      <c r="F2046" s="1013"/>
      <c r="G2046" s="1013"/>
      <c r="H2046" s="1014"/>
    </row>
    <row r="2047" spans="1:8" ht="18.25" customHeight="1">
      <c r="A2047" s="305"/>
      <c r="B2047" s="351" t="s">
        <v>562</v>
      </c>
      <c r="C2047" s="1013" t="str">
        <f>IF('statement of marks'!J54="","",'statement of marks'!J54)</f>
        <v>l 048</v>
      </c>
      <c r="D2047" s="1013"/>
      <c r="E2047" s="1013"/>
      <c r="F2047" s="1013"/>
      <c r="G2047" s="1013"/>
      <c r="H2047" s="1014"/>
    </row>
    <row r="2048" spans="1:8" ht="18.25" customHeight="1">
      <c r="A2048" s="305"/>
      <c r="B2048" s="351" t="s">
        <v>567</v>
      </c>
      <c r="C2048" s="317" t="str">
        <f>IF('statement of marks'!F54="","",'statement of marks'!F54)</f>
        <v/>
      </c>
      <c r="D2048" s="318" t="s">
        <v>602</v>
      </c>
      <c r="E2048" s="1037" t="str">
        <f>IF('statement of marks'!G54="","",'statement of marks'!G54)</f>
        <v/>
      </c>
      <c r="F2048" s="1037"/>
      <c r="G2048" s="1037"/>
      <c r="H2048" s="1038"/>
    </row>
    <row r="2049" spans="1:8" ht="18.25" customHeight="1">
      <c r="A2049" s="305"/>
      <c r="B2049" s="351" t="s">
        <v>565</v>
      </c>
      <c r="C2049" s="319" t="s">
        <v>592</v>
      </c>
      <c r="D2049" s="320" t="s">
        <v>593</v>
      </c>
      <c r="E2049" s="320" t="s">
        <v>594</v>
      </c>
      <c r="F2049" s="320" t="s">
        <v>595</v>
      </c>
      <c r="G2049" s="320" t="s">
        <v>596</v>
      </c>
      <c r="H2049" s="321"/>
    </row>
    <row r="2050" spans="1:8" ht="18.25" customHeight="1">
      <c r="A2050" s="305"/>
      <c r="B2050" s="350" t="s">
        <v>597</v>
      </c>
      <c r="C2050" s="323" t="str">
        <f>IF(AND('statement of marks'!$D$3=1,'statement of marks'!CX54="mRrh.kZ"),'statement of marks'!$F$3,"")</f>
        <v/>
      </c>
      <c r="D2050" s="323" t="str">
        <f>IF(AND('statement of marks'!$D$3=2,'statement of marks'!CX54="mRrh.kZ"),'statement of marks'!$F$3,"")</f>
        <v/>
      </c>
      <c r="E2050" s="323" t="str">
        <f>IF(AND('statement of marks'!$D$3=3,'statement of marks'!CX54="mRrh.kZ"),'statement of marks'!$F$3,"")</f>
        <v/>
      </c>
      <c r="F2050" s="323" t="str">
        <f>IF(AND('statement of marks'!$D$3=4,'statement of marks'!CX54="mRrh.kZ"),'statement of marks'!$F$3,"")</f>
        <v/>
      </c>
      <c r="G2050" s="323" t="str">
        <f>IF(AND('statement of marks'!$D$3=5,'statement of marks'!CX54="mRrh.kZ"),'statement of marks'!$F$3,"")</f>
        <v/>
      </c>
      <c r="H2050" s="321"/>
    </row>
    <row r="2051" spans="1:8" ht="18.25" customHeight="1">
      <c r="A2051" s="305"/>
      <c r="B2051" s="350" t="str">
        <f>'statement of marks'!$BZ$5</f>
        <v>fgUnh</v>
      </c>
      <c r="C2051" s="324"/>
      <c r="D2051" s="325"/>
      <c r="E2051" s="326" t="str">
        <f>IF(OR('statement of marks'!$CB54="",E2050=""),"",'statement of marks'!$CB54)</f>
        <v/>
      </c>
      <c r="F2051" s="326" t="str">
        <f>IF(OR('statement of marks'!$CB54="",F2050=""),"",'statement of marks'!$CB54)</f>
        <v/>
      </c>
      <c r="G2051" s="326" t="str">
        <f>IF(OR('statement of marks'!$CB54="",G2050=""),"",'statement of marks'!$CB54)</f>
        <v/>
      </c>
      <c r="H2051" s="321"/>
    </row>
    <row r="2052" spans="1:8" ht="18.25" customHeight="1">
      <c r="A2052" s="305"/>
      <c r="B2052" s="350" t="str">
        <f>'statement of marks'!$CC$5</f>
        <v>vaxszth</v>
      </c>
      <c r="C2052" s="324"/>
      <c r="D2052" s="325"/>
      <c r="E2052" s="326" t="str">
        <f>IF(OR('statement of marks'!$CE54="",E2050=""),"",'statement of marks'!$CE54)</f>
        <v/>
      </c>
      <c r="F2052" s="326" t="str">
        <f>IF(OR('statement of marks'!$CE54="",F2050=""),"",'statement of marks'!$CE54)</f>
        <v/>
      </c>
      <c r="G2052" s="326" t="str">
        <f>IF(OR('statement of marks'!$CE54="",G2050=""),"",'statement of marks'!$CE54)</f>
        <v/>
      </c>
      <c r="H2052" s="321"/>
    </row>
    <row r="2053" spans="1:8" ht="18.25" customHeight="1">
      <c r="A2053" s="305"/>
      <c r="B2053" s="350" t="str">
        <f>'statement of marks'!$CF$5</f>
        <v>xf.kr</v>
      </c>
      <c r="C2053" s="324"/>
      <c r="D2053" s="325"/>
      <c r="E2053" s="326" t="str">
        <f>IF(OR('statement of marks'!$CH54="",E2050=""),"",'statement of marks'!$CH54)</f>
        <v/>
      </c>
      <c r="F2053" s="326" t="str">
        <f>IF(OR('statement of marks'!$CH54="",F2050=""),"",'statement of marks'!$CH54)</f>
        <v/>
      </c>
      <c r="G2053" s="326" t="str">
        <f>IF(OR('statement of marks'!$CH54="",G2050=""),"",'statement of marks'!$CH54)</f>
        <v/>
      </c>
      <c r="H2053" s="321"/>
    </row>
    <row r="2054" spans="1:8" ht="18.25" customHeight="1">
      <c r="A2054" s="305"/>
      <c r="B2054" s="350" t="str">
        <f>'statement of marks'!$CI$5</f>
        <v>Ik;kZoj.k v/;;u</v>
      </c>
      <c r="C2054" s="324"/>
      <c r="D2054" s="325"/>
      <c r="E2054" s="326" t="str">
        <f>IF(OR('statement of marks'!$CK54="",E2051=""),"",'statement of marks'!$CK54)</f>
        <v/>
      </c>
      <c r="F2054" s="326" t="str">
        <f>IF(OR('statement of marks'!$CK54="",F2051=""),"",'statement of marks'!$CK54)</f>
        <v/>
      </c>
      <c r="G2054" s="326" t="str">
        <f>IF(OR('statement of marks'!$CK54="",G2051=""),"",'statement of marks'!$CK54)</f>
        <v/>
      </c>
      <c r="H2054" s="321"/>
    </row>
    <row r="2055" spans="1:8" ht="18.25" customHeight="1">
      <c r="A2055" s="305"/>
      <c r="B2055" s="350" t="str">
        <f>'statement of marks'!$CL$5</f>
        <v>dk;kZuqHko</v>
      </c>
      <c r="C2055" s="324"/>
      <c r="D2055" s="325"/>
      <c r="E2055" s="326" t="str">
        <f>IF(OR('statement of marks'!$CN54="",E2050=""),"",'statement of marks'!$CN54)</f>
        <v/>
      </c>
      <c r="F2055" s="326" t="str">
        <f>IF(OR('statement of marks'!$CN54="",F2050=""),"",'statement of marks'!$CN54)</f>
        <v/>
      </c>
      <c r="G2055" s="326" t="str">
        <f>IF(OR('statement of marks'!$CN54="",G2050=""),"",'statement of marks'!$CN54)</f>
        <v/>
      </c>
      <c r="H2055" s="321"/>
    </row>
    <row r="2056" spans="1:8" ht="18.25" customHeight="1">
      <c r="A2056" s="305"/>
      <c r="B2056" s="350" t="str">
        <f>'statement of marks'!$CO$5</f>
        <v>dyk f'k{kk</v>
      </c>
      <c r="C2056" s="324"/>
      <c r="D2056" s="325"/>
      <c r="E2056" s="327" t="str">
        <f>IF(OR('statement of marks'!$CQ54="",E2050=""),"",'statement of marks'!$CQ54)</f>
        <v/>
      </c>
      <c r="F2056" s="327" t="str">
        <f>IF(OR('statement of marks'!$CQ54="",F2050=""),"",'statement of marks'!$CQ54)</f>
        <v/>
      </c>
      <c r="G2056" s="327" t="str">
        <f>IF(OR('statement of marks'!$CQ54="",G2050=""),"",'statement of marks'!$CQ54)</f>
        <v/>
      </c>
      <c r="H2056" s="321"/>
    </row>
    <row r="2057" spans="1:8" ht="18.25" customHeight="1">
      <c r="A2057" s="305"/>
      <c r="B2057" s="328" t="s">
        <v>624</v>
      </c>
      <c r="C2057" s="329" t="str">
        <f>C2050</f>
        <v/>
      </c>
      <c r="D2057" s="329" t="str">
        <f>D2050</f>
        <v/>
      </c>
      <c r="E2057" s="330" t="str">
        <f>E2050</f>
        <v/>
      </c>
      <c r="F2057" s="329" t="str">
        <f>F2050</f>
        <v/>
      </c>
      <c r="G2057" s="329" t="str">
        <f>G2050</f>
        <v/>
      </c>
      <c r="H2057" s="321"/>
    </row>
    <row r="2058" spans="1:8" ht="18.25" customHeight="1">
      <c r="A2058" s="305"/>
      <c r="B2058" s="350" t="str">
        <f>'statement of marks'!$CV$5</f>
        <v>Nk= mifLFkfr</v>
      </c>
      <c r="C2058" s="331"/>
      <c r="D2058" s="331"/>
      <c r="E2058" s="332" t="str">
        <f>IF(OR('statement of marks'!$CV54="",E2050=""),"",'statement of marks'!$CV54)</f>
        <v/>
      </c>
      <c r="F2058" s="332" t="str">
        <f>IF(OR('statement of marks'!$CV54="",F2050=""),"",'statement of marks'!$CV54)</f>
        <v/>
      </c>
      <c r="G2058" s="332" t="str">
        <f>IF(OR('statement of marks'!$CV54="",G2050=""),"",'statement of marks'!$CV54)</f>
        <v/>
      </c>
      <c r="H2058" s="321"/>
    </row>
    <row r="2059" spans="1:8" ht="18.25" customHeight="1">
      <c r="A2059" s="305"/>
      <c r="B2059" s="350" t="str">
        <f>'statement of marks'!$CU$5</f>
        <v>dqy ehfVax</v>
      </c>
      <c r="C2059" s="333"/>
      <c r="D2059" s="333"/>
      <c r="E2059" s="333" t="str">
        <f>IF(OR('statement of marks'!$CU54="",E2050=""),"",'statement of marks'!$CU54)</f>
        <v/>
      </c>
      <c r="F2059" s="333" t="str">
        <f>IF(OR('statement of marks'!$CU54="",F2050=""),"",'statement of marks'!$CU54)</f>
        <v/>
      </c>
      <c r="G2059" s="333" t="str">
        <f>IF(OR('statement of marks'!$CU54="",G2050=""),"",'statement of marks'!$CU54)</f>
        <v/>
      </c>
      <c r="H2059" s="321"/>
    </row>
    <row r="2060" spans="1:8" ht="18.25" customHeight="1">
      <c r="A2060" s="305"/>
      <c r="B2060" s="350" t="s">
        <v>600</v>
      </c>
      <c r="C2060" s="333" t="str">
        <f>IF(OR(C2058="",C2059=""),"",C2058/C2059*100)</f>
        <v/>
      </c>
      <c r="D2060" s="333" t="str">
        <f t="shared" ref="D2060:G2060" si="50">IF(OR(D2058="",D2059=""),"",D2058/D2059*100)</f>
        <v/>
      </c>
      <c r="E2060" s="333" t="str">
        <f t="shared" si="50"/>
        <v/>
      </c>
      <c r="F2060" s="333" t="str">
        <f t="shared" si="50"/>
        <v/>
      </c>
      <c r="G2060" s="333" t="str">
        <f t="shared" si="50"/>
        <v/>
      </c>
      <c r="H2060" s="321"/>
    </row>
    <row r="2061" spans="1:8" ht="18.25" customHeight="1">
      <c r="A2061" s="305"/>
      <c r="B2061" s="350" t="s">
        <v>601</v>
      </c>
      <c r="C2061" s="333"/>
      <c r="D2061" s="333"/>
      <c r="E2061" s="333"/>
      <c r="F2061" s="333"/>
      <c r="G2061" s="333"/>
      <c r="H2061" s="321"/>
    </row>
    <row r="2062" spans="1:8" ht="18.25" customHeight="1">
      <c r="A2062" s="305"/>
      <c r="B2062" s="351" t="s">
        <v>598</v>
      </c>
      <c r="C2062" s="1028" t="str">
        <f>IF('statement of marks'!DE54="","",'statement of marks'!DE54)</f>
        <v/>
      </c>
      <c r="D2062" s="1029"/>
      <c r="E2062" s="1029"/>
      <c r="F2062" s="1029"/>
      <c r="G2062" s="1029"/>
      <c r="H2062" s="1030"/>
    </row>
    <row r="2063" spans="1:8" ht="18.25" customHeight="1">
      <c r="A2063" s="1033"/>
      <c r="B2063" s="1034"/>
      <c r="C2063" s="1026"/>
      <c r="D2063" s="1026"/>
      <c r="E2063" s="1026"/>
      <c r="F2063" s="1026"/>
      <c r="G2063" s="1026"/>
      <c r="H2063" s="1027"/>
    </row>
    <row r="2064" spans="1:8" ht="18.25" customHeight="1" thickBot="1">
      <c r="A2064" s="1031" t="s">
        <v>603</v>
      </c>
      <c r="B2064" s="1032"/>
      <c r="C2064" s="1032" t="s">
        <v>66</v>
      </c>
      <c r="D2064" s="1032"/>
      <c r="E2064" s="1032"/>
      <c r="F2064" s="1035" t="s">
        <v>604</v>
      </c>
      <c r="G2064" s="1035"/>
      <c r="H2064" s="1036"/>
    </row>
    <row r="2065" spans="1:8" ht="18.25" customHeight="1">
      <c r="A2065" s="1015" t="s">
        <v>572</v>
      </c>
      <c r="B2065" s="1016"/>
      <c r="C2065" s="1016"/>
      <c r="D2065" s="1016"/>
      <c r="E2065" s="1016"/>
      <c r="F2065" s="1016"/>
      <c r="G2065" s="1016"/>
      <c r="H2065" s="1017"/>
    </row>
    <row r="2066" spans="1:8" ht="18.25" customHeight="1">
      <c r="A2066" s="1018" t="s">
        <v>591</v>
      </c>
      <c r="B2066" s="1019"/>
      <c r="C2066" s="1019"/>
      <c r="D2066" s="1019"/>
      <c r="E2066" s="1019"/>
      <c r="F2066" s="1019"/>
      <c r="G2066" s="1019"/>
      <c r="H2066" s="1020"/>
    </row>
    <row r="2067" spans="1:8" ht="18.25" customHeight="1">
      <c r="A2067" s="305"/>
      <c r="B2067" s="1021" t="s">
        <v>67</v>
      </c>
      <c r="C2067" s="1021"/>
      <c r="D2067" s="306">
        <f>YEAR(details!F55)</f>
        <v>1900</v>
      </c>
      <c r="E2067" s="352" t="s">
        <v>574</v>
      </c>
      <c r="F2067" s="308" t="str">
        <f>'statement of marks'!$F$3</f>
        <v>2015-16</v>
      </c>
      <c r="G2067" s="1021" t="s">
        <v>575</v>
      </c>
      <c r="H2067" s="1022"/>
    </row>
    <row r="2068" spans="1:8" ht="18.25" customHeight="1">
      <c r="A2068" s="305"/>
      <c r="B2068" s="1000" t="s">
        <v>573</v>
      </c>
      <c r="C2068" s="1001"/>
      <c r="D2068" s="1013" t="str">
        <f>'statement of marks'!$A$1</f>
        <v>jk- ck- ek/;fed fo|ky; uohu] fuEckgsM+k</v>
      </c>
      <c r="E2068" s="1013"/>
      <c r="F2068" s="1013"/>
      <c r="G2068" s="1013"/>
      <c r="H2068" s="1014"/>
    </row>
    <row r="2069" spans="1:8" ht="18.25" customHeight="1">
      <c r="A2069" s="305"/>
      <c r="B2069" s="1000" t="str">
        <f>'statement of marks'!$H$3</f>
        <v xml:space="preserve">fo|ky; dk Mkbl dksM+ </v>
      </c>
      <c r="C2069" s="1001"/>
      <c r="D2069" s="1009" t="str">
        <f>'statement of marks'!$I$3</f>
        <v>00001</v>
      </c>
      <c r="E2069" s="1010"/>
      <c r="F2069" s="1011"/>
      <c r="G2069" s="1011"/>
      <c r="H2069" s="1012"/>
    </row>
    <row r="2070" spans="1:8" ht="18.25" customHeight="1">
      <c r="A2070" s="305"/>
      <c r="B2070" s="1000" t="s">
        <v>560</v>
      </c>
      <c r="C2070" s="1001"/>
      <c r="D2070" s="1013" t="str">
        <f>IF('statement of marks'!H55="","",'statement of marks'!H55)</f>
        <v>v 049</v>
      </c>
      <c r="E2070" s="1013"/>
      <c r="F2070" s="1013"/>
      <c r="G2070" s="1013"/>
      <c r="H2070" s="1014"/>
    </row>
    <row r="2071" spans="1:8" ht="18.25" customHeight="1">
      <c r="A2071" s="305"/>
      <c r="B2071" s="1000" t="s">
        <v>576</v>
      </c>
      <c r="C2071" s="1001"/>
      <c r="D2071" s="309" t="str">
        <f>IF('statement of marks'!C55="B","Nk=",IF('statement of marks'!C55="G","Nk=k",""))</f>
        <v/>
      </c>
      <c r="E2071" s="353" t="s">
        <v>566</v>
      </c>
      <c r="F2071" s="1040" t="str">
        <f>IF('statement of marks'!B55="","",'statement of marks'!B55)</f>
        <v/>
      </c>
      <c r="G2071" s="1040"/>
      <c r="H2071" s="1041"/>
    </row>
    <row r="2072" spans="1:8" ht="18.25" customHeight="1">
      <c r="A2072" s="305"/>
      <c r="B2072" s="1000" t="s">
        <v>562</v>
      </c>
      <c r="C2072" s="1001"/>
      <c r="D2072" s="1013" t="str">
        <f>IF('statement of marks'!J55="","",'statement of marks'!J55)</f>
        <v>l 049</v>
      </c>
      <c r="E2072" s="1013"/>
      <c r="F2072" s="1013"/>
      <c r="G2072" s="1013"/>
      <c r="H2072" s="1014"/>
    </row>
    <row r="2073" spans="1:8" ht="18.25" customHeight="1">
      <c r="A2073" s="305"/>
      <c r="B2073" s="1000" t="s">
        <v>561</v>
      </c>
      <c r="C2073" s="1001"/>
      <c r="D2073" s="1013" t="str">
        <f>IF('statement of marks'!I55="","",'statement of marks'!I55)</f>
        <v>c 049</v>
      </c>
      <c r="E2073" s="1013"/>
      <c r="F2073" s="1013"/>
      <c r="G2073" s="1013"/>
      <c r="H2073" s="1014"/>
    </row>
    <row r="2074" spans="1:8" ht="18.25" customHeight="1">
      <c r="A2074" s="305"/>
      <c r="B2074" s="1000" t="s">
        <v>578</v>
      </c>
      <c r="C2074" s="1001"/>
      <c r="D2074" s="1013" t="str">
        <f>IF(details!M55="","",details!M55)</f>
        <v/>
      </c>
      <c r="E2074" s="1013"/>
      <c r="F2074" s="1013"/>
      <c r="G2074" s="1013"/>
      <c r="H2074" s="1014"/>
    </row>
    <row r="2075" spans="1:8" ht="18.25" customHeight="1">
      <c r="A2075" s="305"/>
      <c r="B2075" s="1000" t="s">
        <v>623</v>
      </c>
      <c r="C2075" s="1001"/>
      <c r="D2075" s="1013" t="str">
        <f>IF(details!N55="","",details!N55)</f>
        <v/>
      </c>
      <c r="E2075" s="1013"/>
      <c r="F2075" s="1013"/>
      <c r="G2075" s="1013"/>
      <c r="H2075" s="1014"/>
    </row>
    <row r="2076" spans="1:8" ht="18.25" customHeight="1">
      <c r="A2076" s="305"/>
      <c r="B2076" s="1000" t="s">
        <v>64</v>
      </c>
      <c r="C2076" s="1001"/>
      <c r="D2076" s="311" t="str">
        <f>'statement of marks'!$D$3</f>
        <v>2 A</v>
      </c>
      <c r="E2076" s="312" t="s">
        <v>564</v>
      </c>
      <c r="F2076" s="313" t="str">
        <f>IF('statement of marks'!E55="","",'statement of marks'!E55)</f>
        <v/>
      </c>
      <c r="G2076" s="312" t="s">
        <v>577</v>
      </c>
      <c r="H2076" s="314" t="str">
        <f>IF(details!F55="","",details!F55)</f>
        <v/>
      </c>
    </row>
    <row r="2077" spans="1:8" ht="18.25" customHeight="1">
      <c r="A2077" s="305"/>
      <c r="B2077" s="1000" t="s">
        <v>567</v>
      </c>
      <c r="C2077" s="1001"/>
      <c r="D2077" s="1044" t="str">
        <f>IF('statement of marks'!F55="","",'statement of marks'!F55)</f>
        <v/>
      </c>
      <c r="E2077" s="1044"/>
      <c r="F2077" s="1044"/>
      <c r="G2077" s="1044"/>
      <c r="H2077" s="1045"/>
    </row>
    <row r="2078" spans="1:8" ht="18.25" customHeight="1">
      <c r="A2078" s="305"/>
      <c r="B2078" s="1000" t="s">
        <v>568</v>
      </c>
      <c r="C2078" s="1001"/>
      <c r="D2078" s="1037" t="str">
        <f>IF('statement of marks'!G55="","",'statement of marks'!G55)</f>
        <v/>
      </c>
      <c r="E2078" s="1037"/>
      <c r="F2078" s="1037"/>
      <c r="G2078" s="1037"/>
      <c r="H2078" s="1038"/>
    </row>
    <row r="2079" spans="1:8" ht="18.25" customHeight="1">
      <c r="A2079" s="305"/>
      <c r="B2079" s="1023" t="s">
        <v>579</v>
      </c>
      <c r="C2079" s="1024"/>
      <c r="D2079" s="1024"/>
      <c r="E2079" s="1025"/>
      <c r="F2079" s="1046" t="str">
        <f>IF(details!P55="","",details!P55)</f>
        <v/>
      </c>
      <c r="G2079" s="1046"/>
      <c r="H2079" s="1047"/>
    </row>
    <row r="2080" spans="1:8" ht="18.25" customHeight="1">
      <c r="A2080" s="305"/>
      <c r="B2080" s="1000" t="s">
        <v>583</v>
      </c>
      <c r="C2080" s="1001"/>
      <c r="D2080" s="1013" t="str">
        <f>IF(details!L55="","",details!L55)</f>
        <v>Ik 049</v>
      </c>
      <c r="E2080" s="1013"/>
      <c r="F2080" s="1013"/>
      <c r="G2080" s="1013"/>
      <c r="H2080" s="1014"/>
    </row>
    <row r="2081" spans="1:8" ht="18.25" customHeight="1">
      <c r="A2081" s="305"/>
      <c r="B2081" s="1000" t="s">
        <v>584</v>
      </c>
      <c r="C2081" s="1001"/>
      <c r="D2081" s="1013" t="str">
        <f>IF(details!O55="","",details!O55)</f>
        <v/>
      </c>
      <c r="E2081" s="1013"/>
      <c r="F2081" s="1013"/>
      <c r="G2081" s="1013"/>
      <c r="H2081" s="1014"/>
    </row>
    <row r="2082" spans="1:8" ht="18.25" customHeight="1">
      <c r="A2082" s="305"/>
      <c r="B2082" s="1000" t="s">
        <v>585</v>
      </c>
      <c r="C2082" s="1001"/>
      <c r="D2082" s="354" t="str">
        <f>IF('statement of marks'!CX55="mRrh.kZ",'statement of marks'!$D$3,"")</f>
        <v/>
      </c>
      <c r="E2082" s="1003" t="s">
        <v>586</v>
      </c>
      <c r="F2082" s="1003"/>
      <c r="G2082" s="1042" t="str">
        <f>IF(D2082="","",D2082+1)</f>
        <v/>
      </c>
      <c r="H2082" s="1043"/>
    </row>
    <row r="2083" spans="1:8" ht="18.25" customHeight="1">
      <c r="A2083" s="305"/>
      <c r="B2083" s="1000" t="s">
        <v>587</v>
      </c>
      <c r="C2083" s="1001"/>
      <c r="D2083" s="1049">
        <f>IF(details!$L$4="","",details!$L$4)</f>
        <v>42460</v>
      </c>
      <c r="E2083" s="1050"/>
      <c r="F2083" s="1003"/>
      <c r="G2083" s="1003"/>
      <c r="H2083" s="1048"/>
    </row>
    <row r="2084" spans="1:8" ht="18.25" customHeight="1">
      <c r="A2084" s="305"/>
      <c r="B2084" s="1003"/>
      <c r="C2084" s="1003"/>
      <c r="D2084" s="1004"/>
      <c r="E2084" s="1005"/>
      <c r="F2084" s="1002"/>
      <c r="G2084" s="1002"/>
      <c r="H2084" s="1008"/>
    </row>
    <row r="2085" spans="1:8" ht="18.25" customHeight="1">
      <c r="A2085" s="305"/>
      <c r="B2085" s="1003" t="str">
        <f>IF(details!$H$4="","",details!$H$4)</f>
        <v>Jherh js[kk oekZ</v>
      </c>
      <c r="C2085" s="1003"/>
      <c r="D2085" s="1004"/>
      <c r="E2085" s="1005"/>
      <c r="F2085" s="1002" t="str">
        <f>IF(details!$E$4="","",details!$E$4)</f>
        <v>Jh jk/ks';ke tk'kh</v>
      </c>
      <c r="G2085" s="1002"/>
      <c r="H2085" s="1008"/>
    </row>
    <row r="2086" spans="1:8" ht="18.25" customHeight="1">
      <c r="A2086" s="1039" t="s">
        <v>588</v>
      </c>
      <c r="B2086" s="1002"/>
      <c r="C2086" s="1002"/>
      <c r="D2086" s="1002" t="s">
        <v>589</v>
      </c>
      <c r="E2086" s="1002"/>
      <c r="F2086" s="1002" t="s">
        <v>590</v>
      </c>
      <c r="G2086" s="1002"/>
      <c r="H2086" s="1008"/>
    </row>
    <row r="2087" spans="1:8" ht="18.25" customHeight="1">
      <c r="A2087" s="1018" t="s">
        <v>599</v>
      </c>
      <c r="B2087" s="1019"/>
      <c r="C2087" s="1019"/>
      <c r="D2087" s="1019"/>
      <c r="E2087" s="1019"/>
      <c r="F2087" s="1019"/>
      <c r="G2087" s="1019"/>
      <c r="H2087" s="1020"/>
    </row>
    <row r="2088" spans="1:8" ht="18.25" customHeight="1">
      <c r="A2088" s="305"/>
      <c r="B2088" s="351" t="s">
        <v>560</v>
      </c>
      <c r="C2088" s="1013" t="str">
        <f>IF('statement of marks'!H55="","",'statement of marks'!H55)</f>
        <v>v 049</v>
      </c>
      <c r="D2088" s="1013"/>
      <c r="E2088" s="1013"/>
      <c r="F2088" s="1013"/>
      <c r="G2088" s="1013"/>
      <c r="H2088" s="1014"/>
    </row>
    <row r="2089" spans="1:8" ht="18.25" customHeight="1">
      <c r="A2089" s="305"/>
      <c r="B2089" s="351" t="s">
        <v>561</v>
      </c>
      <c r="C2089" s="1013" t="str">
        <f>IF('statement of marks'!I55="","",'statement of marks'!I55)</f>
        <v>c 049</v>
      </c>
      <c r="D2089" s="1013"/>
      <c r="E2089" s="1013"/>
      <c r="F2089" s="1013"/>
      <c r="G2089" s="1013"/>
      <c r="H2089" s="1014"/>
    </row>
    <row r="2090" spans="1:8" ht="18.25" customHeight="1">
      <c r="A2090" s="305"/>
      <c r="B2090" s="351" t="s">
        <v>562</v>
      </c>
      <c r="C2090" s="1013" t="str">
        <f>IF('statement of marks'!J55="","",'statement of marks'!J55)</f>
        <v>l 049</v>
      </c>
      <c r="D2090" s="1013"/>
      <c r="E2090" s="1013"/>
      <c r="F2090" s="1013"/>
      <c r="G2090" s="1013"/>
      <c r="H2090" s="1014"/>
    </row>
    <row r="2091" spans="1:8" ht="18.25" customHeight="1">
      <c r="A2091" s="305"/>
      <c r="B2091" s="351" t="s">
        <v>567</v>
      </c>
      <c r="C2091" s="317" t="str">
        <f>IF('statement of marks'!F55="","",'statement of marks'!F55)</f>
        <v/>
      </c>
      <c r="D2091" s="318" t="s">
        <v>602</v>
      </c>
      <c r="E2091" s="1037" t="str">
        <f>IF('statement of marks'!G55="","",'statement of marks'!G55)</f>
        <v/>
      </c>
      <c r="F2091" s="1037"/>
      <c r="G2091" s="1037"/>
      <c r="H2091" s="1038"/>
    </row>
    <row r="2092" spans="1:8" ht="18.25" customHeight="1">
      <c r="A2092" s="305"/>
      <c r="B2092" s="351" t="s">
        <v>565</v>
      </c>
      <c r="C2092" s="319" t="s">
        <v>592</v>
      </c>
      <c r="D2092" s="320" t="s">
        <v>593</v>
      </c>
      <c r="E2092" s="320" t="s">
        <v>594</v>
      </c>
      <c r="F2092" s="320" t="s">
        <v>595</v>
      </c>
      <c r="G2092" s="320" t="s">
        <v>596</v>
      </c>
      <c r="H2092" s="321"/>
    </row>
    <row r="2093" spans="1:8" ht="18.25" customHeight="1">
      <c r="A2093" s="305"/>
      <c r="B2093" s="350" t="s">
        <v>597</v>
      </c>
      <c r="C2093" s="323" t="str">
        <f>IF(AND('statement of marks'!$D$3=1,'statement of marks'!CX55="mRrh.kZ"),'statement of marks'!$F$3,"")</f>
        <v/>
      </c>
      <c r="D2093" s="323" t="str">
        <f>IF(AND('statement of marks'!$D$3=2,'statement of marks'!CX55="mRrh.kZ"),'statement of marks'!$F$3,"")</f>
        <v/>
      </c>
      <c r="E2093" s="323" t="str">
        <f>IF(AND('statement of marks'!$D$3=3,'statement of marks'!CX55="mRrh.kZ"),'statement of marks'!$F$3,"")</f>
        <v/>
      </c>
      <c r="F2093" s="323" t="str">
        <f>IF(AND('statement of marks'!$D$3=4,'statement of marks'!CX55="mRrh.kZ"),'statement of marks'!$F$3,"")</f>
        <v/>
      </c>
      <c r="G2093" s="323" t="str">
        <f>IF(AND('statement of marks'!$D$3=5,'statement of marks'!CX55="mRrh.kZ"),'statement of marks'!$F$3,"")</f>
        <v/>
      </c>
      <c r="H2093" s="321"/>
    </row>
    <row r="2094" spans="1:8" ht="18.25" customHeight="1">
      <c r="A2094" s="305"/>
      <c r="B2094" s="350" t="str">
        <f>'statement of marks'!$BZ$5</f>
        <v>fgUnh</v>
      </c>
      <c r="C2094" s="324"/>
      <c r="D2094" s="325"/>
      <c r="E2094" s="326" t="str">
        <f>IF(OR('statement of marks'!$CB55="",E2093=""),"",'statement of marks'!$CB55)</f>
        <v/>
      </c>
      <c r="F2094" s="326" t="str">
        <f>IF(OR('statement of marks'!$CB55="",F2093=""),"",'statement of marks'!$CB55)</f>
        <v/>
      </c>
      <c r="G2094" s="326" t="str">
        <f>IF(OR('statement of marks'!$CB55="",G2093=""),"",'statement of marks'!$CB55)</f>
        <v/>
      </c>
      <c r="H2094" s="321"/>
    </row>
    <row r="2095" spans="1:8" ht="18.25" customHeight="1">
      <c r="A2095" s="305"/>
      <c r="B2095" s="350" t="str">
        <f>'statement of marks'!$CC$5</f>
        <v>vaxszth</v>
      </c>
      <c r="C2095" s="324"/>
      <c r="D2095" s="325"/>
      <c r="E2095" s="326" t="str">
        <f>IF(OR('statement of marks'!$CE55="",E2093=""),"",'statement of marks'!$CE55)</f>
        <v/>
      </c>
      <c r="F2095" s="326" t="str">
        <f>IF(OR('statement of marks'!$CE55="",F2093=""),"",'statement of marks'!$CE55)</f>
        <v/>
      </c>
      <c r="G2095" s="326" t="str">
        <f>IF(OR('statement of marks'!$CE55="",G2093=""),"",'statement of marks'!$CE55)</f>
        <v/>
      </c>
      <c r="H2095" s="321"/>
    </row>
    <row r="2096" spans="1:8" ht="18.25" customHeight="1">
      <c r="A2096" s="305"/>
      <c r="B2096" s="350" t="str">
        <f>'statement of marks'!$CF$5</f>
        <v>xf.kr</v>
      </c>
      <c r="C2096" s="324"/>
      <c r="D2096" s="325"/>
      <c r="E2096" s="326" t="str">
        <f>IF(OR('statement of marks'!$CH55="",E2093=""),"",'statement of marks'!$CH55)</f>
        <v/>
      </c>
      <c r="F2096" s="326" t="str">
        <f>IF(OR('statement of marks'!$CH55="",F2093=""),"",'statement of marks'!$CH55)</f>
        <v/>
      </c>
      <c r="G2096" s="326" t="str">
        <f>IF(OR('statement of marks'!$CH55="",G2093=""),"",'statement of marks'!$CH55)</f>
        <v/>
      </c>
      <c r="H2096" s="321"/>
    </row>
    <row r="2097" spans="1:8" ht="18.25" customHeight="1">
      <c r="A2097" s="305"/>
      <c r="B2097" s="350" t="str">
        <f>'statement of marks'!$CI$5</f>
        <v>Ik;kZoj.k v/;;u</v>
      </c>
      <c r="C2097" s="324"/>
      <c r="D2097" s="325"/>
      <c r="E2097" s="326" t="str">
        <f>IF(OR('statement of marks'!$CK55="",E2094=""),"",'statement of marks'!$CK55)</f>
        <v/>
      </c>
      <c r="F2097" s="326" t="str">
        <f>IF(OR('statement of marks'!$CK55="",F2094=""),"",'statement of marks'!$CK55)</f>
        <v/>
      </c>
      <c r="G2097" s="326" t="str">
        <f>IF(OR('statement of marks'!$CK55="",G2094=""),"",'statement of marks'!$CK55)</f>
        <v/>
      </c>
      <c r="H2097" s="321"/>
    </row>
    <row r="2098" spans="1:8" ht="18.25" customHeight="1">
      <c r="A2098" s="305"/>
      <c r="B2098" s="350" t="str">
        <f>'statement of marks'!$CL$5</f>
        <v>dk;kZuqHko</v>
      </c>
      <c r="C2098" s="324"/>
      <c r="D2098" s="325"/>
      <c r="E2098" s="326" t="str">
        <f>IF(OR('statement of marks'!$CN55="",E2093=""),"",'statement of marks'!$CN55)</f>
        <v/>
      </c>
      <c r="F2098" s="326" t="str">
        <f>IF(OR('statement of marks'!$CN55="",F2093=""),"",'statement of marks'!$CN55)</f>
        <v/>
      </c>
      <c r="G2098" s="326" t="str">
        <f>IF(OR('statement of marks'!$CN55="",G2093=""),"",'statement of marks'!$CN55)</f>
        <v/>
      </c>
      <c r="H2098" s="321"/>
    </row>
    <row r="2099" spans="1:8" ht="18.25" customHeight="1">
      <c r="A2099" s="305"/>
      <c r="B2099" s="350" t="str">
        <f>'statement of marks'!$CO$5</f>
        <v>dyk f'k{kk</v>
      </c>
      <c r="C2099" s="324"/>
      <c r="D2099" s="325"/>
      <c r="E2099" s="327" t="str">
        <f>IF(OR('statement of marks'!$CQ55="",E2093=""),"",'statement of marks'!$CQ55)</f>
        <v/>
      </c>
      <c r="F2099" s="327" t="str">
        <f>IF(OR('statement of marks'!$CQ55="",F2093=""),"",'statement of marks'!$CQ55)</f>
        <v/>
      </c>
      <c r="G2099" s="327" t="str">
        <f>IF(OR('statement of marks'!$CQ55="",G2093=""),"",'statement of marks'!$CQ55)</f>
        <v/>
      </c>
      <c r="H2099" s="321"/>
    </row>
    <row r="2100" spans="1:8" ht="18.25" customHeight="1">
      <c r="A2100" s="305"/>
      <c r="B2100" s="328" t="s">
        <v>624</v>
      </c>
      <c r="C2100" s="329" t="str">
        <f>C2093</f>
        <v/>
      </c>
      <c r="D2100" s="329" t="str">
        <f>D2093</f>
        <v/>
      </c>
      <c r="E2100" s="330" t="str">
        <f>E2093</f>
        <v/>
      </c>
      <c r="F2100" s="329" t="str">
        <f>F2093</f>
        <v/>
      </c>
      <c r="G2100" s="329" t="str">
        <f>G2093</f>
        <v/>
      </c>
      <c r="H2100" s="321"/>
    </row>
    <row r="2101" spans="1:8" ht="18.25" customHeight="1">
      <c r="A2101" s="305"/>
      <c r="B2101" s="350" t="str">
        <f>'statement of marks'!$CV$5</f>
        <v>Nk= mifLFkfr</v>
      </c>
      <c r="C2101" s="331"/>
      <c r="D2101" s="331"/>
      <c r="E2101" s="332" t="str">
        <f>IF(OR('statement of marks'!$CV55="",E2093=""),"",'statement of marks'!$CV55)</f>
        <v/>
      </c>
      <c r="F2101" s="332" t="str">
        <f>IF(OR('statement of marks'!$CV55="",F2093=""),"",'statement of marks'!$CV55)</f>
        <v/>
      </c>
      <c r="G2101" s="332" t="str">
        <f>IF(OR('statement of marks'!$CV55="",G2093=""),"",'statement of marks'!$CV55)</f>
        <v/>
      </c>
      <c r="H2101" s="321"/>
    </row>
    <row r="2102" spans="1:8" ht="18.25" customHeight="1">
      <c r="A2102" s="305"/>
      <c r="B2102" s="350" t="str">
        <f>'statement of marks'!$CU$5</f>
        <v>dqy ehfVax</v>
      </c>
      <c r="C2102" s="333"/>
      <c r="D2102" s="333"/>
      <c r="E2102" s="333" t="str">
        <f>IF(OR('statement of marks'!$CU55="",E2093=""),"",'statement of marks'!$CU55)</f>
        <v/>
      </c>
      <c r="F2102" s="333" t="str">
        <f>IF(OR('statement of marks'!$CU55="",F2093=""),"",'statement of marks'!$CU55)</f>
        <v/>
      </c>
      <c r="G2102" s="333" t="str">
        <f>IF(OR('statement of marks'!$CU55="",G2093=""),"",'statement of marks'!$CU55)</f>
        <v/>
      </c>
      <c r="H2102" s="321"/>
    </row>
    <row r="2103" spans="1:8" ht="18.25" customHeight="1">
      <c r="A2103" s="305"/>
      <c r="B2103" s="350" t="s">
        <v>600</v>
      </c>
      <c r="C2103" s="333" t="str">
        <f>IF(OR(C2101="",C2102=""),"",C2101/C2102*100)</f>
        <v/>
      </c>
      <c r="D2103" s="333" t="str">
        <f t="shared" ref="D2103:G2103" si="51">IF(OR(D2101="",D2102=""),"",D2101/D2102*100)</f>
        <v/>
      </c>
      <c r="E2103" s="333" t="str">
        <f t="shared" si="51"/>
        <v/>
      </c>
      <c r="F2103" s="333" t="str">
        <f t="shared" si="51"/>
        <v/>
      </c>
      <c r="G2103" s="333" t="str">
        <f t="shared" si="51"/>
        <v/>
      </c>
      <c r="H2103" s="321"/>
    </row>
    <row r="2104" spans="1:8" ht="18.25" customHeight="1">
      <c r="A2104" s="305"/>
      <c r="B2104" s="350" t="s">
        <v>601</v>
      </c>
      <c r="C2104" s="333"/>
      <c r="D2104" s="333"/>
      <c r="E2104" s="333"/>
      <c r="F2104" s="333"/>
      <c r="G2104" s="333"/>
      <c r="H2104" s="321"/>
    </row>
    <row r="2105" spans="1:8" ht="18.25" customHeight="1">
      <c r="A2105" s="305"/>
      <c r="B2105" s="351" t="s">
        <v>598</v>
      </c>
      <c r="C2105" s="1028" t="str">
        <f>IF('statement of marks'!DE55="","",'statement of marks'!DE55)</f>
        <v/>
      </c>
      <c r="D2105" s="1029"/>
      <c r="E2105" s="1029"/>
      <c r="F2105" s="1029"/>
      <c r="G2105" s="1029"/>
      <c r="H2105" s="1030"/>
    </row>
    <row r="2106" spans="1:8" ht="18.25" customHeight="1">
      <c r="A2106" s="1033"/>
      <c r="B2106" s="1034"/>
      <c r="C2106" s="1026"/>
      <c r="D2106" s="1026"/>
      <c r="E2106" s="1026"/>
      <c r="F2106" s="1026"/>
      <c r="G2106" s="1026"/>
      <c r="H2106" s="1027"/>
    </row>
    <row r="2107" spans="1:8" ht="18.25" customHeight="1" thickBot="1">
      <c r="A2107" s="1031" t="s">
        <v>603</v>
      </c>
      <c r="B2107" s="1032"/>
      <c r="C2107" s="1032" t="s">
        <v>66</v>
      </c>
      <c r="D2107" s="1032"/>
      <c r="E2107" s="1032"/>
      <c r="F2107" s="1035" t="s">
        <v>604</v>
      </c>
      <c r="G2107" s="1035"/>
      <c r="H2107" s="1036"/>
    </row>
    <row r="2108" spans="1:8" ht="18.25" customHeight="1">
      <c r="A2108" s="1015" t="s">
        <v>572</v>
      </c>
      <c r="B2108" s="1016"/>
      <c r="C2108" s="1016"/>
      <c r="D2108" s="1016"/>
      <c r="E2108" s="1016"/>
      <c r="F2108" s="1016"/>
      <c r="G2108" s="1016"/>
      <c r="H2108" s="1017"/>
    </row>
    <row r="2109" spans="1:8" ht="18.25" customHeight="1">
      <c r="A2109" s="1018" t="s">
        <v>591</v>
      </c>
      <c r="B2109" s="1019"/>
      <c r="C2109" s="1019"/>
      <c r="D2109" s="1019"/>
      <c r="E2109" s="1019"/>
      <c r="F2109" s="1019"/>
      <c r="G2109" s="1019"/>
      <c r="H2109" s="1020"/>
    </row>
    <row r="2110" spans="1:8" ht="18.25" customHeight="1">
      <c r="A2110" s="305"/>
      <c r="B2110" s="1021" t="s">
        <v>67</v>
      </c>
      <c r="C2110" s="1021"/>
      <c r="D2110" s="306">
        <f>YEAR(details!F56)</f>
        <v>1900</v>
      </c>
      <c r="E2110" s="352" t="s">
        <v>574</v>
      </c>
      <c r="F2110" s="308" t="str">
        <f>'statement of marks'!$F$3</f>
        <v>2015-16</v>
      </c>
      <c r="G2110" s="1021" t="s">
        <v>575</v>
      </c>
      <c r="H2110" s="1022"/>
    </row>
    <row r="2111" spans="1:8" ht="18.25" customHeight="1">
      <c r="A2111" s="305"/>
      <c r="B2111" s="1000" t="s">
        <v>573</v>
      </c>
      <c r="C2111" s="1001"/>
      <c r="D2111" s="1013" t="str">
        <f>'statement of marks'!$A$1</f>
        <v>jk- ck- ek/;fed fo|ky; uohu] fuEckgsM+k</v>
      </c>
      <c r="E2111" s="1013"/>
      <c r="F2111" s="1013"/>
      <c r="G2111" s="1013"/>
      <c r="H2111" s="1014"/>
    </row>
    <row r="2112" spans="1:8" ht="18.25" customHeight="1">
      <c r="A2112" s="305"/>
      <c r="B2112" s="1000" t="str">
        <f>'statement of marks'!$H$3</f>
        <v xml:space="preserve">fo|ky; dk Mkbl dksM+ </v>
      </c>
      <c r="C2112" s="1001"/>
      <c r="D2112" s="1009" t="str">
        <f>'statement of marks'!$I$3</f>
        <v>00001</v>
      </c>
      <c r="E2112" s="1010"/>
      <c r="F2112" s="1011"/>
      <c r="G2112" s="1011"/>
      <c r="H2112" s="1012"/>
    </row>
    <row r="2113" spans="1:8" ht="18.25" customHeight="1">
      <c r="A2113" s="305"/>
      <c r="B2113" s="1000" t="s">
        <v>560</v>
      </c>
      <c r="C2113" s="1001"/>
      <c r="D2113" s="1013" t="str">
        <f>IF('statement of marks'!H56="","",'statement of marks'!H56)</f>
        <v>v 050</v>
      </c>
      <c r="E2113" s="1013"/>
      <c r="F2113" s="1013"/>
      <c r="G2113" s="1013"/>
      <c r="H2113" s="1014"/>
    </row>
    <row r="2114" spans="1:8" ht="18.25" customHeight="1">
      <c r="A2114" s="305"/>
      <c r="B2114" s="1000" t="s">
        <v>576</v>
      </c>
      <c r="C2114" s="1001"/>
      <c r="D2114" s="309" t="str">
        <f>IF('statement of marks'!C56="B","Nk=",IF('statement of marks'!C56="G","Nk=k",""))</f>
        <v/>
      </c>
      <c r="E2114" s="353" t="s">
        <v>566</v>
      </c>
      <c r="F2114" s="1040" t="str">
        <f>IF('statement of marks'!B56="","",'statement of marks'!B56)</f>
        <v/>
      </c>
      <c r="G2114" s="1040"/>
      <c r="H2114" s="1041"/>
    </row>
    <row r="2115" spans="1:8" ht="18.25" customHeight="1">
      <c r="A2115" s="305"/>
      <c r="B2115" s="1000" t="s">
        <v>562</v>
      </c>
      <c r="C2115" s="1001"/>
      <c r="D2115" s="1013" t="str">
        <f>IF('statement of marks'!J56="","",'statement of marks'!J56)</f>
        <v>l 050</v>
      </c>
      <c r="E2115" s="1013"/>
      <c r="F2115" s="1013"/>
      <c r="G2115" s="1013"/>
      <c r="H2115" s="1014"/>
    </row>
    <row r="2116" spans="1:8" ht="18.25" customHeight="1">
      <c r="A2116" s="305"/>
      <c r="B2116" s="1000" t="s">
        <v>561</v>
      </c>
      <c r="C2116" s="1001"/>
      <c r="D2116" s="1013" t="str">
        <f>IF('statement of marks'!I56="","",'statement of marks'!I56)</f>
        <v>c 050</v>
      </c>
      <c r="E2116" s="1013"/>
      <c r="F2116" s="1013"/>
      <c r="G2116" s="1013"/>
      <c r="H2116" s="1014"/>
    </row>
    <row r="2117" spans="1:8" ht="18.25" customHeight="1">
      <c r="A2117" s="305"/>
      <c r="B2117" s="1000" t="s">
        <v>578</v>
      </c>
      <c r="C2117" s="1001"/>
      <c r="D2117" s="1013" t="str">
        <f>IF(details!M56="","",details!M56)</f>
        <v/>
      </c>
      <c r="E2117" s="1013"/>
      <c r="F2117" s="1013"/>
      <c r="G2117" s="1013"/>
      <c r="H2117" s="1014"/>
    </row>
    <row r="2118" spans="1:8" ht="18.25" customHeight="1">
      <c r="A2118" s="305"/>
      <c r="B2118" s="1000" t="s">
        <v>623</v>
      </c>
      <c r="C2118" s="1001"/>
      <c r="D2118" s="1013" t="str">
        <f>IF(details!N56="","",details!N56)</f>
        <v/>
      </c>
      <c r="E2118" s="1013"/>
      <c r="F2118" s="1013"/>
      <c r="G2118" s="1013"/>
      <c r="H2118" s="1014"/>
    </row>
    <row r="2119" spans="1:8" ht="18.25" customHeight="1">
      <c r="A2119" s="305"/>
      <c r="B2119" s="1000" t="s">
        <v>64</v>
      </c>
      <c r="C2119" s="1001"/>
      <c r="D2119" s="311" t="str">
        <f>'statement of marks'!$D$3</f>
        <v>2 A</v>
      </c>
      <c r="E2119" s="312" t="s">
        <v>564</v>
      </c>
      <c r="F2119" s="313" t="str">
        <f>IF('statement of marks'!E56="","",'statement of marks'!E56)</f>
        <v/>
      </c>
      <c r="G2119" s="312" t="s">
        <v>577</v>
      </c>
      <c r="H2119" s="314" t="str">
        <f>IF(details!F56="","",details!F56)</f>
        <v/>
      </c>
    </row>
    <row r="2120" spans="1:8" ht="18.25" customHeight="1">
      <c r="A2120" s="305"/>
      <c r="B2120" s="1000" t="s">
        <v>567</v>
      </c>
      <c r="C2120" s="1001"/>
      <c r="D2120" s="1044" t="str">
        <f>IF('statement of marks'!F56="","",'statement of marks'!F56)</f>
        <v/>
      </c>
      <c r="E2120" s="1044"/>
      <c r="F2120" s="1044"/>
      <c r="G2120" s="1044"/>
      <c r="H2120" s="1045"/>
    </row>
    <row r="2121" spans="1:8" ht="18.25" customHeight="1">
      <c r="A2121" s="305"/>
      <c r="B2121" s="1000" t="s">
        <v>568</v>
      </c>
      <c r="C2121" s="1001"/>
      <c r="D2121" s="1037" t="str">
        <f>IF('statement of marks'!G56="","",'statement of marks'!G56)</f>
        <v/>
      </c>
      <c r="E2121" s="1037"/>
      <c r="F2121" s="1037"/>
      <c r="G2121" s="1037"/>
      <c r="H2121" s="1038"/>
    </row>
    <row r="2122" spans="1:8" ht="18.25" customHeight="1">
      <c r="A2122" s="305"/>
      <c r="B2122" s="1023" t="s">
        <v>579</v>
      </c>
      <c r="C2122" s="1024"/>
      <c r="D2122" s="1024"/>
      <c r="E2122" s="1025"/>
      <c r="F2122" s="1046" t="str">
        <f>IF(details!P56="","",details!P56)</f>
        <v/>
      </c>
      <c r="G2122" s="1046"/>
      <c r="H2122" s="1047"/>
    </row>
    <row r="2123" spans="1:8" ht="18.25" customHeight="1">
      <c r="A2123" s="305"/>
      <c r="B2123" s="1000" t="s">
        <v>583</v>
      </c>
      <c r="C2123" s="1001"/>
      <c r="D2123" s="1013" t="str">
        <f>IF(details!L56="","",details!L56)</f>
        <v>Ik 050</v>
      </c>
      <c r="E2123" s="1013"/>
      <c r="F2123" s="1013"/>
      <c r="G2123" s="1013"/>
      <c r="H2123" s="1014"/>
    </row>
    <row r="2124" spans="1:8" ht="18.25" customHeight="1">
      <c r="A2124" s="305"/>
      <c r="B2124" s="1000" t="s">
        <v>584</v>
      </c>
      <c r="C2124" s="1001"/>
      <c r="D2124" s="1013" t="str">
        <f>IF(details!O56="","",details!O56)</f>
        <v/>
      </c>
      <c r="E2124" s="1013"/>
      <c r="F2124" s="1013"/>
      <c r="G2124" s="1013"/>
      <c r="H2124" s="1014"/>
    </row>
    <row r="2125" spans="1:8" ht="18.25" customHeight="1">
      <c r="A2125" s="305"/>
      <c r="B2125" s="1000" t="s">
        <v>585</v>
      </c>
      <c r="C2125" s="1001"/>
      <c r="D2125" s="354" t="str">
        <f>IF('statement of marks'!CX56="mRrh.kZ",'statement of marks'!$D$3,"")</f>
        <v/>
      </c>
      <c r="E2125" s="1003" t="s">
        <v>586</v>
      </c>
      <c r="F2125" s="1003"/>
      <c r="G2125" s="1042" t="str">
        <f>IF(D2125="","",D2125+1)</f>
        <v/>
      </c>
      <c r="H2125" s="1043"/>
    </row>
    <row r="2126" spans="1:8" ht="18.25" customHeight="1">
      <c r="A2126" s="305"/>
      <c r="B2126" s="1000" t="s">
        <v>587</v>
      </c>
      <c r="C2126" s="1001"/>
      <c r="D2126" s="1049">
        <f>IF(details!$L$4="","",details!$L$4)</f>
        <v>42460</v>
      </c>
      <c r="E2126" s="1050"/>
      <c r="F2126" s="1003"/>
      <c r="G2126" s="1003"/>
      <c r="H2126" s="1048"/>
    </row>
    <row r="2127" spans="1:8" ht="18.25" customHeight="1">
      <c r="A2127" s="305"/>
      <c r="B2127" s="1003"/>
      <c r="C2127" s="1003"/>
      <c r="D2127" s="1004"/>
      <c r="E2127" s="1005"/>
      <c r="F2127" s="1002"/>
      <c r="G2127" s="1002"/>
      <c r="H2127" s="1008"/>
    </row>
    <row r="2128" spans="1:8" ht="18.25" customHeight="1">
      <c r="A2128" s="305"/>
      <c r="B2128" s="1003" t="str">
        <f>IF(details!$H$4="","",details!$H$4)</f>
        <v>Jherh js[kk oekZ</v>
      </c>
      <c r="C2128" s="1003"/>
      <c r="D2128" s="1004"/>
      <c r="E2128" s="1005"/>
      <c r="F2128" s="1002" t="str">
        <f>IF(details!$E$4="","",details!$E$4)</f>
        <v>Jh jk/ks';ke tk'kh</v>
      </c>
      <c r="G2128" s="1002"/>
      <c r="H2128" s="1008"/>
    </row>
    <row r="2129" spans="1:8" ht="18.25" customHeight="1">
      <c r="A2129" s="1039" t="s">
        <v>588</v>
      </c>
      <c r="B2129" s="1002"/>
      <c r="C2129" s="1002"/>
      <c r="D2129" s="1002" t="s">
        <v>589</v>
      </c>
      <c r="E2129" s="1002"/>
      <c r="F2129" s="1002" t="s">
        <v>590</v>
      </c>
      <c r="G2129" s="1002"/>
      <c r="H2129" s="1008"/>
    </row>
    <row r="2130" spans="1:8" ht="18.25" customHeight="1">
      <c r="A2130" s="1018" t="s">
        <v>599</v>
      </c>
      <c r="B2130" s="1019"/>
      <c r="C2130" s="1019"/>
      <c r="D2130" s="1019"/>
      <c r="E2130" s="1019"/>
      <c r="F2130" s="1019"/>
      <c r="G2130" s="1019"/>
      <c r="H2130" s="1020"/>
    </row>
    <row r="2131" spans="1:8" ht="18.25" customHeight="1">
      <c r="A2131" s="305"/>
      <c r="B2131" s="351" t="s">
        <v>560</v>
      </c>
      <c r="C2131" s="1013" t="str">
        <f>IF('statement of marks'!H56="","",'statement of marks'!H56)</f>
        <v>v 050</v>
      </c>
      <c r="D2131" s="1013"/>
      <c r="E2131" s="1013"/>
      <c r="F2131" s="1013"/>
      <c r="G2131" s="1013"/>
      <c r="H2131" s="1014"/>
    </row>
    <row r="2132" spans="1:8" ht="18.25" customHeight="1">
      <c r="A2132" s="305"/>
      <c r="B2132" s="351" t="s">
        <v>561</v>
      </c>
      <c r="C2132" s="1013" t="str">
        <f>IF('statement of marks'!I56="","",'statement of marks'!I56)</f>
        <v>c 050</v>
      </c>
      <c r="D2132" s="1013"/>
      <c r="E2132" s="1013"/>
      <c r="F2132" s="1013"/>
      <c r="G2132" s="1013"/>
      <c r="H2132" s="1014"/>
    </row>
    <row r="2133" spans="1:8" ht="18.25" customHeight="1">
      <c r="A2133" s="305"/>
      <c r="B2133" s="351" t="s">
        <v>562</v>
      </c>
      <c r="C2133" s="1013" t="str">
        <f>IF('statement of marks'!J56="","",'statement of marks'!J56)</f>
        <v>l 050</v>
      </c>
      <c r="D2133" s="1013"/>
      <c r="E2133" s="1013"/>
      <c r="F2133" s="1013"/>
      <c r="G2133" s="1013"/>
      <c r="H2133" s="1014"/>
    </row>
    <row r="2134" spans="1:8" ht="18.25" customHeight="1">
      <c r="A2134" s="305"/>
      <c r="B2134" s="351" t="s">
        <v>567</v>
      </c>
      <c r="C2134" s="317" t="str">
        <f>IF('statement of marks'!F56="","",'statement of marks'!F56)</f>
        <v/>
      </c>
      <c r="D2134" s="318" t="s">
        <v>602</v>
      </c>
      <c r="E2134" s="1037" t="str">
        <f>IF('statement of marks'!G56="","",'statement of marks'!G56)</f>
        <v/>
      </c>
      <c r="F2134" s="1037"/>
      <c r="G2134" s="1037"/>
      <c r="H2134" s="1038"/>
    </row>
    <row r="2135" spans="1:8" ht="18.25" customHeight="1">
      <c r="A2135" s="305"/>
      <c r="B2135" s="351" t="s">
        <v>565</v>
      </c>
      <c r="C2135" s="319" t="s">
        <v>592</v>
      </c>
      <c r="D2135" s="320" t="s">
        <v>593</v>
      </c>
      <c r="E2135" s="320" t="s">
        <v>594</v>
      </c>
      <c r="F2135" s="320" t="s">
        <v>595</v>
      </c>
      <c r="G2135" s="320" t="s">
        <v>596</v>
      </c>
      <c r="H2135" s="321"/>
    </row>
    <row r="2136" spans="1:8" ht="18.25" customHeight="1">
      <c r="A2136" s="305"/>
      <c r="B2136" s="350" t="s">
        <v>597</v>
      </c>
      <c r="C2136" s="323" t="str">
        <f>IF(AND('statement of marks'!$D$3=1,'statement of marks'!CX56="mRrh.kZ"),'statement of marks'!$F$3,"")</f>
        <v/>
      </c>
      <c r="D2136" s="323" t="str">
        <f>IF(AND('statement of marks'!$D$3=2,'statement of marks'!CX56="mRrh.kZ"),'statement of marks'!$F$3,"")</f>
        <v/>
      </c>
      <c r="E2136" s="323" t="str">
        <f>IF(AND('statement of marks'!$D$3=3,'statement of marks'!CX56="mRrh.kZ"),'statement of marks'!$F$3,"")</f>
        <v/>
      </c>
      <c r="F2136" s="323" t="str">
        <f>IF(AND('statement of marks'!$D$3=4,'statement of marks'!CX56="mRrh.kZ"),'statement of marks'!$F$3,"")</f>
        <v/>
      </c>
      <c r="G2136" s="323" t="str">
        <f>IF(AND('statement of marks'!$D$3=5,'statement of marks'!CX56="mRrh.kZ"),'statement of marks'!$F$3,"")</f>
        <v/>
      </c>
      <c r="H2136" s="321"/>
    </row>
    <row r="2137" spans="1:8" ht="18.25" customHeight="1">
      <c r="A2137" s="305"/>
      <c r="B2137" s="350" t="str">
        <f>'statement of marks'!$BZ$5</f>
        <v>fgUnh</v>
      </c>
      <c r="C2137" s="324"/>
      <c r="D2137" s="325"/>
      <c r="E2137" s="326" t="str">
        <f>IF(OR('statement of marks'!$CB56="",E2136=""),"",'statement of marks'!$CB56)</f>
        <v/>
      </c>
      <c r="F2137" s="326" t="str">
        <f>IF(OR('statement of marks'!$CB56="",F2136=""),"",'statement of marks'!$CB56)</f>
        <v/>
      </c>
      <c r="G2137" s="326" t="str">
        <f>IF(OR('statement of marks'!$CB56="",G2136=""),"",'statement of marks'!$CB56)</f>
        <v/>
      </c>
      <c r="H2137" s="321"/>
    </row>
    <row r="2138" spans="1:8" ht="18.25" customHeight="1">
      <c r="A2138" s="305"/>
      <c r="B2138" s="350" t="str">
        <f>'statement of marks'!$CC$5</f>
        <v>vaxszth</v>
      </c>
      <c r="C2138" s="324"/>
      <c r="D2138" s="325"/>
      <c r="E2138" s="326" t="str">
        <f>IF(OR('statement of marks'!$CE56="",E2136=""),"",'statement of marks'!$CE56)</f>
        <v/>
      </c>
      <c r="F2138" s="326" t="str">
        <f>IF(OR('statement of marks'!$CE56="",F2136=""),"",'statement of marks'!$CE56)</f>
        <v/>
      </c>
      <c r="G2138" s="326" t="str">
        <f>IF(OR('statement of marks'!$CE56="",G2136=""),"",'statement of marks'!$CE56)</f>
        <v/>
      </c>
      <c r="H2138" s="321"/>
    </row>
    <row r="2139" spans="1:8" ht="18.25" customHeight="1">
      <c r="A2139" s="305"/>
      <c r="B2139" s="350" t="str">
        <f>'statement of marks'!$CF$5</f>
        <v>xf.kr</v>
      </c>
      <c r="C2139" s="324"/>
      <c r="D2139" s="325"/>
      <c r="E2139" s="326" t="str">
        <f>IF(OR('statement of marks'!$CH56="",E2136=""),"",'statement of marks'!$CH56)</f>
        <v/>
      </c>
      <c r="F2139" s="326" t="str">
        <f>IF(OR('statement of marks'!$CH56="",F2136=""),"",'statement of marks'!$CH56)</f>
        <v/>
      </c>
      <c r="G2139" s="326" t="str">
        <f>IF(OR('statement of marks'!$CH56="",G2136=""),"",'statement of marks'!$CH56)</f>
        <v/>
      </c>
      <c r="H2139" s="321"/>
    </row>
    <row r="2140" spans="1:8" ht="18.25" customHeight="1">
      <c r="A2140" s="305"/>
      <c r="B2140" s="350" t="str">
        <f>'statement of marks'!$CI$5</f>
        <v>Ik;kZoj.k v/;;u</v>
      </c>
      <c r="C2140" s="324"/>
      <c r="D2140" s="325"/>
      <c r="E2140" s="326" t="str">
        <f>IF(OR('statement of marks'!$CK56="",E2137=""),"",'statement of marks'!$CK56)</f>
        <v/>
      </c>
      <c r="F2140" s="326" t="str">
        <f>IF(OR('statement of marks'!$CK56="",F2137=""),"",'statement of marks'!$CK56)</f>
        <v/>
      </c>
      <c r="G2140" s="326" t="str">
        <f>IF(OR('statement of marks'!$CK56="",G2137=""),"",'statement of marks'!$CK56)</f>
        <v/>
      </c>
      <c r="H2140" s="321"/>
    </row>
    <row r="2141" spans="1:8" ht="18.25" customHeight="1">
      <c r="A2141" s="305"/>
      <c r="B2141" s="350" t="str">
        <f>'statement of marks'!$CL$5</f>
        <v>dk;kZuqHko</v>
      </c>
      <c r="C2141" s="324"/>
      <c r="D2141" s="325"/>
      <c r="E2141" s="326" t="str">
        <f>IF(OR('statement of marks'!$CN56="",E2136=""),"",'statement of marks'!$CN56)</f>
        <v/>
      </c>
      <c r="F2141" s="326" t="str">
        <f>IF(OR('statement of marks'!$CN56="",F2136=""),"",'statement of marks'!$CN56)</f>
        <v/>
      </c>
      <c r="G2141" s="326" t="str">
        <f>IF(OR('statement of marks'!$CN56="",G2136=""),"",'statement of marks'!$CN56)</f>
        <v/>
      </c>
      <c r="H2141" s="321"/>
    </row>
    <row r="2142" spans="1:8" ht="18.25" customHeight="1">
      <c r="A2142" s="305"/>
      <c r="B2142" s="350" t="str">
        <f>'statement of marks'!$CO$5</f>
        <v>dyk f'k{kk</v>
      </c>
      <c r="C2142" s="324"/>
      <c r="D2142" s="325"/>
      <c r="E2142" s="327" t="str">
        <f>IF(OR('statement of marks'!$CQ56="",E2136=""),"",'statement of marks'!$CQ56)</f>
        <v/>
      </c>
      <c r="F2142" s="327" t="str">
        <f>IF(OR('statement of marks'!$CQ56="",F2136=""),"",'statement of marks'!$CQ56)</f>
        <v/>
      </c>
      <c r="G2142" s="327" t="str">
        <f>IF(OR('statement of marks'!$CQ56="",G2136=""),"",'statement of marks'!$CQ56)</f>
        <v/>
      </c>
      <c r="H2142" s="321"/>
    </row>
    <row r="2143" spans="1:8" ht="18.25" customHeight="1">
      <c r="A2143" s="305"/>
      <c r="B2143" s="328" t="s">
        <v>624</v>
      </c>
      <c r="C2143" s="329" t="str">
        <f>C2136</f>
        <v/>
      </c>
      <c r="D2143" s="329" t="str">
        <f>D2136</f>
        <v/>
      </c>
      <c r="E2143" s="330" t="str">
        <f>E2136</f>
        <v/>
      </c>
      <c r="F2143" s="329" t="str">
        <f>F2136</f>
        <v/>
      </c>
      <c r="G2143" s="329" t="str">
        <f>G2136</f>
        <v/>
      </c>
      <c r="H2143" s="321"/>
    </row>
    <row r="2144" spans="1:8" ht="18.25" customHeight="1">
      <c r="A2144" s="305"/>
      <c r="B2144" s="350" t="str">
        <f>'statement of marks'!$CV$5</f>
        <v>Nk= mifLFkfr</v>
      </c>
      <c r="C2144" s="331"/>
      <c r="D2144" s="331"/>
      <c r="E2144" s="332" t="str">
        <f>IF(OR('statement of marks'!$CV56="",E2136=""),"",'statement of marks'!$CV56)</f>
        <v/>
      </c>
      <c r="F2144" s="332" t="str">
        <f>IF(OR('statement of marks'!$CV56="",F2136=""),"",'statement of marks'!$CV56)</f>
        <v/>
      </c>
      <c r="G2144" s="332" t="str">
        <f>IF(OR('statement of marks'!$CV56="",G2136=""),"",'statement of marks'!$CV56)</f>
        <v/>
      </c>
      <c r="H2144" s="321"/>
    </row>
    <row r="2145" spans="1:8" ht="18.25" customHeight="1">
      <c r="A2145" s="305"/>
      <c r="B2145" s="350" t="str">
        <f>'statement of marks'!$CU$5</f>
        <v>dqy ehfVax</v>
      </c>
      <c r="C2145" s="333"/>
      <c r="D2145" s="333"/>
      <c r="E2145" s="333" t="str">
        <f>IF(OR('statement of marks'!$CU56="",E2136=""),"",'statement of marks'!$CU56)</f>
        <v/>
      </c>
      <c r="F2145" s="333" t="str">
        <f>IF(OR('statement of marks'!$CU56="",F2136=""),"",'statement of marks'!$CU56)</f>
        <v/>
      </c>
      <c r="G2145" s="333" t="str">
        <f>IF(OR('statement of marks'!$CU56="",G2136=""),"",'statement of marks'!$CU56)</f>
        <v/>
      </c>
      <c r="H2145" s="321"/>
    </row>
    <row r="2146" spans="1:8" ht="18.25" customHeight="1">
      <c r="A2146" s="305"/>
      <c r="B2146" s="350" t="s">
        <v>600</v>
      </c>
      <c r="C2146" s="333" t="str">
        <f>IF(OR(C2144="",C2145=""),"",C2144/C2145*100)</f>
        <v/>
      </c>
      <c r="D2146" s="333" t="str">
        <f t="shared" ref="D2146:G2146" si="52">IF(OR(D2144="",D2145=""),"",D2144/D2145*100)</f>
        <v/>
      </c>
      <c r="E2146" s="333" t="str">
        <f t="shared" si="52"/>
        <v/>
      </c>
      <c r="F2146" s="333" t="str">
        <f t="shared" si="52"/>
        <v/>
      </c>
      <c r="G2146" s="333" t="str">
        <f t="shared" si="52"/>
        <v/>
      </c>
      <c r="H2146" s="321"/>
    </row>
    <row r="2147" spans="1:8" ht="18.25" customHeight="1">
      <c r="A2147" s="305"/>
      <c r="B2147" s="350" t="s">
        <v>601</v>
      </c>
      <c r="C2147" s="333"/>
      <c r="D2147" s="333"/>
      <c r="E2147" s="333"/>
      <c r="F2147" s="333"/>
      <c r="G2147" s="333"/>
      <c r="H2147" s="321"/>
    </row>
    <row r="2148" spans="1:8" ht="18.25" customHeight="1">
      <c r="A2148" s="305"/>
      <c r="B2148" s="351" t="s">
        <v>598</v>
      </c>
      <c r="C2148" s="1028" t="str">
        <f>IF('statement of marks'!DE56="","",'statement of marks'!DE56)</f>
        <v/>
      </c>
      <c r="D2148" s="1029"/>
      <c r="E2148" s="1029"/>
      <c r="F2148" s="1029"/>
      <c r="G2148" s="1029"/>
      <c r="H2148" s="1030"/>
    </row>
    <row r="2149" spans="1:8" ht="18.25" customHeight="1">
      <c r="A2149" s="1033"/>
      <c r="B2149" s="1034"/>
      <c r="C2149" s="1026"/>
      <c r="D2149" s="1026"/>
      <c r="E2149" s="1026"/>
      <c r="F2149" s="1026"/>
      <c r="G2149" s="1026"/>
      <c r="H2149" s="1027"/>
    </row>
    <row r="2150" spans="1:8" ht="18.25" customHeight="1" thickBot="1">
      <c r="A2150" s="1031" t="s">
        <v>603</v>
      </c>
      <c r="B2150" s="1032"/>
      <c r="C2150" s="1032" t="s">
        <v>66</v>
      </c>
      <c r="D2150" s="1032"/>
      <c r="E2150" s="1032"/>
      <c r="F2150" s="1035" t="s">
        <v>604</v>
      </c>
      <c r="G2150" s="1035"/>
      <c r="H2150" s="1036"/>
    </row>
    <row r="2151" spans="1:8" ht="18.25" customHeight="1">
      <c r="A2151" s="1015" t="s">
        <v>572</v>
      </c>
      <c r="B2151" s="1016"/>
      <c r="C2151" s="1016"/>
      <c r="D2151" s="1016"/>
      <c r="E2151" s="1016"/>
      <c r="F2151" s="1016"/>
      <c r="G2151" s="1016"/>
      <c r="H2151" s="1017"/>
    </row>
    <row r="2152" spans="1:8" ht="18.25" customHeight="1">
      <c r="A2152" s="1018" t="s">
        <v>591</v>
      </c>
      <c r="B2152" s="1019"/>
      <c r="C2152" s="1019"/>
      <c r="D2152" s="1019"/>
      <c r="E2152" s="1019"/>
      <c r="F2152" s="1019"/>
      <c r="G2152" s="1019"/>
      <c r="H2152" s="1020"/>
    </row>
    <row r="2153" spans="1:8" ht="18.25" customHeight="1">
      <c r="A2153" s="305"/>
      <c r="B2153" s="1021" t="s">
        <v>67</v>
      </c>
      <c r="C2153" s="1021"/>
      <c r="D2153" s="306">
        <f>YEAR(details!F57)</f>
        <v>1900</v>
      </c>
      <c r="E2153" s="352" t="s">
        <v>574</v>
      </c>
      <c r="F2153" s="308" t="str">
        <f>'statement of marks'!$F$3</f>
        <v>2015-16</v>
      </c>
      <c r="G2153" s="1021" t="s">
        <v>575</v>
      </c>
      <c r="H2153" s="1022"/>
    </row>
    <row r="2154" spans="1:8" ht="18.25" customHeight="1">
      <c r="A2154" s="305"/>
      <c r="B2154" s="1000" t="s">
        <v>573</v>
      </c>
      <c r="C2154" s="1001"/>
      <c r="D2154" s="1013" t="str">
        <f>'statement of marks'!$A$1</f>
        <v>jk- ck- ek/;fed fo|ky; uohu] fuEckgsM+k</v>
      </c>
      <c r="E2154" s="1013"/>
      <c r="F2154" s="1013"/>
      <c r="G2154" s="1013"/>
      <c r="H2154" s="1014"/>
    </row>
    <row r="2155" spans="1:8" ht="18.25" customHeight="1">
      <c r="A2155" s="305"/>
      <c r="B2155" s="1000" t="str">
        <f>'statement of marks'!$H$3</f>
        <v xml:space="preserve">fo|ky; dk Mkbl dksM+ </v>
      </c>
      <c r="C2155" s="1001"/>
      <c r="D2155" s="1009" t="str">
        <f>'statement of marks'!$I$3</f>
        <v>00001</v>
      </c>
      <c r="E2155" s="1010"/>
      <c r="F2155" s="1011"/>
      <c r="G2155" s="1011"/>
      <c r="H2155" s="1012"/>
    </row>
    <row r="2156" spans="1:8" ht="18.25" customHeight="1">
      <c r="A2156" s="305"/>
      <c r="B2156" s="1000" t="s">
        <v>560</v>
      </c>
      <c r="C2156" s="1001"/>
      <c r="D2156" s="1013" t="str">
        <f>IF('statement of marks'!H57="","",'statement of marks'!H57)</f>
        <v>v 051</v>
      </c>
      <c r="E2156" s="1013"/>
      <c r="F2156" s="1013"/>
      <c r="G2156" s="1013"/>
      <c r="H2156" s="1014"/>
    </row>
    <row r="2157" spans="1:8" ht="18.25" customHeight="1">
      <c r="A2157" s="305"/>
      <c r="B2157" s="1000" t="s">
        <v>576</v>
      </c>
      <c r="C2157" s="1001"/>
      <c r="D2157" s="309" t="str">
        <f>IF('statement of marks'!C57="B","Nk=",IF('statement of marks'!C57="G","Nk=k",""))</f>
        <v/>
      </c>
      <c r="E2157" s="353" t="s">
        <v>566</v>
      </c>
      <c r="F2157" s="1040" t="str">
        <f>IF('statement of marks'!B57="","",'statement of marks'!B57)</f>
        <v/>
      </c>
      <c r="G2157" s="1040"/>
      <c r="H2157" s="1041"/>
    </row>
    <row r="2158" spans="1:8" ht="18.25" customHeight="1">
      <c r="A2158" s="305"/>
      <c r="B2158" s="1000" t="s">
        <v>562</v>
      </c>
      <c r="C2158" s="1001"/>
      <c r="D2158" s="1013" t="str">
        <f>IF('statement of marks'!J57="","",'statement of marks'!J57)</f>
        <v>l 051</v>
      </c>
      <c r="E2158" s="1013"/>
      <c r="F2158" s="1013"/>
      <c r="G2158" s="1013"/>
      <c r="H2158" s="1014"/>
    </row>
    <row r="2159" spans="1:8" ht="18.25" customHeight="1">
      <c r="A2159" s="305"/>
      <c r="B2159" s="1000" t="s">
        <v>561</v>
      </c>
      <c r="C2159" s="1001"/>
      <c r="D2159" s="1013" t="str">
        <f>IF('statement of marks'!I57="","",'statement of marks'!I57)</f>
        <v>c 051</v>
      </c>
      <c r="E2159" s="1013"/>
      <c r="F2159" s="1013"/>
      <c r="G2159" s="1013"/>
      <c r="H2159" s="1014"/>
    </row>
    <row r="2160" spans="1:8" ht="18.25" customHeight="1">
      <c r="A2160" s="305"/>
      <c r="B2160" s="1000" t="s">
        <v>578</v>
      </c>
      <c r="C2160" s="1001"/>
      <c r="D2160" s="1013" t="str">
        <f>IF(details!M57="","",details!M57)</f>
        <v/>
      </c>
      <c r="E2160" s="1013"/>
      <c r="F2160" s="1013"/>
      <c r="G2160" s="1013"/>
      <c r="H2160" s="1014"/>
    </row>
    <row r="2161" spans="1:8" ht="18.25" customHeight="1">
      <c r="A2161" s="305"/>
      <c r="B2161" s="1000" t="s">
        <v>623</v>
      </c>
      <c r="C2161" s="1001"/>
      <c r="D2161" s="1013" t="str">
        <f>IF(details!N57="","",details!N57)</f>
        <v/>
      </c>
      <c r="E2161" s="1013"/>
      <c r="F2161" s="1013"/>
      <c r="G2161" s="1013"/>
      <c r="H2161" s="1014"/>
    </row>
    <row r="2162" spans="1:8" ht="18.25" customHeight="1">
      <c r="A2162" s="305"/>
      <c r="B2162" s="1000" t="s">
        <v>64</v>
      </c>
      <c r="C2162" s="1001"/>
      <c r="D2162" s="311" t="str">
        <f>'statement of marks'!$D$3</f>
        <v>2 A</v>
      </c>
      <c r="E2162" s="312" t="s">
        <v>564</v>
      </c>
      <c r="F2162" s="313" t="str">
        <f>IF('statement of marks'!E57="","",'statement of marks'!E57)</f>
        <v/>
      </c>
      <c r="G2162" s="312" t="s">
        <v>577</v>
      </c>
      <c r="H2162" s="314" t="str">
        <f>IF(details!F57="","",details!F57)</f>
        <v/>
      </c>
    </row>
    <row r="2163" spans="1:8" ht="18.25" customHeight="1">
      <c r="A2163" s="305"/>
      <c r="B2163" s="1000" t="s">
        <v>567</v>
      </c>
      <c r="C2163" s="1001"/>
      <c r="D2163" s="1044" t="str">
        <f>IF('statement of marks'!F57="","",'statement of marks'!F57)</f>
        <v/>
      </c>
      <c r="E2163" s="1044"/>
      <c r="F2163" s="1044"/>
      <c r="G2163" s="1044"/>
      <c r="H2163" s="1045"/>
    </row>
    <row r="2164" spans="1:8" ht="18.25" customHeight="1">
      <c r="A2164" s="305"/>
      <c r="B2164" s="1000" t="s">
        <v>568</v>
      </c>
      <c r="C2164" s="1001"/>
      <c r="D2164" s="1037" t="str">
        <f>IF('statement of marks'!G57="","",'statement of marks'!G57)</f>
        <v/>
      </c>
      <c r="E2164" s="1037"/>
      <c r="F2164" s="1037"/>
      <c r="G2164" s="1037"/>
      <c r="H2164" s="1038"/>
    </row>
    <row r="2165" spans="1:8" ht="18.25" customHeight="1">
      <c r="A2165" s="305"/>
      <c r="B2165" s="1023" t="s">
        <v>579</v>
      </c>
      <c r="C2165" s="1024"/>
      <c r="D2165" s="1024"/>
      <c r="E2165" s="1025"/>
      <c r="F2165" s="1046" t="str">
        <f>IF(details!P57="","",details!P57)</f>
        <v/>
      </c>
      <c r="G2165" s="1046"/>
      <c r="H2165" s="1047"/>
    </row>
    <row r="2166" spans="1:8" ht="18.25" customHeight="1">
      <c r="A2166" s="305"/>
      <c r="B2166" s="1000" t="s">
        <v>583</v>
      </c>
      <c r="C2166" s="1001"/>
      <c r="D2166" s="1013" t="str">
        <f>IF(details!L57="","",details!L57)</f>
        <v>Ik 051</v>
      </c>
      <c r="E2166" s="1013"/>
      <c r="F2166" s="1013"/>
      <c r="G2166" s="1013"/>
      <c r="H2166" s="1014"/>
    </row>
    <row r="2167" spans="1:8" ht="18.25" customHeight="1">
      <c r="A2167" s="305"/>
      <c r="B2167" s="1000" t="s">
        <v>584</v>
      </c>
      <c r="C2167" s="1001"/>
      <c r="D2167" s="1013" t="str">
        <f>IF(details!O57="","",details!O57)</f>
        <v/>
      </c>
      <c r="E2167" s="1013"/>
      <c r="F2167" s="1013"/>
      <c r="G2167" s="1013"/>
      <c r="H2167" s="1014"/>
    </row>
    <row r="2168" spans="1:8" ht="18.25" customHeight="1">
      <c r="A2168" s="305"/>
      <c r="B2168" s="1000" t="s">
        <v>585</v>
      </c>
      <c r="C2168" s="1001"/>
      <c r="D2168" s="354" t="str">
        <f>IF('statement of marks'!CX57="mRrh.kZ",'statement of marks'!$D$3,"")</f>
        <v/>
      </c>
      <c r="E2168" s="1003" t="s">
        <v>586</v>
      </c>
      <c r="F2168" s="1003"/>
      <c r="G2168" s="1042" t="str">
        <f>IF(D2168="","",D2168+1)</f>
        <v/>
      </c>
      <c r="H2168" s="1043"/>
    </row>
    <row r="2169" spans="1:8" ht="18.25" customHeight="1">
      <c r="A2169" s="305"/>
      <c r="B2169" s="1000" t="s">
        <v>587</v>
      </c>
      <c r="C2169" s="1001"/>
      <c r="D2169" s="1049">
        <f>IF(details!$L$4="","",details!$L$4)</f>
        <v>42460</v>
      </c>
      <c r="E2169" s="1050"/>
      <c r="F2169" s="1003"/>
      <c r="G2169" s="1003"/>
      <c r="H2169" s="1048"/>
    </row>
    <row r="2170" spans="1:8" ht="18.25" customHeight="1">
      <c r="A2170" s="305"/>
      <c r="B2170" s="1003"/>
      <c r="C2170" s="1003"/>
      <c r="D2170" s="1004"/>
      <c r="E2170" s="1005"/>
      <c r="F2170" s="1002"/>
      <c r="G2170" s="1002"/>
      <c r="H2170" s="1008"/>
    </row>
    <row r="2171" spans="1:8" ht="18.25" customHeight="1">
      <c r="A2171" s="305"/>
      <c r="B2171" s="1003" t="str">
        <f>IF(details!$H$4="","",details!$H$4)</f>
        <v>Jherh js[kk oekZ</v>
      </c>
      <c r="C2171" s="1003"/>
      <c r="D2171" s="1004"/>
      <c r="E2171" s="1005"/>
      <c r="F2171" s="1002" t="str">
        <f>IF(details!$E$4="","",details!$E$4)</f>
        <v>Jh jk/ks';ke tk'kh</v>
      </c>
      <c r="G2171" s="1002"/>
      <c r="H2171" s="1008"/>
    </row>
    <row r="2172" spans="1:8" ht="18.25" customHeight="1">
      <c r="A2172" s="1039" t="s">
        <v>588</v>
      </c>
      <c r="B2172" s="1002"/>
      <c r="C2172" s="1002"/>
      <c r="D2172" s="1002" t="s">
        <v>589</v>
      </c>
      <c r="E2172" s="1002"/>
      <c r="F2172" s="1002" t="s">
        <v>590</v>
      </c>
      <c r="G2172" s="1002"/>
      <c r="H2172" s="1008"/>
    </row>
    <row r="2173" spans="1:8" ht="18.25" customHeight="1">
      <c r="A2173" s="1018" t="s">
        <v>599</v>
      </c>
      <c r="B2173" s="1019"/>
      <c r="C2173" s="1019"/>
      <c r="D2173" s="1019"/>
      <c r="E2173" s="1019"/>
      <c r="F2173" s="1019"/>
      <c r="G2173" s="1019"/>
      <c r="H2173" s="1020"/>
    </row>
    <row r="2174" spans="1:8" ht="18.25" customHeight="1">
      <c r="A2174" s="305"/>
      <c r="B2174" s="351" t="s">
        <v>560</v>
      </c>
      <c r="C2174" s="1013" t="str">
        <f>IF('statement of marks'!H57="","",'statement of marks'!H57)</f>
        <v>v 051</v>
      </c>
      <c r="D2174" s="1013"/>
      <c r="E2174" s="1013"/>
      <c r="F2174" s="1013"/>
      <c r="G2174" s="1013"/>
      <c r="H2174" s="1014"/>
    </row>
    <row r="2175" spans="1:8" ht="18.25" customHeight="1">
      <c r="A2175" s="305"/>
      <c r="B2175" s="351" t="s">
        <v>561</v>
      </c>
      <c r="C2175" s="1013" t="str">
        <f>IF('statement of marks'!I57="","",'statement of marks'!I57)</f>
        <v>c 051</v>
      </c>
      <c r="D2175" s="1013"/>
      <c r="E2175" s="1013"/>
      <c r="F2175" s="1013"/>
      <c r="G2175" s="1013"/>
      <c r="H2175" s="1014"/>
    </row>
    <row r="2176" spans="1:8" ht="18.25" customHeight="1">
      <c r="A2176" s="305"/>
      <c r="B2176" s="351" t="s">
        <v>562</v>
      </c>
      <c r="C2176" s="1013" t="str">
        <f>IF('statement of marks'!J57="","",'statement of marks'!J57)</f>
        <v>l 051</v>
      </c>
      <c r="D2176" s="1013"/>
      <c r="E2176" s="1013"/>
      <c r="F2176" s="1013"/>
      <c r="G2176" s="1013"/>
      <c r="H2176" s="1014"/>
    </row>
    <row r="2177" spans="1:8" ht="18.25" customHeight="1">
      <c r="A2177" s="305"/>
      <c r="B2177" s="351" t="s">
        <v>567</v>
      </c>
      <c r="C2177" s="317" t="str">
        <f>IF('statement of marks'!F57="","",'statement of marks'!F57)</f>
        <v/>
      </c>
      <c r="D2177" s="318" t="s">
        <v>602</v>
      </c>
      <c r="E2177" s="1037" t="str">
        <f>IF('statement of marks'!G57="","",'statement of marks'!G57)</f>
        <v/>
      </c>
      <c r="F2177" s="1037"/>
      <c r="G2177" s="1037"/>
      <c r="H2177" s="1038"/>
    </row>
    <row r="2178" spans="1:8" ht="18.25" customHeight="1">
      <c r="A2178" s="305"/>
      <c r="B2178" s="351" t="s">
        <v>565</v>
      </c>
      <c r="C2178" s="319" t="s">
        <v>592</v>
      </c>
      <c r="D2178" s="320" t="s">
        <v>593</v>
      </c>
      <c r="E2178" s="320" t="s">
        <v>594</v>
      </c>
      <c r="F2178" s="320" t="s">
        <v>595</v>
      </c>
      <c r="G2178" s="320" t="s">
        <v>596</v>
      </c>
      <c r="H2178" s="321"/>
    </row>
    <row r="2179" spans="1:8" ht="18.25" customHeight="1">
      <c r="A2179" s="305"/>
      <c r="B2179" s="350" t="s">
        <v>597</v>
      </c>
      <c r="C2179" s="323" t="str">
        <f>IF(AND('statement of marks'!$D$3=1,'statement of marks'!CX57="mRrh.kZ"),'statement of marks'!$F$3,"")</f>
        <v/>
      </c>
      <c r="D2179" s="323" t="str">
        <f>IF(AND('statement of marks'!$D$3=2,'statement of marks'!CX57="mRrh.kZ"),'statement of marks'!$F$3,"")</f>
        <v/>
      </c>
      <c r="E2179" s="323" t="str">
        <f>IF(AND('statement of marks'!$D$3=3,'statement of marks'!CX57="mRrh.kZ"),'statement of marks'!$F$3,"")</f>
        <v/>
      </c>
      <c r="F2179" s="323" t="str">
        <f>IF(AND('statement of marks'!$D$3=4,'statement of marks'!CX57="mRrh.kZ"),'statement of marks'!$F$3,"")</f>
        <v/>
      </c>
      <c r="G2179" s="323" t="str">
        <f>IF(AND('statement of marks'!$D$3=5,'statement of marks'!CX57="mRrh.kZ"),'statement of marks'!$F$3,"")</f>
        <v/>
      </c>
      <c r="H2179" s="321"/>
    </row>
    <row r="2180" spans="1:8" ht="18.25" customHeight="1">
      <c r="A2180" s="305"/>
      <c r="B2180" s="350" t="str">
        <f>'statement of marks'!$BZ$5</f>
        <v>fgUnh</v>
      </c>
      <c r="C2180" s="324"/>
      <c r="D2180" s="325"/>
      <c r="E2180" s="326" t="str">
        <f>IF(OR('statement of marks'!$CB57="",E2179=""),"",'statement of marks'!$CB57)</f>
        <v/>
      </c>
      <c r="F2180" s="326" t="str">
        <f>IF(OR('statement of marks'!$CB57="",F2179=""),"",'statement of marks'!$CB57)</f>
        <v/>
      </c>
      <c r="G2180" s="326" t="str">
        <f>IF(OR('statement of marks'!$CB57="",G2179=""),"",'statement of marks'!$CB57)</f>
        <v/>
      </c>
      <c r="H2180" s="321"/>
    </row>
    <row r="2181" spans="1:8" ht="18.25" customHeight="1">
      <c r="A2181" s="305"/>
      <c r="B2181" s="350" t="str">
        <f>'statement of marks'!$CC$5</f>
        <v>vaxszth</v>
      </c>
      <c r="C2181" s="324"/>
      <c r="D2181" s="325"/>
      <c r="E2181" s="326" t="str">
        <f>IF(OR('statement of marks'!$CE57="",E2179=""),"",'statement of marks'!$CE57)</f>
        <v/>
      </c>
      <c r="F2181" s="326" t="str">
        <f>IF(OR('statement of marks'!$CE57="",F2179=""),"",'statement of marks'!$CE57)</f>
        <v/>
      </c>
      <c r="G2181" s="326" t="str">
        <f>IF(OR('statement of marks'!$CE57="",G2179=""),"",'statement of marks'!$CE57)</f>
        <v/>
      </c>
      <c r="H2181" s="321"/>
    </row>
    <row r="2182" spans="1:8" ht="18.25" customHeight="1">
      <c r="A2182" s="305"/>
      <c r="B2182" s="350" t="str">
        <f>'statement of marks'!$CF$5</f>
        <v>xf.kr</v>
      </c>
      <c r="C2182" s="324"/>
      <c r="D2182" s="325"/>
      <c r="E2182" s="326" t="str">
        <f>IF(OR('statement of marks'!$CH57="",E2179=""),"",'statement of marks'!$CH57)</f>
        <v/>
      </c>
      <c r="F2182" s="326" t="str">
        <f>IF(OR('statement of marks'!$CH57="",F2179=""),"",'statement of marks'!$CH57)</f>
        <v/>
      </c>
      <c r="G2182" s="326" t="str">
        <f>IF(OR('statement of marks'!$CH57="",G2179=""),"",'statement of marks'!$CH57)</f>
        <v/>
      </c>
      <c r="H2182" s="321"/>
    </row>
    <row r="2183" spans="1:8" ht="18.25" customHeight="1">
      <c r="A2183" s="305"/>
      <c r="B2183" s="350" t="str">
        <f>'statement of marks'!$CI$5</f>
        <v>Ik;kZoj.k v/;;u</v>
      </c>
      <c r="C2183" s="324"/>
      <c r="D2183" s="325"/>
      <c r="E2183" s="326" t="str">
        <f>IF(OR('statement of marks'!$CK57="",E2180=""),"",'statement of marks'!$CK57)</f>
        <v/>
      </c>
      <c r="F2183" s="326" t="str">
        <f>IF(OR('statement of marks'!$CK57="",F2180=""),"",'statement of marks'!$CK57)</f>
        <v/>
      </c>
      <c r="G2183" s="326" t="str">
        <f>IF(OR('statement of marks'!$CK57="",G2180=""),"",'statement of marks'!$CK57)</f>
        <v/>
      </c>
      <c r="H2183" s="321"/>
    </row>
    <row r="2184" spans="1:8" ht="18.25" customHeight="1">
      <c r="A2184" s="305"/>
      <c r="B2184" s="350" t="str">
        <f>'statement of marks'!$CL$5</f>
        <v>dk;kZuqHko</v>
      </c>
      <c r="C2184" s="324"/>
      <c r="D2184" s="325"/>
      <c r="E2184" s="326" t="str">
        <f>IF(OR('statement of marks'!$CN57="",E2179=""),"",'statement of marks'!$CN57)</f>
        <v/>
      </c>
      <c r="F2184" s="326" t="str">
        <f>IF(OR('statement of marks'!$CN57="",F2179=""),"",'statement of marks'!$CN57)</f>
        <v/>
      </c>
      <c r="G2184" s="326" t="str">
        <f>IF(OR('statement of marks'!$CN57="",G2179=""),"",'statement of marks'!$CN57)</f>
        <v/>
      </c>
      <c r="H2184" s="321"/>
    </row>
    <row r="2185" spans="1:8" ht="18.25" customHeight="1">
      <c r="A2185" s="305"/>
      <c r="B2185" s="350" t="str">
        <f>'statement of marks'!$CO$5</f>
        <v>dyk f'k{kk</v>
      </c>
      <c r="C2185" s="324"/>
      <c r="D2185" s="325"/>
      <c r="E2185" s="327" t="str">
        <f>IF(OR('statement of marks'!$CQ57="",E2179=""),"",'statement of marks'!$CQ57)</f>
        <v/>
      </c>
      <c r="F2185" s="327" t="str">
        <f>IF(OR('statement of marks'!$CQ57="",F2179=""),"",'statement of marks'!$CQ57)</f>
        <v/>
      </c>
      <c r="G2185" s="327" t="str">
        <f>IF(OR('statement of marks'!$CQ57="",G2179=""),"",'statement of marks'!$CQ57)</f>
        <v/>
      </c>
      <c r="H2185" s="321"/>
    </row>
    <row r="2186" spans="1:8" ht="18.25" customHeight="1">
      <c r="A2186" s="305"/>
      <c r="B2186" s="328" t="s">
        <v>624</v>
      </c>
      <c r="C2186" s="329" t="str">
        <f>C2179</f>
        <v/>
      </c>
      <c r="D2186" s="329" t="str">
        <f>D2179</f>
        <v/>
      </c>
      <c r="E2186" s="330" t="str">
        <f>E2179</f>
        <v/>
      </c>
      <c r="F2186" s="329" t="str">
        <f>F2179</f>
        <v/>
      </c>
      <c r="G2186" s="329" t="str">
        <f>G2179</f>
        <v/>
      </c>
      <c r="H2186" s="321"/>
    </row>
    <row r="2187" spans="1:8" ht="18.25" customHeight="1">
      <c r="A2187" s="305"/>
      <c r="B2187" s="350" t="str">
        <f>'statement of marks'!$CV$5</f>
        <v>Nk= mifLFkfr</v>
      </c>
      <c r="C2187" s="331"/>
      <c r="D2187" s="331"/>
      <c r="E2187" s="332" t="str">
        <f>IF(OR('statement of marks'!$CV57="",E2179=""),"",'statement of marks'!$CV57)</f>
        <v/>
      </c>
      <c r="F2187" s="332" t="str">
        <f>IF(OR('statement of marks'!$CV57="",F2179=""),"",'statement of marks'!$CV57)</f>
        <v/>
      </c>
      <c r="G2187" s="332" t="str">
        <f>IF(OR('statement of marks'!$CV57="",G2179=""),"",'statement of marks'!$CV57)</f>
        <v/>
      </c>
      <c r="H2187" s="321"/>
    </row>
    <row r="2188" spans="1:8" ht="18.25" customHeight="1">
      <c r="A2188" s="305"/>
      <c r="B2188" s="350" t="str">
        <f>'statement of marks'!$CU$5</f>
        <v>dqy ehfVax</v>
      </c>
      <c r="C2188" s="333"/>
      <c r="D2188" s="333"/>
      <c r="E2188" s="333" t="str">
        <f>IF(OR('statement of marks'!$CU57="",E2179=""),"",'statement of marks'!$CU57)</f>
        <v/>
      </c>
      <c r="F2188" s="333" t="str">
        <f>IF(OR('statement of marks'!$CU57="",F2179=""),"",'statement of marks'!$CU57)</f>
        <v/>
      </c>
      <c r="G2188" s="333" t="str">
        <f>IF(OR('statement of marks'!$CU57="",G2179=""),"",'statement of marks'!$CU57)</f>
        <v/>
      </c>
      <c r="H2188" s="321"/>
    </row>
    <row r="2189" spans="1:8" ht="18.25" customHeight="1">
      <c r="A2189" s="305"/>
      <c r="B2189" s="350" t="s">
        <v>600</v>
      </c>
      <c r="C2189" s="333" t="str">
        <f>IF(OR(C2187="",C2188=""),"",C2187/C2188*100)</f>
        <v/>
      </c>
      <c r="D2189" s="333" t="str">
        <f t="shared" ref="D2189:G2189" si="53">IF(OR(D2187="",D2188=""),"",D2187/D2188*100)</f>
        <v/>
      </c>
      <c r="E2189" s="333" t="str">
        <f t="shared" si="53"/>
        <v/>
      </c>
      <c r="F2189" s="333" t="str">
        <f t="shared" si="53"/>
        <v/>
      </c>
      <c r="G2189" s="333" t="str">
        <f t="shared" si="53"/>
        <v/>
      </c>
      <c r="H2189" s="321"/>
    </row>
    <row r="2190" spans="1:8" ht="18.25" customHeight="1">
      <c r="A2190" s="305"/>
      <c r="B2190" s="350" t="s">
        <v>601</v>
      </c>
      <c r="C2190" s="333"/>
      <c r="D2190" s="333"/>
      <c r="E2190" s="333"/>
      <c r="F2190" s="333"/>
      <c r="G2190" s="333"/>
      <c r="H2190" s="321"/>
    </row>
    <row r="2191" spans="1:8" ht="18.25" customHeight="1">
      <c r="A2191" s="305"/>
      <c r="B2191" s="351" t="s">
        <v>598</v>
      </c>
      <c r="C2191" s="1028" t="str">
        <f>IF('statement of marks'!DE57="","",'statement of marks'!DE57)</f>
        <v/>
      </c>
      <c r="D2191" s="1029"/>
      <c r="E2191" s="1029"/>
      <c r="F2191" s="1029"/>
      <c r="G2191" s="1029"/>
      <c r="H2191" s="1030"/>
    </row>
    <row r="2192" spans="1:8" ht="18.25" customHeight="1">
      <c r="A2192" s="1033"/>
      <c r="B2192" s="1034"/>
      <c r="C2192" s="1026"/>
      <c r="D2192" s="1026"/>
      <c r="E2192" s="1026"/>
      <c r="F2192" s="1026"/>
      <c r="G2192" s="1026"/>
      <c r="H2192" s="1027"/>
    </row>
    <row r="2193" spans="1:8" ht="18.25" customHeight="1" thickBot="1">
      <c r="A2193" s="1031" t="s">
        <v>603</v>
      </c>
      <c r="B2193" s="1032"/>
      <c r="C2193" s="1032" t="s">
        <v>66</v>
      </c>
      <c r="D2193" s="1032"/>
      <c r="E2193" s="1032"/>
      <c r="F2193" s="1035" t="s">
        <v>604</v>
      </c>
      <c r="G2193" s="1035"/>
      <c r="H2193" s="1036"/>
    </row>
    <row r="2194" spans="1:8" ht="18.25" customHeight="1">
      <c r="A2194" s="1015" t="s">
        <v>572</v>
      </c>
      <c r="B2194" s="1016"/>
      <c r="C2194" s="1016"/>
      <c r="D2194" s="1016"/>
      <c r="E2194" s="1016"/>
      <c r="F2194" s="1016"/>
      <c r="G2194" s="1016"/>
      <c r="H2194" s="1017"/>
    </row>
    <row r="2195" spans="1:8" ht="18.25" customHeight="1">
      <c r="A2195" s="1018" t="s">
        <v>591</v>
      </c>
      <c r="B2195" s="1019"/>
      <c r="C2195" s="1019"/>
      <c r="D2195" s="1019"/>
      <c r="E2195" s="1019"/>
      <c r="F2195" s="1019"/>
      <c r="G2195" s="1019"/>
      <c r="H2195" s="1020"/>
    </row>
    <row r="2196" spans="1:8" ht="18.25" customHeight="1">
      <c r="A2196" s="305"/>
      <c r="B2196" s="1021" t="s">
        <v>67</v>
      </c>
      <c r="C2196" s="1021"/>
      <c r="D2196" s="306">
        <f>YEAR(details!F58)</f>
        <v>1900</v>
      </c>
      <c r="E2196" s="352" t="s">
        <v>574</v>
      </c>
      <c r="F2196" s="308" t="str">
        <f>'statement of marks'!$F$3</f>
        <v>2015-16</v>
      </c>
      <c r="G2196" s="1021" t="s">
        <v>575</v>
      </c>
      <c r="H2196" s="1022"/>
    </row>
    <row r="2197" spans="1:8" ht="18.25" customHeight="1">
      <c r="A2197" s="305"/>
      <c r="B2197" s="1000" t="s">
        <v>573</v>
      </c>
      <c r="C2197" s="1001"/>
      <c r="D2197" s="1013" t="str">
        <f>'statement of marks'!$A$1</f>
        <v>jk- ck- ek/;fed fo|ky; uohu] fuEckgsM+k</v>
      </c>
      <c r="E2197" s="1013"/>
      <c r="F2197" s="1013"/>
      <c r="G2197" s="1013"/>
      <c r="H2197" s="1014"/>
    </row>
    <row r="2198" spans="1:8" ht="18.25" customHeight="1">
      <c r="A2198" s="305"/>
      <c r="B2198" s="1000" t="str">
        <f>'statement of marks'!$H$3</f>
        <v xml:space="preserve">fo|ky; dk Mkbl dksM+ </v>
      </c>
      <c r="C2198" s="1001"/>
      <c r="D2198" s="1009" t="str">
        <f>'statement of marks'!$I$3</f>
        <v>00001</v>
      </c>
      <c r="E2198" s="1010"/>
      <c r="F2198" s="1011"/>
      <c r="G2198" s="1011"/>
      <c r="H2198" s="1012"/>
    </row>
    <row r="2199" spans="1:8" ht="18.25" customHeight="1">
      <c r="A2199" s="305"/>
      <c r="B2199" s="1000" t="s">
        <v>560</v>
      </c>
      <c r="C2199" s="1001"/>
      <c r="D2199" s="1013" t="str">
        <f>IF('statement of marks'!H58="","",'statement of marks'!H58)</f>
        <v>v 052</v>
      </c>
      <c r="E2199" s="1013"/>
      <c r="F2199" s="1013"/>
      <c r="G2199" s="1013"/>
      <c r="H2199" s="1014"/>
    </row>
    <row r="2200" spans="1:8" ht="18.25" customHeight="1">
      <c r="A2200" s="305"/>
      <c r="B2200" s="1000" t="s">
        <v>576</v>
      </c>
      <c r="C2200" s="1001"/>
      <c r="D2200" s="309" t="str">
        <f>IF('statement of marks'!C58="B","Nk=",IF('statement of marks'!C58="G","Nk=k",""))</f>
        <v/>
      </c>
      <c r="E2200" s="353" t="s">
        <v>566</v>
      </c>
      <c r="F2200" s="1040" t="str">
        <f>IF('statement of marks'!B58="","",'statement of marks'!B58)</f>
        <v/>
      </c>
      <c r="G2200" s="1040"/>
      <c r="H2200" s="1041"/>
    </row>
    <row r="2201" spans="1:8" ht="18.25" customHeight="1">
      <c r="A2201" s="305"/>
      <c r="B2201" s="1000" t="s">
        <v>562</v>
      </c>
      <c r="C2201" s="1001"/>
      <c r="D2201" s="1013" t="str">
        <f>IF('statement of marks'!J58="","",'statement of marks'!J58)</f>
        <v>l 052</v>
      </c>
      <c r="E2201" s="1013"/>
      <c r="F2201" s="1013"/>
      <c r="G2201" s="1013"/>
      <c r="H2201" s="1014"/>
    </row>
    <row r="2202" spans="1:8" ht="18.25" customHeight="1">
      <c r="A2202" s="305"/>
      <c r="B2202" s="1000" t="s">
        <v>561</v>
      </c>
      <c r="C2202" s="1001"/>
      <c r="D2202" s="1013" t="str">
        <f>IF('statement of marks'!I58="","",'statement of marks'!I58)</f>
        <v>c 052</v>
      </c>
      <c r="E2202" s="1013"/>
      <c r="F2202" s="1013"/>
      <c r="G2202" s="1013"/>
      <c r="H2202" s="1014"/>
    </row>
    <row r="2203" spans="1:8" ht="18.25" customHeight="1">
      <c r="A2203" s="305"/>
      <c r="B2203" s="1000" t="s">
        <v>578</v>
      </c>
      <c r="C2203" s="1001"/>
      <c r="D2203" s="1013" t="str">
        <f>IF(details!M58="","",details!M58)</f>
        <v/>
      </c>
      <c r="E2203" s="1013"/>
      <c r="F2203" s="1013"/>
      <c r="G2203" s="1013"/>
      <c r="H2203" s="1014"/>
    </row>
    <row r="2204" spans="1:8" ht="18.25" customHeight="1">
      <c r="A2204" s="305"/>
      <c r="B2204" s="1000" t="s">
        <v>623</v>
      </c>
      <c r="C2204" s="1001"/>
      <c r="D2204" s="1013" t="str">
        <f>IF(details!N58="","",details!N58)</f>
        <v/>
      </c>
      <c r="E2204" s="1013"/>
      <c r="F2204" s="1013"/>
      <c r="G2204" s="1013"/>
      <c r="H2204" s="1014"/>
    </row>
    <row r="2205" spans="1:8" ht="18.25" customHeight="1">
      <c r="A2205" s="305"/>
      <c r="B2205" s="1000" t="s">
        <v>64</v>
      </c>
      <c r="C2205" s="1001"/>
      <c r="D2205" s="311" t="str">
        <f>'statement of marks'!$D$3</f>
        <v>2 A</v>
      </c>
      <c r="E2205" s="312" t="s">
        <v>564</v>
      </c>
      <c r="F2205" s="313" t="str">
        <f>IF('statement of marks'!E58="","",'statement of marks'!E58)</f>
        <v/>
      </c>
      <c r="G2205" s="312" t="s">
        <v>577</v>
      </c>
      <c r="H2205" s="314" t="str">
        <f>IF(details!F58="","",details!F58)</f>
        <v/>
      </c>
    </row>
    <row r="2206" spans="1:8" ht="18.25" customHeight="1">
      <c r="A2206" s="305"/>
      <c r="B2206" s="1000" t="s">
        <v>567</v>
      </c>
      <c r="C2206" s="1001"/>
      <c r="D2206" s="1044" t="str">
        <f>IF('statement of marks'!F58="","",'statement of marks'!F58)</f>
        <v/>
      </c>
      <c r="E2206" s="1044"/>
      <c r="F2206" s="1044"/>
      <c r="G2206" s="1044"/>
      <c r="H2206" s="1045"/>
    </row>
    <row r="2207" spans="1:8" ht="18.25" customHeight="1">
      <c r="A2207" s="305"/>
      <c r="B2207" s="1000" t="s">
        <v>568</v>
      </c>
      <c r="C2207" s="1001"/>
      <c r="D2207" s="1037" t="str">
        <f>IF('statement of marks'!G58="","",'statement of marks'!G58)</f>
        <v/>
      </c>
      <c r="E2207" s="1037"/>
      <c r="F2207" s="1037"/>
      <c r="G2207" s="1037"/>
      <c r="H2207" s="1038"/>
    </row>
    <row r="2208" spans="1:8" ht="18.25" customHeight="1">
      <c r="A2208" s="305"/>
      <c r="B2208" s="1023" t="s">
        <v>579</v>
      </c>
      <c r="C2208" s="1024"/>
      <c r="D2208" s="1024"/>
      <c r="E2208" s="1025"/>
      <c r="F2208" s="1046" t="str">
        <f>IF(details!P58="","",details!P58)</f>
        <v/>
      </c>
      <c r="G2208" s="1046"/>
      <c r="H2208" s="1047"/>
    </row>
    <row r="2209" spans="1:8" ht="18.25" customHeight="1">
      <c r="A2209" s="305"/>
      <c r="B2209" s="1000" t="s">
        <v>583</v>
      </c>
      <c r="C2209" s="1001"/>
      <c r="D2209" s="1013" t="str">
        <f>IF(details!L58="","",details!L58)</f>
        <v>Ik 052</v>
      </c>
      <c r="E2209" s="1013"/>
      <c r="F2209" s="1013"/>
      <c r="G2209" s="1013"/>
      <c r="H2209" s="1014"/>
    </row>
    <row r="2210" spans="1:8" ht="18.25" customHeight="1">
      <c r="A2210" s="305"/>
      <c r="B2210" s="1000" t="s">
        <v>584</v>
      </c>
      <c r="C2210" s="1001"/>
      <c r="D2210" s="1013" t="str">
        <f>IF(details!O58="","",details!O58)</f>
        <v/>
      </c>
      <c r="E2210" s="1013"/>
      <c r="F2210" s="1013"/>
      <c r="G2210" s="1013"/>
      <c r="H2210" s="1014"/>
    </row>
    <row r="2211" spans="1:8" ht="18.25" customHeight="1">
      <c r="A2211" s="305"/>
      <c r="B2211" s="1000" t="s">
        <v>585</v>
      </c>
      <c r="C2211" s="1001"/>
      <c r="D2211" s="354" t="str">
        <f>IF('statement of marks'!CX58="mRrh.kZ",'statement of marks'!$D$3,"")</f>
        <v/>
      </c>
      <c r="E2211" s="1003" t="s">
        <v>586</v>
      </c>
      <c r="F2211" s="1003"/>
      <c r="G2211" s="1042" t="str">
        <f>IF(D2211="","",D2211+1)</f>
        <v/>
      </c>
      <c r="H2211" s="1043"/>
    </row>
    <row r="2212" spans="1:8" ht="18.25" customHeight="1">
      <c r="A2212" s="305"/>
      <c r="B2212" s="1000" t="s">
        <v>587</v>
      </c>
      <c r="C2212" s="1001"/>
      <c r="D2212" s="1049">
        <f>IF(details!$L$4="","",details!$L$4)</f>
        <v>42460</v>
      </c>
      <c r="E2212" s="1050"/>
      <c r="F2212" s="1003"/>
      <c r="G2212" s="1003"/>
      <c r="H2212" s="1048"/>
    </row>
    <row r="2213" spans="1:8" ht="18.25" customHeight="1">
      <c r="A2213" s="305"/>
      <c r="B2213" s="1003"/>
      <c r="C2213" s="1003"/>
      <c r="D2213" s="1004"/>
      <c r="E2213" s="1005"/>
      <c r="F2213" s="1002"/>
      <c r="G2213" s="1002"/>
      <c r="H2213" s="1008"/>
    </row>
    <row r="2214" spans="1:8" ht="18.25" customHeight="1">
      <c r="A2214" s="305"/>
      <c r="B2214" s="1003" t="str">
        <f>IF(details!$H$4="","",details!$H$4)</f>
        <v>Jherh js[kk oekZ</v>
      </c>
      <c r="C2214" s="1003"/>
      <c r="D2214" s="1004"/>
      <c r="E2214" s="1005"/>
      <c r="F2214" s="1002" t="str">
        <f>IF(details!$E$4="","",details!$E$4)</f>
        <v>Jh jk/ks';ke tk'kh</v>
      </c>
      <c r="G2214" s="1002"/>
      <c r="H2214" s="1008"/>
    </row>
    <row r="2215" spans="1:8" ht="18.25" customHeight="1">
      <c r="A2215" s="1039" t="s">
        <v>588</v>
      </c>
      <c r="B2215" s="1002"/>
      <c r="C2215" s="1002"/>
      <c r="D2215" s="1002" t="s">
        <v>589</v>
      </c>
      <c r="E2215" s="1002"/>
      <c r="F2215" s="1002" t="s">
        <v>590</v>
      </c>
      <c r="G2215" s="1002"/>
      <c r="H2215" s="1008"/>
    </row>
    <row r="2216" spans="1:8" ht="18.25" customHeight="1">
      <c r="A2216" s="1018" t="s">
        <v>599</v>
      </c>
      <c r="B2216" s="1019"/>
      <c r="C2216" s="1019"/>
      <c r="D2216" s="1019"/>
      <c r="E2216" s="1019"/>
      <c r="F2216" s="1019"/>
      <c r="G2216" s="1019"/>
      <c r="H2216" s="1020"/>
    </row>
    <row r="2217" spans="1:8" ht="18.25" customHeight="1">
      <c r="A2217" s="305"/>
      <c r="B2217" s="351" t="s">
        <v>560</v>
      </c>
      <c r="C2217" s="1013" t="str">
        <f>IF('statement of marks'!H58="","",'statement of marks'!H58)</f>
        <v>v 052</v>
      </c>
      <c r="D2217" s="1013"/>
      <c r="E2217" s="1013"/>
      <c r="F2217" s="1013"/>
      <c r="G2217" s="1013"/>
      <c r="H2217" s="1014"/>
    </row>
    <row r="2218" spans="1:8" ht="18.25" customHeight="1">
      <c r="A2218" s="305"/>
      <c r="B2218" s="351" t="s">
        <v>561</v>
      </c>
      <c r="C2218" s="1013" t="str">
        <f>IF('statement of marks'!I58="","",'statement of marks'!I58)</f>
        <v>c 052</v>
      </c>
      <c r="D2218" s="1013"/>
      <c r="E2218" s="1013"/>
      <c r="F2218" s="1013"/>
      <c r="G2218" s="1013"/>
      <c r="H2218" s="1014"/>
    </row>
    <row r="2219" spans="1:8" ht="18.25" customHeight="1">
      <c r="A2219" s="305"/>
      <c r="B2219" s="351" t="s">
        <v>562</v>
      </c>
      <c r="C2219" s="1013" t="str">
        <f>IF('statement of marks'!J58="","",'statement of marks'!J58)</f>
        <v>l 052</v>
      </c>
      <c r="D2219" s="1013"/>
      <c r="E2219" s="1013"/>
      <c r="F2219" s="1013"/>
      <c r="G2219" s="1013"/>
      <c r="H2219" s="1014"/>
    </row>
    <row r="2220" spans="1:8" ht="18.25" customHeight="1">
      <c r="A2220" s="305"/>
      <c r="B2220" s="351" t="s">
        <v>567</v>
      </c>
      <c r="C2220" s="317" t="str">
        <f>IF('statement of marks'!F58="","",'statement of marks'!F58)</f>
        <v/>
      </c>
      <c r="D2220" s="318" t="s">
        <v>602</v>
      </c>
      <c r="E2220" s="1037" t="str">
        <f>IF('statement of marks'!G58="","",'statement of marks'!G58)</f>
        <v/>
      </c>
      <c r="F2220" s="1037"/>
      <c r="G2220" s="1037"/>
      <c r="H2220" s="1038"/>
    </row>
    <row r="2221" spans="1:8" ht="18.25" customHeight="1">
      <c r="A2221" s="305"/>
      <c r="B2221" s="351" t="s">
        <v>565</v>
      </c>
      <c r="C2221" s="319" t="s">
        <v>592</v>
      </c>
      <c r="D2221" s="320" t="s">
        <v>593</v>
      </c>
      <c r="E2221" s="320" t="s">
        <v>594</v>
      </c>
      <c r="F2221" s="320" t="s">
        <v>595</v>
      </c>
      <c r="G2221" s="320" t="s">
        <v>596</v>
      </c>
      <c r="H2221" s="321"/>
    </row>
    <row r="2222" spans="1:8" ht="18.25" customHeight="1">
      <c r="A2222" s="305"/>
      <c r="B2222" s="350" t="s">
        <v>597</v>
      </c>
      <c r="C2222" s="323" t="str">
        <f>IF(AND('statement of marks'!$D$3=1,'statement of marks'!CX58="mRrh.kZ"),'statement of marks'!$F$3,"")</f>
        <v/>
      </c>
      <c r="D2222" s="323" t="str">
        <f>IF(AND('statement of marks'!$D$3=2,'statement of marks'!CX58="mRrh.kZ"),'statement of marks'!$F$3,"")</f>
        <v/>
      </c>
      <c r="E2222" s="323" t="str">
        <f>IF(AND('statement of marks'!$D$3=3,'statement of marks'!CX58="mRrh.kZ"),'statement of marks'!$F$3,"")</f>
        <v/>
      </c>
      <c r="F2222" s="323" t="str">
        <f>IF(AND('statement of marks'!$D$3=4,'statement of marks'!CX58="mRrh.kZ"),'statement of marks'!$F$3,"")</f>
        <v/>
      </c>
      <c r="G2222" s="323" t="str">
        <f>IF(AND('statement of marks'!$D$3=5,'statement of marks'!CX58="mRrh.kZ"),'statement of marks'!$F$3,"")</f>
        <v/>
      </c>
      <c r="H2222" s="321"/>
    </row>
    <row r="2223" spans="1:8" ht="18.25" customHeight="1">
      <c r="A2223" s="305"/>
      <c r="B2223" s="350" t="str">
        <f>'statement of marks'!$BZ$5</f>
        <v>fgUnh</v>
      </c>
      <c r="C2223" s="324"/>
      <c r="D2223" s="325"/>
      <c r="E2223" s="326" t="str">
        <f>IF(OR('statement of marks'!$CB58="",E2222=""),"",'statement of marks'!$CB58)</f>
        <v/>
      </c>
      <c r="F2223" s="326" t="str">
        <f>IF(OR('statement of marks'!$CB58="",F2222=""),"",'statement of marks'!$CB58)</f>
        <v/>
      </c>
      <c r="G2223" s="326" t="str">
        <f>IF(OR('statement of marks'!$CB58="",G2222=""),"",'statement of marks'!$CB58)</f>
        <v/>
      </c>
      <c r="H2223" s="321"/>
    </row>
    <row r="2224" spans="1:8" ht="18.25" customHeight="1">
      <c r="A2224" s="305"/>
      <c r="B2224" s="350" t="str">
        <f>'statement of marks'!$CC$5</f>
        <v>vaxszth</v>
      </c>
      <c r="C2224" s="324"/>
      <c r="D2224" s="325"/>
      <c r="E2224" s="326" t="str">
        <f>IF(OR('statement of marks'!$CE58="",E2222=""),"",'statement of marks'!$CE58)</f>
        <v/>
      </c>
      <c r="F2224" s="326" t="str">
        <f>IF(OR('statement of marks'!$CE58="",F2222=""),"",'statement of marks'!$CE58)</f>
        <v/>
      </c>
      <c r="G2224" s="326" t="str">
        <f>IF(OR('statement of marks'!$CE58="",G2222=""),"",'statement of marks'!$CE58)</f>
        <v/>
      </c>
      <c r="H2224" s="321"/>
    </row>
    <row r="2225" spans="1:8" ht="18.25" customHeight="1">
      <c r="A2225" s="305"/>
      <c r="B2225" s="350" t="str">
        <f>'statement of marks'!$CF$5</f>
        <v>xf.kr</v>
      </c>
      <c r="C2225" s="324"/>
      <c r="D2225" s="325"/>
      <c r="E2225" s="326" t="str">
        <f>IF(OR('statement of marks'!$CH58="",E2222=""),"",'statement of marks'!$CH58)</f>
        <v/>
      </c>
      <c r="F2225" s="326" t="str">
        <f>IF(OR('statement of marks'!$CH58="",F2222=""),"",'statement of marks'!$CH58)</f>
        <v/>
      </c>
      <c r="G2225" s="326" t="str">
        <f>IF(OR('statement of marks'!$CH58="",G2222=""),"",'statement of marks'!$CH58)</f>
        <v/>
      </c>
      <c r="H2225" s="321"/>
    </row>
    <row r="2226" spans="1:8" ht="18.25" customHeight="1">
      <c r="A2226" s="305"/>
      <c r="B2226" s="350" t="str">
        <f>'statement of marks'!$CI$5</f>
        <v>Ik;kZoj.k v/;;u</v>
      </c>
      <c r="C2226" s="324"/>
      <c r="D2226" s="325"/>
      <c r="E2226" s="326" t="str">
        <f>IF(OR('statement of marks'!$CK58="",E2223=""),"",'statement of marks'!$CK58)</f>
        <v/>
      </c>
      <c r="F2226" s="326" t="str">
        <f>IF(OR('statement of marks'!$CK58="",F2223=""),"",'statement of marks'!$CK58)</f>
        <v/>
      </c>
      <c r="G2226" s="326" t="str">
        <f>IF(OR('statement of marks'!$CK58="",G2223=""),"",'statement of marks'!$CK58)</f>
        <v/>
      </c>
      <c r="H2226" s="321"/>
    </row>
    <row r="2227" spans="1:8" ht="18.25" customHeight="1">
      <c r="A2227" s="305"/>
      <c r="B2227" s="350" t="str">
        <f>'statement of marks'!$CL$5</f>
        <v>dk;kZuqHko</v>
      </c>
      <c r="C2227" s="324"/>
      <c r="D2227" s="325"/>
      <c r="E2227" s="326" t="str">
        <f>IF(OR('statement of marks'!$CN58="",E2222=""),"",'statement of marks'!$CN58)</f>
        <v/>
      </c>
      <c r="F2227" s="326" t="str">
        <f>IF(OR('statement of marks'!$CN58="",F2222=""),"",'statement of marks'!$CN58)</f>
        <v/>
      </c>
      <c r="G2227" s="326" t="str">
        <f>IF(OR('statement of marks'!$CN58="",G2222=""),"",'statement of marks'!$CN58)</f>
        <v/>
      </c>
      <c r="H2227" s="321"/>
    </row>
    <row r="2228" spans="1:8" ht="18.25" customHeight="1">
      <c r="A2228" s="305"/>
      <c r="B2228" s="350" t="str">
        <f>'statement of marks'!$CO$5</f>
        <v>dyk f'k{kk</v>
      </c>
      <c r="C2228" s="324"/>
      <c r="D2228" s="325"/>
      <c r="E2228" s="327" t="str">
        <f>IF(OR('statement of marks'!$CQ58="",E2222=""),"",'statement of marks'!$CQ58)</f>
        <v/>
      </c>
      <c r="F2228" s="327" t="str">
        <f>IF(OR('statement of marks'!$CQ58="",F2222=""),"",'statement of marks'!$CQ58)</f>
        <v/>
      </c>
      <c r="G2228" s="327" t="str">
        <f>IF(OR('statement of marks'!$CQ58="",G2222=""),"",'statement of marks'!$CQ58)</f>
        <v/>
      </c>
      <c r="H2228" s="321"/>
    </row>
    <row r="2229" spans="1:8" ht="18.25" customHeight="1">
      <c r="A2229" s="305"/>
      <c r="B2229" s="328" t="s">
        <v>624</v>
      </c>
      <c r="C2229" s="329" t="str">
        <f>C2222</f>
        <v/>
      </c>
      <c r="D2229" s="329" t="str">
        <f>D2222</f>
        <v/>
      </c>
      <c r="E2229" s="330" t="str">
        <f>E2222</f>
        <v/>
      </c>
      <c r="F2229" s="329" t="str">
        <f>F2222</f>
        <v/>
      </c>
      <c r="G2229" s="329" t="str">
        <f>G2222</f>
        <v/>
      </c>
      <c r="H2229" s="321"/>
    </row>
    <row r="2230" spans="1:8" ht="18.25" customHeight="1">
      <c r="A2230" s="305"/>
      <c r="B2230" s="350" t="str">
        <f>'statement of marks'!$CV$5</f>
        <v>Nk= mifLFkfr</v>
      </c>
      <c r="C2230" s="331"/>
      <c r="D2230" s="331"/>
      <c r="E2230" s="332" t="str">
        <f>IF(OR('statement of marks'!$CV58="",E2222=""),"",'statement of marks'!$CV58)</f>
        <v/>
      </c>
      <c r="F2230" s="332" t="str">
        <f>IF(OR('statement of marks'!$CV58="",F2222=""),"",'statement of marks'!$CV58)</f>
        <v/>
      </c>
      <c r="G2230" s="332" t="str">
        <f>IF(OR('statement of marks'!$CV58="",G2222=""),"",'statement of marks'!$CV58)</f>
        <v/>
      </c>
      <c r="H2230" s="321"/>
    </row>
    <row r="2231" spans="1:8" ht="18.25" customHeight="1">
      <c r="A2231" s="305"/>
      <c r="B2231" s="350" t="str">
        <f>'statement of marks'!$CU$5</f>
        <v>dqy ehfVax</v>
      </c>
      <c r="C2231" s="333"/>
      <c r="D2231" s="333"/>
      <c r="E2231" s="333" t="str">
        <f>IF(OR('statement of marks'!$CU58="",E2222=""),"",'statement of marks'!$CU58)</f>
        <v/>
      </c>
      <c r="F2231" s="333" t="str">
        <f>IF(OR('statement of marks'!$CU58="",F2222=""),"",'statement of marks'!$CU58)</f>
        <v/>
      </c>
      <c r="G2231" s="333" t="str">
        <f>IF(OR('statement of marks'!$CU58="",G2222=""),"",'statement of marks'!$CU58)</f>
        <v/>
      </c>
      <c r="H2231" s="321"/>
    </row>
    <row r="2232" spans="1:8" ht="18.25" customHeight="1">
      <c r="A2232" s="305"/>
      <c r="B2232" s="350" t="s">
        <v>600</v>
      </c>
      <c r="C2232" s="333" t="str">
        <f>IF(OR(C2230="",C2231=""),"",C2230/C2231*100)</f>
        <v/>
      </c>
      <c r="D2232" s="333" t="str">
        <f t="shared" ref="D2232:G2232" si="54">IF(OR(D2230="",D2231=""),"",D2230/D2231*100)</f>
        <v/>
      </c>
      <c r="E2232" s="333" t="str">
        <f t="shared" si="54"/>
        <v/>
      </c>
      <c r="F2232" s="333" t="str">
        <f t="shared" si="54"/>
        <v/>
      </c>
      <c r="G2232" s="333" t="str">
        <f t="shared" si="54"/>
        <v/>
      </c>
      <c r="H2232" s="321"/>
    </row>
    <row r="2233" spans="1:8" ht="18.25" customHeight="1">
      <c r="A2233" s="305"/>
      <c r="B2233" s="350" t="s">
        <v>601</v>
      </c>
      <c r="C2233" s="333"/>
      <c r="D2233" s="333"/>
      <c r="E2233" s="333"/>
      <c r="F2233" s="333"/>
      <c r="G2233" s="333"/>
      <c r="H2233" s="321"/>
    </row>
    <row r="2234" spans="1:8" ht="18.25" customHeight="1">
      <c r="A2234" s="305"/>
      <c r="B2234" s="351" t="s">
        <v>598</v>
      </c>
      <c r="C2234" s="1028" t="str">
        <f>IF('statement of marks'!DE58="","",'statement of marks'!DE58)</f>
        <v/>
      </c>
      <c r="D2234" s="1029"/>
      <c r="E2234" s="1029"/>
      <c r="F2234" s="1029"/>
      <c r="G2234" s="1029"/>
      <c r="H2234" s="1030"/>
    </row>
    <row r="2235" spans="1:8" ht="18.25" customHeight="1">
      <c r="A2235" s="1033"/>
      <c r="B2235" s="1034"/>
      <c r="C2235" s="1026"/>
      <c r="D2235" s="1026"/>
      <c r="E2235" s="1026"/>
      <c r="F2235" s="1026"/>
      <c r="G2235" s="1026"/>
      <c r="H2235" s="1027"/>
    </row>
    <row r="2236" spans="1:8" ht="18.25" customHeight="1" thickBot="1">
      <c r="A2236" s="1031" t="s">
        <v>603</v>
      </c>
      <c r="B2236" s="1032"/>
      <c r="C2236" s="1032" t="s">
        <v>66</v>
      </c>
      <c r="D2236" s="1032"/>
      <c r="E2236" s="1032"/>
      <c r="F2236" s="1035" t="s">
        <v>604</v>
      </c>
      <c r="G2236" s="1035"/>
      <c r="H2236" s="1036"/>
    </row>
    <row r="2237" spans="1:8" ht="18.25" customHeight="1">
      <c r="A2237" s="1015" t="s">
        <v>572</v>
      </c>
      <c r="B2237" s="1016"/>
      <c r="C2237" s="1016"/>
      <c r="D2237" s="1016"/>
      <c r="E2237" s="1016"/>
      <c r="F2237" s="1016"/>
      <c r="G2237" s="1016"/>
      <c r="H2237" s="1017"/>
    </row>
    <row r="2238" spans="1:8" ht="18.25" customHeight="1">
      <c r="A2238" s="1018" t="s">
        <v>591</v>
      </c>
      <c r="B2238" s="1019"/>
      <c r="C2238" s="1019"/>
      <c r="D2238" s="1019"/>
      <c r="E2238" s="1019"/>
      <c r="F2238" s="1019"/>
      <c r="G2238" s="1019"/>
      <c r="H2238" s="1020"/>
    </row>
    <row r="2239" spans="1:8" ht="18.25" customHeight="1">
      <c r="A2239" s="305"/>
      <c r="B2239" s="1021" t="s">
        <v>67</v>
      </c>
      <c r="C2239" s="1021"/>
      <c r="D2239" s="306">
        <f>YEAR(details!F59)</f>
        <v>1900</v>
      </c>
      <c r="E2239" s="352" t="s">
        <v>574</v>
      </c>
      <c r="F2239" s="308" t="str">
        <f>'statement of marks'!$F$3</f>
        <v>2015-16</v>
      </c>
      <c r="G2239" s="1021" t="s">
        <v>575</v>
      </c>
      <c r="H2239" s="1022"/>
    </row>
    <row r="2240" spans="1:8" ht="18.25" customHeight="1">
      <c r="A2240" s="305"/>
      <c r="B2240" s="1000" t="s">
        <v>573</v>
      </c>
      <c r="C2240" s="1001"/>
      <c r="D2240" s="1013" t="str">
        <f>'statement of marks'!$A$1</f>
        <v>jk- ck- ek/;fed fo|ky; uohu] fuEckgsM+k</v>
      </c>
      <c r="E2240" s="1013"/>
      <c r="F2240" s="1013"/>
      <c r="G2240" s="1013"/>
      <c r="H2240" s="1014"/>
    </row>
    <row r="2241" spans="1:8" ht="18.25" customHeight="1">
      <c r="A2241" s="305"/>
      <c r="B2241" s="1000" t="str">
        <f>'statement of marks'!$H$3</f>
        <v xml:space="preserve">fo|ky; dk Mkbl dksM+ </v>
      </c>
      <c r="C2241" s="1001"/>
      <c r="D2241" s="1009" t="str">
        <f>'statement of marks'!$I$3</f>
        <v>00001</v>
      </c>
      <c r="E2241" s="1010"/>
      <c r="F2241" s="1011"/>
      <c r="G2241" s="1011"/>
      <c r="H2241" s="1012"/>
    </row>
    <row r="2242" spans="1:8" ht="18.25" customHeight="1">
      <c r="A2242" s="305"/>
      <c r="B2242" s="1000" t="s">
        <v>560</v>
      </c>
      <c r="C2242" s="1001"/>
      <c r="D2242" s="1013" t="str">
        <f>IF('statement of marks'!H59="","",'statement of marks'!H59)</f>
        <v>v 053</v>
      </c>
      <c r="E2242" s="1013"/>
      <c r="F2242" s="1013"/>
      <c r="G2242" s="1013"/>
      <c r="H2242" s="1014"/>
    </row>
    <row r="2243" spans="1:8" ht="18.25" customHeight="1">
      <c r="A2243" s="305"/>
      <c r="B2243" s="1000" t="s">
        <v>576</v>
      </c>
      <c r="C2243" s="1001"/>
      <c r="D2243" s="309" t="str">
        <f>IF('statement of marks'!C59="B","Nk=",IF('statement of marks'!C59="G","Nk=k",""))</f>
        <v/>
      </c>
      <c r="E2243" s="353" t="s">
        <v>566</v>
      </c>
      <c r="F2243" s="1040" t="str">
        <f>IF('statement of marks'!B59="","",'statement of marks'!B59)</f>
        <v/>
      </c>
      <c r="G2243" s="1040"/>
      <c r="H2243" s="1041"/>
    </row>
    <row r="2244" spans="1:8" ht="18.25" customHeight="1">
      <c r="A2244" s="305"/>
      <c r="B2244" s="1000" t="s">
        <v>562</v>
      </c>
      <c r="C2244" s="1001"/>
      <c r="D2244" s="1013" t="str">
        <f>IF('statement of marks'!J59="","",'statement of marks'!J59)</f>
        <v>l 053</v>
      </c>
      <c r="E2244" s="1013"/>
      <c r="F2244" s="1013"/>
      <c r="G2244" s="1013"/>
      <c r="H2244" s="1014"/>
    </row>
    <row r="2245" spans="1:8" ht="18.25" customHeight="1">
      <c r="A2245" s="305"/>
      <c r="B2245" s="1000" t="s">
        <v>561</v>
      </c>
      <c r="C2245" s="1001"/>
      <c r="D2245" s="1013" t="str">
        <f>IF('statement of marks'!I59="","",'statement of marks'!I59)</f>
        <v>c 053</v>
      </c>
      <c r="E2245" s="1013"/>
      <c r="F2245" s="1013"/>
      <c r="G2245" s="1013"/>
      <c r="H2245" s="1014"/>
    </row>
    <row r="2246" spans="1:8" ht="18.25" customHeight="1">
      <c r="A2246" s="305"/>
      <c r="B2246" s="1000" t="s">
        <v>578</v>
      </c>
      <c r="C2246" s="1001"/>
      <c r="D2246" s="1013" t="str">
        <f>IF(details!M59="","",details!M59)</f>
        <v/>
      </c>
      <c r="E2246" s="1013"/>
      <c r="F2246" s="1013"/>
      <c r="G2246" s="1013"/>
      <c r="H2246" s="1014"/>
    </row>
    <row r="2247" spans="1:8" ht="18.25" customHeight="1">
      <c r="A2247" s="305"/>
      <c r="B2247" s="1000" t="s">
        <v>623</v>
      </c>
      <c r="C2247" s="1001"/>
      <c r="D2247" s="1013" t="str">
        <f>IF(details!N59="","",details!N59)</f>
        <v/>
      </c>
      <c r="E2247" s="1013"/>
      <c r="F2247" s="1013"/>
      <c r="G2247" s="1013"/>
      <c r="H2247" s="1014"/>
    </row>
    <row r="2248" spans="1:8" ht="18.25" customHeight="1">
      <c r="A2248" s="305"/>
      <c r="B2248" s="1000" t="s">
        <v>64</v>
      </c>
      <c r="C2248" s="1001"/>
      <c r="D2248" s="311" t="str">
        <f>'statement of marks'!$D$3</f>
        <v>2 A</v>
      </c>
      <c r="E2248" s="312" t="s">
        <v>564</v>
      </c>
      <c r="F2248" s="313" t="str">
        <f>IF('statement of marks'!E59="","",'statement of marks'!E59)</f>
        <v/>
      </c>
      <c r="G2248" s="312" t="s">
        <v>577</v>
      </c>
      <c r="H2248" s="314" t="str">
        <f>IF(details!F59="","",details!F59)</f>
        <v/>
      </c>
    </row>
    <row r="2249" spans="1:8" ht="18.25" customHeight="1">
      <c r="A2249" s="305"/>
      <c r="B2249" s="1000" t="s">
        <v>567</v>
      </c>
      <c r="C2249" s="1001"/>
      <c r="D2249" s="1044" t="str">
        <f>IF('statement of marks'!F59="","",'statement of marks'!F59)</f>
        <v/>
      </c>
      <c r="E2249" s="1044"/>
      <c r="F2249" s="1044"/>
      <c r="G2249" s="1044"/>
      <c r="H2249" s="1045"/>
    </row>
    <row r="2250" spans="1:8" ht="18.25" customHeight="1">
      <c r="A2250" s="305"/>
      <c r="B2250" s="1000" t="s">
        <v>568</v>
      </c>
      <c r="C2250" s="1001"/>
      <c r="D2250" s="1037" t="str">
        <f>IF('statement of marks'!G59="","",'statement of marks'!G59)</f>
        <v/>
      </c>
      <c r="E2250" s="1037"/>
      <c r="F2250" s="1037"/>
      <c r="G2250" s="1037"/>
      <c r="H2250" s="1038"/>
    </row>
    <row r="2251" spans="1:8" ht="18.25" customHeight="1">
      <c r="A2251" s="305"/>
      <c r="B2251" s="1023" t="s">
        <v>579</v>
      </c>
      <c r="C2251" s="1024"/>
      <c r="D2251" s="1024"/>
      <c r="E2251" s="1025"/>
      <c r="F2251" s="1046" t="str">
        <f>IF(details!P59="","",details!P59)</f>
        <v/>
      </c>
      <c r="G2251" s="1046"/>
      <c r="H2251" s="1047"/>
    </row>
    <row r="2252" spans="1:8" ht="18.25" customHeight="1">
      <c r="A2252" s="305"/>
      <c r="B2252" s="1000" t="s">
        <v>583</v>
      </c>
      <c r="C2252" s="1001"/>
      <c r="D2252" s="1013" t="str">
        <f>IF(details!L59="","",details!L59)</f>
        <v>Ik 053</v>
      </c>
      <c r="E2252" s="1013"/>
      <c r="F2252" s="1013"/>
      <c r="G2252" s="1013"/>
      <c r="H2252" s="1014"/>
    </row>
    <row r="2253" spans="1:8" ht="18.25" customHeight="1">
      <c r="A2253" s="305"/>
      <c r="B2253" s="1000" t="s">
        <v>584</v>
      </c>
      <c r="C2253" s="1001"/>
      <c r="D2253" s="1013" t="str">
        <f>IF(details!O59="","",details!O59)</f>
        <v/>
      </c>
      <c r="E2253" s="1013"/>
      <c r="F2253" s="1013"/>
      <c r="G2253" s="1013"/>
      <c r="H2253" s="1014"/>
    </row>
    <row r="2254" spans="1:8" ht="18.25" customHeight="1">
      <c r="A2254" s="305"/>
      <c r="B2254" s="1000" t="s">
        <v>585</v>
      </c>
      <c r="C2254" s="1001"/>
      <c r="D2254" s="354" t="str">
        <f>IF('statement of marks'!CX59="mRrh.kZ",'statement of marks'!$D$3,"")</f>
        <v/>
      </c>
      <c r="E2254" s="1003" t="s">
        <v>586</v>
      </c>
      <c r="F2254" s="1003"/>
      <c r="G2254" s="1042" t="str">
        <f>IF(D2254="","",D2254+1)</f>
        <v/>
      </c>
      <c r="H2254" s="1043"/>
    </row>
    <row r="2255" spans="1:8" ht="18.25" customHeight="1">
      <c r="A2255" s="305"/>
      <c r="B2255" s="1000" t="s">
        <v>587</v>
      </c>
      <c r="C2255" s="1001"/>
      <c r="D2255" s="1049">
        <f>IF(details!$L$4="","",details!$L$4)</f>
        <v>42460</v>
      </c>
      <c r="E2255" s="1050"/>
      <c r="F2255" s="1003"/>
      <c r="G2255" s="1003"/>
      <c r="H2255" s="1048"/>
    </row>
    <row r="2256" spans="1:8" ht="18.25" customHeight="1">
      <c r="A2256" s="305"/>
      <c r="B2256" s="1003"/>
      <c r="C2256" s="1003"/>
      <c r="D2256" s="1004"/>
      <c r="E2256" s="1005"/>
      <c r="F2256" s="1002"/>
      <c r="G2256" s="1002"/>
      <c r="H2256" s="1008"/>
    </row>
    <row r="2257" spans="1:8" ht="18.25" customHeight="1">
      <c r="A2257" s="305"/>
      <c r="B2257" s="1003" t="str">
        <f>IF(details!$H$4="","",details!$H$4)</f>
        <v>Jherh js[kk oekZ</v>
      </c>
      <c r="C2257" s="1003"/>
      <c r="D2257" s="1004"/>
      <c r="E2257" s="1005"/>
      <c r="F2257" s="1002" t="str">
        <f>IF(details!$E$4="","",details!$E$4)</f>
        <v>Jh jk/ks';ke tk'kh</v>
      </c>
      <c r="G2257" s="1002"/>
      <c r="H2257" s="1008"/>
    </row>
    <row r="2258" spans="1:8" ht="18.25" customHeight="1">
      <c r="A2258" s="1039" t="s">
        <v>588</v>
      </c>
      <c r="B2258" s="1002"/>
      <c r="C2258" s="1002"/>
      <c r="D2258" s="1002" t="s">
        <v>589</v>
      </c>
      <c r="E2258" s="1002"/>
      <c r="F2258" s="1002" t="s">
        <v>590</v>
      </c>
      <c r="G2258" s="1002"/>
      <c r="H2258" s="1008"/>
    </row>
    <row r="2259" spans="1:8" ht="18.25" customHeight="1">
      <c r="A2259" s="1018" t="s">
        <v>599</v>
      </c>
      <c r="B2259" s="1019"/>
      <c r="C2259" s="1019"/>
      <c r="D2259" s="1019"/>
      <c r="E2259" s="1019"/>
      <c r="F2259" s="1019"/>
      <c r="G2259" s="1019"/>
      <c r="H2259" s="1020"/>
    </row>
    <row r="2260" spans="1:8" ht="18.25" customHeight="1">
      <c r="A2260" s="305"/>
      <c r="B2260" s="351" t="s">
        <v>560</v>
      </c>
      <c r="C2260" s="1013" t="str">
        <f>IF('statement of marks'!H59="","",'statement of marks'!H59)</f>
        <v>v 053</v>
      </c>
      <c r="D2260" s="1013"/>
      <c r="E2260" s="1013"/>
      <c r="F2260" s="1013"/>
      <c r="G2260" s="1013"/>
      <c r="H2260" s="1014"/>
    </row>
    <row r="2261" spans="1:8" ht="18.25" customHeight="1">
      <c r="A2261" s="305"/>
      <c r="B2261" s="351" t="s">
        <v>561</v>
      </c>
      <c r="C2261" s="1013" t="str">
        <f>IF('statement of marks'!I59="","",'statement of marks'!I59)</f>
        <v>c 053</v>
      </c>
      <c r="D2261" s="1013"/>
      <c r="E2261" s="1013"/>
      <c r="F2261" s="1013"/>
      <c r="G2261" s="1013"/>
      <c r="H2261" s="1014"/>
    </row>
    <row r="2262" spans="1:8" ht="18.25" customHeight="1">
      <c r="A2262" s="305"/>
      <c r="B2262" s="351" t="s">
        <v>562</v>
      </c>
      <c r="C2262" s="1013" t="str">
        <f>IF('statement of marks'!J59="","",'statement of marks'!J59)</f>
        <v>l 053</v>
      </c>
      <c r="D2262" s="1013"/>
      <c r="E2262" s="1013"/>
      <c r="F2262" s="1013"/>
      <c r="G2262" s="1013"/>
      <c r="H2262" s="1014"/>
    </row>
    <row r="2263" spans="1:8" ht="18.25" customHeight="1">
      <c r="A2263" s="305"/>
      <c r="B2263" s="351" t="s">
        <v>567</v>
      </c>
      <c r="C2263" s="317" t="str">
        <f>IF('statement of marks'!F59="","",'statement of marks'!F59)</f>
        <v/>
      </c>
      <c r="D2263" s="318" t="s">
        <v>602</v>
      </c>
      <c r="E2263" s="1037" t="str">
        <f>IF('statement of marks'!G59="","",'statement of marks'!G59)</f>
        <v/>
      </c>
      <c r="F2263" s="1037"/>
      <c r="G2263" s="1037"/>
      <c r="H2263" s="1038"/>
    </row>
    <row r="2264" spans="1:8" ht="18.25" customHeight="1">
      <c r="A2264" s="305"/>
      <c r="B2264" s="351" t="s">
        <v>565</v>
      </c>
      <c r="C2264" s="319" t="s">
        <v>592</v>
      </c>
      <c r="D2264" s="320" t="s">
        <v>593</v>
      </c>
      <c r="E2264" s="320" t="s">
        <v>594</v>
      </c>
      <c r="F2264" s="320" t="s">
        <v>595</v>
      </c>
      <c r="G2264" s="320" t="s">
        <v>596</v>
      </c>
      <c r="H2264" s="321"/>
    </row>
    <row r="2265" spans="1:8" ht="18.25" customHeight="1">
      <c r="A2265" s="305"/>
      <c r="B2265" s="350" t="s">
        <v>597</v>
      </c>
      <c r="C2265" s="323" t="str">
        <f>IF(AND('statement of marks'!$D$3=1,'statement of marks'!CX59="mRrh.kZ"),'statement of marks'!$F$3,"")</f>
        <v/>
      </c>
      <c r="D2265" s="323" t="str">
        <f>IF(AND('statement of marks'!$D$3=2,'statement of marks'!CX59="mRrh.kZ"),'statement of marks'!$F$3,"")</f>
        <v/>
      </c>
      <c r="E2265" s="323" t="str">
        <f>IF(AND('statement of marks'!$D$3=3,'statement of marks'!CX59="mRrh.kZ"),'statement of marks'!$F$3,"")</f>
        <v/>
      </c>
      <c r="F2265" s="323" t="str">
        <f>IF(AND('statement of marks'!$D$3=4,'statement of marks'!CX59="mRrh.kZ"),'statement of marks'!$F$3,"")</f>
        <v/>
      </c>
      <c r="G2265" s="323" t="str">
        <f>IF(AND('statement of marks'!$D$3=5,'statement of marks'!CX59="mRrh.kZ"),'statement of marks'!$F$3,"")</f>
        <v/>
      </c>
      <c r="H2265" s="321"/>
    </row>
    <row r="2266" spans="1:8" ht="18.25" customHeight="1">
      <c r="A2266" s="305"/>
      <c r="B2266" s="350" t="str">
        <f>'statement of marks'!$BZ$5</f>
        <v>fgUnh</v>
      </c>
      <c r="C2266" s="324"/>
      <c r="D2266" s="325"/>
      <c r="E2266" s="326" t="str">
        <f>IF(OR('statement of marks'!$CB59="",E2265=""),"",'statement of marks'!$CB59)</f>
        <v/>
      </c>
      <c r="F2266" s="326" t="str">
        <f>IF(OR('statement of marks'!$CB59="",F2265=""),"",'statement of marks'!$CB59)</f>
        <v/>
      </c>
      <c r="G2266" s="326" t="str">
        <f>IF(OR('statement of marks'!$CB59="",G2265=""),"",'statement of marks'!$CB59)</f>
        <v/>
      </c>
      <c r="H2266" s="321"/>
    </row>
    <row r="2267" spans="1:8" ht="18.25" customHeight="1">
      <c r="A2267" s="305"/>
      <c r="B2267" s="350" t="str">
        <f>'statement of marks'!$CC$5</f>
        <v>vaxszth</v>
      </c>
      <c r="C2267" s="324"/>
      <c r="D2267" s="325"/>
      <c r="E2267" s="326" t="str">
        <f>IF(OR('statement of marks'!$CE59="",E2265=""),"",'statement of marks'!$CE59)</f>
        <v/>
      </c>
      <c r="F2267" s="326" t="str">
        <f>IF(OR('statement of marks'!$CE59="",F2265=""),"",'statement of marks'!$CE59)</f>
        <v/>
      </c>
      <c r="G2267" s="326" t="str">
        <f>IF(OR('statement of marks'!$CE59="",G2265=""),"",'statement of marks'!$CE59)</f>
        <v/>
      </c>
      <c r="H2267" s="321"/>
    </row>
    <row r="2268" spans="1:8" ht="18.25" customHeight="1">
      <c r="A2268" s="305"/>
      <c r="B2268" s="350" t="str">
        <f>'statement of marks'!$CF$5</f>
        <v>xf.kr</v>
      </c>
      <c r="C2268" s="324"/>
      <c r="D2268" s="325"/>
      <c r="E2268" s="326" t="str">
        <f>IF(OR('statement of marks'!$CH59="",E2265=""),"",'statement of marks'!$CH59)</f>
        <v/>
      </c>
      <c r="F2268" s="326" t="str">
        <f>IF(OR('statement of marks'!$CH59="",F2265=""),"",'statement of marks'!$CH59)</f>
        <v/>
      </c>
      <c r="G2268" s="326" t="str">
        <f>IF(OR('statement of marks'!$CH59="",G2265=""),"",'statement of marks'!$CH59)</f>
        <v/>
      </c>
      <c r="H2268" s="321"/>
    </row>
    <row r="2269" spans="1:8" ht="18.25" customHeight="1">
      <c r="A2269" s="305"/>
      <c r="B2269" s="350" t="str">
        <f>'statement of marks'!$CI$5</f>
        <v>Ik;kZoj.k v/;;u</v>
      </c>
      <c r="C2269" s="324"/>
      <c r="D2269" s="325"/>
      <c r="E2269" s="326" t="str">
        <f>IF(OR('statement of marks'!$CK59="",E2266=""),"",'statement of marks'!$CK59)</f>
        <v/>
      </c>
      <c r="F2269" s="326" t="str">
        <f>IF(OR('statement of marks'!$CK59="",F2266=""),"",'statement of marks'!$CK59)</f>
        <v/>
      </c>
      <c r="G2269" s="326" t="str">
        <f>IF(OR('statement of marks'!$CK59="",G2266=""),"",'statement of marks'!$CK59)</f>
        <v/>
      </c>
      <c r="H2269" s="321"/>
    </row>
    <row r="2270" spans="1:8" ht="18.25" customHeight="1">
      <c r="A2270" s="305"/>
      <c r="B2270" s="350" t="str">
        <f>'statement of marks'!$CL$5</f>
        <v>dk;kZuqHko</v>
      </c>
      <c r="C2270" s="324"/>
      <c r="D2270" s="325"/>
      <c r="E2270" s="326" t="str">
        <f>IF(OR('statement of marks'!$CN59="",E2265=""),"",'statement of marks'!$CN59)</f>
        <v/>
      </c>
      <c r="F2270" s="326" t="str">
        <f>IF(OR('statement of marks'!$CN59="",F2265=""),"",'statement of marks'!$CN59)</f>
        <v/>
      </c>
      <c r="G2270" s="326" t="str">
        <f>IF(OR('statement of marks'!$CN59="",G2265=""),"",'statement of marks'!$CN59)</f>
        <v/>
      </c>
      <c r="H2270" s="321"/>
    </row>
    <row r="2271" spans="1:8" ht="18.25" customHeight="1">
      <c r="A2271" s="305"/>
      <c r="B2271" s="350" t="str">
        <f>'statement of marks'!$CO$5</f>
        <v>dyk f'k{kk</v>
      </c>
      <c r="C2271" s="324"/>
      <c r="D2271" s="325"/>
      <c r="E2271" s="327" t="str">
        <f>IF(OR('statement of marks'!$CQ59="",E2265=""),"",'statement of marks'!$CQ59)</f>
        <v/>
      </c>
      <c r="F2271" s="327" t="str">
        <f>IF(OR('statement of marks'!$CQ59="",F2265=""),"",'statement of marks'!$CQ59)</f>
        <v/>
      </c>
      <c r="G2271" s="327" t="str">
        <f>IF(OR('statement of marks'!$CQ59="",G2265=""),"",'statement of marks'!$CQ59)</f>
        <v/>
      </c>
      <c r="H2271" s="321"/>
    </row>
    <row r="2272" spans="1:8" ht="18.25" customHeight="1">
      <c r="A2272" s="305"/>
      <c r="B2272" s="328" t="s">
        <v>624</v>
      </c>
      <c r="C2272" s="329" t="str">
        <f>C2265</f>
        <v/>
      </c>
      <c r="D2272" s="329" t="str">
        <f>D2265</f>
        <v/>
      </c>
      <c r="E2272" s="330" t="str">
        <f>E2265</f>
        <v/>
      </c>
      <c r="F2272" s="329" t="str">
        <f>F2265</f>
        <v/>
      </c>
      <c r="G2272" s="329" t="str">
        <f>G2265</f>
        <v/>
      </c>
      <c r="H2272" s="321"/>
    </row>
    <row r="2273" spans="1:8" ht="18.25" customHeight="1">
      <c r="A2273" s="305"/>
      <c r="B2273" s="350" t="str">
        <f>'statement of marks'!$CV$5</f>
        <v>Nk= mifLFkfr</v>
      </c>
      <c r="C2273" s="331"/>
      <c r="D2273" s="331"/>
      <c r="E2273" s="332" t="str">
        <f>IF(OR('statement of marks'!$CV59="",E2265=""),"",'statement of marks'!$CV59)</f>
        <v/>
      </c>
      <c r="F2273" s="332" t="str">
        <f>IF(OR('statement of marks'!$CV59="",F2265=""),"",'statement of marks'!$CV59)</f>
        <v/>
      </c>
      <c r="G2273" s="332" t="str">
        <f>IF(OR('statement of marks'!$CV59="",G2265=""),"",'statement of marks'!$CV59)</f>
        <v/>
      </c>
      <c r="H2273" s="321"/>
    </row>
    <row r="2274" spans="1:8" ht="18.25" customHeight="1">
      <c r="A2274" s="305"/>
      <c r="B2274" s="350" t="str">
        <f>'statement of marks'!$CU$5</f>
        <v>dqy ehfVax</v>
      </c>
      <c r="C2274" s="333"/>
      <c r="D2274" s="333"/>
      <c r="E2274" s="333" t="str">
        <f>IF(OR('statement of marks'!$CU59="",E2265=""),"",'statement of marks'!$CU59)</f>
        <v/>
      </c>
      <c r="F2274" s="333" t="str">
        <f>IF(OR('statement of marks'!$CU59="",F2265=""),"",'statement of marks'!$CU59)</f>
        <v/>
      </c>
      <c r="G2274" s="333" t="str">
        <f>IF(OR('statement of marks'!$CU59="",G2265=""),"",'statement of marks'!$CU59)</f>
        <v/>
      </c>
      <c r="H2274" s="321"/>
    </row>
    <row r="2275" spans="1:8" ht="18.25" customHeight="1">
      <c r="A2275" s="305"/>
      <c r="B2275" s="350" t="s">
        <v>600</v>
      </c>
      <c r="C2275" s="333" t="str">
        <f>IF(OR(C2273="",C2274=""),"",C2273/C2274*100)</f>
        <v/>
      </c>
      <c r="D2275" s="333" t="str">
        <f t="shared" ref="D2275:G2275" si="55">IF(OR(D2273="",D2274=""),"",D2273/D2274*100)</f>
        <v/>
      </c>
      <c r="E2275" s="333" t="str">
        <f t="shared" si="55"/>
        <v/>
      </c>
      <c r="F2275" s="333" t="str">
        <f t="shared" si="55"/>
        <v/>
      </c>
      <c r="G2275" s="333" t="str">
        <f t="shared" si="55"/>
        <v/>
      </c>
      <c r="H2275" s="321"/>
    </row>
    <row r="2276" spans="1:8" ht="18.25" customHeight="1">
      <c r="A2276" s="305"/>
      <c r="B2276" s="350" t="s">
        <v>601</v>
      </c>
      <c r="C2276" s="333"/>
      <c r="D2276" s="333"/>
      <c r="E2276" s="333"/>
      <c r="F2276" s="333"/>
      <c r="G2276" s="333"/>
      <c r="H2276" s="321"/>
    </row>
    <row r="2277" spans="1:8" ht="18.25" customHeight="1">
      <c r="A2277" s="305"/>
      <c r="B2277" s="351" t="s">
        <v>598</v>
      </c>
      <c r="C2277" s="1028" t="str">
        <f>IF('statement of marks'!DE59="","",'statement of marks'!DE59)</f>
        <v/>
      </c>
      <c r="D2277" s="1029"/>
      <c r="E2277" s="1029"/>
      <c r="F2277" s="1029"/>
      <c r="G2277" s="1029"/>
      <c r="H2277" s="1030"/>
    </row>
    <row r="2278" spans="1:8" ht="18.25" customHeight="1">
      <c r="A2278" s="1033"/>
      <c r="B2278" s="1034"/>
      <c r="C2278" s="1026"/>
      <c r="D2278" s="1026"/>
      <c r="E2278" s="1026"/>
      <c r="F2278" s="1026"/>
      <c r="G2278" s="1026"/>
      <c r="H2278" s="1027"/>
    </row>
    <row r="2279" spans="1:8" ht="18.25" customHeight="1" thickBot="1">
      <c r="A2279" s="1031" t="s">
        <v>603</v>
      </c>
      <c r="B2279" s="1032"/>
      <c r="C2279" s="1032" t="s">
        <v>66</v>
      </c>
      <c r="D2279" s="1032"/>
      <c r="E2279" s="1032"/>
      <c r="F2279" s="1035" t="s">
        <v>604</v>
      </c>
      <c r="G2279" s="1035"/>
      <c r="H2279" s="1036"/>
    </row>
    <row r="2280" spans="1:8" ht="18.25" customHeight="1">
      <c r="A2280" s="1015" t="s">
        <v>572</v>
      </c>
      <c r="B2280" s="1016"/>
      <c r="C2280" s="1016"/>
      <c r="D2280" s="1016"/>
      <c r="E2280" s="1016"/>
      <c r="F2280" s="1016"/>
      <c r="G2280" s="1016"/>
      <c r="H2280" s="1017"/>
    </row>
    <row r="2281" spans="1:8" ht="18.25" customHeight="1">
      <c r="A2281" s="1018" t="s">
        <v>591</v>
      </c>
      <c r="B2281" s="1019"/>
      <c r="C2281" s="1019"/>
      <c r="D2281" s="1019"/>
      <c r="E2281" s="1019"/>
      <c r="F2281" s="1019"/>
      <c r="G2281" s="1019"/>
      <c r="H2281" s="1020"/>
    </row>
    <row r="2282" spans="1:8" ht="18.25" customHeight="1">
      <c r="A2282" s="305"/>
      <c r="B2282" s="1021" t="s">
        <v>67</v>
      </c>
      <c r="C2282" s="1021"/>
      <c r="D2282" s="306">
        <f>YEAR(details!F60)</f>
        <v>1900</v>
      </c>
      <c r="E2282" s="352" t="s">
        <v>574</v>
      </c>
      <c r="F2282" s="308" t="str">
        <f>'statement of marks'!$F$3</f>
        <v>2015-16</v>
      </c>
      <c r="G2282" s="1021" t="s">
        <v>575</v>
      </c>
      <c r="H2282" s="1022"/>
    </row>
    <row r="2283" spans="1:8" ht="18.25" customHeight="1">
      <c r="A2283" s="305"/>
      <c r="B2283" s="1000" t="s">
        <v>573</v>
      </c>
      <c r="C2283" s="1001"/>
      <c r="D2283" s="1013" t="str">
        <f>'statement of marks'!$A$1</f>
        <v>jk- ck- ek/;fed fo|ky; uohu] fuEckgsM+k</v>
      </c>
      <c r="E2283" s="1013"/>
      <c r="F2283" s="1013"/>
      <c r="G2283" s="1013"/>
      <c r="H2283" s="1014"/>
    </row>
    <row r="2284" spans="1:8" ht="18.25" customHeight="1">
      <c r="A2284" s="305"/>
      <c r="B2284" s="1000" t="str">
        <f>'statement of marks'!$H$3</f>
        <v xml:space="preserve">fo|ky; dk Mkbl dksM+ </v>
      </c>
      <c r="C2284" s="1001"/>
      <c r="D2284" s="1009" t="str">
        <f>'statement of marks'!$I$3</f>
        <v>00001</v>
      </c>
      <c r="E2284" s="1010"/>
      <c r="F2284" s="1011"/>
      <c r="G2284" s="1011"/>
      <c r="H2284" s="1012"/>
    </row>
    <row r="2285" spans="1:8" ht="18.25" customHeight="1">
      <c r="A2285" s="305"/>
      <c r="B2285" s="1000" t="s">
        <v>560</v>
      </c>
      <c r="C2285" s="1001"/>
      <c r="D2285" s="1013" t="str">
        <f>IF('statement of marks'!H60="","",'statement of marks'!H60)</f>
        <v>v 054</v>
      </c>
      <c r="E2285" s="1013"/>
      <c r="F2285" s="1013"/>
      <c r="G2285" s="1013"/>
      <c r="H2285" s="1014"/>
    </row>
    <row r="2286" spans="1:8" ht="18.25" customHeight="1">
      <c r="A2286" s="305"/>
      <c r="B2286" s="1000" t="s">
        <v>576</v>
      </c>
      <c r="C2286" s="1001"/>
      <c r="D2286" s="309" t="str">
        <f>IF('statement of marks'!C60="B","Nk=",IF('statement of marks'!C60="G","Nk=k",""))</f>
        <v/>
      </c>
      <c r="E2286" s="353" t="s">
        <v>566</v>
      </c>
      <c r="F2286" s="1040" t="str">
        <f>IF('statement of marks'!B60="","",'statement of marks'!B60)</f>
        <v/>
      </c>
      <c r="G2286" s="1040"/>
      <c r="H2286" s="1041"/>
    </row>
    <row r="2287" spans="1:8" ht="18.25" customHeight="1">
      <c r="A2287" s="305"/>
      <c r="B2287" s="1000" t="s">
        <v>562</v>
      </c>
      <c r="C2287" s="1001"/>
      <c r="D2287" s="1013" t="str">
        <f>IF('statement of marks'!J60="","",'statement of marks'!J60)</f>
        <v>l 054</v>
      </c>
      <c r="E2287" s="1013"/>
      <c r="F2287" s="1013"/>
      <c r="G2287" s="1013"/>
      <c r="H2287" s="1014"/>
    </row>
    <row r="2288" spans="1:8" ht="18.25" customHeight="1">
      <c r="A2288" s="305"/>
      <c r="B2288" s="1000" t="s">
        <v>561</v>
      </c>
      <c r="C2288" s="1001"/>
      <c r="D2288" s="1013" t="str">
        <f>IF('statement of marks'!I60="","",'statement of marks'!I60)</f>
        <v>c 054</v>
      </c>
      <c r="E2288" s="1013"/>
      <c r="F2288" s="1013"/>
      <c r="G2288" s="1013"/>
      <c r="H2288" s="1014"/>
    </row>
    <row r="2289" spans="1:8" ht="18.25" customHeight="1">
      <c r="A2289" s="305"/>
      <c r="B2289" s="1000" t="s">
        <v>578</v>
      </c>
      <c r="C2289" s="1001"/>
      <c r="D2289" s="1013" t="str">
        <f>IF(details!M60="","",details!M60)</f>
        <v/>
      </c>
      <c r="E2289" s="1013"/>
      <c r="F2289" s="1013"/>
      <c r="G2289" s="1013"/>
      <c r="H2289" s="1014"/>
    </row>
    <row r="2290" spans="1:8" ht="18.25" customHeight="1">
      <c r="A2290" s="305"/>
      <c r="B2290" s="1000" t="s">
        <v>623</v>
      </c>
      <c r="C2290" s="1001"/>
      <c r="D2290" s="1013" t="str">
        <f>IF(details!N60="","",details!N60)</f>
        <v/>
      </c>
      <c r="E2290" s="1013"/>
      <c r="F2290" s="1013"/>
      <c r="G2290" s="1013"/>
      <c r="H2290" s="1014"/>
    </row>
    <row r="2291" spans="1:8" ht="18.25" customHeight="1">
      <c r="A2291" s="305"/>
      <c r="B2291" s="1000" t="s">
        <v>64</v>
      </c>
      <c r="C2291" s="1001"/>
      <c r="D2291" s="311" t="str">
        <f>'statement of marks'!$D$3</f>
        <v>2 A</v>
      </c>
      <c r="E2291" s="312" t="s">
        <v>564</v>
      </c>
      <c r="F2291" s="313" t="str">
        <f>IF('statement of marks'!E60="","",'statement of marks'!E60)</f>
        <v/>
      </c>
      <c r="G2291" s="312" t="s">
        <v>577</v>
      </c>
      <c r="H2291" s="314" t="str">
        <f>IF(details!F60="","",details!F60)</f>
        <v/>
      </c>
    </row>
    <row r="2292" spans="1:8" ht="18.25" customHeight="1">
      <c r="A2292" s="305"/>
      <c r="B2292" s="1000" t="s">
        <v>567</v>
      </c>
      <c r="C2292" s="1001"/>
      <c r="D2292" s="1044" t="str">
        <f>IF('statement of marks'!F60="","",'statement of marks'!F60)</f>
        <v/>
      </c>
      <c r="E2292" s="1044"/>
      <c r="F2292" s="1044"/>
      <c r="G2292" s="1044"/>
      <c r="H2292" s="1045"/>
    </row>
    <row r="2293" spans="1:8" ht="18.25" customHeight="1">
      <c r="A2293" s="305"/>
      <c r="B2293" s="1000" t="s">
        <v>568</v>
      </c>
      <c r="C2293" s="1001"/>
      <c r="D2293" s="1037" t="str">
        <f>IF('statement of marks'!G60="","",'statement of marks'!G60)</f>
        <v/>
      </c>
      <c r="E2293" s="1037"/>
      <c r="F2293" s="1037"/>
      <c r="G2293" s="1037"/>
      <c r="H2293" s="1038"/>
    </row>
    <row r="2294" spans="1:8" ht="18.25" customHeight="1">
      <c r="A2294" s="305"/>
      <c r="B2294" s="1023" t="s">
        <v>579</v>
      </c>
      <c r="C2294" s="1024"/>
      <c r="D2294" s="1024"/>
      <c r="E2294" s="1025"/>
      <c r="F2294" s="1046" t="str">
        <f>IF(details!P60="","",details!P60)</f>
        <v/>
      </c>
      <c r="G2294" s="1046"/>
      <c r="H2294" s="1047"/>
    </row>
    <row r="2295" spans="1:8" ht="18.25" customHeight="1">
      <c r="A2295" s="305"/>
      <c r="B2295" s="1000" t="s">
        <v>583</v>
      </c>
      <c r="C2295" s="1001"/>
      <c r="D2295" s="1013" t="str">
        <f>IF(details!L60="","",details!L60)</f>
        <v>Ik 054</v>
      </c>
      <c r="E2295" s="1013"/>
      <c r="F2295" s="1013"/>
      <c r="G2295" s="1013"/>
      <c r="H2295" s="1014"/>
    </row>
    <row r="2296" spans="1:8" ht="18.25" customHeight="1">
      <c r="A2296" s="305"/>
      <c r="B2296" s="1000" t="s">
        <v>584</v>
      </c>
      <c r="C2296" s="1001"/>
      <c r="D2296" s="1013" t="str">
        <f>IF(details!O60="","",details!O60)</f>
        <v/>
      </c>
      <c r="E2296" s="1013"/>
      <c r="F2296" s="1013"/>
      <c r="G2296" s="1013"/>
      <c r="H2296" s="1014"/>
    </row>
    <row r="2297" spans="1:8" ht="18.25" customHeight="1">
      <c r="A2297" s="305"/>
      <c r="B2297" s="1000" t="s">
        <v>585</v>
      </c>
      <c r="C2297" s="1001"/>
      <c r="D2297" s="354" t="str">
        <f>IF('statement of marks'!CX60="mRrh.kZ",'statement of marks'!$D$3,"")</f>
        <v/>
      </c>
      <c r="E2297" s="1003" t="s">
        <v>586</v>
      </c>
      <c r="F2297" s="1003"/>
      <c r="G2297" s="1042" t="str">
        <f>IF(D2297="","",D2297+1)</f>
        <v/>
      </c>
      <c r="H2297" s="1043"/>
    </row>
    <row r="2298" spans="1:8" ht="18.25" customHeight="1">
      <c r="A2298" s="305"/>
      <c r="B2298" s="1000" t="s">
        <v>587</v>
      </c>
      <c r="C2298" s="1001"/>
      <c r="D2298" s="1049">
        <f>IF(details!$L$4="","",details!$L$4)</f>
        <v>42460</v>
      </c>
      <c r="E2298" s="1050"/>
      <c r="F2298" s="1003"/>
      <c r="G2298" s="1003"/>
      <c r="H2298" s="1048"/>
    </row>
    <row r="2299" spans="1:8" ht="18.25" customHeight="1">
      <c r="A2299" s="305"/>
      <c r="B2299" s="1003"/>
      <c r="C2299" s="1003"/>
      <c r="D2299" s="1004"/>
      <c r="E2299" s="1005"/>
      <c r="F2299" s="1002"/>
      <c r="G2299" s="1002"/>
      <c r="H2299" s="1008"/>
    </row>
    <row r="2300" spans="1:8" ht="18.25" customHeight="1">
      <c r="A2300" s="305"/>
      <c r="B2300" s="1003" t="str">
        <f>IF(details!$H$4="","",details!$H$4)</f>
        <v>Jherh js[kk oekZ</v>
      </c>
      <c r="C2300" s="1003"/>
      <c r="D2300" s="1004"/>
      <c r="E2300" s="1005"/>
      <c r="F2300" s="1002" t="str">
        <f>IF(details!$E$4="","",details!$E$4)</f>
        <v>Jh jk/ks';ke tk'kh</v>
      </c>
      <c r="G2300" s="1002"/>
      <c r="H2300" s="1008"/>
    </row>
    <row r="2301" spans="1:8" ht="18.25" customHeight="1">
      <c r="A2301" s="1039" t="s">
        <v>588</v>
      </c>
      <c r="B2301" s="1002"/>
      <c r="C2301" s="1002"/>
      <c r="D2301" s="1002" t="s">
        <v>589</v>
      </c>
      <c r="E2301" s="1002"/>
      <c r="F2301" s="1002" t="s">
        <v>590</v>
      </c>
      <c r="G2301" s="1002"/>
      <c r="H2301" s="1008"/>
    </row>
    <row r="2302" spans="1:8" ht="18.25" customHeight="1">
      <c r="A2302" s="1018" t="s">
        <v>599</v>
      </c>
      <c r="B2302" s="1019"/>
      <c r="C2302" s="1019"/>
      <c r="D2302" s="1019"/>
      <c r="E2302" s="1019"/>
      <c r="F2302" s="1019"/>
      <c r="G2302" s="1019"/>
      <c r="H2302" s="1020"/>
    </row>
    <row r="2303" spans="1:8" ht="18.25" customHeight="1">
      <c r="A2303" s="305"/>
      <c r="B2303" s="351" t="s">
        <v>560</v>
      </c>
      <c r="C2303" s="1013" t="str">
        <f>IF('statement of marks'!H60="","",'statement of marks'!H60)</f>
        <v>v 054</v>
      </c>
      <c r="D2303" s="1013"/>
      <c r="E2303" s="1013"/>
      <c r="F2303" s="1013"/>
      <c r="G2303" s="1013"/>
      <c r="H2303" s="1014"/>
    </row>
    <row r="2304" spans="1:8" ht="18.25" customHeight="1">
      <c r="A2304" s="305"/>
      <c r="B2304" s="351" t="s">
        <v>561</v>
      </c>
      <c r="C2304" s="1013" t="str">
        <f>IF('statement of marks'!I60="","",'statement of marks'!I60)</f>
        <v>c 054</v>
      </c>
      <c r="D2304" s="1013"/>
      <c r="E2304" s="1013"/>
      <c r="F2304" s="1013"/>
      <c r="G2304" s="1013"/>
      <c r="H2304" s="1014"/>
    </row>
    <row r="2305" spans="1:8" ht="18.25" customHeight="1">
      <c r="A2305" s="305"/>
      <c r="B2305" s="351" t="s">
        <v>562</v>
      </c>
      <c r="C2305" s="1013" t="str">
        <f>IF('statement of marks'!J60="","",'statement of marks'!J60)</f>
        <v>l 054</v>
      </c>
      <c r="D2305" s="1013"/>
      <c r="E2305" s="1013"/>
      <c r="F2305" s="1013"/>
      <c r="G2305" s="1013"/>
      <c r="H2305" s="1014"/>
    </row>
    <row r="2306" spans="1:8" ht="18.25" customHeight="1">
      <c r="A2306" s="305"/>
      <c r="B2306" s="351" t="s">
        <v>567</v>
      </c>
      <c r="C2306" s="317" t="str">
        <f>IF('statement of marks'!F60="","",'statement of marks'!F60)</f>
        <v/>
      </c>
      <c r="D2306" s="318" t="s">
        <v>602</v>
      </c>
      <c r="E2306" s="1037" t="str">
        <f>IF('statement of marks'!G60="","",'statement of marks'!G60)</f>
        <v/>
      </c>
      <c r="F2306" s="1037"/>
      <c r="G2306" s="1037"/>
      <c r="H2306" s="1038"/>
    </row>
    <row r="2307" spans="1:8" ht="18.25" customHeight="1">
      <c r="A2307" s="305"/>
      <c r="B2307" s="351" t="s">
        <v>565</v>
      </c>
      <c r="C2307" s="319" t="s">
        <v>592</v>
      </c>
      <c r="D2307" s="320" t="s">
        <v>593</v>
      </c>
      <c r="E2307" s="320" t="s">
        <v>594</v>
      </c>
      <c r="F2307" s="320" t="s">
        <v>595</v>
      </c>
      <c r="G2307" s="320" t="s">
        <v>596</v>
      </c>
      <c r="H2307" s="321"/>
    </row>
    <row r="2308" spans="1:8" ht="18.25" customHeight="1">
      <c r="A2308" s="305"/>
      <c r="B2308" s="350" t="s">
        <v>597</v>
      </c>
      <c r="C2308" s="323" t="str">
        <f>IF(AND('statement of marks'!$D$3=1,'statement of marks'!CX60="mRrh.kZ"),'statement of marks'!$F$3,"")</f>
        <v/>
      </c>
      <c r="D2308" s="323" t="str">
        <f>IF(AND('statement of marks'!$D$3=2,'statement of marks'!CX60="mRrh.kZ"),'statement of marks'!$F$3,"")</f>
        <v/>
      </c>
      <c r="E2308" s="323" t="str">
        <f>IF(AND('statement of marks'!$D$3=3,'statement of marks'!CX60="mRrh.kZ"),'statement of marks'!$F$3,"")</f>
        <v/>
      </c>
      <c r="F2308" s="323" t="str">
        <f>IF(AND('statement of marks'!$D$3=4,'statement of marks'!CX60="mRrh.kZ"),'statement of marks'!$F$3,"")</f>
        <v/>
      </c>
      <c r="G2308" s="323" t="str">
        <f>IF(AND('statement of marks'!$D$3=5,'statement of marks'!CX60="mRrh.kZ"),'statement of marks'!$F$3,"")</f>
        <v/>
      </c>
      <c r="H2308" s="321"/>
    </row>
    <row r="2309" spans="1:8" ht="18.25" customHeight="1">
      <c r="A2309" s="305"/>
      <c r="B2309" s="350" t="str">
        <f>'statement of marks'!$BZ$5</f>
        <v>fgUnh</v>
      </c>
      <c r="C2309" s="324"/>
      <c r="D2309" s="325"/>
      <c r="E2309" s="326" t="str">
        <f>IF(OR('statement of marks'!$CB60="",E2308=""),"",'statement of marks'!$CB60)</f>
        <v/>
      </c>
      <c r="F2309" s="326" t="str">
        <f>IF(OR('statement of marks'!$CB60="",F2308=""),"",'statement of marks'!$CB60)</f>
        <v/>
      </c>
      <c r="G2309" s="326" t="str">
        <f>IF(OR('statement of marks'!$CB60="",G2308=""),"",'statement of marks'!$CB60)</f>
        <v/>
      </c>
      <c r="H2309" s="321"/>
    </row>
    <row r="2310" spans="1:8" ht="18.25" customHeight="1">
      <c r="A2310" s="305"/>
      <c r="B2310" s="350" t="str">
        <f>'statement of marks'!$CC$5</f>
        <v>vaxszth</v>
      </c>
      <c r="C2310" s="324"/>
      <c r="D2310" s="325"/>
      <c r="E2310" s="326" t="str">
        <f>IF(OR('statement of marks'!$CE60="",E2308=""),"",'statement of marks'!$CE60)</f>
        <v/>
      </c>
      <c r="F2310" s="326" t="str">
        <f>IF(OR('statement of marks'!$CE60="",F2308=""),"",'statement of marks'!$CE60)</f>
        <v/>
      </c>
      <c r="G2310" s="326" t="str">
        <f>IF(OR('statement of marks'!$CE60="",G2308=""),"",'statement of marks'!$CE60)</f>
        <v/>
      </c>
      <c r="H2310" s="321"/>
    </row>
    <row r="2311" spans="1:8" ht="18.25" customHeight="1">
      <c r="A2311" s="305"/>
      <c r="B2311" s="350" t="str">
        <f>'statement of marks'!$CF$5</f>
        <v>xf.kr</v>
      </c>
      <c r="C2311" s="324"/>
      <c r="D2311" s="325"/>
      <c r="E2311" s="326" t="str">
        <f>IF(OR('statement of marks'!$CH60="",E2308=""),"",'statement of marks'!$CH60)</f>
        <v/>
      </c>
      <c r="F2311" s="326" t="str">
        <f>IF(OR('statement of marks'!$CH60="",F2308=""),"",'statement of marks'!$CH60)</f>
        <v/>
      </c>
      <c r="G2311" s="326" t="str">
        <f>IF(OR('statement of marks'!$CH60="",G2308=""),"",'statement of marks'!$CH60)</f>
        <v/>
      </c>
      <c r="H2311" s="321"/>
    </row>
    <row r="2312" spans="1:8" ht="18.25" customHeight="1">
      <c r="A2312" s="305"/>
      <c r="B2312" s="350" t="str">
        <f>'statement of marks'!$CI$5</f>
        <v>Ik;kZoj.k v/;;u</v>
      </c>
      <c r="C2312" s="324"/>
      <c r="D2312" s="325"/>
      <c r="E2312" s="326" t="str">
        <f>IF(OR('statement of marks'!$CK60="",E2309=""),"",'statement of marks'!$CK60)</f>
        <v/>
      </c>
      <c r="F2312" s="326" t="str">
        <f>IF(OR('statement of marks'!$CK60="",F2309=""),"",'statement of marks'!$CK60)</f>
        <v/>
      </c>
      <c r="G2312" s="326" t="str">
        <f>IF(OR('statement of marks'!$CK60="",G2309=""),"",'statement of marks'!$CK60)</f>
        <v/>
      </c>
      <c r="H2312" s="321"/>
    </row>
    <row r="2313" spans="1:8" ht="18.25" customHeight="1">
      <c r="A2313" s="305"/>
      <c r="B2313" s="350" t="str">
        <f>'statement of marks'!$CL$5</f>
        <v>dk;kZuqHko</v>
      </c>
      <c r="C2313" s="324"/>
      <c r="D2313" s="325"/>
      <c r="E2313" s="326" t="str">
        <f>IF(OR('statement of marks'!$CN60="",E2308=""),"",'statement of marks'!$CN60)</f>
        <v/>
      </c>
      <c r="F2313" s="326" t="str">
        <f>IF(OR('statement of marks'!$CN60="",F2308=""),"",'statement of marks'!$CN60)</f>
        <v/>
      </c>
      <c r="G2313" s="326" t="str">
        <f>IF(OR('statement of marks'!$CN60="",G2308=""),"",'statement of marks'!$CN60)</f>
        <v/>
      </c>
      <c r="H2313" s="321"/>
    </row>
    <row r="2314" spans="1:8" ht="18.25" customHeight="1">
      <c r="A2314" s="305"/>
      <c r="B2314" s="350" t="str">
        <f>'statement of marks'!$CO$5</f>
        <v>dyk f'k{kk</v>
      </c>
      <c r="C2314" s="324"/>
      <c r="D2314" s="325"/>
      <c r="E2314" s="327" t="str">
        <f>IF(OR('statement of marks'!$CQ60="",E2308=""),"",'statement of marks'!$CQ60)</f>
        <v/>
      </c>
      <c r="F2314" s="327" t="str">
        <f>IF(OR('statement of marks'!$CQ60="",F2308=""),"",'statement of marks'!$CQ60)</f>
        <v/>
      </c>
      <c r="G2314" s="327" t="str">
        <f>IF(OR('statement of marks'!$CQ60="",G2308=""),"",'statement of marks'!$CQ60)</f>
        <v/>
      </c>
      <c r="H2314" s="321"/>
    </row>
    <row r="2315" spans="1:8" ht="18.25" customHeight="1">
      <c r="A2315" s="305"/>
      <c r="B2315" s="328" t="s">
        <v>624</v>
      </c>
      <c r="C2315" s="329" t="str">
        <f>C2308</f>
        <v/>
      </c>
      <c r="D2315" s="329" t="str">
        <f>D2308</f>
        <v/>
      </c>
      <c r="E2315" s="330" t="str">
        <f>E2308</f>
        <v/>
      </c>
      <c r="F2315" s="329" t="str">
        <f>F2308</f>
        <v/>
      </c>
      <c r="G2315" s="329" t="str">
        <f>G2308</f>
        <v/>
      </c>
      <c r="H2315" s="321"/>
    </row>
    <row r="2316" spans="1:8" ht="18.25" customHeight="1">
      <c r="A2316" s="305"/>
      <c r="B2316" s="350" t="str">
        <f>'statement of marks'!$CV$5</f>
        <v>Nk= mifLFkfr</v>
      </c>
      <c r="C2316" s="331"/>
      <c r="D2316" s="331"/>
      <c r="E2316" s="332" t="str">
        <f>IF(OR('statement of marks'!$CV60="",E2308=""),"",'statement of marks'!$CV60)</f>
        <v/>
      </c>
      <c r="F2316" s="332" t="str">
        <f>IF(OR('statement of marks'!$CV60="",F2308=""),"",'statement of marks'!$CV60)</f>
        <v/>
      </c>
      <c r="G2316" s="332" t="str">
        <f>IF(OR('statement of marks'!$CV60="",G2308=""),"",'statement of marks'!$CV60)</f>
        <v/>
      </c>
      <c r="H2316" s="321"/>
    </row>
    <row r="2317" spans="1:8" ht="18.25" customHeight="1">
      <c r="A2317" s="305"/>
      <c r="B2317" s="350" t="str">
        <f>'statement of marks'!$CU$5</f>
        <v>dqy ehfVax</v>
      </c>
      <c r="C2317" s="333"/>
      <c r="D2317" s="333"/>
      <c r="E2317" s="333" t="str">
        <f>IF(OR('statement of marks'!$CU60="",E2308=""),"",'statement of marks'!$CU60)</f>
        <v/>
      </c>
      <c r="F2317" s="333" t="str">
        <f>IF(OR('statement of marks'!$CU60="",F2308=""),"",'statement of marks'!$CU60)</f>
        <v/>
      </c>
      <c r="G2317" s="333" t="str">
        <f>IF(OR('statement of marks'!$CU60="",G2308=""),"",'statement of marks'!$CU60)</f>
        <v/>
      </c>
      <c r="H2317" s="321"/>
    </row>
    <row r="2318" spans="1:8" ht="18.25" customHeight="1">
      <c r="A2318" s="305"/>
      <c r="B2318" s="350" t="s">
        <v>600</v>
      </c>
      <c r="C2318" s="333" t="str">
        <f>IF(OR(C2316="",C2317=""),"",C2316/C2317*100)</f>
        <v/>
      </c>
      <c r="D2318" s="333" t="str">
        <f t="shared" ref="D2318:G2318" si="56">IF(OR(D2316="",D2317=""),"",D2316/D2317*100)</f>
        <v/>
      </c>
      <c r="E2318" s="333" t="str">
        <f t="shared" si="56"/>
        <v/>
      </c>
      <c r="F2318" s="333" t="str">
        <f t="shared" si="56"/>
        <v/>
      </c>
      <c r="G2318" s="333" t="str">
        <f t="shared" si="56"/>
        <v/>
      </c>
      <c r="H2318" s="321"/>
    </row>
    <row r="2319" spans="1:8" ht="18.25" customHeight="1">
      <c r="A2319" s="305"/>
      <c r="B2319" s="350" t="s">
        <v>601</v>
      </c>
      <c r="C2319" s="333"/>
      <c r="D2319" s="333"/>
      <c r="E2319" s="333"/>
      <c r="F2319" s="333"/>
      <c r="G2319" s="333"/>
      <c r="H2319" s="321"/>
    </row>
    <row r="2320" spans="1:8" ht="18.25" customHeight="1">
      <c r="A2320" s="305"/>
      <c r="B2320" s="351" t="s">
        <v>598</v>
      </c>
      <c r="C2320" s="1028" t="str">
        <f>IF('statement of marks'!DE60="","",'statement of marks'!DE60)</f>
        <v/>
      </c>
      <c r="D2320" s="1029"/>
      <c r="E2320" s="1029"/>
      <c r="F2320" s="1029"/>
      <c r="G2320" s="1029"/>
      <c r="H2320" s="1030"/>
    </row>
    <row r="2321" spans="1:8" ht="18.25" customHeight="1">
      <c r="A2321" s="1033"/>
      <c r="B2321" s="1034"/>
      <c r="C2321" s="1026"/>
      <c r="D2321" s="1026"/>
      <c r="E2321" s="1026"/>
      <c r="F2321" s="1026"/>
      <c r="G2321" s="1026"/>
      <c r="H2321" s="1027"/>
    </row>
    <row r="2322" spans="1:8" ht="18.25" customHeight="1" thickBot="1">
      <c r="A2322" s="1031" t="s">
        <v>603</v>
      </c>
      <c r="B2322" s="1032"/>
      <c r="C2322" s="1032" t="s">
        <v>66</v>
      </c>
      <c r="D2322" s="1032"/>
      <c r="E2322" s="1032"/>
      <c r="F2322" s="1035" t="s">
        <v>604</v>
      </c>
      <c r="G2322" s="1035"/>
      <c r="H2322" s="1036"/>
    </row>
    <row r="2323" spans="1:8" ht="18.25" customHeight="1">
      <c r="A2323" s="1015" t="s">
        <v>572</v>
      </c>
      <c r="B2323" s="1016"/>
      <c r="C2323" s="1016"/>
      <c r="D2323" s="1016"/>
      <c r="E2323" s="1016"/>
      <c r="F2323" s="1016"/>
      <c r="G2323" s="1016"/>
      <c r="H2323" s="1017"/>
    </row>
    <row r="2324" spans="1:8" ht="18.25" customHeight="1">
      <c r="A2324" s="1018" t="s">
        <v>591</v>
      </c>
      <c r="B2324" s="1019"/>
      <c r="C2324" s="1019"/>
      <c r="D2324" s="1019"/>
      <c r="E2324" s="1019"/>
      <c r="F2324" s="1019"/>
      <c r="G2324" s="1019"/>
      <c r="H2324" s="1020"/>
    </row>
    <row r="2325" spans="1:8" ht="18.25" customHeight="1">
      <c r="A2325" s="305"/>
      <c r="B2325" s="1021" t="s">
        <v>67</v>
      </c>
      <c r="C2325" s="1021"/>
      <c r="D2325" s="306">
        <f>YEAR(details!F61)</f>
        <v>1900</v>
      </c>
      <c r="E2325" s="352" t="s">
        <v>574</v>
      </c>
      <c r="F2325" s="308" t="str">
        <f>'statement of marks'!$F$3</f>
        <v>2015-16</v>
      </c>
      <c r="G2325" s="1021" t="s">
        <v>575</v>
      </c>
      <c r="H2325" s="1022"/>
    </row>
    <row r="2326" spans="1:8" ht="18.25" customHeight="1">
      <c r="A2326" s="305"/>
      <c r="B2326" s="1000" t="s">
        <v>573</v>
      </c>
      <c r="C2326" s="1001"/>
      <c r="D2326" s="1013" t="str">
        <f>'statement of marks'!$A$1</f>
        <v>jk- ck- ek/;fed fo|ky; uohu] fuEckgsM+k</v>
      </c>
      <c r="E2326" s="1013"/>
      <c r="F2326" s="1013"/>
      <c r="G2326" s="1013"/>
      <c r="H2326" s="1014"/>
    </row>
    <row r="2327" spans="1:8" ht="18.25" customHeight="1">
      <c r="A2327" s="305"/>
      <c r="B2327" s="1000" t="str">
        <f>'statement of marks'!$H$3</f>
        <v xml:space="preserve">fo|ky; dk Mkbl dksM+ </v>
      </c>
      <c r="C2327" s="1001"/>
      <c r="D2327" s="1009" t="str">
        <f>'statement of marks'!$I$3</f>
        <v>00001</v>
      </c>
      <c r="E2327" s="1010"/>
      <c r="F2327" s="1011"/>
      <c r="G2327" s="1011"/>
      <c r="H2327" s="1012"/>
    </row>
    <row r="2328" spans="1:8" ht="18.25" customHeight="1">
      <c r="A2328" s="305"/>
      <c r="B2328" s="1000" t="s">
        <v>560</v>
      </c>
      <c r="C2328" s="1001"/>
      <c r="D2328" s="1013" t="str">
        <f>IF('statement of marks'!H61="","",'statement of marks'!H61)</f>
        <v>v 055</v>
      </c>
      <c r="E2328" s="1013"/>
      <c r="F2328" s="1013"/>
      <c r="G2328" s="1013"/>
      <c r="H2328" s="1014"/>
    </row>
    <row r="2329" spans="1:8" ht="18.25" customHeight="1">
      <c r="A2329" s="305"/>
      <c r="B2329" s="1000" t="s">
        <v>576</v>
      </c>
      <c r="C2329" s="1001"/>
      <c r="D2329" s="309" t="str">
        <f>IF('statement of marks'!C61="B","Nk=",IF('statement of marks'!C61="G","Nk=k",""))</f>
        <v/>
      </c>
      <c r="E2329" s="353" t="s">
        <v>566</v>
      </c>
      <c r="F2329" s="1040" t="str">
        <f>IF('statement of marks'!B61="","",'statement of marks'!B61)</f>
        <v/>
      </c>
      <c r="G2329" s="1040"/>
      <c r="H2329" s="1041"/>
    </row>
    <row r="2330" spans="1:8" ht="18.25" customHeight="1">
      <c r="A2330" s="305"/>
      <c r="B2330" s="1000" t="s">
        <v>562</v>
      </c>
      <c r="C2330" s="1001"/>
      <c r="D2330" s="1013" t="str">
        <f>IF('statement of marks'!J61="","",'statement of marks'!J61)</f>
        <v>l 055</v>
      </c>
      <c r="E2330" s="1013"/>
      <c r="F2330" s="1013"/>
      <c r="G2330" s="1013"/>
      <c r="H2330" s="1014"/>
    </row>
    <row r="2331" spans="1:8" ht="18.25" customHeight="1">
      <c r="A2331" s="305"/>
      <c r="B2331" s="1000" t="s">
        <v>561</v>
      </c>
      <c r="C2331" s="1001"/>
      <c r="D2331" s="1013" t="str">
        <f>IF('statement of marks'!I61="","",'statement of marks'!I61)</f>
        <v>c 055</v>
      </c>
      <c r="E2331" s="1013"/>
      <c r="F2331" s="1013"/>
      <c r="G2331" s="1013"/>
      <c r="H2331" s="1014"/>
    </row>
    <row r="2332" spans="1:8" ht="18.25" customHeight="1">
      <c r="A2332" s="305"/>
      <c r="B2332" s="1000" t="s">
        <v>578</v>
      </c>
      <c r="C2332" s="1001"/>
      <c r="D2332" s="1013" t="str">
        <f>IF(details!M61="","",details!M61)</f>
        <v/>
      </c>
      <c r="E2332" s="1013"/>
      <c r="F2332" s="1013"/>
      <c r="G2332" s="1013"/>
      <c r="H2332" s="1014"/>
    </row>
    <row r="2333" spans="1:8" ht="18.25" customHeight="1">
      <c r="A2333" s="305"/>
      <c r="B2333" s="1000" t="s">
        <v>623</v>
      </c>
      <c r="C2333" s="1001"/>
      <c r="D2333" s="1013" t="str">
        <f>IF(details!N61="","",details!N61)</f>
        <v/>
      </c>
      <c r="E2333" s="1013"/>
      <c r="F2333" s="1013"/>
      <c r="G2333" s="1013"/>
      <c r="H2333" s="1014"/>
    </row>
    <row r="2334" spans="1:8" ht="18.25" customHeight="1">
      <c r="A2334" s="305"/>
      <c r="B2334" s="1000" t="s">
        <v>64</v>
      </c>
      <c r="C2334" s="1001"/>
      <c r="D2334" s="311" t="str">
        <f>'statement of marks'!$D$3</f>
        <v>2 A</v>
      </c>
      <c r="E2334" s="312" t="s">
        <v>564</v>
      </c>
      <c r="F2334" s="313" t="str">
        <f>IF('statement of marks'!E61="","",'statement of marks'!E61)</f>
        <v/>
      </c>
      <c r="G2334" s="312" t="s">
        <v>577</v>
      </c>
      <c r="H2334" s="314" t="str">
        <f>IF(details!F61="","",details!F61)</f>
        <v/>
      </c>
    </row>
    <row r="2335" spans="1:8" ht="18.25" customHeight="1">
      <c r="A2335" s="305"/>
      <c r="B2335" s="1000" t="s">
        <v>567</v>
      </c>
      <c r="C2335" s="1001"/>
      <c r="D2335" s="1044" t="str">
        <f>IF('statement of marks'!F61="","",'statement of marks'!F61)</f>
        <v/>
      </c>
      <c r="E2335" s="1044"/>
      <c r="F2335" s="1044"/>
      <c r="G2335" s="1044"/>
      <c r="H2335" s="1045"/>
    </row>
    <row r="2336" spans="1:8" ht="18.25" customHeight="1">
      <c r="A2336" s="305"/>
      <c r="B2336" s="1000" t="s">
        <v>568</v>
      </c>
      <c r="C2336" s="1001"/>
      <c r="D2336" s="1037" t="str">
        <f>IF('statement of marks'!G61="","",'statement of marks'!G61)</f>
        <v/>
      </c>
      <c r="E2336" s="1037"/>
      <c r="F2336" s="1037"/>
      <c r="G2336" s="1037"/>
      <c r="H2336" s="1038"/>
    </row>
    <row r="2337" spans="1:8" ht="18.25" customHeight="1">
      <c r="A2337" s="305"/>
      <c r="B2337" s="1023" t="s">
        <v>579</v>
      </c>
      <c r="C2337" s="1024"/>
      <c r="D2337" s="1024"/>
      <c r="E2337" s="1025"/>
      <c r="F2337" s="1046" t="str">
        <f>IF(details!P61="","",details!P61)</f>
        <v/>
      </c>
      <c r="G2337" s="1046"/>
      <c r="H2337" s="1047"/>
    </row>
    <row r="2338" spans="1:8" ht="18.25" customHeight="1">
      <c r="A2338" s="305"/>
      <c r="B2338" s="1000" t="s">
        <v>583</v>
      </c>
      <c r="C2338" s="1001"/>
      <c r="D2338" s="1013" t="str">
        <f>IF(details!L61="","",details!L61)</f>
        <v>Ik 055</v>
      </c>
      <c r="E2338" s="1013"/>
      <c r="F2338" s="1013"/>
      <c r="G2338" s="1013"/>
      <c r="H2338" s="1014"/>
    </row>
    <row r="2339" spans="1:8" ht="18.25" customHeight="1">
      <c r="A2339" s="305"/>
      <c r="B2339" s="1000" t="s">
        <v>584</v>
      </c>
      <c r="C2339" s="1001"/>
      <c r="D2339" s="1013" t="str">
        <f>IF(details!O61="","",details!O61)</f>
        <v/>
      </c>
      <c r="E2339" s="1013"/>
      <c r="F2339" s="1013"/>
      <c r="G2339" s="1013"/>
      <c r="H2339" s="1014"/>
    </row>
    <row r="2340" spans="1:8" ht="18.25" customHeight="1">
      <c r="A2340" s="305"/>
      <c r="B2340" s="1000" t="s">
        <v>585</v>
      </c>
      <c r="C2340" s="1001"/>
      <c r="D2340" s="354" t="str">
        <f>IF('statement of marks'!CX61="mRrh.kZ",'statement of marks'!$D$3,"")</f>
        <v/>
      </c>
      <c r="E2340" s="1003" t="s">
        <v>586</v>
      </c>
      <c r="F2340" s="1003"/>
      <c r="G2340" s="1042" t="str">
        <f>IF(D2340="","",D2340+1)</f>
        <v/>
      </c>
      <c r="H2340" s="1043"/>
    </row>
    <row r="2341" spans="1:8" ht="18.25" customHeight="1">
      <c r="A2341" s="305"/>
      <c r="B2341" s="1000" t="s">
        <v>587</v>
      </c>
      <c r="C2341" s="1001"/>
      <c r="D2341" s="1049">
        <f>IF(details!$L$4="","",details!$L$4)</f>
        <v>42460</v>
      </c>
      <c r="E2341" s="1050"/>
      <c r="F2341" s="1003"/>
      <c r="G2341" s="1003"/>
      <c r="H2341" s="1048"/>
    </row>
    <row r="2342" spans="1:8" ht="18.25" customHeight="1">
      <c r="A2342" s="305"/>
      <c r="B2342" s="1003"/>
      <c r="C2342" s="1003"/>
      <c r="D2342" s="1004"/>
      <c r="E2342" s="1005"/>
      <c r="F2342" s="1002"/>
      <c r="G2342" s="1002"/>
      <c r="H2342" s="1008"/>
    </row>
    <row r="2343" spans="1:8" ht="18.25" customHeight="1">
      <c r="A2343" s="305"/>
      <c r="B2343" s="1003" t="str">
        <f>IF(details!$H$4="","",details!$H$4)</f>
        <v>Jherh js[kk oekZ</v>
      </c>
      <c r="C2343" s="1003"/>
      <c r="D2343" s="1004"/>
      <c r="E2343" s="1005"/>
      <c r="F2343" s="1002" t="str">
        <f>IF(details!$E$4="","",details!$E$4)</f>
        <v>Jh jk/ks';ke tk'kh</v>
      </c>
      <c r="G2343" s="1002"/>
      <c r="H2343" s="1008"/>
    </row>
    <row r="2344" spans="1:8" ht="18.25" customHeight="1">
      <c r="A2344" s="1039" t="s">
        <v>588</v>
      </c>
      <c r="B2344" s="1002"/>
      <c r="C2344" s="1002"/>
      <c r="D2344" s="1002" t="s">
        <v>589</v>
      </c>
      <c r="E2344" s="1002"/>
      <c r="F2344" s="1002" t="s">
        <v>590</v>
      </c>
      <c r="G2344" s="1002"/>
      <c r="H2344" s="1008"/>
    </row>
    <row r="2345" spans="1:8" ht="18.25" customHeight="1">
      <c r="A2345" s="1018" t="s">
        <v>599</v>
      </c>
      <c r="B2345" s="1019"/>
      <c r="C2345" s="1019"/>
      <c r="D2345" s="1019"/>
      <c r="E2345" s="1019"/>
      <c r="F2345" s="1019"/>
      <c r="G2345" s="1019"/>
      <c r="H2345" s="1020"/>
    </row>
    <row r="2346" spans="1:8" ht="18.25" customHeight="1">
      <c r="A2346" s="305"/>
      <c r="B2346" s="351" t="s">
        <v>560</v>
      </c>
      <c r="C2346" s="1013" t="str">
        <f>IF('statement of marks'!H61="","",'statement of marks'!H61)</f>
        <v>v 055</v>
      </c>
      <c r="D2346" s="1013"/>
      <c r="E2346" s="1013"/>
      <c r="F2346" s="1013"/>
      <c r="G2346" s="1013"/>
      <c r="H2346" s="1014"/>
    </row>
    <row r="2347" spans="1:8" ht="18.25" customHeight="1">
      <c r="A2347" s="305"/>
      <c r="B2347" s="351" t="s">
        <v>561</v>
      </c>
      <c r="C2347" s="1013" t="str">
        <f>IF('statement of marks'!I61="","",'statement of marks'!I61)</f>
        <v>c 055</v>
      </c>
      <c r="D2347" s="1013"/>
      <c r="E2347" s="1013"/>
      <c r="F2347" s="1013"/>
      <c r="G2347" s="1013"/>
      <c r="H2347" s="1014"/>
    </row>
    <row r="2348" spans="1:8" ht="18.25" customHeight="1">
      <c r="A2348" s="305"/>
      <c r="B2348" s="351" t="s">
        <v>562</v>
      </c>
      <c r="C2348" s="1013" t="str">
        <f>IF('statement of marks'!J61="","",'statement of marks'!J61)</f>
        <v>l 055</v>
      </c>
      <c r="D2348" s="1013"/>
      <c r="E2348" s="1013"/>
      <c r="F2348" s="1013"/>
      <c r="G2348" s="1013"/>
      <c r="H2348" s="1014"/>
    </row>
    <row r="2349" spans="1:8" ht="18.25" customHeight="1">
      <c r="A2349" s="305"/>
      <c r="B2349" s="351" t="s">
        <v>567</v>
      </c>
      <c r="C2349" s="317" t="str">
        <f>IF('statement of marks'!F61="","",'statement of marks'!F61)</f>
        <v/>
      </c>
      <c r="D2349" s="318" t="s">
        <v>602</v>
      </c>
      <c r="E2349" s="1037" t="str">
        <f>IF('statement of marks'!G61="","",'statement of marks'!G61)</f>
        <v/>
      </c>
      <c r="F2349" s="1037"/>
      <c r="G2349" s="1037"/>
      <c r="H2349" s="1038"/>
    </row>
    <row r="2350" spans="1:8" ht="18.25" customHeight="1">
      <c r="A2350" s="305"/>
      <c r="B2350" s="351" t="s">
        <v>565</v>
      </c>
      <c r="C2350" s="319" t="s">
        <v>592</v>
      </c>
      <c r="D2350" s="320" t="s">
        <v>593</v>
      </c>
      <c r="E2350" s="320" t="s">
        <v>594</v>
      </c>
      <c r="F2350" s="320" t="s">
        <v>595</v>
      </c>
      <c r="G2350" s="320" t="s">
        <v>596</v>
      </c>
      <c r="H2350" s="321"/>
    </row>
    <row r="2351" spans="1:8" ht="18.25" customHeight="1">
      <c r="A2351" s="305"/>
      <c r="B2351" s="350" t="s">
        <v>597</v>
      </c>
      <c r="C2351" s="323" t="str">
        <f>IF(AND('statement of marks'!$D$3=1,'statement of marks'!CX61="mRrh.kZ"),'statement of marks'!$F$3,"")</f>
        <v/>
      </c>
      <c r="D2351" s="323" t="str">
        <f>IF(AND('statement of marks'!$D$3=2,'statement of marks'!CX61="mRrh.kZ"),'statement of marks'!$F$3,"")</f>
        <v/>
      </c>
      <c r="E2351" s="323" t="str">
        <f>IF(AND('statement of marks'!$D$3=3,'statement of marks'!CX61="mRrh.kZ"),'statement of marks'!$F$3,"")</f>
        <v/>
      </c>
      <c r="F2351" s="323" t="str">
        <f>IF(AND('statement of marks'!$D$3=4,'statement of marks'!CX61="mRrh.kZ"),'statement of marks'!$F$3,"")</f>
        <v/>
      </c>
      <c r="G2351" s="323" t="str">
        <f>IF(AND('statement of marks'!$D$3=5,'statement of marks'!CX61="mRrh.kZ"),'statement of marks'!$F$3,"")</f>
        <v/>
      </c>
      <c r="H2351" s="321"/>
    </row>
    <row r="2352" spans="1:8" ht="18.25" customHeight="1">
      <c r="A2352" s="305"/>
      <c r="B2352" s="350" t="str">
        <f>'statement of marks'!$BZ$5</f>
        <v>fgUnh</v>
      </c>
      <c r="C2352" s="324"/>
      <c r="D2352" s="325"/>
      <c r="E2352" s="326" t="str">
        <f>IF(OR('statement of marks'!$CB61="",E2351=""),"",'statement of marks'!$CB61)</f>
        <v/>
      </c>
      <c r="F2352" s="326" t="str">
        <f>IF(OR('statement of marks'!$CB61="",F2351=""),"",'statement of marks'!$CB61)</f>
        <v/>
      </c>
      <c r="G2352" s="326" t="str">
        <f>IF(OR('statement of marks'!$CB61="",G2351=""),"",'statement of marks'!$CB61)</f>
        <v/>
      </c>
      <c r="H2352" s="321"/>
    </row>
    <row r="2353" spans="1:8" ht="18.25" customHeight="1">
      <c r="A2353" s="305"/>
      <c r="B2353" s="350" t="str">
        <f>'statement of marks'!$CC$5</f>
        <v>vaxszth</v>
      </c>
      <c r="C2353" s="324"/>
      <c r="D2353" s="325"/>
      <c r="E2353" s="326" t="str">
        <f>IF(OR('statement of marks'!$CE61="",E2351=""),"",'statement of marks'!$CE61)</f>
        <v/>
      </c>
      <c r="F2353" s="326" t="str">
        <f>IF(OR('statement of marks'!$CE61="",F2351=""),"",'statement of marks'!$CE61)</f>
        <v/>
      </c>
      <c r="G2353" s="326" t="str">
        <f>IF(OR('statement of marks'!$CE61="",G2351=""),"",'statement of marks'!$CE61)</f>
        <v/>
      </c>
      <c r="H2353" s="321"/>
    </row>
    <row r="2354" spans="1:8" ht="18.25" customHeight="1">
      <c r="A2354" s="305"/>
      <c r="B2354" s="350" t="str">
        <f>'statement of marks'!$CF$5</f>
        <v>xf.kr</v>
      </c>
      <c r="C2354" s="324"/>
      <c r="D2354" s="325"/>
      <c r="E2354" s="326" t="str">
        <f>IF(OR('statement of marks'!$CH61="",E2351=""),"",'statement of marks'!$CH61)</f>
        <v/>
      </c>
      <c r="F2354" s="326" t="str">
        <f>IF(OR('statement of marks'!$CH61="",F2351=""),"",'statement of marks'!$CH61)</f>
        <v/>
      </c>
      <c r="G2354" s="326" t="str">
        <f>IF(OR('statement of marks'!$CH61="",G2351=""),"",'statement of marks'!$CH61)</f>
        <v/>
      </c>
      <c r="H2354" s="321"/>
    </row>
    <row r="2355" spans="1:8" ht="18.25" customHeight="1">
      <c r="A2355" s="305"/>
      <c r="B2355" s="350" t="str">
        <f>'statement of marks'!$CI$5</f>
        <v>Ik;kZoj.k v/;;u</v>
      </c>
      <c r="C2355" s="324"/>
      <c r="D2355" s="325"/>
      <c r="E2355" s="326" t="str">
        <f>IF(OR('statement of marks'!$CK61="",E2352=""),"",'statement of marks'!$CK61)</f>
        <v/>
      </c>
      <c r="F2355" s="326" t="str">
        <f>IF(OR('statement of marks'!$CK61="",F2352=""),"",'statement of marks'!$CK61)</f>
        <v/>
      </c>
      <c r="G2355" s="326" t="str">
        <f>IF(OR('statement of marks'!$CK61="",G2352=""),"",'statement of marks'!$CK61)</f>
        <v/>
      </c>
      <c r="H2355" s="321"/>
    </row>
    <row r="2356" spans="1:8" ht="18.25" customHeight="1">
      <c r="A2356" s="305"/>
      <c r="B2356" s="350" t="str">
        <f>'statement of marks'!$CL$5</f>
        <v>dk;kZuqHko</v>
      </c>
      <c r="C2356" s="324"/>
      <c r="D2356" s="325"/>
      <c r="E2356" s="326" t="str">
        <f>IF(OR('statement of marks'!$CN61="",E2351=""),"",'statement of marks'!$CN61)</f>
        <v/>
      </c>
      <c r="F2356" s="326" t="str">
        <f>IF(OR('statement of marks'!$CN61="",F2351=""),"",'statement of marks'!$CN61)</f>
        <v/>
      </c>
      <c r="G2356" s="326" t="str">
        <f>IF(OR('statement of marks'!$CN61="",G2351=""),"",'statement of marks'!$CN61)</f>
        <v/>
      </c>
      <c r="H2356" s="321"/>
    </row>
    <row r="2357" spans="1:8" ht="18.25" customHeight="1">
      <c r="A2357" s="305"/>
      <c r="B2357" s="350" t="str">
        <f>'statement of marks'!$CO$5</f>
        <v>dyk f'k{kk</v>
      </c>
      <c r="C2357" s="324"/>
      <c r="D2357" s="325"/>
      <c r="E2357" s="327" t="str">
        <f>IF(OR('statement of marks'!$CQ61="",E2351=""),"",'statement of marks'!$CQ61)</f>
        <v/>
      </c>
      <c r="F2357" s="327" t="str">
        <f>IF(OR('statement of marks'!$CQ61="",F2351=""),"",'statement of marks'!$CQ61)</f>
        <v/>
      </c>
      <c r="G2357" s="327" t="str">
        <f>IF(OR('statement of marks'!$CQ61="",G2351=""),"",'statement of marks'!$CQ61)</f>
        <v/>
      </c>
      <c r="H2357" s="321"/>
    </row>
    <row r="2358" spans="1:8" ht="18.25" customHeight="1">
      <c r="A2358" s="305"/>
      <c r="B2358" s="328" t="s">
        <v>624</v>
      </c>
      <c r="C2358" s="329" t="str">
        <f>C2351</f>
        <v/>
      </c>
      <c r="D2358" s="329" t="str">
        <f>D2351</f>
        <v/>
      </c>
      <c r="E2358" s="330" t="str">
        <f>E2351</f>
        <v/>
      </c>
      <c r="F2358" s="329" t="str">
        <f>F2351</f>
        <v/>
      </c>
      <c r="G2358" s="329" t="str">
        <f>G2351</f>
        <v/>
      </c>
      <c r="H2358" s="321"/>
    </row>
    <row r="2359" spans="1:8" ht="18.25" customHeight="1">
      <c r="A2359" s="305"/>
      <c r="B2359" s="350" t="str">
        <f>'statement of marks'!$CV$5</f>
        <v>Nk= mifLFkfr</v>
      </c>
      <c r="C2359" s="331"/>
      <c r="D2359" s="331"/>
      <c r="E2359" s="332" t="str">
        <f>IF(OR('statement of marks'!$CV61="",E2351=""),"",'statement of marks'!$CV61)</f>
        <v/>
      </c>
      <c r="F2359" s="332" t="str">
        <f>IF(OR('statement of marks'!$CV61="",F2351=""),"",'statement of marks'!$CV61)</f>
        <v/>
      </c>
      <c r="G2359" s="332" t="str">
        <f>IF(OR('statement of marks'!$CV61="",G2351=""),"",'statement of marks'!$CV61)</f>
        <v/>
      </c>
      <c r="H2359" s="321"/>
    </row>
    <row r="2360" spans="1:8" ht="18.25" customHeight="1">
      <c r="A2360" s="305"/>
      <c r="B2360" s="350" t="str">
        <f>'statement of marks'!$CU$5</f>
        <v>dqy ehfVax</v>
      </c>
      <c r="C2360" s="333"/>
      <c r="D2360" s="333"/>
      <c r="E2360" s="333" t="str">
        <f>IF(OR('statement of marks'!$CU61="",E2351=""),"",'statement of marks'!$CU61)</f>
        <v/>
      </c>
      <c r="F2360" s="333" t="str">
        <f>IF(OR('statement of marks'!$CU61="",F2351=""),"",'statement of marks'!$CU61)</f>
        <v/>
      </c>
      <c r="G2360" s="333" t="str">
        <f>IF(OR('statement of marks'!$CU61="",G2351=""),"",'statement of marks'!$CU61)</f>
        <v/>
      </c>
      <c r="H2360" s="321"/>
    </row>
    <row r="2361" spans="1:8" ht="18.25" customHeight="1">
      <c r="A2361" s="305"/>
      <c r="B2361" s="350" t="s">
        <v>600</v>
      </c>
      <c r="C2361" s="333" t="str">
        <f>IF(OR(C2359="",C2360=""),"",C2359/C2360*100)</f>
        <v/>
      </c>
      <c r="D2361" s="333" t="str">
        <f t="shared" ref="D2361:G2361" si="57">IF(OR(D2359="",D2360=""),"",D2359/D2360*100)</f>
        <v/>
      </c>
      <c r="E2361" s="333" t="str">
        <f t="shared" si="57"/>
        <v/>
      </c>
      <c r="F2361" s="333" t="str">
        <f t="shared" si="57"/>
        <v/>
      </c>
      <c r="G2361" s="333" t="str">
        <f t="shared" si="57"/>
        <v/>
      </c>
      <c r="H2361" s="321"/>
    </row>
    <row r="2362" spans="1:8" ht="18.25" customHeight="1">
      <c r="A2362" s="305"/>
      <c r="B2362" s="350" t="s">
        <v>601</v>
      </c>
      <c r="C2362" s="333"/>
      <c r="D2362" s="333"/>
      <c r="E2362" s="333"/>
      <c r="F2362" s="333"/>
      <c r="G2362" s="333"/>
      <c r="H2362" s="321"/>
    </row>
    <row r="2363" spans="1:8" ht="18.25" customHeight="1">
      <c r="A2363" s="305"/>
      <c r="B2363" s="351" t="s">
        <v>598</v>
      </c>
      <c r="C2363" s="1028" t="str">
        <f>IF('statement of marks'!DE61="","",'statement of marks'!DE61)</f>
        <v/>
      </c>
      <c r="D2363" s="1029"/>
      <c r="E2363" s="1029"/>
      <c r="F2363" s="1029"/>
      <c r="G2363" s="1029"/>
      <c r="H2363" s="1030"/>
    </row>
    <row r="2364" spans="1:8" ht="18.25" customHeight="1">
      <c r="A2364" s="1033"/>
      <c r="B2364" s="1034"/>
      <c r="C2364" s="1026"/>
      <c r="D2364" s="1026"/>
      <c r="E2364" s="1026"/>
      <c r="F2364" s="1026"/>
      <c r="G2364" s="1026"/>
      <c r="H2364" s="1027"/>
    </row>
    <row r="2365" spans="1:8" ht="18.25" customHeight="1" thickBot="1">
      <c r="A2365" s="1031" t="s">
        <v>603</v>
      </c>
      <c r="B2365" s="1032"/>
      <c r="C2365" s="1032" t="s">
        <v>66</v>
      </c>
      <c r="D2365" s="1032"/>
      <c r="E2365" s="1032"/>
      <c r="F2365" s="1035" t="s">
        <v>604</v>
      </c>
      <c r="G2365" s="1035"/>
      <c r="H2365" s="1036"/>
    </row>
    <row r="2366" spans="1:8" ht="18.25" customHeight="1">
      <c r="A2366" s="1015" t="s">
        <v>572</v>
      </c>
      <c r="B2366" s="1016"/>
      <c r="C2366" s="1016"/>
      <c r="D2366" s="1016"/>
      <c r="E2366" s="1016"/>
      <c r="F2366" s="1016"/>
      <c r="G2366" s="1016"/>
      <c r="H2366" s="1017"/>
    </row>
    <row r="2367" spans="1:8" ht="18.25" customHeight="1">
      <c r="A2367" s="1018" t="s">
        <v>591</v>
      </c>
      <c r="B2367" s="1019"/>
      <c r="C2367" s="1019"/>
      <c r="D2367" s="1019"/>
      <c r="E2367" s="1019"/>
      <c r="F2367" s="1019"/>
      <c r="G2367" s="1019"/>
      <c r="H2367" s="1020"/>
    </row>
    <row r="2368" spans="1:8" ht="18.25" customHeight="1">
      <c r="A2368" s="305"/>
      <c r="B2368" s="1021" t="s">
        <v>67</v>
      </c>
      <c r="C2368" s="1021"/>
      <c r="D2368" s="306">
        <f>YEAR(details!F62)</f>
        <v>1900</v>
      </c>
      <c r="E2368" s="352" t="s">
        <v>574</v>
      </c>
      <c r="F2368" s="308" t="str">
        <f>'statement of marks'!$F$3</f>
        <v>2015-16</v>
      </c>
      <c r="G2368" s="1021" t="s">
        <v>575</v>
      </c>
      <c r="H2368" s="1022"/>
    </row>
    <row r="2369" spans="1:8" ht="18.25" customHeight="1">
      <c r="A2369" s="305"/>
      <c r="B2369" s="1000" t="s">
        <v>573</v>
      </c>
      <c r="C2369" s="1001"/>
      <c r="D2369" s="1013" t="str">
        <f>'statement of marks'!$A$1</f>
        <v>jk- ck- ek/;fed fo|ky; uohu] fuEckgsM+k</v>
      </c>
      <c r="E2369" s="1013"/>
      <c r="F2369" s="1013"/>
      <c r="G2369" s="1013"/>
      <c r="H2369" s="1014"/>
    </row>
    <row r="2370" spans="1:8" ht="18.25" customHeight="1">
      <c r="A2370" s="305"/>
      <c r="B2370" s="1000" t="str">
        <f>'statement of marks'!$H$3</f>
        <v xml:space="preserve">fo|ky; dk Mkbl dksM+ </v>
      </c>
      <c r="C2370" s="1001"/>
      <c r="D2370" s="1009" t="str">
        <f>'statement of marks'!$I$3</f>
        <v>00001</v>
      </c>
      <c r="E2370" s="1010"/>
      <c r="F2370" s="1011"/>
      <c r="G2370" s="1011"/>
      <c r="H2370" s="1012"/>
    </row>
    <row r="2371" spans="1:8" ht="18.25" customHeight="1">
      <c r="A2371" s="305"/>
      <c r="B2371" s="1000" t="s">
        <v>560</v>
      </c>
      <c r="C2371" s="1001"/>
      <c r="D2371" s="1013" t="str">
        <f>IF('statement of marks'!H62="","",'statement of marks'!H62)</f>
        <v>v 056</v>
      </c>
      <c r="E2371" s="1013"/>
      <c r="F2371" s="1013"/>
      <c r="G2371" s="1013"/>
      <c r="H2371" s="1014"/>
    </row>
    <row r="2372" spans="1:8" ht="18.25" customHeight="1">
      <c r="A2372" s="305"/>
      <c r="B2372" s="1000" t="s">
        <v>576</v>
      </c>
      <c r="C2372" s="1001"/>
      <c r="D2372" s="309" t="str">
        <f>IF('statement of marks'!C62="B","Nk=",IF('statement of marks'!C62="G","Nk=k",""))</f>
        <v/>
      </c>
      <c r="E2372" s="353" t="s">
        <v>566</v>
      </c>
      <c r="F2372" s="1040" t="str">
        <f>IF('statement of marks'!B62="","",'statement of marks'!B62)</f>
        <v/>
      </c>
      <c r="G2372" s="1040"/>
      <c r="H2372" s="1041"/>
    </row>
    <row r="2373" spans="1:8" ht="18.25" customHeight="1">
      <c r="A2373" s="305"/>
      <c r="B2373" s="1000" t="s">
        <v>562</v>
      </c>
      <c r="C2373" s="1001"/>
      <c r="D2373" s="1013" t="str">
        <f>IF('statement of marks'!J62="","",'statement of marks'!J62)</f>
        <v>l 056</v>
      </c>
      <c r="E2373" s="1013"/>
      <c r="F2373" s="1013"/>
      <c r="G2373" s="1013"/>
      <c r="H2373" s="1014"/>
    </row>
    <row r="2374" spans="1:8" ht="18.25" customHeight="1">
      <c r="A2374" s="305"/>
      <c r="B2374" s="1000" t="s">
        <v>561</v>
      </c>
      <c r="C2374" s="1001"/>
      <c r="D2374" s="1013" t="str">
        <f>IF('statement of marks'!I62="","",'statement of marks'!I62)</f>
        <v>c 056</v>
      </c>
      <c r="E2374" s="1013"/>
      <c r="F2374" s="1013"/>
      <c r="G2374" s="1013"/>
      <c r="H2374" s="1014"/>
    </row>
    <row r="2375" spans="1:8" ht="18.25" customHeight="1">
      <c r="A2375" s="305"/>
      <c r="B2375" s="1000" t="s">
        <v>578</v>
      </c>
      <c r="C2375" s="1001"/>
      <c r="D2375" s="1013" t="str">
        <f>IF(details!M62="","",details!M62)</f>
        <v/>
      </c>
      <c r="E2375" s="1013"/>
      <c r="F2375" s="1013"/>
      <c r="G2375" s="1013"/>
      <c r="H2375" s="1014"/>
    </row>
    <row r="2376" spans="1:8" ht="18.25" customHeight="1">
      <c r="A2376" s="305"/>
      <c r="B2376" s="1000" t="s">
        <v>623</v>
      </c>
      <c r="C2376" s="1001"/>
      <c r="D2376" s="1013" t="str">
        <f>IF(details!N62="","",details!N62)</f>
        <v/>
      </c>
      <c r="E2376" s="1013"/>
      <c r="F2376" s="1013"/>
      <c r="G2376" s="1013"/>
      <c r="H2376" s="1014"/>
    </row>
    <row r="2377" spans="1:8" ht="18.25" customHeight="1">
      <c r="A2377" s="305"/>
      <c r="B2377" s="1000" t="s">
        <v>64</v>
      </c>
      <c r="C2377" s="1001"/>
      <c r="D2377" s="311" t="str">
        <f>'statement of marks'!$D$3</f>
        <v>2 A</v>
      </c>
      <c r="E2377" s="312" t="s">
        <v>564</v>
      </c>
      <c r="F2377" s="313" t="str">
        <f>IF('statement of marks'!E62="","",'statement of marks'!E62)</f>
        <v/>
      </c>
      <c r="G2377" s="312" t="s">
        <v>577</v>
      </c>
      <c r="H2377" s="314" t="str">
        <f>IF(details!F62="","",details!F62)</f>
        <v/>
      </c>
    </row>
    <row r="2378" spans="1:8" ht="18.25" customHeight="1">
      <c r="A2378" s="305"/>
      <c r="B2378" s="1000" t="s">
        <v>567</v>
      </c>
      <c r="C2378" s="1001"/>
      <c r="D2378" s="1044" t="str">
        <f>IF('statement of marks'!F62="","",'statement of marks'!F62)</f>
        <v/>
      </c>
      <c r="E2378" s="1044"/>
      <c r="F2378" s="1044"/>
      <c r="G2378" s="1044"/>
      <c r="H2378" s="1045"/>
    </row>
    <row r="2379" spans="1:8" ht="18.25" customHeight="1">
      <c r="A2379" s="305"/>
      <c r="B2379" s="1000" t="s">
        <v>568</v>
      </c>
      <c r="C2379" s="1001"/>
      <c r="D2379" s="1037" t="str">
        <f>IF('statement of marks'!G62="","",'statement of marks'!G62)</f>
        <v/>
      </c>
      <c r="E2379" s="1037"/>
      <c r="F2379" s="1037"/>
      <c r="G2379" s="1037"/>
      <c r="H2379" s="1038"/>
    </row>
    <row r="2380" spans="1:8" ht="18.25" customHeight="1">
      <c r="A2380" s="305"/>
      <c r="B2380" s="1023" t="s">
        <v>579</v>
      </c>
      <c r="C2380" s="1024"/>
      <c r="D2380" s="1024"/>
      <c r="E2380" s="1025"/>
      <c r="F2380" s="1046" t="str">
        <f>IF(details!P62="","",details!P62)</f>
        <v/>
      </c>
      <c r="G2380" s="1046"/>
      <c r="H2380" s="1047"/>
    </row>
    <row r="2381" spans="1:8" ht="18.25" customHeight="1">
      <c r="A2381" s="305"/>
      <c r="B2381" s="1000" t="s">
        <v>583</v>
      </c>
      <c r="C2381" s="1001"/>
      <c r="D2381" s="1013" t="str">
        <f>IF(details!L62="","",details!L62)</f>
        <v>Ik 056</v>
      </c>
      <c r="E2381" s="1013"/>
      <c r="F2381" s="1013"/>
      <c r="G2381" s="1013"/>
      <c r="H2381" s="1014"/>
    </row>
    <row r="2382" spans="1:8" ht="18.25" customHeight="1">
      <c r="A2382" s="305"/>
      <c r="B2382" s="1000" t="s">
        <v>584</v>
      </c>
      <c r="C2382" s="1001"/>
      <c r="D2382" s="1013" t="str">
        <f>IF(details!O62="","",details!O62)</f>
        <v/>
      </c>
      <c r="E2382" s="1013"/>
      <c r="F2382" s="1013"/>
      <c r="G2382" s="1013"/>
      <c r="H2382" s="1014"/>
    </row>
    <row r="2383" spans="1:8" ht="18.25" customHeight="1">
      <c r="A2383" s="305"/>
      <c r="B2383" s="1000" t="s">
        <v>585</v>
      </c>
      <c r="C2383" s="1001"/>
      <c r="D2383" s="354" t="str">
        <f>IF('statement of marks'!CX62="mRrh.kZ",'statement of marks'!$D$3,"")</f>
        <v/>
      </c>
      <c r="E2383" s="1003" t="s">
        <v>586</v>
      </c>
      <c r="F2383" s="1003"/>
      <c r="G2383" s="1042" t="str">
        <f>IF(D2383="","",D2383+1)</f>
        <v/>
      </c>
      <c r="H2383" s="1043"/>
    </row>
    <row r="2384" spans="1:8" ht="18.25" customHeight="1">
      <c r="A2384" s="305"/>
      <c r="B2384" s="1000" t="s">
        <v>587</v>
      </c>
      <c r="C2384" s="1001"/>
      <c r="D2384" s="1049">
        <f>IF(details!$L$4="","",details!$L$4)</f>
        <v>42460</v>
      </c>
      <c r="E2384" s="1050"/>
      <c r="F2384" s="1003"/>
      <c r="G2384" s="1003"/>
      <c r="H2384" s="1048"/>
    </row>
    <row r="2385" spans="1:8" ht="18.25" customHeight="1">
      <c r="A2385" s="305"/>
      <c r="B2385" s="1003"/>
      <c r="C2385" s="1003"/>
      <c r="D2385" s="1004"/>
      <c r="E2385" s="1005"/>
      <c r="F2385" s="1002"/>
      <c r="G2385" s="1002"/>
      <c r="H2385" s="1008"/>
    </row>
    <row r="2386" spans="1:8" ht="18.25" customHeight="1">
      <c r="A2386" s="305"/>
      <c r="B2386" s="1003" t="str">
        <f>IF(details!$H$4="","",details!$H$4)</f>
        <v>Jherh js[kk oekZ</v>
      </c>
      <c r="C2386" s="1003"/>
      <c r="D2386" s="1004"/>
      <c r="E2386" s="1005"/>
      <c r="F2386" s="1002" t="str">
        <f>IF(details!$E$4="","",details!$E$4)</f>
        <v>Jh jk/ks';ke tk'kh</v>
      </c>
      <c r="G2386" s="1002"/>
      <c r="H2386" s="1008"/>
    </row>
    <row r="2387" spans="1:8" ht="18.25" customHeight="1">
      <c r="A2387" s="1039" t="s">
        <v>588</v>
      </c>
      <c r="B2387" s="1002"/>
      <c r="C2387" s="1002"/>
      <c r="D2387" s="1002" t="s">
        <v>589</v>
      </c>
      <c r="E2387" s="1002"/>
      <c r="F2387" s="1002" t="s">
        <v>590</v>
      </c>
      <c r="G2387" s="1002"/>
      <c r="H2387" s="1008"/>
    </row>
    <row r="2388" spans="1:8" ht="18.25" customHeight="1">
      <c r="A2388" s="1018" t="s">
        <v>599</v>
      </c>
      <c r="B2388" s="1019"/>
      <c r="C2388" s="1019"/>
      <c r="D2388" s="1019"/>
      <c r="E2388" s="1019"/>
      <c r="F2388" s="1019"/>
      <c r="G2388" s="1019"/>
      <c r="H2388" s="1020"/>
    </row>
    <row r="2389" spans="1:8" ht="18.25" customHeight="1">
      <c r="A2389" s="305"/>
      <c r="B2389" s="351" t="s">
        <v>560</v>
      </c>
      <c r="C2389" s="1013" t="str">
        <f>IF('statement of marks'!H62="","",'statement of marks'!H62)</f>
        <v>v 056</v>
      </c>
      <c r="D2389" s="1013"/>
      <c r="E2389" s="1013"/>
      <c r="F2389" s="1013"/>
      <c r="G2389" s="1013"/>
      <c r="H2389" s="1014"/>
    </row>
    <row r="2390" spans="1:8" ht="18.25" customHeight="1">
      <c r="A2390" s="305"/>
      <c r="B2390" s="351" t="s">
        <v>561</v>
      </c>
      <c r="C2390" s="1013" t="str">
        <f>IF('statement of marks'!I62="","",'statement of marks'!I62)</f>
        <v>c 056</v>
      </c>
      <c r="D2390" s="1013"/>
      <c r="E2390" s="1013"/>
      <c r="F2390" s="1013"/>
      <c r="G2390" s="1013"/>
      <c r="H2390" s="1014"/>
    </row>
    <row r="2391" spans="1:8" ht="18.25" customHeight="1">
      <c r="A2391" s="305"/>
      <c r="B2391" s="351" t="s">
        <v>562</v>
      </c>
      <c r="C2391" s="1013" t="str">
        <f>IF('statement of marks'!J62="","",'statement of marks'!J62)</f>
        <v>l 056</v>
      </c>
      <c r="D2391" s="1013"/>
      <c r="E2391" s="1013"/>
      <c r="F2391" s="1013"/>
      <c r="G2391" s="1013"/>
      <c r="H2391" s="1014"/>
    </row>
    <row r="2392" spans="1:8" ht="18.25" customHeight="1">
      <c r="A2392" s="305"/>
      <c r="B2392" s="351" t="s">
        <v>567</v>
      </c>
      <c r="C2392" s="317" t="str">
        <f>IF('statement of marks'!F62="","",'statement of marks'!F62)</f>
        <v/>
      </c>
      <c r="D2392" s="318" t="s">
        <v>602</v>
      </c>
      <c r="E2392" s="1037" t="str">
        <f>IF('statement of marks'!G62="","",'statement of marks'!G62)</f>
        <v/>
      </c>
      <c r="F2392" s="1037"/>
      <c r="G2392" s="1037"/>
      <c r="H2392" s="1038"/>
    </row>
    <row r="2393" spans="1:8" ht="18.25" customHeight="1">
      <c r="A2393" s="305"/>
      <c r="B2393" s="351" t="s">
        <v>565</v>
      </c>
      <c r="C2393" s="319" t="s">
        <v>592</v>
      </c>
      <c r="D2393" s="320" t="s">
        <v>593</v>
      </c>
      <c r="E2393" s="320" t="s">
        <v>594</v>
      </c>
      <c r="F2393" s="320" t="s">
        <v>595</v>
      </c>
      <c r="G2393" s="320" t="s">
        <v>596</v>
      </c>
      <c r="H2393" s="321"/>
    </row>
    <row r="2394" spans="1:8" ht="18.25" customHeight="1">
      <c r="A2394" s="305"/>
      <c r="B2394" s="350" t="s">
        <v>597</v>
      </c>
      <c r="C2394" s="323" t="str">
        <f>IF(AND('statement of marks'!$D$3=1,'statement of marks'!CX62="mRrh.kZ"),'statement of marks'!$F$3,"")</f>
        <v/>
      </c>
      <c r="D2394" s="323" t="str">
        <f>IF(AND('statement of marks'!$D$3=2,'statement of marks'!CX62="mRrh.kZ"),'statement of marks'!$F$3,"")</f>
        <v/>
      </c>
      <c r="E2394" s="323" t="str">
        <f>IF(AND('statement of marks'!$D$3=3,'statement of marks'!CX62="mRrh.kZ"),'statement of marks'!$F$3,"")</f>
        <v/>
      </c>
      <c r="F2394" s="323" t="str">
        <f>IF(AND('statement of marks'!$D$3=4,'statement of marks'!CX62="mRrh.kZ"),'statement of marks'!$F$3,"")</f>
        <v/>
      </c>
      <c r="G2394" s="323" t="str">
        <f>IF(AND('statement of marks'!$D$3=5,'statement of marks'!CX62="mRrh.kZ"),'statement of marks'!$F$3,"")</f>
        <v/>
      </c>
      <c r="H2394" s="321"/>
    </row>
    <row r="2395" spans="1:8" ht="18.25" customHeight="1">
      <c r="A2395" s="305"/>
      <c r="B2395" s="350" t="str">
        <f>'statement of marks'!$BZ$5</f>
        <v>fgUnh</v>
      </c>
      <c r="C2395" s="324"/>
      <c r="D2395" s="325"/>
      <c r="E2395" s="326" t="str">
        <f>IF(OR('statement of marks'!$CB62="",E2394=""),"",'statement of marks'!$CB62)</f>
        <v/>
      </c>
      <c r="F2395" s="326" t="str">
        <f>IF(OR('statement of marks'!$CB62="",F2394=""),"",'statement of marks'!$CB62)</f>
        <v/>
      </c>
      <c r="G2395" s="326" t="str">
        <f>IF(OR('statement of marks'!$CB62="",G2394=""),"",'statement of marks'!$CB62)</f>
        <v/>
      </c>
      <c r="H2395" s="321"/>
    </row>
    <row r="2396" spans="1:8" ht="18.25" customHeight="1">
      <c r="A2396" s="305"/>
      <c r="B2396" s="350" t="str">
        <f>'statement of marks'!$CC$5</f>
        <v>vaxszth</v>
      </c>
      <c r="C2396" s="324"/>
      <c r="D2396" s="325"/>
      <c r="E2396" s="326" t="str">
        <f>IF(OR('statement of marks'!$CE62="",E2394=""),"",'statement of marks'!$CE62)</f>
        <v/>
      </c>
      <c r="F2396" s="326" t="str">
        <f>IF(OR('statement of marks'!$CE62="",F2394=""),"",'statement of marks'!$CE62)</f>
        <v/>
      </c>
      <c r="G2396" s="326" t="str">
        <f>IF(OR('statement of marks'!$CE62="",G2394=""),"",'statement of marks'!$CE62)</f>
        <v/>
      </c>
      <c r="H2396" s="321"/>
    </row>
    <row r="2397" spans="1:8" ht="18.25" customHeight="1">
      <c r="A2397" s="305"/>
      <c r="B2397" s="350" t="str">
        <f>'statement of marks'!$CF$5</f>
        <v>xf.kr</v>
      </c>
      <c r="C2397" s="324"/>
      <c r="D2397" s="325"/>
      <c r="E2397" s="326" t="str">
        <f>IF(OR('statement of marks'!$CH62="",E2394=""),"",'statement of marks'!$CH62)</f>
        <v/>
      </c>
      <c r="F2397" s="326" t="str">
        <f>IF(OR('statement of marks'!$CH62="",F2394=""),"",'statement of marks'!$CH62)</f>
        <v/>
      </c>
      <c r="G2397" s="326" t="str">
        <f>IF(OR('statement of marks'!$CH62="",G2394=""),"",'statement of marks'!$CH62)</f>
        <v/>
      </c>
      <c r="H2397" s="321"/>
    </row>
    <row r="2398" spans="1:8" ht="18.25" customHeight="1">
      <c r="A2398" s="305"/>
      <c r="B2398" s="350" t="str">
        <f>'statement of marks'!$CI$5</f>
        <v>Ik;kZoj.k v/;;u</v>
      </c>
      <c r="C2398" s="324"/>
      <c r="D2398" s="325"/>
      <c r="E2398" s="326" t="str">
        <f>IF(OR('statement of marks'!$CK62="",E2395=""),"",'statement of marks'!$CK62)</f>
        <v/>
      </c>
      <c r="F2398" s="326" t="str">
        <f>IF(OR('statement of marks'!$CK62="",F2395=""),"",'statement of marks'!$CK62)</f>
        <v/>
      </c>
      <c r="G2398" s="326" t="str">
        <f>IF(OR('statement of marks'!$CK62="",G2395=""),"",'statement of marks'!$CK62)</f>
        <v/>
      </c>
      <c r="H2398" s="321"/>
    </row>
    <row r="2399" spans="1:8" ht="18.25" customHeight="1">
      <c r="A2399" s="305"/>
      <c r="B2399" s="350" t="str">
        <f>'statement of marks'!$CL$5</f>
        <v>dk;kZuqHko</v>
      </c>
      <c r="C2399" s="324"/>
      <c r="D2399" s="325"/>
      <c r="E2399" s="326" t="str">
        <f>IF(OR('statement of marks'!$CN62="",E2394=""),"",'statement of marks'!$CN62)</f>
        <v/>
      </c>
      <c r="F2399" s="326" t="str">
        <f>IF(OR('statement of marks'!$CN62="",F2394=""),"",'statement of marks'!$CN62)</f>
        <v/>
      </c>
      <c r="G2399" s="326" t="str">
        <f>IF(OR('statement of marks'!$CN62="",G2394=""),"",'statement of marks'!$CN62)</f>
        <v/>
      </c>
      <c r="H2399" s="321"/>
    </row>
    <row r="2400" spans="1:8" ht="18.25" customHeight="1">
      <c r="A2400" s="305"/>
      <c r="B2400" s="350" t="str">
        <f>'statement of marks'!$CO$5</f>
        <v>dyk f'k{kk</v>
      </c>
      <c r="C2400" s="324"/>
      <c r="D2400" s="325"/>
      <c r="E2400" s="327" t="str">
        <f>IF(OR('statement of marks'!$CQ62="",E2394=""),"",'statement of marks'!$CQ62)</f>
        <v/>
      </c>
      <c r="F2400" s="327" t="str">
        <f>IF(OR('statement of marks'!$CQ62="",F2394=""),"",'statement of marks'!$CQ62)</f>
        <v/>
      </c>
      <c r="G2400" s="327" t="str">
        <f>IF(OR('statement of marks'!$CQ62="",G2394=""),"",'statement of marks'!$CQ62)</f>
        <v/>
      </c>
      <c r="H2400" s="321"/>
    </row>
    <row r="2401" spans="1:8" ht="18.25" customHeight="1">
      <c r="A2401" s="305"/>
      <c r="B2401" s="328" t="s">
        <v>624</v>
      </c>
      <c r="C2401" s="329" t="str">
        <f>C2394</f>
        <v/>
      </c>
      <c r="D2401" s="329" t="str">
        <f>D2394</f>
        <v/>
      </c>
      <c r="E2401" s="330" t="str">
        <f>E2394</f>
        <v/>
      </c>
      <c r="F2401" s="329" t="str">
        <f>F2394</f>
        <v/>
      </c>
      <c r="G2401" s="329" t="str">
        <f>G2394</f>
        <v/>
      </c>
      <c r="H2401" s="321"/>
    </row>
    <row r="2402" spans="1:8" ht="18.25" customHeight="1">
      <c r="A2402" s="305"/>
      <c r="B2402" s="350" t="str">
        <f>'statement of marks'!$CV$5</f>
        <v>Nk= mifLFkfr</v>
      </c>
      <c r="C2402" s="331"/>
      <c r="D2402" s="331"/>
      <c r="E2402" s="332" t="str">
        <f>IF(OR('statement of marks'!$CV62="",E2394=""),"",'statement of marks'!$CV62)</f>
        <v/>
      </c>
      <c r="F2402" s="332" t="str">
        <f>IF(OR('statement of marks'!$CV62="",F2394=""),"",'statement of marks'!$CV62)</f>
        <v/>
      </c>
      <c r="G2402" s="332" t="str">
        <f>IF(OR('statement of marks'!$CV62="",G2394=""),"",'statement of marks'!$CV62)</f>
        <v/>
      </c>
      <c r="H2402" s="321"/>
    </row>
    <row r="2403" spans="1:8" ht="18.25" customHeight="1">
      <c r="A2403" s="305"/>
      <c r="B2403" s="350" t="str">
        <f>'statement of marks'!$CU$5</f>
        <v>dqy ehfVax</v>
      </c>
      <c r="C2403" s="333"/>
      <c r="D2403" s="333"/>
      <c r="E2403" s="333" t="str">
        <f>IF(OR('statement of marks'!$CU62="",E2394=""),"",'statement of marks'!$CU62)</f>
        <v/>
      </c>
      <c r="F2403" s="333" t="str">
        <f>IF(OR('statement of marks'!$CU62="",F2394=""),"",'statement of marks'!$CU62)</f>
        <v/>
      </c>
      <c r="G2403" s="333" t="str">
        <f>IF(OR('statement of marks'!$CU62="",G2394=""),"",'statement of marks'!$CU62)</f>
        <v/>
      </c>
      <c r="H2403" s="321"/>
    </row>
    <row r="2404" spans="1:8" ht="18.25" customHeight="1">
      <c r="A2404" s="305"/>
      <c r="B2404" s="350" t="s">
        <v>600</v>
      </c>
      <c r="C2404" s="333" t="str">
        <f>IF(OR(C2402="",C2403=""),"",C2402/C2403*100)</f>
        <v/>
      </c>
      <c r="D2404" s="333" t="str">
        <f t="shared" ref="D2404:G2404" si="58">IF(OR(D2402="",D2403=""),"",D2402/D2403*100)</f>
        <v/>
      </c>
      <c r="E2404" s="333" t="str">
        <f t="shared" si="58"/>
        <v/>
      </c>
      <c r="F2404" s="333" t="str">
        <f t="shared" si="58"/>
        <v/>
      </c>
      <c r="G2404" s="333" t="str">
        <f t="shared" si="58"/>
        <v/>
      </c>
      <c r="H2404" s="321"/>
    </row>
    <row r="2405" spans="1:8" ht="18.25" customHeight="1">
      <c r="A2405" s="305"/>
      <c r="B2405" s="350" t="s">
        <v>601</v>
      </c>
      <c r="C2405" s="333"/>
      <c r="D2405" s="333"/>
      <c r="E2405" s="333"/>
      <c r="F2405" s="333"/>
      <c r="G2405" s="333"/>
      <c r="H2405" s="321"/>
    </row>
    <row r="2406" spans="1:8" ht="18.25" customHeight="1">
      <c r="A2406" s="305"/>
      <c r="B2406" s="351" t="s">
        <v>598</v>
      </c>
      <c r="C2406" s="1028" t="str">
        <f>IF('statement of marks'!DE62="","",'statement of marks'!DE62)</f>
        <v/>
      </c>
      <c r="D2406" s="1029"/>
      <c r="E2406" s="1029"/>
      <c r="F2406" s="1029"/>
      <c r="G2406" s="1029"/>
      <c r="H2406" s="1030"/>
    </row>
    <row r="2407" spans="1:8" ht="18.25" customHeight="1">
      <c r="A2407" s="1033"/>
      <c r="B2407" s="1034"/>
      <c r="C2407" s="1026"/>
      <c r="D2407" s="1026"/>
      <c r="E2407" s="1026"/>
      <c r="F2407" s="1026"/>
      <c r="G2407" s="1026"/>
      <c r="H2407" s="1027"/>
    </row>
    <row r="2408" spans="1:8" ht="18.25" customHeight="1" thickBot="1">
      <c r="A2408" s="1031" t="s">
        <v>603</v>
      </c>
      <c r="B2408" s="1032"/>
      <c r="C2408" s="1032" t="s">
        <v>66</v>
      </c>
      <c r="D2408" s="1032"/>
      <c r="E2408" s="1032"/>
      <c r="F2408" s="1035" t="s">
        <v>604</v>
      </c>
      <c r="G2408" s="1035"/>
      <c r="H2408" s="1036"/>
    </row>
    <row r="2409" spans="1:8" ht="18.25" customHeight="1">
      <c r="A2409" s="1015" t="s">
        <v>572</v>
      </c>
      <c r="B2409" s="1016"/>
      <c r="C2409" s="1016"/>
      <c r="D2409" s="1016"/>
      <c r="E2409" s="1016"/>
      <c r="F2409" s="1016"/>
      <c r="G2409" s="1016"/>
      <c r="H2409" s="1017"/>
    </row>
    <row r="2410" spans="1:8" ht="18.25" customHeight="1">
      <c r="A2410" s="1018" t="s">
        <v>591</v>
      </c>
      <c r="B2410" s="1019"/>
      <c r="C2410" s="1019"/>
      <c r="D2410" s="1019"/>
      <c r="E2410" s="1019"/>
      <c r="F2410" s="1019"/>
      <c r="G2410" s="1019"/>
      <c r="H2410" s="1020"/>
    </row>
    <row r="2411" spans="1:8" ht="18.25" customHeight="1">
      <c r="A2411" s="305"/>
      <c r="B2411" s="1021" t="s">
        <v>67</v>
      </c>
      <c r="C2411" s="1021"/>
      <c r="D2411" s="306">
        <f>YEAR(details!F63)</f>
        <v>1900</v>
      </c>
      <c r="E2411" s="352" t="s">
        <v>574</v>
      </c>
      <c r="F2411" s="308" t="str">
        <f>'statement of marks'!$F$3</f>
        <v>2015-16</v>
      </c>
      <c r="G2411" s="1021" t="s">
        <v>575</v>
      </c>
      <c r="H2411" s="1022"/>
    </row>
    <row r="2412" spans="1:8" ht="18.25" customHeight="1">
      <c r="A2412" s="305"/>
      <c r="B2412" s="1000" t="s">
        <v>573</v>
      </c>
      <c r="C2412" s="1001"/>
      <c r="D2412" s="1013" t="str">
        <f>'statement of marks'!$A$1</f>
        <v>jk- ck- ek/;fed fo|ky; uohu] fuEckgsM+k</v>
      </c>
      <c r="E2412" s="1013"/>
      <c r="F2412" s="1013"/>
      <c r="G2412" s="1013"/>
      <c r="H2412" s="1014"/>
    </row>
    <row r="2413" spans="1:8" ht="18.25" customHeight="1">
      <c r="A2413" s="305"/>
      <c r="B2413" s="1000" t="str">
        <f>'statement of marks'!$H$3</f>
        <v xml:space="preserve">fo|ky; dk Mkbl dksM+ </v>
      </c>
      <c r="C2413" s="1001"/>
      <c r="D2413" s="1009" t="str">
        <f>'statement of marks'!$I$3</f>
        <v>00001</v>
      </c>
      <c r="E2413" s="1010"/>
      <c r="F2413" s="1011"/>
      <c r="G2413" s="1011"/>
      <c r="H2413" s="1012"/>
    </row>
    <row r="2414" spans="1:8" ht="18.25" customHeight="1">
      <c r="A2414" s="305"/>
      <c r="B2414" s="1000" t="s">
        <v>560</v>
      </c>
      <c r="C2414" s="1001"/>
      <c r="D2414" s="1013" t="str">
        <f>IF('statement of marks'!H63="","",'statement of marks'!H63)</f>
        <v>v 057</v>
      </c>
      <c r="E2414" s="1013"/>
      <c r="F2414" s="1013"/>
      <c r="G2414" s="1013"/>
      <c r="H2414" s="1014"/>
    </row>
    <row r="2415" spans="1:8" ht="18.25" customHeight="1">
      <c r="A2415" s="305"/>
      <c r="B2415" s="1000" t="s">
        <v>576</v>
      </c>
      <c r="C2415" s="1001"/>
      <c r="D2415" s="309" t="str">
        <f>IF('statement of marks'!C63="B","Nk=",IF('statement of marks'!C63="G","Nk=k",""))</f>
        <v/>
      </c>
      <c r="E2415" s="353" t="s">
        <v>566</v>
      </c>
      <c r="F2415" s="1040" t="str">
        <f>IF('statement of marks'!B63="","",'statement of marks'!B63)</f>
        <v/>
      </c>
      <c r="G2415" s="1040"/>
      <c r="H2415" s="1041"/>
    </row>
    <row r="2416" spans="1:8" ht="18.25" customHeight="1">
      <c r="A2416" s="305"/>
      <c r="B2416" s="1000" t="s">
        <v>562</v>
      </c>
      <c r="C2416" s="1001"/>
      <c r="D2416" s="1013" t="str">
        <f>IF('statement of marks'!J63="","",'statement of marks'!J63)</f>
        <v>l 057</v>
      </c>
      <c r="E2416" s="1013"/>
      <c r="F2416" s="1013"/>
      <c r="G2416" s="1013"/>
      <c r="H2416" s="1014"/>
    </row>
    <row r="2417" spans="1:8" ht="18.25" customHeight="1">
      <c r="A2417" s="305"/>
      <c r="B2417" s="1000" t="s">
        <v>561</v>
      </c>
      <c r="C2417" s="1001"/>
      <c r="D2417" s="1013" t="str">
        <f>IF('statement of marks'!I63="","",'statement of marks'!I63)</f>
        <v>c 057</v>
      </c>
      <c r="E2417" s="1013"/>
      <c r="F2417" s="1013"/>
      <c r="G2417" s="1013"/>
      <c r="H2417" s="1014"/>
    </row>
    <row r="2418" spans="1:8" ht="18.25" customHeight="1">
      <c r="A2418" s="305"/>
      <c r="B2418" s="1000" t="s">
        <v>578</v>
      </c>
      <c r="C2418" s="1001"/>
      <c r="D2418" s="1013" t="str">
        <f>IF(details!M63="","",details!M63)</f>
        <v/>
      </c>
      <c r="E2418" s="1013"/>
      <c r="F2418" s="1013"/>
      <c r="G2418" s="1013"/>
      <c r="H2418" s="1014"/>
    </row>
    <row r="2419" spans="1:8" ht="18.25" customHeight="1">
      <c r="A2419" s="305"/>
      <c r="B2419" s="1000" t="s">
        <v>623</v>
      </c>
      <c r="C2419" s="1001"/>
      <c r="D2419" s="1013" t="str">
        <f>IF(details!N63="","",details!N63)</f>
        <v/>
      </c>
      <c r="E2419" s="1013"/>
      <c r="F2419" s="1013"/>
      <c r="G2419" s="1013"/>
      <c r="H2419" s="1014"/>
    </row>
    <row r="2420" spans="1:8" ht="18.25" customHeight="1">
      <c r="A2420" s="305"/>
      <c r="B2420" s="1000" t="s">
        <v>64</v>
      </c>
      <c r="C2420" s="1001"/>
      <c r="D2420" s="311" t="str">
        <f>'statement of marks'!$D$3</f>
        <v>2 A</v>
      </c>
      <c r="E2420" s="312" t="s">
        <v>564</v>
      </c>
      <c r="F2420" s="313" t="str">
        <f>IF('statement of marks'!E63="","",'statement of marks'!E63)</f>
        <v/>
      </c>
      <c r="G2420" s="312" t="s">
        <v>577</v>
      </c>
      <c r="H2420" s="314" t="str">
        <f>IF(details!F63="","",details!F63)</f>
        <v/>
      </c>
    </row>
    <row r="2421" spans="1:8" ht="18.25" customHeight="1">
      <c r="A2421" s="305"/>
      <c r="B2421" s="1000" t="s">
        <v>567</v>
      </c>
      <c r="C2421" s="1001"/>
      <c r="D2421" s="1044" t="str">
        <f>IF('statement of marks'!F63="","",'statement of marks'!F63)</f>
        <v/>
      </c>
      <c r="E2421" s="1044"/>
      <c r="F2421" s="1044"/>
      <c r="G2421" s="1044"/>
      <c r="H2421" s="1045"/>
    </row>
    <row r="2422" spans="1:8" ht="18.25" customHeight="1">
      <c r="A2422" s="305"/>
      <c r="B2422" s="1000" t="s">
        <v>568</v>
      </c>
      <c r="C2422" s="1001"/>
      <c r="D2422" s="1037" t="str">
        <f>IF('statement of marks'!G63="","",'statement of marks'!G63)</f>
        <v/>
      </c>
      <c r="E2422" s="1037"/>
      <c r="F2422" s="1037"/>
      <c r="G2422" s="1037"/>
      <c r="H2422" s="1038"/>
    </row>
    <row r="2423" spans="1:8" ht="18.25" customHeight="1">
      <c r="A2423" s="305"/>
      <c r="B2423" s="1023" t="s">
        <v>579</v>
      </c>
      <c r="C2423" s="1024"/>
      <c r="D2423" s="1024"/>
      <c r="E2423" s="1025"/>
      <c r="F2423" s="1046" t="str">
        <f>IF(details!P63="","",details!P63)</f>
        <v/>
      </c>
      <c r="G2423" s="1046"/>
      <c r="H2423" s="1047"/>
    </row>
    <row r="2424" spans="1:8" ht="18.25" customHeight="1">
      <c r="A2424" s="305"/>
      <c r="B2424" s="1000" t="s">
        <v>583</v>
      </c>
      <c r="C2424" s="1001"/>
      <c r="D2424" s="1013" t="str">
        <f>IF(details!L63="","",details!L63)</f>
        <v>Ik 057</v>
      </c>
      <c r="E2424" s="1013"/>
      <c r="F2424" s="1013"/>
      <c r="G2424" s="1013"/>
      <c r="H2424" s="1014"/>
    </row>
    <row r="2425" spans="1:8" ht="18.25" customHeight="1">
      <c r="A2425" s="305"/>
      <c r="B2425" s="1000" t="s">
        <v>584</v>
      </c>
      <c r="C2425" s="1001"/>
      <c r="D2425" s="1013" t="str">
        <f>IF(details!O63="","",details!O63)</f>
        <v/>
      </c>
      <c r="E2425" s="1013"/>
      <c r="F2425" s="1013"/>
      <c r="G2425" s="1013"/>
      <c r="H2425" s="1014"/>
    </row>
    <row r="2426" spans="1:8" ht="18.25" customHeight="1">
      <c r="A2426" s="305"/>
      <c r="B2426" s="1000" t="s">
        <v>585</v>
      </c>
      <c r="C2426" s="1001"/>
      <c r="D2426" s="354" t="str">
        <f>IF('statement of marks'!CX63="mRrh.kZ",'statement of marks'!$D$3,"")</f>
        <v/>
      </c>
      <c r="E2426" s="1003" t="s">
        <v>586</v>
      </c>
      <c r="F2426" s="1003"/>
      <c r="G2426" s="1042" t="str">
        <f>IF(D2426="","",D2426+1)</f>
        <v/>
      </c>
      <c r="H2426" s="1043"/>
    </row>
    <row r="2427" spans="1:8" ht="18.25" customHeight="1">
      <c r="A2427" s="305"/>
      <c r="B2427" s="1000" t="s">
        <v>587</v>
      </c>
      <c r="C2427" s="1001"/>
      <c r="D2427" s="1049">
        <f>IF(details!$L$4="","",details!$L$4)</f>
        <v>42460</v>
      </c>
      <c r="E2427" s="1050"/>
      <c r="F2427" s="1003"/>
      <c r="G2427" s="1003"/>
      <c r="H2427" s="1048"/>
    </row>
    <row r="2428" spans="1:8" ht="18.25" customHeight="1">
      <c r="A2428" s="305"/>
      <c r="B2428" s="1003"/>
      <c r="C2428" s="1003"/>
      <c r="D2428" s="1004"/>
      <c r="E2428" s="1005"/>
      <c r="F2428" s="1002"/>
      <c r="G2428" s="1002"/>
      <c r="H2428" s="1008"/>
    </row>
    <row r="2429" spans="1:8" ht="18.25" customHeight="1">
      <c r="A2429" s="305"/>
      <c r="B2429" s="1003" t="str">
        <f>IF(details!$H$4="","",details!$H$4)</f>
        <v>Jherh js[kk oekZ</v>
      </c>
      <c r="C2429" s="1003"/>
      <c r="D2429" s="1004"/>
      <c r="E2429" s="1005"/>
      <c r="F2429" s="1002" t="str">
        <f>IF(details!$E$4="","",details!$E$4)</f>
        <v>Jh jk/ks';ke tk'kh</v>
      </c>
      <c r="G2429" s="1002"/>
      <c r="H2429" s="1008"/>
    </row>
    <row r="2430" spans="1:8" ht="18.25" customHeight="1">
      <c r="A2430" s="1039" t="s">
        <v>588</v>
      </c>
      <c r="B2430" s="1002"/>
      <c r="C2430" s="1002"/>
      <c r="D2430" s="1002" t="s">
        <v>589</v>
      </c>
      <c r="E2430" s="1002"/>
      <c r="F2430" s="1002" t="s">
        <v>590</v>
      </c>
      <c r="G2430" s="1002"/>
      <c r="H2430" s="1008"/>
    </row>
    <row r="2431" spans="1:8" ht="18.25" customHeight="1">
      <c r="A2431" s="1018" t="s">
        <v>599</v>
      </c>
      <c r="B2431" s="1019"/>
      <c r="C2431" s="1019"/>
      <c r="D2431" s="1019"/>
      <c r="E2431" s="1019"/>
      <c r="F2431" s="1019"/>
      <c r="G2431" s="1019"/>
      <c r="H2431" s="1020"/>
    </row>
    <row r="2432" spans="1:8" ht="18.25" customHeight="1">
      <c r="A2432" s="305"/>
      <c r="B2432" s="351" t="s">
        <v>560</v>
      </c>
      <c r="C2432" s="1013" t="str">
        <f>IF('statement of marks'!H63="","",'statement of marks'!H63)</f>
        <v>v 057</v>
      </c>
      <c r="D2432" s="1013"/>
      <c r="E2432" s="1013"/>
      <c r="F2432" s="1013"/>
      <c r="G2432" s="1013"/>
      <c r="H2432" s="1014"/>
    </row>
    <row r="2433" spans="1:8" ht="18.25" customHeight="1">
      <c r="A2433" s="305"/>
      <c r="B2433" s="351" t="s">
        <v>561</v>
      </c>
      <c r="C2433" s="1013" t="str">
        <f>IF('statement of marks'!I63="","",'statement of marks'!I63)</f>
        <v>c 057</v>
      </c>
      <c r="D2433" s="1013"/>
      <c r="E2433" s="1013"/>
      <c r="F2433" s="1013"/>
      <c r="G2433" s="1013"/>
      <c r="H2433" s="1014"/>
    </row>
    <row r="2434" spans="1:8" ht="18.25" customHeight="1">
      <c r="A2434" s="305"/>
      <c r="B2434" s="351" t="s">
        <v>562</v>
      </c>
      <c r="C2434" s="1013" t="str">
        <f>IF('statement of marks'!J63="","",'statement of marks'!J63)</f>
        <v>l 057</v>
      </c>
      <c r="D2434" s="1013"/>
      <c r="E2434" s="1013"/>
      <c r="F2434" s="1013"/>
      <c r="G2434" s="1013"/>
      <c r="H2434" s="1014"/>
    </row>
    <row r="2435" spans="1:8" ht="18.25" customHeight="1">
      <c r="A2435" s="305"/>
      <c r="B2435" s="351" t="s">
        <v>567</v>
      </c>
      <c r="C2435" s="317" t="str">
        <f>IF('statement of marks'!F63="","",'statement of marks'!F63)</f>
        <v/>
      </c>
      <c r="D2435" s="318" t="s">
        <v>602</v>
      </c>
      <c r="E2435" s="1037" t="str">
        <f>IF('statement of marks'!G63="","",'statement of marks'!G63)</f>
        <v/>
      </c>
      <c r="F2435" s="1037"/>
      <c r="G2435" s="1037"/>
      <c r="H2435" s="1038"/>
    </row>
    <row r="2436" spans="1:8" ht="18.25" customHeight="1">
      <c r="A2436" s="305"/>
      <c r="B2436" s="351" t="s">
        <v>565</v>
      </c>
      <c r="C2436" s="319" t="s">
        <v>592</v>
      </c>
      <c r="D2436" s="320" t="s">
        <v>593</v>
      </c>
      <c r="E2436" s="320" t="s">
        <v>594</v>
      </c>
      <c r="F2436" s="320" t="s">
        <v>595</v>
      </c>
      <c r="G2436" s="320" t="s">
        <v>596</v>
      </c>
      <c r="H2436" s="321"/>
    </row>
    <row r="2437" spans="1:8" ht="18.25" customHeight="1">
      <c r="A2437" s="305"/>
      <c r="B2437" s="350" t="s">
        <v>597</v>
      </c>
      <c r="C2437" s="323" t="str">
        <f>IF(AND('statement of marks'!$D$3=1,'statement of marks'!CX63="mRrh.kZ"),'statement of marks'!$F$3,"")</f>
        <v/>
      </c>
      <c r="D2437" s="323" t="str">
        <f>IF(AND('statement of marks'!$D$3=2,'statement of marks'!CX63="mRrh.kZ"),'statement of marks'!$F$3,"")</f>
        <v/>
      </c>
      <c r="E2437" s="323" t="str">
        <f>IF(AND('statement of marks'!$D$3=3,'statement of marks'!CX63="mRrh.kZ"),'statement of marks'!$F$3,"")</f>
        <v/>
      </c>
      <c r="F2437" s="323" t="str">
        <f>IF(AND('statement of marks'!$D$3=4,'statement of marks'!CX63="mRrh.kZ"),'statement of marks'!$F$3,"")</f>
        <v/>
      </c>
      <c r="G2437" s="323" t="str">
        <f>IF(AND('statement of marks'!$D$3=5,'statement of marks'!CX63="mRrh.kZ"),'statement of marks'!$F$3,"")</f>
        <v/>
      </c>
      <c r="H2437" s="321"/>
    </row>
    <row r="2438" spans="1:8" ht="18.25" customHeight="1">
      <c r="A2438" s="305"/>
      <c r="B2438" s="350" t="str">
        <f>'statement of marks'!$BZ$5</f>
        <v>fgUnh</v>
      </c>
      <c r="C2438" s="324"/>
      <c r="D2438" s="325"/>
      <c r="E2438" s="326" t="str">
        <f>IF(OR('statement of marks'!$CB63="",E2437=""),"",'statement of marks'!$CB63)</f>
        <v/>
      </c>
      <c r="F2438" s="326" t="str">
        <f>IF(OR('statement of marks'!$CB63="",F2437=""),"",'statement of marks'!$CB63)</f>
        <v/>
      </c>
      <c r="G2438" s="326" t="str">
        <f>IF(OR('statement of marks'!$CB63="",G2437=""),"",'statement of marks'!$CB63)</f>
        <v/>
      </c>
      <c r="H2438" s="321"/>
    </row>
    <row r="2439" spans="1:8" ht="18.25" customHeight="1">
      <c r="A2439" s="305"/>
      <c r="B2439" s="350" t="str">
        <f>'statement of marks'!$CC$5</f>
        <v>vaxszth</v>
      </c>
      <c r="C2439" s="324"/>
      <c r="D2439" s="325"/>
      <c r="E2439" s="326" t="str">
        <f>IF(OR('statement of marks'!$CE63="",E2437=""),"",'statement of marks'!$CE63)</f>
        <v/>
      </c>
      <c r="F2439" s="326" t="str">
        <f>IF(OR('statement of marks'!$CE63="",F2437=""),"",'statement of marks'!$CE63)</f>
        <v/>
      </c>
      <c r="G2439" s="326" t="str">
        <f>IF(OR('statement of marks'!$CE63="",G2437=""),"",'statement of marks'!$CE63)</f>
        <v/>
      </c>
      <c r="H2439" s="321"/>
    </row>
    <row r="2440" spans="1:8" ht="18.25" customHeight="1">
      <c r="A2440" s="305"/>
      <c r="B2440" s="350" t="str">
        <f>'statement of marks'!$CF$5</f>
        <v>xf.kr</v>
      </c>
      <c r="C2440" s="324"/>
      <c r="D2440" s="325"/>
      <c r="E2440" s="326" t="str">
        <f>IF(OR('statement of marks'!$CH63="",E2437=""),"",'statement of marks'!$CH63)</f>
        <v/>
      </c>
      <c r="F2440" s="326" t="str">
        <f>IF(OR('statement of marks'!$CH63="",F2437=""),"",'statement of marks'!$CH63)</f>
        <v/>
      </c>
      <c r="G2440" s="326" t="str">
        <f>IF(OR('statement of marks'!$CH63="",G2437=""),"",'statement of marks'!$CH63)</f>
        <v/>
      </c>
      <c r="H2440" s="321"/>
    </row>
    <row r="2441" spans="1:8" ht="18.25" customHeight="1">
      <c r="A2441" s="305"/>
      <c r="B2441" s="350" t="str">
        <f>'statement of marks'!$CI$5</f>
        <v>Ik;kZoj.k v/;;u</v>
      </c>
      <c r="C2441" s="324"/>
      <c r="D2441" s="325"/>
      <c r="E2441" s="326" t="str">
        <f>IF(OR('statement of marks'!$CK63="",E2438=""),"",'statement of marks'!$CK63)</f>
        <v/>
      </c>
      <c r="F2441" s="326" t="str">
        <f>IF(OR('statement of marks'!$CK63="",F2438=""),"",'statement of marks'!$CK63)</f>
        <v/>
      </c>
      <c r="G2441" s="326" t="str">
        <f>IF(OR('statement of marks'!$CK63="",G2438=""),"",'statement of marks'!$CK63)</f>
        <v/>
      </c>
      <c r="H2441" s="321"/>
    </row>
    <row r="2442" spans="1:8" ht="18.25" customHeight="1">
      <c r="A2442" s="305"/>
      <c r="B2442" s="350" t="str">
        <f>'statement of marks'!$CL$5</f>
        <v>dk;kZuqHko</v>
      </c>
      <c r="C2442" s="324"/>
      <c r="D2442" s="325"/>
      <c r="E2442" s="326" t="str">
        <f>IF(OR('statement of marks'!$CN63="",E2437=""),"",'statement of marks'!$CN63)</f>
        <v/>
      </c>
      <c r="F2442" s="326" t="str">
        <f>IF(OR('statement of marks'!$CN63="",F2437=""),"",'statement of marks'!$CN63)</f>
        <v/>
      </c>
      <c r="G2442" s="326" t="str">
        <f>IF(OR('statement of marks'!$CN63="",G2437=""),"",'statement of marks'!$CN63)</f>
        <v/>
      </c>
      <c r="H2442" s="321"/>
    </row>
    <row r="2443" spans="1:8" ht="18.25" customHeight="1">
      <c r="A2443" s="305"/>
      <c r="B2443" s="350" t="str">
        <f>'statement of marks'!$CO$5</f>
        <v>dyk f'k{kk</v>
      </c>
      <c r="C2443" s="324"/>
      <c r="D2443" s="325"/>
      <c r="E2443" s="327" t="str">
        <f>IF(OR('statement of marks'!$CQ63="",E2437=""),"",'statement of marks'!$CQ63)</f>
        <v/>
      </c>
      <c r="F2443" s="327" t="str">
        <f>IF(OR('statement of marks'!$CQ63="",F2437=""),"",'statement of marks'!$CQ63)</f>
        <v/>
      </c>
      <c r="G2443" s="327" t="str">
        <f>IF(OR('statement of marks'!$CQ63="",G2437=""),"",'statement of marks'!$CQ63)</f>
        <v/>
      </c>
      <c r="H2443" s="321"/>
    </row>
    <row r="2444" spans="1:8" ht="18.25" customHeight="1">
      <c r="A2444" s="305"/>
      <c r="B2444" s="328" t="s">
        <v>624</v>
      </c>
      <c r="C2444" s="329" t="str">
        <f>C2437</f>
        <v/>
      </c>
      <c r="D2444" s="329" t="str">
        <f>D2437</f>
        <v/>
      </c>
      <c r="E2444" s="330" t="str">
        <f>E2437</f>
        <v/>
      </c>
      <c r="F2444" s="329" t="str">
        <f>F2437</f>
        <v/>
      </c>
      <c r="G2444" s="329" t="str">
        <f>G2437</f>
        <v/>
      </c>
      <c r="H2444" s="321"/>
    </row>
    <row r="2445" spans="1:8" ht="18.25" customHeight="1">
      <c r="A2445" s="305"/>
      <c r="B2445" s="350" t="str">
        <f>'statement of marks'!$CV$5</f>
        <v>Nk= mifLFkfr</v>
      </c>
      <c r="C2445" s="331"/>
      <c r="D2445" s="331"/>
      <c r="E2445" s="332" t="str">
        <f>IF(OR('statement of marks'!$CV63="",E2437=""),"",'statement of marks'!$CV63)</f>
        <v/>
      </c>
      <c r="F2445" s="332" t="str">
        <f>IF(OR('statement of marks'!$CV63="",F2437=""),"",'statement of marks'!$CV63)</f>
        <v/>
      </c>
      <c r="G2445" s="332" t="str">
        <f>IF(OR('statement of marks'!$CV63="",G2437=""),"",'statement of marks'!$CV63)</f>
        <v/>
      </c>
      <c r="H2445" s="321"/>
    </row>
    <row r="2446" spans="1:8" ht="18.25" customHeight="1">
      <c r="A2446" s="305"/>
      <c r="B2446" s="350" t="str">
        <f>'statement of marks'!$CU$5</f>
        <v>dqy ehfVax</v>
      </c>
      <c r="C2446" s="333"/>
      <c r="D2446" s="333"/>
      <c r="E2446" s="333" t="str">
        <f>IF(OR('statement of marks'!$CU63="",E2437=""),"",'statement of marks'!$CU63)</f>
        <v/>
      </c>
      <c r="F2446" s="333" t="str">
        <f>IF(OR('statement of marks'!$CU63="",F2437=""),"",'statement of marks'!$CU63)</f>
        <v/>
      </c>
      <c r="G2446" s="333" t="str">
        <f>IF(OR('statement of marks'!$CU63="",G2437=""),"",'statement of marks'!$CU63)</f>
        <v/>
      </c>
      <c r="H2446" s="321"/>
    </row>
    <row r="2447" spans="1:8" ht="18.25" customHeight="1">
      <c r="A2447" s="305"/>
      <c r="B2447" s="350" t="s">
        <v>600</v>
      </c>
      <c r="C2447" s="333" t="str">
        <f>IF(OR(C2445="",C2446=""),"",C2445/C2446*100)</f>
        <v/>
      </c>
      <c r="D2447" s="333" t="str">
        <f t="shared" ref="D2447:G2447" si="59">IF(OR(D2445="",D2446=""),"",D2445/D2446*100)</f>
        <v/>
      </c>
      <c r="E2447" s="333" t="str">
        <f t="shared" si="59"/>
        <v/>
      </c>
      <c r="F2447" s="333" t="str">
        <f t="shared" si="59"/>
        <v/>
      </c>
      <c r="G2447" s="333" t="str">
        <f t="shared" si="59"/>
        <v/>
      </c>
      <c r="H2447" s="321"/>
    </row>
    <row r="2448" spans="1:8" ht="18.25" customHeight="1">
      <c r="A2448" s="305"/>
      <c r="B2448" s="350" t="s">
        <v>601</v>
      </c>
      <c r="C2448" s="333"/>
      <c r="D2448" s="333"/>
      <c r="E2448" s="333"/>
      <c r="F2448" s="333"/>
      <c r="G2448" s="333"/>
      <c r="H2448" s="321"/>
    </row>
    <row r="2449" spans="1:8" ht="18.25" customHeight="1">
      <c r="A2449" s="305"/>
      <c r="B2449" s="351" t="s">
        <v>598</v>
      </c>
      <c r="C2449" s="1028" t="str">
        <f>IF('statement of marks'!DE63="","",'statement of marks'!DE63)</f>
        <v/>
      </c>
      <c r="D2449" s="1029"/>
      <c r="E2449" s="1029"/>
      <c r="F2449" s="1029"/>
      <c r="G2449" s="1029"/>
      <c r="H2449" s="1030"/>
    </row>
    <row r="2450" spans="1:8" ht="18.25" customHeight="1">
      <c r="A2450" s="1033"/>
      <c r="B2450" s="1034"/>
      <c r="C2450" s="1026"/>
      <c r="D2450" s="1026"/>
      <c r="E2450" s="1026"/>
      <c r="F2450" s="1026"/>
      <c r="G2450" s="1026"/>
      <c r="H2450" s="1027"/>
    </row>
    <row r="2451" spans="1:8" ht="18.25" customHeight="1" thickBot="1">
      <c r="A2451" s="1031" t="s">
        <v>603</v>
      </c>
      <c r="B2451" s="1032"/>
      <c r="C2451" s="1032" t="s">
        <v>66</v>
      </c>
      <c r="D2451" s="1032"/>
      <c r="E2451" s="1032"/>
      <c r="F2451" s="1035" t="s">
        <v>604</v>
      </c>
      <c r="G2451" s="1035"/>
      <c r="H2451" s="1036"/>
    </row>
    <row r="2452" spans="1:8" ht="18.25" customHeight="1">
      <c r="A2452" s="1015" t="s">
        <v>572</v>
      </c>
      <c r="B2452" s="1016"/>
      <c r="C2452" s="1016"/>
      <c r="D2452" s="1016"/>
      <c r="E2452" s="1016"/>
      <c r="F2452" s="1016"/>
      <c r="G2452" s="1016"/>
      <c r="H2452" s="1017"/>
    </row>
    <row r="2453" spans="1:8" ht="18.25" customHeight="1">
      <c r="A2453" s="1018" t="s">
        <v>591</v>
      </c>
      <c r="B2453" s="1019"/>
      <c r="C2453" s="1019"/>
      <c r="D2453" s="1019"/>
      <c r="E2453" s="1019"/>
      <c r="F2453" s="1019"/>
      <c r="G2453" s="1019"/>
      <c r="H2453" s="1020"/>
    </row>
    <row r="2454" spans="1:8" ht="18.25" customHeight="1">
      <c r="A2454" s="305"/>
      <c r="B2454" s="1021" t="s">
        <v>67</v>
      </c>
      <c r="C2454" s="1021"/>
      <c r="D2454" s="306">
        <f>YEAR(details!F64)</f>
        <v>1900</v>
      </c>
      <c r="E2454" s="352" t="s">
        <v>574</v>
      </c>
      <c r="F2454" s="308" t="str">
        <f>'statement of marks'!$F$3</f>
        <v>2015-16</v>
      </c>
      <c r="G2454" s="1021" t="s">
        <v>575</v>
      </c>
      <c r="H2454" s="1022"/>
    </row>
    <row r="2455" spans="1:8" ht="18.25" customHeight="1">
      <c r="A2455" s="305"/>
      <c r="B2455" s="1000" t="s">
        <v>573</v>
      </c>
      <c r="C2455" s="1001"/>
      <c r="D2455" s="1013" t="str">
        <f>'statement of marks'!$A$1</f>
        <v>jk- ck- ek/;fed fo|ky; uohu] fuEckgsM+k</v>
      </c>
      <c r="E2455" s="1013"/>
      <c r="F2455" s="1013"/>
      <c r="G2455" s="1013"/>
      <c r="H2455" s="1014"/>
    </row>
    <row r="2456" spans="1:8" ht="18.25" customHeight="1">
      <c r="A2456" s="305"/>
      <c r="B2456" s="1000" t="str">
        <f>'statement of marks'!$H$3</f>
        <v xml:space="preserve">fo|ky; dk Mkbl dksM+ </v>
      </c>
      <c r="C2456" s="1001"/>
      <c r="D2456" s="1009" t="str">
        <f>'statement of marks'!$I$3</f>
        <v>00001</v>
      </c>
      <c r="E2456" s="1010"/>
      <c r="F2456" s="1011"/>
      <c r="G2456" s="1011"/>
      <c r="H2456" s="1012"/>
    </row>
    <row r="2457" spans="1:8" ht="18.25" customHeight="1">
      <c r="A2457" s="305"/>
      <c r="B2457" s="1000" t="s">
        <v>560</v>
      </c>
      <c r="C2457" s="1001"/>
      <c r="D2457" s="1013" t="str">
        <f>IF('statement of marks'!H64="","",'statement of marks'!H64)</f>
        <v>v 058</v>
      </c>
      <c r="E2457" s="1013"/>
      <c r="F2457" s="1013"/>
      <c r="G2457" s="1013"/>
      <c r="H2457" s="1014"/>
    </row>
    <row r="2458" spans="1:8" ht="18.25" customHeight="1">
      <c r="A2458" s="305"/>
      <c r="B2458" s="1000" t="s">
        <v>576</v>
      </c>
      <c r="C2458" s="1001"/>
      <c r="D2458" s="309" t="str">
        <f>IF('statement of marks'!C64="B","Nk=",IF('statement of marks'!C64="G","Nk=k",""))</f>
        <v/>
      </c>
      <c r="E2458" s="353" t="s">
        <v>566</v>
      </c>
      <c r="F2458" s="1040" t="str">
        <f>IF('statement of marks'!B64="","",'statement of marks'!B64)</f>
        <v/>
      </c>
      <c r="G2458" s="1040"/>
      <c r="H2458" s="1041"/>
    </row>
    <row r="2459" spans="1:8" ht="18.25" customHeight="1">
      <c r="A2459" s="305"/>
      <c r="B2459" s="1000" t="s">
        <v>562</v>
      </c>
      <c r="C2459" s="1001"/>
      <c r="D2459" s="1013" t="str">
        <f>IF('statement of marks'!J64="","",'statement of marks'!J64)</f>
        <v>l 058</v>
      </c>
      <c r="E2459" s="1013"/>
      <c r="F2459" s="1013"/>
      <c r="G2459" s="1013"/>
      <c r="H2459" s="1014"/>
    </row>
    <row r="2460" spans="1:8" ht="18.25" customHeight="1">
      <c r="A2460" s="305"/>
      <c r="B2460" s="1000" t="s">
        <v>561</v>
      </c>
      <c r="C2460" s="1001"/>
      <c r="D2460" s="1013" t="str">
        <f>IF('statement of marks'!I64="","",'statement of marks'!I64)</f>
        <v>c 058</v>
      </c>
      <c r="E2460" s="1013"/>
      <c r="F2460" s="1013"/>
      <c r="G2460" s="1013"/>
      <c r="H2460" s="1014"/>
    </row>
    <row r="2461" spans="1:8" ht="18.25" customHeight="1">
      <c r="A2461" s="305"/>
      <c r="B2461" s="1000" t="s">
        <v>578</v>
      </c>
      <c r="C2461" s="1001"/>
      <c r="D2461" s="1013" t="str">
        <f>IF(details!M64="","",details!M64)</f>
        <v/>
      </c>
      <c r="E2461" s="1013"/>
      <c r="F2461" s="1013"/>
      <c r="G2461" s="1013"/>
      <c r="H2461" s="1014"/>
    </row>
    <row r="2462" spans="1:8" ht="18.25" customHeight="1">
      <c r="A2462" s="305"/>
      <c r="B2462" s="1000" t="s">
        <v>623</v>
      </c>
      <c r="C2462" s="1001"/>
      <c r="D2462" s="1013" t="str">
        <f>IF(details!N64="","",details!N64)</f>
        <v/>
      </c>
      <c r="E2462" s="1013"/>
      <c r="F2462" s="1013"/>
      <c r="G2462" s="1013"/>
      <c r="H2462" s="1014"/>
    </row>
    <row r="2463" spans="1:8" ht="18.25" customHeight="1">
      <c r="A2463" s="305"/>
      <c r="B2463" s="1000" t="s">
        <v>64</v>
      </c>
      <c r="C2463" s="1001"/>
      <c r="D2463" s="311" t="str">
        <f>'statement of marks'!$D$3</f>
        <v>2 A</v>
      </c>
      <c r="E2463" s="312" t="s">
        <v>564</v>
      </c>
      <c r="F2463" s="313" t="str">
        <f>IF('statement of marks'!E64="","",'statement of marks'!E64)</f>
        <v/>
      </c>
      <c r="G2463" s="312" t="s">
        <v>577</v>
      </c>
      <c r="H2463" s="314" t="str">
        <f>IF(details!F64="","",details!F64)</f>
        <v/>
      </c>
    </row>
    <row r="2464" spans="1:8" ht="18.25" customHeight="1">
      <c r="A2464" s="305"/>
      <c r="B2464" s="1000" t="s">
        <v>567</v>
      </c>
      <c r="C2464" s="1001"/>
      <c r="D2464" s="1044" t="str">
        <f>IF('statement of marks'!F64="","",'statement of marks'!F64)</f>
        <v/>
      </c>
      <c r="E2464" s="1044"/>
      <c r="F2464" s="1044"/>
      <c r="G2464" s="1044"/>
      <c r="H2464" s="1045"/>
    </row>
    <row r="2465" spans="1:8" ht="18.25" customHeight="1">
      <c r="A2465" s="305"/>
      <c r="B2465" s="1000" t="s">
        <v>568</v>
      </c>
      <c r="C2465" s="1001"/>
      <c r="D2465" s="1037" t="str">
        <f>IF('statement of marks'!G64="","",'statement of marks'!G64)</f>
        <v/>
      </c>
      <c r="E2465" s="1037"/>
      <c r="F2465" s="1037"/>
      <c r="G2465" s="1037"/>
      <c r="H2465" s="1038"/>
    </row>
    <row r="2466" spans="1:8" ht="18.25" customHeight="1">
      <c r="A2466" s="305"/>
      <c r="B2466" s="1023" t="s">
        <v>579</v>
      </c>
      <c r="C2466" s="1024"/>
      <c r="D2466" s="1024"/>
      <c r="E2466" s="1025"/>
      <c r="F2466" s="1046" t="str">
        <f>IF(details!P64="","",details!P64)</f>
        <v/>
      </c>
      <c r="G2466" s="1046"/>
      <c r="H2466" s="1047"/>
    </row>
    <row r="2467" spans="1:8" ht="18.25" customHeight="1">
      <c r="A2467" s="305"/>
      <c r="B2467" s="1000" t="s">
        <v>583</v>
      </c>
      <c r="C2467" s="1001"/>
      <c r="D2467" s="1013" t="str">
        <f>IF(details!L64="","",details!L64)</f>
        <v>Ik 058</v>
      </c>
      <c r="E2467" s="1013"/>
      <c r="F2467" s="1013"/>
      <c r="G2467" s="1013"/>
      <c r="H2467" s="1014"/>
    </row>
    <row r="2468" spans="1:8" ht="18.25" customHeight="1">
      <c r="A2468" s="305"/>
      <c r="B2468" s="1000" t="s">
        <v>584</v>
      </c>
      <c r="C2468" s="1001"/>
      <c r="D2468" s="1013" t="str">
        <f>IF(details!O64="","",details!O64)</f>
        <v/>
      </c>
      <c r="E2468" s="1013"/>
      <c r="F2468" s="1013"/>
      <c r="G2468" s="1013"/>
      <c r="H2468" s="1014"/>
    </row>
    <row r="2469" spans="1:8" ht="18.25" customHeight="1">
      <c r="A2469" s="305"/>
      <c r="B2469" s="1000" t="s">
        <v>585</v>
      </c>
      <c r="C2469" s="1001"/>
      <c r="D2469" s="354" t="str">
        <f>IF('statement of marks'!CX64="mRrh.kZ",'statement of marks'!$D$3,"")</f>
        <v/>
      </c>
      <c r="E2469" s="1003" t="s">
        <v>586</v>
      </c>
      <c r="F2469" s="1003"/>
      <c r="G2469" s="1042" t="str">
        <f>IF(D2469="","",D2469+1)</f>
        <v/>
      </c>
      <c r="H2469" s="1043"/>
    </row>
    <row r="2470" spans="1:8" ht="18.25" customHeight="1">
      <c r="A2470" s="305"/>
      <c r="B2470" s="1000" t="s">
        <v>587</v>
      </c>
      <c r="C2470" s="1001"/>
      <c r="D2470" s="1049">
        <f>IF(details!$L$4="","",details!$L$4)</f>
        <v>42460</v>
      </c>
      <c r="E2470" s="1050"/>
      <c r="F2470" s="1003"/>
      <c r="G2470" s="1003"/>
      <c r="H2470" s="1048"/>
    </row>
    <row r="2471" spans="1:8" ht="18.25" customHeight="1">
      <c r="A2471" s="305"/>
      <c r="B2471" s="1003"/>
      <c r="C2471" s="1003"/>
      <c r="D2471" s="1004"/>
      <c r="E2471" s="1005"/>
      <c r="F2471" s="1002"/>
      <c r="G2471" s="1002"/>
      <c r="H2471" s="1008"/>
    </row>
    <row r="2472" spans="1:8" ht="18.25" customHeight="1">
      <c r="A2472" s="305"/>
      <c r="B2472" s="1003" t="str">
        <f>IF(details!$H$4="","",details!$H$4)</f>
        <v>Jherh js[kk oekZ</v>
      </c>
      <c r="C2472" s="1003"/>
      <c r="D2472" s="1004"/>
      <c r="E2472" s="1005"/>
      <c r="F2472" s="1002" t="str">
        <f>IF(details!$E$4="","",details!$E$4)</f>
        <v>Jh jk/ks';ke tk'kh</v>
      </c>
      <c r="G2472" s="1002"/>
      <c r="H2472" s="1008"/>
    </row>
    <row r="2473" spans="1:8" ht="18.25" customHeight="1">
      <c r="A2473" s="1039" t="s">
        <v>588</v>
      </c>
      <c r="B2473" s="1002"/>
      <c r="C2473" s="1002"/>
      <c r="D2473" s="1002" t="s">
        <v>589</v>
      </c>
      <c r="E2473" s="1002"/>
      <c r="F2473" s="1002" t="s">
        <v>590</v>
      </c>
      <c r="G2473" s="1002"/>
      <c r="H2473" s="1008"/>
    </row>
    <row r="2474" spans="1:8" ht="18.25" customHeight="1">
      <c r="A2474" s="1018" t="s">
        <v>599</v>
      </c>
      <c r="B2474" s="1019"/>
      <c r="C2474" s="1019"/>
      <c r="D2474" s="1019"/>
      <c r="E2474" s="1019"/>
      <c r="F2474" s="1019"/>
      <c r="G2474" s="1019"/>
      <c r="H2474" s="1020"/>
    </row>
    <row r="2475" spans="1:8" ht="18.25" customHeight="1">
      <c r="A2475" s="305"/>
      <c r="B2475" s="351" t="s">
        <v>560</v>
      </c>
      <c r="C2475" s="1013" t="str">
        <f>IF('statement of marks'!H64="","",'statement of marks'!H64)</f>
        <v>v 058</v>
      </c>
      <c r="D2475" s="1013"/>
      <c r="E2475" s="1013"/>
      <c r="F2475" s="1013"/>
      <c r="G2475" s="1013"/>
      <c r="H2475" s="1014"/>
    </row>
    <row r="2476" spans="1:8" ht="18.25" customHeight="1">
      <c r="A2476" s="305"/>
      <c r="B2476" s="351" t="s">
        <v>561</v>
      </c>
      <c r="C2476" s="1013" t="str">
        <f>IF('statement of marks'!I64="","",'statement of marks'!I64)</f>
        <v>c 058</v>
      </c>
      <c r="D2476" s="1013"/>
      <c r="E2476" s="1013"/>
      <c r="F2476" s="1013"/>
      <c r="G2476" s="1013"/>
      <c r="H2476" s="1014"/>
    </row>
    <row r="2477" spans="1:8" ht="18.25" customHeight="1">
      <c r="A2477" s="305"/>
      <c r="B2477" s="351" t="s">
        <v>562</v>
      </c>
      <c r="C2477" s="1013" t="str">
        <f>IF('statement of marks'!J64="","",'statement of marks'!J64)</f>
        <v>l 058</v>
      </c>
      <c r="D2477" s="1013"/>
      <c r="E2477" s="1013"/>
      <c r="F2477" s="1013"/>
      <c r="G2477" s="1013"/>
      <c r="H2477" s="1014"/>
    </row>
    <row r="2478" spans="1:8" ht="18.25" customHeight="1">
      <c r="A2478" s="305"/>
      <c r="B2478" s="351" t="s">
        <v>567</v>
      </c>
      <c r="C2478" s="317" t="str">
        <f>IF('statement of marks'!F64="","",'statement of marks'!F64)</f>
        <v/>
      </c>
      <c r="D2478" s="318" t="s">
        <v>602</v>
      </c>
      <c r="E2478" s="1037" t="str">
        <f>IF('statement of marks'!G64="","",'statement of marks'!G64)</f>
        <v/>
      </c>
      <c r="F2478" s="1037"/>
      <c r="G2478" s="1037"/>
      <c r="H2478" s="1038"/>
    </row>
    <row r="2479" spans="1:8" ht="18.25" customHeight="1">
      <c r="A2479" s="305"/>
      <c r="B2479" s="351" t="s">
        <v>565</v>
      </c>
      <c r="C2479" s="319" t="s">
        <v>592</v>
      </c>
      <c r="D2479" s="320" t="s">
        <v>593</v>
      </c>
      <c r="E2479" s="320" t="s">
        <v>594</v>
      </c>
      <c r="F2479" s="320" t="s">
        <v>595</v>
      </c>
      <c r="G2479" s="320" t="s">
        <v>596</v>
      </c>
      <c r="H2479" s="321"/>
    </row>
    <row r="2480" spans="1:8" ht="18.25" customHeight="1">
      <c r="A2480" s="305"/>
      <c r="B2480" s="350" t="s">
        <v>597</v>
      </c>
      <c r="C2480" s="323" t="str">
        <f>IF(AND('statement of marks'!$D$3=1,'statement of marks'!CX64="mRrh.kZ"),'statement of marks'!$F$3,"")</f>
        <v/>
      </c>
      <c r="D2480" s="323" t="str">
        <f>IF(AND('statement of marks'!$D$3=2,'statement of marks'!CX64="mRrh.kZ"),'statement of marks'!$F$3,"")</f>
        <v/>
      </c>
      <c r="E2480" s="323" t="str">
        <f>IF(AND('statement of marks'!$D$3=3,'statement of marks'!CX64="mRrh.kZ"),'statement of marks'!$F$3,"")</f>
        <v/>
      </c>
      <c r="F2480" s="323" t="str">
        <f>IF(AND('statement of marks'!$D$3=4,'statement of marks'!CX64="mRrh.kZ"),'statement of marks'!$F$3,"")</f>
        <v/>
      </c>
      <c r="G2480" s="323" t="str">
        <f>IF(AND('statement of marks'!$D$3=5,'statement of marks'!CX64="mRrh.kZ"),'statement of marks'!$F$3,"")</f>
        <v/>
      </c>
      <c r="H2480" s="321"/>
    </row>
    <row r="2481" spans="1:8" ht="18.25" customHeight="1">
      <c r="A2481" s="305"/>
      <c r="B2481" s="350" t="str">
        <f>'statement of marks'!$BZ$5</f>
        <v>fgUnh</v>
      </c>
      <c r="C2481" s="324"/>
      <c r="D2481" s="325"/>
      <c r="E2481" s="326" t="str">
        <f>IF(OR('statement of marks'!$CB64="",E2480=""),"",'statement of marks'!$CB64)</f>
        <v/>
      </c>
      <c r="F2481" s="326" t="str">
        <f>IF(OR('statement of marks'!$CB64="",F2480=""),"",'statement of marks'!$CB64)</f>
        <v/>
      </c>
      <c r="G2481" s="326" t="str">
        <f>IF(OR('statement of marks'!$CB64="",G2480=""),"",'statement of marks'!$CB64)</f>
        <v/>
      </c>
      <c r="H2481" s="321"/>
    </row>
    <row r="2482" spans="1:8" ht="18.25" customHeight="1">
      <c r="A2482" s="305"/>
      <c r="B2482" s="350" t="str">
        <f>'statement of marks'!$CC$5</f>
        <v>vaxszth</v>
      </c>
      <c r="C2482" s="324"/>
      <c r="D2482" s="325"/>
      <c r="E2482" s="326" t="str">
        <f>IF(OR('statement of marks'!$CE64="",E2480=""),"",'statement of marks'!$CE64)</f>
        <v/>
      </c>
      <c r="F2482" s="326" t="str">
        <f>IF(OR('statement of marks'!$CE64="",F2480=""),"",'statement of marks'!$CE64)</f>
        <v/>
      </c>
      <c r="G2482" s="326" t="str">
        <f>IF(OR('statement of marks'!$CE64="",G2480=""),"",'statement of marks'!$CE64)</f>
        <v/>
      </c>
      <c r="H2482" s="321"/>
    </row>
    <row r="2483" spans="1:8" ht="18.25" customHeight="1">
      <c r="A2483" s="305"/>
      <c r="B2483" s="350" t="str">
        <f>'statement of marks'!$CF$5</f>
        <v>xf.kr</v>
      </c>
      <c r="C2483" s="324"/>
      <c r="D2483" s="325"/>
      <c r="E2483" s="326" t="str">
        <f>IF(OR('statement of marks'!$CH64="",E2480=""),"",'statement of marks'!$CH64)</f>
        <v/>
      </c>
      <c r="F2483" s="326" t="str">
        <f>IF(OR('statement of marks'!$CH64="",F2480=""),"",'statement of marks'!$CH64)</f>
        <v/>
      </c>
      <c r="G2483" s="326" t="str">
        <f>IF(OR('statement of marks'!$CH64="",G2480=""),"",'statement of marks'!$CH64)</f>
        <v/>
      </c>
      <c r="H2483" s="321"/>
    </row>
    <row r="2484" spans="1:8" ht="18.25" customHeight="1">
      <c r="A2484" s="305"/>
      <c r="B2484" s="350" t="str">
        <f>'statement of marks'!$CI$5</f>
        <v>Ik;kZoj.k v/;;u</v>
      </c>
      <c r="C2484" s="324"/>
      <c r="D2484" s="325"/>
      <c r="E2484" s="326" t="str">
        <f>IF(OR('statement of marks'!$CK64="",E2481=""),"",'statement of marks'!$CK64)</f>
        <v/>
      </c>
      <c r="F2484" s="326" t="str">
        <f>IF(OR('statement of marks'!$CK64="",F2481=""),"",'statement of marks'!$CK64)</f>
        <v/>
      </c>
      <c r="G2484" s="326" t="str">
        <f>IF(OR('statement of marks'!$CK64="",G2481=""),"",'statement of marks'!$CK64)</f>
        <v/>
      </c>
      <c r="H2484" s="321"/>
    </row>
    <row r="2485" spans="1:8" ht="18.25" customHeight="1">
      <c r="A2485" s="305"/>
      <c r="B2485" s="350" t="str">
        <f>'statement of marks'!$CL$5</f>
        <v>dk;kZuqHko</v>
      </c>
      <c r="C2485" s="324"/>
      <c r="D2485" s="325"/>
      <c r="E2485" s="326" t="str">
        <f>IF(OR('statement of marks'!$CN64="",E2480=""),"",'statement of marks'!$CN64)</f>
        <v/>
      </c>
      <c r="F2485" s="326" t="str">
        <f>IF(OR('statement of marks'!$CN64="",F2480=""),"",'statement of marks'!$CN64)</f>
        <v/>
      </c>
      <c r="G2485" s="326" t="str">
        <f>IF(OR('statement of marks'!$CN64="",G2480=""),"",'statement of marks'!$CN64)</f>
        <v/>
      </c>
      <c r="H2485" s="321"/>
    </row>
    <row r="2486" spans="1:8" ht="18.25" customHeight="1">
      <c r="A2486" s="305"/>
      <c r="B2486" s="350" t="str">
        <f>'statement of marks'!$CO$5</f>
        <v>dyk f'k{kk</v>
      </c>
      <c r="C2486" s="324"/>
      <c r="D2486" s="325"/>
      <c r="E2486" s="327" t="str">
        <f>IF(OR('statement of marks'!$CQ64="",E2480=""),"",'statement of marks'!$CQ64)</f>
        <v/>
      </c>
      <c r="F2486" s="327" t="str">
        <f>IF(OR('statement of marks'!$CQ64="",F2480=""),"",'statement of marks'!$CQ64)</f>
        <v/>
      </c>
      <c r="G2486" s="327" t="str">
        <f>IF(OR('statement of marks'!$CQ64="",G2480=""),"",'statement of marks'!$CQ64)</f>
        <v/>
      </c>
      <c r="H2486" s="321"/>
    </row>
    <row r="2487" spans="1:8" ht="18.25" customHeight="1">
      <c r="A2487" s="305"/>
      <c r="B2487" s="328" t="s">
        <v>624</v>
      </c>
      <c r="C2487" s="329" t="str">
        <f>C2480</f>
        <v/>
      </c>
      <c r="D2487" s="329" t="str">
        <f>D2480</f>
        <v/>
      </c>
      <c r="E2487" s="330" t="str">
        <f>E2480</f>
        <v/>
      </c>
      <c r="F2487" s="329" t="str">
        <f>F2480</f>
        <v/>
      </c>
      <c r="G2487" s="329" t="str">
        <f>G2480</f>
        <v/>
      </c>
      <c r="H2487" s="321"/>
    </row>
    <row r="2488" spans="1:8" ht="18.25" customHeight="1">
      <c r="A2488" s="305"/>
      <c r="B2488" s="350" t="str">
        <f>'statement of marks'!$CV$5</f>
        <v>Nk= mifLFkfr</v>
      </c>
      <c r="C2488" s="331"/>
      <c r="D2488" s="331"/>
      <c r="E2488" s="332" t="str">
        <f>IF(OR('statement of marks'!$CV64="",E2480=""),"",'statement of marks'!$CV64)</f>
        <v/>
      </c>
      <c r="F2488" s="332" t="str">
        <f>IF(OR('statement of marks'!$CV64="",F2480=""),"",'statement of marks'!$CV64)</f>
        <v/>
      </c>
      <c r="G2488" s="332" t="str">
        <f>IF(OR('statement of marks'!$CV64="",G2480=""),"",'statement of marks'!$CV64)</f>
        <v/>
      </c>
      <c r="H2488" s="321"/>
    </row>
    <row r="2489" spans="1:8" ht="18.25" customHeight="1">
      <c r="A2489" s="305"/>
      <c r="B2489" s="350" t="str">
        <f>'statement of marks'!$CU$5</f>
        <v>dqy ehfVax</v>
      </c>
      <c r="C2489" s="333"/>
      <c r="D2489" s="333"/>
      <c r="E2489" s="333" t="str">
        <f>IF(OR('statement of marks'!$CU64="",E2480=""),"",'statement of marks'!$CU64)</f>
        <v/>
      </c>
      <c r="F2489" s="333" t="str">
        <f>IF(OR('statement of marks'!$CU64="",F2480=""),"",'statement of marks'!$CU64)</f>
        <v/>
      </c>
      <c r="G2489" s="333" t="str">
        <f>IF(OR('statement of marks'!$CU64="",G2480=""),"",'statement of marks'!$CU64)</f>
        <v/>
      </c>
      <c r="H2489" s="321"/>
    </row>
    <row r="2490" spans="1:8" ht="18.25" customHeight="1">
      <c r="A2490" s="305"/>
      <c r="B2490" s="350" t="s">
        <v>600</v>
      </c>
      <c r="C2490" s="333" t="str">
        <f>IF(OR(C2488="",C2489=""),"",C2488/C2489*100)</f>
        <v/>
      </c>
      <c r="D2490" s="333" t="str">
        <f t="shared" ref="D2490:G2490" si="60">IF(OR(D2488="",D2489=""),"",D2488/D2489*100)</f>
        <v/>
      </c>
      <c r="E2490" s="333" t="str">
        <f t="shared" si="60"/>
        <v/>
      </c>
      <c r="F2490" s="333" t="str">
        <f t="shared" si="60"/>
        <v/>
      </c>
      <c r="G2490" s="333" t="str">
        <f t="shared" si="60"/>
        <v/>
      </c>
      <c r="H2490" s="321"/>
    </row>
    <row r="2491" spans="1:8" ht="18.25" customHeight="1">
      <c r="A2491" s="305"/>
      <c r="B2491" s="350" t="s">
        <v>601</v>
      </c>
      <c r="C2491" s="333"/>
      <c r="D2491" s="333"/>
      <c r="E2491" s="333"/>
      <c r="F2491" s="333"/>
      <c r="G2491" s="333"/>
      <c r="H2491" s="321"/>
    </row>
    <row r="2492" spans="1:8" ht="18.25" customHeight="1">
      <c r="A2492" s="305"/>
      <c r="B2492" s="351" t="s">
        <v>598</v>
      </c>
      <c r="C2492" s="1028" t="str">
        <f>IF('statement of marks'!DE64="","",'statement of marks'!DE64)</f>
        <v/>
      </c>
      <c r="D2492" s="1029"/>
      <c r="E2492" s="1029"/>
      <c r="F2492" s="1029"/>
      <c r="G2492" s="1029"/>
      <c r="H2492" s="1030"/>
    </row>
    <row r="2493" spans="1:8" ht="18.25" customHeight="1">
      <c r="A2493" s="1033"/>
      <c r="B2493" s="1034"/>
      <c r="C2493" s="1026"/>
      <c r="D2493" s="1026"/>
      <c r="E2493" s="1026"/>
      <c r="F2493" s="1026"/>
      <c r="G2493" s="1026"/>
      <c r="H2493" s="1027"/>
    </row>
    <row r="2494" spans="1:8" ht="18.25" customHeight="1" thickBot="1">
      <c r="A2494" s="1031" t="s">
        <v>603</v>
      </c>
      <c r="B2494" s="1032"/>
      <c r="C2494" s="1032" t="s">
        <v>66</v>
      </c>
      <c r="D2494" s="1032"/>
      <c r="E2494" s="1032"/>
      <c r="F2494" s="1035" t="s">
        <v>604</v>
      </c>
      <c r="G2494" s="1035"/>
      <c r="H2494" s="1036"/>
    </row>
    <row r="2495" spans="1:8" ht="18.25" customHeight="1">
      <c r="A2495" s="1015" t="s">
        <v>572</v>
      </c>
      <c r="B2495" s="1016"/>
      <c r="C2495" s="1016"/>
      <c r="D2495" s="1016"/>
      <c r="E2495" s="1016"/>
      <c r="F2495" s="1016"/>
      <c r="G2495" s="1016"/>
      <c r="H2495" s="1017"/>
    </row>
    <row r="2496" spans="1:8" ht="18.25" customHeight="1">
      <c r="A2496" s="1018" t="s">
        <v>591</v>
      </c>
      <c r="B2496" s="1019"/>
      <c r="C2496" s="1019"/>
      <c r="D2496" s="1019"/>
      <c r="E2496" s="1019"/>
      <c r="F2496" s="1019"/>
      <c r="G2496" s="1019"/>
      <c r="H2496" s="1020"/>
    </row>
    <row r="2497" spans="1:8" ht="18.25" customHeight="1">
      <c r="A2497" s="305"/>
      <c r="B2497" s="1021" t="s">
        <v>67</v>
      </c>
      <c r="C2497" s="1021"/>
      <c r="D2497" s="306">
        <f>YEAR(details!F65)</f>
        <v>1900</v>
      </c>
      <c r="E2497" s="352" t="s">
        <v>574</v>
      </c>
      <c r="F2497" s="308" t="str">
        <f>'statement of marks'!$F$3</f>
        <v>2015-16</v>
      </c>
      <c r="G2497" s="1021" t="s">
        <v>575</v>
      </c>
      <c r="H2497" s="1022"/>
    </row>
    <row r="2498" spans="1:8" ht="18.25" customHeight="1">
      <c r="A2498" s="305"/>
      <c r="B2498" s="1000" t="s">
        <v>573</v>
      </c>
      <c r="C2498" s="1001"/>
      <c r="D2498" s="1013" t="str">
        <f>'statement of marks'!$A$1</f>
        <v>jk- ck- ek/;fed fo|ky; uohu] fuEckgsM+k</v>
      </c>
      <c r="E2498" s="1013"/>
      <c r="F2498" s="1013"/>
      <c r="G2498" s="1013"/>
      <c r="H2498" s="1014"/>
    </row>
    <row r="2499" spans="1:8" ht="18.25" customHeight="1">
      <c r="A2499" s="305"/>
      <c r="B2499" s="1000" t="str">
        <f>'statement of marks'!$H$3</f>
        <v xml:space="preserve">fo|ky; dk Mkbl dksM+ </v>
      </c>
      <c r="C2499" s="1001"/>
      <c r="D2499" s="1009" t="str">
        <f>'statement of marks'!$I$3</f>
        <v>00001</v>
      </c>
      <c r="E2499" s="1010"/>
      <c r="F2499" s="1011"/>
      <c r="G2499" s="1011"/>
      <c r="H2499" s="1012"/>
    </row>
    <row r="2500" spans="1:8" ht="18.25" customHeight="1">
      <c r="A2500" s="305"/>
      <c r="B2500" s="1000" t="s">
        <v>560</v>
      </c>
      <c r="C2500" s="1001"/>
      <c r="D2500" s="1013" t="str">
        <f>IF('statement of marks'!H65="","",'statement of marks'!H65)</f>
        <v>v 059</v>
      </c>
      <c r="E2500" s="1013"/>
      <c r="F2500" s="1013"/>
      <c r="G2500" s="1013"/>
      <c r="H2500" s="1014"/>
    </row>
    <row r="2501" spans="1:8" ht="18.25" customHeight="1">
      <c r="A2501" s="305"/>
      <c r="B2501" s="1000" t="s">
        <v>576</v>
      </c>
      <c r="C2501" s="1001"/>
      <c r="D2501" s="309" t="str">
        <f>IF('statement of marks'!C65="B","Nk=",IF('statement of marks'!C65="G","Nk=k",""))</f>
        <v/>
      </c>
      <c r="E2501" s="353" t="s">
        <v>566</v>
      </c>
      <c r="F2501" s="1040" t="str">
        <f>IF('statement of marks'!B65="","",'statement of marks'!B65)</f>
        <v/>
      </c>
      <c r="G2501" s="1040"/>
      <c r="H2501" s="1041"/>
    </row>
    <row r="2502" spans="1:8" ht="18.25" customHeight="1">
      <c r="A2502" s="305"/>
      <c r="B2502" s="1000" t="s">
        <v>562</v>
      </c>
      <c r="C2502" s="1001"/>
      <c r="D2502" s="1013" t="str">
        <f>IF('statement of marks'!J65="","",'statement of marks'!J65)</f>
        <v>l 059</v>
      </c>
      <c r="E2502" s="1013"/>
      <c r="F2502" s="1013"/>
      <c r="G2502" s="1013"/>
      <c r="H2502" s="1014"/>
    </row>
    <row r="2503" spans="1:8" ht="18.25" customHeight="1">
      <c r="A2503" s="305"/>
      <c r="B2503" s="1000" t="s">
        <v>561</v>
      </c>
      <c r="C2503" s="1001"/>
      <c r="D2503" s="1013" t="str">
        <f>IF('statement of marks'!I65="","",'statement of marks'!I65)</f>
        <v>c 059</v>
      </c>
      <c r="E2503" s="1013"/>
      <c r="F2503" s="1013"/>
      <c r="G2503" s="1013"/>
      <c r="H2503" s="1014"/>
    </row>
    <row r="2504" spans="1:8" ht="18.25" customHeight="1">
      <c r="A2504" s="305"/>
      <c r="B2504" s="1000" t="s">
        <v>578</v>
      </c>
      <c r="C2504" s="1001"/>
      <c r="D2504" s="1013" t="str">
        <f>IF(details!M65="","",details!M65)</f>
        <v/>
      </c>
      <c r="E2504" s="1013"/>
      <c r="F2504" s="1013"/>
      <c r="G2504" s="1013"/>
      <c r="H2504" s="1014"/>
    </row>
    <row r="2505" spans="1:8" ht="18.25" customHeight="1">
      <c r="A2505" s="305"/>
      <c r="B2505" s="1000" t="s">
        <v>623</v>
      </c>
      <c r="C2505" s="1001"/>
      <c r="D2505" s="1013" t="str">
        <f>IF(details!N65="","",details!N65)</f>
        <v/>
      </c>
      <c r="E2505" s="1013"/>
      <c r="F2505" s="1013"/>
      <c r="G2505" s="1013"/>
      <c r="H2505" s="1014"/>
    </row>
    <row r="2506" spans="1:8" ht="18.25" customHeight="1">
      <c r="A2506" s="305"/>
      <c r="B2506" s="1000" t="s">
        <v>64</v>
      </c>
      <c r="C2506" s="1001"/>
      <c r="D2506" s="311" t="str">
        <f>'statement of marks'!$D$3</f>
        <v>2 A</v>
      </c>
      <c r="E2506" s="312" t="s">
        <v>564</v>
      </c>
      <c r="F2506" s="313" t="str">
        <f>IF('statement of marks'!E65="","",'statement of marks'!E65)</f>
        <v/>
      </c>
      <c r="G2506" s="312" t="s">
        <v>577</v>
      </c>
      <c r="H2506" s="314" t="str">
        <f>IF(details!F65="","",details!F65)</f>
        <v/>
      </c>
    </row>
    <row r="2507" spans="1:8" ht="18.25" customHeight="1">
      <c r="A2507" s="305"/>
      <c r="B2507" s="1000" t="s">
        <v>567</v>
      </c>
      <c r="C2507" s="1001"/>
      <c r="D2507" s="1044" t="str">
        <f>IF('statement of marks'!F65="","",'statement of marks'!F65)</f>
        <v/>
      </c>
      <c r="E2507" s="1044"/>
      <c r="F2507" s="1044"/>
      <c r="G2507" s="1044"/>
      <c r="H2507" s="1045"/>
    </row>
    <row r="2508" spans="1:8" ht="18.25" customHeight="1">
      <c r="A2508" s="305"/>
      <c r="B2508" s="1000" t="s">
        <v>568</v>
      </c>
      <c r="C2508" s="1001"/>
      <c r="D2508" s="1037" t="str">
        <f>IF('statement of marks'!G65="","",'statement of marks'!G65)</f>
        <v/>
      </c>
      <c r="E2508" s="1037"/>
      <c r="F2508" s="1037"/>
      <c r="G2508" s="1037"/>
      <c r="H2508" s="1038"/>
    </row>
    <row r="2509" spans="1:8" ht="18.25" customHeight="1">
      <c r="A2509" s="305"/>
      <c r="B2509" s="1023" t="s">
        <v>579</v>
      </c>
      <c r="C2509" s="1024"/>
      <c r="D2509" s="1024"/>
      <c r="E2509" s="1025"/>
      <c r="F2509" s="1046" t="str">
        <f>IF(details!P65="","",details!P65)</f>
        <v/>
      </c>
      <c r="G2509" s="1046"/>
      <c r="H2509" s="1047"/>
    </row>
    <row r="2510" spans="1:8" ht="18.25" customHeight="1">
      <c r="A2510" s="305"/>
      <c r="B2510" s="1000" t="s">
        <v>583</v>
      </c>
      <c r="C2510" s="1001"/>
      <c r="D2510" s="1013" t="str">
        <f>IF(details!L65="","",details!L65)</f>
        <v>Ik 059</v>
      </c>
      <c r="E2510" s="1013"/>
      <c r="F2510" s="1013"/>
      <c r="G2510" s="1013"/>
      <c r="H2510" s="1014"/>
    </row>
    <row r="2511" spans="1:8" ht="18.25" customHeight="1">
      <c r="A2511" s="305"/>
      <c r="B2511" s="1000" t="s">
        <v>584</v>
      </c>
      <c r="C2511" s="1001"/>
      <c r="D2511" s="1013" t="str">
        <f>IF(details!O65="","",details!O65)</f>
        <v/>
      </c>
      <c r="E2511" s="1013"/>
      <c r="F2511" s="1013"/>
      <c r="G2511" s="1013"/>
      <c r="H2511" s="1014"/>
    </row>
    <row r="2512" spans="1:8" ht="18.25" customHeight="1">
      <c r="A2512" s="305"/>
      <c r="B2512" s="1000" t="s">
        <v>585</v>
      </c>
      <c r="C2512" s="1001"/>
      <c r="D2512" s="354" t="str">
        <f>IF('statement of marks'!CX65="mRrh.kZ",'statement of marks'!$D$3,"")</f>
        <v/>
      </c>
      <c r="E2512" s="1003" t="s">
        <v>586</v>
      </c>
      <c r="F2512" s="1003"/>
      <c r="G2512" s="1042" t="str">
        <f>IF(D2512="","",D2512+1)</f>
        <v/>
      </c>
      <c r="H2512" s="1043"/>
    </row>
    <row r="2513" spans="1:8" ht="18.25" customHeight="1">
      <c r="A2513" s="305"/>
      <c r="B2513" s="1000" t="s">
        <v>587</v>
      </c>
      <c r="C2513" s="1001"/>
      <c r="D2513" s="1049">
        <f>IF(details!$L$4="","",details!$L$4)</f>
        <v>42460</v>
      </c>
      <c r="E2513" s="1050"/>
      <c r="F2513" s="1003"/>
      <c r="G2513" s="1003"/>
      <c r="H2513" s="1048"/>
    </row>
    <row r="2514" spans="1:8" ht="18.25" customHeight="1">
      <c r="A2514" s="305"/>
      <c r="B2514" s="1003"/>
      <c r="C2514" s="1003"/>
      <c r="D2514" s="1004"/>
      <c r="E2514" s="1005"/>
      <c r="F2514" s="1002"/>
      <c r="G2514" s="1002"/>
      <c r="H2514" s="1008"/>
    </row>
    <row r="2515" spans="1:8" ht="18.25" customHeight="1">
      <c r="A2515" s="305"/>
      <c r="B2515" s="1003" t="str">
        <f>IF(details!$H$4="","",details!$H$4)</f>
        <v>Jherh js[kk oekZ</v>
      </c>
      <c r="C2515" s="1003"/>
      <c r="D2515" s="1004"/>
      <c r="E2515" s="1005"/>
      <c r="F2515" s="1002" t="str">
        <f>IF(details!$E$4="","",details!$E$4)</f>
        <v>Jh jk/ks';ke tk'kh</v>
      </c>
      <c r="G2515" s="1002"/>
      <c r="H2515" s="1008"/>
    </row>
    <row r="2516" spans="1:8" ht="18.25" customHeight="1">
      <c r="A2516" s="1039" t="s">
        <v>588</v>
      </c>
      <c r="B2516" s="1002"/>
      <c r="C2516" s="1002"/>
      <c r="D2516" s="1002" t="s">
        <v>589</v>
      </c>
      <c r="E2516" s="1002"/>
      <c r="F2516" s="1002" t="s">
        <v>590</v>
      </c>
      <c r="G2516" s="1002"/>
      <c r="H2516" s="1008"/>
    </row>
    <row r="2517" spans="1:8" ht="18.25" customHeight="1">
      <c r="A2517" s="1018" t="s">
        <v>599</v>
      </c>
      <c r="B2517" s="1019"/>
      <c r="C2517" s="1019"/>
      <c r="D2517" s="1019"/>
      <c r="E2517" s="1019"/>
      <c r="F2517" s="1019"/>
      <c r="G2517" s="1019"/>
      <c r="H2517" s="1020"/>
    </row>
    <row r="2518" spans="1:8" ht="18.25" customHeight="1">
      <c r="A2518" s="305"/>
      <c r="B2518" s="351" t="s">
        <v>560</v>
      </c>
      <c r="C2518" s="1013" t="str">
        <f>IF('statement of marks'!H65="","",'statement of marks'!H65)</f>
        <v>v 059</v>
      </c>
      <c r="D2518" s="1013"/>
      <c r="E2518" s="1013"/>
      <c r="F2518" s="1013"/>
      <c r="G2518" s="1013"/>
      <c r="H2518" s="1014"/>
    </row>
    <row r="2519" spans="1:8" ht="18.25" customHeight="1">
      <c r="A2519" s="305"/>
      <c r="B2519" s="351" t="s">
        <v>561</v>
      </c>
      <c r="C2519" s="1013" t="str">
        <f>IF('statement of marks'!I65="","",'statement of marks'!I65)</f>
        <v>c 059</v>
      </c>
      <c r="D2519" s="1013"/>
      <c r="E2519" s="1013"/>
      <c r="F2519" s="1013"/>
      <c r="G2519" s="1013"/>
      <c r="H2519" s="1014"/>
    </row>
    <row r="2520" spans="1:8" ht="18.25" customHeight="1">
      <c r="A2520" s="305"/>
      <c r="B2520" s="351" t="s">
        <v>562</v>
      </c>
      <c r="C2520" s="1013" t="str">
        <f>IF('statement of marks'!J65="","",'statement of marks'!J65)</f>
        <v>l 059</v>
      </c>
      <c r="D2520" s="1013"/>
      <c r="E2520" s="1013"/>
      <c r="F2520" s="1013"/>
      <c r="G2520" s="1013"/>
      <c r="H2520" s="1014"/>
    </row>
    <row r="2521" spans="1:8" ht="18.25" customHeight="1">
      <c r="A2521" s="305"/>
      <c r="B2521" s="351" t="s">
        <v>567</v>
      </c>
      <c r="C2521" s="317" t="str">
        <f>IF('statement of marks'!F65="","",'statement of marks'!F65)</f>
        <v/>
      </c>
      <c r="D2521" s="318" t="s">
        <v>602</v>
      </c>
      <c r="E2521" s="1037" t="str">
        <f>IF('statement of marks'!G65="","",'statement of marks'!G65)</f>
        <v/>
      </c>
      <c r="F2521" s="1037"/>
      <c r="G2521" s="1037"/>
      <c r="H2521" s="1038"/>
    </row>
    <row r="2522" spans="1:8" ht="18.25" customHeight="1">
      <c r="A2522" s="305"/>
      <c r="B2522" s="351" t="s">
        <v>565</v>
      </c>
      <c r="C2522" s="319" t="s">
        <v>592</v>
      </c>
      <c r="D2522" s="320" t="s">
        <v>593</v>
      </c>
      <c r="E2522" s="320" t="s">
        <v>594</v>
      </c>
      <c r="F2522" s="320" t="s">
        <v>595</v>
      </c>
      <c r="G2522" s="320" t="s">
        <v>596</v>
      </c>
      <c r="H2522" s="321"/>
    </row>
    <row r="2523" spans="1:8" ht="18.25" customHeight="1">
      <c r="A2523" s="305"/>
      <c r="B2523" s="350" t="s">
        <v>597</v>
      </c>
      <c r="C2523" s="323" t="str">
        <f>IF(AND('statement of marks'!$D$3=1,'statement of marks'!CX65="mRrh.kZ"),'statement of marks'!$F$3,"")</f>
        <v/>
      </c>
      <c r="D2523" s="323" t="str">
        <f>IF(AND('statement of marks'!$D$3=2,'statement of marks'!CX65="mRrh.kZ"),'statement of marks'!$F$3,"")</f>
        <v/>
      </c>
      <c r="E2523" s="323" t="str">
        <f>IF(AND('statement of marks'!$D$3=3,'statement of marks'!CX65="mRrh.kZ"),'statement of marks'!$F$3,"")</f>
        <v/>
      </c>
      <c r="F2523" s="323" t="str">
        <f>IF(AND('statement of marks'!$D$3=4,'statement of marks'!CX65="mRrh.kZ"),'statement of marks'!$F$3,"")</f>
        <v/>
      </c>
      <c r="G2523" s="323" t="str">
        <f>IF(AND('statement of marks'!$D$3=5,'statement of marks'!CX65="mRrh.kZ"),'statement of marks'!$F$3,"")</f>
        <v/>
      </c>
      <c r="H2523" s="321"/>
    </row>
    <row r="2524" spans="1:8" ht="18.25" customHeight="1">
      <c r="A2524" s="305"/>
      <c r="B2524" s="350" t="str">
        <f>'statement of marks'!$BZ$5</f>
        <v>fgUnh</v>
      </c>
      <c r="C2524" s="324"/>
      <c r="D2524" s="325"/>
      <c r="E2524" s="326" t="str">
        <f>IF(OR('statement of marks'!$CB65="",E2523=""),"",'statement of marks'!$CB65)</f>
        <v/>
      </c>
      <c r="F2524" s="326" t="str">
        <f>IF(OR('statement of marks'!$CB65="",F2523=""),"",'statement of marks'!$CB65)</f>
        <v/>
      </c>
      <c r="G2524" s="326" t="str">
        <f>IF(OR('statement of marks'!$CB65="",G2523=""),"",'statement of marks'!$CB65)</f>
        <v/>
      </c>
      <c r="H2524" s="321"/>
    </row>
    <row r="2525" spans="1:8" ht="18.25" customHeight="1">
      <c r="A2525" s="305"/>
      <c r="B2525" s="350" t="str">
        <f>'statement of marks'!$CC$5</f>
        <v>vaxszth</v>
      </c>
      <c r="C2525" s="324"/>
      <c r="D2525" s="325"/>
      <c r="E2525" s="326" t="str">
        <f>IF(OR('statement of marks'!$CE65="",E2523=""),"",'statement of marks'!$CE65)</f>
        <v/>
      </c>
      <c r="F2525" s="326" t="str">
        <f>IF(OR('statement of marks'!$CE65="",F2523=""),"",'statement of marks'!$CE65)</f>
        <v/>
      </c>
      <c r="G2525" s="326" t="str">
        <f>IF(OR('statement of marks'!$CE65="",G2523=""),"",'statement of marks'!$CE65)</f>
        <v/>
      </c>
      <c r="H2525" s="321"/>
    </row>
    <row r="2526" spans="1:8" ht="18.25" customHeight="1">
      <c r="A2526" s="305"/>
      <c r="B2526" s="350" t="str">
        <f>'statement of marks'!$CF$5</f>
        <v>xf.kr</v>
      </c>
      <c r="C2526" s="324"/>
      <c r="D2526" s="325"/>
      <c r="E2526" s="326" t="str">
        <f>IF(OR('statement of marks'!$CH65="",E2523=""),"",'statement of marks'!$CH65)</f>
        <v/>
      </c>
      <c r="F2526" s="326" t="str">
        <f>IF(OR('statement of marks'!$CH65="",F2523=""),"",'statement of marks'!$CH65)</f>
        <v/>
      </c>
      <c r="G2526" s="326" t="str">
        <f>IF(OR('statement of marks'!$CH65="",G2523=""),"",'statement of marks'!$CH65)</f>
        <v/>
      </c>
      <c r="H2526" s="321"/>
    </row>
    <row r="2527" spans="1:8" ht="18.25" customHeight="1">
      <c r="A2527" s="305"/>
      <c r="B2527" s="350" t="str">
        <f>'statement of marks'!$CI$5</f>
        <v>Ik;kZoj.k v/;;u</v>
      </c>
      <c r="C2527" s="324"/>
      <c r="D2527" s="325"/>
      <c r="E2527" s="326" t="str">
        <f>IF(OR('statement of marks'!$CK65="",E2524=""),"",'statement of marks'!$CK65)</f>
        <v/>
      </c>
      <c r="F2527" s="326" t="str">
        <f>IF(OR('statement of marks'!$CK65="",F2524=""),"",'statement of marks'!$CK65)</f>
        <v/>
      </c>
      <c r="G2527" s="326" t="str">
        <f>IF(OR('statement of marks'!$CK65="",G2524=""),"",'statement of marks'!$CK65)</f>
        <v/>
      </c>
      <c r="H2527" s="321"/>
    </row>
    <row r="2528" spans="1:8" ht="18.25" customHeight="1">
      <c r="A2528" s="305"/>
      <c r="B2528" s="350" t="str">
        <f>'statement of marks'!$CL$5</f>
        <v>dk;kZuqHko</v>
      </c>
      <c r="C2528" s="324"/>
      <c r="D2528" s="325"/>
      <c r="E2528" s="326" t="str">
        <f>IF(OR('statement of marks'!$CN65="",E2523=""),"",'statement of marks'!$CN65)</f>
        <v/>
      </c>
      <c r="F2528" s="326" t="str">
        <f>IF(OR('statement of marks'!$CN65="",F2523=""),"",'statement of marks'!$CN65)</f>
        <v/>
      </c>
      <c r="G2528" s="326" t="str">
        <f>IF(OR('statement of marks'!$CN65="",G2523=""),"",'statement of marks'!$CN65)</f>
        <v/>
      </c>
      <c r="H2528" s="321"/>
    </row>
    <row r="2529" spans="1:8" ht="18.25" customHeight="1">
      <c r="A2529" s="305"/>
      <c r="B2529" s="350" t="str">
        <f>'statement of marks'!$CO$5</f>
        <v>dyk f'k{kk</v>
      </c>
      <c r="C2529" s="324"/>
      <c r="D2529" s="325"/>
      <c r="E2529" s="327" t="str">
        <f>IF(OR('statement of marks'!$CQ65="",E2523=""),"",'statement of marks'!$CQ65)</f>
        <v/>
      </c>
      <c r="F2529" s="327" t="str">
        <f>IF(OR('statement of marks'!$CQ65="",F2523=""),"",'statement of marks'!$CQ65)</f>
        <v/>
      </c>
      <c r="G2529" s="327" t="str">
        <f>IF(OR('statement of marks'!$CQ65="",G2523=""),"",'statement of marks'!$CQ65)</f>
        <v/>
      </c>
      <c r="H2529" s="321"/>
    </row>
    <row r="2530" spans="1:8" ht="18.25" customHeight="1">
      <c r="A2530" s="305"/>
      <c r="B2530" s="328" t="s">
        <v>624</v>
      </c>
      <c r="C2530" s="329" t="str">
        <f>C2523</f>
        <v/>
      </c>
      <c r="D2530" s="329" t="str">
        <f>D2523</f>
        <v/>
      </c>
      <c r="E2530" s="330" t="str">
        <f>E2523</f>
        <v/>
      </c>
      <c r="F2530" s="329" t="str">
        <f>F2523</f>
        <v/>
      </c>
      <c r="G2530" s="329" t="str">
        <f>G2523</f>
        <v/>
      </c>
      <c r="H2530" s="321"/>
    </row>
    <row r="2531" spans="1:8" ht="18.25" customHeight="1">
      <c r="A2531" s="305"/>
      <c r="B2531" s="350" t="str">
        <f>'statement of marks'!$CV$5</f>
        <v>Nk= mifLFkfr</v>
      </c>
      <c r="C2531" s="331"/>
      <c r="D2531" s="331"/>
      <c r="E2531" s="332" t="str">
        <f>IF(OR('statement of marks'!$CV65="",E2523=""),"",'statement of marks'!$CV65)</f>
        <v/>
      </c>
      <c r="F2531" s="332" t="str">
        <f>IF(OR('statement of marks'!$CV65="",F2523=""),"",'statement of marks'!$CV65)</f>
        <v/>
      </c>
      <c r="G2531" s="332" t="str">
        <f>IF(OR('statement of marks'!$CV65="",G2523=""),"",'statement of marks'!$CV65)</f>
        <v/>
      </c>
      <c r="H2531" s="321"/>
    </row>
    <row r="2532" spans="1:8" ht="18.25" customHeight="1">
      <c r="A2532" s="305"/>
      <c r="B2532" s="350" t="str">
        <f>'statement of marks'!$CU$5</f>
        <v>dqy ehfVax</v>
      </c>
      <c r="C2532" s="333"/>
      <c r="D2532" s="333"/>
      <c r="E2532" s="333" t="str">
        <f>IF(OR('statement of marks'!$CU65="",E2523=""),"",'statement of marks'!$CU65)</f>
        <v/>
      </c>
      <c r="F2532" s="333" t="str">
        <f>IF(OR('statement of marks'!$CU65="",F2523=""),"",'statement of marks'!$CU65)</f>
        <v/>
      </c>
      <c r="G2532" s="333" t="str">
        <f>IF(OR('statement of marks'!$CU65="",G2523=""),"",'statement of marks'!$CU65)</f>
        <v/>
      </c>
      <c r="H2532" s="321"/>
    </row>
    <row r="2533" spans="1:8" ht="18.25" customHeight="1">
      <c r="A2533" s="305"/>
      <c r="B2533" s="350" t="s">
        <v>600</v>
      </c>
      <c r="C2533" s="333" t="str">
        <f>IF(OR(C2531="",C2532=""),"",C2531/C2532*100)</f>
        <v/>
      </c>
      <c r="D2533" s="333" t="str">
        <f t="shared" ref="D2533:G2533" si="61">IF(OR(D2531="",D2532=""),"",D2531/D2532*100)</f>
        <v/>
      </c>
      <c r="E2533" s="333" t="str">
        <f t="shared" si="61"/>
        <v/>
      </c>
      <c r="F2533" s="333" t="str">
        <f t="shared" si="61"/>
        <v/>
      </c>
      <c r="G2533" s="333" t="str">
        <f t="shared" si="61"/>
        <v/>
      </c>
      <c r="H2533" s="321"/>
    </row>
    <row r="2534" spans="1:8" ht="18.25" customHeight="1">
      <c r="A2534" s="305"/>
      <c r="B2534" s="350" t="s">
        <v>601</v>
      </c>
      <c r="C2534" s="333"/>
      <c r="D2534" s="333"/>
      <c r="E2534" s="333"/>
      <c r="F2534" s="333"/>
      <c r="G2534" s="333"/>
      <c r="H2534" s="321"/>
    </row>
    <row r="2535" spans="1:8" ht="18.25" customHeight="1">
      <c r="A2535" s="305"/>
      <c r="B2535" s="351" t="s">
        <v>598</v>
      </c>
      <c r="C2535" s="1028" t="str">
        <f>IF('statement of marks'!DE65="","",'statement of marks'!DE65)</f>
        <v/>
      </c>
      <c r="D2535" s="1029"/>
      <c r="E2535" s="1029"/>
      <c r="F2535" s="1029"/>
      <c r="G2535" s="1029"/>
      <c r="H2535" s="1030"/>
    </row>
    <row r="2536" spans="1:8" ht="18.25" customHeight="1">
      <c r="A2536" s="1033"/>
      <c r="B2536" s="1034"/>
      <c r="C2536" s="1026"/>
      <c r="D2536" s="1026"/>
      <c r="E2536" s="1026"/>
      <c r="F2536" s="1026"/>
      <c r="G2536" s="1026"/>
      <c r="H2536" s="1027"/>
    </row>
    <row r="2537" spans="1:8" ht="18.25" customHeight="1" thickBot="1">
      <c r="A2537" s="1031" t="s">
        <v>603</v>
      </c>
      <c r="B2537" s="1032"/>
      <c r="C2537" s="1032" t="s">
        <v>66</v>
      </c>
      <c r="D2537" s="1032"/>
      <c r="E2537" s="1032"/>
      <c r="F2537" s="1035" t="s">
        <v>604</v>
      </c>
      <c r="G2537" s="1035"/>
      <c r="H2537" s="1036"/>
    </row>
    <row r="2538" spans="1:8" ht="18.25" customHeight="1">
      <c r="A2538" s="1015" t="s">
        <v>572</v>
      </c>
      <c r="B2538" s="1016"/>
      <c r="C2538" s="1016"/>
      <c r="D2538" s="1016"/>
      <c r="E2538" s="1016"/>
      <c r="F2538" s="1016"/>
      <c r="G2538" s="1016"/>
      <c r="H2538" s="1017"/>
    </row>
    <row r="2539" spans="1:8" ht="18.25" customHeight="1">
      <c r="A2539" s="1018" t="s">
        <v>591</v>
      </c>
      <c r="B2539" s="1019"/>
      <c r="C2539" s="1019"/>
      <c r="D2539" s="1019"/>
      <c r="E2539" s="1019"/>
      <c r="F2539" s="1019"/>
      <c r="G2539" s="1019"/>
      <c r="H2539" s="1020"/>
    </row>
    <row r="2540" spans="1:8" ht="18.25" customHeight="1">
      <c r="A2540" s="305"/>
      <c r="B2540" s="1021" t="s">
        <v>67</v>
      </c>
      <c r="C2540" s="1021"/>
      <c r="D2540" s="306">
        <f>YEAR(details!F66)</f>
        <v>1900</v>
      </c>
      <c r="E2540" s="352" t="s">
        <v>574</v>
      </c>
      <c r="F2540" s="308" t="str">
        <f>'statement of marks'!$F$3</f>
        <v>2015-16</v>
      </c>
      <c r="G2540" s="1021" t="s">
        <v>575</v>
      </c>
      <c r="H2540" s="1022"/>
    </row>
    <row r="2541" spans="1:8" ht="18.25" customHeight="1">
      <c r="A2541" s="305"/>
      <c r="B2541" s="1000" t="s">
        <v>573</v>
      </c>
      <c r="C2541" s="1001"/>
      <c r="D2541" s="1013" t="str">
        <f>'statement of marks'!$A$1</f>
        <v>jk- ck- ek/;fed fo|ky; uohu] fuEckgsM+k</v>
      </c>
      <c r="E2541" s="1013"/>
      <c r="F2541" s="1013"/>
      <c r="G2541" s="1013"/>
      <c r="H2541" s="1014"/>
    </row>
    <row r="2542" spans="1:8" ht="18.25" customHeight="1">
      <c r="A2542" s="305"/>
      <c r="B2542" s="1000" t="str">
        <f>'statement of marks'!$H$3</f>
        <v xml:space="preserve">fo|ky; dk Mkbl dksM+ </v>
      </c>
      <c r="C2542" s="1001"/>
      <c r="D2542" s="1009" t="str">
        <f>'statement of marks'!$I$3</f>
        <v>00001</v>
      </c>
      <c r="E2542" s="1010"/>
      <c r="F2542" s="1011"/>
      <c r="G2542" s="1011"/>
      <c r="H2542" s="1012"/>
    </row>
    <row r="2543" spans="1:8" ht="18.25" customHeight="1">
      <c r="A2543" s="305"/>
      <c r="B2543" s="1000" t="s">
        <v>560</v>
      </c>
      <c r="C2543" s="1001"/>
      <c r="D2543" s="1013" t="str">
        <f>IF('statement of marks'!H66="","",'statement of marks'!H66)</f>
        <v>v 060</v>
      </c>
      <c r="E2543" s="1013"/>
      <c r="F2543" s="1013"/>
      <c r="G2543" s="1013"/>
      <c r="H2543" s="1014"/>
    </row>
    <row r="2544" spans="1:8" ht="18.25" customHeight="1">
      <c r="A2544" s="305"/>
      <c r="B2544" s="1000" t="s">
        <v>576</v>
      </c>
      <c r="C2544" s="1001"/>
      <c r="D2544" s="309" t="str">
        <f>IF('statement of marks'!C66="B","Nk=",IF('statement of marks'!C66="G","Nk=k",""))</f>
        <v/>
      </c>
      <c r="E2544" s="353" t="s">
        <v>566</v>
      </c>
      <c r="F2544" s="1040" t="str">
        <f>IF('statement of marks'!B66="","",'statement of marks'!B66)</f>
        <v/>
      </c>
      <c r="G2544" s="1040"/>
      <c r="H2544" s="1041"/>
    </row>
    <row r="2545" spans="1:8" ht="18.25" customHeight="1">
      <c r="A2545" s="305"/>
      <c r="B2545" s="1000" t="s">
        <v>562</v>
      </c>
      <c r="C2545" s="1001"/>
      <c r="D2545" s="1013" t="str">
        <f>IF('statement of marks'!J66="","",'statement of marks'!J66)</f>
        <v>l 060</v>
      </c>
      <c r="E2545" s="1013"/>
      <c r="F2545" s="1013"/>
      <c r="G2545" s="1013"/>
      <c r="H2545" s="1014"/>
    </row>
    <row r="2546" spans="1:8" ht="18.25" customHeight="1">
      <c r="A2546" s="305"/>
      <c r="B2546" s="1000" t="s">
        <v>561</v>
      </c>
      <c r="C2546" s="1001"/>
      <c r="D2546" s="1013" t="str">
        <f>IF('statement of marks'!I66="","",'statement of marks'!I66)</f>
        <v>c 060</v>
      </c>
      <c r="E2546" s="1013"/>
      <c r="F2546" s="1013"/>
      <c r="G2546" s="1013"/>
      <c r="H2546" s="1014"/>
    </row>
    <row r="2547" spans="1:8" ht="18.25" customHeight="1">
      <c r="A2547" s="305"/>
      <c r="B2547" s="1000" t="s">
        <v>578</v>
      </c>
      <c r="C2547" s="1001"/>
      <c r="D2547" s="1013" t="str">
        <f>IF(details!M66="","",details!M66)</f>
        <v/>
      </c>
      <c r="E2547" s="1013"/>
      <c r="F2547" s="1013"/>
      <c r="G2547" s="1013"/>
      <c r="H2547" s="1014"/>
    </row>
    <row r="2548" spans="1:8" ht="18.25" customHeight="1">
      <c r="A2548" s="305"/>
      <c r="B2548" s="1000" t="s">
        <v>623</v>
      </c>
      <c r="C2548" s="1001"/>
      <c r="D2548" s="1013" t="str">
        <f>IF(details!N66="","",details!N66)</f>
        <v/>
      </c>
      <c r="E2548" s="1013"/>
      <c r="F2548" s="1013"/>
      <c r="G2548" s="1013"/>
      <c r="H2548" s="1014"/>
    </row>
    <row r="2549" spans="1:8" ht="18.25" customHeight="1">
      <c r="A2549" s="305"/>
      <c r="B2549" s="1000" t="s">
        <v>64</v>
      </c>
      <c r="C2549" s="1001"/>
      <c r="D2549" s="311" t="str">
        <f>'statement of marks'!$D$3</f>
        <v>2 A</v>
      </c>
      <c r="E2549" s="312" t="s">
        <v>564</v>
      </c>
      <c r="F2549" s="313" t="str">
        <f>IF('statement of marks'!E66="","",'statement of marks'!E66)</f>
        <v/>
      </c>
      <c r="G2549" s="312" t="s">
        <v>577</v>
      </c>
      <c r="H2549" s="314" t="str">
        <f>IF(details!F66="","",details!F66)</f>
        <v/>
      </c>
    </row>
    <row r="2550" spans="1:8" ht="18.25" customHeight="1">
      <c r="A2550" s="305"/>
      <c r="B2550" s="1000" t="s">
        <v>567</v>
      </c>
      <c r="C2550" s="1001"/>
      <c r="D2550" s="1044" t="str">
        <f>IF('statement of marks'!F66="","",'statement of marks'!F66)</f>
        <v/>
      </c>
      <c r="E2550" s="1044"/>
      <c r="F2550" s="1044"/>
      <c r="G2550" s="1044"/>
      <c r="H2550" s="1045"/>
    </row>
    <row r="2551" spans="1:8" ht="18.25" customHeight="1">
      <c r="A2551" s="305"/>
      <c r="B2551" s="1000" t="s">
        <v>568</v>
      </c>
      <c r="C2551" s="1001"/>
      <c r="D2551" s="1037" t="str">
        <f>IF('statement of marks'!G66="","",'statement of marks'!G66)</f>
        <v/>
      </c>
      <c r="E2551" s="1037"/>
      <c r="F2551" s="1037"/>
      <c r="G2551" s="1037"/>
      <c r="H2551" s="1038"/>
    </row>
    <row r="2552" spans="1:8" ht="18.25" customHeight="1">
      <c r="A2552" s="305"/>
      <c r="B2552" s="1023" t="s">
        <v>579</v>
      </c>
      <c r="C2552" s="1024"/>
      <c r="D2552" s="1024"/>
      <c r="E2552" s="1025"/>
      <c r="F2552" s="1046" t="str">
        <f>IF(details!P66="","",details!P66)</f>
        <v/>
      </c>
      <c r="G2552" s="1046"/>
      <c r="H2552" s="1047"/>
    </row>
    <row r="2553" spans="1:8" ht="18.25" customHeight="1">
      <c r="A2553" s="305"/>
      <c r="B2553" s="1000" t="s">
        <v>583</v>
      </c>
      <c r="C2553" s="1001"/>
      <c r="D2553" s="1013" t="str">
        <f>IF(details!L66="","",details!L66)</f>
        <v>Ik 060</v>
      </c>
      <c r="E2553" s="1013"/>
      <c r="F2553" s="1013"/>
      <c r="G2553" s="1013"/>
      <c r="H2553" s="1014"/>
    </row>
    <row r="2554" spans="1:8" ht="18.25" customHeight="1">
      <c r="A2554" s="305"/>
      <c r="B2554" s="1000" t="s">
        <v>584</v>
      </c>
      <c r="C2554" s="1001"/>
      <c r="D2554" s="1013" t="str">
        <f>IF(details!O66="","",details!O66)</f>
        <v/>
      </c>
      <c r="E2554" s="1013"/>
      <c r="F2554" s="1013"/>
      <c r="G2554" s="1013"/>
      <c r="H2554" s="1014"/>
    </row>
    <row r="2555" spans="1:8" ht="18.25" customHeight="1">
      <c r="A2555" s="305"/>
      <c r="B2555" s="1000" t="s">
        <v>585</v>
      </c>
      <c r="C2555" s="1001"/>
      <c r="D2555" s="354" t="str">
        <f>IF('statement of marks'!CX66="mRrh.kZ",'statement of marks'!$D$3,"")</f>
        <v/>
      </c>
      <c r="E2555" s="1003" t="s">
        <v>586</v>
      </c>
      <c r="F2555" s="1003"/>
      <c r="G2555" s="1042" t="str">
        <f>IF(D2555="","",D2555+1)</f>
        <v/>
      </c>
      <c r="H2555" s="1043"/>
    </row>
    <row r="2556" spans="1:8" ht="18.25" customHeight="1">
      <c r="A2556" s="305"/>
      <c r="B2556" s="1000" t="s">
        <v>587</v>
      </c>
      <c r="C2556" s="1001"/>
      <c r="D2556" s="1049">
        <f>IF(details!$L$4="","",details!$L$4)</f>
        <v>42460</v>
      </c>
      <c r="E2556" s="1050"/>
      <c r="F2556" s="1003"/>
      <c r="G2556" s="1003"/>
      <c r="H2556" s="1048"/>
    </row>
    <row r="2557" spans="1:8" ht="18.25" customHeight="1">
      <c r="A2557" s="305"/>
      <c r="B2557" s="1003"/>
      <c r="C2557" s="1003"/>
      <c r="D2557" s="1004"/>
      <c r="E2557" s="1005"/>
      <c r="F2557" s="1002"/>
      <c r="G2557" s="1002"/>
      <c r="H2557" s="1008"/>
    </row>
    <row r="2558" spans="1:8" ht="18.25" customHeight="1">
      <c r="A2558" s="305"/>
      <c r="B2558" s="1003" t="str">
        <f>IF(details!$H$4="","",details!$H$4)</f>
        <v>Jherh js[kk oekZ</v>
      </c>
      <c r="C2558" s="1003"/>
      <c r="D2558" s="1004"/>
      <c r="E2558" s="1005"/>
      <c r="F2558" s="1002" t="str">
        <f>IF(details!$E$4="","",details!$E$4)</f>
        <v>Jh jk/ks';ke tk'kh</v>
      </c>
      <c r="G2558" s="1002"/>
      <c r="H2558" s="1008"/>
    </row>
    <row r="2559" spans="1:8" ht="18.25" customHeight="1">
      <c r="A2559" s="1039" t="s">
        <v>588</v>
      </c>
      <c r="B2559" s="1002"/>
      <c r="C2559" s="1002"/>
      <c r="D2559" s="1002" t="s">
        <v>589</v>
      </c>
      <c r="E2559" s="1002"/>
      <c r="F2559" s="1002" t="s">
        <v>590</v>
      </c>
      <c r="G2559" s="1002"/>
      <c r="H2559" s="1008"/>
    </row>
    <row r="2560" spans="1:8" ht="18.25" customHeight="1">
      <c r="A2560" s="1018" t="s">
        <v>599</v>
      </c>
      <c r="B2560" s="1019"/>
      <c r="C2560" s="1019"/>
      <c r="D2560" s="1019"/>
      <c r="E2560" s="1019"/>
      <c r="F2560" s="1019"/>
      <c r="G2560" s="1019"/>
      <c r="H2560" s="1020"/>
    </row>
    <row r="2561" spans="1:8" ht="18.25" customHeight="1">
      <c r="A2561" s="305"/>
      <c r="B2561" s="351" t="s">
        <v>560</v>
      </c>
      <c r="C2561" s="1013" t="str">
        <f>IF('statement of marks'!H66="","",'statement of marks'!H66)</f>
        <v>v 060</v>
      </c>
      <c r="D2561" s="1013"/>
      <c r="E2561" s="1013"/>
      <c r="F2561" s="1013"/>
      <c r="G2561" s="1013"/>
      <c r="H2561" s="1014"/>
    </row>
    <row r="2562" spans="1:8" ht="18.25" customHeight="1">
      <c r="A2562" s="305"/>
      <c r="B2562" s="351" t="s">
        <v>561</v>
      </c>
      <c r="C2562" s="1013" t="str">
        <f>IF('statement of marks'!I66="","",'statement of marks'!I66)</f>
        <v>c 060</v>
      </c>
      <c r="D2562" s="1013"/>
      <c r="E2562" s="1013"/>
      <c r="F2562" s="1013"/>
      <c r="G2562" s="1013"/>
      <c r="H2562" s="1014"/>
    </row>
    <row r="2563" spans="1:8" ht="18.25" customHeight="1">
      <c r="A2563" s="305"/>
      <c r="B2563" s="351" t="s">
        <v>562</v>
      </c>
      <c r="C2563" s="1013" t="str">
        <f>IF('statement of marks'!J66="","",'statement of marks'!J66)</f>
        <v>l 060</v>
      </c>
      <c r="D2563" s="1013"/>
      <c r="E2563" s="1013"/>
      <c r="F2563" s="1013"/>
      <c r="G2563" s="1013"/>
      <c r="H2563" s="1014"/>
    </row>
    <row r="2564" spans="1:8" ht="18.25" customHeight="1">
      <c r="A2564" s="305"/>
      <c r="B2564" s="351" t="s">
        <v>567</v>
      </c>
      <c r="C2564" s="317" t="str">
        <f>IF('statement of marks'!F66="","",'statement of marks'!F66)</f>
        <v/>
      </c>
      <c r="D2564" s="318" t="s">
        <v>602</v>
      </c>
      <c r="E2564" s="1037" t="str">
        <f>IF('statement of marks'!G66="","",'statement of marks'!G66)</f>
        <v/>
      </c>
      <c r="F2564" s="1037"/>
      <c r="G2564" s="1037"/>
      <c r="H2564" s="1038"/>
    </row>
    <row r="2565" spans="1:8" ht="18.25" customHeight="1">
      <c r="A2565" s="305"/>
      <c r="B2565" s="351" t="s">
        <v>565</v>
      </c>
      <c r="C2565" s="319" t="s">
        <v>592</v>
      </c>
      <c r="D2565" s="320" t="s">
        <v>593</v>
      </c>
      <c r="E2565" s="320" t="s">
        <v>594</v>
      </c>
      <c r="F2565" s="320" t="s">
        <v>595</v>
      </c>
      <c r="G2565" s="320" t="s">
        <v>596</v>
      </c>
      <c r="H2565" s="321"/>
    </row>
    <row r="2566" spans="1:8" ht="18.25" customHeight="1">
      <c r="A2566" s="305"/>
      <c r="B2566" s="350" t="s">
        <v>597</v>
      </c>
      <c r="C2566" s="323" t="str">
        <f>IF(AND('statement of marks'!$D$3=1,'statement of marks'!CX66="mRrh.kZ"),'statement of marks'!$F$3,"")</f>
        <v/>
      </c>
      <c r="D2566" s="323" t="str">
        <f>IF(AND('statement of marks'!$D$3=2,'statement of marks'!CX66="mRrh.kZ"),'statement of marks'!$F$3,"")</f>
        <v/>
      </c>
      <c r="E2566" s="323" t="str">
        <f>IF(AND('statement of marks'!$D$3=3,'statement of marks'!CX66="mRrh.kZ"),'statement of marks'!$F$3,"")</f>
        <v/>
      </c>
      <c r="F2566" s="323" t="str">
        <f>IF(AND('statement of marks'!$D$3=4,'statement of marks'!CX66="mRrh.kZ"),'statement of marks'!$F$3,"")</f>
        <v/>
      </c>
      <c r="G2566" s="323" t="str">
        <f>IF(AND('statement of marks'!$D$3=5,'statement of marks'!CX66="mRrh.kZ"),'statement of marks'!$F$3,"")</f>
        <v/>
      </c>
      <c r="H2566" s="321"/>
    </row>
    <row r="2567" spans="1:8" ht="18.25" customHeight="1">
      <c r="A2567" s="305"/>
      <c r="B2567" s="350" t="str">
        <f>'statement of marks'!$BZ$5</f>
        <v>fgUnh</v>
      </c>
      <c r="C2567" s="324"/>
      <c r="D2567" s="325"/>
      <c r="E2567" s="326" t="str">
        <f>IF(OR('statement of marks'!$CB66="",E2566=""),"",'statement of marks'!$CB66)</f>
        <v/>
      </c>
      <c r="F2567" s="326" t="str">
        <f>IF(OR('statement of marks'!$CB66="",F2566=""),"",'statement of marks'!$CB66)</f>
        <v/>
      </c>
      <c r="G2567" s="326" t="str">
        <f>IF(OR('statement of marks'!$CB66="",G2566=""),"",'statement of marks'!$CB66)</f>
        <v/>
      </c>
      <c r="H2567" s="321"/>
    </row>
    <row r="2568" spans="1:8" ht="18.25" customHeight="1">
      <c r="A2568" s="305"/>
      <c r="B2568" s="350" t="str">
        <f>'statement of marks'!$CC$5</f>
        <v>vaxszth</v>
      </c>
      <c r="C2568" s="324"/>
      <c r="D2568" s="325"/>
      <c r="E2568" s="326" t="str">
        <f>IF(OR('statement of marks'!$CE66="",E2566=""),"",'statement of marks'!$CE66)</f>
        <v/>
      </c>
      <c r="F2568" s="326" t="str">
        <f>IF(OR('statement of marks'!$CE66="",F2566=""),"",'statement of marks'!$CE66)</f>
        <v/>
      </c>
      <c r="G2568" s="326" t="str">
        <f>IF(OR('statement of marks'!$CE66="",G2566=""),"",'statement of marks'!$CE66)</f>
        <v/>
      </c>
      <c r="H2568" s="321"/>
    </row>
    <row r="2569" spans="1:8" ht="18.25" customHeight="1">
      <c r="A2569" s="305"/>
      <c r="B2569" s="350" t="str">
        <f>'statement of marks'!$CF$5</f>
        <v>xf.kr</v>
      </c>
      <c r="C2569" s="324"/>
      <c r="D2569" s="325"/>
      <c r="E2569" s="326" t="str">
        <f>IF(OR('statement of marks'!$CH66="",E2566=""),"",'statement of marks'!$CH66)</f>
        <v/>
      </c>
      <c r="F2569" s="326" t="str">
        <f>IF(OR('statement of marks'!$CH66="",F2566=""),"",'statement of marks'!$CH66)</f>
        <v/>
      </c>
      <c r="G2569" s="326" t="str">
        <f>IF(OR('statement of marks'!$CH66="",G2566=""),"",'statement of marks'!$CH66)</f>
        <v/>
      </c>
      <c r="H2569" s="321"/>
    </row>
    <row r="2570" spans="1:8" ht="18.25" customHeight="1">
      <c r="A2570" s="305"/>
      <c r="B2570" s="350" t="str">
        <f>'statement of marks'!$CI$5</f>
        <v>Ik;kZoj.k v/;;u</v>
      </c>
      <c r="C2570" s="324"/>
      <c r="D2570" s="325"/>
      <c r="E2570" s="326" t="str">
        <f>IF(OR('statement of marks'!$CK66="",E2567=""),"",'statement of marks'!$CK66)</f>
        <v/>
      </c>
      <c r="F2570" s="326" t="str">
        <f>IF(OR('statement of marks'!$CK66="",F2567=""),"",'statement of marks'!$CK66)</f>
        <v/>
      </c>
      <c r="G2570" s="326" t="str">
        <f>IF(OR('statement of marks'!$CK66="",G2567=""),"",'statement of marks'!$CK66)</f>
        <v/>
      </c>
      <c r="H2570" s="321"/>
    </row>
    <row r="2571" spans="1:8" ht="18.25" customHeight="1">
      <c r="A2571" s="305"/>
      <c r="B2571" s="350" t="str">
        <f>'statement of marks'!$CL$5</f>
        <v>dk;kZuqHko</v>
      </c>
      <c r="C2571" s="324"/>
      <c r="D2571" s="325"/>
      <c r="E2571" s="326" t="str">
        <f>IF(OR('statement of marks'!$CN66="",E2566=""),"",'statement of marks'!$CN66)</f>
        <v/>
      </c>
      <c r="F2571" s="326" t="str">
        <f>IF(OR('statement of marks'!$CN66="",F2566=""),"",'statement of marks'!$CN66)</f>
        <v/>
      </c>
      <c r="G2571" s="326" t="str">
        <f>IF(OR('statement of marks'!$CN66="",G2566=""),"",'statement of marks'!$CN66)</f>
        <v/>
      </c>
      <c r="H2571" s="321"/>
    </row>
    <row r="2572" spans="1:8" ht="18.25" customHeight="1">
      <c r="A2572" s="305"/>
      <c r="B2572" s="350" t="str">
        <f>'statement of marks'!$CO$5</f>
        <v>dyk f'k{kk</v>
      </c>
      <c r="C2572" s="324"/>
      <c r="D2572" s="325"/>
      <c r="E2572" s="327" t="str">
        <f>IF(OR('statement of marks'!$CQ66="",E2566=""),"",'statement of marks'!$CQ66)</f>
        <v/>
      </c>
      <c r="F2572" s="327" t="str">
        <f>IF(OR('statement of marks'!$CQ66="",F2566=""),"",'statement of marks'!$CQ66)</f>
        <v/>
      </c>
      <c r="G2572" s="327" t="str">
        <f>IF(OR('statement of marks'!$CQ66="",G2566=""),"",'statement of marks'!$CQ66)</f>
        <v/>
      </c>
      <c r="H2572" s="321"/>
    </row>
    <row r="2573" spans="1:8" ht="18.25" customHeight="1">
      <c r="A2573" s="305"/>
      <c r="B2573" s="328" t="s">
        <v>624</v>
      </c>
      <c r="C2573" s="329" t="str">
        <f>C2566</f>
        <v/>
      </c>
      <c r="D2573" s="329" t="str">
        <f>D2566</f>
        <v/>
      </c>
      <c r="E2573" s="330" t="str">
        <f>E2566</f>
        <v/>
      </c>
      <c r="F2573" s="329" t="str">
        <f>F2566</f>
        <v/>
      </c>
      <c r="G2573" s="329" t="str">
        <f>G2566</f>
        <v/>
      </c>
      <c r="H2573" s="321"/>
    </row>
    <row r="2574" spans="1:8" ht="18.25" customHeight="1">
      <c r="A2574" s="305"/>
      <c r="B2574" s="350" t="str">
        <f>'statement of marks'!$CV$5</f>
        <v>Nk= mifLFkfr</v>
      </c>
      <c r="C2574" s="331"/>
      <c r="D2574" s="331"/>
      <c r="E2574" s="332" t="str">
        <f>IF(OR('statement of marks'!$CV66="",E2566=""),"",'statement of marks'!$CV66)</f>
        <v/>
      </c>
      <c r="F2574" s="332" t="str">
        <f>IF(OR('statement of marks'!$CV66="",F2566=""),"",'statement of marks'!$CV66)</f>
        <v/>
      </c>
      <c r="G2574" s="332" t="str">
        <f>IF(OR('statement of marks'!$CV66="",G2566=""),"",'statement of marks'!$CV66)</f>
        <v/>
      </c>
      <c r="H2574" s="321"/>
    </row>
    <row r="2575" spans="1:8" ht="18.25" customHeight="1">
      <c r="A2575" s="305"/>
      <c r="B2575" s="350" t="str">
        <f>'statement of marks'!$CU$5</f>
        <v>dqy ehfVax</v>
      </c>
      <c r="C2575" s="333"/>
      <c r="D2575" s="333"/>
      <c r="E2575" s="333" t="str">
        <f>IF(OR('statement of marks'!$CU66="",E2566=""),"",'statement of marks'!$CU66)</f>
        <v/>
      </c>
      <c r="F2575" s="333" t="str">
        <f>IF(OR('statement of marks'!$CU66="",F2566=""),"",'statement of marks'!$CU66)</f>
        <v/>
      </c>
      <c r="G2575" s="333" t="str">
        <f>IF(OR('statement of marks'!$CU66="",G2566=""),"",'statement of marks'!$CU66)</f>
        <v/>
      </c>
      <c r="H2575" s="321"/>
    </row>
    <row r="2576" spans="1:8" ht="18.25" customHeight="1">
      <c r="A2576" s="305"/>
      <c r="B2576" s="350" t="s">
        <v>600</v>
      </c>
      <c r="C2576" s="333" t="str">
        <f>IF(OR(C2574="",C2575=""),"",C2574/C2575*100)</f>
        <v/>
      </c>
      <c r="D2576" s="333" t="str">
        <f t="shared" ref="D2576:G2576" si="62">IF(OR(D2574="",D2575=""),"",D2574/D2575*100)</f>
        <v/>
      </c>
      <c r="E2576" s="333" t="str">
        <f t="shared" si="62"/>
        <v/>
      </c>
      <c r="F2576" s="333" t="str">
        <f t="shared" si="62"/>
        <v/>
      </c>
      <c r="G2576" s="333" t="str">
        <f t="shared" si="62"/>
        <v/>
      </c>
      <c r="H2576" s="321"/>
    </row>
    <row r="2577" spans="1:8" ht="18.25" customHeight="1">
      <c r="A2577" s="305"/>
      <c r="B2577" s="350" t="s">
        <v>601</v>
      </c>
      <c r="C2577" s="333"/>
      <c r="D2577" s="333"/>
      <c r="E2577" s="333"/>
      <c r="F2577" s="333"/>
      <c r="G2577" s="333"/>
      <c r="H2577" s="321"/>
    </row>
    <row r="2578" spans="1:8" ht="18.25" customHeight="1">
      <c r="A2578" s="305"/>
      <c r="B2578" s="351" t="s">
        <v>598</v>
      </c>
      <c r="C2578" s="1028" t="str">
        <f>IF('statement of marks'!DE66="","",'statement of marks'!DE66)</f>
        <v/>
      </c>
      <c r="D2578" s="1029"/>
      <c r="E2578" s="1029"/>
      <c r="F2578" s="1029"/>
      <c r="G2578" s="1029"/>
      <c r="H2578" s="1030"/>
    </row>
    <row r="2579" spans="1:8" ht="18.25" customHeight="1">
      <c r="A2579" s="1033"/>
      <c r="B2579" s="1034"/>
      <c r="C2579" s="1026"/>
      <c r="D2579" s="1026"/>
      <c r="E2579" s="1026"/>
      <c r="F2579" s="1026"/>
      <c r="G2579" s="1026"/>
      <c r="H2579" s="1027"/>
    </row>
    <row r="2580" spans="1:8" ht="18.25" customHeight="1" thickBot="1">
      <c r="A2580" s="1031" t="s">
        <v>603</v>
      </c>
      <c r="B2580" s="1032"/>
      <c r="C2580" s="1032" t="s">
        <v>66</v>
      </c>
      <c r="D2580" s="1032"/>
      <c r="E2580" s="1032"/>
      <c r="F2580" s="1035" t="s">
        <v>604</v>
      </c>
      <c r="G2580" s="1035"/>
      <c r="H2580" s="1036"/>
    </row>
    <row r="2581" spans="1:8" ht="18.25" customHeight="1">
      <c r="A2581" s="1015" t="s">
        <v>572</v>
      </c>
      <c r="B2581" s="1016"/>
      <c r="C2581" s="1016"/>
      <c r="D2581" s="1016"/>
      <c r="E2581" s="1016"/>
      <c r="F2581" s="1016"/>
      <c r="G2581" s="1016"/>
      <c r="H2581" s="1017"/>
    </row>
    <row r="2582" spans="1:8" ht="18.25" customHeight="1">
      <c r="A2582" s="1018" t="s">
        <v>591</v>
      </c>
      <c r="B2582" s="1019"/>
      <c r="C2582" s="1019"/>
      <c r="D2582" s="1019"/>
      <c r="E2582" s="1019"/>
      <c r="F2582" s="1019"/>
      <c r="G2582" s="1019"/>
      <c r="H2582" s="1020"/>
    </row>
    <row r="2583" spans="1:8" ht="18.25" customHeight="1">
      <c r="A2583" s="305"/>
      <c r="B2583" s="1021" t="s">
        <v>67</v>
      </c>
      <c r="C2583" s="1021"/>
      <c r="D2583" s="306">
        <f>YEAR(details!F67)</f>
        <v>1900</v>
      </c>
      <c r="E2583" s="352" t="s">
        <v>574</v>
      </c>
      <c r="F2583" s="308" t="str">
        <f>'statement of marks'!$F$3</f>
        <v>2015-16</v>
      </c>
      <c r="G2583" s="1021" t="s">
        <v>575</v>
      </c>
      <c r="H2583" s="1022"/>
    </row>
    <row r="2584" spans="1:8" ht="18.25" customHeight="1">
      <c r="A2584" s="305"/>
      <c r="B2584" s="1000" t="s">
        <v>573</v>
      </c>
      <c r="C2584" s="1001"/>
      <c r="D2584" s="1013" t="str">
        <f>'statement of marks'!$A$1</f>
        <v>jk- ck- ek/;fed fo|ky; uohu] fuEckgsM+k</v>
      </c>
      <c r="E2584" s="1013"/>
      <c r="F2584" s="1013"/>
      <c r="G2584" s="1013"/>
      <c r="H2584" s="1014"/>
    </row>
    <row r="2585" spans="1:8" ht="18.25" customHeight="1">
      <c r="A2585" s="305"/>
      <c r="B2585" s="1000" t="str">
        <f>'statement of marks'!$H$3</f>
        <v xml:space="preserve">fo|ky; dk Mkbl dksM+ </v>
      </c>
      <c r="C2585" s="1001"/>
      <c r="D2585" s="1009" t="str">
        <f>'statement of marks'!$I$3</f>
        <v>00001</v>
      </c>
      <c r="E2585" s="1010"/>
      <c r="F2585" s="1011"/>
      <c r="G2585" s="1011"/>
      <c r="H2585" s="1012"/>
    </row>
    <row r="2586" spans="1:8" ht="18.25" customHeight="1">
      <c r="A2586" s="305"/>
      <c r="B2586" s="1000" t="s">
        <v>560</v>
      </c>
      <c r="C2586" s="1001"/>
      <c r="D2586" s="1013" t="str">
        <f>IF('statement of marks'!H67="","",'statement of marks'!H67)</f>
        <v>v 061</v>
      </c>
      <c r="E2586" s="1013"/>
      <c r="F2586" s="1013"/>
      <c r="G2586" s="1013"/>
      <c r="H2586" s="1014"/>
    </row>
    <row r="2587" spans="1:8" ht="18.25" customHeight="1">
      <c r="A2587" s="305"/>
      <c r="B2587" s="1000" t="s">
        <v>576</v>
      </c>
      <c r="C2587" s="1001"/>
      <c r="D2587" s="309" t="str">
        <f>IF('statement of marks'!C67="B","Nk=",IF('statement of marks'!C67="G","Nk=k",""))</f>
        <v/>
      </c>
      <c r="E2587" s="353" t="s">
        <v>566</v>
      </c>
      <c r="F2587" s="1040" t="str">
        <f>IF('statement of marks'!B67="","",'statement of marks'!B67)</f>
        <v/>
      </c>
      <c r="G2587" s="1040"/>
      <c r="H2587" s="1041"/>
    </row>
    <row r="2588" spans="1:8" ht="18.25" customHeight="1">
      <c r="A2588" s="305"/>
      <c r="B2588" s="1000" t="s">
        <v>562</v>
      </c>
      <c r="C2588" s="1001"/>
      <c r="D2588" s="1013" t="str">
        <f>IF('statement of marks'!J67="","",'statement of marks'!J67)</f>
        <v>l 061</v>
      </c>
      <c r="E2588" s="1013"/>
      <c r="F2588" s="1013"/>
      <c r="G2588" s="1013"/>
      <c r="H2588" s="1014"/>
    </row>
    <row r="2589" spans="1:8" ht="18.25" customHeight="1">
      <c r="A2589" s="305"/>
      <c r="B2589" s="1000" t="s">
        <v>561</v>
      </c>
      <c r="C2589" s="1001"/>
      <c r="D2589" s="1013" t="str">
        <f>IF('statement of marks'!I67="","",'statement of marks'!I67)</f>
        <v>c 061</v>
      </c>
      <c r="E2589" s="1013"/>
      <c r="F2589" s="1013"/>
      <c r="G2589" s="1013"/>
      <c r="H2589" s="1014"/>
    </row>
    <row r="2590" spans="1:8" ht="18.25" customHeight="1">
      <c r="A2590" s="305"/>
      <c r="B2590" s="1000" t="s">
        <v>578</v>
      </c>
      <c r="C2590" s="1001"/>
      <c r="D2590" s="1013" t="str">
        <f>IF(details!M67="","",details!M67)</f>
        <v/>
      </c>
      <c r="E2590" s="1013"/>
      <c r="F2590" s="1013"/>
      <c r="G2590" s="1013"/>
      <c r="H2590" s="1014"/>
    </row>
    <row r="2591" spans="1:8" ht="18.25" customHeight="1">
      <c r="A2591" s="305"/>
      <c r="B2591" s="1000" t="s">
        <v>623</v>
      </c>
      <c r="C2591" s="1001"/>
      <c r="D2591" s="1013" t="str">
        <f>IF(details!N67="","",details!N67)</f>
        <v/>
      </c>
      <c r="E2591" s="1013"/>
      <c r="F2591" s="1013"/>
      <c r="G2591" s="1013"/>
      <c r="H2591" s="1014"/>
    </row>
    <row r="2592" spans="1:8" ht="18.25" customHeight="1">
      <c r="A2592" s="305"/>
      <c r="B2592" s="1000" t="s">
        <v>64</v>
      </c>
      <c r="C2592" s="1001"/>
      <c r="D2592" s="311" t="str">
        <f>'statement of marks'!$D$3</f>
        <v>2 A</v>
      </c>
      <c r="E2592" s="312" t="s">
        <v>564</v>
      </c>
      <c r="F2592" s="313" t="str">
        <f>IF('statement of marks'!E67="","",'statement of marks'!E67)</f>
        <v/>
      </c>
      <c r="G2592" s="312" t="s">
        <v>577</v>
      </c>
      <c r="H2592" s="314" t="str">
        <f>IF(details!F67="","",details!F67)</f>
        <v/>
      </c>
    </row>
    <row r="2593" spans="1:8" ht="18.25" customHeight="1">
      <c r="A2593" s="305"/>
      <c r="B2593" s="1000" t="s">
        <v>567</v>
      </c>
      <c r="C2593" s="1001"/>
      <c r="D2593" s="1044" t="str">
        <f>IF('statement of marks'!F67="","",'statement of marks'!F67)</f>
        <v/>
      </c>
      <c r="E2593" s="1044"/>
      <c r="F2593" s="1044"/>
      <c r="G2593" s="1044"/>
      <c r="H2593" s="1045"/>
    </row>
    <row r="2594" spans="1:8" ht="18.25" customHeight="1">
      <c r="A2594" s="305"/>
      <c r="B2594" s="1000" t="s">
        <v>568</v>
      </c>
      <c r="C2594" s="1001"/>
      <c r="D2594" s="1037" t="str">
        <f>IF('statement of marks'!G67="","",'statement of marks'!G67)</f>
        <v/>
      </c>
      <c r="E2594" s="1037"/>
      <c r="F2594" s="1037"/>
      <c r="G2594" s="1037"/>
      <c r="H2594" s="1038"/>
    </row>
    <row r="2595" spans="1:8" ht="18.25" customHeight="1">
      <c r="A2595" s="305"/>
      <c r="B2595" s="1023" t="s">
        <v>579</v>
      </c>
      <c r="C2595" s="1024"/>
      <c r="D2595" s="1024"/>
      <c r="E2595" s="1025"/>
      <c r="F2595" s="1046" t="str">
        <f>IF(details!P67="","",details!P67)</f>
        <v/>
      </c>
      <c r="G2595" s="1046"/>
      <c r="H2595" s="1047"/>
    </row>
    <row r="2596" spans="1:8" ht="18.25" customHeight="1">
      <c r="A2596" s="305"/>
      <c r="B2596" s="1000" t="s">
        <v>583</v>
      </c>
      <c r="C2596" s="1001"/>
      <c r="D2596" s="1013" t="str">
        <f>IF(details!L67="","",details!L67)</f>
        <v>Ik 061</v>
      </c>
      <c r="E2596" s="1013"/>
      <c r="F2596" s="1013"/>
      <c r="G2596" s="1013"/>
      <c r="H2596" s="1014"/>
    </row>
    <row r="2597" spans="1:8" ht="18.25" customHeight="1">
      <c r="A2597" s="305"/>
      <c r="B2597" s="1000" t="s">
        <v>584</v>
      </c>
      <c r="C2597" s="1001"/>
      <c r="D2597" s="1013" t="str">
        <f>IF(details!O67="","",details!O67)</f>
        <v/>
      </c>
      <c r="E2597" s="1013"/>
      <c r="F2597" s="1013"/>
      <c r="G2597" s="1013"/>
      <c r="H2597" s="1014"/>
    </row>
    <row r="2598" spans="1:8" ht="18.25" customHeight="1">
      <c r="A2598" s="305"/>
      <c r="B2598" s="1000" t="s">
        <v>585</v>
      </c>
      <c r="C2598" s="1001"/>
      <c r="D2598" s="354" t="str">
        <f>IF('statement of marks'!CX67="mRrh.kZ",'statement of marks'!$D$3,"")</f>
        <v/>
      </c>
      <c r="E2598" s="1003" t="s">
        <v>586</v>
      </c>
      <c r="F2598" s="1003"/>
      <c r="G2598" s="1042" t="str">
        <f>IF(D2598="","",D2598+1)</f>
        <v/>
      </c>
      <c r="H2598" s="1043"/>
    </row>
    <row r="2599" spans="1:8" ht="18.25" customHeight="1">
      <c r="A2599" s="305"/>
      <c r="B2599" s="1000" t="s">
        <v>587</v>
      </c>
      <c r="C2599" s="1001"/>
      <c r="D2599" s="1049">
        <f>IF(details!$L$4="","",details!$L$4)</f>
        <v>42460</v>
      </c>
      <c r="E2599" s="1050"/>
      <c r="F2599" s="1003"/>
      <c r="G2599" s="1003"/>
      <c r="H2599" s="1048"/>
    </row>
    <row r="2600" spans="1:8" ht="18.25" customHeight="1">
      <c r="A2600" s="305"/>
      <c r="B2600" s="1003"/>
      <c r="C2600" s="1003"/>
      <c r="D2600" s="1004"/>
      <c r="E2600" s="1005"/>
      <c r="F2600" s="1002"/>
      <c r="G2600" s="1002"/>
      <c r="H2600" s="1008"/>
    </row>
    <row r="2601" spans="1:8" ht="18.25" customHeight="1">
      <c r="A2601" s="305"/>
      <c r="B2601" s="1003" t="str">
        <f>IF(details!$H$4="","",details!$H$4)</f>
        <v>Jherh js[kk oekZ</v>
      </c>
      <c r="C2601" s="1003"/>
      <c r="D2601" s="1004"/>
      <c r="E2601" s="1005"/>
      <c r="F2601" s="1002" t="str">
        <f>IF(details!$E$4="","",details!$E$4)</f>
        <v>Jh jk/ks';ke tk'kh</v>
      </c>
      <c r="G2601" s="1002"/>
      <c r="H2601" s="1008"/>
    </row>
    <row r="2602" spans="1:8" ht="18.25" customHeight="1">
      <c r="A2602" s="1039" t="s">
        <v>588</v>
      </c>
      <c r="B2602" s="1002"/>
      <c r="C2602" s="1002"/>
      <c r="D2602" s="1002" t="s">
        <v>589</v>
      </c>
      <c r="E2602" s="1002"/>
      <c r="F2602" s="1002" t="s">
        <v>590</v>
      </c>
      <c r="G2602" s="1002"/>
      <c r="H2602" s="1008"/>
    </row>
    <row r="2603" spans="1:8" ht="18.25" customHeight="1">
      <c r="A2603" s="1018" t="s">
        <v>599</v>
      </c>
      <c r="B2603" s="1019"/>
      <c r="C2603" s="1019"/>
      <c r="D2603" s="1019"/>
      <c r="E2603" s="1019"/>
      <c r="F2603" s="1019"/>
      <c r="G2603" s="1019"/>
      <c r="H2603" s="1020"/>
    </row>
    <row r="2604" spans="1:8" ht="18.25" customHeight="1">
      <c r="A2604" s="305"/>
      <c r="B2604" s="351" t="s">
        <v>560</v>
      </c>
      <c r="C2604" s="1013" t="str">
        <f>IF('statement of marks'!H67="","",'statement of marks'!H67)</f>
        <v>v 061</v>
      </c>
      <c r="D2604" s="1013"/>
      <c r="E2604" s="1013"/>
      <c r="F2604" s="1013"/>
      <c r="G2604" s="1013"/>
      <c r="H2604" s="1014"/>
    </row>
    <row r="2605" spans="1:8" ht="18.25" customHeight="1">
      <c r="A2605" s="305"/>
      <c r="B2605" s="351" t="s">
        <v>561</v>
      </c>
      <c r="C2605" s="1013" t="str">
        <f>IF('statement of marks'!I67="","",'statement of marks'!I67)</f>
        <v>c 061</v>
      </c>
      <c r="D2605" s="1013"/>
      <c r="E2605" s="1013"/>
      <c r="F2605" s="1013"/>
      <c r="G2605" s="1013"/>
      <c r="H2605" s="1014"/>
    </row>
    <row r="2606" spans="1:8" ht="18.25" customHeight="1">
      <c r="A2606" s="305"/>
      <c r="B2606" s="351" t="s">
        <v>562</v>
      </c>
      <c r="C2606" s="1013" t="str">
        <f>IF('statement of marks'!J67="","",'statement of marks'!J67)</f>
        <v>l 061</v>
      </c>
      <c r="D2606" s="1013"/>
      <c r="E2606" s="1013"/>
      <c r="F2606" s="1013"/>
      <c r="G2606" s="1013"/>
      <c r="H2606" s="1014"/>
    </row>
    <row r="2607" spans="1:8" ht="18.25" customHeight="1">
      <c r="A2607" s="305"/>
      <c r="B2607" s="351" t="s">
        <v>567</v>
      </c>
      <c r="C2607" s="317" t="str">
        <f>IF('statement of marks'!F67="","",'statement of marks'!F67)</f>
        <v/>
      </c>
      <c r="D2607" s="318" t="s">
        <v>602</v>
      </c>
      <c r="E2607" s="1037" t="str">
        <f>IF('statement of marks'!G67="","",'statement of marks'!G67)</f>
        <v/>
      </c>
      <c r="F2607" s="1037"/>
      <c r="G2607" s="1037"/>
      <c r="H2607" s="1038"/>
    </row>
    <row r="2608" spans="1:8" ht="18.25" customHeight="1">
      <c r="A2608" s="305"/>
      <c r="B2608" s="351" t="s">
        <v>565</v>
      </c>
      <c r="C2608" s="319" t="s">
        <v>592</v>
      </c>
      <c r="D2608" s="320" t="s">
        <v>593</v>
      </c>
      <c r="E2608" s="320" t="s">
        <v>594</v>
      </c>
      <c r="F2608" s="320" t="s">
        <v>595</v>
      </c>
      <c r="G2608" s="320" t="s">
        <v>596</v>
      </c>
      <c r="H2608" s="321"/>
    </row>
    <row r="2609" spans="1:8" ht="18.25" customHeight="1">
      <c r="A2609" s="305"/>
      <c r="B2609" s="350" t="s">
        <v>597</v>
      </c>
      <c r="C2609" s="323" t="str">
        <f>IF(AND('statement of marks'!$D$3=1,'statement of marks'!CX67="mRrh.kZ"),'statement of marks'!$F$3,"")</f>
        <v/>
      </c>
      <c r="D2609" s="323" t="str">
        <f>IF(AND('statement of marks'!$D$3=2,'statement of marks'!CX67="mRrh.kZ"),'statement of marks'!$F$3,"")</f>
        <v/>
      </c>
      <c r="E2609" s="323" t="str">
        <f>IF(AND('statement of marks'!$D$3=3,'statement of marks'!CX67="mRrh.kZ"),'statement of marks'!$F$3,"")</f>
        <v/>
      </c>
      <c r="F2609" s="323" t="str">
        <f>IF(AND('statement of marks'!$D$3=4,'statement of marks'!CX67="mRrh.kZ"),'statement of marks'!$F$3,"")</f>
        <v/>
      </c>
      <c r="G2609" s="323" t="str">
        <f>IF(AND('statement of marks'!$D$3=5,'statement of marks'!CX67="mRrh.kZ"),'statement of marks'!$F$3,"")</f>
        <v/>
      </c>
      <c r="H2609" s="321"/>
    </row>
    <row r="2610" spans="1:8" ht="18.25" customHeight="1">
      <c r="A2610" s="305"/>
      <c r="B2610" s="350" t="str">
        <f>'statement of marks'!$BZ$5</f>
        <v>fgUnh</v>
      </c>
      <c r="C2610" s="324"/>
      <c r="D2610" s="325"/>
      <c r="E2610" s="326" t="str">
        <f>IF(OR('statement of marks'!$CB67="",E2609=""),"",'statement of marks'!$CB67)</f>
        <v/>
      </c>
      <c r="F2610" s="326" t="str">
        <f>IF(OR('statement of marks'!$CB67="",F2609=""),"",'statement of marks'!$CB67)</f>
        <v/>
      </c>
      <c r="G2610" s="326" t="str">
        <f>IF(OR('statement of marks'!$CB67="",G2609=""),"",'statement of marks'!$CB67)</f>
        <v/>
      </c>
      <c r="H2610" s="321"/>
    </row>
    <row r="2611" spans="1:8" ht="18.25" customHeight="1">
      <c r="A2611" s="305"/>
      <c r="B2611" s="350" t="str">
        <f>'statement of marks'!$CC$5</f>
        <v>vaxszth</v>
      </c>
      <c r="C2611" s="324"/>
      <c r="D2611" s="325"/>
      <c r="E2611" s="326" t="str">
        <f>IF(OR('statement of marks'!$CE67="",E2609=""),"",'statement of marks'!$CE67)</f>
        <v/>
      </c>
      <c r="F2611" s="326" t="str">
        <f>IF(OR('statement of marks'!$CE67="",F2609=""),"",'statement of marks'!$CE67)</f>
        <v/>
      </c>
      <c r="G2611" s="326" t="str">
        <f>IF(OR('statement of marks'!$CE67="",G2609=""),"",'statement of marks'!$CE67)</f>
        <v/>
      </c>
      <c r="H2611" s="321"/>
    </row>
    <row r="2612" spans="1:8" ht="18.25" customHeight="1">
      <c r="A2612" s="305"/>
      <c r="B2612" s="350" t="str">
        <f>'statement of marks'!$CF$5</f>
        <v>xf.kr</v>
      </c>
      <c r="C2612" s="324"/>
      <c r="D2612" s="325"/>
      <c r="E2612" s="326" t="str">
        <f>IF(OR('statement of marks'!$CH67="",E2609=""),"",'statement of marks'!$CH67)</f>
        <v/>
      </c>
      <c r="F2612" s="326" t="str">
        <f>IF(OR('statement of marks'!$CH67="",F2609=""),"",'statement of marks'!$CH67)</f>
        <v/>
      </c>
      <c r="G2612" s="326" t="str">
        <f>IF(OR('statement of marks'!$CH67="",G2609=""),"",'statement of marks'!$CH67)</f>
        <v/>
      </c>
      <c r="H2612" s="321"/>
    </row>
    <row r="2613" spans="1:8" ht="18.25" customHeight="1">
      <c r="A2613" s="305"/>
      <c r="B2613" s="350" t="str">
        <f>'statement of marks'!$CI$5</f>
        <v>Ik;kZoj.k v/;;u</v>
      </c>
      <c r="C2613" s="324"/>
      <c r="D2613" s="325"/>
      <c r="E2613" s="326" t="str">
        <f>IF(OR('statement of marks'!$CK67="",E2610=""),"",'statement of marks'!$CK67)</f>
        <v/>
      </c>
      <c r="F2613" s="326" t="str">
        <f>IF(OR('statement of marks'!$CK67="",F2610=""),"",'statement of marks'!$CK67)</f>
        <v/>
      </c>
      <c r="G2613" s="326" t="str">
        <f>IF(OR('statement of marks'!$CK67="",G2610=""),"",'statement of marks'!$CK67)</f>
        <v/>
      </c>
      <c r="H2613" s="321"/>
    </row>
    <row r="2614" spans="1:8" ht="18.25" customHeight="1">
      <c r="A2614" s="305"/>
      <c r="B2614" s="350" t="str">
        <f>'statement of marks'!$CL$5</f>
        <v>dk;kZuqHko</v>
      </c>
      <c r="C2614" s="324"/>
      <c r="D2614" s="325"/>
      <c r="E2614" s="326" t="str">
        <f>IF(OR('statement of marks'!$CN67="",E2609=""),"",'statement of marks'!$CN67)</f>
        <v/>
      </c>
      <c r="F2614" s="326" t="str">
        <f>IF(OR('statement of marks'!$CN67="",F2609=""),"",'statement of marks'!$CN67)</f>
        <v/>
      </c>
      <c r="G2614" s="326" t="str">
        <f>IF(OR('statement of marks'!$CN67="",G2609=""),"",'statement of marks'!$CN67)</f>
        <v/>
      </c>
      <c r="H2614" s="321"/>
    </row>
    <row r="2615" spans="1:8" ht="18.25" customHeight="1">
      <c r="A2615" s="305"/>
      <c r="B2615" s="350" t="str">
        <f>'statement of marks'!$CO$5</f>
        <v>dyk f'k{kk</v>
      </c>
      <c r="C2615" s="324"/>
      <c r="D2615" s="325"/>
      <c r="E2615" s="327" t="str">
        <f>IF(OR('statement of marks'!$CQ67="",E2609=""),"",'statement of marks'!$CQ67)</f>
        <v/>
      </c>
      <c r="F2615" s="327" t="str">
        <f>IF(OR('statement of marks'!$CQ67="",F2609=""),"",'statement of marks'!$CQ67)</f>
        <v/>
      </c>
      <c r="G2615" s="327" t="str">
        <f>IF(OR('statement of marks'!$CQ67="",G2609=""),"",'statement of marks'!$CQ67)</f>
        <v/>
      </c>
      <c r="H2615" s="321"/>
    </row>
    <row r="2616" spans="1:8" ht="18.25" customHeight="1">
      <c r="A2616" s="305"/>
      <c r="B2616" s="328" t="s">
        <v>624</v>
      </c>
      <c r="C2616" s="329" t="str">
        <f>C2609</f>
        <v/>
      </c>
      <c r="D2616" s="329" t="str">
        <f>D2609</f>
        <v/>
      </c>
      <c r="E2616" s="330" t="str">
        <f>E2609</f>
        <v/>
      </c>
      <c r="F2616" s="329" t="str">
        <f>F2609</f>
        <v/>
      </c>
      <c r="G2616" s="329" t="str">
        <f>G2609</f>
        <v/>
      </c>
      <c r="H2616" s="321"/>
    </row>
    <row r="2617" spans="1:8" ht="18.25" customHeight="1">
      <c r="A2617" s="305"/>
      <c r="B2617" s="350" t="str">
        <f>'statement of marks'!$CV$5</f>
        <v>Nk= mifLFkfr</v>
      </c>
      <c r="C2617" s="331"/>
      <c r="D2617" s="331"/>
      <c r="E2617" s="332" t="str">
        <f>IF(OR('statement of marks'!$CV67="",E2609=""),"",'statement of marks'!$CV67)</f>
        <v/>
      </c>
      <c r="F2617" s="332" t="str">
        <f>IF(OR('statement of marks'!$CV67="",F2609=""),"",'statement of marks'!$CV67)</f>
        <v/>
      </c>
      <c r="G2617" s="332" t="str">
        <f>IF(OR('statement of marks'!$CV67="",G2609=""),"",'statement of marks'!$CV67)</f>
        <v/>
      </c>
      <c r="H2617" s="321"/>
    </row>
    <row r="2618" spans="1:8" ht="18.25" customHeight="1">
      <c r="A2618" s="305"/>
      <c r="B2618" s="350" t="str">
        <f>'statement of marks'!$CU$5</f>
        <v>dqy ehfVax</v>
      </c>
      <c r="C2618" s="333"/>
      <c r="D2618" s="333"/>
      <c r="E2618" s="333" t="str">
        <f>IF(OR('statement of marks'!$CU67="",E2609=""),"",'statement of marks'!$CU67)</f>
        <v/>
      </c>
      <c r="F2618" s="333" t="str">
        <f>IF(OR('statement of marks'!$CU67="",F2609=""),"",'statement of marks'!$CU67)</f>
        <v/>
      </c>
      <c r="G2618" s="333" t="str">
        <f>IF(OR('statement of marks'!$CU67="",G2609=""),"",'statement of marks'!$CU67)</f>
        <v/>
      </c>
      <c r="H2618" s="321"/>
    </row>
    <row r="2619" spans="1:8" ht="18.25" customHeight="1">
      <c r="A2619" s="305"/>
      <c r="B2619" s="350" t="s">
        <v>600</v>
      </c>
      <c r="C2619" s="333" t="str">
        <f>IF(OR(C2617="",C2618=""),"",C2617/C2618*100)</f>
        <v/>
      </c>
      <c r="D2619" s="333" t="str">
        <f t="shared" ref="D2619:G2619" si="63">IF(OR(D2617="",D2618=""),"",D2617/D2618*100)</f>
        <v/>
      </c>
      <c r="E2619" s="333" t="str">
        <f t="shared" si="63"/>
        <v/>
      </c>
      <c r="F2619" s="333" t="str">
        <f t="shared" si="63"/>
        <v/>
      </c>
      <c r="G2619" s="333" t="str">
        <f t="shared" si="63"/>
        <v/>
      </c>
      <c r="H2619" s="321"/>
    </row>
    <row r="2620" spans="1:8" ht="18.25" customHeight="1">
      <c r="A2620" s="305"/>
      <c r="B2620" s="350" t="s">
        <v>601</v>
      </c>
      <c r="C2620" s="333"/>
      <c r="D2620" s="333"/>
      <c r="E2620" s="333"/>
      <c r="F2620" s="333"/>
      <c r="G2620" s="333"/>
      <c r="H2620" s="321"/>
    </row>
    <row r="2621" spans="1:8" ht="18.25" customHeight="1">
      <c r="A2621" s="305"/>
      <c r="B2621" s="351" t="s">
        <v>598</v>
      </c>
      <c r="C2621" s="1028" t="str">
        <f>IF('statement of marks'!DE67="","",'statement of marks'!DE67)</f>
        <v/>
      </c>
      <c r="D2621" s="1029"/>
      <c r="E2621" s="1029"/>
      <c r="F2621" s="1029"/>
      <c r="G2621" s="1029"/>
      <c r="H2621" s="1030"/>
    </row>
    <row r="2622" spans="1:8" ht="18.25" customHeight="1">
      <c r="A2622" s="1033"/>
      <c r="B2622" s="1034"/>
      <c r="C2622" s="1026"/>
      <c r="D2622" s="1026"/>
      <c r="E2622" s="1026"/>
      <c r="F2622" s="1026"/>
      <c r="G2622" s="1026"/>
      <c r="H2622" s="1027"/>
    </row>
    <row r="2623" spans="1:8" ht="18.25" customHeight="1" thickBot="1">
      <c r="A2623" s="1031" t="s">
        <v>603</v>
      </c>
      <c r="B2623" s="1032"/>
      <c r="C2623" s="1032" t="s">
        <v>66</v>
      </c>
      <c r="D2623" s="1032"/>
      <c r="E2623" s="1032"/>
      <c r="F2623" s="1035" t="s">
        <v>604</v>
      </c>
      <c r="G2623" s="1035"/>
      <c r="H2623" s="1036"/>
    </row>
    <row r="2624" spans="1:8" ht="18.25" customHeight="1">
      <c r="A2624" s="1015" t="s">
        <v>572</v>
      </c>
      <c r="B2624" s="1016"/>
      <c r="C2624" s="1016"/>
      <c r="D2624" s="1016"/>
      <c r="E2624" s="1016"/>
      <c r="F2624" s="1016"/>
      <c r="G2624" s="1016"/>
      <c r="H2624" s="1017"/>
    </row>
    <row r="2625" spans="1:8" ht="18.25" customHeight="1">
      <c r="A2625" s="1018" t="s">
        <v>591</v>
      </c>
      <c r="B2625" s="1019"/>
      <c r="C2625" s="1019"/>
      <c r="D2625" s="1019"/>
      <c r="E2625" s="1019"/>
      <c r="F2625" s="1019"/>
      <c r="G2625" s="1019"/>
      <c r="H2625" s="1020"/>
    </row>
    <row r="2626" spans="1:8" ht="18.25" customHeight="1">
      <c r="A2626" s="305"/>
      <c r="B2626" s="1021" t="s">
        <v>67</v>
      </c>
      <c r="C2626" s="1021"/>
      <c r="D2626" s="306">
        <f>YEAR(details!F68)</f>
        <v>1900</v>
      </c>
      <c r="E2626" s="352" t="s">
        <v>574</v>
      </c>
      <c r="F2626" s="308" t="str">
        <f>'statement of marks'!$F$3</f>
        <v>2015-16</v>
      </c>
      <c r="G2626" s="1021" t="s">
        <v>575</v>
      </c>
      <c r="H2626" s="1022"/>
    </row>
    <row r="2627" spans="1:8" ht="18.25" customHeight="1">
      <c r="A2627" s="305"/>
      <c r="B2627" s="1000" t="s">
        <v>573</v>
      </c>
      <c r="C2627" s="1001"/>
      <c r="D2627" s="1013" t="str">
        <f>'statement of marks'!$A$1</f>
        <v>jk- ck- ek/;fed fo|ky; uohu] fuEckgsM+k</v>
      </c>
      <c r="E2627" s="1013"/>
      <c r="F2627" s="1013"/>
      <c r="G2627" s="1013"/>
      <c r="H2627" s="1014"/>
    </row>
    <row r="2628" spans="1:8" ht="18.25" customHeight="1">
      <c r="A2628" s="305"/>
      <c r="B2628" s="1000" t="str">
        <f>'statement of marks'!$H$3</f>
        <v xml:space="preserve">fo|ky; dk Mkbl dksM+ </v>
      </c>
      <c r="C2628" s="1001"/>
      <c r="D2628" s="1009" t="str">
        <f>'statement of marks'!$I$3</f>
        <v>00001</v>
      </c>
      <c r="E2628" s="1010"/>
      <c r="F2628" s="1011"/>
      <c r="G2628" s="1011"/>
      <c r="H2628" s="1012"/>
    </row>
    <row r="2629" spans="1:8" ht="18.25" customHeight="1">
      <c r="A2629" s="305"/>
      <c r="B2629" s="1000" t="s">
        <v>560</v>
      </c>
      <c r="C2629" s="1001"/>
      <c r="D2629" s="1013" t="str">
        <f>IF('statement of marks'!H68="","",'statement of marks'!H68)</f>
        <v>v 062</v>
      </c>
      <c r="E2629" s="1013"/>
      <c r="F2629" s="1013"/>
      <c r="G2629" s="1013"/>
      <c r="H2629" s="1014"/>
    </row>
    <row r="2630" spans="1:8" ht="18.25" customHeight="1">
      <c r="A2630" s="305"/>
      <c r="B2630" s="1000" t="s">
        <v>576</v>
      </c>
      <c r="C2630" s="1001"/>
      <c r="D2630" s="309" t="str">
        <f>IF('statement of marks'!C68="B","Nk=",IF('statement of marks'!C68="G","Nk=k",""))</f>
        <v/>
      </c>
      <c r="E2630" s="353" t="s">
        <v>566</v>
      </c>
      <c r="F2630" s="1040" t="str">
        <f>IF('statement of marks'!B68="","",'statement of marks'!B68)</f>
        <v/>
      </c>
      <c r="G2630" s="1040"/>
      <c r="H2630" s="1041"/>
    </row>
    <row r="2631" spans="1:8" ht="18.25" customHeight="1">
      <c r="A2631" s="305"/>
      <c r="B2631" s="1000" t="s">
        <v>562</v>
      </c>
      <c r="C2631" s="1001"/>
      <c r="D2631" s="1013" t="str">
        <f>IF('statement of marks'!J68="","",'statement of marks'!J68)</f>
        <v>l 062</v>
      </c>
      <c r="E2631" s="1013"/>
      <c r="F2631" s="1013"/>
      <c r="G2631" s="1013"/>
      <c r="H2631" s="1014"/>
    </row>
    <row r="2632" spans="1:8" ht="18.25" customHeight="1">
      <c r="A2632" s="305"/>
      <c r="B2632" s="1000" t="s">
        <v>561</v>
      </c>
      <c r="C2632" s="1001"/>
      <c r="D2632" s="1013" t="str">
        <f>IF('statement of marks'!I68="","",'statement of marks'!I68)</f>
        <v>c 062</v>
      </c>
      <c r="E2632" s="1013"/>
      <c r="F2632" s="1013"/>
      <c r="G2632" s="1013"/>
      <c r="H2632" s="1014"/>
    </row>
    <row r="2633" spans="1:8" ht="18.25" customHeight="1">
      <c r="A2633" s="305"/>
      <c r="B2633" s="1000" t="s">
        <v>578</v>
      </c>
      <c r="C2633" s="1001"/>
      <c r="D2633" s="1013" t="str">
        <f>IF(details!M68="","",details!M68)</f>
        <v/>
      </c>
      <c r="E2633" s="1013"/>
      <c r="F2633" s="1013"/>
      <c r="G2633" s="1013"/>
      <c r="H2633" s="1014"/>
    </row>
    <row r="2634" spans="1:8" ht="18.25" customHeight="1">
      <c r="A2634" s="305"/>
      <c r="B2634" s="1000" t="s">
        <v>623</v>
      </c>
      <c r="C2634" s="1001"/>
      <c r="D2634" s="1013" t="str">
        <f>IF(details!N68="","",details!N68)</f>
        <v/>
      </c>
      <c r="E2634" s="1013"/>
      <c r="F2634" s="1013"/>
      <c r="G2634" s="1013"/>
      <c r="H2634" s="1014"/>
    </row>
    <row r="2635" spans="1:8" ht="18.25" customHeight="1">
      <c r="A2635" s="305"/>
      <c r="B2635" s="1000" t="s">
        <v>64</v>
      </c>
      <c r="C2635" s="1001"/>
      <c r="D2635" s="311" t="str">
        <f>'statement of marks'!$D$3</f>
        <v>2 A</v>
      </c>
      <c r="E2635" s="312" t="s">
        <v>564</v>
      </c>
      <c r="F2635" s="313" t="str">
        <f>IF('statement of marks'!E68="","",'statement of marks'!E68)</f>
        <v/>
      </c>
      <c r="G2635" s="312" t="s">
        <v>577</v>
      </c>
      <c r="H2635" s="314" t="str">
        <f>IF(details!F68="","",details!F68)</f>
        <v/>
      </c>
    </row>
    <row r="2636" spans="1:8" ht="18.25" customHeight="1">
      <c r="A2636" s="305"/>
      <c r="B2636" s="1000" t="s">
        <v>567</v>
      </c>
      <c r="C2636" s="1001"/>
      <c r="D2636" s="1044" t="str">
        <f>IF('statement of marks'!F68="","",'statement of marks'!F68)</f>
        <v/>
      </c>
      <c r="E2636" s="1044"/>
      <c r="F2636" s="1044"/>
      <c r="G2636" s="1044"/>
      <c r="H2636" s="1045"/>
    </row>
    <row r="2637" spans="1:8" ht="18.25" customHeight="1">
      <c r="A2637" s="305"/>
      <c r="B2637" s="1000" t="s">
        <v>568</v>
      </c>
      <c r="C2637" s="1001"/>
      <c r="D2637" s="1037" t="str">
        <f>IF('statement of marks'!G68="","",'statement of marks'!G68)</f>
        <v/>
      </c>
      <c r="E2637" s="1037"/>
      <c r="F2637" s="1037"/>
      <c r="G2637" s="1037"/>
      <c r="H2637" s="1038"/>
    </row>
    <row r="2638" spans="1:8" ht="18.25" customHeight="1">
      <c r="A2638" s="305"/>
      <c r="B2638" s="1023" t="s">
        <v>579</v>
      </c>
      <c r="C2638" s="1024"/>
      <c r="D2638" s="1024"/>
      <c r="E2638" s="1025"/>
      <c r="F2638" s="1046" t="str">
        <f>IF(details!P68="","",details!P68)</f>
        <v/>
      </c>
      <c r="G2638" s="1046"/>
      <c r="H2638" s="1047"/>
    </row>
    <row r="2639" spans="1:8" ht="18.25" customHeight="1">
      <c r="A2639" s="305"/>
      <c r="B2639" s="1000" t="s">
        <v>583</v>
      </c>
      <c r="C2639" s="1001"/>
      <c r="D2639" s="1013" t="str">
        <f>IF(details!L68="","",details!L68)</f>
        <v>Ik 062</v>
      </c>
      <c r="E2639" s="1013"/>
      <c r="F2639" s="1013"/>
      <c r="G2639" s="1013"/>
      <c r="H2639" s="1014"/>
    </row>
    <row r="2640" spans="1:8" ht="18.25" customHeight="1">
      <c r="A2640" s="305"/>
      <c r="B2640" s="1000" t="s">
        <v>584</v>
      </c>
      <c r="C2640" s="1001"/>
      <c r="D2640" s="1013" t="str">
        <f>IF(details!O68="","",details!O68)</f>
        <v/>
      </c>
      <c r="E2640" s="1013"/>
      <c r="F2640" s="1013"/>
      <c r="G2640" s="1013"/>
      <c r="H2640" s="1014"/>
    </row>
    <row r="2641" spans="1:8" ht="18.25" customHeight="1">
      <c r="A2641" s="305"/>
      <c r="B2641" s="1000" t="s">
        <v>585</v>
      </c>
      <c r="C2641" s="1001"/>
      <c r="D2641" s="354" t="str">
        <f>IF('statement of marks'!CX68="mRrh.kZ",'statement of marks'!$D$3,"")</f>
        <v/>
      </c>
      <c r="E2641" s="1003" t="s">
        <v>586</v>
      </c>
      <c r="F2641" s="1003"/>
      <c r="G2641" s="1042" t="str">
        <f>IF(D2641="","",D2641+1)</f>
        <v/>
      </c>
      <c r="H2641" s="1043"/>
    </row>
    <row r="2642" spans="1:8" ht="18.25" customHeight="1">
      <c r="A2642" s="305"/>
      <c r="B2642" s="1000" t="s">
        <v>587</v>
      </c>
      <c r="C2642" s="1001"/>
      <c r="D2642" s="1049">
        <f>IF(details!$L$4="","",details!$L$4)</f>
        <v>42460</v>
      </c>
      <c r="E2642" s="1050"/>
      <c r="F2642" s="1003"/>
      <c r="G2642" s="1003"/>
      <c r="H2642" s="1048"/>
    </row>
    <row r="2643" spans="1:8" ht="18.25" customHeight="1">
      <c r="A2643" s="305"/>
      <c r="B2643" s="1003"/>
      <c r="C2643" s="1003"/>
      <c r="D2643" s="1004"/>
      <c r="E2643" s="1005"/>
      <c r="F2643" s="1002"/>
      <c r="G2643" s="1002"/>
      <c r="H2643" s="1008"/>
    </row>
    <row r="2644" spans="1:8" ht="18.25" customHeight="1">
      <c r="A2644" s="305"/>
      <c r="B2644" s="1003" t="str">
        <f>IF(details!$H$4="","",details!$H$4)</f>
        <v>Jherh js[kk oekZ</v>
      </c>
      <c r="C2644" s="1003"/>
      <c r="D2644" s="1004"/>
      <c r="E2644" s="1005"/>
      <c r="F2644" s="1002" t="str">
        <f>IF(details!$E$4="","",details!$E$4)</f>
        <v>Jh jk/ks';ke tk'kh</v>
      </c>
      <c r="G2644" s="1002"/>
      <c r="H2644" s="1008"/>
    </row>
    <row r="2645" spans="1:8" ht="18.25" customHeight="1">
      <c r="A2645" s="1039" t="s">
        <v>588</v>
      </c>
      <c r="B2645" s="1002"/>
      <c r="C2645" s="1002"/>
      <c r="D2645" s="1002" t="s">
        <v>589</v>
      </c>
      <c r="E2645" s="1002"/>
      <c r="F2645" s="1002" t="s">
        <v>590</v>
      </c>
      <c r="G2645" s="1002"/>
      <c r="H2645" s="1008"/>
    </row>
    <row r="2646" spans="1:8" ht="18.25" customHeight="1">
      <c r="A2646" s="1018" t="s">
        <v>599</v>
      </c>
      <c r="B2646" s="1019"/>
      <c r="C2646" s="1019"/>
      <c r="D2646" s="1019"/>
      <c r="E2646" s="1019"/>
      <c r="F2646" s="1019"/>
      <c r="G2646" s="1019"/>
      <c r="H2646" s="1020"/>
    </row>
    <row r="2647" spans="1:8" ht="18.25" customHeight="1">
      <c r="A2647" s="305"/>
      <c r="B2647" s="351" t="s">
        <v>560</v>
      </c>
      <c r="C2647" s="1013" t="str">
        <f>IF('statement of marks'!H68="","",'statement of marks'!H68)</f>
        <v>v 062</v>
      </c>
      <c r="D2647" s="1013"/>
      <c r="E2647" s="1013"/>
      <c r="F2647" s="1013"/>
      <c r="G2647" s="1013"/>
      <c r="H2647" s="1014"/>
    </row>
    <row r="2648" spans="1:8" ht="18.25" customHeight="1">
      <c r="A2648" s="305"/>
      <c r="B2648" s="351" t="s">
        <v>561</v>
      </c>
      <c r="C2648" s="1013" t="str">
        <f>IF('statement of marks'!I68="","",'statement of marks'!I68)</f>
        <v>c 062</v>
      </c>
      <c r="D2648" s="1013"/>
      <c r="E2648" s="1013"/>
      <c r="F2648" s="1013"/>
      <c r="G2648" s="1013"/>
      <c r="H2648" s="1014"/>
    </row>
    <row r="2649" spans="1:8" ht="18.25" customHeight="1">
      <c r="A2649" s="305"/>
      <c r="B2649" s="351" t="s">
        <v>562</v>
      </c>
      <c r="C2649" s="1013" t="str">
        <f>IF('statement of marks'!J68="","",'statement of marks'!J68)</f>
        <v>l 062</v>
      </c>
      <c r="D2649" s="1013"/>
      <c r="E2649" s="1013"/>
      <c r="F2649" s="1013"/>
      <c r="G2649" s="1013"/>
      <c r="H2649" s="1014"/>
    </row>
    <row r="2650" spans="1:8" ht="18.25" customHeight="1">
      <c r="A2650" s="305"/>
      <c r="B2650" s="351" t="s">
        <v>567</v>
      </c>
      <c r="C2650" s="317" t="str">
        <f>IF('statement of marks'!F68="","",'statement of marks'!F68)</f>
        <v/>
      </c>
      <c r="D2650" s="318" t="s">
        <v>602</v>
      </c>
      <c r="E2650" s="1037" t="str">
        <f>IF('statement of marks'!G68="","",'statement of marks'!G68)</f>
        <v/>
      </c>
      <c r="F2650" s="1037"/>
      <c r="G2650" s="1037"/>
      <c r="H2650" s="1038"/>
    </row>
    <row r="2651" spans="1:8" ht="18.25" customHeight="1">
      <c r="A2651" s="305"/>
      <c r="B2651" s="351" t="s">
        <v>565</v>
      </c>
      <c r="C2651" s="319" t="s">
        <v>592</v>
      </c>
      <c r="D2651" s="320" t="s">
        <v>593</v>
      </c>
      <c r="E2651" s="320" t="s">
        <v>594</v>
      </c>
      <c r="F2651" s="320" t="s">
        <v>595</v>
      </c>
      <c r="G2651" s="320" t="s">
        <v>596</v>
      </c>
      <c r="H2651" s="321"/>
    </row>
    <row r="2652" spans="1:8" ht="18.25" customHeight="1">
      <c r="A2652" s="305"/>
      <c r="B2652" s="350" t="s">
        <v>597</v>
      </c>
      <c r="C2652" s="323" t="str">
        <f>IF(AND('statement of marks'!$D$3=1,'statement of marks'!CX68="mRrh.kZ"),'statement of marks'!$F$3,"")</f>
        <v/>
      </c>
      <c r="D2652" s="323" t="str">
        <f>IF(AND('statement of marks'!$D$3=2,'statement of marks'!CX68="mRrh.kZ"),'statement of marks'!$F$3,"")</f>
        <v/>
      </c>
      <c r="E2652" s="323" t="str">
        <f>IF(AND('statement of marks'!$D$3=3,'statement of marks'!CX68="mRrh.kZ"),'statement of marks'!$F$3,"")</f>
        <v/>
      </c>
      <c r="F2652" s="323" t="str">
        <f>IF(AND('statement of marks'!$D$3=4,'statement of marks'!CX68="mRrh.kZ"),'statement of marks'!$F$3,"")</f>
        <v/>
      </c>
      <c r="G2652" s="323" t="str">
        <f>IF(AND('statement of marks'!$D$3=5,'statement of marks'!CX68="mRrh.kZ"),'statement of marks'!$F$3,"")</f>
        <v/>
      </c>
      <c r="H2652" s="321"/>
    </row>
    <row r="2653" spans="1:8" ht="18.25" customHeight="1">
      <c r="A2653" s="305"/>
      <c r="B2653" s="350" t="str">
        <f>'statement of marks'!$BZ$5</f>
        <v>fgUnh</v>
      </c>
      <c r="C2653" s="324"/>
      <c r="D2653" s="325"/>
      <c r="E2653" s="326" t="str">
        <f>IF(OR('statement of marks'!$CB68="",E2652=""),"",'statement of marks'!$CB68)</f>
        <v/>
      </c>
      <c r="F2653" s="326" t="str">
        <f>IF(OR('statement of marks'!$CB68="",F2652=""),"",'statement of marks'!$CB68)</f>
        <v/>
      </c>
      <c r="G2653" s="326" t="str">
        <f>IF(OR('statement of marks'!$CB68="",G2652=""),"",'statement of marks'!$CB68)</f>
        <v/>
      </c>
      <c r="H2653" s="321"/>
    </row>
    <row r="2654" spans="1:8" ht="18.25" customHeight="1">
      <c r="A2654" s="305"/>
      <c r="B2654" s="350" t="str">
        <f>'statement of marks'!$CC$5</f>
        <v>vaxszth</v>
      </c>
      <c r="C2654" s="324"/>
      <c r="D2654" s="325"/>
      <c r="E2654" s="326" t="str">
        <f>IF(OR('statement of marks'!$CE68="",E2652=""),"",'statement of marks'!$CE68)</f>
        <v/>
      </c>
      <c r="F2654" s="326" t="str">
        <f>IF(OR('statement of marks'!$CE68="",F2652=""),"",'statement of marks'!$CE68)</f>
        <v/>
      </c>
      <c r="G2654" s="326" t="str">
        <f>IF(OR('statement of marks'!$CE68="",G2652=""),"",'statement of marks'!$CE68)</f>
        <v/>
      </c>
      <c r="H2654" s="321"/>
    </row>
    <row r="2655" spans="1:8" ht="18.25" customHeight="1">
      <c r="A2655" s="305"/>
      <c r="B2655" s="350" t="str">
        <f>'statement of marks'!$CF$5</f>
        <v>xf.kr</v>
      </c>
      <c r="C2655" s="324"/>
      <c r="D2655" s="325"/>
      <c r="E2655" s="326" t="str">
        <f>IF(OR('statement of marks'!$CH68="",E2652=""),"",'statement of marks'!$CH68)</f>
        <v/>
      </c>
      <c r="F2655" s="326" t="str">
        <f>IF(OR('statement of marks'!$CH68="",F2652=""),"",'statement of marks'!$CH68)</f>
        <v/>
      </c>
      <c r="G2655" s="326" t="str">
        <f>IF(OR('statement of marks'!$CH68="",G2652=""),"",'statement of marks'!$CH68)</f>
        <v/>
      </c>
      <c r="H2655" s="321"/>
    </row>
    <row r="2656" spans="1:8" ht="18.25" customHeight="1">
      <c r="A2656" s="305"/>
      <c r="B2656" s="350" t="str">
        <f>'statement of marks'!$CI$5</f>
        <v>Ik;kZoj.k v/;;u</v>
      </c>
      <c r="C2656" s="324"/>
      <c r="D2656" s="325"/>
      <c r="E2656" s="326" t="str">
        <f>IF(OR('statement of marks'!$CK68="",E2653=""),"",'statement of marks'!$CK68)</f>
        <v/>
      </c>
      <c r="F2656" s="326" t="str">
        <f>IF(OR('statement of marks'!$CK68="",F2653=""),"",'statement of marks'!$CK68)</f>
        <v/>
      </c>
      <c r="G2656" s="326" t="str">
        <f>IF(OR('statement of marks'!$CK68="",G2653=""),"",'statement of marks'!$CK68)</f>
        <v/>
      </c>
      <c r="H2656" s="321"/>
    </row>
    <row r="2657" spans="1:8" ht="18.25" customHeight="1">
      <c r="A2657" s="305"/>
      <c r="B2657" s="350" t="str">
        <f>'statement of marks'!$CL$5</f>
        <v>dk;kZuqHko</v>
      </c>
      <c r="C2657" s="324"/>
      <c r="D2657" s="325"/>
      <c r="E2657" s="326" t="str">
        <f>IF(OR('statement of marks'!$CN68="",E2652=""),"",'statement of marks'!$CN68)</f>
        <v/>
      </c>
      <c r="F2657" s="326" t="str">
        <f>IF(OR('statement of marks'!$CN68="",F2652=""),"",'statement of marks'!$CN68)</f>
        <v/>
      </c>
      <c r="G2657" s="326" t="str">
        <f>IF(OR('statement of marks'!$CN68="",G2652=""),"",'statement of marks'!$CN68)</f>
        <v/>
      </c>
      <c r="H2657" s="321"/>
    </row>
    <row r="2658" spans="1:8" ht="18.25" customHeight="1">
      <c r="A2658" s="305"/>
      <c r="B2658" s="350" t="str">
        <f>'statement of marks'!$CO$5</f>
        <v>dyk f'k{kk</v>
      </c>
      <c r="C2658" s="324"/>
      <c r="D2658" s="325"/>
      <c r="E2658" s="327" t="str">
        <f>IF(OR('statement of marks'!$CQ68="",E2652=""),"",'statement of marks'!$CQ68)</f>
        <v/>
      </c>
      <c r="F2658" s="327" t="str">
        <f>IF(OR('statement of marks'!$CQ68="",F2652=""),"",'statement of marks'!$CQ68)</f>
        <v/>
      </c>
      <c r="G2658" s="327" t="str">
        <f>IF(OR('statement of marks'!$CQ68="",G2652=""),"",'statement of marks'!$CQ68)</f>
        <v/>
      </c>
      <c r="H2658" s="321"/>
    </row>
    <row r="2659" spans="1:8" ht="18.25" customHeight="1">
      <c r="A2659" s="305"/>
      <c r="B2659" s="328" t="s">
        <v>624</v>
      </c>
      <c r="C2659" s="329" t="str">
        <f>C2652</f>
        <v/>
      </c>
      <c r="D2659" s="329" t="str">
        <f>D2652</f>
        <v/>
      </c>
      <c r="E2659" s="330" t="str">
        <f>E2652</f>
        <v/>
      </c>
      <c r="F2659" s="329" t="str">
        <f>F2652</f>
        <v/>
      </c>
      <c r="G2659" s="329" t="str">
        <f>G2652</f>
        <v/>
      </c>
      <c r="H2659" s="321"/>
    </row>
    <row r="2660" spans="1:8" ht="18.25" customHeight="1">
      <c r="A2660" s="305"/>
      <c r="B2660" s="350" t="str">
        <f>'statement of marks'!$CV$5</f>
        <v>Nk= mifLFkfr</v>
      </c>
      <c r="C2660" s="331"/>
      <c r="D2660" s="331"/>
      <c r="E2660" s="332" t="str">
        <f>IF(OR('statement of marks'!$CV68="",E2652=""),"",'statement of marks'!$CV68)</f>
        <v/>
      </c>
      <c r="F2660" s="332" t="str">
        <f>IF(OR('statement of marks'!$CV68="",F2652=""),"",'statement of marks'!$CV68)</f>
        <v/>
      </c>
      <c r="G2660" s="332" t="str">
        <f>IF(OR('statement of marks'!$CV68="",G2652=""),"",'statement of marks'!$CV68)</f>
        <v/>
      </c>
      <c r="H2660" s="321"/>
    </row>
    <row r="2661" spans="1:8" ht="18.25" customHeight="1">
      <c r="A2661" s="305"/>
      <c r="B2661" s="350" t="str">
        <f>'statement of marks'!$CU$5</f>
        <v>dqy ehfVax</v>
      </c>
      <c r="C2661" s="333"/>
      <c r="D2661" s="333"/>
      <c r="E2661" s="333" t="str">
        <f>IF(OR('statement of marks'!$CU68="",E2652=""),"",'statement of marks'!$CU68)</f>
        <v/>
      </c>
      <c r="F2661" s="333" t="str">
        <f>IF(OR('statement of marks'!$CU68="",F2652=""),"",'statement of marks'!$CU68)</f>
        <v/>
      </c>
      <c r="G2661" s="333" t="str">
        <f>IF(OR('statement of marks'!$CU68="",G2652=""),"",'statement of marks'!$CU68)</f>
        <v/>
      </c>
      <c r="H2661" s="321"/>
    </row>
    <row r="2662" spans="1:8" ht="18.25" customHeight="1">
      <c r="A2662" s="305"/>
      <c r="B2662" s="350" t="s">
        <v>600</v>
      </c>
      <c r="C2662" s="333" t="str">
        <f>IF(OR(C2660="",C2661=""),"",C2660/C2661*100)</f>
        <v/>
      </c>
      <c r="D2662" s="333" t="str">
        <f t="shared" ref="D2662:G2662" si="64">IF(OR(D2660="",D2661=""),"",D2660/D2661*100)</f>
        <v/>
      </c>
      <c r="E2662" s="333" t="str">
        <f t="shared" si="64"/>
        <v/>
      </c>
      <c r="F2662" s="333" t="str">
        <f t="shared" si="64"/>
        <v/>
      </c>
      <c r="G2662" s="333" t="str">
        <f t="shared" si="64"/>
        <v/>
      </c>
      <c r="H2662" s="321"/>
    </row>
    <row r="2663" spans="1:8" ht="18.25" customHeight="1">
      <c r="A2663" s="305"/>
      <c r="B2663" s="350" t="s">
        <v>601</v>
      </c>
      <c r="C2663" s="333"/>
      <c r="D2663" s="333"/>
      <c r="E2663" s="333"/>
      <c r="F2663" s="333"/>
      <c r="G2663" s="333"/>
      <c r="H2663" s="321"/>
    </row>
    <row r="2664" spans="1:8" ht="18.25" customHeight="1">
      <c r="A2664" s="305"/>
      <c r="B2664" s="351" t="s">
        <v>598</v>
      </c>
      <c r="C2664" s="1028" t="str">
        <f>IF('statement of marks'!DE68="","",'statement of marks'!DE68)</f>
        <v/>
      </c>
      <c r="D2664" s="1029"/>
      <c r="E2664" s="1029"/>
      <c r="F2664" s="1029"/>
      <c r="G2664" s="1029"/>
      <c r="H2664" s="1030"/>
    </row>
    <row r="2665" spans="1:8" ht="18.25" customHeight="1">
      <c r="A2665" s="1033"/>
      <c r="B2665" s="1034"/>
      <c r="C2665" s="1026"/>
      <c r="D2665" s="1026"/>
      <c r="E2665" s="1026"/>
      <c r="F2665" s="1026"/>
      <c r="G2665" s="1026"/>
      <c r="H2665" s="1027"/>
    </row>
    <row r="2666" spans="1:8" ht="18.25" customHeight="1" thickBot="1">
      <c r="A2666" s="1031" t="s">
        <v>603</v>
      </c>
      <c r="B2666" s="1032"/>
      <c r="C2666" s="1032" t="s">
        <v>66</v>
      </c>
      <c r="D2666" s="1032"/>
      <c r="E2666" s="1032"/>
      <c r="F2666" s="1035" t="s">
        <v>604</v>
      </c>
      <c r="G2666" s="1035"/>
      <c r="H2666" s="1036"/>
    </row>
    <row r="2667" spans="1:8" ht="18.25" customHeight="1">
      <c r="A2667" s="1015" t="s">
        <v>572</v>
      </c>
      <c r="B2667" s="1016"/>
      <c r="C2667" s="1016"/>
      <c r="D2667" s="1016"/>
      <c r="E2667" s="1016"/>
      <c r="F2667" s="1016"/>
      <c r="G2667" s="1016"/>
      <c r="H2667" s="1017"/>
    </row>
    <row r="2668" spans="1:8" ht="18.25" customHeight="1">
      <c r="A2668" s="1018" t="s">
        <v>591</v>
      </c>
      <c r="B2668" s="1019"/>
      <c r="C2668" s="1019"/>
      <c r="D2668" s="1019"/>
      <c r="E2668" s="1019"/>
      <c r="F2668" s="1019"/>
      <c r="G2668" s="1019"/>
      <c r="H2668" s="1020"/>
    </row>
    <row r="2669" spans="1:8" ht="18.25" customHeight="1">
      <c r="A2669" s="305"/>
      <c r="B2669" s="1021" t="s">
        <v>67</v>
      </c>
      <c r="C2669" s="1021"/>
      <c r="D2669" s="306">
        <f>YEAR(details!F69)</f>
        <v>1900</v>
      </c>
      <c r="E2669" s="352" t="s">
        <v>574</v>
      </c>
      <c r="F2669" s="308" t="str">
        <f>'statement of marks'!$F$3</f>
        <v>2015-16</v>
      </c>
      <c r="G2669" s="1021" t="s">
        <v>575</v>
      </c>
      <c r="H2669" s="1022"/>
    </row>
    <row r="2670" spans="1:8" ht="18.25" customHeight="1">
      <c r="A2670" s="305"/>
      <c r="B2670" s="1000" t="s">
        <v>573</v>
      </c>
      <c r="C2670" s="1001"/>
      <c r="D2670" s="1013" t="str">
        <f>'statement of marks'!$A$1</f>
        <v>jk- ck- ek/;fed fo|ky; uohu] fuEckgsM+k</v>
      </c>
      <c r="E2670" s="1013"/>
      <c r="F2670" s="1013"/>
      <c r="G2670" s="1013"/>
      <c r="H2670" s="1014"/>
    </row>
    <row r="2671" spans="1:8" ht="18.25" customHeight="1">
      <c r="A2671" s="305"/>
      <c r="B2671" s="1000" t="str">
        <f>'statement of marks'!$H$3</f>
        <v xml:space="preserve">fo|ky; dk Mkbl dksM+ </v>
      </c>
      <c r="C2671" s="1001"/>
      <c r="D2671" s="1009" t="str">
        <f>'statement of marks'!$I$3</f>
        <v>00001</v>
      </c>
      <c r="E2671" s="1010"/>
      <c r="F2671" s="1011"/>
      <c r="G2671" s="1011"/>
      <c r="H2671" s="1012"/>
    </row>
    <row r="2672" spans="1:8" ht="18.25" customHeight="1">
      <c r="A2672" s="305"/>
      <c r="B2672" s="1000" t="s">
        <v>560</v>
      </c>
      <c r="C2672" s="1001"/>
      <c r="D2672" s="1013" t="str">
        <f>IF('statement of marks'!H69="","",'statement of marks'!H69)</f>
        <v>v 063</v>
      </c>
      <c r="E2672" s="1013"/>
      <c r="F2672" s="1013"/>
      <c r="G2672" s="1013"/>
      <c r="H2672" s="1014"/>
    </row>
    <row r="2673" spans="1:8" ht="18.25" customHeight="1">
      <c r="A2673" s="305"/>
      <c r="B2673" s="1000" t="s">
        <v>576</v>
      </c>
      <c r="C2673" s="1001"/>
      <c r="D2673" s="309" t="str">
        <f>IF('statement of marks'!C69="B","Nk=",IF('statement of marks'!C69="G","Nk=k",""))</f>
        <v/>
      </c>
      <c r="E2673" s="353" t="s">
        <v>566</v>
      </c>
      <c r="F2673" s="1040" t="str">
        <f>IF('statement of marks'!B69="","",'statement of marks'!B69)</f>
        <v/>
      </c>
      <c r="G2673" s="1040"/>
      <c r="H2673" s="1041"/>
    </row>
    <row r="2674" spans="1:8" ht="18.25" customHeight="1">
      <c r="A2674" s="305"/>
      <c r="B2674" s="1000" t="s">
        <v>562</v>
      </c>
      <c r="C2674" s="1001"/>
      <c r="D2674" s="1013" t="str">
        <f>IF('statement of marks'!J69="","",'statement of marks'!J69)</f>
        <v>l 063</v>
      </c>
      <c r="E2674" s="1013"/>
      <c r="F2674" s="1013"/>
      <c r="G2674" s="1013"/>
      <c r="H2674" s="1014"/>
    </row>
    <row r="2675" spans="1:8" ht="18.25" customHeight="1">
      <c r="A2675" s="305"/>
      <c r="B2675" s="1000" t="s">
        <v>561</v>
      </c>
      <c r="C2675" s="1001"/>
      <c r="D2675" s="1013" t="str">
        <f>IF('statement of marks'!I69="","",'statement of marks'!I69)</f>
        <v>c 063</v>
      </c>
      <c r="E2675" s="1013"/>
      <c r="F2675" s="1013"/>
      <c r="G2675" s="1013"/>
      <c r="H2675" s="1014"/>
    </row>
    <row r="2676" spans="1:8" ht="18.25" customHeight="1">
      <c r="A2676" s="305"/>
      <c r="B2676" s="1000" t="s">
        <v>578</v>
      </c>
      <c r="C2676" s="1001"/>
      <c r="D2676" s="1013" t="str">
        <f>IF(details!M69="","",details!M69)</f>
        <v/>
      </c>
      <c r="E2676" s="1013"/>
      <c r="F2676" s="1013"/>
      <c r="G2676" s="1013"/>
      <c r="H2676" s="1014"/>
    </row>
    <row r="2677" spans="1:8" ht="18.25" customHeight="1">
      <c r="A2677" s="305"/>
      <c r="B2677" s="1000" t="s">
        <v>623</v>
      </c>
      <c r="C2677" s="1001"/>
      <c r="D2677" s="1013" t="str">
        <f>IF(details!N69="","",details!N69)</f>
        <v/>
      </c>
      <c r="E2677" s="1013"/>
      <c r="F2677" s="1013"/>
      <c r="G2677" s="1013"/>
      <c r="H2677" s="1014"/>
    </row>
    <row r="2678" spans="1:8" ht="18.25" customHeight="1">
      <c r="A2678" s="305"/>
      <c r="B2678" s="1000" t="s">
        <v>64</v>
      </c>
      <c r="C2678" s="1001"/>
      <c r="D2678" s="311" t="str">
        <f>'statement of marks'!$D$3</f>
        <v>2 A</v>
      </c>
      <c r="E2678" s="312" t="s">
        <v>564</v>
      </c>
      <c r="F2678" s="313" t="str">
        <f>IF('statement of marks'!E69="","",'statement of marks'!E69)</f>
        <v/>
      </c>
      <c r="G2678" s="312" t="s">
        <v>577</v>
      </c>
      <c r="H2678" s="314" t="str">
        <f>IF(details!F69="","",details!F69)</f>
        <v/>
      </c>
    </row>
    <row r="2679" spans="1:8" ht="18.25" customHeight="1">
      <c r="A2679" s="305"/>
      <c r="B2679" s="1000" t="s">
        <v>567</v>
      </c>
      <c r="C2679" s="1001"/>
      <c r="D2679" s="1044" t="str">
        <f>IF('statement of marks'!F69="","",'statement of marks'!F69)</f>
        <v/>
      </c>
      <c r="E2679" s="1044"/>
      <c r="F2679" s="1044"/>
      <c r="G2679" s="1044"/>
      <c r="H2679" s="1045"/>
    </row>
    <row r="2680" spans="1:8" ht="18.25" customHeight="1">
      <c r="A2680" s="305"/>
      <c r="B2680" s="1000" t="s">
        <v>568</v>
      </c>
      <c r="C2680" s="1001"/>
      <c r="D2680" s="1037" t="str">
        <f>IF('statement of marks'!G69="","",'statement of marks'!G69)</f>
        <v/>
      </c>
      <c r="E2680" s="1037"/>
      <c r="F2680" s="1037"/>
      <c r="G2680" s="1037"/>
      <c r="H2680" s="1038"/>
    </row>
    <row r="2681" spans="1:8" ht="18.25" customHeight="1">
      <c r="A2681" s="305"/>
      <c r="B2681" s="1023" t="s">
        <v>579</v>
      </c>
      <c r="C2681" s="1024"/>
      <c r="D2681" s="1024"/>
      <c r="E2681" s="1025"/>
      <c r="F2681" s="1046" t="str">
        <f>IF(details!P69="","",details!P69)</f>
        <v/>
      </c>
      <c r="G2681" s="1046"/>
      <c r="H2681" s="1047"/>
    </row>
    <row r="2682" spans="1:8" ht="18.25" customHeight="1">
      <c r="A2682" s="305"/>
      <c r="B2682" s="1000" t="s">
        <v>583</v>
      </c>
      <c r="C2682" s="1001"/>
      <c r="D2682" s="1013" t="str">
        <f>IF(details!L69="","",details!L69)</f>
        <v>Ik 063</v>
      </c>
      <c r="E2682" s="1013"/>
      <c r="F2682" s="1013"/>
      <c r="G2682" s="1013"/>
      <c r="H2682" s="1014"/>
    </row>
    <row r="2683" spans="1:8" ht="18.25" customHeight="1">
      <c r="A2683" s="305"/>
      <c r="B2683" s="1000" t="s">
        <v>584</v>
      </c>
      <c r="C2683" s="1001"/>
      <c r="D2683" s="1013" t="str">
        <f>IF(details!O69="","",details!O69)</f>
        <v/>
      </c>
      <c r="E2683" s="1013"/>
      <c r="F2683" s="1013"/>
      <c r="G2683" s="1013"/>
      <c r="H2683" s="1014"/>
    </row>
    <row r="2684" spans="1:8" ht="18.25" customHeight="1">
      <c r="A2684" s="305"/>
      <c r="B2684" s="1000" t="s">
        <v>585</v>
      </c>
      <c r="C2684" s="1001"/>
      <c r="D2684" s="354" t="str">
        <f>IF('statement of marks'!CX69="mRrh.kZ",'statement of marks'!$D$3,"")</f>
        <v/>
      </c>
      <c r="E2684" s="1003" t="s">
        <v>586</v>
      </c>
      <c r="F2684" s="1003"/>
      <c r="G2684" s="1042" t="str">
        <f>IF(D2684="","",D2684+1)</f>
        <v/>
      </c>
      <c r="H2684" s="1043"/>
    </row>
    <row r="2685" spans="1:8" ht="18.25" customHeight="1">
      <c r="A2685" s="305"/>
      <c r="B2685" s="1000" t="s">
        <v>587</v>
      </c>
      <c r="C2685" s="1001"/>
      <c r="D2685" s="1049">
        <f>IF(details!$L$4="","",details!$L$4)</f>
        <v>42460</v>
      </c>
      <c r="E2685" s="1050"/>
      <c r="F2685" s="1003"/>
      <c r="G2685" s="1003"/>
      <c r="H2685" s="1048"/>
    </row>
    <row r="2686" spans="1:8" ht="18.25" customHeight="1">
      <c r="A2686" s="305"/>
      <c r="B2686" s="1003"/>
      <c r="C2686" s="1003"/>
      <c r="D2686" s="1004"/>
      <c r="E2686" s="1005"/>
      <c r="F2686" s="1002"/>
      <c r="G2686" s="1002"/>
      <c r="H2686" s="1008"/>
    </row>
    <row r="2687" spans="1:8" ht="18.25" customHeight="1">
      <c r="A2687" s="305"/>
      <c r="B2687" s="1003" t="str">
        <f>IF(details!$H$4="","",details!$H$4)</f>
        <v>Jherh js[kk oekZ</v>
      </c>
      <c r="C2687" s="1003"/>
      <c r="D2687" s="1004"/>
      <c r="E2687" s="1005"/>
      <c r="F2687" s="1002" t="str">
        <f>IF(details!$E$4="","",details!$E$4)</f>
        <v>Jh jk/ks';ke tk'kh</v>
      </c>
      <c r="G2687" s="1002"/>
      <c r="H2687" s="1008"/>
    </row>
    <row r="2688" spans="1:8" ht="18.25" customHeight="1">
      <c r="A2688" s="1039" t="s">
        <v>588</v>
      </c>
      <c r="B2688" s="1002"/>
      <c r="C2688" s="1002"/>
      <c r="D2688" s="1002" t="s">
        <v>589</v>
      </c>
      <c r="E2688" s="1002"/>
      <c r="F2688" s="1002" t="s">
        <v>590</v>
      </c>
      <c r="G2688" s="1002"/>
      <c r="H2688" s="1008"/>
    </row>
    <row r="2689" spans="1:8" ht="18.25" customHeight="1">
      <c r="A2689" s="1018" t="s">
        <v>599</v>
      </c>
      <c r="B2689" s="1019"/>
      <c r="C2689" s="1019"/>
      <c r="D2689" s="1019"/>
      <c r="E2689" s="1019"/>
      <c r="F2689" s="1019"/>
      <c r="G2689" s="1019"/>
      <c r="H2689" s="1020"/>
    </row>
    <row r="2690" spans="1:8" ht="18.25" customHeight="1">
      <c r="A2690" s="305"/>
      <c r="B2690" s="351" t="s">
        <v>560</v>
      </c>
      <c r="C2690" s="1013" t="str">
        <f>IF('statement of marks'!H69="","",'statement of marks'!H69)</f>
        <v>v 063</v>
      </c>
      <c r="D2690" s="1013"/>
      <c r="E2690" s="1013"/>
      <c r="F2690" s="1013"/>
      <c r="G2690" s="1013"/>
      <c r="H2690" s="1014"/>
    </row>
    <row r="2691" spans="1:8" ht="18.25" customHeight="1">
      <c r="A2691" s="305"/>
      <c r="B2691" s="351" t="s">
        <v>561</v>
      </c>
      <c r="C2691" s="1013" t="str">
        <f>IF('statement of marks'!I69="","",'statement of marks'!I69)</f>
        <v>c 063</v>
      </c>
      <c r="D2691" s="1013"/>
      <c r="E2691" s="1013"/>
      <c r="F2691" s="1013"/>
      <c r="G2691" s="1013"/>
      <c r="H2691" s="1014"/>
    </row>
    <row r="2692" spans="1:8" ht="18.25" customHeight="1">
      <c r="A2692" s="305"/>
      <c r="B2692" s="351" t="s">
        <v>562</v>
      </c>
      <c r="C2692" s="1013" t="str">
        <f>IF('statement of marks'!J69="","",'statement of marks'!J69)</f>
        <v>l 063</v>
      </c>
      <c r="D2692" s="1013"/>
      <c r="E2692" s="1013"/>
      <c r="F2692" s="1013"/>
      <c r="G2692" s="1013"/>
      <c r="H2692" s="1014"/>
    </row>
    <row r="2693" spans="1:8" ht="18.25" customHeight="1">
      <c r="A2693" s="305"/>
      <c r="B2693" s="351" t="s">
        <v>567</v>
      </c>
      <c r="C2693" s="317" t="str">
        <f>IF('statement of marks'!F69="","",'statement of marks'!F69)</f>
        <v/>
      </c>
      <c r="D2693" s="318" t="s">
        <v>602</v>
      </c>
      <c r="E2693" s="1037" t="str">
        <f>IF('statement of marks'!G69="","",'statement of marks'!G69)</f>
        <v/>
      </c>
      <c r="F2693" s="1037"/>
      <c r="G2693" s="1037"/>
      <c r="H2693" s="1038"/>
    </row>
    <row r="2694" spans="1:8" ht="18.25" customHeight="1">
      <c r="A2694" s="305"/>
      <c r="B2694" s="351" t="s">
        <v>565</v>
      </c>
      <c r="C2694" s="319" t="s">
        <v>592</v>
      </c>
      <c r="D2694" s="320" t="s">
        <v>593</v>
      </c>
      <c r="E2694" s="320" t="s">
        <v>594</v>
      </c>
      <c r="F2694" s="320" t="s">
        <v>595</v>
      </c>
      <c r="G2694" s="320" t="s">
        <v>596</v>
      </c>
      <c r="H2694" s="321"/>
    </row>
    <row r="2695" spans="1:8" ht="18.25" customHeight="1">
      <c r="A2695" s="305"/>
      <c r="B2695" s="350" t="s">
        <v>597</v>
      </c>
      <c r="C2695" s="323" t="str">
        <f>IF(AND('statement of marks'!$D$3=1,'statement of marks'!CX69="mRrh.kZ"),'statement of marks'!$F$3,"")</f>
        <v/>
      </c>
      <c r="D2695" s="323" t="str">
        <f>IF(AND('statement of marks'!$D$3=2,'statement of marks'!CX69="mRrh.kZ"),'statement of marks'!$F$3,"")</f>
        <v/>
      </c>
      <c r="E2695" s="323" t="str">
        <f>IF(AND('statement of marks'!$D$3=3,'statement of marks'!CX69="mRrh.kZ"),'statement of marks'!$F$3,"")</f>
        <v/>
      </c>
      <c r="F2695" s="323" t="str">
        <f>IF(AND('statement of marks'!$D$3=4,'statement of marks'!CX69="mRrh.kZ"),'statement of marks'!$F$3,"")</f>
        <v/>
      </c>
      <c r="G2695" s="323" t="str">
        <f>IF(AND('statement of marks'!$D$3=5,'statement of marks'!CX69="mRrh.kZ"),'statement of marks'!$F$3,"")</f>
        <v/>
      </c>
      <c r="H2695" s="321"/>
    </row>
    <row r="2696" spans="1:8" ht="18.25" customHeight="1">
      <c r="A2696" s="305"/>
      <c r="B2696" s="350" t="str">
        <f>'statement of marks'!$BZ$5</f>
        <v>fgUnh</v>
      </c>
      <c r="C2696" s="324"/>
      <c r="D2696" s="325"/>
      <c r="E2696" s="326" t="str">
        <f>IF(OR('statement of marks'!$CB69="",E2695=""),"",'statement of marks'!$CB69)</f>
        <v/>
      </c>
      <c r="F2696" s="326" t="str">
        <f>IF(OR('statement of marks'!$CB69="",F2695=""),"",'statement of marks'!$CB69)</f>
        <v/>
      </c>
      <c r="G2696" s="326" t="str">
        <f>IF(OR('statement of marks'!$CB69="",G2695=""),"",'statement of marks'!$CB69)</f>
        <v/>
      </c>
      <c r="H2696" s="321"/>
    </row>
    <row r="2697" spans="1:8" ht="18.25" customHeight="1">
      <c r="A2697" s="305"/>
      <c r="B2697" s="350" t="str">
        <f>'statement of marks'!$CC$5</f>
        <v>vaxszth</v>
      </c>
      <c r="C2697" s="324"/>
      <c r="D2697" s="325"/>
      <c r="E2697" s="326" t="str">
        <f>IF(OR('statement of marks'!$CE69="",E2695=""),"",'statement of marks'!$CE69)</f>
        <v/>
      </c>
      <c r="F2697" s="326" t="str">
        <f>IF(OR('statement of marks'!$CE69="",F2695=""),"",'statement of marks'!$CE69)</f>
        <v/>
      </c>
      <c r="G2697" s="326" t="str">
        <f>IF(OR('statement of marks'!$CE69="",G2695=""),"",'statement of marks'!$CE69)</f>
        <v/>
      </c>
      <c r="H2697" s="321"/>
    </row>
    <row r="2698" spans="1:8" ht="18.25" customHeight="1">
      <c r="A2698" s="305"/>
      <c r="B2698" s="350" t="str">
        <f>'statement of marks'!$CF$5</f>
        <v>xf.kr</v>
      </c>
      <c r="C2698" s="324"/>
      <c r="D2698" s="325"/>
      <c r="E2698" s="326" t="str">
        <f>IF(OR('statement of marks'!$CH69="",E2695=""),"",'statement of marks'!$CH69)</f>
        <v/>
      </c>
      <c r="F2698" s="326" t="str">
        <f>IF(OR('statement of marks'!$CH69="",F2695=""),"",'statement of marks'!$CH69)</f>
        <v/>
      </c>
      <c r="G2698" s="326" t="str">
        <f>IF(OR('statement of marks'!$CH69="",G2695=""),"",'statement of marks'!$CH69)</f>
        <v/>
      </c>
      <c r="H2698" s="321"/>
    </row>
    <row r="2699" spans="1:8" ht="18.25" customHeight="1">
      <c r="A2699" s="305"/>
      <c r="B2699" s="350" t="str">
        <f>'statement of marks'!$CI$5</f>
        <v>Ik;kZoj.k v/;;u</v>
      </c>
      <c r="C2699" s="324"/>
      <c r="D2699" s="325"/>
      <c r="E2699" s="326" t="str">
        <f>IF(OR('statement of marks'!$CK69="",E2696=""),"",'statement of marks'!$CK69)</f>
        <v/>
      </c>
      <c r="F2699" s="326" t="str">
        <f>IF(OR('statement of marks'!$CK69="",F2696=""),"",'statement of marks'!$CK69)</f>
        <v/>
      </c>
      <c r="G2699" s="326" t="str">
        <f>IF(OR('statement of marks'!$CK69="",G2696=""),"",'statement of marks'!$CK69)</f>
        <v/>
      </c>
      <c r="H2699" s="321"/>
    </row>
    <row r="2700" spans="1:8" ht="18.25" customHeight="1">
      <c r="A2700" s="305"/>
      <c r="B2700" s="350" t="str">
        <f>'statement of marks'!$CL$5</f>
        <v>dk;kZuqHko</v>
      </c>
      <c r="C2700" s="324"/>
      <c r="D2700" s="325"/>
      <c r="E2700" s="326" t="str">
        <f>IF(OR('statement of marks'!$CN69="",E2695=""),"",'statement of marks'!$CN69)</f>
        <v/>
      </c>
      <c r="F2700" s="326" t="str">
        <f>IF(OR('statement of marks'!$CN69="",F2695=""),"",'statement of marks'!$CN69)</f>
        <v/>
      </c>
      <c r="G2700" s="326" t="str">
        <f>IF(OR('statement of marks'!$CN69="",G2695=""),"",'statement of marks'!$CN69)</f>
        <v/>
      </c>
      <c r="H2700" s="321"/>
    </row>
    <row r="2701" spans="1:8" ht="18.25" customHeight="1">
      <c r="A2701" s="305"/>
      <c r="B2701" s="350" t="str">
        <f>'statement of marks'!$CO$5</f>
        <v>dyk f'k{kk</v>
      </c>
      <c r="C2701" s="324"/>
      <c r="D2701" s="325"/>
      <c r="E2701" s="327" t="str">
        <f>IF(OR('statement of marks'!$CQ69="",E2695=""),"",'statement of marks'!$CQ69)</f>
        <v/>
      </c>
      <c r="F2701" s="327" t="str">
        <f>IF(OR('statement of marks'!$CQ69="",F2695=""),"",'statement of marks'!$CQ69)</f>
        <v/>
      </c>
      <c r="G2701" s="327" t="str">
        <f>IF(OR('statement of marks'!$CQ69="",G2695=""),"",'statement of marks'!$CQ69)</f>
        <v/>
      </c>
      <c r="H2701" s="321"/>
    </row>
    <row r="2702" spans="1:8" ht="18.25" customHeight="1">
      <c r="A2702" s="305"/>
      <c r="B2702" s="328" t="s">
        <v>624</v>
      </c>
      <c r="C2702" s="329" t="str">
        <f>C2695</f>
        <v/>
      </c>
      <c r="D2702" s="329" t="str">
        <f>D2695</f>
        <v/>
      </c>
      <c r="E2702" s="330" t="str">
        <f>E2695</f>
        <v/>
      </c>
      <c r="F2702" s="329" t="str">
        <f>F2695</f>
        <v/>
      </c>
      <c r="G2702" s="329" t="str">
        <f>G2695</f>
        <v/>
      </c>
      <c r="H2702" s="321"/>
    </row>
    <row r="2703" spans="1:8" ht="18.25" customHeight="1">
      <c r="A2703" s="305"/>
      <c r="B2703" s="350" t="str">
        <f>'statement of marks'!$CV$5</f>
        <v>Nk= mifLFkfr</v>
      </c>
      <c r="C2703" s="331"/>
      <c r="D2703" s="331"/>
      <c r="E2703" s="332" t="str">
        <f>IF(OR('statement of marks'!$CV69="",E2695=""),"",'statement of marks'!$CV69)</f>
        <v/>
      </c>
      <c r="F2703" s="332" t="str">
        <f>IF(OR('statement of marks'!$CV69="",F2695=""),"",'statement of marks'!$CV69)</f>
        <v/>
      </c>
      <c r="G2703" s="332" t="str">
        <f>IF(OR('statement of marks'!$CV69="",G2695=""),"",'statement of marks'!$CV69)</f>
        <v/>
      </c>
      <c r="H2703" s="321"/>
    </row>
    <row r="2704" spans="1:8" ht="18.25" customHeight="1">
      <c r="A2704" s="305"/>
      <c r="B2704" s="350" t="str">
        <f>'statement of marks'!$CU$5</f>
        <v>dqy ehfVax</v>
      </c>
      <c r="C2704" s="333"/>
      <c r="D2704" s="333"/>
      <c r="E2704" s="333" t="str">
        <f>IF(OR('statement of marks'!$CU69="",E2695=""),"",'statement of marks'!$CU69)</f>
        <v/>
      </c>
      <c r="F2704" s="333" t="str">
        <f>IF(OR('statement of marks'!$CU69="",F2695=""),"",'statement of marks'!$CU69)</f>
        <v/>
      </c>
      <c r="G2704" s="333" t="str">
        <f>IF(OR('statement of marks'!$CU69="",G2695=""),"",'statement of marks'!$CU69)</f>
        <v/>
      </c>
      <c r="H2704" s="321"/>
    </row>
    <row r="2705" spans="1:8" ht="18.25" customHeight="1">
      <c r="A2705" s="305"/>
      <c r="B2705" s="350" t="s">
        <v>600</v>
      </c>
      <c r="C2705" s="333" t="str">
        <f>IF(OR(C2703="",C2704=""),"",C2703/C2704*100)</f>
        <v/>
      </c>
      <c r="D2705" s="333" t="str">
        <f t="shared" ref="D2705:G2705" si="65">IF(OR(D2703="",D2704=""),"",D2703/D2704*100)</f>
        <v/>
      </c>
      <c r="E2705" s="333" t="str">
        <f t="shared" si="65"/>
        <v/>
      </c>
      <c r="F2705" s="333" t="str">
        <f t="shared" si="65"/>
        <v/>
      </c>
      <c r="G2705" s="333" t="str">
        <f t="shared" si="65"/>
        <v/>
      </c>
      <c r="H2705" s="321"/>
    </row>
    <row r="2706" spans="1:8" ht="18.25" customHeight="1">
      <c r="A2706" s="305"/>
      <c r="B2706" s="350" t="s">
        <v>601</v>
      </c>
      <c r="C2706" s="333"/>
      <c r="D2706" s="333"/>
      <c r="E2706" s="333"/>
      <c r="F2706" s="333"/>
      <c r="G2706" s="333"/>
      <c r="H2706" s="321"/>
    </row>
    <row r="2707" spans="1:8" ht="18.25" customHeight="1">
      <c r="A2707" s="305"/>
      <c r="B2707" s="351" t="s">
        <v>598</v>
      </c>
      <c r="C2707" s="1028" t="str">
        <f>IF('statement of marks'!DE69="","",'statement of marks'!DE69)</f>
        <v/>
      </c>
      <c r="D2707" s="1029"/>
      <c r="E2707" s="1029"/>
      <c r="F2707" s="1029"/>
      <c r="G2707" s="1029"/>
      <c r="H2707" s="1030"/>
    </row>
    <row r="2708" spans="1:8" ht="18.25" customHeight="1">
      <c r="A2708" s="1033"/>
      <c r="B2708" s="1034"/>
      <c r="C2708" s="1026"/>
      <c r="D2708" s="1026"/>
      <c r="E2708" s="1026"/>
      <c r="F2708" s="1026"/>
      <c r="G2708" s="1026"/>
      <c r="H2708" s="1027"/>
    </row>
    <row r="2709" spans="1:8" ht="18.25" customHeight="1" thickBot="1">
      <c r="A2709" s="1031" t="s">
        <v>603</v>
      </c>
      <c r="B2709" s="1032"/>
      <c r="C2709" s="1032" t="s">
        <v>66</v>
      </c>
      <c r="D2709" s="1032"/>
      <c r="E2709" s="1032"/>
      <c r="F2709" s="1035" t="s">
        <v>604</v>
      </c>
      <c r="G2709" s="1035"/>
      <c r="H2709" s="1036"/>
    </row>
    <row r="2710" spans="1:8" ht="18.25" customHeight="1">
      <c r="A2710" s="1015" t="s">
        <v>572</v>
      </c>
      <c r="B2710" s="1016"/>
      <c r="C2710" s="1016"/>
      <c r="D2710" s="1016"/>
      <c r="E2710" s="1016"/>
      <c r="F2710" s="1016"/>
      <c r="G2710" s="1016"/>
      <c r="H2710" s="1017"/>
    </row>
    <row r="2711" spans="1:8" ht="18.25" customHeight="1">
      <c r="A2711" s="1018" t="s">
        <v>591</v>
      </c>
      <c r="B2711" s="1019"/>
      <c r="C2711" s="1019"/>
      <c r="D2711" s="1019"/>
      <c r="E2711" s="1019"/>
      <c r="F2711" s="1019"/>
      <c r="G2711" s="1019"/>
      <c r="H2711" s="1020"/>
    </row>
    <row r="2712" spans="1:8" ht="18.25" customHeight="1">
      <c r="A2712" s="305"/>
      <c r="B2712" s="1021" t="s">
        <v>67</v>
      </c>
      <c r="C2712" s="1021"/>
      <c r="D2712" s="306">
        <f>YEAR(details!F70)</f>
        <v>1900</v>
      </c>
      <c r="E2712" s="352" t="s">
        <v>574</v>
      </c>
      <c r="F2712" s="308" t="str">
        <f>'statement of marks'!$F$3</f>
        <v>2015-16</v>
      </c>
      <c r="G2712" s="1021" t="s">
        <v>575</v>
      </c>
      <c r="H2712" s="1022"/>
    </row>
    <row r="2713" spans="1:8" ht="18.25" customHeight="1">
      <c r="A2713" s="305"/>
      <c r="B2713" s="1000" t="s">
        <v>573</v>
      </c>
      <c r="C2713" s="1001"/>
      <c r="D2713" s="1013" t="str">
        <f>'statement of marks'!$A$1</f>
        <v>jk- ck- ek/;fed fo|ky; uohu] fuEckgsM+k</v>
      </c>
      <c r="E2713" s="1013"/>
      <c r="F2713" s="1013"/>
      <c r="G2713" s="1013"/>
      <c r="H2713" s="1014"/>
    </row>
    <row r="2714" spans="1:8" ht="18.25" customHeight="1">
      <c r="A2714" s="305"/>
      <c r="B2714" s="1000" t="str">
        <f>'statement of marks'!$H$3</f>
        <v xml:space="preserve">fo|ky; dk Mkbl dksM+ </v>
      </c>
      <c r="C2714" s="1001"/>
      <c r="D2714" s="1009" t="str">
        <f>'statement of marks'!$I$3</f>
        <v>00001</v>
      </c>
      <c r="E2714" s="1010"/>
      <c r="F2714" s="1011"/>
      <c r="G2714" s="1011"/>
      <c r="H2714" s="1012"/>
    </row>
    <row r="2715" spans="1:8" ht="18.25" customHeight="1">
      <c r="A2715" s="305"/>
      <c r="B2715" s="1000" t="s">
        <v>560</v>
      </c>
      <c r="C2715" s="1001"/>
      <c r="D2715" s="1013" t="str">
        <f>IF('statement of marks'!H70="","",'statement of marks'!H70)</f>
        <v>v 064</v>
      </c>
      <c r="E2715" s="1013"/>
      <c r="F2715" s="1013"/>
      <c r="G2715" s="1013"/>
      <c r="H2715" s="1014"/>
    </row>
    <row r="2716" spans="1:8" ht="18.25" customHeight="1">
      <c r="A2716" s="305"/>
      <c r="B2716" s="1000" t="s">
        <v>576</v>
      </c>
      <c r="C2716" s="1001"/>
      <c r="D2716" s="309" t="str">
        <f>IF('statement of marks'!C70="B","Nk=",IF('statement of marks'!C70="G","Nk=k",""))</f>
        <v/>
      </c>
      <c r="E2716" s="353" t="s">
        <v>566</v>
      </c>
      <c r="F2716" s="1040" t="str">
        <f>IF('statement of marks'!B70="","",'statement of marks'!B70)</f>
        <v/>
      </c>
      <c r="G2716" s="1040"/>
      <c r="H2716" s="1041"/>
    </row>
    <row r="2717" spans="1:8" ht="18.25" customHeight="1">
      <c r="A2717" s="305"/>
      <c r="B2717" s="1000" t="s">
        <v>562</v>
      </c>
      <c r="C2717" s="1001"/>
      <c r="D2717" s="1013" t="str">
        <f>IF('statement of marks'!J70="","",'statement of marks'!J70)</f>
        <v>l 064</v>
      </c>
      <c r="E2717" s="1013"/>
      <c r="F2717" s="1013"/>
      <c r="G2717" s="1013"/>
      <c r="H2717" s="1014"/>
    </row>
    <row r="2718" spans="1:8" ht="18.25" customHeight="1">
      <c r="A2718" s="305"/>
      <c r="B2718" s="1000" t="s">
        <v>561</v>
      </c>
      <c r="C2718" s="1001"/>
      <c r="D2718" s="1013" t="str">
        <f>IF('statement of marks'!I70="","",'statement of marks'!I70)</f>
        <v>c 064</v>
      </c>
      <c r="E2718" s="1013"/>
      <c r="F2718" s="1013"/>
      <c r="G2718" s="1013"/>
      <c r="H2718" s="1014"/>
    </row>
    <row r="2719" spans="1:8" ht="18.25" customHeight="1">
      <c r="A2719" s="305"/>
      <c r="B2719" s="1000" t="s">
        <v>578</v>
      </c>
      <c r="C2719" s="1001"/>
      <c r="D2719" s="1013" t="str">
        <f>IF(details!M70="","",details!M70)</f>
        <v/>
      </c>
      <c r="E2719" s="1013"/>
      <c r="F2719" s="1013"/>
      <c r="G2719" s="1013"/>
      <c r="H2719" s="1014"/>
    </row>
    <row r="2720" spans="1:8" ht="18.25" customHeight="1">
      <c r="A2720" s="305"/>
      <c r="B2720" s="1000" t="s">
        <v>623</v>
      </c>
      <c r="C2720" s="1001"/>
      <c r="D2720" s="1013" t="str">
        <f>IF(details!N70="","",details!N70)</f>
        <v/>
      </c>
      <c r="E2720" s="1013"/>
      <c r="F2720" s="1013"/>
      <c r="G2720" s="1013"/>
      <c r="H2720" s="1014"/>
    </row>
    <row r="2721" spans="1:8" ht="18.25" customHeight="1">
      <c r="A2721" s="305"/>
      <c r="B2721" s="1000" t="s">
        <v>64</v>
      </c>
      <c r="C2721" s="1001"/>
      <c r="D2721" s="311" t="str">
        <f>'statement of marks'!$D$3</f>
        <v>2 A</v>
      </c>
      <c r="E2721" s="312" t="s">
        <v>564</v>
      </c>
      <c r="F2721" s="313" t="str">
        <f>IF('statement of marks'!E70="","",'statement of marks'!E70)</f>
        <v/>
      </c>
      <c r="G2721" s="312" t="s">
        <v>577</v>
      </c>
      <c r="H2721" s="314" t="str">
        <f>IF(details!F70="","",details!F70)</f>
        <v/>
      </c>
    </row>
    <row r="2722" spans="1:8" ht="18.25" customHeight="1">
      <c r="A2722" s="305"/>
      <c r="B2722" s="1000" t="s">
        <v>567</v>
      </c>
      <c r="C2722" s="1001"/>
      <c r="D2722" s="1044" t="str">
        <f>IF('statement of marks'!F70="","",'statement of marks'!F70)</f>
        <v/>
      </c>
      <c r="E2722" s="1044"/>
      <c r="F2722" s="1044"/>
      <c r="G2722" s="1044"/>
      <c r="H2722" s="1045"/>
    </row>
    <row r="2723" spans="1:8" ht="18.25" customHeight="1">
      <c r="A2723" s="305"/>
      <c r="B2723" s="1000" t="s">
        <v>568</v>
      </c>
      <c r="C2723" s="1001"/>
      <c r="D2723" s="1037" t="str">
        <f>IF('statement of marks'!G70="","",'statement of marks'!G70)</f>
        <v/>
      </c>
      <c r="E2723" s="1037"/>
      <c r="F2723" s="1037"/>
      <c r="G2723" s="1037"/>
      <c r="H2723" s="1038"/>
    </row>
    <row r="2724" spans="1:8" ht="18.25" customHeight="1">
      <c r="A2724" s="305"/>
      <c r="B2724" s="1023" t="s">
        <v>579</v>
      </c>
      <c r="C2724" s="1024"/>
      <c r="D2724" s="1024"/>
      <c r="E2724" s="1025"/>
      <c r="F2724" s="1046" t="str">
        <f>IF(details!P70="","",details!P70)</f>
        <v/>
      </c>
      <c r="G2724" s="1046"/>
      <c r="H2724" s="1047"/>
    </row>
    <row r="2725" spans="1:8" ht="18.25" customHeight="1">
      <c r="A2725" s="305"/>
      <c r="B2725" s="1000" t="s">
        <v>583</v>
      </c>
      <c r="C2725" s="1001"/>
      <c r="D2725" s="1013" t="str">
        <f>IF(details!L70="","",details!L70)</f>
        <v>Ik 064</v>
      </c>
      <c r="E2725" s="1013"/>
      <c r="F2725" s="1013"/>
      <c r="G2725" s="1013"/>
      <c r="H2725" s="1014"/>
    </row>
    <row r="2726" spans="1:8" ht="18.25" customHeight="1">
      <c r="A2726" s="305"/>
      <c r="B2726" s="1000" t="s">
        <v>584</v>
      </c>
      <c r="C2726" s="1001"/>
      <c r="D2726" s="1013" t="str">
        <f>IF(details!O70="","",details!O70)</f>
        <v/>
      </c>
      <c r="E2726" s="1013"/>
      <c r="F2726" s="1013"/>
      <c r="G2726" s="1013"/>
      <c r="H2726" s="1014"/>
    </row>
    <row r="2727" spans="1:8" ht="18.25" customHeight="1">
      <c r="A2727" s="305"/>
      <c r="B2727" s="1000" t="s">
        <v>585</v>
      </c>
      <c r="C2727" s="1001"/>
      <c r="D2727" s="354" t="str">
        <f>IF('statement of marks'!CX70="mRrh.kZ",'statement of marks'!$D$3,"")</f>
        <v/>
      </c>
      <c r="E2727" s="1003" t="s">
        <v>586</v>
      </c>
      <c r="F2727" s="1003"/>
      <c r="G2727" s="1042" t="str">
        <f>IF(D2727="","",D2727+1)</f>
        <v/>
      </c>
      <c r="H2727" s="1043"/>
    </row>
    <row r="2728" spans="1:8" ht="18.25" customHeight="1">
      <c r="A2728" s="305"/>
      <c r="B2728" s="1000" t="s">
        <v>587</v>
      </c>
      <c r="C2728" s="1001"/>
      <c r="D2728" s="1049">
        <f>IF(details!$L$4="","",details!$L$4)</f>
        <v>42460</v>
      </c>
      <c r="E2728" s="1050"/>
      <c r="F2728" s="1003"/>
      <c r="G2728" s="1003"/>
      <c r="H2728" s="1048"/>
    </row>
    <row r="2729" spans="1:8" ht="18.25" customHeight="1">
      <c r="A2729" s="305"/>
      <c r="B2729" s="1003"/>
      <c r="C2729" s="1003"/>
      <c r="D2729" s="1004"/>
      <c r="E2729" s="1005"/>
      <c r="F2729" s="1002"/>
      <c r="G2729" s="1002"/>
      <c r="H2729" s="1008"/>
    </row>
    <row r="2730" spans="1:8" ht="18.25" customHeight="1">
      <c r="A2730" s="305"/>
      <c r="B2730" s="1003" t="str">
        <f>IF(details!$H$4="","",details!$H$4)</f>
        <v>Jherh js[kk oekZ</v>
      </c>
      <c r="C2730" s="1003"/>
      <c r="D2730" s="1004"/>
      <c r="E2730" s="1005"/>
      <c r="F2730" s="1002" t="str">
        <f>IF(details!$E$4="","",details!$E$4)</f>
        <v>Jh jk/ks';ke tk'kh</v>
      </c>
      <c r="G2730" s="1002"/>
      <c r="H2730" s="1008"/>
    </row>
    <row r="2731" spans="1:8" ht="18.25" customHeight="1">
      <c r="A2731" s="1039" t="s">
        <v>588</v>
      </c>
      <c r="B2731" s="1002"/>
      <c r="C2731" s="1002"/>
      <c r="D2731" s="1002" t="s">
        <v>589</v>
      </c>
      <c r="E2731" s="1002"/>
      <c r="F2731" s="1002" t="s">
        <v>590</v>
      </c>
      <c r="G2731" s="1002"/>
      <c r="H2731" s="1008"/>
    </row>
    <row r="2732" spans="1:8" ht="18.25" customHeight="1">
      <c r="A2732" s="1018" t="s">
        <v>599</v>
      </c>
      <c r="B2732" s="1019"/>
      <c r="C2732" s="1019"/>
      <c r="D2732" s="1019"/>
      <c r="E2732" s="1019"/>
      <c r="F2732" s="1019"/>
      <c r="G2732" s="1019"/>
      <c r="H2732" s="1020"/>
    </row>
    <row r="2733" spans="1:8" ht="18.25" customHeight="1">
      <c r="A2733" s="305"/>
      <c r="B2733" s="351" t="s">
        <v>560</v>
      </c>
      <c r="C2733" s="1013" t="str">
        <f>IF('statement of marks'!H70="","",'statement of marks'!H70)</f>
        <v>v 064</v>
      </c>
      <c r="D2733" s="1013"/>
      <c r="E2733" s="1013"/>
      <c r="F2733" s="1013"/>
      <c r="G2733" s="1013"/>
      <c r="H2733" s="1014"/>
    </row>
    <row r="2734" spans="1:8" ht="18.25" customHeight="1">
      <c r="A2734" s="305"/>
      <c r="B2734" s="351" t="s">
        <v>561</v>
      </c>
      <c r="C2734" s="1013" t="str">
        <f>IF('statement of marks'!I70="","",'statement of marks'!I70)</f>
        <v>c 064</v>
      </c>
      <c r="D2734" s="1013"/>
      <c r="E2734" s="1013"/>
      <c r="F2734" s="1013"/>
      <c r="G2734" s="1013"/>
      <c r="H2734" s="1014"/>
    </row>
    <row r="2735" spans="1:8" ht="18.25" customHeight="1">
      <c r="A2735" s="305"/>
      <c r="B2735" s="351" t="s">
        <v>562</v>
      </c>
      <c r="C2735" s="1013" t="str">
        <f>IF('statement of marks'!J70="","",'statement of marks'!J70)</f>
        <v>l 064</v>
      </c>
      <c r="D2735" s="1013"/>
      <c r="E2735" s="1013"/>
      <c r="F2735" s="1013"/>
      <c r="G2735" s="1013"/>
      <c r="H2735" s="1014"/>
    </row>
    <row r="2736" spans="1:8" ht="18.25" customHeight="1">
      <c r="A2736" s="305"/>
      <c r="B2736" s="351" t="s">
        <v>567</v>
      </c>
      <c r="C2736" s="317" t="str">
        <f>IF('statement of marks'!F70="","",'statement of marks'!F70)</f>
        <v/>
      </c>
      <c r="D2736" s="318" t="s">
        <v>602</v>
      </c>
      <c r="E2736" s="1037" t="str">
        <f>IF('statement of marks'!G70="","",'statement of marks'!G70)</f>
        <v/>
      </c>
      <c r="F2736" s="1037"/>
      <c r="G2736" s="1037"/>
      <c r="H2736" s="1038"/>
    </row>
    <row r="2737" spans="1:8" ht="18.25" customHeight="1">
      <c r="A2737" s="305"/>
      <c r="B2737" s="351" t="s">
        <v>565</v>
      </c>
      <c r="C2737" s="319" t="s">
        <v>592</v>
      </c>
      <c r="D2737" s="320" t="s">
        <v>593</v>
      </c>
      <c r="E2737" s="320" t="s">
        <v>594</v>
      </c>
      <c r="F2737" s="320" t="s">
        <v>595</v>
      </c>
      <c r="G2737" s="320" t="s">
        <v>596</v>
      </c>
      <c r="H2737" s="321"/>
    </row>
    <row r="2738" spans="1:8" ht="18.25" customHeight="1">
      <c r="A2738" s="305"/>
      <c r="B2738" s="350" t="s">
        <v>597</v>
      </c>
      <c r="C2738" s="323" t="str">
        <f>IF(AND('statement of marks'!$D$3=1,'statement of marks'!CX70="mRrh.kZ"),'statement of marks'!$F$3,"")</f>
        <v/>
      </c>
      <c r="D2738" s="323" t="str">
        <f>IF(AND('statement of marks'!$D$3=2,'statement of marks'!CX70="mRrh.kZ"),'statement of marks'!$F$3,"")</f>
        <v/>
      </c>
      <c r="E2738" s="323" t="str">
        <f>IF(AND('statement of marks'!$D$3=3,'statement of marks'!CX70="mRrh.kZ"),'statement of marks'!$F$3,"")</f>
        <v/>
      </c>
      <c r="F2738" s="323" t="str">
        <f>IF(AND('statement of marks'!$D$3=4,'statement of marks'!CX70="mRrh.kZ"),'statement of marks'!$F$3,"")</f>
        <v/>
      </c>
      <c r="G2738" s="323" t="str">
        <f>IF(AND('statement of marks'!$D$3=5,'statement of marks'!CX70="mRrh.kZ"),'statement of marks'!$F$3,"")</f>
        <v/>
      </c>
      <c r="H2738" s="321"/>
    </row>
    <row r="2739" spans="1:8" ht="18.25" customHeight="1">
      <c r="A2739" s="305"/>
      <c r="B2739" s="350" t="str">
        <f>'statement of marks'!$BZ$5</f>
        <v>fgUnh</v>
      </c>
      <c r="C2739" s="324"/>
      <c r="D2739" s="325"/>
      <c r="E2739" s="326" t="str">
        <f>IF(OR('statement of marks'!$CB70="",E2738=""),"",'statement of marks'!$CB70)</f>
        <v/>
      </c>
      <c r="F2739" s="326" t="str">
        <f>IF(OR('statement of marks'!$CB70="",F2738=""),"",'statement of marks'!$CB70)</f>
        <v/>
      </c>
      <c r="G2739" s="326" t="str">
        <f>IF(OR('statement of marks'!$CB70="",G2738=""),"",'statement of marks'!$CB70)</f>
        <v/>
      </c>
      <c r="H2739" s="321"/>
    </row>
    <row r="2740" spans="1:8" ht="18.25" customHeight="1">
      <c r="A2740" s="305"/>
      <c r="B2740" s="350" t="str">
        <f>'statement of marks'!$CC$5</f>
        <v>vaxszth</v>
      </c>
      <c r="C2740" s="324"/>
      <c r="D2740" s="325"/>
      <c r="E2740" s="326" t="str">
        <f>IF(OR('statement of marks'!$CE70="",E2738=""),"",'statement of marks'!$CE70)</f>
        <v/>
      </c>
      <c r="F2740" s="326" t="str">
        <f>IF(OR('statement of marks'!$CE70="",F2738=""),"",'statement of marks'!$CE70)</f>
        <v/>
      </c>
      <c r="G2740" s="326" t="str">
        <f>IF(OR('statement of marks'!$CE70="",G2738=""),"",'statement of marks'!$CE70)</f>
        <v/>
      </c>
      <c r="H2740" s="321"/>
    </row>
    <row r="2741" spans="1:8" ht="18.25" customHeight="1">
      <c r="A2741" s="305"/>
      <c r="B2741" s="350" t="str">
        <f>'statement of marks'!$CF$5</f>
        <v>xf.kr</v>
      </c>
      <c r="C2741" s="324"/>
      <c r="D2741" s="325"/>
      <c r="E2741" s="326" t="str">
        <f>IF(OR('statement of marks'!$CH70="",E2738=""),"",'statement of marks'!$CH70)</f>
        <v/>
      </c>
      <c r="F2741" s="326" t="str">
        <f>IF(OR('statement of marks'!$CH70="",F2738=""),"",'statement of marks'!$CH70)</f>
        <v/>
      </c>
      <c r="G2741" s="326" t="str">
        <f>IF(OR('statement of marks'!$CH70="",G2738=""),"",'statement of marks'!$CH70)</f>
        <v/>
      </c>
      <c r="H2741" s="321"/>
    </row>
    <row r="2742" spans="1:8" ht="18.25" customHeight="1">
      <c r="A2742" s="305"/>
      <c r="B2742" s="350" t="str">
        <f>'statement of marks'!$CI$5</f>
        <v>Ik;kZoj.k v/;;u</v>
      </c>
      <c r="C2742" s="324"/>
      <c r="D2742" s="325"/>
      <c r="E2742" s="326" t="str">
        <f>IF(OR('statement of marks'!$CK70="",E2739=""),"",'statement of marks'!$CK70)</f>
        <v/>
      </c>
      <c r="F2742" s="326" t="str">
        <f>IF(OR('statement of marks'!$CK70="",F2739=""),"",'statement of marks'!$CK70)</f>
        <v/>
      </c>
      <c r="G2742" s="326" t="str">
        <f>IF(OR('statement of marks'!$CK70="",G2739=""),"",'statement of marks'!$CK70)</f>
        <v/>
      </c>
      <c r="H2742" s="321"/>
    </row>
    <row r="2743" spans="1:8" ht="18.25" customHeight="1">
      <c r="A2743" s="305"/>
      <c r="B2743" s="350" t="str">
        <f>'statement of marks'!$CL$5</f>
        <v>dk;kZuqHko</v>
      </c>
      <c r="C2743" s="324"/>
      <c r="D2743" s="325"/>
      <c r="E2743" s="326" t="str">
        <f>IF(OR('statement of marks'!$CN70="",E2738=""),"",'statement of marks'!$CN70)</f>
        <v/>
      </c>
      <c r="F2743" s="326" t="str">
        <f>IF(OR('statement of marks'!$CN70="",F2738=""),"",'statement of marks'!$CN70)</f>
        <v/>
      </c>
      <c r="G2743" s="326" t="str">
        <f>IF(OR('statement of marks'!$CN70="",G2738=""),"",'statement of marks'!$CN70)</f>
        <v/>
      </c>
      <c r="H2743" s="321"/>
    </row>
    <row r="2744" spans="1:8" ht="18.25" customHeight="1">
      <c r="A2744" s="305"/>
      <c r="B2744" s="350" t="str">
        <f>'statement of marks'!$CO$5</f>
        <v>dyk f'k{kk</v>
      </c>
      <c r="C2744" s="324"/>
      <c r="D2744" s="325"/>
      <c r="E2744" s="327" t="str">
        <f>IF(OR('statement of marks'!$CQ70="",E2738=""),"",'statement of marks'!$CQ70)</f>
        <v/>
      </c>
      <c r="F2744" s="327" t="str">
        <f>IF(OR('statement of marks'!$CQ70="",F2738=""),"",'statement of marks'!$CQ70)</f>
        <v/>
      </c>
      <c r="G2744" s="327" t="str">
        <f>IF(OR('statement of marks'!$CQ70="",G2738=""),"",'statement of marks'!$CQ70)</f>
        <v/>
      </c>
      <c r="H2744" s="321"/>
    </row>
    <row r="2745" spans="1:8" ht="18.25" customHeight="1">
      <c r="A2745" s="305"/>
      <c r="B2745" s="328" t="s">
        <v>624</v>
      </c>
      <c r="C2745" s="329" t="str">
        <f>C2738</f>
        <v/>
      </c>
      <c r="D2745" s="329" t="str">
        <f>D2738</f>
        <v/>
      </c>
      <c r="E2745" s="330" t="str">
        <f>E2738</f>
        <v/>
      </c>
      <c r="F2745" s="329" t="str">
        <f>F2738</f>
        <v/>
      </c>
      <c r="G2745" s="329" t="str">
        <f>G2738</f>
        <v/>
      </c>
      <c r="H2745" s="321"/>
    </row>
    <row r="2746" spans="1:8" ht="18.25" customHeight="1">
      <c r="A2746" s="305"/>
      <c r="B2746" s="350" t="str">
        <f>'statement of marks'!$CV$5</f>
        <v>Nk= mifLFkfr</v>
      </c>
      <c r="C2746" s="331"/>
      <c r="D2746" s="331"/>
      <c r="E2746" s="332" t="str">
        <f>IF(OR('statement of marks'!$CV70="",E2738=""),"",'statement of marks'!$CV70)</f>
        <v/>
      </c>
      <c r="F2746" s="332" t="str">
        <f>IF(OR('statement of marks'!$CV70="",F2738=""),"",'statement of marks'!$CV70)</f>
        <v/>
      </c>
      <c r="G2746" s="332" t="str">
        <f>IF(OR('statement of marks'!$CV70="",G2738=""),"",'statement of marks'!$CV70)</f>
        <v/>
      </c>
      <c r="H2746" s="321"/>
    </row>
    <row r="2747" spans="1:8" ht="18.25" customHeight="1">
      <c r="A2747" s="305"/>
      <c r="B2747" s="350" t="str">
        <f>'statement of marks'!$CU$5</f>
        <v>dqy ehfVax</v>
      </c>
      <c r="C2747" s="333"/>
      <c r="D2747" s="333"/>
      <c r="E2747" s="333" t="str">
        <f>IF(OR('statement of marks'!$CU70="",E2738=""),"",'statement of marks'!$CU70)</f>
        <v/>
      </c>
      <c r="F2747" s="333" t="str">
        <f>IF(OR('statement of marks'!$CU70="",F2738=""),"",'statement of marks'!$CU70)</f>
        <v/>
      </c>
      <c r="G2747" s="333" t="str">
        <f>IF(OR('statement of marks'!$CU70="",G2738=""),"",'statement of marks'!$CU70)</f>
        <v/>
      </c>
      <c r="H2747" s="321"/>
    </row>
    <row r="2748" spans="1:8" ht="18.25" customHeight="1">
      <c r="A2748" s="305"/>
      <c r="B2748" s="350" t="s">
        <v>600</v>
      </c>
      <c r="C2748" s="333" t="str">
        <f>IF(OR(C2746="",C2747=""),"",C2746/C2747*100)</f>
        <v/>
      </c>
      <c r="D2748" s="333" t="str">
        <f t="shared" ref="D2748:G2748" si="66">IF(OR(D2746="",D2747=""),"",D2746/D2747*100)</f>
        <v/>
      </c>
      <c r="E2748" s="333" t="str">
        <f t="shared" si="66"/>
        <v/>
      </c>
      <c r="F2748" s="333" t="str">
        <f t="shared" si="66"/>
        <v/>
      </c>
      <c r="G2748" s="333" t="str">
        <f t="shared" si="66"/>
        <v/>
      </c>
      <c r="H2748" s="321"/>
    </row>
    <row r="2749" spans="1:8" ht="18.25" customHeight="1">
      <c r="A2749" s="305"/>
      <c r="B2749" s="350" t="s">
        <v>601</v>
      </c>
      <c r="C2749" s="333"/>
      <c r="D2749" s="333"/>
      <c r="E2749" s="333"/>
      <c r="F2749" s="333"/>
      <c r="G2749" s="333"/>
      <c r="H2749" s="321"/>
    </row>
    <row r="2750" spans="1:8" ht="18.25" customHeight="1">
      <c r="A2750" s="305"/>
      <c r="B2750" s="351" t="s">
        <v>598</v>
      </c>
      <c r="C2750" s="1028" t="str">
        <f>IF('statement of marks'!DE70="","",'statement of marks'!DE70)</f>
        <v/>
      </c>
      <c r="D2750" s="1029"/>
      <c r="E2750" s="1029"/>
      <c r="F2750" s="1029"/>
      <c r="G2750" s="1029"/>
      <c r="H2750" s="1030"/>
    </row>
    <row r="2751" spans="1:8" ht="18.25" customHeight="1">
      <c r="A2751" s="1033"/>
      <c r="B2751" s="1034"/>
      <c r="C2751" s="1026"/>
      <c r="D2751" s="1026"/>
      <c r="E2751" s="1026"/>
      <c r="F2751" s="1026"/>
      <c r="G2751" s="1026"/>
      <c r="H2751" s="1027"/>
    </row>
    <row r="2752" spans="1:8" ht="18.25" customHeight="1" thickBot="1">
      <c r="A2752" s="1031" t="s">
        <v>603</v>
      </c>
      <c r="B2752" s="1032"/>
      <c r="C2752" s="1032" t="s">
        <v>66</v>
      </c>
      <c r="D2752" s="1032"/>
      <c r="E2752" s="1032"/>
      <c r="F2752" s="1035" t="s">
        <v>604</v>
      </c>
      <c r="G2752" s="1035"/>
      <c r="H2752" s="1036"/>
    </row>
    <row r="2753" spans="1:8" ht="18.25" customHeight="1">
      <c r="A2753" s="1015" t="s">
        <v>572</v>
      </c>
      <c r="B2753" s="1016"/>
      <c r="C2753" s="1016"/>
      <c r="D2753" s="1016"/>
      <c r="E2753" s="1016"/>
      <c r="F2753" s="1016"/>
      <c r="G2753" s="1016"/>
      <c r="H2753" s="1017"/>
    </row>
    <row r="2754" spans="1:8" ht="18.25" customHeight="1">
      <c r="A2754" s="1018" t="s">
        <v>591</v>
      </c>
      <c r="B2754" s="1019"/>
      <c r="C2754" s="1019"/>
      <c r="D2754" s="1019"/>
      <c r="E2754" s="1019"/>
      <c r="F2754" s="1019"/>
      <c r="G2754" s="1019"/>
      <c r="H2754" s="1020"/>
    </row>
    <row r="2755" spans="1:8" ht="18.25" customHeight="1">
      <c r="A2755" s="305"/>
      <c r="B2755" s="1021" t="s">
        <v>67</v>
      </c>
      <c r="C2755" s="1021"/>
      <c r="D2755" s="306">
        <f>YEAR(details!F71)</f>
        <v>1900</v>
      </c>
      <c r="E2755" s="352" t="s">
        <v>574</v>
      </c>
      <c r="F2755" s="308" t="str">
        <f>'statement of marks'!$F$3</f>
        <v>2015-16</v>
      </c>
      <c r="G2755" s="1021" t="s">
        <v>575</v>
      </c>
      <c r="H2755" s="1022"/>
    </row>
    <row r="2756" spans="1:8" ht="18.25" customHeight="1">
      <c r="A2756" s="305"/>
      <c r="B2756" s="1000" t="s">
        <v>573</v>
      </c>
      <c r="C2756" s="1001"/>
      <c r="D2756" s="1013" t="str">
        <f>'statement of marks'!$A$1</f>
        <v>jk- ck- ek/;fed fo|ky; uohu] fuEckgsM+k</v>
      </c>
      <c r="E2756" s="1013"/>
      <c r="F2756" s="1013"/>
      <c r="G2756" s="1013"/>
      <c r="H2756" s="1014"/>
    </row>
    <row r="2757" spans="1:8" ht="18.25" customHeight="1">
      <c r="A2757" s="305"/>
      <c r="B2757" s="1000" t="str">
        <f>'statement of marks'!$H$3</f>
        <v xml:space="preserve">fo|ky; dk Mkbl dksM+ </v>
      </c>
      <c r="C2757" s="1001"/>
      <c r="D2757" s="1009" t="str">
        <f>'statement of marks'!$I$3</f>
        <v>00001</v>
      </c>
      <c r="E2757" s="1010"/>
      <c r="F2757" s="1011"/>
      <c r="G2757" s="1011"/>
      <c r="H2757" s="1012"/>
    </row>
    <row r="2758" spans="1:8" ht="18.25" customHeight="1">
      <c r="A2758" s="305"/>
      <c r="B2758" s="1000" t="s">
        <v>560</v>
      </c>
      <c r="C2758" s="1001"/>
      <c r="D2758" s="1013" t="str">
        <f>IF('statement of marks'!H71="","",'statement of marks'!H71)</f>
        <v>v 065</v>
      </c>
      <c r="E2758" s="1013"/>
      <c r="F2758" s="1013"/>
      <c r="G2758" s="1013"/>
      <c r="H2758" s="1014"/>
    </row>
    <row r="2759" spans="1:8" ht="18.25" customHeight="1">
      <c r="A2759" s="305"/>
      <c r="B2759" s="1000" t="s">
        <v>576</v>
      </c>
      <c r="C2759" s="1001"/>
      <c r="D2759" s="309" t="str">
        <f>IF('statement of marks'!C71="B","Nk=",IF('statement of marks'!C71="G","Nk=k",""))</f>
        <v/>
      </c>
      <c r="E2759" s="353" t="s">
        <v>566</v>
      </c>
      <c r="F2759" s="1040" t="str">
        <f>IF('statement of marks'!B71="","",'statement of marks'!B71)</f>
        <v/>
      </c>
      <c r="G2759" s="1040"/>
      <c r="H2759" s="1041"/>
    </row>
    <row r="2760" spans="1:8" ht="18.25" customHeight="1">
      <c r="A2760" s="305"/>
      <c r="B2760" s="1000" t="s">
        <v>562</v>
      </c>
      <c r="C2760" s="1001"/>
      <c r="D2760" s="1013" t="str">
        <f>IF('statement of marks'!J71="","",'statement of marks'!J71)</f>
        <v>l 065</v>
      </c>
      <c r="E2760" s="1013"/>
      <c r="F2760" s="1013"/>
      <c r="G2760" s="1013"/>
      <c r="H2760" s="1014"/>
    </row>
    <row r="2761" spans="1:8" ht="18.25" customHeight="1">
      <c r="A2761" s="305"/>
      <c r="B2761" s="1000" t="s">
        <v>561</v>
      </c>
      <c r="C2761" s="1001"/>
      <c r="D2761" s="1013" t="str">
        <f>IF('statement of marks'!I71="","",'statement of marks'!I71)</f>
        <v>c 065</v>
      </c>
      <c r="E2761" s="1013"/>
      <c r="F2761" s="1013"/>
      <c r="G2761" s="1013"/>
      <c r="H2761" s="1014"/>
    </row>
    <row r="2762" spans="1:8" ht="18.25" customHeight="1">
      <c r="A2762" s="305"/>
      <c r="B2762" s="1000" t="s">
        <v>578</v>
      </c>
      <c r="C2762" s="1001"/>
      <c r="D2762" s="1013" t="str">
        <f>IF(details!M71="","",details!M71)</f>
        <v/>
      </c>
      <c r="E2762" s="1013"/>
      <c r="F2762" s="1013"/>
      <c r="G2762" s="1013"/>
      <c r="H2762" s="1014"/>
    </row>
    <row r="2763" spans="1:8" ht="18.25" customHeight="1">
      <c r="A2763" s="305"/>
      <c r="B2763" s="1000" t="s">
        <v>623</v>
      </c>
      <c r="C2763" s="1001"/>
      <c r="D2763" s="1013" t="str">
        <f>IF(details!N71="","",details!N71)</f>
        <v/>
      </c>
      <c r="E2763" s="1013"/>
      <c r="F2763" s="1013"/>
      <c r="G2763" s="1013"/>
      <c r="H2763" s="1014"/>
    </row>
    <row r="2764" spans="1:8" ht="18.25" customHeight="1">
      <c r="A2764" s="305"/>
      <c r="B2764" s="1000" t="s">
        <v>64</v>
      </c>
      <c r="C2764" s="1001"/>
      <c r="D2764" s="311" t="str">
        <f>'statement of marks'!$D$3</f>
        <v>2 A</v>
      </c>
      <c r="E2764" s="312" t="s">
        <v>564</v>
      </c>
      <c r="F2764" s="313" t="str">
        <f>IF('statement of marks'!E71="","",'statement of marks'!E71)</f>
        <v/>
      </c>
      <c r="G2764" s="312" t="s">
        <v>577</v>
      </c>
      <c r="H2764" s="314" t="str">
        <f>IF(details!F71="","",details!F71)</f>
        <v/>
      </c>
    </row>
    <row r="2765" spans="1:8" ht="18.25" customHeight="1">
      <c r="A2765" s="305"/>
      <c r="B2765" s="1000" t="s">
        <v>567</v>
      </c>
      <c r="C2765" s="1001"/>
      <c r="D2765" s="1044" t="str">
        <f>IF('statement of marks'!F71="","",'statement of marks'!F71)</f>
        <v/>
      </c>
      <c r="E2765" s="1044"/>
      <c r="F2765" s="1044"/>
      <c r="G2765" s="1044"/>
      <c r="H2765" s="1045"/>
    </row>
    <row r="2766" spans="1:8" ht="18.25" customHeight="1">
      <c r="A2766" s="305"/>
      <c r="B2766" s="1000" t="s">
        <v>568</v>
      </c>
      <c r="C2766" s="1001"/>
      <c r="D2766" s="1037" t="str">
        <f>IF('statement of marks'!G71="","",'statement of marks'!G71)</f>
        <v/>
      </c>
      <c r="E2766" s="1037"/>
      <c r="F2766" s="1037"/>
      <c r="G2766" s="1037"/>
      <c r="H2766" s="1038"/>
    </row>
    <row r="2767" spans="1:8" ht="18.25" customHeight="1">
      <c r="A2767" s="305"/>
      <c r="B2767" s="1023" t="s">
        <v>579</v>
      </c>
      <c r="C2767" s="1024"/>
      <c r="D2767" s="1024"/>
      <c r="E2767" s="1025"/>
      <c r="F2767" s="1046" t="str">
        <f>IF(details!P71="","",details!P71)</f>
        <v/>
      </c>
      <c r="G2767" s="1046"/>
      <c r="H2767" s="1047"/>
    </row>
    <row r="2768" spans="1:8" ht="18.25" customHeight="1">
      <c r="A2768" s="305"/>
      <c r="B2768" s="1000" t="s">
        <v>583</v>
      </c>
      <c r="C2768" s="1001"/>
      <c r="D2768" s="1013" t="str">
        <f>IF(details!L71="","",details!L71)</f>
        <v>Ik 065</v>
      </c>
      <c r="E2768" s="1013"/>
      <c r="F2768" s="1013"/>
      <c r="G2768" s="1013"/>
      <c r="H2768" s="1014"/>
    </row>
    <row r="2769" spans="1:8" ht="18.25" customHeight="1">
      <c r="A2769" s="305"/>
      <c r="B2769" s="1000" t="s">
        <v>584</v>
      </c>
      <c r="C2769" s="1001"/>
      <c r="D2769" s="1013" t="str">
        <f>IF(details!O71="","",details!O71)</f>
        <v/>
      </c>
      <c r="E2769" s="1013"/>
      <c r="F2769" s="1013"/>
      <c r="G2769" s="1013"/>
      <c r="H2769" s="1014"/>
    </row>
    <row r="2770" spans="1:8" ht="18.25" customHeight="1">
      <c r="A2770" s="305"/>
      <c r="B2770" s="1000" t="s">
        <v>585</v>
      </c>
      <c r="C2770" s="1001"/>
      <c r="D2770" s="354" t="str">
        <f>IF('statement of marks'!CX71="mRrh.kZ",'statement of marks'!$D$3,"")</f>
        <v/>
      </c>
      <c r="E2770" s="1003" t="s">
        <v>586</v>
      </c>
      <c r="F2770" s="1003"/>
      <c r="G2770" s="1042" t="str">
        <f>IF(D2770="","",D2770+1)</f>
        <v/>
      </c>
      <c r="H2770" s="1043"/>
    </row>
    <row r="2771" spans="1:8" ht="18.25" customHeight="1">
      <c r="A2771" s="305"/>
      <c r="B2771" s="1000" t="s">
        <v>587</v>
      </c>
      <c r="C2771" s="1001"/>
      <c r="D2771" s="1049">
        <f>IF(details!$L$4="","",details!$L$4)</f>
        <v>42460</v>
      </c>
      <c r="E2771" s="1050"/>
      <c r="F2771" s="1003"/>
      <c r="G2771" s="1003"/>
      <c r="H2771" s="1048"/>
    </row>
    <row r="2772" spans="1:8" ht="18.25" customHeight="1">
      <c r="A2772" s="305"/>
      <c r="B2772" s="1003"/>
      <c r="C2772" s="1003"/>
      <c r="D2772" s="1004"/>
      <c r="E2772" s="1005"/>
      <c r="F2772" s="1002"/>
      <c r="G2772" s="1002"/>
      <c r="H2772" s="1008"/>
    </row>
    <row r="2773" spans="1:8" ht="18.25" customHeight="1">
      <c r="A2773" s="305"/>
      <c r="B2773" s="1003" t="str">
        <f>IF(details!$H$4="","",details!$H$4)</f>
        <v>Jherh js[kk oekZ</v>
      </c>
      <c r="C2773" s="1003"/>
      <c r="D2773" s="1004"/>
      <c r="E2773" s="1005"/>
      <c r="F2773" s="1002" t="str">
        <f>IF(details!$E$4="","",details!$E$4)</f>
        <v>Jh jk/ks';ke tk'kh</v>
      </c>
      <c r="G2773" s="1002"/>
      <c r="H2773" s="1008"/>
    </row>
    <row r="2774" spans="1:8" ht="18.25" customHeight="1">
      <c r="A2774" s="1039" t="s">
        <v>588</v>
      </c>
      <c r="B2774" s="1002"/>
      <c r="C2774" s="1002"/>
      <c r="D2774" s="1002" t="s">
        <v>589</v>
      </c>
      <c r="E2774" s="1002"/>
      <c r="F2774" s="1002" t="s">
        <v>590</v>
      </c>
      <c r="G2774" s="1002"/>
      <c r="H2774" s="1008"/>
    </row>
    <row r="2775" spans="1:8" ht="18.25" customHeight="1">
      <c r="A2775" s="1018" t="s">
        <v>599</v>
      </c>
      <c r="B2775" s="1019"/>
      <c r="C2775" s="1019"/>
      <c r="D2775" s="1019"/>
      <c r="E2775" s="1019"/>
      <c r="F2775" s="1019"/>
      <c r="G2775" s="1019"/>
      <c r="H2775" s="1020"/>
    </row>
    <row r="2776" spans="1:8" ht="18.25" customHeight="1">
      <c r="A2776" s="305"/>
      <c r="B2776" s="351" t="s">
        <v>560</v>
      </c>
      <c r="C2776" s="1013" t="str">
        <f>IF('statement of marks'!H71="","",'statement of marks'!H71)</f>
        <v>v 065</v>
      </c>
      <c r="D2776" s="1013"/>
      <c r="E2776" s="1013"/>
      <c r="F2776" s="1013"/>
      <c r="G2776" s="1013"/>
      <c r="H2776" s="1014"/>
    </row>
    <row r="2777" spans="1:8" ht="18.25" customHeight="1">
      <c r="A2777" s="305"/>
      <c r="B2777" s="351" t="s">
        <v>561</v>
      </c>
      <c r="C2777" s="1013" t="str">
        <f>IF('statement of marks'!I71="","",'statement of marks'!I71)</f>
        <v>c 065</v>
      </c>
      <c r="D2777" s="1013"/>
      <c r="E2777" s="1013"/>
      <c r="F2777" s="1013"/>
      <c r="G2777" s="1013"/>
      <c r="H2777" s="1014"/>
    </row>
    <row r="2778" spans="1:8" ht="18.25" customHeight="1">
      <c r="A2778" s="305"/>
      <c r="B2778" s="351" t="s">
        <v>562</v>
      </c>
      <c r="C2778" s="1013" t="str">
        <f>IF('statement of marks'!J71="","",'statement of marks'!J71)</f>
        <v>l 065</v>
      </c>
      <c r="D2778" s="1013"/>
      <c r="E2778" s="1013"/>
      <c r="F2778" s="1013"/>
      <c r="G2778" s="1013"/>
      <c r="H2778" s="1014"/>
    </row>
    <row r="2779" spans="1:8" ht="18.25" customHeight="1">
      <c r="A2779" s="305"/>
      <c r="B2779" s="351" t="s">
        <v>567</v>
      </c>
      <c r="C2779" s="317" t="str">
        <f>IF('statement of marks'!F71="","",'statement of marks'!F71)</f>
        <v/>
      </c>
      <c r="D2779" s="318" t="s">
        <v>602</v>
      </c>
      <c r="E2779" s="1037" t="str">
        <f>IF('statement of marks'!G71="","",'statement of marks'!G71)</f>
        <v/>
      </c>
      <c r="F2779" s="1037"/>
      <c r="G2779" s="1037"/>
      <c r="H2779" s="1038"/>
    </row>
    <row r="2780" spans="1:8" ht="18.25" customHeight="1">
      <c r="A2780" s="305"/>
      <c r="B2780" s="351" t="s">
        <v>565</v>
      </c>
      <c r="C2780" s="319" t="s">
        <v>592</v>
      </c>
      <c r="D2780" s="320" t="s">
        <v>593</v>
      </c>
      <c r="E2780" s="320" t="s">
        <v>594</v>
      </c>
      <c r="F2780" s="320" t="s">
        <v>595</v>
      </c>
      <c r="G2780" s="320" t="s">
        <v>596</v>
      </c>
      <c r="H2780" s="321"/>
    </row>
    <row r="2781" spans="1:8" ht="18.25" customHeight="1">
      <c r="A2781" s="305"/>
      <c r="B2781" s="350" t="s">
        <v>597</v>
      </c>
      <c r="C2781" s="323" t="str">
        <f>IF(AND('statement of marks'!$D$3=1,'statement of marks'!CX71="mRrh.kZ"),'statement of marks'!$F$3,"")</f>
        <v/>
      </c>
      <c r="D2781" s="323" t="str">
        <f>IF(AND('statement of marks'!$D$3=2,'statement of marks'!CX71="mRrh.kZ"),'statement of marks'!$F$3,"")</f>
        <v/>
      </c>
      <c r="E2781" s="323" t="str">
        <f>IF(AND('statement of marks'!$D$3=3,'statement of marks'!CX71="mRrh.kZ"),'statement of marks'!$F$3,"")</f>
        <v/>
      </c>
      <c r="F2781" s="323" t="str">
        <f>IF(AND('statement of marks'!$D$3=4,'statement of marks'!CX71="mRrh.kZ"),'statement of marks'!$F$3,"")</f>
        <v/>
      </c>
      <c r="G2781" s="323" t="str">
        <f>IF(AND('statement of marks'!$D$3=5,'statement of marks'!CX71="mRrh.kZ"),'statement of marks'!$F$3,"")</f>
        <v/>
      </c>
      <c r="H2781" s="321"/>
    </row>
    <row r="2782" spans="1:8" ht="18.25" customHeight="1">
      <c r="A2782" s="305"/>
      <c r="B2782" s="350" t="str">
        <f>'statement of marks'!$BZ$5</f>
        <v>fgUnh</v>
      </c>
      <c r="C2782" s="324"/>
      <c r="D2782" s="325"/>
      <c r="E2782" s="326" t="str">
        <f>IF(OR('statement of marks'!$CB71="",E2781=""),"",'statement of marks'!$CB71)</f>
        <v/>
      </c>
      <c r="F2782" s="326" t="str">
        <f>IF(OR('statement of marks'!$CB71="",F2781=""),"",'statement of marks'!$CB71)</f>
        <v/>
      </c>
      <c r="G2782" s="326" t="str">
        <f>IF(OR('statement of marks'!$CB71="",G2781=""),"",'statement of marks'!$CB71)</f>
        <v/>
      </c>
      <c r="H2782" s="321"/>
    </row>
    <row r="2783" spans="1:8" ht="18.25" customHeight="1">
      <c r="A2783" s="305"/>
      <c r="B2783" s="350" t="str">
        <f>'statement of marks'!$CC$5</f>
        <v>vaxszth</v>
      </c>
      <c r="C2783" s="324"/>
      <c r="D2783" s="325"/>
      <c r="E2783" s="326" t="str">
        <f>IF(OR('statement of marks'!$CE71="",E2781=""),"",'statement of marks'!$CE71)</f>
        <v/>
      </c>
      <c r="F2783" s="326" t="str">
        <f>IF(OR('statement of marks'!$CE71="",F2781=""),"",'statement of marks'!$CE71)</f>
        <v/>
      </c>
      <c r="G2783" s="326" t="str">
        <f>IF(OR('statement of marks'!$CE71="",G2781=""),"",'statement of marks'!$CE71)</f>
        <v/>
      </c>
      <c r="H2783" s="321"/>
    </row>
    <row r="2784" spans="1:8" ht="18.25" customHeight="1">
      <c r="A2784" s="305"/>
      <c r="B2784" s="350" t="str">
        <f>'statement of marks'!$CF$5</f>
        <v>xf.kr</v>
      </c>
      <c r="C2784" s="324"/>
      <c r="D2784" s="325"/>
      <c r="E2784" s="326" t="str">
        <f>IF(OR('statement of marks'!$CH71="",E2781=""),"",'statement of marks'!$CH71)</f>
        <v/>
      </c>
      <c r="F2784" s="326" t="str">
        <f>IF(OR('statement of marks'!$CH71="",F2781=""),"",'statement of marks'!$CH71)</f>
        <v/>
      </c>
      <c r="G2784" s="326" t="str">
        <f>IF(OR('statement of marks'!$CH71="",G2781=""),"",'statement of marks'!$CH71)</f>
        <v/>
      </c>
      <c r="H2784" s="321"/>
    </row>
    <row r="2785" spans="1:8" ht="18.25" customHeight="1">
      <c r="A2785" s="305"/>
      <c r="B2785" s="350" t="str">
        <f>'statement of marks'!$CI$5</f>
        <v>Ik;kZoj.k v/;;u</v>
      </c>
      <c r="C2785" s="324"/>
      <c r="D2785" s="325"/>
      <c r="E2785" s="326" t="str">
        <f>IF(OR('statement of marks'!$CK71="",E2782=""),"",'statement of marks'!$CK71)</f>
        <v/>
      </c>
      <c r="F2785" s="326" t="str">
        <f>IF(OR('statement of marks'!$CK71="",F2782=""),"",'statement of marks'!$CK71)</f>
        <v/>
      </c>
      <c r="G2785" s="326" t="str">
        <f>IF(OR('statement of marks'!$CK71="",G2782=""),"",'statement of marks'!$CK71)</f>
        <v/>
      </c>
      <c r="H2785" s="321"/>
    </row>
    <row r="2786" spans="1:8" ht="18.25" customHeight="1">
      <c r="A2786" s="305"/>
      <c r="B2786" s="350" t="str">
        <f>'statement of marks'!$CL$5</f>
        <v>dk;kZuqHko</v>
      </c>
      <c r="C2786" s="324"/>
      <c r="D2786" s="325"/>
      <c r="E2786" s="326" t="str">
        <f>IF(OR('statement of marks'!$CN71="",E2781=""),"",'statement of marks'!$CN71)</f>
        <v/>
      </c>
      <c r="F2786" s="326" t="str">
        <f>IF(OR('statement of marks'!$CN71="",F2781=""),"",'statement of marks'!$CN71)</f>
        <v/>
      </c>
      <c r="G2786" s="326" t="str">
        <f>IF(OR('statement of marks'!$CN71="",G2781=""),"",'statement of marks'!$CN71)</f>
        <v/>
      </c>
      <c r="H2786" s="321"/>
    </row>
    <row r="2787" spans="1:8" ht="18.25" customHeight="1">
      <c r="A2787" s="305"/>
      <c r="B2787" s="350" t="str">
        <f>'statement of marks'!$CO$5</f>
        <v>dyk f'k{kk</v>
      </c>
      <c r="C2787" s="324"/>
      <c r="D2787" s="325"/>
      <c r="E2787" s="327" t="str">
        <f>IF(OR('statement of marks'!$CQ71="",E2781=""),"",'statement of marks'!$CQ71)</f>
        <v/>
      </c>
      <c r="F2787" s="327" t="str">
        <f>IF(OR('statement of marks'!$CQ71="",F2781=""),"",'statement of marks'!$CQ71)</f>
        <v/>
      </c>
      <c r="G2787" s="327" t="str">
        <f>IF(OR('statement of marks'!$CQ71="",G2781=""),"",'statement of marks'!$CQ71)</f>
        <v/>
      </c>
      <c r="H2787" s="321"/>
    </row>
    <row r="2788" spans="1:8" ht="18.25" customHeight="1">
      <c r="A2788" s="305"/>
      <c r="B2788" s="328" t="s">
        <v>624</v>
      </c>
      <c r="C2788" s="329" t="str">
        <f>C2781</f>
        <v/>
      </c>
      <c r="D2788" s="329" t="str">
        <f>D2781</f>
        <v/>
      </c>
      <c r="E2788" s="330" t="str">
        <f>E2781</f>
        <v/>
      </c>
      <c r="F2788" s="329" t="str">
        <f>F2781</f>
        <v/>
      </c>
      <c r="G2788" s="329" t="str">
        <f>G2781</f>
        <v/>
      </c>
      <c r="H2788" s="321"/>
    </row>
    <row r="2789" spans="1:8" ht="18.25" customHeight="1">
      <c r="A2789" s="305"/>
      <c r="B2789" s="350" t="str">
        <f>'statement of marks'!$CV$5</f>
        <v>Nk= mifLFkfr</v>
      </c>
      <c r="C2789" s="331"/>
      <c r="D2789" s="331"/>
      <c r="E2789" s="332" t="str">
        <f>IF(OR('statement of marks'!$CV71="",E2781=""),"",'statement of marks'!$CV71)</f>
        <v/>
      </c>
      <c r="F2789" s="332" t="str">
        <f>IF(OR('statement of marks'!$CV71="",F2781=""),"",'statement of marks'!$CV71)</f>
        <v/>
      </c>
      <c r="G2789" s="332" t="str">
        <f>IF(OR('statement of marks'!$CV71="",G2781=""),"",'statement of marks'!$CV71)</f>
        <v/>
      </c>
      <c r="H2789" s="321"/>
    </row>
    <row r="2790" spans="1:8" ht="18.25" customHeight="1">
      <c r="A2790" s="305"/>
      <c r="B2790" s="350" t="str">
        <f>'statement of marks'!$CU$5</f>
        <v>dqy ehfVax</v>
      </c>
      <c r="C2790" s="333"/>
      <c r="D2790" s="333"/>
      <c r="E2790" s="333" t="str">
        <f>IF(OR('statement of marks'!$CU71="",E2781=""),"",'statement of marks'!$CU71)</f>
        <v/>
      </c>
      <c r="F2790" s="333" t="str">
        <f>IF(OR('statement of marks'!$CU71="",F2781=""),"",'statement of marks'!$CU71)</f>
        <v/>
      </c>
      <c r="G2790" s="333" t="str">
        <f>IF(OR('statement of marks'!$CU71="",G2781=""),"",'statement of marks'!$CU71)</f>
        <v/>
      </c>
      <c r="H2790" s="321"/>
    </row>
    <row r="2791" spans="1:8" ht="18.25" customHeight="1">
      <c r="A2791" s="305"/>
      <c r="B2791" s="350" t="s">
        <v>600</v>
      </c>
      <c r="C2791" s="333" t="str">
        <f>IF(OR(C2789="",C2790=""),"",C2789/C2790*100)</f>
        <v/>
      </c>
      <c r="D2791" s="333" t="str">
        <f t="shared" ref="D2791:G2791" si="67">IF(OR(D2789="",D2790=""),"",D2789/D2790*100)</f>
        <v/>
      </c>
      <c r="E2791" s="333" t="str">
        <f t="shared" si="67"/>
        <v/>
      </c>
      <c r="F2791" s="333" t="str">
        <f t="shared" si="67"/>
        <v/>
      </c>
      <c r="G2791" s="333" t="str">
        <f t="shared" si="67"/>
        <v/>
      </c>
      <c r="H2791" s="321"/>
    </row>
    <row r="2792" spans="1:8" ht="18.25" customHeight="1">
      <c r="A2792" s="305"/>
      <c r="B2792" s="350" t="s">
        <v>601</v>
      </c>
      <c r="C2792" s="333"/>
      <c r="D2792" s="333"/>
      <c r="E2792" s="333"/>
      <c r="F2792" s="333"/>
      <c r="G2792" s="333"/>
      <c r="H2792" s="321"/>
    </row>
    <row r="2793" spans="1:8" ht="18.25" customHeight="1">
      <c r="A2793" s="305"/>
      <c r="B2793" s="351" t="s">
        <v>598</v>
      </c>
      <c r="C2793" s="1028" t="str">
        <f>IF('statement of marks'!DE71="","",'statement of marks'!DE71)</f>
        <v/>
      </c>
      <c r="D2793" s="1029"/>
      <c r="E2793" s="1029"/>
      <c r="F2793" s="1029"/>
      <c r="G2793" s="1029"/>
      <c r="H2793" s="1030"/>
    </row>
    <row r="2794" spans="1:8" ht="18.25" customHeight="1">
      <c r="A2794" s="1033"/>
      <c r="B2794" s="1034"/>
      <c r="C2794" s="1026"/>
      <c r="D2794" s="1026"/>
      <c r="E2794" s="1026"/>
      <c r="F2794" s="1026"/>
      <c r="G2794" s="1026"/>
      <c r="H2794" s="1027"/>
    </row>
    <row r="2795" spans="1:8" ht="18.25" customHeight="1" thickBot="1">
      <c r="A2795" s="1031" t="s">
        <v>603</v>
      </c>
      <c r="B2795" s="1032"/>
      <c r="C2795" s="1032" t="s">
        <v>66</v>
      </c>
      <c r="D2795" s="1032"/>
      <c r="E2795" s="1032"/>
      <c r="F2795" s="1035" t="s">
        <v>604</v>
      </c>
      <c r="G2795" s="1035"/>
      <c r="H2795" s="1036"/>
    </row>
    <row r="2796" spans="1:8" ht="18.25" customHeight="1">
      <c r="A2796" s="1015" t="s">
        <v>572</v>
      </c>
      <c r="B2796" s="1016"/>
      <c r="C2796" s="1016"/>
      <c r="D2796" s="1016"/>
      <c r="E2796" s="1016"/>
      <c r="F2796" s="1016"/>
      <c r="G2796" s="1016"/>
      <c r="H2796" s="1017"/>
    </row>
    <row r="2797" spans="1:8" ht="18.25" customHeight="1">
      <c r="A2797" s="1018" t="s">
        <v>591</v>
      </c>
      <c r="B2797" s="1019"/>
      <c r="C2797" s="1019"/>
      <c r="D2797" s="1019"/>
      <c r="E2797" s="1019"/>
      <c r="F2797" s="1019"/>
      <c r="G2797" s="1019"/>
      <c r="H2797" s="1020"/>
    </row>
    <row r="2798" spans="1:8" ht="18.25" customHeight="1">
      <c r="A2798" s="305"/>
      <c r="B2798" s="1021" t="s">
        <v>67</v>
      </c>
      <c r="C2798" s="1021"/>
      <c r="D2798" s="306">
        <f>YEAR(details!F72)</f>
        <v>1900</v>
      </c>
      <c r="E2798" s="352" t="s">
        <v>574</v>
      </c>
      <c r="F2798" s="308" t="str">
        <f>'statement of marks'!$F$3</f>
        <v>2015-16</v>
      </c>
      <c r="G2798" s="1021" t="s">
        <v>575</v>
      </c>
      <c r="H2798" s="1022"/>
    </row>
    <row r="2799" spans="1:8" ht="18.25" customHeight="1">
      <c r="A2799" s="305"/>
      <c r="B2799" s="1000" t="s">
        <v>573</v>
      </c>
      <c r="C2799" s="1001"/>
      <c r="D2799" s="1013" t="str">
        <f>'statement of marks'!$A$1</f>
        <v>jk- ck- ek/;fed fo|ky; uohu] fuEckgsM+k</v>
      </c>
      <c r="E2799" s="1013"/>
      <c r="F2799" s="1013"/>
      <c r="G2799" s="1013"/>
      <c r="H2799" s="1014"/>
    </row>
    <row r="2800" spans="1:8" ht="18.25" customHeight="1">
      <c r="A2800" s="305"/>
      <c r="B2800" s="1000" t="str">
        <f>'statement of marks'!$H$3</f>
        <v xml:space="preserve">fo|ky; dk Mkbl dksM+ </v>
      </c>
      <c r="C2800" s="1001"/>
      <c r="D2800" s="1009" t="str">
        <f>'statement of marks'!$I$3</f>
        <v>00001</v>
      </c>
      <c r="E2800" s="1010"/>
      <c r="F2800" s="1011"/>
      <c r="G2800" s="1011"/>
      <c r="H2800" s="1012"/>
    </row>
    <row r="2801" spans="1:8" ht="18.25" customHeight="1">
      <c r="A2801" s="305"/>
      <c r="B2801" s="1000" t="s">
        <v>560</v>
      </c>
      <c r="C2801" s="1001"/>
      <c r="D2801" s="1013" t="str">
        <f>IF('statement of marks'!H72="","",'statement of marks'!H72)</f>
        <v>v 066</v>
      </c>
      <c r="E2801" s="1013"/>
      <c r="F2801" s="1013"/>
      <c r="G2801" s="1013"/>
      <c r="H2801" s="1014"/>
    </row>
    <row r="2802" spans="1:8" ht="18.25" customHeight="1">
      <c r="A2802" s="305"/>
      <c r="B2802" s="1000" t="s">
        <v>576</v>
      </c>
      <c r="C2802" s="1001"/>
      <c r="D2802" s="309" t="str">
        <f>IF('statement of marks'!C72="B","Nk=",IF('statement of marks'!C72="G","Nk=k",""))</f>
        <v/>
      </c>
      <c r="E2802" s="353" t="s">
        <v>566</v>
      </c>
      <c r="F2802" s="1040" t="str">
        <f>IF('statement of marks'!B72="","",'statement of marks'!B72)</f>
        <v/>
      </c>
      <c r="G2802" s="1040"/>
      <c r="H2802" s="1041"/>
    </row>
    <row r="2803" spans="1:8" ht="18.25" customHeight="1">
      <c r="A2803" s="305"/>
      <c r="B2803" s="1000" t="s">
        <v>562</v>
      </c>
      <c r="C2803" s="1001"/>
      <c r="D2803" s="1013" t="str">
        <f>IF('statement of marks'!J72="","",'statement of marks'!J72)</f>
        <v>l 066</v>
      </c>
      <c r="E2803" s="1013"/>
      <c r="F2803" s="1013"/>
      <c r="G2803" s="1013"/>
      <c r="H2803" s="1014"/>
    </row>
    <row r="2804" spans="1:8" ht="18.25" customHeight="1">
      <c r="A2804" s="305"/>
      <c r="B2804" s="1000" t="s">
        <v>561</v>
      </c>
      <c r="C2804" s="1001"/>
      <c r="D2804" s="1013" t="str">
        <f>IF('statement of marks'!I72="","",'statement of marks'!I72)</f>
        <v>c 066</v>
      </c>
      <c r="E2804" s="1013"/>
      <c r="F2804" s="1013"/>
      <c r="G2804" s="1013"/>
      <c r="H2804" s="1014"/>
    </row>
    <row r="2805" spans="1:8" ht="18.25" customHeight="1">
      <c r="A2805" s="305"/>
      <c r="B2805" s="1000" t="s">
        <v>578</v>
      </c>
      <c r="C2805" s="1001"/>
      <c r="D2805" s="1013" t="str">
        <f>IF(details!M72="","",details!M72)</f>
        <v/>
      </c>
      <c r="E2805" s="1013"/>
      <c r="F2805" s="1013"/>
      <c r="G2805" s="1013"/>
      <c r="H2805" s="1014"/>
    </row>
    <row r="2806" spans="1:8" ht="18.25" customHeight="1">
      <c r="A2806" s="305"/>
      <c r="B2806" s="1000" t="s">
        <v>623</v>
      </c>
      <c r="C2806" s="1001"/>
      <c r="D2806" s="1013" t="str">
        <f>IF(details!N72="","",details!N72)</f>
        <v/>
      </c>
      <c r="E2806" s="1013"/>
      <c r="F2806" s="1013"/>
      <c r="G2806" s="1013"/>
      <c r="H2806" s="1014"/>
    </row>
    <row r="2807" spans="1:8" ht="18.25" customHeight="1">
      <c r="A2807" s="305"/>
      <c r="B2807" s="1000" t="s">
        <v>64</v>
      </c>
      <c r="C2807" s="1001"/>
      <c r="D2807" s="311" t="str">
        <f>'statement of marks'!$D$3</f>
        <v>2 A</v>
      </c>
      <c r="E2807" s="312" t="s">
        <v>564</v>
      </c>
      <c r="F2807" s="313" t="str">
        <f>IF('statement of marks'!E72="","",'statement of marks'!E72)</f>
        <v/>
      </c>
      <c r="G2807" s="312" t="s">
        <v>577</v>
      </c>
      <c r="H2807" s="314" t="str">
        <f>IF(details!F72="","",details!F72)</f>
        <v/>
      </c>
    </row>
    <row r="2808" spans="1:8" ht="18.25" customHeight="1">
      <c r="A2808" s="305"/>
      <c r="B2808" s="1000" t="s">
        <v>567</v>
      </c>
      <c r="C2808" s="1001"/>
      <c r="D2808" s="1044" t="str">
        <f>IF('statement of marks'!F72="","",'statement of marks'!F72)</f>
        <v/>
      </c>
      <c r="E2808" s="1044"/>
      <c r="F2808" s="1044"/>
      <c r="G2808" s="1044"/>
      <c r="H2808" s="1045"/>
    </row>
    <row r="2809" spans="1:8" ht="18.25" customHeight="1">
      <c r="A2809" s="305"/>
      <c r="B2809" s="1000" t="s">
        <v>568</v>
      </c>
      <c r="C2809" s="1001"/>
      <c r="D2809" s="1037" t="str">
        <f>IF('statement of marks'!G72="","",'statement of marks'!G72)</f>
        <v/>
      </c>
      <c r="E2809" s="1037"/>
      <c r="F2809" s="1037"/>
      <c r="G2809" s="1037"/>
      <c r="H2809" s="1038"/>
    </row>
    <row r="2810" spans="1:8" ht="18.25" customHeight="1">
      <c r="A2810" s="305"/>
      <c r="B2810" s="1023" t="s">
        <v>579</v>
      </c>
      <c r="C2810" s="1024"/>
      <c r="D2810" s="1024"/>
      <c r="E2810" s="1025"/>
      <c r="F2810" s="1046" t="str">
        <f>IF(details!P72="","",details!P72)</f>
        <v/>
      </c>
      <c r="G2810" s="1046"/>
      <c r="H2810" s="1047"/>
    </row>
    <row r="2811" spans="1:8" ht="18.25" customHeight="1">
      <c r="A2811" s="305"/>
      <c r="B2811" s="1000" t="s">
        <v>583</v>
      </c>
      <c r="C2811" s="1001"/>
      <c r="D2811" s="1013" t="str">
        <f>IF(details!L72="","",details!L72)</f>
        <v>Ik 066</v>
      </c>
      <c r="E2811" s="1013"/>
      <c r="F2811" s="1013"/>
      <c r="G2811" s="1013"/>
      <c r="H2811" s="1014"/>
    </row>
    <row r="2812" spans="1:8" ht="18.25" customHeight="1">
      <c r="A2812" s="305"/>
      <c r="B2812" s="1000" t="s">
        <v>584</v>
      </c>
      <c r="C2812" s="1001"/>
      <c r="D2812" s="1013" t="str">
        <f>IF(details!O72="","",details!O72)</f>
        <v/>
      </c>
      <c r="E2812" s="1013"/>
      <c r="F2812" s="1013"/>
      <c r="G2812" s="1013"/>
      <c r="H2812" s="1014"/>
    </row>
    <row r="2813" spans="1:8" ht="18.25" customHeight="1">
      <c r="A2813" s="305"/>
      <c r="B2813" s="1000" t="s">
        <v>585</v>
      </c>
      <c r="C2813" s="1001"/>
      <c r="D2813" s="354" t="str">
        <f>IF('statement of marks'!CX72="mRrh.kZ",'statement of marks'!$D$3,"")</f>
        <v/>
      </c>
      <c r="E2813" s="1003" t="s">
        <v>586</v>
      </c>
      <c r="F2813" s="1003"/>
      <c r="G2813" s="1042" t="str">
        <f>IF(D2813="","",D2813+1)</f>
        <v/>
      </c>
      <c r="H2813" s="1043"/>
    </row>
    <row r="2814" spans="1:8" ht="18.25" customHeight="1">
      <c r="A2814" s="305"/>
      <c r="B2814" s="1000" t="s">
        <v>587</v>
      </c>
      <c r="C2814" s="1001"/>
      <c r="D2814" s="1049">
        <f>IF(details!$L$4="","",details!$L$4)</f>
        <v>42460</v>
      </c>
      <c r="E2814" s="1050"/>
      <c r="F2814" s="1003"/>
      <c r="G2814" s="1003"/>
      <c r="H2814" s="1048"/>
    </row>
    <row r="2815" spans="1:8" ht="18.25" customHeight="1">
      <c r="A2815" s="305"/>
      <c r="B2815" s="1003"/>
      <c r="C2815" s="1003"/>
      <c r="D2815" s="1004"/>
      <c r="E2815" s="1005"/>
      <c r="F2815" s="1002"/>
      <c r="G2815" s="1002"/>
      <c r="H2815" s="1008"/>
    </row>
    <row r="2816" spans="1:8" ht="18.25" customHeight="1">
      <c r="A2816" s="305"/>
      <c r="B2816" s="1003" t="str">
        <f>IF(details!$H$4="","",details!$H$4)</f>
        <v>Jherh js[kk oekZ</v>
      </c>
      <c r="C2816" s="1003"/>
      <c r="D2816" s="1004"/>
      <c r="E2816" s="1005"/>
      <c r="F2816" s="1002" t="str">
        <f>IF(details!$E$4="","",details!$E$4)</f>
        <v>Jh jk/ks';ke tk'kh</v>
      </c>
      <c r="G2816" s="1002"/>
      <c r="H2816" s="1008"/>
    </row>
    <row r="2817" spans="1:8" ht="18.25" customHeight="1">
      <c r="A2817" s="1039" t="s">
        <v>588</v>
      </c>
      <c r="B2817" s="1002"/>
      <c r="C2817" s="1002"/>
      <c r="D2817" s="1002" t="s">
        <v>589</v>
      </c>
      <c r="E2817" s="1002"/>
      <c r="F2817" s="1002" t="s">
        <v>590</v>
      </c>
      <c r="G2817" s="1002"/>
      <c r="H2817" s="1008"/>
    </row>
    <row r="2818" spans="1:8" ht="18.25" customHeight="1">
      <c r="A2818" s="1018" t="s">
        <v>599</v>
      </c>
      <c r="B2818" s="1019"/>
      <c r="C2818" s="1019"/>
      <c r="D2818" s="1019"/>
      <c r="E2818" s="1019"/>
      <c r="F2818" s="1019"/>
      <c r="G2818" s="1019"/>
      <c r="H2818" s="1020"/>
    </row>
    <row r="2819" spans="1:8" ht="18.25" customHeight="1">
      <c r="A2819" s="305"/>
      <c r="B2819" s="351" t="s">
        <v>560</v>
      </c>
      <c r="C2819" s="1013" t="str">
        <f>IF('statement of marks'!H72="","",'statement of marks'!H72)</f>
        <v>v 066</v>
      </c>
      <c r="D2819" s="1013"/>
      <c r="E2819" s="1013"/>
      <c r="F2819" s="1013"/>
      <c r="G2819" s="1013"/>
      <c r="H2819" s="1014"/>
    </row>
    <row r="2820" spans="1:8" ht="18.25" customHeight="1">
      <c r="A2820" s="305"/>
      <c r="B2820" s="351" t="s">
        <v>561</v>
      </c>
      <c r="C2820" s="1013" t="str">
        <f>IF('statement of marks'!I72="","",'statement of marks'!I72)</f>
        <v>c 066</v>
      </c>
      <c r="D2820" s="1013"/>
      <c r="E2820" s="1013"/>
      <c r="F2820" s="1013"/>
      <c r="G2820" s="1013"/>
      <c r="H2820" s="1014"/>
    </row>
    <row r="2821" spans="1:8" ht="18.25" customHeight="1">
      <c r="A2821" s="305"/>
      <c r="B2821" s="351" t="s">
        <v>562</v>
      </c>
      <c r="C2821" s="1013" t="str">
        <f>IF('statement of marks'!J72="","",'statement of marks'!J72)</f>
        <v>l 066</v>
      </c>
      <c r="D2821" s="1013"/>
      <c r="E2821" s="1013"/>
      <c r="F2821" s="1013"/>
      <c r="G2821" s="1013"/>
      <c r="H2821" s="1014"/>
    </row>
    <row r="2822" spans="1:8" ht="18.25" customHeight="1">
      <c r="A2822" s="305"/>
      <c r="B2822" s="351" t="s">
        <v>567</v>
      </c>
      <c r="C2822" s="317" t="str">
        <f>IF('statement of marks'!F72="","",'statement of marks'!F72)</f>
        <v/>
      </c>
      <c r="D2822" s="318" t="s">
        <v>602</v>
      </c>
      <c r="E2822" s="1037" t="str">
        <f>IF('statement of marks'!G72="","",'statement of marks'!G72)</f>
        <v/>
      </c>
      <c r="F2822" s="1037"/>
      <c r="G2822" s="1037"/>
      <c r="H2822" s="1038"/>
    </row>
    <row r="2823" spans="1:8" ht="18.25" customHeight="1">
      <c r="A2823" s="305"/>
      <c r="B2823" s="351" t="s">
        <v>565</v>
      </c>
      <c r="C2823" s="319" t="s">
        <v>592</v>
      </c>
      <c r="D2823" s="320" t="s">
        <v>593</v>
      </c>
      <c r="E2823" s="320" t="s">
        <v>594</v>
      </c>
      <c r="F2823" s="320" t="s">
        <v>595</v>
      </c>
      <c r="G2823" s="320" t="s">
        <v>596</v>
      </c>
      <c r="H2823" s="321"/>
    </row>
    <row r="2824" spans="1:8" ht="18.25" customHeight="1">
      <c r="A2824" s="305"/>
      <c r="B2824" s="350" t="s">
        <v>597</v>
      </c>
      <c r="C2824" s="323" t="str">
        <f>IF(AND('statement of marks'!$D$3=1,'statement of marks'!CX72="mRrh.kZ"),'statement of marks'!$F$3,"")</f>
        <v/>
      </c>
      <c r="D2824" s="323" t="str">
        <f>IF(AND('statement of marks'!$D$3=2,'statement of marks'!CX72="mRrh.kZ"),'statement of marks'!$F$3,"")</f>
        <v/>
      </c>
      <c r="E2824" s="323" t="str">
        <f>IF(AND('statement of marks'!$D$3=3,'statement of marks'!CX72="mRrh.kZ"),'statement of marks'!$F$3,"")</f>
        <v/>
      </c>
      <c r="F2824" s="323" t="str">
        <f>IF(AND('statement of marks'!$D$3=4,'statement of marks'!CX72="mRrh.kZ"),'statement of marks'!$F$3,"")</f>
        <v/>
      </c>
      <c r="G2824" s="323" t="str">
        <f>IF(AND('statement of marks'!$D$3=5,'statement of marks'!CX72="mRrh.kZ"),'statement of marks'!$F$3,"")</f>
        <v/>
      </c>
      <c r="H2824" s="321"/>
    </row>
    <row r="2825" spans="1:8" ht="18.25" customHeight="1">
      <c r="A2825" s="305"/>
      <c r="B2825" s="350" t="str">
        <f>'statement of marks'!$BZ$5</f>
        <v>fgUnh</v>
      </c>
      <c r="C2825" s="324"/>
      <c r="D2825" s="325"/>
      <c r="E2825" s="326" t="str">
        <f>IF(OR('statement of marks'!$CB72="",E2824=""),"",'statement of marks'!$CB72)</f>
        <v/>
      </c>
      <c r="F2825" s="326" t="str">
        <f>IF(OR('statement of marks'!$CB72="",F2824=""),"",'statement of marks'!$CB72)</f>
        <v/>
      </c>
      <c r="G2825" s="326" t="str">
        <f>IF(OR('statement of marks'!$CB72="",G2824=""),"",'statement of marks'!$CB72)</f>
        <v/>
      </c>
      <c r="H2825" s="321"/>
    </row>
    <row r="2826" spans="1:8" ht="18.25" customHeight="1">
      <c r="A2826" s="305"/>
      <c r="B2826" s="350" t="str">
        <f>'statement of marks'!$CC$5</f>
        <v>vaxszth</v>
      </c>
      <c r="C2826" s="324"/>
      <c r="D2826" s="325"/>
      <c r="E2826" s="326" t="str">
        <f>IF(OR('statement of marks'!$CE72="",E2824=""),"",'statement of marks'!$CE72)</f>
        <v/>
      </c>
      <c r="F2826" s="326" t="str">
        <f>IF(OR('statement of marks'!$CE72="",F2824=""),"",'statement of marks'!$CE72)</f>
        <v/>
      </c>
      <c r="G2826" s="326" t="str">
        <f>IF(OR('statement of marks'!$CE72="",G2824=""),"",'statement of marks'!$CE72)</f>
        <v/>
      </c>
      <c r="H2826" s="321"/>
    </row>
    <row r="2827" spans="1:8" ht="18.25" customHeight="1">
      <c r="A2827" s="305"/>
      <c r="B2827" s="350" t="str">
        <f>'statement of marks'!$CF$5</f>
        <v>xf.kr</v>
      </c>
      <c r="C2827" s="324"/>
      <c r="D2827" s="325"/>
      <c r="E2827" s="326" t="str">
        <f>IF(OR('statement of marks'!$CH72="",E2824=""),"",'statement of marks'!$CH72)</f>
        <v/>
      </c>
      <c r="F2827" s="326" t="str">
        <f>IF(OR('statement of marks'!$CH72="",F2824=""),"",'statement of marks'!$CH72)</f>
        <v/>
      </c>
      <c r="G2827" s="326" t="str">
        <f>IF(OR('statement of marks'!$CH72="",G2824=""),"",'statement of marks'!$CH72)</f>
        <v/>
      </c>
      <c r="H2827" s="321"/>
    </row>
    <row r="2828" spans="1:8" ht="18.25" customHeight="1">
      <c r="A2828" s="305"/>
      <c r="B2828" s="350" t="str">
        <f>'statement of marks'!$CI$5</f>
        <v>Ik;kZoj.k v/;;u</v>
      </c>
      <c r="C2828" s="324"/>
      <c r="D2828" s="325"/>
      <c r="E2828" s="326" t="str">
        <f>IF(OR('statement of marks'!$CK72="",E2825=""),"",'statement of marks'!$CK72)</f>
        <v/>
      </c>
      <c r="F2828" s="326" t="str">
        <f>IF(OR('statement of marks'!$CK72="",F2825=""),"",'statement of marks'!$CK72)</f>
        <v/>
      </c>
      <c r="G2828" s="326" t="str">
        <f>IF(OR('statement of marks'!$CK72="",G2825=""),"",'statement of marks'!$CK72)</f>
        <v/>
      </c>
      <c r="H2828" s="321"/>
    </row>
    <row r="2829" spans="1:8" ht="18.25" customHeight="1">
      <c r="A2829" s="305"/>
      <c r="B2829" s="350" t="str">
        <f>'statement of marks'!$CL$5</f>
        <v>dk;kZuqHko</v>
      </c>
      <c r="C2829" s="324"/>
      <c r="D2829" s="325"/>
      <c r="E2829" s="326" t="str">
        <f>IF(OR('statement of marks'!$CN72="",E2824=""),"",'statement of marks'!$CN72)</f>
        <v/>
      </c>
      <c r="F2829" s="326" t="str">
        <f>IF(OR('statement of marks'!$CN72="",F2824=""),"",'statement of marks'!$CN72)</f>
        <v/>
      </c>
      <c r="G2829" s="326" t="str">
        <f>IF(OR('statement of marks'!$CN72="",G2824=""),"",'statement of marks'!$CN72)</f>
        <v/>
      </c>
      <c r="H2829" s="321"/>
    </row>
    <row r="2830" spans="1:8" ht="18.25" customHeight="1">
      <c r="A2830" s="305"/>
      <c r="B2830" s="350" t="str">
        <f>'statement of marks'!$CO$5</f>
        <v>dyk f'k{kk</v>
      </c>
      <c r="C2830" s="324"/>
      <c r="D2830" s="325"/>
      <c r="E2830" s="327" t="str">
        <f>IF(OR('statement of marks'!$CQ72="",E2824=""),"",'statement of marks'!$CQ72)</f>
        <v/>
      </c>
      <c r="F2830" s="327" t="str">
        <f>IF(OR('statement of marks'!$CQ72="",F2824=""),"",'statement of marks'!$CQ72)</f>
        <v/>
      </c>
      <c r="G2830" s="327" t="str">
        <f>IF(OR('statement of marks'!$CQ72="",G2824=""),"",'statement of marks'!$CQ72)</f>
        <v/>
      </c>
      <c r="H2830" s="321"/>
    </row>
    <row r="2831" spans="1:8" ht="18.25" customHeight="1">
      <c r="A2831" s="305"/>
      <c r="B2831" s="328" t="s">
        <v>624</v>
      </c>
      <c r="C2831" s="329" t="str">
        <f>C2824</f>
        <v/>
      </c>
      <c r="D2831" s="329" t="str">
        <f>D2824</f>
        <v/>
      </c>
      <c r="E2831" s="330" t="str">
        <f>E2824</f>
        <v/>
      </c>
      <c r="F2831" s="329" t="str">
        <f>F2824</f>
        <v/>
      </c>
      <c r="G2831" s="329" t="str">
        <f>G2824</f>
        <v/>
      </c>
      <c r="H2831" s="321"/>
    </row>
    <row r="2832" spans="1:8" ht="18.25" customHeight="1">
      <c r="A2832" s="305"/>
      <c r="B2832" s="350" t="str">
        <f>'statement of marks'!$CV$5</f>
        <v>Nk= mifLFkfr</v>
      </c>
      <c r="C2832" s="331"/>
      <c r="D2832" s="331"/>
      <c r="E2832" s="332" t="str">
        <f>IF(OR('statement of marks'!$CV72="",E2824=""),"",'statement of marks'!$CV72)</f>
        <v/>
      </c>
      <c r="F2832" s="332" t="str">
        <f>IF(OR('statement of marks'!$CV72="",F2824=""),"",'statement of marks'!$CV72)</f>
        <v/>
      </c>
      <c r="G2832" s="332" t="str">
        <f>IF(OR('statement of marks'!$CV72="",G2824=""),"",'statement of marks'!$CV72)</f>
        <v/>
      </c>
      <c r="H2832" s="321"/>
    </row>
    <row r="2833" spans="1:8" ht="18.25" customHeight="1">
      <c r="A2833" s="305"/>
      <c r="B2833" s="350" t="str">
        <f>'statement of marks'!$CU$5</f>
        <v>dqy ehfVax</v>
      </c>
      <c r="C2833" s="333"/>
      <c r="D2833" s="333"/>
      <c r="E2833" s="333" t="str">
        <f>IF(OR('statement of marks'!$CU72="",E2824=""),"",'statement of marks'!$CU72)</f>
        <v/>
      </c>
      <c r="F2833" s="333" t="str">
        <f>IF(OR('statement of marks'!$CU72="",F2824=""),"",'statement of marks'!$CU72)</f>
        <v/>
      </c>
      <c r="G2833" s="333" t="str">
        <f>IF(OR('statement of marks'!$CU72="",G2824=""),"",'statement of marks'!$CU72)</f>
        <v/>
      </c>
      <c r="H2833" s="321"/>
    </row>
    <row r="2834" spans="1:8" ht="18.25" customHeight="1">
      <c r="A2834" s="305"/>
      <c r="B2834" s="350" t="s">
        <v>600</v>
      </c>
      <c r="C2834" s="333" t="str">
        <f>IF(OR(C2832="",C2833=""),"",C2832/C2833*100)</f>
        <v/>
      </c>
      <c r="D2834" s="333" t="str">
        <f t="shared" ref="D2834:G2834" si="68">IF(OR(D2832="",D2833=""),"",D2832/D2833*100)</f>
        <v/>
      </c>
      <c r="E2834" s="333" t="str">
        <f t="shared" si="68"/>
        <v/>
      </c>
      <c r="F2834" s="333" t="str">
        <f t="shared" si="68"/>
        <v/>
      </c>
      <c r="G2834" s="333" t="str">
        <f t="shared" si="68"/>
        <v/>
      </c>
      <c r="H2834" s="321"/>
    </row>
    <row r="2835" spans="1:8" ht="18.25" customHeight="1">
      <c r="A2835" s="305"/>
      <c r="B2835" s="350" t="s">
        <v>601</v>
      </c>
      <c r="C2835" s="333"/>
      <c r="D2835" s="333"/>
      <c r="E2835" s="333"/>
      <c r="F2835" s="333"/>
      <c r="G2835" s="333"/>
      <c r="H2835" s="321"/>
    </row>
    <row r="2836" spans="1:8" ht="18.25" customHeight="1">
      <c r="A2836" s="305"/>
      <c r="B2836" s="351" t="s">
        <v>598</v>
      </c>
      <c r="C2836" s="1028" t="str">
        <f>IF('statement of marks'!DE72="","",'statement of marks'!DE72)</f>
        <v/>
      </c>
      <c r="D2836" s="1029"/>
      <c r="E2836" s="1029"/>
      <c r="F2836" s="1029"/>
      <c r="G2836" s="1029"/>
      <c r="H2836" s="1030"/>
    </row>
    <row r="2837" spans="1:8" ht="18.25" customHeight="1">
      <c r="A2837" s="1033"/>
      <c r="B2837" s="1034"/>
      <c r="C2837" s="1026"/>
      <c r="D2837" s="1026"/>
      <c r="E2837" s="1026"/>
      <c r="F2837" s="1026"/>
      <c r="G2837" s="1026"/>
      <c r="H2837" s="1027"/>
    </row>
    <row r="2838" spans="1:8" ht="18.25" customHeight="1" thickBot="1">
      <c r="A2838" s="1031" t="s">
        <v>603</v>
      </c>
      <c r="B2838" s="1032"/>
      <c r="C2838" s="1032" t="s">
        <v>66</v>
      </c>
      <c r="D2838" s="1032"/>
      <c r="E2838" s="1032"/>
      <c r="F2838" s="1035" t="s">
        <v>604</v>
      </c>
      <c r="G2838" s="1035"/>
      <c r="H2838" s="1036"/>
    </row>
    <row r="2839" spans="1:8" ht="18.25" customHeight="1">
      <c r="A2839" s="1015" t="s">
        <v>572</v>
      </c>
      <c r="B2839" s="1016"/>
      <c r="C2839" s="1016"/>
      <c r="D2839" s="1016"/>
      <c r="E2839" s="1016"/>
      <c r="F2839" s="1016"/>
      <c r="G2839" s="1016"/>
      <c r="H2839" s="1017"/>
    </row>
    <row r="2840" spans="1:8" ht="18.25" customHeight="1">
      <c r="A2840" s="1018" t="s">
        <v>591</v>
      </c>
      <c r="B2840" s="1019"/>
      <c r="C2840" s="1019"/>
      <c r="D2840" s="1019"/>
      <c r="E2840" s="1019"/>
      <c r="F2840" s="1019"/>
      <c r="G2840" s="1019"/>
      <c r="H2840" s="1020"/>
    </row>
    <row r="2841" spans="1:8" ht="18.25" customHeight="1">
      <c r="A2841" s="305"/>
      <c r="B2841" s="1021" t="s">
        <v>67</v>
      </c>
      <c r="C2841" s="1021"/>
      <c r="D2841" s="306">
        <f>YEAR(details!F73)</f>
        <v>1900</v>
      </c>
      <c r="E2841" s="352" t="s">
        <v>574</v>
      </c>
      <c r="F2841" s="308" t="str">
        <f>'statement of marks'!$F$3</f>
        <v>2015-16</v>
      </c>
      <c r="G2841" s="1021" t="s">
        <v>575</v>
      </c>
      <c r="H2841" s="1022"/>
    </row>
    <row r="2842" spans="1:8" ht="18.25" customHeight="1">
      <c r="A2842" s="305"/>
      <c r="B2842" s="1000" t="s">
        <v>573</v>
      </c>
      <c r="C2842" s="1001"/>
      <c r="D2842" s="1013" t="str">
        <f>'statement of marks'!$A$1</f>
        <v>jk- ck- ek/;fed fo|ky; uohu] fuEckgsM+k</v>
      </c>
      <c r="E2842" s="1013"/>
      <c r="F2842" s="1013"/>
      <c r="G2842" s="1013"/>
      <c r="H2842" s="1014"/>
    </row>
    <row r="2843" spans="1:8" ht="18.25" customHeight="1">
      <c r="A2843" s="305"/>
      <c r="B2843" s="1000" t="str">
        <f>'statement of marks'!$H$3</f>
        <v xml:space="preserve">fo|ky; dk Mkbl dksM+ </v>
      </c>
      <c r="C2843" s="1001"/>
      <c r="D2843" s="1009" t="str">
        <f>'statement of marks'!$I$3</f>
        <v>00001</v>
      </c>
      <c r="E2843" s="1010"/>
      <c r="F2843" s="1011"/>
      <c r="G2843" s="1011"/>
      <c r="H2843" s="1012"/>
    </row>
    <row r="2844" spans="1:8" ht="18.25" customHeight="1">
      <c r="A2844" s="305"/>
      <c r="B2844" s="1000" t="s">
        <v>560</v>
      </c>
      <c r="C2844" s="1001"/>
      <c r="D2844" s="1013" t="str">
        <f>IF('statement of marks'!H73="","",'statement of marks'!H73)</f>
        <v>v 067</v>
      </c>
      <c r="E2844" s="1013"/>
      <c r="F2844" s="1013"/>
      <c r="G2844" s="1013"/>
      <c r="H2844" s="1014"/>
    </row>
    <row r="2845" spans="1:8" ht="18.25" customHeight="1">
      <c r="A2845" s="305"/>
      <c r="B2845" s="1000" t="s">
        <v>576</v>
      </c>
      <c r="C2845" s="1001"/>
      <c r="D2845" s="309" t="str">
        <f>IF('statement of marks'!C73="B","Nk=",IF('statement of marks'!C73="G","Nk=k",""))</f>
        <v/>
      </c>
      <c r="E2845" s="353" t="s">
        <v>566</v>
      </c>
      <c r="F2845" s="1040" t="str">
        <f>IF('statement of marks'!B73="","",'statement of marks'!B73)</f>
        <v/>
      </c>
      <c r="G2845" s="1040"/>
      <c r="H2845" s="1041"/>
    </row>
    <row r="2846" spans="1:8" ht="18.25" customHeight="1">
      <c r="A2846" s="305"/>
      <c r="B2846" s="1000" t="s">
        <v>562</v>
      </c>
      <c r="C2846" s="1001"/>
      <c r="D2846" s="1013" t="str">
        <f>IF('statement of marks'!J73="","",'statement of marks'!J73)</f>
        <v>l 067</v>
      </c>
      <c r="E2846" s="1013"/>
      <c r="F2846" s="1013"/>
      <c r="G2846" s="1013"/>
      <c r="H2846" s="1014"/>
    </row>
    <row r="2847" spans="1:8" ht="18.25" customHeight="1">
      <c r="A2847" s="305"/>
      <c r="B2847" s="1000" t="s">
        <v>561</v>
      </c>
      <c r="C2847" s="1001"/>
      <c r="D2847" s="1013" t="str">
        <f>IF('statement of marks'!I73="","",'statement of marks'!I73)</f>
        <v>c 067</v>
      </c>
      <c r="E2847" s="1013"/>
      <c r="F2847" s="1013"/>
      <c r="G2847" s="1013"/>
      <c r="H2847" s="1014"/>
    </row>
    <row r="2848" spans="1:8" ht="18.25" customHeight="1">
      <c r="A2848" s="305"/>
      <c r="B2848" s="1000" t="s">
        <v>578</v>
      </c>
      <c r="C2848" s="1001"/>
      <c r="D2848" s="1013" t="str">
        <f>IF(details!M73="","",details!M73)</f>
        <v/>
      </c>
      <c r="E2848" s="1013"/>
      <c r="F2848" s="1013"/>
      <c r="G2848" s="1013"/>
      <c r="H2848" s="1014"/>
    </row>
    <row r="2849" spans="1:8" ht="18.25" customHeight="1">
      <c r="A2849" s="305"/>
      <c r="B2849" s="1000" t="s">
        <v>623</v>
      </c>
      <c r="C2849" s="1001"/>
      <c r="D2849" s="1013" t="str">
        <f>IF(details!N73="","",details!N73)</f>
        <v/>
      </c>
      <c r="E2849" s="1013"/>
      <c r="F2849" s="1013"/>
      <c r="G2849" s="1013"/>
      <c r="H2849" s="1014"/>
    </row>
    <row r="2850" spans="1:8" ht="18.25" customHeight="1">
      <c r="A2850" s="305"/>
      <c r="B2850" s="1000" t="s">
        <v>64</v>
      </c>
      <c r="C2850" s="1001"/>
      <c r="D2850" s="311" t="str">
        <f>'statement of marks'!$D$3</f>
        <v>2 A</v>
      </c>
      <c r="E2850" s="312" t="s">
        <v>564</v>
      </c>
      <c r="F2850" s="313" t="str">
        <f>IF('statement of marks'!E73="","",'statement of marks'!E73)</f>
        <v/>
      </c>
      <c r="G2850" s="312" t="s">
        <v>577</v>
      </c>
      <c r="H2850" s="314" t="str">
        <f>IF(details!F73="","",details!F73)</f>
        <v/>
      </c>
    </row>
    <row r="2851" spans="1:8" ht="18.25" customHeight="1">
      <c r="A2851" s="305"/>
      <c r="B2851" s="1000" t="s">
        <v>567</v>
      </c>
      <c r="C2851" s="1001"/>
      <c r="D2851" s="1044" t="str">
        <f>IF('statement of marks'!F73="","",'statement of marks'!F73)</f>
        <v/>
      </c>
      <c r="E2851" s="1044"/>
      <c r="F2851" s="1044"/>
      <c r="G2851" s="1044"/>
      <c r="H2851" s="1045"/>
    </row>
    <row r="2852" spans="1:8" ht="18.25" customHeight="1">
      <c r="A2852" s="305"/>
      <c r="B2852" s="1000" t="s">
        <v>568</v>
      </c>
      <c r="C2852" s="1001"/>
      <c r="D2852" s="1037" t="str">
        <f>IF('statement of marks'!G73="","",'statement of marks'!G73)</f>
        <v/>
      </c>
      <c r="E2852" s="1037"/>
      <c r="F2852" s="1037"/>
      <c r="G2852" s="1037"/>
      <c r="H2852" s="1038"/>
    </row>
    <row r="2853" spans="1:8" ht="18.25" customHeight="1">
      <c r="A2853" s="305"/>
      <c r="B2853" s="1023" t="s">
        <v>579</v>
      </c>
      <c r="C2853" s="1024"/>
      <c r="D2853" s="1024"/>
      <c r="E2853" s="1025"/>
      <c r="F2853" s="1046" t="str">
        <f>IF(details!P73="","",details!P73)</f>
        <v/>
      </c>
      <c r="G2853" s="1046"/>
      <c r="H2853" s="1047"/>
    </row>
    <row r="2854" spans="1:8" ht="18.25" customHeight="1">
      <c r="A2854" s="305"/>
      <c r="B2854" s="1000" t="s">
        <v>583</v>
      </c>
      <c r="C2854" s="1001"/>
      <c r="D2854" s="1013" t="str">
        <f>IF(details!L73="","",details!L73)</f>
        <v>Ik 067</v>
      </c>
      <c r="E2854" s="1013"/>
      <c r="F2854" s="1013"/>
      <c r="G2854" s="1013"/>
      <c r="H2854" s="1014"/>
    </row>
    <row r="2855" spans="1:8" ht="18.25" customHeight="1">
      <c r="A2855" s="305"/>
      <c r="B2855" s="1000" t="s">
        <v>584</v>
      </c>
      <c r="C2855" s="1001"/>
      <c r="D2855" s="1013" t="str">
        <f>IF(details!O73="","",details!O73)</f>
        <v/>
      </c>
      <c r="E2855" s="1013"/>
      <c r="F2855" s="1013"/>
      <c r="G2855" s="1013"/>
      <c r="H2855" s="1014"/>
    </row>
    <row r="2856" spans="1:8" ht="18.25" customHeight="1">
      <c r="A2856" s="305"/>
      <c r="B2856" s="1000" t="s">
        <v>585</v>
      </c>
      <c r="C2856" s="1001"/>
      <c r="D2856" s="354" t="str">
        <f>IF('statement of marks'!CX73="mRrh.kZ",'statement of marks'!$D$3,"")</f>
        <v/>
      </c>
      <c r="E2856" s="1003" t="s">
        <v>586</v>
      </c>
      <c r="F2856" s="1003"/>
      <c r="G2856" s="1042" t="str">
        <f>IF(D2856="","",D2856+1)</f>
        <v/>
      </c>
      <c r="H2856" s="1043"/>
    </row>
    <row r="2857" spans="1:8" ht="18.25" customHeight="1">
      <c r="A2857" s="305"/>
      <c r="B2857" s="1000" t="s">
        <v>587</v>
      </c>
      <c r="C2857" s="1001"/>
      <c r="D2857" s="1049">
        <f>IF(details!$L$4="","",details!$L$4)</f>
        <v>42460</v>
      </c>
      <c r="E2857" s="1050"/>
      <c r="F2857" s="1003"/>
      <c r="G2857" s="1003"/>
      <c r="H2857" s="1048"/>
    </row>
    <row r="2858" spans="1:8" ht="18.25" customHeight="1">
      <c r="A2858" s="305"/>
      <c r="B2858" s="1003"/>
      <c r="C2858" s="1003"/>
      <c r="D2858" s="1004"/>
      <c r="E2858" s="1005"/>
      <c r="F2858" s="1002"/>
      <c r="G2858" s="1002"/>
      <c r="H2858" s="1008"/>
    </row>
    <row r="2859" spans="1:8" ht="18.25" customHeight="1">
      <c r="A2859" s="305"/>
      <c r="B2859" s="1003" t="str">
        <f>IF(details!$H$4="","",details!$H$4)</f>
        <v>Jherh js[kk oekZ</v>
      </c>
      <c r="C2859" s="1003"/>
      <c r="D2859" s="1004"/>
      <c r="E2859" s="1005"/>
      <c r="F2859" s="1002" t="str">
        <f>IF(details!$E$4="","",details!$E$4)</f>
        <v>Jh jk/ks';ke tk'kh</v>
      </c>
      <c r="G2859" s="1002"/>
      <c r="H2859" s="1008"/>
    </row>
    <row r="2860" spans="1:8" ht="18.25" customHeight="1">
      <c r="A2860" s="1039" t="s">
        <v>588</v>
      </c>
      <c r="B2860" s="1002"/>
      <c r="C2860" s="1002"/>
      <c r="D2860" s="1002" t="s">
        <v>589</v>
      </c>
      <c r="E2860" s="1002"/>
      <c r="F2860" s="1002" t="s">
        <v>590</v>
      </c>
      <c r="G2860" s="1002"/>
      <c r="H2860" s="1008"/>
    </row>
    <row r="2861" spans="1:8" ht="18.25" customHeight="1">
      <c r="A2861" s="1018" t="s">
        <v>599</v>
      </c>
      <c r="B2861" s="1019"/>
      <c r="C2861" s="1019"/>
      <c r="D2861" s="1019"/>
      <c r="E2861" s="1019"/>
      <c r="F2861" s="1019"/>
      <c r="G2861" s="1019"/>
      <c r="H2861" s="1020"/>
    </row>
    <row r="2862" spans="1:8" ht="18.25" customHeight="1">
      <c r="A2862" s="305"/>
      <c r="B2862" s="351" t="s">
        <v>560</v>
      </c>
      <c r="C2862" s="1013" t="str">
        <f>IF('statement of marks'!H73="","",'statement of marks'!H73)</f>
        <v>v 067</v>
      </c>
      <c r="D2862" s="1013"/>
      <c r="E2862" s="1013"/>
      <c r="F2862" s="1013"/>
      <c r="G2862" s="1013"/>
      <c r="H2862" s="1014"/>
    </row>
    <row r="2863" spans="1:8" ht="18.25" customHeight="1">
      <c r="A2863" s="305"/>
      <c r="B2863" s="351" t="s">
        <v>561</v>
      </c>
      <c r="C2863" s="1013" t="str">
        <f>IF('statement of marks'!I73="","",'statement of marks'!I73)</f>
        <v>c 067</v>
      </c>
      <c r="D2863" s="1013"/>
      <c r="E2863" s="1013"/>
      <c r="F2863" s="1013"/>
      <c r="G2863" s="1013"/>
      <c r="H2863" s="1014"/>
    </row>
    <row r="2864" spans="1:8" ht="18.25" customHeight="1">
      <c r="A2864" s="305"/>
      <c r="B2864" s="351" t="s">
        <v>562</v>
      </c>
      <c r="C2864" s="1013" t="str">
        <f>IF('statement of marks'!J73="","",'statement of marks'!J73)</f>
        <v>l 067</v>
      </c>
      <c r="D2864" s="1013"/>
      <c r="E2864" s="1013"/>
      <c r="F2864" s="1013"/>
      <c r="G2864" s="1013"/>
      <c r="H2864" s="1014"/>
    </row>
    <row r="2865" spans="1:8" ht="18.25" customHeight="1">
      <c r="A2865" s="305"/>
      <c r="B2865" s="351" t="s">
        <v>567</v>
      </c>
      <c r="C2865" s="317" t="str">
        <f>IF('statement of marks'!F73="","",'statement of marks'!F73)</f>
        <v/>
      </c>
      <c r="D2865" s="318" t="s">
        <v>602</v>
      </c>
      <c r="E2865" s="1037" t="str">
        <f>IF('statement of marks'!G73="","",'statement of marks'!G73)</f>
        <v/>
      </c>
      <c r="F2865" s="1037"/>
      <c r="G2865" s="1037"/>
      <c r="H2865" s="1038"/>
    </row>
    <row r="2866" spans="1:8" ht="18.25" customHeight="1">
      <c r="A2866" s="305"/>
      <c r="B2866" s="351" t="s">
        <v>565</v>
      </c>
      <c r="C2866" s="319" t="s">
        <v>592</v>
      </c>
      <c r="D2866" s="320" t="s">
        <v>593</v>
      </c>
      <c r="E2866" s="320" t="s">
        <v>594</v>
      </c>
      <c r="F2866" s="320" t="s">
        <v>595</v>
      </c>
      <c r="G2866" s="320" t="s">
        <v>596</v>
      </c>
      <c r="H2866" s="321"/>
    </row>
    <row r="2867" spans="1:8" ht="18.25" customHeight="1">
      <c r="A2867" s="305"/>
      <c r="B2867" s="350" t="s">
        <v>597</v>
      </c>
      <c r="C2867" s="323" t="str">
        <f>IF(AND('statement of marks'!$D$3=1,'statement of marks'!CX73="mRrh.kZ"),'statement of marks'!$F$3,"")</f>
        <v/>
      </c>
      <c r="D2867" s="323" t="str">
        <f>IF(AND('statement of marks'!$D$3=2,'statement of marks'!CX73="mRrh.kZ"),'statement of marks'!$F$3,"")</f>
        <v/>
      </c>
      <c r="E2867" s="323" t="str">
        <f>IF(AND('statement of marks'!$D$3=3,'statement of marks'!CX73="mRrh.kZ"),'statement of marks'!$F$3,"")</f>
        <v/>
      </c>
      <c r="F2867" s="323" t="str">
        <f>IF(AND('statement of marks'!$D$3=4,'statement of marks'!CX73="mRrh.kZ"),'statement of marks'!$F$3,"")</f>
        <v/>
      </c>
      <c r="G2867" s="323" t="str">
        <f>IF(AND('statement of marks'!$D$3=5,'statement of marks'!CX73="mRrh.kZ"),'statement of marks'!$F$3,"")</f>
        <v/>
      </c>
      <c r="H2867" s="321"/>
    </row>
    <row r="2868" spans="1:8" ht="18.25" customHeight="1">
      <c r="A2868" s="305"/>
      <c r="B2868" s="350" t="str">
        <f>'statement of marks'!$BZ$5</f>
        <v>fgUnh</v>
      </c>
      <c r="C2868" s="324"/>
      <c r="D2868" s="325"/>
      <c r="E2868" s="326" t="str">
        <f>IF(OR('statement of marks'!$CB73="",E2867=""),"",'statement of marks'!$CB73)</f>
        <v/>
      </c>
      <c r="F2868" s="326" t="str">
        <f>IF(OR('statement of marks'!$CB73="",F2867=""),"",'statement of marks'!$CB73)</f>
        <v/>
      </c>
      <c r="G2868" s="326" t="str">
        <f>IF(OR('statement of marks'!$CB73="",G2867=""),"",'statement of marks'!$CB73)</f>
        <v/>
      </c>
      <c r="H2868" s="321"/>
    </row>
    <row r="2869" spans="1:8" ht="18.25" customHeight="1">
      <c r="A2869" s="305"/>
      <c r="B2869" s="350" t="str">
        <f>'statement of marks'!$CC$5</f>
        <v>vaxszth</v>
      </c>
      <c r="C2869" s="324"/>
      <c r="D2869" s="325"/>
      <c r="E2869" s="326" t="str">
        <f>IF(OR('statement of marks'!$CE73="",E2867=""),"",'statement of marks'!$CE73)</f>
        <v/>
      </c>
      <c r="F2869" s="326" t="str">
        <f>IF(OR('statement of marks'!$CE73="",F2867=""),"",'statement of marks'!$CE73)</f>
        <v/>
      </c>
      <c r="G2869" s="326" t="str">
        <f>IF(OR('statement of marks'!$CE73="",G2867=""),"",'statement of marks'!$CE73)</f>
        <v/>
      </c>
      <c r="H2869" s="321"/>
    </row>
    <row r="2870" spans="1:8" ht="18.25" customHeight="1">
      <c r="A2870" s="305"/>
      <c r="B2870" s="350" t="str">
        <f>'statement of marks'!$CF$5</f>
        <v>xf.kr</v>
      </c>
      <c r="C2870" s="324"/>
      <c r="D2870" s="325"/>
      <c r="E2870" s="326" t="str">
        <f>IF(OR('statement of marks'!$CH73="",E2867=""),"",'statement of marks'!$CH73)</f>
        <v/>
      </c>
      <c r="F2870" s="326" t="str">
        <f>IF(OR('statement of marks'!$CH73="",F2867=""),"",'statement of marks'!$CH73)</f>
        <v/>
      </c>
      <c r="G2870" s="326" t="str">
        <f>IF(OR('statement of marks'!$CH73="",G2867=""),"",'statement of marks'!$CH73)</f>
        <v/>
      </c>
      <c r="H2870" s="321"/>
    </row>
    <row r="2871" spans="1:8" ht="18.25" customHeight="1">
      <c r="A2871" s="305"/>
      <c r="B2871" s="350" t="str">
        <f>'statement of marks'!$CI$5</f>
        <v>Ik;kZoj.k v/;;u</v>
      </c>
      <c r="C2871" s="324"/>
      <c r="D2871" s="325"/>
      <c r="E2871" s="326" t="str">
        <f>IF(OR('statement of marks'!$CK73="",E2868=""),"",'statement of marks'!$CK73)</f>
        <v/>
      </c>
      <c r="F2871" s="326" t="str">
        <f>IF(OR('statement of marks'!$CK73="",F2868=""),"",'statement of marks'!$CK73)</f>
        <v/>
      </c>
      <c r="G2871" s="326" t="str">
        <f>IF(OR('statement of marks'!$CK73="",G2868=""),"",'statement of marks'!$CK73)</f>
        <v/>
      </c>
      <c r="H2871" s="321"/>
    </row>
    <row r="2872" spans="1:8" ht="18.25" customHeight="1">
      <c r="A2872" s="305"/>
      <c r="B2872" s="350" t="str">
        <f>'statement of marks'!$CL$5</f>
        <v>dk;kZuqHko</v>
      </c>
      <c r="C2872" s="324"/>
      <c r="D2872" s="325"/>
      <c r="E2872" s="326" t="str">
        <f>IF(OR('statement of marks'!$CN73="",E2867=""),"",'statement of marks'!$CN73)</f>
        <v/>
      </c>
      <c r="F2872" s="326" t="str">
        <f>IF(OR('statement of marks'!$CN73="",F2867=""),"",'statement of marks'!$CN73)</f>
        <v/>
      </c>
      <c r="G2872" s="326" t="str">
        <f>IF(OR('statement of marks'!$CN73="",G2867=""),"",'statement of marks'!$CN73)</f>
        <v/>
      </c>
      <c r="H2872" s="321"/>
    </row>
    <row r="2873" spans="1:8" ht="18.25" customHeight="1">
      <c r="A2873" s="305"/>
      <c r="B2873" s="350" t="str">
        <f>'statement of marks'!$CO$5</f>
        <v>dyk f'k{kk</v>
      </c>
      <c r="C2873" s="324"/>
      <c r="D2873" s="325"/>
      <c r="E2873" s="327" t="str">
        <f>IF(OR('statement of marks'!$CQ73="",E2867=""),"",'statement of marks'!$CQ73)</f>
        <v/>
      </c>
      <c r="F2873" s="327" t="str">
        <f>IF(OR('statement of marks'!$CQ73="",F2867=""),"",'statement of marks'!$CQ73)</f>
        <v/>
      </c>
      <c r="G2873" s="327" t="str">
        <f>IF(OR('statement of marks'!$CQ73="",G2867=""),"",'statement of marks'!$CQ73)</f>
        <v/>
      </c>
      <c r="H2873" s="321"/>
    </row>
    <row r="2874" spans="1:8" ht="18.25" customHeight="1">
      <c r="A2874" s="305"/>
      <c r="B2874" s="328" t="s">
        <v>624</v>
      </c>
      <c r="C2874" s="329" t="str">
        <f>C2867</f>
        <v/>
      </c>
      <c r="D2874" s="329" t="str">
        <f>D2867</f>
        <v/>
      </c>
      <c r="E2874" s="330" t="str">
        <f>E2867</f>
        <v/>
      </c>
      <c r="F2874" s="329" t="str">
        <f>F2867</f>
        <v/>
      </c>
      <c r="G2874" s="329" t="str">
        <f>G2867</f>
        <v/>
      </c>
      <c r="H2874" s="321"/>
    </row>
    <row r="2875" spans="1:8" ht="18.25" customHeight="1">
      <c r="A2875" s="305"/>
      <c r="B2875" s="350" t="str">
        <f>'statement of marks'!$CV$5</f>
        <v>Nk= mifLFkfr</v>
      </c>
      <c r="C2875" s="331"/>
      <c r="D2875" s="331"/>
      <c r="E2875" s="332" t="str">
        <f>IF(OR('statement of marks'!$CV73="",E2867=""),"",'statement of marks'!$CV73)</f>
        <v/>
      </c>
      <c r="F2875" s="332" t="str">
        <f>IF(OR('statement of marks'!$CV73="",F2867=""),"",'statement of marks'!$CV73)</f>
        <v/>
      </c>
      <c r="G2875" s="332" t="str">
        <f>IF(OR('statement of marks'!$CV73="",G2867=""),"",'statement of marks'!$CV73)</f>
        <v/>
      </c>
      <c r="H2875" s="321"/>
    </row>
    <row r="2876" spans="1:8" ht="18.25" customHeight="1">
      <c r="A2876" s="305"/>
      <c r="B2876" s="350" t="str">
        <f>'statement of marks'!$CU$5</f>
        <v>dqy ehfVax</v>
      </c>
      <c r="C2876" s="333"/>
      <c r="D2876" s="333"/>
      <c r="E2876" s="333" t="str">
        <f>IF(OR('statement of marks'!$CU73="",E2867=""),"",'statement of marks'!$CU73)</f>
        <v/>
      </c>
      <c r="F2876" s="333" t="str">
        <f>IF(OR('statement of marks'!$CU73="",F2867=""),"",'statement of marks'!$CU73)</f>
        <v/>
      </c>
      <c r="G2876" s="333" t="str">
        <f>IF(OR('statement of marks'!$CU73="",G2867=""),"",'statement of marks'!$CU73)</f>
        <v/>
      </c>
      <c r="H2876" s="321"/>
    </row>
    <row r="2877" spans="1:8" ht="18.25" customHeight="1">
      <c r="A2877" s="305"/>
      <c r="B2877" s="350" t="s">
        <v>600</v>
      </c>
      <c r="C2877" s="333" t="str">
        <f>IF(OR(C2875="",C2876=""),"",C2875/C2876*100)</f>
        <v/>
      </c>
      <c r="D2877" s="333" t="str">
        <f t="shared" ref="D2877:G2877" si="69">IF(OR(D2875="",D2876=""),"",D2875/D2876*100)</f>
        <v/>
      </c>
      <c r="E2877" s="333" t="str">
        <f t="shared" si="69"/>
        <v/>
      </c>
      <c r="F2877" s="333" t="str">
        <f t="shared" si="69"/>
        <v/>
      </c>
      <c r="G2877" s="333" t="str">
        <f t="shared" si="69"/>
        <v/>
      </c>
      <c r="H2877" s="321"/>
    </row>
    <row r="2878" spans="1:8" ht="18.25" customHeight="1">
      <c r="A2878" s="305"/>
      <c r="B2878" s="350" t="s">
        <v>601</v>
      </c>
      <c r="C2878" s="333"/>
      <c r="D2878" s="333"/>
      <c r="E2878" s="333"/>
      <c r="F2878" s="333"/>
      <c r="G2878" s="333"/>
      <c r="H2878" s="321"/>
    </row>
    <row r="2879" spans="1:8" ht="18.25" customHeight="1">
      <c r="A2879" s="305"/>
      <c r="B2879" s="351" t="s">
        <v>598</v>
      </c>
      <c r="C2879" s="1028" t="str">
        <f>IF('statement of marks'!DE73="","",'statement of marks'!DE73)</f>
        <v/>
      </c>
      <c r="D2879" s="1029"/>
      <c r="E2879" s="1029"/>
      <c r="F2879" s="1029"/>
      <c r="G2879" s="1029"/>
      <c r="H2879" s="1030"/>
    </row>
    <row r="2880" spans="1:8" ht="18.25" customHeight="1">
      <c r="A2880" s="1033"/>
      <c r="B2880" s="1034"/>
      <c r="C2880" s="1026"/>
      <c r="D2880" s="1026"/>
      <c r="E2880" s="1026"/>
      <c r="F2880" s="1026"/>
      <c r="G2880" s="1026"/>
      <c r="H2880" s="1027"/>
    </row>
    <row r="2881" spans="1:8" ht="18.25" customHeight="1" thickBot="1">
      <c r="A2881" s="1031" t="s">
        <v>603</v>
      </c>
      <c r="B2881" s="1032"/>
      <c r="C2881" s="1032" t="s">
        <v>66</v>
      </c>
      <c r="D2881" s="1032"/>
      <c r="E2881" s="1032"/>
      <c r="F2881" s="1035" t="s">
        <v>604</v>
      </c>
      <c r="G2881" s="1035"/>
      <c r="H2881" s="1036"/>
    </row>
    <row r="2882" spans="1:8" ht="18.25" customHeight="1">
      <c r="A2882" s="1015" t="s">
        <v>572</v>
      </c>
      <c r="B2882" s="1016"/>
      <c r="C2882" s="1016"/>
      <c r="D2882" s="1016"/>
      <c r="E2882" s="1016"/>
      <c r="F2882" s="1016"/>
      <c r="G2882" s="1016"/>
      <c r="H2882" s="1017"/>
    </row>
    <row r="2883" spans="1:8" ht="18.25" customHeight="1">
      <c r="A2883" s="1018" t="s">
        <v>591</v>
      </c>
      <c r="B2883" s="1019"/>
      <c r="C2883" s="1019"/>
      <c r="D2883" s="1019"/>
      <c r="E2883" s="1019"/>
      <c r="F2883" s="1019"/>
      <c r="G2883" s="1019"/>
      <c r="H2883" s="1020"/>
    </row>
    <row r="2884" spans="1:8" ht="18.25" customHeight="1">
      <c r="A2884" s="305"/>
      <c r="B2884" s="1021" t="s">
        <v>67</v>
      </c>
      <c r="C2884" s="1021"/>
      <c r="D2884" s="306">
        <f>YEAR(details!F74)</f>
        <v>1900</v>
      </c>
      <c r="E2884" s="352" t="s">
        <v>574</v>
      </c>
      <c r="F2884" s="308" t="str">
        <f>'statement of marks'!$F$3</f>
        <v>2015-16</v>
      </c>
      <c r="G2884" s="1021" t="s">
        <v>575</v>
      </c>
      <c r="H2884" s="1022"/>
    </row>
    <row r="2885" spans="1:8" ht="18.25" customHeight="1">
      <c r="A2885" s="305"/>
      <c r="B2885" s="1000" t="s">
        <v>573</v>
      </c>
      <c r="C2885" s="1001"/>
      <c r="D2885" s="1013" t="str">
        <f>'statement of marks'!$A$1</f>
        <v>jk- ck- ek/;fed fo|ky; uohu] fuEckgsM+k</v>
      </c>
      <c r="E2885" s="1013"/>
      <c r="F2885" s="1013"/>
      <c r="G2885" s="1013"/>
      <c r="H2885" s="1014"/>
    </row>
    <row r="2886" spans="1:8" ht="18.25" customHeight="1">
      <c r="A2886" s="305"/>
      <c r="B2886" s="1000" t="str">
        <f>'statement of marks'!$H$3</f>
        <v xml:space="preserve">fo|ky; dk Mkbl dksM+ </v>
      </c>
      <c r="C2886" s="1001"/>
      <c r="D2886" s="1009" t="str">
        <f>'statement of marks'!$I$3</f>
        <v>00001</v>
      </c>
      <c r="E2886" s="1010"/>
      <c r="F2886" s="1011"/>
      <c r="G2886" s="1011"/>
      <c r="H2886" s="1012"/>
    </row>
    <row r="2887" spans="1:8" ht="18.25" customHeight="1">
      <c r="A2887" s="305"/>
      <c r="B2887" s="1000" t="s">
        <v>560</v>
      </c>
      <c r="C2887" s="1001"/>
      <c r="D2887" s="1013" t="str">
        <f>IF('statement of marks'!H74="","",'statement of marks'!H74)</f>
        <v>v 068</v>
      </c>
      <c r="E2887" s="1013"/>
      <c r="F2887" s="1013"/>
      <c r="G2887" s="1013"/>
      <c r="H2887" s="1014"/>
    </row>
    <row r="2888" spans="1:8" ht="18.25" customHeight="1">
      <c r="A2888" s="305"/>
      <c r="B2888" s="1000" t="s">
        <v>576</v>
      </c>
      <c r="C2888" s="1001"/>
      <c r="D2888" s="309" t="str">
        <f>IF('statement of marks'!C74="B","Nk=",IF('statement of marks'!C74="G","Nk=k",""))</f>
        <v/>
      </c>
      <c r="E2888" s="353" t="s">
        <v>566</v>
      </c>
      <c r="F2888" s="1040" t="str">
        <f>IF('statement of marks'!B74="","",'statement of marks'!B74)</f>
        <v/>
      </c>
      <c r="G2888" s="1040"/>
      <c r="H2888" s="1041"/>
    </row>
    <row r="2889" spans="1:8" ht="18.25" customHeight="1">
      <c r="A2889" s="305"/>
      <c r="B2889" s="1000" t="s">
        <v>562</v>
      </c>
      <c r="C2889" s="1001"/>
      <c r="D2889" s="1013" t="str">
        <f>IF('statement of marks'!J74="","",'statement of marks'!J74)</f>
        <v>l 068</v>
      </c>
      <c r="E2889" s="1013"/>
      <c r="F2889" s="1013"/>
      <c r="G2889" s="1013"/>
      <c r="H2889" s="1014"/>
    </row>
    <row r="2890" spans="1:8" ht="18.25" customHeight="1">
      <c r="A2890" s="305"/>
      <c r="B2890" s="1000" t="s">
        <v>561</v>
      </c>
      <c r="C2890" s="1001"/>
      <c r="D2890" s="1013" t="str">
        <f>IF('statement of marks'!I74="","",'statement of marks'!I74)</f>
        <v>c 068</v>
      </c>
      <c r="E2890" s="1013"/>
      <c r="F2890" s="1013"/>
      <c r="G2890" s="1013"/>
      <c r="H2890" s="1014"/>
    </row>
    <row r="2891" spans="1:8" ht="18.25" customHeight="1">
      <c r="A2891" s="305"/>
      <c r="B2891" s="1000" t="s">
        <v>578</v>
      </c>
      <c r="C2891" s="1001"/>
      <c r="D2891" s="1013" t="str">
        <f>IF(details!M74="","",details!M74)</f>
        <v/>
      </c>
      <c r="E2891" s="1013"/>
      <c r="F2891" s="1013"/>
      <c r="G2891" s="1013"/>
      <c r="H2891" s="1014"/>
    </row>
    <row r="2892" spans="1:8" ht="18.25" customHeight="1">
      <c r="A2892" s="305"/>
      <c r="B2892" s="1000" t="s">
        <v>623</v>
      </c>
      <c r="C2892" s="1001"/>
      <c r="D2892" s="1013" t="str">
        <f>IF(details!N74="","",details!N74)</f>
        <v/>
      </c>
      <c r="E2892" s="1013"/>
      <c r="F2892" s="1013"/>
      <c r="G2892" s="1013"/>
      <c r="H2892" s="1014"/>
    </row>
    <row r="2893" spans="1:8" ht="18.25" customHeight="1">
      <c r="A2893" s="305"/>
      <c r="B2893" s="1000" t="s">
        <v>64</v>
      </c>
      <c r="C2893" s="1001"/>
      <c r="D2893" s="311" t="str">
        <f>'statement of marks'!$D$3</f>
        <v>2 A</v>
      </c>
      <c r="E2893" s="312" t="s">
        <v>564</v>
      </c>
      <c r="F2893" s="313" t="str">
        <f>IF('statement of marks'!E74="","",'statement of marks'!E74)</f>
        <v/>
      </c>
      <c r="G2893" s="312" t="s">
        <v>577</v>
      </c>
      <c r="H2893" s="314" t="str">
        <f>IF(details!F74="","",details!F74)</f>
        <v/>
      </c>
    </row>
    <row r="2894" spans="1:8" ht="18.25" customHeight="1">
      <c r="A2894" s="305"/>
      <c r="B2894" s="1000" t="s">
        <v>567</v>
      </c>
      <c r="C2894" s="1001"/>
      <c r="D2894" s="1044" t="str">
        <f>IF('statement of marks'!F74="","",'statement of marks'!F74)</f>
        <v/>
      </c>
      <c r="E2894" s="1044"/>
      <c r="F2894" s="1044"/>
      <c r="G2894" s="1044"/>
      <c r="H2894" s="1045"/>
    </row>
    <row r="2895" spans="1:8" ht="18.25" customHeight="1">
      <c r="A2895" s="305"/>
      <c r="B2895" s="1000" t="s">
        <v>568</v>
      </c>
      <c r="C2895" s="1001"/>
      <c r="D2895" s="1037" t="str">
        <f>IF('statement of marks'!G74="","",'statement of marks'!G74)</f>
        <v/>
      </c>
      <c r="E2895" s="1037"/>
      <c r="F2895" s="1037"/>
      <c r="G2895" s="1037"/>
      <c r="H2895" s="1038"/>
    </row>
    <row r="2896" spans="1:8" ht="18.25" customHeight="1">
      <c r="A2896" s="305"/>
      <c r="B2896" s="1023" t="s">
        <v>579</v>
      </c>
      <c r="C2896" s="1024"/>
      <c r="D2896" s="1024"/>
      <c r="E2896" s="1025"/>
      <c r="F2896" s="1046" t="str">
        <f>IF(details!P74="","",details!P74)</f>
        <v/>
      </c>
      <c r="G2896" s="1046"/>
      <c r="H2896" s="1047"/>
    </row>
    <row r="2897" spans="1:8" ht="18.25" customHeight="1">
      <c r="A2897" s="305"/>
      <c r="B2897" s="1000" t="s">
        <v>583</v>
      </c>
      <c r="C2897" s="1001"/>
      <c r="D2897" s="1013" t="str">
        <f>IF(details!L74="","",details!L74)</f>
        <v>Ik 068</v>
      </c>
      <c r="E2897" s="1013"/>
      <c r="F2897" s="1013"/>
      <c r="G2897" s="1013"/>
      <c r="H2897" s="1014"/>
    </row>
    <row r="2898" spans="1:8" ht="18.25" customHeight="1">
      <c r="A2898" s="305"/>
      <c r="B2898" s="1000" t="s">
        <v>584</v>
      </c>
      <c r="C2898" s="1001"/>
      <c r="D2898" s="1013" t="str">
        <f>IF(details!O74="","",details!O74)</f>
        <v/>
      </c>
      <c r="E2898" s="1013"/>
      <c r="F2898" s="1013"/>
      <c r="G2898" s="1013"/>
      <c r="H2898" s="1014"/>
    </row>
    <row r="2899" spans="1:8" ht="18.25" customHeight="1">
      <c r="A2899" s="305"/>
      <c r="B2899" s="1000" t="s">
        <v>585</v>
      </c>
      <c r="C2899" s="1001"/>
      <c r="D2899" s="354" t="str">
        <f>IF('statement of marks'!CX74="mRrh.kZ",'statement of marks'!$D$3,"")</f>
        <v/>
      </c>
      <c r="E2899" s="1003" t="s">
        <v>586</v>
      </c>
      <c r="F2899" s="1003"/>
      <c r="G2899" s="1042" t="str">
        <f>IF(D2899="","",D2899+1)</f>
        <v/>
      </c>
      <c r="H2899" s="1043"/>
    </row>
    <row r="2900" spans="1:8" ht="18.25" customHeight="1">
      <c r="A2900" s="305"/>
      <c r="B2900" s="1000" t="s">
        <v>587</v>
      </c>
      <c r="C2900" s="1001"/>
      <c r="D2900" s="1049">
        <f>IF(details!$L$4="","",details!$L$4)</f>
        <v>42460</v>
      </c>
      <c r="E2900" s="1050"/>
      <c r="F2900" s="1003"/>
      <c r="G2900" s="1003"/>
      <c r="H2900" s="1048"/>
    </row>
    <row r="2901" spans="1:8" ht="18.25" customHeight="1">
      <c r="A2901" s="305"/>
      <c r="B2901" s="1003"/>
      <c r="C2901" s="1003"/>
      <c r="D2901" s="1004"/>
      <c r="E2901" s="1005"/>
      <c r="F2901" s="1002"/>
      <c r="G2901" s="1002"/>
      <c r="H2901" s="1008"/>
    </row>
    <row r="2902" spans="1:8" ht="18.25" customHeight="1">
      <c r="A2902" s="305"/>
      <c r="B2902" s="1003" t="str">
        <f>IF(details!$H$4="","",details!$H$4)</f>
        <v>Jherh js[kk oekZ</v>
      </c>
      <c r="C2902" s="1003"/>
      <c r="D2902" s="1004"/>
      <c r="E2902" s="1005"/>
      <c r="F2902" s="1002" t="str">
        <f>IF(details!$E$4="","",details!$E$4)</f>
        <v>Jh jk/ks';ke tk'kh</v>
      </c>
      <c r="G2902" s="1002"/>
      <c r="H2902" s="1008"/>
    </row>
    <row r="2903" spans="1:8" ht="18.25" customHeight="1">
      <c r="A2903" s="1039" t="s">
        <v>588</v>
      </c>
      <c r="B2903" s="1002"/>
      <c r="C2903" s="1002"/>
      <c r="D2903" s="1002" t="s">
        <v>589</v>
      </c>
      <c r="E2903" s="1002"/>
      <c r="F2903" s="1002" t="s">
        <v>590</v>
      </c>
      <c r="G2903" s="1002"/>
      <c r="H2903" s="1008"/>
    </row>
    <row r="2904" spans="1:8" ht="18.25" customHeight="1">
      <c r="A2904" s="1018" t="s">
        <v>599</v>
      </c>
      <c r="B2904" s="1019"/>
      <c r="C2904" s="1019"/>
      <c r="D2904" s="1019"/>
      <c r="E2904" s="1019"/>
      <c r="F2904" s="1019"/>
      <c r="G2904" s="1019"/>
      <c r="H2904" s="1020"/>
    </row>
    <row r="2905" spans="1:8" ht="18.25" customHeight="1">
      <c r="A2905" s="305"/>
      <c r="B2905" s="351" t="s">
        <v>560</v>
      </c>
      <c r="C2905" s="1013" t="str">
        <f>IF('statement of marks'!H74="","",'statement of marks'!H74)</f>
        <v>v 068</v>
      </c>
      <c r="D2905" s="1013"/>
      <c r="E2905" s="1013"/>
      <c r="F2905" s="1013"/>
      <c r="G2905" s="1013"/>
      <c r="H2905" s="1014"/>
    </row>
    <row r="2906" spans="1:8" ht="18.25" customHeight="1">
      <c r="A2906" s="305"/>
      <c r="B2906" s="351" t="s">
        <v>561</v>
      </c>
      <c r="C2906" s="1013" t="str">
        <f>IF('statement of marks'!I74="","",'statement of marks'!I74)</f>
        <v>c 068</v>
      </c>
      <c r="D2906" s="1013"/>
      <c r="E2906" s="1013"/>
      <c r="F2906" s="1013"/>
      <c r="G2906" s="1013"/>
      <c r="H2906" s="1014"/>
    </row>
    <row r="2907" spans="1:8" ht="18.25" customHeight="1">
      <c r="A2907" s="305"/>
      <c r="B2907" s="351" t="s">
        <v>562</v>
      </c>
      <c r="C2907" s="1013" t="str">
        <f>IF('statement of marks'!J74="","",'statement of marks'!J74)</f>
        <v>l 068</v>
      </c>
      <c r="D2907" s="1013"/>
      <c r="E2907" s="1013"/>
      <c r="F2907" s="1013"/>
      <c r="G2907" s="1013"/>
      <c r="H2907" s="1014"/>
    </row>
    <row r="2908" spans="1:8" ht="18.25" customHeight="1">
      <c r="A2908" s="305"/>
      <c r="B2908" s="351" t="s">
        <v>567</v>
      </c>
      <c r="C2908" s="317" t="str">
        <f>IF('statement of marks'!F74="","",'statement of marks'!F74)</f>
        <v/>
      </c>
      <c r="D2908" s="318" t="s">
        <v>602</v>
      </c>
      <c r="E2908" s="1037" t="str">
        <f>IF('statement of marks'!G74="","",'statement of marks'!G74)</f>
        <v/>
      </c>
      <c r="F2908" s="1037"/>
      <c r="G2908" s="1037"/>
      <c r="H2908" s="1038"/>
    </row>
    <row r="2909" spans="1:8" ht="18.25" customHeight="1">
      <c r="A2909" s="305"/>
      <c r="B2909" s="351" t="s">
        <v>565</v>
      </c>
      <c r="C2909" s="319" t="s">
        <v>592</v>
      </c>
      <c r="D2909" s="320" t="s">
        <v>593</v>
      </c>
      <c r="E2909" s="320" t="s">
        <v>594</v>
      </c>
      <c r="F2909" s="320" t="s">
        <v>595</v>
      </c>
      <c r="G2909" s="320" t="s">
        <v>596</v>
      </c>
      <c r="H2909" s="321"/>
    </row>
    <row r="2910" spans="1:8" ht="18.25" customHeight="1">
      <c r="A2910" s="305"/>
      <c r="B2910" s="350" t="s">
        <v>597</v>
      </c>
      <c r="C2910" s="323" t="str">
        <f>IF(AND('statement of marks'!$D$3=1,'statement of marks'!CX74="mRrh.kZ"),'statement of marks'!$F$3,"")</f>
        <v/>
      </c>
      <c r="D2910" s="323" t="str">
        <f>IF(AND('statement of marks'!$D$3=2,'statement of marks'!CX74="mRrh.kZ"),'statement of marks'!$F$3,"")</f>
        <v/>
      </c>
      <c r="E2910" s="323" t="str">
        <f>IF(AND('statement of marks'!$D$3=3,'statement of marks'!CX74="mRrh.kZ"),'statement of marks'!$F$3,"")</f>
        <v/>
      </c>
      <c r="F2910" s="323" t="str">
        <f>IF(AND('statement of marks'!$D$3=4,'statement of marks'!CX74="mRrh.kZ"),'statement of marks'!$F$3,"")</f>
        <v/>
      </c>
      <c r="G2910" s="323" t="str">
        <f>IF(AND('statement of marks'!$D$3=5,'statement of marks'!CX74="mRrh.kZ"),'statement of marks'!$F$3,"")</f>
        <v/>
      </c>
      <c r="H2910" s="321"/>
    </row>
    <row r="2911" spans="1:8" ht="18.25" customHeight="1">
      <c r="A2911" s="305"/>
      <c r="B2911" s="350" t="str">
        <f>'statement of marks'!$BZ$5</f>
        <v>fgUnh</v>
      </c>
      <c r="C2911" s="324"/>
      <c r="D2911" s="325"/>
      <c r="E2911" s="326" t="str">
        <f>IF(OR('statement of marks'!$CB74="",E2910=""),"",'statement of marks'!$CB74)</f>
        <v/>
      </c>
      <c r="F2911" s="326" t="str">
        <f>IF(OR('statement of marks'!$CB74="",F2910=""),"",'statement of marks'!$CB74)</f>
        <v/>
      </c>
      <c r="G2911" s="326" t="str">
        <f>IF(OR('statement of marks'!$CB74="",G2910=""),"",'statement of marks'!$CB74)</f>
        <v/>
      </c>
      <c r="H2911" s="321"/>
    </row>
    <row r="2912" spans="1:8" ht="18.25" customHeight="1">
      <c r="A2912" s="305"/>
      <c r="B2912" s="350" t="str">
        <f>'statement of marks'!$CC$5</f>
        <v>vaxszth</v>
      </c>
      <c r="C2912" s="324"/>
      <c r="D2912" s="325"/>
      <c r="E2912" s="326" t="str">
        <f>IF(OR('statement of marks'!$CE74="",E2910=""),"",'statement of marks'!$CE74)</f>
        <v/>
      </c>
      <c r="F2912" s="326" t="str">
        <f>IF(OR('statement of marks'!$CE74="",F2910=""),"",'statement of marks'!$CE74)</f>
        <v/>
      </c>
      <c r="G2912" s="326" t="str">
        <f>IF(OR('statement of marks'!$CE74="",G2910=""),"",'statement of marks'!$CE74)</f>
        <v/>
      </c>
      <c r="H2912" s="321"/>
    </row>
    <row r="2913" spans="1:8" ht="18.25" customHeight="1">
      <c r="A2913" s="305"/>
      <c r="B2913" s="350" t="str">
        <f>'statement of marks'!$CF$5</f>
        <v>xf.kr</v>
      </c>
      <c r="C2913" s="324"/>
      <c r="D2913" s="325"/>
      <c r="E2913" s="326" t="str">
        <f>IF(OR('statement of marks'!$CH74="",E2910=""),"",'statement of marks'!$CH74)</f>
        <v/>
      </c>
      <c r="F2913" s="326" t="str">
        <f>IF(OR('statement of marks'!$CH74="",F2910=""),"",'statement of marks'!$CH74)</f>
        <v/>
      </c>
      <c r="G2913" s="326" t="str">
        <f>IF(OR('statement of marks'!$CH74="",G2910=""),"",'statement of marks'!$CH74)</f>
        <v/>
      </c>
      <c r="H2913" s="321"/>
    </row>
    <row r="2914" spans="1:8" ht="18.25" customHeight="1">
      <c r="A2914" s="305"/>
      <c r="B2914" s="350" t="str">
        <f>'statement of marks'!$CI$5</f>
        <v>Ik;kZoj.k v/;;u</v>
      </c>
      <c r="C2914" s="324"/>
      <c r="D2914" s="325"/>
      <c r="E2914" s="326" t="str">
        <f>IF(OR('statement of marks'!$CK74="",E2911=""),"",'statement of marks'!$CK74)</f>
        <v/>
      </c>
      <c r="F2914" s="326" t="str">
        <f>IF(OR('statement of marks'!$CK74="",F2911=""),"",'statement of marks'!$CK74)</f>
        <v/>
      </c>
      <c r="G2914" s="326" t="str">
        <f>IF(OR('statement of marks'!$CK74="",G2911=""),"",'statement of marks'!$CK74)</f>
        <v/>
      </c>
      <c r="H2914" s="321"/>
    </row>
    <row r="2915" spans="1:8" ht="18.25" customHeight="1">
      <c r="A2915" s="305"/>
      <c r="B2915" s="350" t="str">
        <f>'statement of marks'!$CL$5</f>
        <v>dk;kZuqHko</v>
      </c>
      <c r="C2915" s="324"/>
      <c r="D2915" s="325"/>
      <c r="E2915" s="326" t="str">
        <f>IF(OR('statement of marks'!$CN74="",E2910=""),"",'statement of marks'!$CN74)</f>
        <v/>
      </c>
      <c r="F2915" s="326" t="str">
        <f>IF(OR('statement of marks'!$CN74="",F2910=""),"",'statement of marks'!$CN74)</f>
        <v/>
      </c>
      <c r="G2915" s="326" t="str">
        <f>IF(OR('statement of marks'!$CN74="",G2910=""),"",'statement of marks'!$CN74)</f>
        <v/>
      </c>
      <c r="H2915" s="321"/>
    </row>
    <row r="2916" spans="1:8" ht="18.25" customHeight="1">
      <c r="A2916" s="305"/>
      <c r="B2916" s="350" t="str">
        <f>'statement of marks'!$CO$5</f>
        <v>dyk f'k{kk</v>
      </c>
      <c r="C2916" s="324"/>
      <c r="D2916" s="325"/>
      <c r="E2916" s="327" t="str">
        <f>IF(OR('statement of marks'!$CQ74="",E2910=""),"",'statement of marks'!$CQ74)</f>
        <v/>
      </c>
      <c r="F2916" s="327" t="str">
        <f>IF(OR('statement of marks'!$CQ74="",F2910=""),"",'statement of marks'!$CQ74)</f>
        <v/>
      </c>
      <c r="G2916" s="327" t="str">
        <f>IF(OR('statement of marks'!$CQ74="",G2910=""),"",'statement of marks'!$CQ74)</f>
        <v/>
      </c>
      <c r="H2916" s="321"/>
    </row>
    <row r="2917" spans="1:8" ht="18.25" customHeight="1">
      <c r="A2917" s="305"/>
      <c r="B2917" s="328" t="s">
        <v>624</v>
      </c>
      <c r="C2917" s="329" t="str">
        <f>C2910</f>
        <v/>
      </c>
      <c r="D2917" s="329" t="str">
        <f>D2910</f>
        <v/>
      </c>
      <c r="E2917" s="330" t="str">
        <f>E2910</f>
        <v/>
      </c>
      <c r="F2917" s="329" t="str">
        <f>F2910</f>
        <v/>
      </c>
      <c r="G2917" s="329" t="str">
        <f>G2910</f>
        <v/>
      </c>
      <c r="H2917" s="321"/>
    </row>
    <row r="2918" spans="1:8" ht="18.25" customHeight="1">
      <c r="A2918" s="305"/>
      <c r="B2918" s="350" t="str">
        <f>'statement of marks'!$CV$5</f>
        <v>Nk= mifLFkfr</v>
      </c>
      <c r="C2918" s="331"/>
      <c r="D2918" s="331"/>
      <c r="E2918" s="332" t="str">
        <f>IF(OR('statement of marks'!$CV74="",E2910=""),"",'statement of marks'!$CV74)</f>
        <v/>
      </c>
      <c r="F2918" s="332" t="str">
        <f>IF(OR('statement of marks'!$CV74="",F2910=""),"",'statement of marks'!$CV74)</f>
        <v/>
      </c>
      <c r="G2918" s="332" t="str">
        <f>IF(OR('statement of marks'!$CV74="",G2910=""),"",'statement of marks'!$CV74)</f>
        <v/>
      </c>
      <c r="H2918" s="321"/>
    </row>
    <row r="2919" spans="1:8" ht="18.25" customHeight="1">
      <c r="A2919" s="305"/>
      <c r="B2919" s="350" t="str">
        <f>'statement of marks'!$CU$5</f>
        <v>dqy ehfVax</v>
      </c>
      <c r="C2919" s="333"/>
      <c r="D2919" s="333"/>
      <c r="E2919" s="333" t="str">
        <f>IF(OR('statement of marks'!$CU74="",E2910=""),"",'statement of marks'!$CU74)</f>
        <v/>
      </c>
      <c r="F2919" s="333" t="str">
        <f>IF(OR('statement of marks'!$CU74="",F2910=""),"",'statement of marks'!$CU74)</f>
        <v/>
      </c>
      <c r="G2919" s="333" t="str">
        <f>IF(OR('statement of marks'!$CU74="",G2910=""),"",'statement of marks'!$CU74)</f>
        <v/>
      </c>
      <c r="H2919" s="321"/>
    </row>
    <row r="2920" spans="1:8" ht="18.25" customHeight="1">
      <c r="A2920" s="305"/>
      <c r="B2920" s="350" t="s">
        <v>600</v>
      </c>
      <c r="C2920" s="333" t="str">
        <f>IF(OR(C2918="",C2919=""),"",C2918/C2919*100)</f>
        <v/>
      </c>
      <c r="D2920" s="333" t="str">
        <f t="shared" ref="D2920:G2920" si="70">IF(OR(D2918="",D2919=""),"",D2918/D2919*100)</f>
        <v/>
      </c>
      <c r="E2920" s="333" t="str">
        <f t="shared" si="70"/>
        <v/>
      </c>
      <c r="F2920" s="333" t="str">
        <f t="shared" si="70"/>
        <v/>
      </c>
      <c r="G2920" s="333" t="str">
        <f t="shared" si="70"/>
        <v/>
      </c>
      <c r="H2920" s="321"/>
    </row>
    <row r="2921" spans="1:8" ht="18.25" customHeight="1">
      <c r="A2921" s="305"/>
      <c r="B2921" s="350" t="s">
        <v>601</v>
      </c>
      <c r="C2921" s="333"/>
      <c r="D2921" s="333"/>
      <c r="E2921" s="333"/>
      <c r="F2921" s="333"/>
      <c r="G2921" s="333"/>
      <c r="H2921" s="321"/>
    </row>
    <row r="2922" spans="1:8" ht="18.25" customHeight="1">
      <c r="A2922" s="305"/>
      <c r="B2922" s="351" t="s">
        <v>598</v>
      </c>
      <c r="C2922" s="1028" t="str">
        <f>IF('statement of marks'!DE74="","",'statement of marks'!DE74)</f>
        <v/>
      </c>
      <c r="D2922" s="1029"/>
      <c r="E2922" s="1029"/>
      <c r="F2922" s="1029"/>
      <c r="G2922" s="1029"/>
      <c r="H2922" s="1030"/>
    </row>
    <row r="2923" spans="1:8" ht="18.25" customHeight="1">
      <c r="A2923" s="1033"/>
      <c r="B2923" s="1034"/>
      <c r="C2923" s="1026"/>
      <c r="D2923" s="1026"/>
      <c r="E2923" s="1026"/>
      <c r="F2923" s="1026"/>
      <c r="G2923" s="1026"/>
      <c r="H2923" s="1027"/>
    </row>
    <row r="2924" spans="1:8" ht="18.25" customHeight="1" thickBot="1">
      <c r="A2924" s="1031" t="s">
        <v>603</v>
      </c>
      <c r="B2924" s="1032"/>
      <c r="C2924" s="1032" t="s">
        <v>66</v>
      </c>
      <c r="D2924" s="1032"/>
      <c r="E2924" s="1032"/>
      <c r="F2924" s="1035" t="s">
        <v>604</v>
      </c>
      <c r="G2924" s="1035"/>
      <c r="H2924" s="1036"/>
    </row>
    <row r="2925" spans="1:8" ht="18.25" customHeight="1">
      <c r="A2925" s="1015" t="s">
        <v>572</v>
      </c>
      <c r="B2925" s="1016"/>
      <c r="C2925" s="1016"/>
      <c r="D2925" s="1016"/>
      <c r="E2925" s="1016"/>
      <c r="F2925" s="1016"/>
      <c r="G2925" s="1016"/>
      <c r="H2925" s="1017"/>
    </row>
    <row r="2926" spans="1:8" ht="18.25" customHeight="1">
      <c r="A2926" s="1018" t="s">
        <v>591</v>
      </c>
      <c r="B2926" s="1019"/>
      <c r="C2926" s="1019"/>
      <c r="D2926" s="1019"/>
      <c r="E2926" s="1019"/>
      <c r="F2926" s="1019"/>
      <c r="G2926" s="1019"/>
      <c r="H2926" s="1020"/>
    </row>
    <row r="2927" spans="1:8" ht="18.25" customHeight="1">
      <c r="A2927" s="305"/>
      <c r="B2927" s="1021" t="s">
        <v>67</v>
      </c>
      <c r="C2927" s="1021"/>
      <c r="D2927" s="306">
        <f>YEAR(details!F75)</f>
        <v>1900</v>
      </c>
      <c r="E2927" s="352" t="s">
        <v>574</v>
      </c>
      <c r="F2927" s="308" t="str">
        <f>'statement of marks'!$F$3</f>
        <v>2015-16</v>
      </c>
      <c r="G2927" s="1021" t="s">
        <v>575</v>
      </c>
      <c r="H2927" s="1022"/>
    </row>
    <row r="2928" spans="1:8" ht="18.25" customHeight="1">
      <c r="A2928" s="305"/>
      <c r="B2928" s="1000" t="s">
        <v>573</v>
      </c>
      <c r="C2928" s="1001"/>
      <c r="D2928" s="1013" t="str">
        <f>'statement of marks'!$A$1</f>
        <v>jk- ck- ek/;fed fo|ky; uohu] fuEckgsM+k</v>
      </c>
      <c r="E2928" s="1013"/>
      <c r="F2928" s="1013"/>
      <c r="G2928" s="1013"/>
      <c r="H2928" s="1014"/>
    </row>
    <row r="2929" spans="1:8" ht="18.25" customHeight="1">
      <c r="A2929" s="305"/>
      <c r="B2929" s="1000" t="str">
        <f>'statement of marks'!$H$3</f>
        <v xml:space="preserve">fo|ky; dk Mkbl dksM+ </v>
      </c>
      <c r="C2929" s="1001"/>
      <c r="D2929" s="1009" t="str">
        <f>'statement of marks'!$I$3</f>
        <v>00001</v>
      </c>
      <c r="E2929" s="1010"/>
      <c r="F2929" s="1011"/>
      <c r="G2929" s="1011"/>
      <c r="H2929" s="1012"/>
    </row>
    <row r="2930" spans="1:8" ht="18.25" customHeight="1">
      <c r="A2930" s="305"/>
      <c r="B2930" s="1000" t="s">
        <v>560</v>
      </c>
      <c r="C2930" s="1001"/>
      <c r="D2930" s="1013" t="str">
        <f>IF('statement of marks'!H75="","",'statement of marks'!H75)</f>
        <v>v 069</v>
      </c>
      <c r="E2930" s="1013"/>
      <c r="F2930" s="1013"/>
      <c r="G2930" s="1013"/>
      <c r="H2930" s="1014"/>
    </row>
    <row r="2931" spans="1:8" ht="18.25" customHeight="1">
      <c r="A2931" s="305"/>
      <c r="B2931" s="1000" t="s">
        <v>576</v>
      </c>
      <c r="C2931" s="1001"/>
      <c r="D2931" s="309" t="str">
        <f>IF('statement of marks'!C75="B","Nk=",IF('statement of marks'!C75="G","Nk=k",""))</f>
        <v/>
      </c>
      <c r="E2931" s="353" t="s">
        <v>566</v>
      </c>
      <c r="F2931" s="1040" t="str">
        <f>IF('statement of marks'!B75="","",'statement of marks'!B75)</f>
        <v/>
      </c>
      <c r="G2931" s="1040"/>
      <c r="H2931" s="1041"/>
    </row>
    <row r="2932" spans="1:8" ht="18.25" customHeight="1">
      <c r="A2932" s="305"/>
      <c r="B2932" s="1000" t="s">
        <v>562</v>
      </c>
      <c r="C2932" s="1001"/>
      <c r="D2932" s="1013" t="str">
        <f>IF('statement of marks'!J75="","",'statement of marks'!J75)</f>
        <v>l 069</v>
      </c>
      <c r="E2932" s="1013"/>
      <c r="F2932" s="1013"/>
      <c r="G2932" s="1013"/>
      <c r="H2932" s="1014"/>
    </row>
    <row r="2933" spans="1:8" ht="18.25" customHeight="1">
      <c r="A2933" s="305"/>
      <c r="B2933" s="1000" t="s">
        <v>561</v>
      </c>
      <c r="C2933" s="1001"/>
      <c r="D2933" s="1013" t="str">
        <f>IF('statement of marks'!I75="","",'statement of marks'!I75)</f>
        <v>c 069</v>
      </c>
      <c r="E2933" s="1013"/>
      <c r="F2933" s="1013"/>
      <c r="G2933" s="1013"/>
      <c r="H2933" s="1014"/>
    </row>
    <row r="2934" spans="1:8" ht="18.25" customHeight="1">
      <c r="A2934" s="305"/>
      <c r="B2934" s="1000" t="s">
        <v>578</v>
      </c>
      <c r="C2934" s="1001"/>
      <c r="D2934" s="1013" t="str">
        <f>IF(details!M75="","",details!M75)</f>
        <v/>
      </c>
      <c r="E2934" s="1013"/>
      <c r="F2934" s="1013"/>
      <c r="G2934" s="1013"/>
      <c r="H2934" s="1014"/>
    </row>
    <row r="2935" spans="1:8" ht="18.25" customHeight="1">
      <c r="A2935" s="305"/>
      <c r="B2935" s="1000" t="s">
        <v>623</v>
      </c>
      <c r="C2935" s="1001"/>
      <c r="D2935" s="1013" t="str">
        <f>IF(details!N75="","",details!N75)</f>
        <v/>
      </c>
      <c r="E2935" s="1013"/>
      <c r="F2935" s="1013"/>
      <c r="G2935" s="1013"/>
      <c r="H2935" s="1014"/>
    </row>
    <row r="2936" spans="1:8" ht="18.25" customHeight="1">
      <c r="A2936" s="305"/>
      <c r="B2936" s="1000" t="s">
        <v>64</v>
      </c>
      <c r="C2936" s="1001"/>
      <c r="D2936" s="311" t="str">
        <f>'statement of marks'!$D$3</f>
        <v>2 A</v>
      </c>
      <c r="E2936" s="312" t="s">
        <v>564</v>
      </c>
      <c r="F2936" s="313" t="str">
        <f>IF('statement of marks'!E75="","",'statement of marks'!E75)</f>
        <v/>
      </c>
      <c r="G2936" s="312" t="s">
        <v>577</v>
      </c>
      <c r="H2936" s="314" t="str">
        <f>IF(details!F75="","",details!F75)</f>
        <v/>
      </c>
    </row>
    <row r="2937" spans="1:8" ht="18.25" customHeight="1">
      <c r="A2937" s="305"/>
      <c r="B2937" s="1000" t="s">
        <v>567</v>
      </c>
      <c r="C2937" s="1001"/>
      <c r="D2937" s="1044" t="str">
        <f>IF('statement of marks'!F75="","",'statement of marks'!F75)</f>
        <v/>
      </c>
      <c r="E2937" s="1044"/>
      <c r="F2937" s="1044"/>
      <c r="G2937" s="1044"/>
      <c r="H2937" s="1045"/>
    </row>
    <row r="2938" spans="1:8" ht="18.25" customHeight="1">
      <c r="A2938" s="305"/>
      <c r="B2938" s="1000" t="s">
        <v>568</v>
      </c>
      <c r="C2938" s="1001"/>
      <c r="D2938" s="1037" t="str">
        <f>IF('statement of marks'!G75="","",'statement of marks'!G75)</f>
        <v/>
      </c>
      <c r="E2938" s="1037"/>
      <c r="F2938" s="1037"/>
      <c r="G2938" s="1037"/>
      <c r="H2938" s="1038"/>
    </row>
    <row r="2939" spans="1:8" ht="18.25" customHeight="1">
      <c r="A2939" s="305"/>
      <c r="B2939" s="1023" t="s">
        <v>579</v>
      </c>
      <c r="C2939" s="1024"/>
      <c r="D2939" s="1024"/>
      <c r="E2939" s="1025"/>
      <c r="F2939" s="1046" t="str">
        <f>IF(details!P75="","",details!P75)</f>
        <v/>
      </c>
      <c r="G2939" s="1046"/>
      <c r="H2939" s="1047"/>
    </row>
    <row r="2940" spans="1:8" ht="18.25" customHeight="1">
      <c r="A2940" s="305"/>
      <c r="B2940" s="1000" t="s">
        <v>583</v>
      </c>
      <c r="C2940" s="1001"/>
      <c r="D2940" s="1013" t="str">
        <f>IF(details!L75="","",details!L75)</f>
        <v>Ik 069</v>
      </c>
      <c r="E2940" s="1013"/>
      <c r="F2940" s="1013"/>
      <c r="G2940" s="1013"/>
      <c r="H2940" s="1014"/>
    </row>
    <row r="2941" spans="1:8" ht="18.25" customHeight="1">
      <c r="A2941" s="305"/>
      <c r="B2941" s="1000" t="s">
        <v>584</v>
      </c>
      <c r="C2941" s="1001"/>
      <c r="D2941" s="1013" t="str">
        <f>IF(details!O75="","",details!O75)</f>
        <v/>
      </c>
      <c r="E2941" s="1013"/>
      <c r="F2941" s="1013"/>
      <c r="G2941" s="1013"/>
      <c r="H2941" s="1014"/>
    </row>
    <row r="2942" spans="1:8" ht="18.25" customHeight="1">
      <c r="A2942" s="305"/>
      <c r="B2942" s="1000" t="s">
        <v>585</v>
      </c>
      <c r="C2942" s="1001"/>
      <c r="D2942" s="354" t="str">
        <f>IF('statement of marks'!CX75="mRrh.kZ",'statement of marks'!$D$3,"")</f>
        <v/>
      </c>
      <c r="E2942" s="1003" t="s">
        <v>586</v>
      </c>
      <c r="F2942" s="1003"/>
      <c r="G2942" s="1042" t="str">
        <f>IF(D2942="","",D2942+1)</f>
        <v/>
      </c>
      <c r="H2942" s="1043"/>
    </row>
    <row r="2943" spans="1:8" ht="18.25" customHeight="1">
      <c r="A2943" s="305"/>
      <c r="B2943" s="1000" t="s">
        <v>587</v>
      </c>
      <c r="C2943" s="1001"/>
      <c r="D2943" s="1049">
        <f>IF(details!$L$4="","",details!$L$4)</f>
        <v>42460</v>
      </c>
      <c r="E2943" s="1050"/>
      <c r="F2943" s="1003"/>
      <c r="G2943" s="1003"/>
      <c r="H2943" s="1048"/>
    </row>
    <row r="2944" spans="1:8" ht="18.25" customHeight="1">
      <c r="A2944" s="305"/>
      <c r="B2944" s="1003"/>
      <c r="C2944" s="1003"/>
      <c r="D2944" s="1004"/>
      <c r="E2944" s="1005"/>
      <c r="F2944" s="1002"/>
      <c r="G2944" s="1002"/>
      <c r="H2944" s="1008"/>
    </row>
    <row r="2945" spans="1:8" ht="18.25" customHeight="1">
      <c r="A2945" s="305"/>
      <c r="B2945" s="1003" t="str">
        <f>IF(details!$H$4="","",details!$H$4)</f>
        <v>Jherh js[kk oekZ</v>
      </c>
      <c r="C2945" s="1003"/>
      <c r="D2945" s="1004"/>
      <c r="E2945" s="1005"/>
      <c r="F2945" s="1002" t="str">
        <f>IF(details!$E$4="","",details!$E$4)</f>
        <v>Jh jk/ks';ke tk'kh</v>
      </c>
      <c r="G2945" s="1002"/>
      <c r="H2945" s="1008"/>
    </row>
    <row r="2946" spans="1:8" ht="18.25" customHeight="1">
      <c r="A2946" s="1039" t="s">
        <v>588</v>
      </c>
      <c r="B2946" s="1002"/>
      <c r="C2946" s="1002"/>
      <c r="D2946" s="1002" t="s">
        <v>589</v>
      </c>
      <c r="E2946" s="1002"/>
      <c r="F2946" s="1002" t="s">
        <v>590</v>
      </c>
      <c r="G2946" s="1002"/>
      <c r="H2946" s="1008"/>
    </row>
    <row r="2947" spans="1:8" ht="18.25" customHeight="1">
      <c r="A2947" s="1018" t="s">
        <v>599</v>
      </c>
      <c r="B2947" s="1019"/>
      <c r="C2947" s="1019"/>
      <c r="D2947" s="1019"/>
      <c r="E2947" s="1019"/>
      <c r="F2947" s="1019"/>
      <c r="G2947" s="1019"/>
      <c r="H2947" s="1020"/>
    </row>
    <row r="2948" spans="1:8" ht="18.25" customHeight="1">
      <c r="A2948" s="305"/>
      <c r="B2948" s="351" t="s">
        <v>560</v>
      </c>
      <c r="C2948" s="1013" t="str">
        <f>IF('statement of marks'!H75="","",'statement of marks'!H75)</f>
        <v>v 069</v>
      </c>
      <c r="D2948" s="1013"/>
      <c r="E2948" s="1013"/>
      <c r="F2948" s="1013"/>
      <c r="G2948" s="1013"/>
      <c r="H2948" s="1014"/>
    </row>
    <row r="2949" spans="1:8" ht="18.25" customHeight="1">
      <c r="A2949" s="305"/>
      <c r="B2949" s="351" t="s">
        <v>561</v>
      </c>
      <c r="C2949" s="1013" t="str">
        <f>IF('statement of marks'!I75="","",'statement of marks'!I75)</f>
        <v>c 069</v>
      </c>
      <c r="D2949" s="1013"/>
      <c r="E2949" s="1013"/>
      <c r="F2949" s="1013"/>
      <c r="G2949" s="1013"/>
      <c r="H2949" s="1014"/>
    </row>
    <row r="2950" spans="1:8" ht="18.25" customHeight="1">
      <c r="A2950" s="305"/>
      <c r="B2950" s="351" t="s">
        <v>562</v>
      </c>
      <c r="C2950" s="1013" t="str">
        <f>IF('statement of marks'!J75="","",'statement of marks'!J75)</f>
        <v>l 069</v>
      </c>
      <c r="D2950" s="1013"/>
      <c r="E2950" s="1013"/>
      <c r="F2950" s="1013"/>
      <c r="G2950" s="1013"/>
      <c r="H2950" s="1014"/>
    </row>
    <row r="2951" spans="1:8" ht="18.25" customHeight="1">
      <c r="A2951" s="305"/>
      <c r="B2951" s="351" t="s">
        <v>567</v>
      </c>
      <c r="C2951" s="317" t="str">
        <f>IF('statement of marks'!F75="","",'statement of marks'!F75)</f>
        <v/>
      </c>
      <c r="D2951" s="318" t="s">
        <v>602</v>
      </c>
      <c r="E2951" s="1037" t="str">
        <f>IF('statement of marks'!G75="","",'statement of marks'!G75)</f>
        <v/>
      </c>
      <c r="F2951" s="1037"/>
      <c r="G2951" s="1037"/>
      <c r="H2951" s="1038"/>
    </row>
    <row r="2952" spans="1:8" ht="18.25" customHeight="1">
      <c r="A2952" s="305"/>
      <c r="B2952" s="351" t="s">
        <v>565</v>
      </c>
      <c r="C2952" s="319" t="s">
        <v>592</v>
      </c>
      <c r="D2952" s="320" t="s">
        <v>593</v>
      </c>
      <c r="E2952" s="320" t="s">
        <v>594</v>
      </c>
      <c r="F2952" s="320" t="s">
        <v>595</v>
      </c>
      <c r="G2952" s="320" t="s">
        <v>596</v>
      </c>
      <c r="H2952" s="321"/>
    </row>
    <row r="2953" spans="1:8" ht="18.25" customHeight="1">
      <c r="A2953" s="305"/>
      <c r="B2953" s="350" t="s">
        <v>597</v>
      </c>
      <c r="C2953" s="323" t="str">
        <f>IF(AND('statement of marks'!$D$3=1,'statement of marks'!CX75="mRrh.kZ"),'statement of marks'!$F$3,"")</f>
        <v/>
      </c>
      <c r="D2953" s="323" t="str">
        <f>IF(AND('statement of marks'!$D$3=2,'statement of marks'!CX75="mRrh.kZ"),'statement of marks'!$F$3,"")</f>
        <v/>
      </c>
      <c r="E2953" s="323" t="str">
        <f>IF(AND('statement of marks'!$D$3=3,'statement of marks'!CX75="mRrh.kZ"),'statement of marks'!$F$3,"")</f>
        <v/>
      </c>
      <c r="F2953" s="323" t="str">
        <f>IF(AND('statement of marks'!$D$3=4,'statement of marks'!CX75="mRrh.kZ"),'statement of marks'!$F$3,"")</f>
        <v/>
      </c>
      <c r="G2953" s="323" t="str">
        <f>IF(AND('statement of marks'!$D$3=5,'statement of marks'!CX75="mRrh.kZ"),'statement of marks'!$F$3,"")</f>
        <v/>
      </c>
      <c r="H2953" s="321"/>
    </row>
    <row r="2954" spans="1:8" ht="18.25" customHeight="1">
      <c r="A2954" s="305"/>
      <c r="B2954" s="350" t="str">
        <f>'statement of marks'!$BZ$5</f>
        <v>fgUnh</v>
      </c>
      <c r="C2954" s="324"/>
      <c r="D2954" s="325"/>
      <c r="E2954" s="326" t="str">
        <f>IF(OR('statement of marks'!$CB75="",E2953=""),"",'statement of marks'!$CB75)</f>
        <v/>
      </c>
      <c r="F2954" s="326" t="str">
        <f>IF(OR('statement of marks'!$CB75="",F2953=""),"",'statement of marks'!$CB75)</f>
        <v/>
      </c>
      <c r="G2954" s="326" t="str">
        <f>IF(OR('statement of marks'!$CB75="",G2953=""),"",'statement of marks'!$CB75)</f>
        <v/>
      </c>
      <c r="H2954" s="321"/>
    </row>
    <row r="2955" spans="1:8" ht="18.25" customHeight="1">
      <c r="A2955" s="305"/>
      <c r="B2955" s="350" t="str">
        <f>'statement of marks'!$CC$5</f>
        <v>vaxszth</v>
      </c>
      <c r="C2955" s="324"/>
      <c r="D2955" s="325"/>
      <c r="E2955" s="326" t="str">
        <f>IF(OR('statement of marks'!$CE75="",E2953=""),"",'statement of marks'!$CE75)</f>
        <v/>
      </c>
      <c r="F2955" s="326" t="str">
        <f>IF(OR('statement of marks'!$CE75="",F2953=""),"",'statement of marks'!$CE75)</f>
        <v/>
      </c>
      <c r="G2955" s="326" t="str">
        <f>IF(OR('statement of marks'!$CE75="",G2953=""),"",'statement of marks'!$CE75)</f>
        <v/>
      </c>
      <c r="H2955" s="321"/>
    </row>
    <row r="2956" spans="1:8" ht="18.25" customHeight="1">
      <c r="A2956" s="305"/>
      <c r="B2956" s="350" t="str">
        <f>'statement of marks'!$CF$5</f>
        <v>xf.kr</v>
      </c>
      <c r="C2956" s="324"/>
      <c r="D2956" s="325"/>
      <c r="E2956" s="326" t="str">
        <f>IF(OR('statement of marks'!$CH75="",E2953=""),"",'statement of marks'!$CH75)</f>
        <v/>
      </c>
      <c r="F2956" s="326" t="str">
        <f>IF(OR('statement of marks'!$CH75="",F2953=""),"",'statement of marks'!$CH75)</f>
        <v/>
      </c>
      <c r="G2956" s="326" t="str">
        <f>IF(OR('statement of marks'!$CH75="",G2953=""),"",'statement of marks'!$CH75)</f>
        <v/>
      </c>
      <c r="H2956" s="321"/>
    </row>
    <row r="2957" spans="1:8" ht="18.25" customHeight="1">
      <c r="A2957" s="305"/>
      <c r="B2957" s="350" t="str">
        <f>'statement of marks'!$CI$5</f>
        <v>Ik;kZoj.k v/;;u</v>
      </c>
      <c r="C2957" s="324"/>
      <c r="D2957" s="325"/>
      <c r="E2957" s="326" t="str">
        <f>IF(OR('statement of marks'!$CK75="",E2954=""),"",'statement of marks'!$CK75)</f>
        <v/>
      </c>
      <c r="F2957" s="326" t="str">
        <f>IF(OR('statement of marks'!$CK75="",F2954=""),"",'statement of marks'!$CK75)</f>
        <v/>
      </c>
      <c r="G2957" s="326" t="str">
        <f>IF(OR('statement of marks'!$CK75="",G2954=""),"",'statement of marks'!$CK75)</f>
        <v/>
      </c>
      <c r="H2957" s="321"/>
    </row>
    <row r="2958" spans="1:8" ht="18.25" customHeight="1">
      <c r="A2958" s="305"/>
      <c r="B2958" s="350" t="str">
        <f>'statement of marks'!$CL$5</f>
        <v>dk;kZuqHko</v>
      </c>
      <c r="C2958" s="324"/>
      <c r="D2958" s="325"/>
      <c r="E2958" s="326" t="str">
        <f>IF(OR('statement of marks'!$CN75="",E2953=""),"",'statement of marks'!$CN75)</f>
        <v/>
      </c>
      <c r="F2958" s="326" t="str">
        <f>IF(OR('statement of marks'!$CN75="",F2953=""),"",'statement of marks'!$CN75)</f>
        <v/>
      </c>
      <c r="G2958" s="326" t="str">
        <f>IF(OR('statement of marks'!$CN75="",G2953=""),"",'statement of marks'!$CN75)</f>
        <v/>
      </c>
      <c r="H2958" s="321"/>
    </row>
    <row r="2959" spans="1:8" ht="18.25" customHeight="1">
      <c r="A2959" s="305"/>
      <c r="B2959" s="350" t="str">
        <f>'statement of marks'!$CO$5</f>
        <v>dyk f'k{kk</v>
      </c>
      <c r="C2959" s="324"/>
      <c r="D2959" s="325"/>
      <c r="E2959" s="327" t="str">
        <f>IF(OR('statement of marks'!$CQ75="",E2953=""),"",'statement of marks'!$CQ75)</f>
        <v/>
      </c>
      <c r="F2959" s="327" t="str">
        <f>IF(OR('statement of marks'!$CQ75="",F2953=""),"",'statement of marks'!$CQ75)</f>
        <v/>
      </c>
      <c r="G2959" s="327" t="str">
        <f>IF(OR('statement of marks'!$CQ75="",G2953=""),"",'statement of marks'!$CQ75)</f>
        <v/>
      </c>
      <c r="H2959" s="321"/>
    </row>
    <row r="2960" spans="1:8" ht="18.25" customHeight="1">
      <c r="A2960" s="305"/>
      <c r="B2960" s="328" t="s">
        <v>624</v>
      </c>
      <c r="C2960" s="329" t="str">
        <f>C2953</f>
        <v/>
      </c>
      <c r="D2960" s="329" t="str">
        <f>D2953</f>
        <v/>
      </c>
      <c r="E2960" s="330" t="str">
        <f>E2953</f>
        <v/>
      </c>
      <c r="F2960" s="329" t="str">
        <f>F2953</f>
        <v/>
      </c>
      <c r="G2960" s="329" t="str">
        <f>G2953</f>
        <v/>
      </c>
      <c r="H2960" s="321"/>
    </row>
    <row r="2961" spans="1:8" ht="18.25" customHeight="1">
      <c r="A2961" s="305"/>
      <c r="B2961" s="350" t="str">
        <f>'statement of marks'!$CV$5</f>
        <v>Nk= mifLFkfr</v>
      </c>
      <c r="C2961" s="331"/>
      <c r="D2961" s="331"/>
      <c r="E2961" s="332" t="str">
        <f>IF(OR('statement of marks'!$CV75="",E2953=""),"",'statement of marks'!$CV75)</f>
        <v/>
      </c>
      <c r="F2961" s="332" t="str">
        <f>IF(OR('statement of marks'!$CV75="",F2953=""),"",'statement of marks'!$CV75)</f>
        <v/>
      </c>
      <c r="G2961" s="332" t="str">
        <f>IF(OR('statement of marks'!$CV75="",G2953=""),"",'statement of marks'!$CV75)</f>
        <v/>
      </c>
      <c r="H2961" s="321"/>
    </row>
    <row r="2962" spans="1:8" ht="18.25" customHeight="1">
      <c r="A2962" s="305"/>
      <c r="B2962" s="350" t="str">
        <f>'statement of marks'!$CU$5</f>
        <v>dqy ehfVax</v>
      </c>
      <c r="C2962" s="333"/>
      <c r="D2962" s="333"/>
      <c r="E2962" s="333" t="str">
        <f>IF(OR('statement of marks'!$CU75="",E2953=""),"",'statement of marks'!$CU75)</f>
        <v/>
      </c>
      <c r="F2962" s="333" t="str">
        <f>IF(OR('statement of marks'!$CU75="",F2953=""),"",'statement of marks'!$CU75)</f>
        <v/>
      </c>
      <c r="G2962" s="333" t="str">
        <f>IF(OR('statement of marks'!$CU75="",G2953=""),"",'statement of marks'!$CU75)</f>
        <v/>
      </c>
      <c r="H2962" s="321"/>
    </row>
    <row r="2963" spans="1:8" ht="18.25" customHeight="1">
      <c r="A2963" s="305"/>
      <c r="B2963" s="350" t="s">
        <v>600</v>
      </c>
      <c r="C2963" s="333" t="str">
        <f>IF(OR(C2961="",C2962=""),"",C2961/C2962*100)</f>
        <v/>
      </c>
      <c r="D2963" s="333" t="str">
        <f t="shared" ref="D2963:G2963" si="71">IF(OR(D2961="",D2962=""),"",D2961/D2962*100)</f>
        <v/>
      </c>
      <c r="E2963" s="333" t="str">
        <f t="shared" si="71"/>
        <v/>
      </c>
      <c r="F2963" s="333" t="str">
        <f t="shared" si="71"/>
        <v/>
      </c>
      <c r="G2963" s="333" t="str">
        <f t="shared" si="71"/>
        <v/>
      </c>
      <c r="H2963" s="321"/>
    </row>
    <row r="2964" spans="1:8" ht="18.25" customHeight="1">
      <c r="A2964" s="305"/>
      <c r="B2964" s="350" t="s">
        <v>601</v>
      </c>
      <c r="C2964" s="333"/>
      <c r="D2964" s="333"/>
      <c r="E2964" s="333"/>
      <c r="F2964" s="333"/>
      <c r="G2964" s="333"/>
      <c r="H2964" s="321"/>
    </row>
    <row r="2965" spans="1:8" ht="18.25" customHeight="1">
      <c r="A2965" s="305"/>
      <c r="B2965" s="351" t="s">
        <v>598</v>
      </c>
      <c r="C2965" s="1028" t="str">
        <f>IF('statement of marks'!DE75="","",'statement of marks'!DE75)</f>
        <v/>
      </c>
      <c r="D2965" s="1029"/>
      <c r="E2965" s="1029"/>
      <c r="F2965" s="1029"/>
      <c r="G2965" s="1029"/>
      <c r="H2965" s="1030"/>
    </row>
    <row r="2966" spans="1:8" ht="18.25" customHeight="1">
      <c r="A2966" s="1033"/>
      <c r="B2966" s="1034"/>
      <c r="C2966" s="1026"/>
      <c r="D2966" s="1026"/>
      <c r="E2966" s="1026"/>
      <c r="F2966" s="1026"/>
      <c r="G2966" s="1026"/>
      <c r="H2966" s="1027"/>
    </row>
    <row r="2967" spans="1:8" ht="18.25" customHeight="1" thickBot="1">
      <c r="A2967" s="1031" t="s">
        <v>603</v>
      </c>
      <c r="B2967" s="1032"/>
      <c r="C2967" s="1032" t="s">
        <v>66</v>
      </c>
      <c r="D2967" s="1032"/>
      <c r="E2967" s="1032"/>
      <c r="F2967" s="1035" t="s">
        <v>604</v>
      </c>
      <c r="G2967" s="1035"/>
      <c r="H2967" s="1036"/>
    </row>
    <row r="2968" spans="1:8" ht="18.25" customHeight="1">
      <c r="A2968" s="1015" t="s">
        <v>572</v>
      </c>
      <c r="B2968" s="1016"/>
      <c r="C2968" s="1016"/>
      <c r="D2968" s="1016"/>
      <c r="E2968" s="1016"/>
      <c r="F2968" s="1016"/>
      <c r="G2968" s="1016"/>
      <c r="H2968" s="1017"/>
    </row>
    <row r="2969" spans="1:8" ht="18.25" customHeight="1">
      <c r="A2969" s="1018" t="s">
        <v>591</v>
      </c>
      <c r="B2969" s="1019"/>
      <c r="C2969" s="1019"/>
      <c r="D2969" s="1019"/>
      <c r="E2969" s="1019"/>
      <c r="F2969" s="1019"/>
      <c r="G2969" s="1019"/>
      <c r="H2969" s="1020"/>
    </row>
    <row r="2970" spans="1:8" ht="18.25" customHeight="1">
      <c r="A2970" s="305"/>
      <c r="B2970" s="1021" t="s">
        <v>67</v>
      </c>
      <c r="C2970" s="1021"/>
      <c r="D2970" s="306">
        <f>YEAR(details!F76)</f>
        <v>1900</v>
      </c>
      <c r="E2970" s="352" t="s">
        <v>574</v>
      </c>
      <c r="F2970" s="308" t="str">
        <f>'statement of marks'!$F$3</f>
        <v>2015-16</v>
      </c>
      <c r="G2970" s="1021" t="s">
        <v>575</v>
      </c>
      <c r="H2970" s="1022"/>
    </row>
    <row r="2971" spans="1:8" ht="18.25" customHeight="1">
      <c r="A2971" s="305"/>
      <c r="B2971" s="1000" t="s">
        <v>573</v>
      </c>
      <c r="C2971" s="1001"/>
      <c r="D2971" s="1013" t="str">
        <f>'statement of marks'!$A$1</f>
        <v>jk- ck- ek/;fed fo|ky; uohu] fuEckgsM+k</v>
      </c>
      <c r="E2971" s="1013"/>
      <c r="F2971" s="1013"/>
      <c r="G2971" s="1013"/>
      <c r="H2971" s="1014"/>
    </row>
    <row r="2972" spans="1:8" ht="18.25" customHeight="1">
      <c r="A2972" s="305"/>
      <c r="B2972" s="1000" t="str">
        <f>'statement of marks'!$H$3</f>
        <v xml:space="preserve">fo|ky; dk Mkbl dksM+ </v>
      </c>
      <c r="C2972" s="1001"/>
      <c r="D2972" s="1009" t="str">
        <f>'statement of marks'!$I$3</f>
        <v>00001</v>
      </c>
      <c r="E2972" s="1010"/>
      <c r="F2972" s="1011"/>
      <c r="G2972" s="1011"/>
      <c r="H2972" s="1012"/>
    </row>
    <row r="2973" spans="1:8" ht="18.25" customHeight="1">
      <c r="A2973" s="305"/>
      <c r="B2973" s="1000" t="s">
        <v>560</v>
      </c>
      <c r="C2973" s="1001"/>
      <c r="D2973" s="1013" t="str">
        <f>IF('statement of marks'!H76="","",'statement of marks'!H76)</f>
        <v>v 070</v>
      </c>
      <c r="E2973" s="1013"/>
      <c r="F2973" s="1013"/>
      <c r="G2973" s="1013"/>
      <c r="H2973" s="1014"/>
    </row>
    <row r="2974" spans="1:8" ht="18.25" customHeight="1">
      <c r="A2974" s="305"/>
      <c r="B2974" s="1000" t="s">
        <v>576</v>
      </c>
      <c r="C2974" s="1001"/>
      <c r="D2974" s="309" t="str">
        <f>IF('statement of marks'!C76="B","Nk=",IF('statement of marks'!C76="G","Nk=k",""))</f>
        <v/>
      </c>
      <c r="E2974" s="353" t="s">
        <v>566</v>
      </c>
      <c r="F2974" s="1040" t="str">
        <f>IF('statement of marks'!B76="","",'statement of marks'!B76)</f>
        <v/>
      </c>
      <c r="G2974" s="1040"/>
      <c r="H2974" s="1041"/>
    </row>
    <row r="2975" spans="1:8" ht="18.25" customHeight="1">
      <c r="A2975" s="305"/>
      <c r="B2975" s="1000" t="s">
        <v>562</v>
      </c>
      <c r="C2975" s="1001"/>
      <c r="D2975" s="1013" t="str">
        <f>IF('statement of marks'!J76="","",'statement of marks'!J76)</f>
        <v>l 070</v>
      </c>
      <c r="E2975" s="1013"/>
      <c r="F2975" s="1013"/>
      <c r="G2975" s="1013"/>
      <c r="H2975" s="1014"/>
    </row>
    <row r="2976" spans="1:8" ht="18.25" customHeight="1">
      <c r="A2976" s="305"/>
      <c r="B2976" s="1000" t="s">
        <v>561</v>
      </c>
      <c r="C2976" s="1001"/>
      <c r="D2976" s="1013" t="str">
        <f>IF('statement of marks'!I76="","",'statement of marks'!I76)</f>
        <v>c 070</v>
      </c>
      <c r="E2976" s="1013"/>
      <c r="F2976" s="1013"/>
      <c r="G2976" s="1013"/>
      <c r="H2976" s="1014"/>
    </row>
    <row r="2977" spans="1:8" ht="18.25" customHeight="1">
      <c r="A2977" s="305"/>
      <c r="B2977" s="1000" t="s">
        <v>578</v>
      </c>
      <c r="C2977" s="1001"/>
      <c r="D2977" s="1013" t="str">
        <f>IF(details!M76="","",details!M76)</f>
        <v/>
      </c>
      <c r="E2977" s="1013"/>
      <c r="F2977" s="1013"/>
      <c r="G2977" s="1013"/>
      <c r="H2977" s="1014"/>
    </row>
    <row r="2978" spans="1:8" ht="18.25" customHeight="1">
      <c r="A2978" s="305"/>
      <c r="B2978" s="1000" t="s">
        <v>623</v>
      </c>
      <c r="C2978" s="1001"/>
      <c r="D2978" s="1013" t="str">
        <f>IF(details!N76="","",details!N76)</f>
        <v/>
      </c>
      <c r="E2978" s="1013"/>
      <c r="F2978" s="1013"/>
      <c r="G2978" s="1013"/>
      <c r="H2978" s="1014"/>
    </row>
    <row r="2979" spans="1:8" ht="18.25" customHeight="1">
      <c r="A2979" s="305"/>
      <c r="B2979" s="1000" t="s">
        <v>64</v>
      </c>
      <c r="C2979" s="1001"/>
      <c r="D2979" s="311" t="str">
        <f>'statement of marks'!$D$3</f>
        <v>2 A</v>
      </c>
      <c r="E2979" s="312" t="s">
        <v>564</v>
      </c>
      <c r="F2979" s="313" t="str">
        <f>IF('statement of marks'!E76="","",'statement of marks'!E76)</f>
        <v/>
      </c>
      <c r="G2979" s="312" t="s">
        <v>577</v>
      </c>
      <c r="H2979" s="314" t="str">
        <f>IF(details!F76="","",details!F76)</f>
        <v/>
      </c>
    </row>
    <row r="2980" spans="1:8" ht="18.25" customHeight="1">
      <c r="A2980" s="305"/>
      <c r="B2980" s="1000" t="s">
        <v>567</v>
      </c>
      <c r="C2980" s="1001"/>
      <c r="D2980" s="1044" t="str">
        <f>IF('statement of marks'!F76="","",'statement of marks'!F76)</f>
        <v/>
      </c>
      <c r="E2980" s="1044"/>
      <c r="F2980" s="1044"/>
      <c r="G2980" s="1044"/>
      <c r="H2980" s="1045"/>
    </row>
    <row r="2981" spans="1:8" ht="18.25" customHeight="1">
      <c r="A2981" s="305"/>
      <c r="B2981" s="1000" t="s">
        <v>568</v>
      </c>
      <c r="C2981" s="1001"/>
      <c r="D2981" s="1037" t="str">
        <f>IF('statement of marks'!G76="","",'statement of marks'!G76)</f>
        <v/>
      </c>
      <c r="E2981" s="1037"/>
      <c r="F2981" s="1037"/>
      <c r="G2981" s="1037"/>
      <c r="H2981" s="1038"/>
    </row>
    <row r="2982" spans="1:8" ht="18.25" customHeight="1">
      <c r="A2982" s="305"/>
      <c r="B2982" s="1023" t="s">
        <v>579</v>
      </c>
      <c r="C2982" s="1024"/>
      <c r="D2982" s="1024"/>
      <c r="E2982" s="1025"/>
      <c r="F2982" s="1046" t="str">
        <f>IF(details!P76="","",details!P76)</f>
        <v/>
      </c>
      <c r="G2982" s="1046"/>
      <c r="H2982" s="1047"/>
    </row>
    <row r="2983" spans="1:8" ht="18.25" customHeight="1">
      <c r="A2983" s="305"/>
      <c r="B2983" s="1000" t="s">
        <v>583</v>
      </c>
      <c r="C2983" s="1001"/>
      <c r="D2983" s="1013" t="str">
        <f>IF(details!L76="","",details!L76)</f>
        <v>Ik 070</v>
      </c>
      <c r="E2983" s="1013"/>
      <c r="F2983" s="1013"/>
      <c r="G2983" s="1013"/>
      <c r="H2983" s="1014"/>
    </row>
    <row r="2984" spans="1:8" ht="18.25" customHeight="1">
      <c r="A2984" s="305"/>
      <c r="B2984" s="1000" t="s">
        <v>584</v>
      </c>
      <c r="C2984" s="1001"/>
      <c r="D2984" s="1013" t="str">
        <f>IF(details!O76="","",details!O76)</f>
        <v/>
      </c>
      <c r="E2984" s="1013"/>
      <c r="F2984" s="1013"/>
      <c r="G2984" s="1013"/>
      <c r="H2984" s="1014"/>
    </row>
    <row r="2985" spans="1:8" ht="18.25" customHeight="1">
      <c r="A2985" s="305"/>
      <c r="B2985" s="1000" t="s">
        <v>585</v>
      </c>
      <c r="C2985" s="1001"/>
      <c r="D2985" s="354" t="str">
        <f>IF('statement of marks'!CX76="mRrh.kZ",'statement of marks'!$D$3,"")</f>
        <v/>
      </c>
      <c r="E2985" s="1003" t="s">
        <v>586</v>
      </c>
      <c r="F2985" s="1003"/>
      <c r="G2985" s="1042" t="str">
        <f>IF(D2985="","",D2985+1)</f>
        <v/>
      </c>
      <c r="H2985" s="1043"/>
    </row>
    <row r="2986" spans="1:8" ht="18.25" customHeight="1">
      <c r="A2986" s="305"/>
      <c r="B2986" s="1000" t="s">
        <v>587</v>
      </c>
      <c r="C2986" s="1001"/>
      <c r="D2986" s="1049">
        <f>IF(details!$L$4="","",details!$L$4)</f>
        <v>42460</v>
      </c>
      <c r="E2986" s="1050"/>
      <c r="F2986" s="1003"/>
      <c r="G2986" s="1003"/>
      <c r="H2986" s="1048"/>
    </row>
    <row r="2987" spans="1:8" ht="18.25" customHeight="1">
      <c r="A2987" s="305"/>
      <c r="B2987" s="1003"/>
      <c r="C2987" s="1003"/>
      <c r="D2987" s="1004"/>
      <c r="E2987" s="1005"/>
      <c r="F2987" s="1002"/>
      <c r="G2987" s="1002"/>
      <c r="H2987" s="1008"/>
    </row>
    <row r="2988" spans="1:8" ht="18.25" customHeight="1">
      <c r="A2988" s="305"/>
      <c r="B2988" s="1003" t="str">
        <f>IF(details!$H$4="","",details!$H$4)</f>
        <v>Jherh js[kk oekZ</v>
      </c>
      <c r="C2988" s="1003"/>
      <c r="D2988" s="1004"/>
      <c r="E2988" s="1005"/>
      <c r="F2988" s="1002" t="str">
        <f>IF(details!$E$4="","",details!$E$4)</f>
        <v>Jh jk/ks';ke tk'kh</v>
      </c>
      <c r="G2988" s="1002"/>
      <c r="H2988" s="1008"/>
    </row>
    <row r="2989" spans="1:8" ht="18.25" customHeight="1">
      <c r="A2989" s="1039" t="s">
        <v>588</v>
      </c>
      <c r="B2989" s="1002"/>
      <c r="C2989" s="1002"/>
      <c r="D2989" s="1002" t="s">
        <v>589</v>
      </c>
      <c r="E2989" s="1002"/>
      <c r="F2989" s="1002" t="s">
        <v>590</v>
      </c>
      <c r="G2989" s="1002"/>
      <c r="H2989" s="1008"/>
    </row>
    <row r="2990" spans="1:8" ht="18.25" customHeight="1">
      <c r="A2990" s="1018" t="s">
        <v>599</v>
      </c>
      <c r="B2990" s="1019"/>
      <c r="C2990" s="1019"/>
      <c r="D2990" s="1019"/>
      <c r="E2990" s="1019"/>
      <c r="F2990" s="1019"/>
      <c r="G2990" s="1019"/>
      <c r="H2990" s="1020"/>
    </row>
    <row r="2991" spans="1:8" ht="18.25" customHeight="1">
      <c r="A2991" s="305"/>
      <c r="B2991" s="351" t="s">
        <v>560</v>
      </c>
      <c r="C2991" s="1013" t="str">
        <f>IF('statement of marks'!H76="","",'statement of marks'!H76)</f>
        <v>v 070</v>
      </c>
      <c r="D2991" s="1013"/>
      <c r="E2991" s="1013"/>
      <c r="F2991" s="1013"/>
      <c r="G2991" s="1013"/>
      <c r="H2991" s="1014"/>
    </row>
    <row r="2992" spans="1:8" ht="18.25" customHeight="1">
      <c r="A2992" s="305"/>
      <c r="B2992" s="351" t="s">
        <v>561</v>
      </c>
      <c r="C2992" s="1013" t="str">
        <f>IF('statement of marks'!I76="","",'statement of marks'!I76)</f>
        <v>c 070</v>
      </c>
      <c r="D2992" s="1013"/>
      <c r="E2992" s="1013"/>
      <c r="F2992" s="1013"/>
      <c r="G2992" s="1013"/>
      <c r="H2992" s="1014"/>
    </row>
    <row r="2993" spans="1:8" ht="18.25" customHeight="1">
      <c r="A2993" s="305"/>
      <c r="B2993" s="351" t="s">
        <v>562</v>
      </c>
      <c r="C2993" s="1013" t="str">
        <f>IF('statement of marks'!J76="","",'statement of marks'!J76)</f>
        <v>l 070</v>
      </c>
      <c r="D2993" s="1013"/>
      <c r="E2993" s="1013"/>
      <c r="F2993" s="1013"/>
      <c r="G2993" s="1013"/>
      <c r="H2993" s="1014"/>
    </row>
    <row r="2994" spans="1:8" ht="18.25" customHeight="1">
      <c r="A2994" s="305"/>
      <c r="B2994" s="351" t="s">
        <v>567</v>
      </c>
      <c r="C2994" s="317" t="str">
        <f>IF('statement of marks'!F76="","",'statement of marks'!F76)</f>
        <v/>
      </c>
      <c r="D2994" s="318" t="s">
        <v>602</v>
      </c>
      <c r="E2994" s="1037" t="str">
        <f>IF('statement of marks'!G76="","",'statement of marks'!G76)</f>
        <v/>
      </c>
      <c r="F2994" s="1037"/>
      <c r="G2994" s="1037"/>
      <c r="H2994" s="1038"/>
    </row>
    <row r="2995" spans="1:8" ht="18.25" customHeight="1">
      <c r="A2995" s="305"/>
      <c r="B2995" s="351" t="s">
        <v>565</v>
      </c>
      <c r="C2995" s="319" t="s">
        <v>592</v>
      </c>
      <c r="D2995" s="320" t="s">
        <v>593</v>
      </c>
      <c r="E2995" s="320" t="s">
        <v>594</v>
      </c>
      <c r="F2995" s="320" t="s">
        <v>595</v>
      </c>
      <c r="G2995" s="320" t="s">
        <v>596</v>
      </c>
      <c r="H2995" s="321"/>
    </row>
    <row r="2996" spans="1:8" ht="18.25" customHeight="1">
      <c r="A2996" s="305"/>
      <c r="B2996" s="350" t="s">
        <v>597</v>
      </c>
      <c r="C2996" s="323" t="str">
        <f>IF(AND('statement of marks'!$D$3=1,'statement of marks'!CX76="mRrh.kZ"),'statement of marks'!$F$3,"")</f>
        <v/>
      </c>
      <c r="D2996" s="323" t="str">
        <f>IF(AND('statement of marks'!$D$3=2,'statement of marks'!CX76="mRrh.kZ"),'statement of marks'!$F$3,"")</f>
        <v/>
      </c>
      <c r="E2996" s="323" t="str">
        <f>IF(AND('statement of marks'!$D$3=3,'statement of marks'!CX76="mRrh.kZ"),'statement of marks'!$F$3,"")</f>
        <v/>
      </c>
      <c r="F2996" s="323" t="str">
        <f>IF(AND('statement of marks'!$D$3=4,'statement of marks'!CX76="mRrh.kZ"),'statement of marks'!$F$3,"")</f>
        <v/>
      </c>
      <c r="G2996" s="323" t="str">
        <f>IF(AND('statement of marks'!$D$3=5,'statement of marks'!CX76="mRrh.kZ"),'statement of marks'!$F$3,"")</f>
        <v/>
      </c>
      <c r="H2996" s="321"/>
    </row>
    <row r="2997" spans="1:8" ht="18.25" customHeight="1">
      <c r="A2997" s="305"/>
      <c r="B2997" s="350" t="str">
        <f>'statement of marks'!$BZ$5</f>
        <v>fgUnh</v>
      </c>
      <c r="C2997" s="324"/>
      <c r="D2997" s="325"/>
      <c r="E2997" s="326" t="str">
        <f>IF(OR('statement of marks'!$CB76="",E2996=""),"",'statement of marks'!$CB76)</f>
        <v/>
      </c>
      <c r="F2997" s="326" t="str">
        <f>IF(OR('statement of marks'!$CB76="",F2996=""),"",'statement of marks'!$CB76)</f>
        <v/>
      </c>
      <c r="G2997" s="326" t="str">
        <f>IF(OR('statement of marks'!$CB76="",G2996=""),"",'statement of marks'!$CB76)</f>
        <v/>
      </c>
      <c r="H2997" s="321"/>
    </row>
    <row r="2998" spans="1:8" ht="18.25" customHeight="1">
      <c r="A2998" s="305"/>
      <c r="B2998" s="350" t="str">
        <f>'statement of marks'!$CC$5</f>
        <v>vaxszth</v>
      </c>
      <c r="C2998" s="324"/>
      <c r="D2998" s="325"/>
      <c r="E2998" s="326" t="str">
        <f>IF(OR('statement of marks'!$CE76="",E2996=""),"",'statement of marks'!$CE76)</f>
        <v/>
      </c>
      <c r="F2998" s="326" t="str">
        <f>IF(OR('statement of marks'!$CE76="",F2996=""),"",'statement of marks'!$CE76)</f>
        <v/>
      </c>
      <c r="G2998" s="326" t="str">
        <f>IF(OR('statement of marks'!$CE76="",G2996=""),"",'statement of marks'!$CE76)</f>
        <v/>
      </c>
      <c r="H2998" s="321"/>
    </row>
    <row r="2999" spans="1:8" ht="18.25" customHeight="1">
      <c r="A2999" s="305"/>
      <c r="B2999" s="350" t="str">
        <f>'statement of marks'!$CF$5</f>
        <v>xf.kr</v>
      </c>
      <c r="C2999" s="324"/>
      <c r="D2999" s="325"/>
      <c r="E2999" s="326" t="str">
        <f>IF(OR('statement of marks'!$CH76="",E2996=""),"",'statement of marks'!$CH76)</f>
        <v/>
      </c>
      <c r="F2999" s="326" t="str">
        <f>IF(OR('statement of marks'!$CH76="",F2996=""),"",'statement of marks'!$CH76)</f>
        <v/>
      </c>
      <c r="G2999" s="326" t="str">
        <f>IF(OR('statement of marks'!$CH76="",G2996=""),"",'statement of marks'!$CH76)</f>
        <v/>
      </c>
      <c r="H2999" s="321"/>
    </row>
    <row r="3000" spans="1:8" ht="18.25" customHeight="1">
      <c r="A3000" s="305"/>
      <c r="B3000" s="350" t="str">
        <f>'statement of marks'!$CI$5</f>
        <v>Ik;kZoj.k v/;;u</v>
      </c>
      <c r="C3000" s="324"/>
      <c r="D3000" s="325"/>
      <c r="E3000" s="326" t="str">
        <f>IF(OR('statement of marks'!$CK76="",E2997=""),"",'statement of marks'!$CK76)</f>
        <v/>
      </c>
      <c r="F3000" s="326" t="str">
        <f>IF(OR('statement of marks'!$CK76="",F2997=""),"",'statement of marks'!$CK76)</f>
        <v/>
      </c>
      <c r="G3000" s="326" t="str">
        <f>IF(OR('statement of marks'!$CK76="",G2997=""),"",'statement of marks'!$CK76)</f>
        <v/>
      </c>
      <c r="H3000" s="321"/>
    </row>
    <row r="3001" spans="1:8" ht="18.25" customHeight="1">
      <c r="A3001" s="305"/>
      <c r="B3001" s="350" t="str">
        <f>'statement of marks'!$CL$5</f>
        <v>dk;kZuqHko</v>
      </c>
      <c r="C3001" s="324"/>
      <c r="D3001" s="325"/>
      <c r="E3001" s="326" t="str">
        <f>IF(OR('statement of marks'!$CN76="",E2996=""),"",'statement of marks'!$CN76)</f>
        <v/>
      </c>
      <c r="F3001" s="326" t="str">
        <f>IF(OR('statement of marks'!$CN76="",F2996=""),"",'statement of marks'!$CN76)</f>
        <v/>
      </c>
      <c r="G3001" s="326" t="str">
        <f>IF(OR('statement of marks'!$CN76="",G2996=""),"",'statement of marks'!$CN76)</f>
        <v/>
      </c>
      <c r="H3001" s="321"/>
    </row>
    <row r="3002" spans="1:8" ht="18.25" customHeight="1">
      <c r="A3002" s="305"/>
      <c r="B3002" s="350" t="str">
        <f>'statement of marks'!$CO$5</f>
        <v>dyk f'k{kk</v>
      </c>
      <c r="C3002" s="324"/>
      <c r="D3002" s="325"/>
      <c r="E3002" s="327" t="str">
        <f>IF(OR('statement of marks'!$CQ76="",E2996=""),"",'statement of marks'!$CQ76)</f>
        <v/>
      </c>
      <c r="F3002" s="327" t="str">
        <f>IF(OR('statement of marks'!$CQ76="",F2996=""),"",'statement of marks'!$CQ76)</f>
        <v/>
      </c>
      <c r="G3002" s="327" t="str">
        <f>IF(OR('statement of marks'!$CQ76="",G2996=""),"",'statement of marks'!$CQ76)</f>
        <v/>
      </c>
      <c r="H3002" s="321"/>
    </row>
    <row r="3003" spans="1:8" ht="18.25" customHeight="1">
      <c r="A3003" s="305"/>
      <c r="B3003" s="328" t="s">
        <v>624</v>
      </c>
      <c r="C3003" s="329" t="str">
        <f>C2996</f>
        <v/>
      </c>
      <c r="D3003" s="329" t="str">
        <f>D2996</f>
        <v/>
      </c>
      <c r="E3003" s="330" t="str">
        <f>E2996</f>
        <v/>
      </c>
      <c r="F3003" s="329" t="str">
        <f>F2996</f>
        <v/>
      </c>
      <c r="G3003" s="329" t="str">
        <f>G2996</f>
        <v/>
      </c>
      <c r="H3003" s="321"/>
    </row>
    <row r="3004" spans="1:8" ht="18.25" customHeight="1">
      <c r="A3004" s="305"/>
      <c r="B3004" s="350" t="str">
        <f>'statement of marks'!$CV$5</f>
        <v>Nk= mifLFkfr</v>
      </c>
      <c r="C3004" s="331"/>
      <c r="D3004" s="331"/>
      <c r="E3004" s="332" t="str">
        <f>IF(OR('statement of marks'!$CV76="",E2996=""),"",'statement of marks'!$CV76)</f>
        <v/>
      </c>
      <c r="F3004" s="332" t="str">
        <f>IF(OR('statement of marks'!$CV76="",F2996=""),"",'statement of marks'!$CV76)</f>
        <v/>
      </c>
      <c r="G3004" s="332" t="str">
        <f>IF(OR('statement of marks'!$CV76="",G2996=""),"",'statement of marks'!$CV76)</f>
        <v/>
      </c>
      <c r="H3004" s="321"/>
    </row>
    <row r="3005" spans="1:8" ht="18.25" customHeight="1">
      <c r="A3005" s="305"/>
      <c r="B3005" s="350" t="str">
        <f>'statement of marks'!$CU$5</f>
        <v>dqy ehfVax</v>
      </c>
      <c r="C3005" s="333"/>
      <c r="D3005" s="333"/>
      <c r="E3005" s="333" t="str">
        <f>IF(OR('statement of marks'!$CU76="",E2996=""),"",'statement of marks'!$CU76)</f>
        <v/>
      </c>
      <c r="F3005" s="333" t="str">
        <f>IF(OR('statement of marks'!$CU76="",F2996=""),"",'statement of marks'!$CU76)</f>
        <v/>
      </c>
      <c r="G3005" s="333" t="str">
        <f>IF(OR('statement of marks'!$CU76="",G2996=""),"",'statement of marks'!$CU76)</f>
        <v/>
      </c>
      <c r="H3005" s="321"/>
    </row>
    <row r="3006" spans="1:8" ht="18.25" customHeight="1">
      <c r="A3006" s="305"/>
      <c r="B3006" s="350" t="s">
        <v>600</v>
      </c>
      <c r="C3006" s="333" t="str">
        <f>IF(OR(C3004="",C3005=""),"",C3004/C3005*100)</f>
        <v/>
      </c>
      <c r="D3006" s="333" t="str">
        <f t="shared" ref="D3006:G3006" si="72">IF(OR(D3004="",D3005=""),"",D3004/D3005*100)</f>
        <v/>
      </c>
      <c r="E3006" s="333" t="str">
        <f t="shared" si="72"/>
        <v/>
      </c>
      <c r="F3006" s="333" t="str">
        <f t="shared" si="72"/>
        <v/>
      </c>
      <c r="G3006" s="333" t="str">
        <f t="shared" si="72"/>
        <v/>
      </c>
      <c r="H3006" s="321"/>
    </row>
    <row r="3007" spans="1:8" ht="18.25" customHeight="1">
      <c r="A3007" s="305"/>
      <c r="B3007" s="350" t="s">
        <v>601</v>
      </c>
      <c r="C3007" s="333"/>
      <c r="D3007" s="333"/>
      <c r="E3007" s="333"/>
      <c r="F3007" s="333"/>
      <c r="G3007" s="333"/>
      <c r="H3007" s="321"/>
    </row>
    <row r="3008" spans="1:8" ht="18.25" customHeight="1">
      <c r="A3008" s="305"/>
      <c r="B3008" s="351" t="s">
        <v>598</v>
      </c>
      <c r="C3008" s="1028" t="str">
        <f>IF('statement of marks'!DE76="","",'statement of marks'!DE76)</f>
        <v/>
      </c>
      <c r="D3008" s="1029"/>
      <c r="E3008" s="1029"/>
      <c r="F3008" s="1029"/>
      <c r="G3008" s="1029"/>
      <c r="H3008" s="1030"/>
    </row>
    <row r="3009" spans="1:8" ht="18.25" customHeight="1">
      <c r="A3009" s="1033"/>
      <c r="B3009" s="1034"/>
      <c r="C3009" s="1026"/>
      <c r="D3009" s="1026"/>
      <c r="E3009" s="1026"/>
      <c r="F3009" s="1026"/>
      <c r="G3009" s="1026"/>
      <c r="H3009" s="1027"/>
    </row>
    <row r="3010" spans="1:8" ht="18.25" customHeight="1" thickBot="1">
      <c r="A3010" s="1031" t="s">
        <v>603</v>
      </c>
      <c r="B3010" s="1032"/>
      <c r="C3010" s="1032" t="s">
        <v>66</v>
      </c>
      <c r="D3010" s="1032"/>
      <c r="E3010" s="1032"/>
      <c r="F3010" s="1035" t="s">
        <v>604</v>
      </c>
      <c r="G3010" s="1035"/>
      <c r="H3010" s="1036"/>
    </row>
    <row r="3011" spans="1:8" ht="18.25" customHeight="1">
      <c r="A3011" s="1015" t="s">
        <v>572</v>
      </c>
      <c r="B3011" s="1016"/>
      <c r="C3011" s="1016"/>
      <c r="D3011" s="1016"/>
      <c r="E3011" s="1016"/>
      <c r="F3011" s="1016"/>
      <c r="G3011" s="1016"/>
      <c r="H3011" s="1017"/>
    </row>
    <row r="3012" spans="1:8" ht="18.25" customHeight="1">
      <c r="A3012" s="1018" t="s">
        <v>591</v>
      </c>
      <c r="B3012" s="1019"/>
      <c r="C3012" s="1019"/>
      <c r="D3012" s="1019"/>
      <c r="E3012" s="1019"/>
      <c r="F3012" s="1019"/>
      <c r="G3012" s="1019"/>
      <c r="H3012" s="1020"/>
    </row>
    <row r="3013" spans="1:8" ht="18.25" customHeight="1">
      <c r="A3013" s="305"/>
      <c r="B3013" s="1021" t="s">
        <v>67</v>
      </c>
      <c r="C3013" s="1021"/>
      <c r="D3013" s="306">
        <f>YEAR(details!F77)</f>
        <v>1900</v>
      </c>
      <c r="E3013" s="352" t="s">
        <v>574</v>
      </c>
      <c r="F3013" s="308" t="str">
        <f>'statement of marks'!$F$3</f>
        <v>2015-16</v>
      </c>
      <c r="G3013" s="1021" t="s">
        <v>575</v>
      </c>
      <c r="H3013" s="1022"/>
    </row>
    <row r="3014" spans="1:8" ht="18.25" customHeight="1">
      <c r="A3014" s="305"/>
      <c r="B3014" s="1000" t="s">
        <v>573</v>
      </c>
      <c r="C3014" s="1001"/>
      <c r="D3014" s="1013" t="str">
        <f>'statement of marks'!$A$1</f>
        <v>jk- ck- ek/;fed fo|ky; uohu] fuEckgsM+k</v>
      </c>
      <c r="E3014" s="1013"/>
      <c r="F3014" s="1013"/>
      <c r="G3014" s="1013"/>
      <c r="H3014" s="1014"/>
    </row>
    <row r="3015" spans="1:8" ht="18.25" customHeight="1">
      <c r="A3015" s="305"/>
      <c r="B3015" s="1000" t="str">
        <f>'statement of marks'!$H$3</f>
        <v xml:space="preserve">fo|ky; dk Mkbl dksM+ </v>
      </c>
      <c r="C3015" s="1001"/>
      <c r="D3015" s="1009" t="str">
        <f>'statement of marks'!$I$3</f>
        <v>00001</v>
      </c>
      <c r="E3015" s="1010"/>
      <c r="F3015" s="1011"/>
      <c r="G3015" s="1011"/>
      <c r="H3015" s="1012"/>
    </row>
    <row r="3016" spans="1:8" ht="18.25" customHeight="1">
      <c r="A3016" s="305"/>
      <c r="B3016" s="1000" t="s">
        <v>560</v>
      </c>
      <c r="C3016" s="1001"/>
      <c r="D3016" s="1013" t="str">
        <f>IF('statement of marks'!H77="","",'statement of marks'!H77)</f>
        <v>v 071</v>
      </c>
      <c r="E3016" s="1013"/>
      <c r="F3016" s="1013"/>
      <c r="G3016" s="1013"/>
      <c r="H3016" s="1014"/>
    </row>
    <row r="3017" spans="1:8" ht="18.25" customHeight="1">
      <c r="A3017" s="305"/>
      <c r="B3017" s="1000" t="s">
        <v>576</v>
      </c>
      <c r="C3017" s="1001"/>
      <c r="D3017" s="309" t="str">
        <f>IF('statement of marks'!C77="B","Nk=",IF('statement of marks'!C77="G","Nk=k",""))</f>
        <v/>
      </c>
      <c r="E3017" s="353" t="s">
        <v>566</v>
      </c>
      <c r="F3017" s="1040" t="str">
        <f>IF('statement of marks'!B77="","",'statement of marks'!B77)</f>
        <v/>
      </c>
      <c r="G3017" s="1040"/>
      <c r="H3017" s="1041"/>
    </row>
    <row r="3018" spans="1:8" ht="18.25" customHeight="1">
      <c r="A3018" s="305"/>
      <c r="B3018" s="1000" t="s">
        <v>562</v>
      </c>
      <c r="C3018" s="1001"/>
      <c r="D3018" s="1013" t="str">
        <f>IF('statement of marks'!J77="","",'statement of marks'!J77)</f>
        <v>l 071</v>
      </c>
      <c r="E3018" s="1013"/>
      <c r="F3018" s="1013"/>
      <c r="G3018" s="1013"/>
      <c r="H3018" s="1014"/>
    </row>
    <row r="3019" spans="1:8" ht="18.25" customHeight="1">
      <c r="A3019" s="305"/>
      <c r="B3019" s="1000" t="s">
        <v>561</v>
      </c>
      <c r="C3019" s="1001"/>
      <c r="D3019" s="1013" t="str">
        <f>IF('statement of marks'!I77="","",'statement of marks'!I77)</f>
        <v>c 071</v>
      </c>
      <c r="E3019" s="1013"/>
      <c r="F3019" s="1013"/>
      <c r="G3019" s="1013"/>
      <c r="H3019" s="1014"/>
    </row>
    <row r="3020" spans="1:8" ht="18.25" customHeight="1">
      <c r="A3020" s="305"/>
      <c r="B3020" s="1000" t="s">
        <v>578</v>
      </c>
      <c r="C3020" s="1001"/>
      <c r="D3020" s="1013" t="str">
        <f>IF(details!M77="","",details!M77)</f>
        <v/>
      </c>
      <c r="E3020" s="1013"/>
      <c r="F3020" s="1013"/>
      <c r="G3020" s="1013"/>
      <c r="H3020" s="1014"/>
    </row>
    <row r="3021" spans="1:8" ht="18.25" customHeight="1">
      <c r="A3021" s="305"/>
      <c r="B3021" s="1000" t="s">
        <v>623</v>
      </c>
      <c r="C3021" s="1001"/>
      <c r="D3021" s="1013" t="str">
        <f>IF(details!N77="","",details!N77)</f>
        <v/>
      </c>
      <c r="E3021" s="1013"/>
      <c r="F3021" s="1013"/>
      <c r="G3021" s="1013"/>
      <c r="H3021" s="1014"/>
    </row>
    <row r="3022" spans="1:8" ht="18.25" customHeight="1">
      <c r="A3022" s="305"/>
      <c r="B3022" s="1000" t="s">
        <v>64</v>
      </c>
      <c r="C3022" s="1001"/>
      <c r="D3022" s="311" t="str">
        <f>'statement of marks'!$D$3</f>
        <v>2 A</v>
      </c>
      <c r="E3022" s="312" t="s">
        <v>564</v>
      </c>
      <c r="F3022" s="313" t="str">
        <f>IF('statement of marks'!E77="","",'statement of marks'!E77)</f>
        <v/>
      </c>
      <c r="G3022" s="312" t="s">
        <v>577</v>
      </c>
      <c r="H3022" s="314" t="str">
        <f>IF(details!F77="","",details!F77)</f>
        <v/>
      </c>
    </row>
    <row r="3023" spans="1:8" ht="18.25" customHeight="1">
      <c r="A3023" s="305"/>
      <c r="B3023" s="1000" t="s">
        <v>567</v>
      </c>
      <c r="C3023" s="1001"/>
      <c r="D3023" s="1044" t="str">
        <f>IF('statement of marks'!F77="","",'statement of marks'!F77)</f>
        <v/>
      </c>
      <c r="E3023" s="1044"/>
      <c r="F3023" s="1044"/>
      <c r="G3023" s="1044"/>
      <c r="H3023" s="1045"/>
    </row>
    <row r="3024" spans="1:8" ht="18.25" customHeight="1">
      <c r="A3024" s="305"/>
      <c r="B3024" s="1000" t="s">
        <v>568</v>
      </c>
      <c r="C3024" s="1001"/>
      <c r="D3024" s="1037" t="str">
        <f>IF('statement of marks'!G77="","",'statement of marks'!G77)</f>
        <v/>
      </c>
      <c r="E3024" s="1037"/>
      <c r="F3024" s="1037"/>
      <c r="G3024" s="1037"/>
      <c r="H3024" s="1038"/>
    </row>
    <row r="3025" spans="1:8" ht="18.25" customHeight="1">
      <c r="A3025" s="305"/>
      <c r="B3025" s="1023" t="s">
        <v>579</v>
      </c>
      <c r="C3025" s="1024"/>
      <c r="D3025" s="1024"/>
      <c r="E3025" s="1025"/>
      <c r="F3025" s="1046" t="str">
        <f>IF(details!P77="","",details!P77)</f>
        <v/>
      </c>
      <c r="G3025" s="1046"/>
      <c r="H3025" s="1047"/>
    </row>
    <row r="3026" spans="1:8" ht="18.25" customHeight="1">
      <c r="A3026" s="305"/>
      <c r="B3026" s="1000" t="s">
        <v>583</v>
      </c>
      <c r="C3026" s="1001"/>
      <c r="D3026" s="1013" t="str">
        <f>IF(details!L77="","",details!L77)</f>
        <v>Ik 071</v>
      </c>
      <c r="E3026" s="1013"/>
      <c r="F3026" s="1013"/>
      <c r="G3026" s="1013"/>
      <c r="H3026" s="1014"/>
    </row>
    <row r="3027" spans="1:8" ht="18.25" customHeight="1">
      <c r="A3027" s="305"/>
      <c r="B3027" s="1000" t="s">
        <v>584</v>
      </c>
      <c r="C3027" s="1001"/>
      <c r="D3027" s="1013" t="str">
        <f>IF(details!O77="","",details!O77)</f>
        <v/>
      </c>
      <c r="E3027" s="1013"/>
      <c r="F3027" s="1013"/>
      <c r="G3027" s="1013"/>
      <c r="H3027" s="1014"/>
    </row>
    <row r="3028" spans="1:8" ht="18.25" customHeight="1">
      <c r="A3028" s="305"/>
      <c r="B3028" s="1000" t="s">
        <v>585</v>
      </c>
      <c r="C3028" s="1001"/>
      <c r="D3028" s="354" t="str">
        <f>IF('statement of marks'!CX77="mRrh.kZ",'statement of marks'!$D$3,"")</f>
        <v/>
      </c>
      <c r="E3028" s="1003" t="s">
        <v>586</v>
      </c>
      <c r="F3028" s="1003"/>
      <c r="G3028" s="1042" t="str">
        <f>IF(D3028="","",D3028+1)</f>
        <v/>
      </c>
      <c r="H3028" s="1043"/>
    </row>
    <row r="3029" spans="1:8" ht="18.25" customHeight="1">
      <c r="A3029" s="305"/>
      <c r="B3029" s="1000" t="s">
        <v>587</v>
      </c>
      <c r="C3029" s="1001"/>
      <c r="D3029" s="1049">
        <f>IF(details!$L$4="","",details!$L$4)</f>
        <v>42460</v>
      </c>
      <c r="E3029" s="1050"/>
      <c r="F3029" s="1003"/>
      <c r="G3029" s="1003"/>
      <c r="H3029" s="1048"/>
    </row>
    <row r="3030" spans="1:8" ht="18.25" customHeight="1">
      <c r="A3030" s="305"/>
      <c r="B3030" s="1003"/>
      <c r="C3030" s="1003"/>
      <c r="D3030" s="1004"/>
      <c r="E3030" s="1005"/>
      <c r="F3030" s="1002"/>
      <c r="G3030" s="1002"/>
      <c r="H3030" s="1008"/>
    </row>
    <row r="3031" spans="1:8" ht="18.25" customHeight="1">
      <c r="A3031" s="305"/>
      <c r="B3031" s="1003" t="str">
        <f>IF(details!$H$4="","",details!$H$4)</f>
        <v>Jherh js[kk oekZ</v>
      </c>
      <c r="C3031" s="1003"/>
      <c r="D3031" s="1004"/>
      <c r="E3031" s="1005"/>
      <c r="F3031" s="1002" t="str">
        <f>IF(details!$E$4="","",details!$E$4)</f>
        <v>Jh jk/ks';ke tk'kh</v>
      </c>
      <c r="G3031" s="1002"/>
      <c r="H3031" s="1008"/>
    </row>
    <row r="3032" spans="1:8" ht="18.25" customHeight="1">
      <c r="A3032" s="1039" t="s">
        <v>588</v>
      </c>
      <c r="B3032" s="1002"/>
      <c r="C3032" s="1002"/>
      <c r="D3032" s="1002" t="s">
        <v>589</v>
      </c>
      <c r="E3032" s="1002"/>
      <c r="F3032" s="1002" t="s">
        <v>590</v>
      </c>
      <c r="G3032" s="1002"/>
      <c r="H3032" s="1008"/>
    </row>
    <row r="3033" spans="1:8" ht="18.25" customHeight="1">
      <c r="A3033" s="1018" t="s">
        <v>599</v>
      </c>
      <c r="B3033" s="1019"/>
      <c r="C3033" s="1019"/>
      <c r="D3033" s="1019"/>
      <c r="E3033" s="1019"/>
      <c r="F3033" s="1019"/>
      <c r="G3033" s="1019"/>
      <c r="H3033" s="1020"/>
    </row>
    <row r="3034" spans="1:8" ht="18.25" customHeight="1">
      <c r="A3034" s="305"/>
      <c r="B3034" s="351" t="s">
        <v>560</v>
      </c>
      <c r="C3034" s="1013" t="str">
        <f>IF('statement of marks'!H77="","",'statement of marks'!H77)</f>
        <v>v 071</v>
      </c>
      <c r="D3034" s="1013"/>
      <c r="E3034" s="1013"/>
      <c r="F3034" s="1013"/>
      <c r="G3034" s="1013"/>
      <c r="H3034" s="1014"/>
    </row>
    <row r="3035" spans="1:8" ht="18.25" customHeight="1">
      <c r="A3035" s="305"/>
      <c r="B3035" s="351" t="s">
        <v>561</v>
      </c>
      <c r="C3035" s="1013" t="str">
        <f>IF('statement of marks'!I77="","",'statement of marks'!I77)</f>
        <v>c 071</v>
      </c>
      <c r="D3035" s="1013"/>
      <c r="E3035" s="1013"/>
      <c r="F3035" s="1013"/>
      <c r="G3035" s="1013"/>
      <c r="H3035" s="1014"/>
    </row>
    <row r="3036" spans="1:8" ht="18.25" customHeight="1">
      <c r="A3036" s="305"/>
      <c r="B3036" s="351" t="s">
        <v>562</v>
      </c>
      <c r="C3036" s="1013" t="str">
        <f>IF('statement of marks'!J77="","",'statement of marks'!J77)</f>
        <v>l 071</v>
      </c>
      <c r="D3036" s="1013"/>
      <c r="E3036" s="1013"/>
      <c r="F3036" s="1013"/>
      <c r="G3036" s="1013"/>
      <c r="H3036" s="1014"/>
    </row>
    <row r="3037" spans="1:8" ht="18.25" customHeight="1">
      <c r="A3037" s="305"/>
      <c r="B3037" s="351" t="s">
        <v>567</v>
      </c>
      <c r="C3037" s="317" t="str">
        <f>IF('statement of marks'!F77="","",'statement of marks'!F77)</f>
        <v/>
      </c>
      <c r="D3037" s="318" t="s">
        <v>602</v>
      </c>
      <c r="E3037" s="1037" t="str">
        <f>IF('statement of marks'!G77="","",'statement of marks'!G77)</f>
        <v/>
      </c>
      <c r="F3037" s="1037"/>
      <c r="G3037" s="1037"/>
      <c r="H3037" s="1038"/>
    </row>
    <row r="3038" spans="1:8" ht="18.25" customHeight="1">
      <c r="A3038" s="305"/>
      <c r="B3038" s="351" t="s">
        <v>565</v>
      </c>
      <c r="C3038" s="319" t="s">
        <v>592</v>
      </c>
      <c r="D3038" s="320" t="s">
        <v>593</v>
      </c>
      <c r="E3038" s="320" t="s">
        <v>594</v>
      </c>
      <c r="F3038" s="320" t="s">
        <v>595</v>
      </c>
      <c r="G3038" s="320" t="s">
        <v>596</v>
      </c>
      <c r="H3038" s="321"/>
    </row>
    <row r="3039" spans="1:8" ht="18.25" customHeight="1">
      <c r="A3039" s="305"/>
      <c r="B3039" s="350" t="s">
        <v>597</v>
      </c>
      <c r="C3039" s="323" t="str">
        <f>IF(AND('statement of marks'!$D$3=1,'statement of marks'!CX77="mRrh.kZ"),'statement of marks'!$F$3,"")</f>
        <v/>
      </c>
      <c r="D3039" s="323" t="str">
        <f>IF(AND('statement of marks'!$D$3=2,'statement of marks'!CX77="mRrh.kZ"),'statement of marks'!$F$3,"")</f>
        <v/>
      </c>
      <c r="E3039" s="323" t="str">
        <f>IF(AND('statement of marks'!$D$3=3,'statement of marks'!CX77="mRrh.kZ"),'statement of marks'!$F$3,"")</f>
        <v/>
      </c>
      <c r="F3039" s="323" t="str">
        <f>IF(AND('statement of marks'!$D$3=4,'statement of marks'!CX77="mRrh.kZ"),'statement of marks'!$F$3,"")</f>
        <v/>
      </c>
      <c r="G3039" s="323" t="str">
        <f>IF(AND('statement of marks'!$D$3=5,'statement of marks'!CX77="mRrh.kZ"),'statement of marks'!$F$3,"")</f>
        <v/>
      </c>
      <c r="H3039" s="321"/>
    </row>
    <row r="3040" spans="1:8" ht="18.25" customHeight="1">
      <c r="A3040" s="305"/>
      <c r="B3040" s="350" t="str">
        <f>'statement of marks'!$BZ$5</f>
        <v>fgUnh</v>
      </c>
      <c r="C3040" s="324"/>
      <c r="D3040" s="325"/>
      <c r="E3040" s="326" t="str">
        <f>IF(OR('statement of marks'!$CB77="",E3039=""),"",'statement of marks'!$CB77)</f>
        <v/>
      </c>
      <c r="F3040" s="326" t="str">
        <f>IF(OR('statement of marks'!$CB77="",F3039=""),"",'statement of marks'!$CB77)</f>
        <v/>
      </c>
      <c r="G3040" s="326" t="str">
        <f>IF(OR('statement of marks'!$CB77="",G3039=""),"",'statement of marks'!$CB77)</f>
        <v/>
      </c>
      <c r="H3040" s="321"/>
    </row>
    <row r="3041" spans="1:8" ht="18.25" customHeight="1">
      <c r="A3041" s="305"/>
      <c r="B3041" s="350" t="str">
        <f>'statement of marks'!$CC$5</f>
        <v>vaxszth</v>
      </c>
      <c r="C3041" s="324"/>
      <c r="D3041" s="325"/>
      <c r="E3041" s="326" t="str">
        <f>IF(OR('statement of marks'!$CE77="",E3039=""),"",'statement of marks'!$CE77)</f>
        <v/>
      </c>
      <c r="F3041" s="326" t="str">
        <f>IF(OR('statement of marks'!$CE77="",F3039=""),"",'statement of marks'!$CE77)</f>
        <v/>
      </c>
      <c r="G3041" s="326" t="str">
        <f>IF(OR('statement of marks'!$CE77="",G3039=""),"",'statement of marks'!$CE77)</f>
        <v/>
      </c>
      <c r="H3041" s="321"/>
    </row>
    <row r="3042" spans="1:8" ht="18.25" customHeight="1">
      <c r="A3042" s="305"/>
      <c r="B3042" s="350" t="str">
        <f>'statement of marks'!$CF$5</f>
        <v>xf.kr</v>
      </c>
      <c r="C3042" s="324"/>
      <c r="D3042" s="325"/>
      <c r="E3042" s="326" t="str">
        <f>IF(OR('statement of marks'!$CH77="",E3039=""),"",'statement of marks'!$CH77)</f>
        <v/>
      </c>
      <c r="F3042" s="326" t="str">
        <f>IF(OR('statement of marks'!$CH77="",F3039=""),"",'statement of marks'!$CH77)</f>
        <v/>
      </c>
      <c r="G3042" s="326" t="str">
        <f>IF(OR('statement of marks'!$CH77="",G3039=""),"",'statement of marks'!$CH77)</f>
        <v/>
      </c>
      <c r="H3042" s="321"/>
    </row>
    <row r="3043" spans="1:8" ht="18.25" customHeight="1">
      <c r="A3043" s="305"/>
      <c r="B3043" s="350" t="str">
        <f>'statement of marks'!$CI$5</f>
        <v>Ik;kZoj.k v/;;u</v>
      </c>
      <c r="C3043" s="324"/>
      <c r="D3043" s="325"/>
      <c r="E3043" s="326" t="str">
        <f>IF(OR('statement of marks'!$CK77="",E3040=""),"",'statement of marks'!$CK77)</f>
        <v/>
      </c>
      <c r="F3043" s="326" t="str">
        <f>IF(OR('statement of marks'!$CK77="",F3040=""),"",'statement of marks'!$CK77)</f>
        <v/>
      </c>
      <c r="G3043" s="326" t="str">
        <f>IF(OR('statement of marks'!$CK77="",G3040=""),"",'statement of marks'!$CK77)</f>
        <v/>
      </c>
      <c r="H3043" s="321"/>
    </row>
    <row r="3044" spans="1:8" ht="18.25" customHeight="1">
      <c r="A3044" s="305"/>
      <c r="B3044" s="350" t="str">
        <f>'statement of marks'!$CL$5</f>
        <v>dk;kZuqHko</v>
      </c>
      <c r="C3044" s="324"/>
      <c r="D3044" s="325"/>
      <c r="E3044" s="326" t="str">
        <f>IF(OR('statement of marks'!$CN77="",E3039=""),"",'statement of marks'!$CN77)</f>
        <v/>
      </c>
      <c r="F3044" s="326" t="str">
        <f>IF(OR('statement of marks'!$CN77="",F3039=""),"",'statement of marks'!$CN77)</f>
        <v/>
      </c>
      <c r="G3044" s="326" t="str">
        <f>IF(OR('statement of marks'!$CN77="",G3039=""),"",'statement of marks'!$CN77)</f>
        <v/>
      </c>
      <c r="H3044" s="321"/>
    </row>
    <row r="3045" spans="1:8" ht="18.25" customHeight="1">
      <c r="A3045" s="305"/>
      <c r="B3045" s="350" t="str">
        <f>'statement of marks'!$CO$5</f>
        <v>dyk f'k{kk</v>
      </c>
      <c r="C3045" s="324"/>
      <c r="D3045" s="325"/>
      <c r="E3045" s="327" t="str">
        <f>IF(OR('statement of marks'!$CQ77="",E3039=""),"",'statement of marks'!$CQ77)</f>
        <v/>
      </c>
      <c r="F3045" s="327" t="str">
        <f>IF(OR('statement of marks'!$CQ77="",F3039=""),"",'statement of marks'!$CQ77)</f>
        <v/>
      </c>
      <c r="G3045" s="327" t="str">
        <f>IF(OR('statement of marks'!$CQ77="",G3039=""),"",'statement of marks'!$CQ77)</f>
        <v/>
      </c>
      <c r="H3045" s="321"/>
    </row>
    <row r="3046" spans="1:8" ht="18.25" customHeight="1">
      <c r="A3046" s="305"/>
      <c r="B3046" s="328" t="s">
        <v>624</v>
      </c>
      <c r="C3046" s="329" t="str">
        <f>C3039</f>
        <v/>
      </c>
      <c r="D3046" s="329" t="str">
        <f>D3039</f>
        <v/>
      </c>
      <c r="E3046" s="330" t="str">
        <f>E3039</f>
        <v/>
      </c>
      <c r="F3046" s="329" t="str">
        <f>F3039</f>
        <v/>
      </c>
      <c r="G3046" s="329" t="str">
        <f>G3039</f>
        <v/>
      </c>
      <c r="H3046" s="321"/>
    </row>
    <row r="3047" spans="1:8" ht="18.25" customHeight="1">
      <c r="A3047" s="305"/>
      <c r="B3047" s="350" t="str">
        <f>'statement of marks'!$CV$5</f>
        <v>Nk= mifLFkfr</v>
      </c>
      <c r="C3047" s="331"/>
      <c r="D3047" s="331"/>
      <c r="E3047" s="332" t="str">
        <f>IF(OR('statement of marks'!$CV77="",E3039=""),"",'statement of marks'!$CV77)</f>
        <v/>
      </c>
      <c r="F3047" s="332" t="str">
        <f>IF(OR('statement of marks'!$CV77="",F3039=""),"",'statement of marks'!$CV77)</f>
        <v/>
      </c>
      <c r="G3047" s="332" t="str">
        <f>IF(OR('statement of marks'!$CV77="",G3039=""),"",'statement of marks'!$CV77)</f>
        <v/>
      </c>
      <c r="H3047" s="321"/>
    </row>
    <row r="3048" spans="1:8" ht="18.25" customHeight="1">
      <c r="A3048" s="305"/>
      <c r="B3048" s="350" t="str">
        <f>'statement of marks'!$CU$5</f>
        <v>dqy ehfVax</v>
      </c>
      <c r="C3048" s="333"/>
      <c r="D3048" s="333"/>
      <c r="E3048" s="333" t="str">
        <f>IF(OR('statement of marks'!$CU77="",E3039=""),"",'statement of marks'!$CU77)</f>
        <v/>
      </c>
      <c r="F3048" s="333" t="str">
        <f>IF(OR('statement of marks'!$CU77="",F3039=""),"",'statement of marks'!$CU77)</f>
        <v/>
      </c>
      <c r="G3048" s="333" t="str">
        <f>IF(OR('statement of marks'!$CU77="",G3039=""),"",'statement of marks'!$CU77)</f>
        <v/>
      </c>
      <c r="H3048" s="321"/>
    </row>
    <row r="3049" spans="1:8" ht="18.25" customHeight="1">
      <c r="A3049" s="305"/>
      <c r="B3049" s="350" t="s">
        <v>600</v>
      </c>
      <c r="C3049" s="333" t="str">
        <f>IF(OR(C3047="",C3048=""),"",C3047/C3048*100)</f>
        <v/>
      </c>
      <c r="D3049" s="333" t="str">
        <f t="shared" ref="D3049:G3049" si="73">IF(OR(D3047="",D3048=""),"",D3047/D3048*100)</f>
        <v/>
      </c>
      <c r="E3049" s="333" t="str">
        <f t="shared" si="73"/>
        <v/>
      </c>
      <c r="F3049" s="333" t="str">
        <f t="shared" si="73"/>
        <v/>
      </c>
      <c r="G3049" s="333" t="str">
        <f t="shared" si="73"/>
        <v/>
      </c>
      <c r="H3049" s="321"/>
    </row>
    <row r="3050" spans="1:8" ht="18.25" customHeight="1">
      <c r="A3050" s="305"/>
      <c r="B3050" s="350" t="s">
        <v>601</v>
      </c>
      <c r="C3050" s="333"/>
      <c r="D3050" s="333"/>
      <c r="E3050" s="333"/>
      <c r="F3050" s="333"/>
      <c r="G3050" s="333"/>
      <c r="H3050" s="321"/>
    </row>
    <row r="3051" spans="1:8" ht="18.25" customHeight="1">
      <c r="A3051" s="305"/>
      <c r="B3051" s="351" t="s">
        <v>598</v>
      </c>
      <c r="C3051" s="1028" t="str">
        <f>IF('statement of marks'!DE77="","",'statement of marks'!DE77)</f>
        <v/>
      </c>
      <c r="D3051" s="1029"/>
      <c r="E3051" s="1029"/>
      <c r="F3051" s="1029"/>
      <c r="G3051" s="1029"/>
      <c r="H3051" s="1030"/>
    </row>
    <row r="3052" spans="1:8" ht="18.25" customHeight="1">
      <c r="A3052" s="1033"/>
      <c r="B3052" s="1034"/>
      <c r="C3052" s="1026"/>
      <c r="D3052" s="1026"/>
      <c r="E3052" s="1026"/>
      <c r="F3052" s="1026"/>
      <c r="G3052" s="1026"/>
      <c r="H3052" s="1027"/>
    </row>
    <row r="3053" spans="1:8" ht="18.25" customHeight="1" thickBot="1">
      <c r="A3053" s="1031" t="s">
        <v>603</v>
      </c>
      <c r="B3053" s="1032"/>
      <c r="C3053" s="1032" t="s">
        <v>66</v>
      </c>
      <c r="D3053" s="1032"/>
      <c r="E3053" s="1032"/>
      <c r="F3053" s="1035" t="s">
        <v>604</v>
      </c>
      <c r="G3053" s="1035"/>
      <c r="H3053" s="1036"/>
    </row>
    <row r="3054" spans="1:8" ht="18.25" customHeight="1">
      <c r="A3054" s="1015" t="s">
        <v>572</v>
      </c>
      <c r="B3054" s="1016"/>
      <c r="C3054" s="1016"/>
      <c r="D3054" s="1016"/>
      <c r="E3054" s="1016"/>
      <c r="F3054" s="1016"/>
      <c r="G3054" s="1016"/>
      <c r="H3054" s="1017"/>
    </row>
    <row r="3055" spans="1:8" ht="18.25" customHeight="1">
      <c r="A3055" s="1018" t="s">
        <v>591</v>
      </c>
      <c r="B3055" s="1019"/>
      <c r="C3055" s="1019"/>
      <c r="D3055" s="1019"/>
      <c r="E3055" s="1019"/>
      <c r="F3055" s="1019"/>
      <c r="G3055" s="1019"/>
      <c r="H3055" s="1020"/>
    </row>
    <row r="3056" spans="1:8" ht="18.25" customHeight="1">
      <c r="A3056" s="305"/>
      <c r="B3056" s="1021" t="s">
        <v>67</v>
      </c>
      <c r="C3056" s="1021"/>
      <c r="D3056" s="306">
        <f>YEAR(details!F78)</f>
        <v>1900</v>
      </c>
      <c r="E3056" s="352" t="s">
        <v>574</v>
      </c>
      <c r="F3056" s="308" t="str">
        <f>'statement of marks'!$F$3</f>
        <v>2015-16</v>
      </c>
      <c r="G3056" s="1021" t="s">
        <v>575</v>
      </c>
      <c r="H3056" s="1022"/>
    </row>
    <row r="3057" spans="1:8" ht="18.25" customHeight="1">
      <c r="A3057" s="305"/>
      <c r="B3057" s="1000" t="s">
        <v>573</v>
      </c>
      <c r="C3057" s="1001"/>
      <c r="D3057" s="1013" t="str">
        <f>'statement of marks'!$A$1</f>
        <v>jk- ck- ek/;fed fo|ky; uohu] fuEckgsM+k</v>
      </c>
      <c r="E3057" s="1013"/>
      <c r="F3057" s="1013"/>
      <c r="G3057" s="1013"/>
      <c r="H3057" s="1014"/>
    </row>
    <row r="3058" spans="1:8" ht="18.25" customHeight="1">
      <c r="A3058" s="305"/>
      <c r="B3058" s="1000" t="str">
        <f>'statement of marks'!$H$3</f>
        <v xml:space="preserve">fo|ky; dk Mkbl dksM+ </v>
      </c>
      <c r="C3058" s="1001"/>
      <c r="D3058" s="1009" t="str">
        <f>'statement of marks'!$I$3</f>
        <v>00001</v>
      </c>
      <c r="E3058" s="1010"/>
      <c r="F3058" s="1011"/>
      <c r="G3058" s="1011"/>
      <c r="H3058" s="1012"/>
    </row>
    <row r="3059" spans="1:8" ht="18.25" customHeight="1">
      <c r="A3059" s="305"/>
      <c r="B3059" s="1000" t="s">
        <v>560</v>
      </c>
      <c r="C3059" s="1001"/>
      <c r="D3059" s="1013" t="str">
        <f>IF('statement of marks'!H78="","",'statement of marks'!H78)</f>
        <v>v 072</v>
      </c>
      <c r="E3059" s="1013"/>
      <c r="F3059" s="1013"/>
      <c r="G3059" s="1013"/>
      <c r="H3059" s="1014"/>
    </row>
    <row r="3060" spans="1:8" ht="18.25" customHeight="1">
      <c r="A3060" s="305"/>
      <c r="B3060" s="1000" t="s">
        <v>576</v>
      </c>
      <c r="C3060" s="1001"/>
      <c r="D3060" s="309" t="str">
        <f>IF('statement of marks'!C78="B","Nk=",IF('statement of marks'!C78="G","Nk=k",""))</f>
        <v/>
      </c>
      <c r="E3060" s="353" t="s">
        <v>566</v>
      </c>
      <c r="F3060" s="1040" t="str">
        <f>IF('statement of marks'!B78="","",'statement of marks'!B78)</f>
        <v/>
      </c>
      <c r="G3060" s="1040"/>
      <c r="H3060" s="1041"/>
    </row>
    <row r="3061" spans="1:8" ht="18.25" customHeight="1">
      <c r="A3061" s="305"/>
      <c r="B3061" s="1000" t="s">
        <v>562</v>
      </c>
      <c r="C3061" s="1001"/>
      <c r="D3061" s="1013" t="str">
        <f>IF('statement of marks'!J78="","",'statement of marks'!J78)</f>
        <v>l 072</v>
      </c>
      <c r="E3061" s="1013"/>
      <c r="F3061" s="1013"/>
      <c r="G3061" s="1013"/>
      <c r="H3061" s="1014"/>
    </row>
    <row r="3062" spans="1:8" ht="18.25" customHeight="1">
      <c r="A3062" s="305"/>
      <c r="B3062" s="1000" t="s">
        <v>561</v>
      </c>
      <c r="C3062" s="1001"/>
      <c r="D3062" s="1013" t="str">
        <f>IF('statement of marks'!I78="","",'statement of marks'!I78)</f>
        <v>c 072</v>
      </c>
      <c r="E3062" s="1013"/>
      <c r="F3062" s="1013"/>
      <c r="G3062" s="1013"/>
      <c r="H3062" s="1014"/>
    </row>
    <row r="3063" spans="1:8" ht="18.25" customHeight="1">
      <c r="A3063" s="305"/>
      <c r="B3063" s="1000" t="s">
        <v>578</v>
      </c>
      <c r="C3063" s="1001"/>
      <c r="D3063" s="1013" t="str">
        <f>IF(details!M78="","",details!M78)</f>
        <v/>
      </c>
      <c r="E3063" s="1013"/>
      <c r="F3063" s="1013"/>
      <c r="G3063" s="1013"/>
      <c r="H3063" s="1014"/>
    </row>
    <row r="3064" spans="1:8" ht="18.25" customHeight="1">
      <c r="A3064" s="305"/>
      <c r="B3064" s="1000" t="s">
        <v>623</v>
      </c>
      <c r="C3064" s="1001"/>
      <c r="D3064" s="1013" t="str">
        <f>IF(details!N78="","",details!N78)</f>
        <v/>
      </c>
      <c r="E3064" s="1013"/>
      <c r="F3064" s="1013"/>
      <c r="G3064" s="1013"/>
      <c r="H3064" s="1014"/>
    </row>
    <row r="3065" spans="1:8" ht="18.25" customHeight="1">
      <c r="A3065" s="305"/>
      <c r="B3065" s="1000" t="s">
        <v>64</v>
      </c>
      <c r="C3065" s="1001"/>
      <c r="D3065" s="311" t="str">
        <f>'statement of marks'!$D$3</f>
        <v>2 A</v>
      </c>
      <c r="E3065" s="312" t="s">
        <v>564</v>
      </c>
      <c r="F3065" s="313" t="str">
        <f>IF('statement of marks'!E78="","",'statement of marks'!E78)</f>
        <v/>
      </c>
      <c r="G3065" s="312" t="s">
        <v>577</v>
      </c>
      <c r="H3065" s="314" t="str">
        <f>IF(details!F78="","",details!F78)</f>
        <v/>
      </c>
    </row>
    <row r="3066" spans="1:8" ht="18.25" customHeight="1">
      <c r="A3066" s="305"/>
      <c r="B3066" s="1000" t="s">
        <v>567</v>
      </c>
      <c r="C3066" s="1001"/>
      <c r="D3066" s="1044" t="str">
        <f>IF('statement of marks'!F78="","",'statement of marks'!F78)</f>
        <v/>
      </c>
      <c r="E3066" s="1044"/>
      <c r="F3066" s="1044"/>
      <c r="G3066" s="1044"/>
      <c r="H3066" s="1045"/>
    </row>
    <row r="3067" spans="1:8" ht="18.25" customHeight="1">
      <c r="A3067" s="305"/>
      <c r="B3067" s="1000" t="s">
        <v>568</v>
      </c>
      <c r="C3067" s="1001"/>
      <c r="D3067" s="1037" t="str">
        <f>IF('statement of marks'!G78="","",'statement of marks'!G78)</f>
        <v/>
      </c>
      <c r="E3067" s="1037"/>
      <c r="F3067" s="1037"/>
      <c r="G3067" s="1037"/>
      <c r="H3067" s="1038"/>
    </row>
    <row r="3068" spans="1:8" ht="18.25" customHeight="1">
      <c r="A3068" s="305"/>
      <c r="B3068" s="1023" t="s">
        <v>579</v>
      </c>
      <c r="C3068" s="1024"/>
      <c r="D3068" s="1024"/>
      <c r="E3068" s="1025"/>
      <c r="F3068" s="1046" t="str">
        <f>IF(details!P78="","",details!P78)</f>
        <v/>
      </c>
      <c r="G3068" s="1046"/>
      <c r="H3068" s="1047"/>
    </row>
    <row r="3069" spans="1:8" ht="18.25" customHeight="1">
      <c r="A3069" s="305"/>
      <c r="B3069" s="1000" t="s">
        <v>583</v>
      </c>
      <c r="C3069" s="1001"/>
      <c r="D3069" s="1013" t="str">
        <f>IF(details!L78="","",details!L78)</f>
        <v>Ik 072</v>
      </c>
      <c r="E3069" s="1013"/>
      <c r="F3069" s="1013"/>
      <c r="G3069" s="1013"/>
      <c r="H3069" s="1014"/>
    </row>
    <row r="3070" spans="1:8" ht="18.25" customHeight="1">
      <c r="A3070" s="305"/>
      <c r="B3070" s="1000" t="s">
        <v>584</v>
      </c>
      <c r="C3070" s="1001"/>
      <c r="D3070" s="1013" t="str">
        <f>IF(details!O78="","",details!O78)</f>
        <v/>
      </c>
      <c r="E3070" s="1013"/>
      <c r="F3070" s="1013"/>
      <c r="G3070" s="1013"/>
      <c r="H3070" s="1014"/>
    </row>
    <row r="3071" spans="1:8" ht="18.25" customHeight="1">
      <c r="A3071" s="305"/>
      <c r="B3071" s="1000" t="s">
        <v>585</v>
      </c>
      <c r="C3071" s="1001"/>
      <c r="D3071" s="354" t="str">
        <f>IF('statement of marks'!CX78="mRrh.kZ",'statement of marks'!$D$3,"")</f>
        <v/>
      </c>
      <c r="E3071" s="1003" t="s">
        <v>586</v>
      </c>
      <c r="F3071" s="1003"/>
      <c r="G3071" s="1042" t="str">
        <f>IF(D3071="","",D3071+1)</f>
        <v/>
      </c>
      <c r="H3071" s="1043"/>
    </row>
    <row r="3072" spans="1:8" ht="18.25" customHeight="1">
      <c r="A3072" s="305"/>
      <c r="B3072" s="1000" t="s">
        <v>587</v>
      </c>
      <c r="C3072" s="1001"/>
      <c r="D3072" s="1049">
        <f>IF(details!$L$4="","",details!$L$4)</f>
        <v>42460</v>
      </c>
      <c r="E3072" s="1050"/>
      <c r="F3072" s="1003"/>
      <c r="G3072" s="1003"/>
      <c r="H3072" s="1048"/>
    </row>
    <row r="3073" spans="1:8" ht="18.25" customHeight="1">
      <c r="A3073" s="305"/>
      <c r="B3073" s="1003"/>
      <c r="C3073" s="1003"/>
      <c r="D3073" s="1004"/>
      <c r="E3073" s="1005"/>
      <c r="F3073" s="1002"/>
      <c r="G3073" s="1002"/>
      <c r="H3073" s="1008"/>
    </row>
    <row r="3074" spans="1:8" ht="18.25" customHeight="1">
      <c r="A3074" s="305"/>
      <c r="B3074" s="1003" t="str">
        <f>IF(details!$H$4="","",details!$H$4)</f>
        <v>Jherh js[kk oekZ</v>
      </c>
      <c r="C3074" s="1003"/>
      <c r="D3074" s="1004"/>
      <c r="E3074" s="1005"/>
      <c r="F3074" s="1002" t="str">
        <f>IF(details!$E$4="","",details!$E$4)</f>
        <v>Jh jk/ks';ke tk'kh</v>
      </c>
      <c r="G3074" s="1002"/>
      <c r="H3074" s="1008"/>
    </row>
    <row r="3075" spans="1:8" ht="18.25" customHeight="1">
      <c r="A3075" s="1039" t="s">
        <v>588</v>
      </c>
      <c r="B3075" s="1002"/>
      <c r="C3075" s="1002"/>
      <c r="D3075" s="1002" t="s">
        <v>589</v>
      </c>
      <c r="E3075" s="1002"/>
      <c r="F3075" s="1002" t="s">
        <v>590</v>
      </c>
      <c r="G3075" s="1002"/>
      <c r="H3075" s="1008"/>
    </row>
    <row r="3076" spans="1:8" ht="18.25" customHeight="1">
      <c r="A3076" s="1018" t="s">
        <v>599</v>
      </c>
      <c r="B3076" s="1019"/>
      <c r="C3076" s="1019"/>
      <c r="D3076" s="1019"/>
      <c r="E3076" s="1019"/>
      <c r="F3076" s="1019"/>
      <c r="G3076" s="1019"/>
      <c r="H3076" s="1020"/>
    </row>
    <row r="3077" spans="1:8" ht="18.25" customHeight="1">
      <c r="A3077" s="305"/>
      <c r="B3077" s="351" t="s">
        <v>560</v>
      </c>
      <c r="C3077" s="1013" t="str">
        <f>IF('statement of marks'!H78="","",'statement of marks'!H78)</f>
        <v>v 072</v>
      </c>
      <c r="D3077" s="1013"/>
      <c r="E3077" s="1013"/>
      <c r="F3077" s="1013"/>
      <c r="G3077" s="1013"/>
      <c r="H3077" s="1014"/>
    </row>
    <row r="3078" spans="1:8" ht="18.25" customHeight="1">
      <c r="A3078" s="305"/>
      <c r="B3078" s="351" t="s">
        <v>561</v>
      </c>
      <c r="C3078" s="1013" t="str">
        <f>IF('statement of marks'!I78="","",'statement of marks'!I78)</f>
        <v>c 072</v>
      </c>
      <c r="D3078" s="1013"/>
      <c r="E3078" s="1013"/>
      <c r="F3078" s="1013"/>
      <c r="G3078" s="1013"/>
      <c r="H3078" s="1014"/>
    </row>
    <row r="3079" spans="1:8" ht="18.25" customHeight="1">
      <c r="A3079" s="305"/>
      <c r="B3079" s="351" t="s">
        <v>562</v>
      </c>
      <c r="C3079" s="1013" t="str">
        <f>IF('statement of marks'!J78="","",'statement of marks'!J78)</f>
        <v>l 072</v>
      </c>
      <c r="D3079" s="1013"/>
      <c r="E3079" s="1013"/>
      <c r="F3079" s="1013"/>
      <c r="G3079" s="1013"/>
      <c r="H3079" s="1014"/>
    </row>
    <row r="3080" spans="1:8" ht="18.25" customHeight="1">
      <c r="A3080" s="305"/>
      <c r="B3080" s="351" t="s">
        <v>567</v>
      </c>
      <c r="C3080" s="317" t="str">
        <f>IF('statement of marks'!F78="","",'statement of marks'!F78)</f>
        <v/>
      </c>
      <c r="D3080" s="318" t="s">
        <v>602</v>
      </c>
      <c r="E3080" s="1037" t="str">
        <f>IF('statement of marks'!G78="","",'statement of marks'!G78)</f>
        <v/>
      </c>
      <c r="F3080" s="1037"/>
      <c r="G3080" s="1037"/>
      <c r="H3080" s="1038"/>
    </row>
    <row r="3081" spans="1:8" ht="18.25" customHeight="1">
      <c r="A3081" s="305"/>
      <c r="B3081" s="351" t="s">
        <v>565</v>
      </c>
      <c r="C3081" s="319" t="s">
        <v>592</v>
      </c>
      <c r="D3081" s="320" t="s">
        <v>593</v>
      </c>
      <c r="E3081" s="320" t="s">
        <v>594</v>
      </c>
      <c r="F3081" s="320" t="s">
        <v>595</v>
      </c>
      <c r="G3081" s="320" t="s">
        <v>596</v>
      </c>
      <c r="H3081" s="321"/>
    </row>
    <row r="3082" spans="1:8" ht="18.25" customHeight="1">
      <c r="A3082" s="305"/>
      <c r="B3082" s="350" t="s">
        <v>597</v>
      </c>
      <c r="C3082" s="323" t="str">
        <f>IF(AND('statement of marks'!$D$3=1,'statement of marks'!CX78="mRrh.kZ"),'statement of marks'!$F$3,"")</f>
        <v/>
      </c>
      <c r="D3082" s="323" t="str">
        <f>IF(AND('statement of marks'!$D$3=2,'statement of marks'!CX78="mRrh.kZ"),'statement of marks'!$F$3,"")</f>
        <v/>
      </c>
      <c r="E3082" s="323" t="str">
        <f>IF(AND('statement of marks'!$D$3=3,'statement of marks'!CX78="mRrh.kZ"),'statement of marks'!$F$3,"")</f>
        <v/>
      </c>
      <c r="F3082" s="323" t="str">
        <f>IF(AND('statement of marks'!$D$3=4,'statement of marks'!CX78="mRrh.kZ"),'statement of marks'!$F$3,"")</f>
        <v/>
      </c>
      <c r="G3082" s="323" t="str">
        <f>IF(AND('statement of marks'!$D$3=5,'statement of marks'!CX78="mRrh.kZ"),'statement of marks'!$F$3,"")</f>
        <v/>
      </c>
      <c r="H3082" s="321"/>
    </row>
    <row r="3083" spans="1:8" ht="18.25" customHeight="1">
      <c r="A3083" s="305"/>
      <c r="B3083" s="350" t="str">
        <f>'statement of marks'!$BZ$5</f>
        <v>fgUnh</v>
      </c>
      <c r="C3083" s="324"/>
      <c r="D3083" s="325"/>
      <c r="E3083" s="326" t="str">
        <f>IF(OR('statement of marks'!$CB78="",E3082=""),"",'statement of marks'!$CB78)</f>
        <v/>
      </c>
      <c r="F3083" s="326" t="str">
        <f>IF(OR('statement of marks'!$CB78="",F3082=""),"",'statement of marks'!$CB78)</f>
        <v/>
      </c>
      <c r="G3083" s="326" t="str">
        <f>IF(OR('statement of marks'!$CB78="",G3082=""),"",'statement of marks'!$CB78)</f>
        <v/>
      </c>
      <c r="H3083" s="321"/>
    </row>
    <row r="3084" spans="1:8" ht="18.25" customHeight="1">
      <c r="A3084" s="305"/>
      <c r="B3084" s="350" t="str">
        <f>'statement of marks'!$CC$5</f>
        <v>vaxszth</v>
      </c>
      <c r="C3084" s="324"/>
      <c r="D3084" s="325"/>
      <c r="E3084" s="326" t="str">
        <f>IF(OR('statement of marks'!$CE78="",E3082=""),"",'statement of marks'!$CE78)</f>
        <v/>
      </c>
      <c r="F3084" s="326" t="str">
        <f>IF(OR('statement of marks'!$CE78="",F3082=""),"",'statement of marks'!$CE78)</f>
        <v/>
      </c>
      <c r="G3084" s="326" t="str">
        <f>IF(OR('statement of marks'!$CE78="",G3082=""),"",'statement of marks'!$CE78)</f>
        <v/>
      </c>
      <c r="H3084" s="321"/>
    </row>
    <row r="3085" spans="1:8" ht="18.25" customHeight="1">
      <c r="A3085" s="305"/>
      <c r="B3085" s="350" t="str">
        <f>'statement of marks'!$CF$5</f>
        <v>xf.kr</v>
      </c>
      <c r="C3085" s="324"/>
      <c r="D3085" s="325"/>
      <c r="E3085" s="326" t="str">
        <f>IF(OR('statement of marks'!$CH78="",E3082=""),"",'statement of marks'!$CH78)</f>
        <v/>
      </c>
      <c r="F3085" s="326" t="str">
        <f>IF(OR('statement of marks'!$CH78="",F3082=""),"",'statement of marks'!$CH78)</f>
        <v/>
      </c>
      <c r="G3085" s="326" t="str">
        <f>IF(OR('statement of marks'!$CH78="",G3082=""),"",'statement of marks'!$CH78)</f>
        <v/>
      </c>
      <c r="H3085" s="321"/>
    </row>
    <row r="3086" spans="1:8" ht="18.25" customHeight="1">
      <c r="A3086" s="305"/>
      <c r="B3086" s="350" t="str">
        <f>'statement of marks'!$CI$5</f>
        <v>Ik;kZoj.k v/;;u</v>
      </c>
      <c r="C3086" s="324"/>
      <c r="D3086" s="325"/>
      <c r="E3086" s="326" t="str">
        <f>IF(OR('statement of marks'!$CK78="",E3083=""),"",'statement of marks'!$CK78)</f>
        <v/>
      </c>
      <c r="F3086" s="326" t="str">
        <f>IF(OR('statement of marks'!$CK78="",F3083=""),"",'statement of marks'!$CK78)</f>
        <v/>
      </c>
      <c r="G3086" s="326" t="str">
        <f>IF(OR('statement of marks'!$CK78="",G3083=""),"",'statement of marks'!$CK78)</f>
        <v/>
      </c>
      <c r="H3086" s="321"/>
    </row>
    <row r="3087" spans="1:8" ht="18.25" customHeight="1">
      <c r="A3087" s="305"/>
      <c r="B3087" s="350" t="str">
        <f>'statement of marks'!$CL$5</f>
        <v>dk;kZuqHko</v>
      </c>
      <c r="C3087" s="324"/>
      <c r="D3087" s="325"/>
      <c r="E3087" s="326" t="str">
        <f>IF(OR('statement of marks'!$CN78="",E3082=""),"",'statement of marks'!$CN78)</f>
        <v/>
      </c>
      <c r="F3087" s="326" t="str">
        <f>IF(OR('statement of marks'!$CN78="",F3082=""),"",'statement of marks'!$CN78)</f>
        <v/>
      </c>
      <c r="G3087" s="326" t="str">
        <f>IF(OR('statement of marks'!$CN78="",G3082=""),"",'statement of marks'!$CN78)</f>
        <v/>
      </c>
      <c r="H3087" s="321"/>
    </row>
    <row r="3088" spans="1:8" ht="18.25" customHeight="1">
      <c r="A3088" s="305"/>
      <c r="B3088" s="350" t="str">
        <f>'statement of marks'!$CO$5</f>
        <v>dyk f'k{kk</v>
      </c>
      <c r="C3088" s="324"/>
      <c r="D3088" s="325"/>
      <c r="E3088" s="327" t="str">
        <f>IF(OR('statement of marks'!$CQ78="",E3082=""),"",'statement of marks'!$CQ78)</f>
        <v/>
      </c>
      <c r="F3088" s="327" t="str">
        <f>IF(OR('statement of marks'!$CQ78="",F3082=""),"",'statement of marks'!$CQ78)</f>
        <v/>
      </c>
      <c r="G3088" s="327" t="str">
        <f>IF(OR('statement of marks'!$CQ78="",G3082=""),"",'statement of marks'!$CQ78)</f>
        <v/>
      </c>
      <c r="H3088" s="321"/>
    </row>
    <row r="3089" spans="1:8" ht="18.25" customHeight="1">
      <c r="A3089" s="305"/>
      <c r="B3089" s="328" t="s">
        <v>624</v>
      </c>
      <c r="C3089" s="329" t="str">
        <f>C3082</f>
        <v/>
      </c>
      <c r="D3089" s="329" t="str">
        <f>D3082</f>
        <v/>
      </c>
      <c r="E3089" s="330" t="str">
        <f>E3082</f>
        <v/>
      </c>
      <c r="F3089" s="329" t="str">
        <f>F3082</f>
        <v/>
      </c>
      <c r="G3089" s="329" t="str">
        <f>G3082</f>
        <v/>
      </c>
      <c r="H3089" s="321"/>
    </row>
    <row r="3090" spans="1:8" ht="18.25" customHeight="1">
      <c r="A3090" s="305"/>
      <c r="B3090" s="350" t="str">
        <f>'statement of marks'!$CV$5</f>
        <v>Nk= mifLFkfr</v>
      </c>
      <c r="C3090" s="331"/>
      <c r="D3090" s="331"/>
      <c r="E3090" s="332" t="str">
        <f>IF(OR('statement of marks'!$CV78="",E3082=""),"",'statement of marks'!$CV78)</f>
        <v/>
      </c>
      <c r="F3090" s="332" t="str">
        <f>IF(OR('statement of marks'!$CV78="",F3082=""),"",'statement of marks'!$CV78)</f>
        <v/>
      </c>
      <c r="G3090" s="332" t="str">
        <f>IF(OR('statement of marks'!$CV78="",G3082=""),"",'statement of marks'!$CV78)</f>
        <v/>
      </c>
      <c r="H3090" s="321"/>
    </row>
    <row r="3091" spans="1:8" ht="18.25" customHeight="1">
      <c r="A3091" s="305"/>
      <c r="B3091" s="350" t="str">
        <f>'statement of marks'!$CU$5</f>
        <v>dqy ehfVax</v>
      </c>
      <c r="C3091" s="333"/>
      <c r="D3091" s="333"/>
      <c r="E3091" s="333" t="str">
        <f>IF(OR('statement of marks'!$CU78="",E3082=""),"",'statement of marks'!$CU78)</f>
        <v/>
      </c>
      <c r="F3091" s="333" t="str">
        <f>IF(OR('statement of marks'!$CU78="",F3082=""),"",'statement of marks'!$CU78)</f>
        <v/>
      </c>
      <c r="G3091" s="333" t="str">
        <f>IF(OR('statement of marks'!$CU78="",G3082=""),"",'statement of marks'!$CU78)</f>
        <v/>
      </c>
      <c r="H3091" s="321"/>
    </row>
    <row r="3092" spans="1:8" ht="18.25" customHeight="1">
      <c r="A3092" s="305"/>
      <c r="B3092" s="350" t="s">
        <v>600</v>
      </c>
      <c r="C3092" s="333" t="str">
        <f>IF(OR(C3090="",C3091=""),"",C3090/C3091*100)</f>
        <v/>
      </c>
      <c r="D3092" s="333" t="str">
        <f t="shared" ref="D3092:G3092" si="74">IF(OR(D3090="",D3091=""),"",D3090/D3091*100)</f>
        <v/>
      </c>
      <c r="E3092" s="333" t="str">
        <f t="shared" si="74"/>
        <v/>
      </c>
      <c r="F3092" s="333" t="str">
        <f t="shared" si="74"/>
        <v/>
      </c>
      <c r="G3092" s="333" t="str">
        <f t="shared" si="74"/>
        <v/>
      </c>
      <c r="H3092" s="321"/>
    </row>
    <row r="3093" spans="1:8" ht="18.25" customHeight="1">
      <c r="A3093" s="305"/>
      <c r="B3093" s="350" t="s">
        <v>601</v>
      </c>
      <c r="C3093" s="333"/>
      <c r="D3093" s="333"/>
      <c r="E3093" s="333"/>
      <c r="F3093" s="333"/>
      <c r="G3093" s="333"/>
      <c r="H3093" s="321"/>
    </row>
    <row r="3094" spans="1:8" ht="18.25" customHeight="1">
      <c r="A3094" s="305"/>
      <c r="B3094" s="351" t="s">
        <v>598</v>
      </c>
      <c r="C3094" s="1028" t="str">
        <f>IF('statement of marks'!DE78="","",'statement of marks'!DE78)</f>
        <v/>
      </c>
      <c r="D3094" s="1029"/>
      <c r="E3094" s="1029"/>
      <c r="F3094" s="1029"/>
      <c r="G3094" s="1029"/>
      <c r="H3094" s="1030"/>
    </row>
    <row r="3095" spans="1:8" ht="18.25" customHeight="1">
      <c r="A3095" s="1033"/>
      <c r="B3095" s="1034"/>
      <c r="C3095" s="1026"/>
      <c r="D3095" s="1026"/>
      <c r="E3095" s="1026"/>
      <c r="F3095" s="1026"/>
      <c r="G3095" s="1026"/>
      <c r="H3095" s="1027"/>
    </row>
    <row r="3096" spans="1:8" ht="18.25" customHeight="1" thickBot="1">
      <c r="A3096" s="1031" t="s">
        <v>603</v>
      </c>
      <c r="B3096" s="1032"/>
      <c r="C3096" s="1032" t="s">
        <v>66</v>
      </c>
      <c r="D3096" s="1032"/>
      <c r="E3096" s="1032"/>
      <c r="F3096" s="1035" t="s">
        <v>604</v>
      </c>
      <c r="G3096" s="1035"/>
      <c r="H3096" s="1036"/>
    </row>
    <row r="3097" spans="1:8" ht="18.25" customHeight="1">
      <c r="A3097" s="1015" t="s">
        <v>572</v>
      </c>
      <c r="B3097" s="1016"/>
      <c r="C3097" s="1016"/>
      <c r="D3097" s="1016"/>
      <c r="E3097" s="1016"/>
      <c r="F3097" s="1016"/>
      <c r="G3097" s="1016"/>
      <c r="H3097" s="1017"/>
    </row>
    <row r="3098" spans="1:8" ht="18.25" customHeight="1">
      <c r="A3098" s="1018" t="s">
        <v>591</v>
      </c>
      <c r="B3098" s="1019"/>
      <c r="C3098" s="1019"/>
      <c r="D3098" s="1019"/>
      <c r="E3098" s="1019"/>
      <c r="F3098" s="1019"/>
      <c r="G3098" s="1019"/>
      <c r="H3098" s="1020"/>
    </row>
    <row r="3099" spans="1:8" ht="18.25" customHeight="1">
      <c r="A3099" s="305"/>
      <c r="B3099" s="1021" t="s">
        <v>67</v>
      </c>
      <c r="C3099" s="1021"/>
      <c r="D3099" s="306">
        <f>YEAR(details!F79)</f>
        <v>1900</v>
      </c>
      <c r="E3099" s="352" t="s">
        <v>574</v>
      </c>
      <c r="F3099" s="308" t="str">
        <f>'statement of marks'!$F$3</f>
        <v>2015-16</v>
      </c>
      <c r="G3099" s="1021" t="s">
        <v>575</v>
      </c>
      <c r="H3099" s="1022"/>
    </row>
    <row r="3100" spans="1:8" ht="18.25" customHeight="1">
      <c r="A3100" s="305"/>
      <c r="B3100" s="1000" t="s">
        <v>573</v>
      </c>
      <c r="C3100" s="1001"/>
      <c r="D3100" s="1013" t="str">
        <f>'statement of marks'!$A$1</f>
        <v>jk- ck- ek/;fed fo|ky; uohu] fuEckgsM+k</v>
      </c>
      <c r="E3100" s="1013"/>
      <c r="F3100" s="1013"/>
      <c r="G3100" s="1013"/>
      <c r="H3100" s="1014"/>
    </row>
    <row r="3101" spans="1:8" ht="18.25" customHeight="1">
      <c r="A3101" s="305"/>
      <c r="B3101" s="1000" t="str">
        <f>'statement of marks'!$H$3</f>
        <v xml:space="preserve">fo|ky; dk Mkbl dksM+ </v>
      </c>
      <c r="C3101" s="1001"/>
      <c r="D3101" s="1009" t="str">
        <f>'statement of marks'!$I$3</f>
        <v>00001</v>
      </c>
      <c r="E3101" s="1010"/>
      <c r="F3101" s="1011"/>
      <c r="G3101" s="1011"/>
      <c r="H3101" s="1012"/>
    </row>
    <row r="3102" spans="1:8" ht="18.25" customHeight="1">
      <c r="A3102" s="305"/>
      <c r="B3102" s="1000" t="s">
        <v>560</v>
      </c>
      <c r="C3102" s="1001"/>
      <c r="D3102" s="1013" t="str">
        <f>IF('statement of marks'!H79="","",'statement of marks'!H79)</f>
        <v>v 073</v>
      </c>
      <c r="E3102" s="1013"/>
      <c r="F3102" s="1013"/>
      <c r="G3102" s="1013"/>
      <c r="H3102" s="1014"/>
    </row>
    <row r="3103" spans="1:8" ht="18.25" customHeight="1">
      <c r="A3103" s="305"/>
      <c r="B3103" s="1000" t="s">
        <v>576</v>
      </c>
      <c r="C3103" s="1001"/>
      <c r="D3103" s="309" t="str">
        <f>IF('statement of marks'!C79="B","Nk=",IF('statement of marks'!C79="G","Nk=k",""))</f>
        <v/>
      </c>
      <c r="E3103" s="353" t="s">
        <v>566</v>
      </c>
      <c r="F3103" s="1040" t="str">
        <f>IF('statement of marks'!B79="","",'statement of marks'!B79)</f>
        <v/>
      </c>
      <c r="G3103" s="1040"/>
      <c r="H3103" s="1041"/>
    </row>
    <row r="3104" spans="1:8" ht="18.25" customHeight="1">
      <c r="A3104" s="305"/>
      <c r="B3104" s="1000" t="s">
        <v>562</v>
      </c>
      <c r="C3104" s="1001"/>
      <c r="D3104" s="1013" t="str">
        <f>IF('statement of marks'!J79="","",'statement of marks'!J79)</f>
        <v>l 073</v>
      </c>
      <c r="E3104" s="1013"/>
      <c r="F3104" s="1013"/>
      <c r="G3104" s="1013"/>
      <c r="H3104" s="1014"/>
    </row>
    <row r="3105" spans="1:8" ht="18.25" customHeight="1">
      <c r="A3105" s="305"/>
      <c r="B3105" s="1000" t="s">
        <v>561</v>
      </c>
      <c r="C3105" s="1001"/>
      <c r="D3105" s="1013" t="str">
        <f>IF('statement of marks'!I79="","",'statement of marks'!I79)</f>
        <v>c 073</v>
      </c>
      <c r="E3105" s="1013"/>
      <c r="F3105" s="1013"/>
      <c r="G3105" s="1013"/>
      <c r="H3105" s="1014"/>
    </row>
    <row r="3106" spans="1:8" ht="18.25" customHeight="1">
      <c r="A3106" s="305"/>
      <c r="B3106" s="1000" t="s">
        <v>578</v>
      </c>
      <c r="C3106" s="1001"/>
      <c r="D3106" s="1013" t="str">
        <f>IF(details!M79="","",details!M79)</f>
        <v/>
      </c>
      <c r="E3106" s="1013"/>
      <c r="F3106" s="1013"/>
      <c r="G3106" s="1013"/>
      <c r="H3106" s="1014"/>
    </row>
    <row r="3107" spans="1:8" ht="18.25" customHeight="1">
      <c r="A3107" s="305"/>
      <c r="B3107" s="1000" t="s">
        <v>623</v>
      </c>
      <c r="C3107" s="1001"/>
      <c r="D3107" s="1013" t="str">
        <f>IF(details!N79="","",details!N79)</f>
        <v/>
      </c>
      <c r="E3107" s="1013"/>
      <c r="F3107" s="1013"/>
      <c r="G3107" s="1013"/>
      <c r="H3107" s="1014"/>
    </row>
    <row r="3108" spans="1:8" ht="18.25" customHeight="1">
      <c r="A3108" s="305"/>
      <c r="B3108" s="1000" t="s">
        <v>64</v>
      </c>
      <c r="C3108" s="1001"/>
      <c r="D3108" s="311" t="str">
        <f>'statement of marks'!$D$3</f>
        <v>2 A</v>
      </c>
      <c r="E3108" s="312" t="s">
        <v>564</v>
      </c>
      <c r="F3108" s="313" t="str">
        <f>IF('statement of marks'!E79="","",'statement of marks'!E79)</f>
        <v/>
      </c>
      <c r="G3108" s="312" t="s">
        <v>577</v>
      </c>
      <c r="H3108" s="314" t="str">
        <f>IF(details!F79="","",details!F79)</f>
        <v/>
      </c>
    </row>
    <row r="3109" spans="1:8" ht="18.25" customHeight="1">
      <c r="A3109" s="305"/>
      <c r="B3109" s="1000" t="s">
        <v>567</v>
      </c>
      <c r="C3109" s="1001"/>
      <c r="D3109" s="1044" t="str">
        <f>IF('statement of marks'!F79="","",'statement of marks'!F79)</f>
        <v/>
      </c>
      <c r="E3109" s="1044"/>
      <c r="F3109" s="1044"/>
      <c r="G3109" s="1044"/>
      <c r="H3109" s="1045"/>
    </row>
    <row r="3110" spans="1:8" ht="18.25" customHeight="1">
      <c r="A3110" s="305"/>
      <c r="B3110" s="1000" t="s">
        <v>568</v>
      </c>
      <c r="C3110" s="1001"/>
      <c r="D3110" s="1037" t="str">
        <f>IF('statement of marks'!G79="","",'statement of marks'!G79)</f>
        <v/>
      </c>
      <c r="E3110" s="1037"/>
      <c r="F3110" s="1037"/>
      <c r="G3110" s="1037"/>
      <c r="H3110" s="1038"/>
    </row>
    <row r="3111" spans="1:8" ht="18.25" customHeight="1">
      <c r="A3111" s="305"/>
      <c r="B3111" s="1023" t="s">
        <v>579</v>
      </c>
      <c r="C3111" s="1024"/>
      <c r="D3111" s="1024"/>
      <c r="E3111" s="1025"/>
      <c r="F3111" s="1046" t="str">
        <f>IF(details!P79="","",details!P79)</f>
        <v/>
      </c>
      <c r="G3111" s="1046"/>
      <c r="H3111" s="1047"/>
    </row>
    <row r="3112" spans="1:8" ht="18.25" customHeight="1">
      <c r="A3112" s="305"/>
      <c r="B3112" s="1000" t="s">
        <v>583</v>
      </c>
      <c r="C3112" s="1001"/>
      <c r="D3112" s="1013" t="str">
        <f>IF(details!L79="","",details!L79)</f>
        <v>Ik 073</v>
      </c>
      <c r="E3112" s="1013"/>
      <c r="F3112" s="1013"/>
      <c r="G3112" s="1013"/>
      <c r="H3112" s="1014"/>
    </row>
    <row r="3113" spans="1:8" ht="18.25" customHeight="1">
      <c r="A3113" s="305"/>
      <c r="B3113" s="1000" t="s">
        <v>584</v>
      </c>
      <c r="C3113" s="1001"/>
      <c r="D3113" s="1013" t="str">
        <f>IF(details!O79="","",details!O79)</f>
        <v/>
      </c>
      <c r="E3113" s="1013"/>
      <c r="F3113" s="1013"/>
      <c r="G3113" s="1013"/>
      <c r="H3113" s="1014"/>
    </row>
    <row r="3114" spans="1:8" ht="18.25" customHeight="1">
      <c r="A3114" s="305"/>
      <c r="B3114" s="1000" t="s">
        <v>585</v>
      </c>
      <c r="C3114" s="1001"/>
      <c r="D3114" s="354" t="str">
        <f>IF('statement of marks'!CX79="mRrh.kZ",'statement of marks'!$D$3,"")</f>
        <v/>
      </c>
      <c r="E3114" s="1003" t="s">
        <v>586</v>
      </c>
      <c r="F3114" s="1003"/>
      <c r="G3114" s="1042" t="str">
        <f>IF(D3114="","",D3114+1)</f>
        <v/>
      </c>
      <c r="H3114" s="1043"/>
    </row>
    <row r="3115" spans="1:8" ht="18.25" customHeight="1">
      <c r="A3115" s="305"/>
      <c r="B3115" s="1000" t="s">
        <v>587</v>
      </c>
      <c r="C3115" s="1001"/>
      <c r="D3115" s="1049">
        <f>IF(details!$L$4="","",details!$L$4)</f>
        <v>42460</v>
      </c>
      <c r="E3115" s="1050"/>
      <c r="F3115" s="1003"/>
      <c r="G3115" s="1003"/>
      <c r="H3115" s="1048"/>
    </row>
    <row r="3116" spans="1:8" ht="18.25" customHeight="1">
      <c r="A3116" s="305"/>
      <c r="B3116" s="1003"/>
      <c r="C3116" s="1003"/>
      <c r="D3116" s="1004"/>
      <c r="E3116" s="1005"/>
      <c r="F3116" s="1002"/>
      <c r="G3116" s="1002"/>
      <c r="H3116" s="1008"/>
    </row>
    <row r="3117" spans="1:8" ht="18.25" customHeight="1">
      <c r="A3117" s="305"/>
      <c r="B3117" s="1003" t="str">
        <f>IF(details!$H$4="","",details!$H$4)</f>
        <v>Jherh js[kk oekZ</v>
      </c>
      <c r="C3117" s="1003"/>
      <c r="D3117" s="1004"/>
      <c r="E3117" s="1005"/>
      <c r="F3117" s="1002" t="str">
        <f>IF(details!$E$4="","",details!$E$4)</f>
        <v>Jh jk/ks';ke tk'kh</v>
      </c>
      <c r="G3117" s="1002"/>
      <c r="H3117" s="1008"/>
    </row>
    <row r="3118" spans="1:8" ht="18.25" customHeight="1">
      <c r="A3118" s="1039" t="s">
        <v>588</v>
      </c>
      <c r="B3118" s="1002"/>
      <c r="C3118" s="1002"/>
      <c r="D3118" s="1002" t="s">
        <v>589</v>
      </c>
      <c r="E3118" s="1002"/>
      <c r="F3118" s="1002" t="s">
        <v>590</v>
      </c>
      <c r="G3118" s="1002"/>
      <c r="H3118" s="1008"/>
    </row>
    <row r="3119" spans="1:8" ht="18.25" customHeight="1">
      <c r="A3119" s="1018" t="s">
        <v>599</v>
      </c>
      <c r="B3119" s="1019"/>
      <c r="C3119" s="1019"/>
      <c r="D3119" s="1019"/>
      <c r="E3119" s="1019"/>
      <c r="F3119" s="1019"/>
      <c r="G3119" s="1019"/>
      <c r="H3119" s="1020"/>
    </row>
    <row r="3120" spans="1:8" ht="18.25" customHeight="1">
      <c r="A3120" s="305"/>
      <c r="B3120" s="351" t="s">
        <v>560</v>
      </c>
      <c r="C3120" s="1013" t="str">
        <f>IF('statement of marks'!H79="","",'statement of marks'!H79)</f>
        <v>v 073</v>
      </c>
      <c r="D3120" s="1013"/>
      <c r="E3120" s="1013"/>
      <c r="F3120" s="1013"/>
      <c r="G3120" s="1013"/>
      <c r="H3120" s="1014"/>
    </row>
    <row r="3121" spans="1:8" ht="18.25" customHeight="1">
      <c r="A3121" s="305"/>
      <c r="B3121" s="351" t="s">
        <v>561</v>
      </c>
      <c r="C3121" s="1013" t="str">
        <f>IF('statement of marks'!I79="","",'statement of marks'!I79)</f>
        <v>c 073</v>
      </c>
      <c r="D3121" s="1013"/>
      <c r="E3121" s="1013"/>
      <c r="F3121" s="1013"/>
      <c r="G3121" s="1013"/>
      <c r="H3121" s="1014"/>
    </row>
    <row r="3122" spans="1:8" ht="18.25" customHeight="1">
      <c r="A3122" s="305"/>
      <c r="B3122" s="351" t="s">
        <v>562</v>
      </c>
      <c r="C3122" s="1013" t="str">
        <f>IF('statement of marks'!J79="","",'statement of marks'!J79)</f>
        <v>l 073</v>
      </c>
      <c r="D3122" s="1013"/>
      <c r="E3122" s="1013"/>
      <c r="F3122" s="1013"/>
      <c r="G3122" s="1013"/>
      <c r="H3122" s="1014"/>
    </row>
    <row r="3123" spans="1:8" ht="18.25" customHeight="1">
      <c r="A3123" s="305"/>
      <c r="B3123" s="351" t="s">
        <v>567</v>
      </c>
      <c r="C3123" s="317" t="str">
        <f>IF('statement of marks'!F79="","",'statement of marks'!F79)</f>
        <v/>
      </c>
      <c r="D3123" s="318" t="s">
        <v>602</v>
      </c>
      <c r="E3123" s="1037" t="str">
        <f>IF('statement of marks'!G79="","",'statement of marks'!G79)</f>
        <v/>
      </c>
      <c r="F3123" s="1037"/>
      <c r="G3123" s="1037"/>
      <c r="H3123" s="1038"/>
    </row>
    <row r="3124" spans="1:8" ht="18.25" customHeight="1">
      <c r="A3124" s="305"/>
      <c r="B3124" s="351" t="s">
        <v>565</v>
      </c>
      <c r="C3124" s="319" t="s">
        <v>592</v>
      </c>
      <c r="D3124" s="320" t="s">
        <v>593</v>
      </c>
      <c r="E3124" s="320" t="s">
        <v>594</v>
      </c>
      <c r="F3124" s="320" t="s">
        <v>595</v>
      </c>
      <c r="G3124" s="320" t="s">
        <v>596</v>
      </c>
      <c r="H3124" s="321"/>
    </row>
    <row r="3125" spans="1:8" ht="18.25" customHeight="1">
      <c r="A3125" s="305"/>
      <c r="B3125" s="350" t="s">
        <v>597</v>
      </c>
      <c r="C3125" s="323" t="str">
        <f>IF(AND('statement of marks'!$D$3=1,'statement of marks'!CX79="mRrh.kZ"),'statement of marks'!$F$3,"")</f>
        <v/>
      </c>
      <c r="D3125" s="323" t="str">
        <f>IF(AND('statement of marks'!$D$3=2,'statement of marks'!CX79="mRrh.kZ"),'statement of marks'!$F$3,"")</f>
        <v/>
      </c>
      <c r="E3125" s="323" t="str">
        <f>IF(AND('statement of marks'!$D$3=3,'statement of marks'!CX79="mRrh.kZ"),'statement of marks'!$F$3,"")</f>
        <v/>
      </c>
      <c r="F3125" s="323" t="str">
        <f>IF(AND('statement of marks'!$D$3=4,'statement of marks'!CX79="mRrh.kZ"),'statement of marks'!$F$3,"")</f>
        <v/>
      </c>
      <c r="G3125" s="323" t="str">
        <f>IF(AND('statement of marks'!$D$3=5,'statement of marks'!CX79="mRrh.kZ"),'statement of marks'!$F$3,"")</f>
        <v/>
      </c>
      <c r="H3125" s="321"/>
    </row>
    <row r="3126" spans="1:8" ht="18.25" customHeight="1">
      <c r="A3126" s="305"/>
      <c r="B3126" s="350" t="str">
        <f>'statement of marks'!$BZ$5</f>
        <v>fgUnh</v>
      </c>
      <c r="C3126" s="324"/>
      <c r="D3126" s="325"/>
      <c r="E3126" s="326" t="str">
        <f>IF(OR('statement of marks'!$CB79="",E3125=""),"",'statement of marks'!$CB79)</f>
        <v/>
      </c>
      <c r="F3126" s="326" t="str">
        <f>IF(OR('statement of marks'!$CB79="",F3125=""),"",'statement of marks'!$CB79)</f>
        <v/>
      </c>
      <c r="G3126" s="326" t="str">
        <f>IF(OR('statement of marks'!$CB79="",G3125=""),"",'statement of marks'!$CB79)</f>
        <v/>
      </c>
      <c r="H3126" s="321"/>
    </row>
    <row r="3127" spans="1:8" ht="18.25" customHeight="1">
      <c r="A3127" s="305"/>
      <c r="B3127" s="350" t="str">
        <f>'statement of marks'!$CC$5</f>
        <v>vaxszth</v>
      </c>
      <c r="C3127" s="324"/>
      <c r="D3127" s="325"/>
      <c r="E3127" s="326" t="str">
        <f>IF(OR('statement of marks'!$CE79="",E3125=""),"",'statement of marks'!$CE79)</f>
        <v/>
      </c>
      <c r="F3127" s="326" t="str">
        <f>IF(OR('statement of marks'!$CE79="",F3125=""),"",'statement of marks'!$CE79)</f>
        <v/>
      </c>
      <c r="G3127" s="326" t="str">
        <f>IF(OR('statement of marks'!$CE79="",G3125=""),"",'statement of marks'!$CE79)</f>
        <v/>
      </c>
      <c r="H3127" s="321"/>
    </row>
    <row r="3128" spans="1:8" ht="18.25" customHeight="1">
      <c r="A3128" s="305"/>
      <c r="B3128" s="350" t="str">
        <f>'statement of marks'!$CF$5</f>
        <v>xf.kr</v>
      </c>
      <c r="C3128" s="324"/>
      <c r="D3128" s="325"/>
      <c r="E3128" s="326" t="str">
        <f>IF(OR('statement of marks'!$CH79="",E3125=""),"",'statement of marks'!$CH79)</f>
        <v/>
      </c>
      <c r="F3128" s="326" t="str">
        <f>IF(OR('statement of marks'!$CH79="",F3125=""),"",'statement of marks'!$CH79)</f>
        <v/>
      </c>
      <c r="G3128" s="326" t="str">
        <f>IF(OR('statement of marks'!$CH79="",G3125=""),"",'statement of marks'!$CH79)</f>
        <v/>
      </c>
      <c r="H3128" s="321"/>
    </row>
    <row r="3129" spans="1:8" ht="18.25" customHeight="1">
      <c r="A3129" s="305"/>
      <c r="B3129" s="350" t="str">
        <f>'statement of marks'!$CI$5</f>
        <v>Ik;kZoj.k v/;;u</v>
      </c>
      <c r="C3129" s="324"/>
      <c r="D3129" s="325"/>
      <c r="E3129" s="326" t="str">
        <f>IF(OR('statement of marks'!$CK79="",E3126=""),"",'statement of marks'!$CK79)</f>
        <v/>
      </c>
      <c r="F3129" s="326" t="str">
        <f>IF(OR('statement of marks'!$CK79="",F3126=""),"",'statement of marks'!$CK79)</f>
        <v/>
      </c>
      <c r="G3129" s="326" t="str">
        <f>IF(OR('statement of marks'!$CK79="",G3126=""),"",'statement of marks'!$CK79)</f>
        <v/>
      </c>
      <c r="H3129" s="321"/>
    </row>
    <row r="3130" spans="1:8" ht="18.25" customHeight="1">
      <c r="A3130" s="305"/>
      <c r="B3130" s="350" t="str">
        <f>'statement of marks'!$CL$5</f>
        <v>dk;kZuqHko</v>
      </c>
      <c r="C3130" s="324"/>
      <c r="D3130" s="325"/>
      <c r="E3130" s="326" t="str">
        <f>IF(OR('statement of marks'!$CN79="",E3125=""),"",'statement of marks'!$CN79)</f>
        <v/>
      </c>
      <c r="F3130" s="326" t="str">
        <f>IF(OR('statement of marks'!$CN79="",F3125=""),"",'statement of marks'!$CN79)</f>
        <v/>
      </c>
      <c r="G3130" s="326" t="str">
        <f>IF(OR('statement of marks'!$CN79="",G3125=""),"",'statement of marks'!$CN79)</f>
        <v/>
      </c>
      <c r="H3130" s="321"/>
    </row>
    <row r="3131" spans="1:8" ht="18.25" customHeight="1">
      <c r="A3131" s="305"/>
      <c r="B3131" s="350" t="str">
        <f>'statement of marks'!$CO$5</f>
        <v>dyk f'k{kk</v>
      </c>
      <c r="C3131" s="324"/>
      <c r="D3131" s="325"/>
      <c r="E3131" s="327" t="str">
        <f>IF(OR('statement of marks'!$CQ79="",E3125=""),"",'statement of marks'!$CQ79)</f>
        <v/>
      </c>
      <c r="F3131" s="327" t="str">
        <f>IF(OR('statement of marks'!$CQ79="",F3125=""),"",'statement of marks'!$CQ79)</f>
        <v/>
      </c>
      <c r="G3131" s="327" t="str">
        <f>IF(OR('statement of marks'!$CQ79="",G3125=""),"",'statement of marks'!$CQ79)</f>
        <v/>
      </c>
      <c r="H3131" s="321"/>
    </row>
    <row r="3132" spans="1:8" ht="18.25" customHeight="1">
      <c r="A3132" s="305"/>
      <c r="B3132" s="328" t="s">
        <v>624</v>
      </c>
      <c r="C3132" s="329" t="str">
        <f>C3125</f>
        <v/>
      </c>
      <c r="D3132" s="329" t="str">
        <f>D3125</f>
        <v/>
      </c>
      <c r="E3132" s="330" t="str">
        <f>E3125</f>
        <v/>
      </c>
      <c r="F3132" s="329" t="str">
        <f>F3125</f>
        <v/>
      </c>
      <c r="G3132" s="329" t="str">
        <f>G3125</f>
        <v/>
      </c>
      <c r="H3132" s="321"/>
    </row>
    <row r="3133" spans="1:8" ht="18.25" customHeight="1">
      <c r="A3133" s="305"/>
      <c r="B3133" s="350" t="str">
        <f>'statement of marks'!$CV$5</f>
        <v>Nk= mifLFkfr</v>
      </c>
      <c r="C3133" s="331"/>
      <c r="D3133" s="331"/>
      <c r="E3133" s="332" t="str">
        <f>IF(OR('statement of marks'!$CV79="",E3125=""),"",'statement of marks'!$CV79)</f>
        <v/>
      </c>
      <c r="F3133" s="332" t="str">
        <f>IF(OR('statement of marks'!$CV79="",F3125=""),"",'statement of marks'!$CV79)</f>
        <v/>
      </c>
      <c r="G3133" s="332" t="str">
        <f>IF(OR('statement of marks'!$CV79="",G3125=""),"",'statement of marks'!$CV79)</f>
        <v/>
      </c>
      <c r="H3133" s="321"/>
    </row>
    <row r="3134" spans="1:8" ht="18.25" customHeight="1">
      <c r="A3134" s="305"/>
      <c r="B3134" s="350" t="str">
        <f>'statement of marks'!$CU$5</f>
        <v>dqy ehfVax</v>
      </c>
      <c r="C3134" s="333"/>
      <c r="D3134" s="333"/>
      <c r="E3134" s="333" t="str">
        <f>IF(OR('statement of marks'!$CU79="",E3125=""),"",'statement of marks'!$CU79)</f>
        <v/>
      </c>
      <c r="F3134" s="333" t="str">
        <f>IF(OR('statement of marks'!$CU79="",F3125=""),"",'statement of marks'!$CU79)</f>
        <v/>
      </c>
      <c r="G3134" s="333" t="str">
        <f>IF(OR('statement of marks'!$CU79="",G3125=""),"",'statement of marks'!$CU79)</f>
        <v/>
      </c>
      <c r="H3134" s="321"/>
    </row>
    <row r="3135" spans="1:8" ht="18.25" customHeight="1">
      <c r="A3135" s="305"/>
      <c r="B3135" s="350" t="s">
        <v>600</v>
      </c>
      <c r="C3135" s="333" t="str">
        <f>IF(OR(C3133="",C3134=""),"",C3133/C3134*100)</f>
        <v/>
      </c>
      <c r="D3135" s="333" t="str">
        <f t="shared" ref="D3135:G3135" si="75">IF(OR(D3133="",D3134=""),"",D3133/D3134*100)</f>
        <v/>
      </c>
      <c r="E3135" s="333" t="str">
        <f t="shared" si="75"/>
        <v/>
      </c>
      <c r="F3135" s="333" t="str">
        <f t="shared" si="75"/>
        <v/>
      </c>
      <c r="G3135" s="333" t="str">
        <f t="shared" si="75"/>
        <v/>
      </c>
      <c r="H3135" s="321"/>
    </row>
    <row r="3136" spans="1:8" ht="18.25" customHeight="1">
      <c r="A3136" s="305"/>
      <c r="B3136" s="350" t="s">
        <v>601</v>
      </c>
      <c r="C3136" s="333"/>
      <c r="D3136" s="333"/>
      <c r="E3136" s="333"/>
      <c r="F3136" s="333"/>
      <c r="G3136" s="333"/>
      <c r="H3136" s="321"/>
    </row>
    <row r="3137" spans="1:8" ht="18.25" customHeight="1">
      <c r="A3137" s="305"/>
      <c r="B3137" s="351" t="s">
        <v>598</v>
      </c>
      <c r="C3137" s="1028" t="str">
        <f>IF('statement of marks'!DE79="","",'statement of marks'!DE79)</f>
        <v/>
      </c>
      <c r="D3137" s="1029"/>
      <c r="E3137" s="1029"/>
      <c r="F3137" s="1029"/>
      <c r="G3137" s="1029"/>
      <c r="H3137" s="1030"/>
    </row>
    <row r="3138" spans="1:8" ht="18.25" customHeight="1">
      <c r="A3138" s="1033"/>
      <c r="B3138" s="1034"/>
      <c r="C3138" s="1026"/>
      <c r="D3138" s="1026"/>
      <c r="E3138" s="1026"/>
      <c r="F3138" s="1026"/>
      <c r="G3138" s="1026"/>
      <c r="H3138" s="1027"/>
    </row>
    <row r="3139" spans="1:8" ht="18.25" customHeight="1" thickBot="1">
      <c r="A3139" s="1031" t="s">
        <v>603</v>
      </c>
      <c r="B3139" s="1032"/>
      <c r="C3139" s="1032" t="s">
        <v>66</v>
      </c>
      <c r="D3139" s="1032"/>
      <c r="E3139" s="1032"/>
      <c r="F3139" s="1035" t="s">
        <v>604</v>
      </c>
      <c r="G3139" s="1035"/>
      <c r="H3139" s="1036"/>
    </row>
    <row r="3140" spans="1:8" ht="18.25" customHeight="1">
      <c r="A3140" s="1015" t="s">
        <v>572</v>
      </c>
      <c r="B3140" s="1016"/>
      <c r="C3140" s="1016"/>
      <c r="D3140" s="1016"/>
      <c r="E3140" s="1016"/>
      <c r="F3140" s="1016"/>
      <c r="G3140" s="1016"/>
      <c r="H3140" s="1017"/>
    </row>
    <row r="3141" spans="1:8" ht="18.25" customHeight="1">
      <c r="A3141" s="1018" t="s">
        <v>591</v>
      </c>
      <c r="B3141" s="1019"/>
      <c r="C3141" s="1019"/>
      <c r="D3141" s="1019"/>
      <c r="E3141" s="1019"/>
      <c r="F3141" s="1019"/>
      <c r="G3141" s="1019"/>
      <c r="H3141" s="1020"/>
    </row>
    <row r="3142" spans="1:8" ht="18.25" customHeight="1">
      <c r="A3142" s="305"/>
      <c r="B3142" s="1021" t="s">
        <v>67</v>
      </c>
      <c r="C3142" s="1021"/>
      <c r="D3142" s="306">
        <f>YEAR(details!F80)</f>
        <v>1900</v>
      </c>
      <c r="E3142" s="352" t="s">
        <v>574</v>
      </c>
      <c r="F3142" s="308" t="str">
        <f>'statement of marks'!$F$3</f>
        <v>2015-16</v>
      </c>
      <c r="G3142" s="1021" t="s">
        <v>575</v>
      </c>
      <c r="H3142" s="1022"/>
    </row>
    <row r="3143" spans="1:8" ht="18.25" customHeight="1">
      <c r="A3143" s="305"/>
      <c r="B3143" s="1000" t="s">
        <v>573</v>
      </c>
      <c r="C3143" s="1001"/>
      <c r="D3143" s="1013" t="str">
        <f>'statement of marks'!$A$1</f>
        <v>jk- ck- ek/;fed fo|ky; uohu] fuEckgsM+k</v>
      </c>
      <c r="E3143" s="1013"/>
      <c r="F3143" s="1013"/>
      <c r="G3143" s="1013"/>
      <c r="H3143" s="1014"/>
    </row>
    <row r="3144" spans="1:8" ht="18.25" customHeight="1">
      <c r="A3144" s="305"/>
      <c r="B3144" s="1000" t="str">
        <f>'statement of marks'!$H$3</f>
        <v xml:space="preserve">fo|ky; dk Mkbl dksM+ </v>
      </c>
      <c r="C3144" s="1001"/>
      <c r="D3144" s="1009" t="str">
        <f>'statement of marks'!$I$3</f>
        <v>00001</v>
      </c>
      <c r="E3144" s="1010"/>
      <c r="F3144" s="1011"/>
      <c r="G3144" s="1011"/>
      <c r="H3144" s="1012"/>
    </row>
    <row r="3145" spans="1:8" ht="18.25" customHeight="1">
      <c r="A3145" s="305"/>
      <c r="B3145" s="1000" t="s">
        <v>560</v>
      </c>
      <c r="C3145" s="1001"/>
      <c r="D3145" s="1013" t="str">
        <f>IF('statement of marks'!H80="","",'statement of marks'!H80)</f>
        <v>v 074</v>
      </c>
      <c r="E3145" s="1013"/>
      <c r="F3145" s="1013"/>
      <c r="G3145" s="1013"/>
      <c r="H3145" s="1014"/>
    </row>
    <row r="3146" spans="1:8" ht="18.25" customHeight="1">
      <c r="A3146" s="305"/>
      <c r="B3146" s="1000" t="s">
        <v>576</v>
      </c>
      <c r="C3146" s="1001"/>
      <c r="D3146" s="309" t="str">
        <f>IF('statement of marks'!C80="B","Nk=",IF('statement of marks'!C80="G","Nk=k",""))</f>
        <v/>
      </c>
      <c r="E3146" s="353" t="s">
        <v>566</v>
      </c>
      <c r="F3146" s="1040" t="str">
        <f>IF('statement of marks'!B80="","",'statement of marks'!B80)</f>
        <v/>
      </c>
      <c r="G3146" s="1040"/>
      <c r="H3146" s="1041"/>
    </row>
    <row r="3147" spans="1:8" ht="18.25" customHeight="1">
      <c r="A3147" s="305"/>
      <c r="B3147" s="1000" t="s">
        <v>562</v>
      </c>
      <c r="C3147" s="1001"/>
      <c r="D3147" s="1013" t="str">
        <f>IF('statement of marks'!J80="","",'statement of marks'!J80)</f>
        <v>l 074</v>
      </c>
      <c r="E3147" s="1013"/>
      <c r="F3147" s="1013"/>
      <c r="G3147" s="1013"/>
      <c r="H3147" s="1014"/>
    </row>
    <row r="3148" spans="1:8" ht="18.25" customHeight="1">
      <c r="A3148" s="305"/>
      <c r="B3148" s="1000" t="s">
        <v>561</v>
      </c>
      <c r="C3148" s="1001"/>
      <c r="D3148" s="1013" t="str">
        <f>IF('statement of marks'!I80="","",'statement of marks'!I80)</f>
        <v>c 074</v>
      </c>
      <c r="E3148" s="1013"/>
      <c r="F3148" s="1013"/>
      <c r="G3148" s="1013"/>
      <c r="H3148" s="1014"/>
    </row>
    <row r="3149" spans="1:8" ht="18.25" customHeight="1">
      <c r="A3149" s="305"/>
      <c r="B3149" s="1000" t="s">
        <v>578</v>
      </c>
      <c r="C3149" s="1001"/>
      <c r="D3149" s="1013" t="str">
        <f>IF(details!M80="","",details!M80)</f>
        <v/>
      </c>
      <c r="E3149" s="1013"/>
      <c r="F3149" s="1013"/>
      <c r="G3149" s="1013"/>
      <c r="H3149" s="1014"/>
    </row>
    <row r="3150" spans="1:8" ht="18.25" customHeight="1">
      <c r="A3150" s="305"/>
      <c r="B3150" s="1000" t="s">
        <v>623</v>
      </c>
      <c r="C3150" s="1001"/>
      <c r="D3150" s="1013" t="str">
        <f>IF(details!N80="","",details!N80)</f>
        <v/>
      </c>
      <c r="E3150" s="1013"/>
      <c r="F3150" s="1013"/>
      <c r="G3150" s="1013"/>
      <c r="H3150" s="1014"/>
    </row>
    <row r="3151" spans="1:8" ht="18.25" customHeight="1">
      <c r="A3151" s="305"/>
      <c r="B3151" s="1000" t="s">
        <v>64</v>
      </c>
      <c r="C3151" s="1001"/>
      <c r="D3151" s="311" t="str">
        <f>'statement of marks'!$D$3</f>
        <v>2 A</v>
      </c>
      <c r="E3151" s="312" t="s">
        <v>564</v>
      </c>
      <c r="F3151" s="313" t="str">
        <f>IF('statement of marks'!E80="","",'statement of marks'!E80)</f>
        <v/>
      </c>
      <c r="G3151" s="312" t="s">
        <v>577</v>
      </c>
      <c r="H3151" s="314" t="str">
        <f>IF(details!F80="","",details!F80)</f>
        <v/>
      </c>
    </row>
    <row r="3152" spans="1:8" ht="18.25" customHeight="1">
      <c r="A3152" s="305"/>
      <c r="B3152" s="1000" t="s">
        <v>567</v>
      </c>
      <c r="C3152" s="1001"/>
      <c r="D3152" s="1044" t="str">
        <f>IF('statement of marks'!F80="","",'statement of marks'!F80)</f>
        <v/>
      </c>
      <c r="E3152" s="1044"/>
      <c r="F3152" s="1044"/>
      <c r="G3152" s="1044"/>
      <c r="H3152" s="1045"/>
    </row>
    <row r="3153" spans="1:8" ht="18.25" customHeight="1">
      <c r="A3153" s="305"/>
      <c r="B3153" s="1000" t="s">
        <v>568</v>
      </c>
      <c r="C3153" s="1001"/>
      <c r="D3153" s="1037" t="str">
        <f>IF('statement of marks'!G80="","",'statement of marks'!G80)</f>
        <v/>
      </c>
      <c r="E3153" s="1037"/>
      <c r="F3153" s="1037"/>
      <c r="G3153" s="1037"/>
      <c r="H3153" s="1038"/>
    </row>
    <row r="3154" spans="1:8" ht="18.25" customHeight="1">
      <c r="A3154" s="305"/>
      <c r="B3154" s="1023" t="s">
        <v>579</v>
      </c>
      <c r="C3154" s="1024"/>
      <c r="D3154" s="1024"/>
      <c r="E3154" s="1025"/>
      <c r="F3154" s="1046" t="str">
        <f>IF(details!P80="","",details!P80)</f>
        <v/>
      </c>
      <c r="G3154" s="1046"/>
      <c r="H3154" s="1047"/>
    </row>
    <row r="3155" spans="1:8" ht="18.25" customHeight="1">
      <c r="A3155" s="305"/>
      <c r="B3155" s="1000" t="s">
        <v>583</v>
      </c>
      <c r="C3155" s="1001"/>
      <c r="D3155" s="1013" t="str">
        <f>IF(details!L80="","",details!L80)</f>
        <v>Ik 074</v>
      </c>
      <c r="E3155" s="1013"/>
      <c r="F3155" s="1013"/>
      <c r="G3155" s="1013"/>
      <c r="H3155" s="1014"/>
    </row>
    <row r="3156" spans="1:8" ht="18.25" customHeight="1">
      <c r="A3156" s="305"/>
      <c r="B3156" s="1000" t="s">
        <v>584</v>
      </c>
      <c r="C3156" s="1001"/>
      <c r="D3156" s="1013" t="str">
        <f>IF(details!O80="","",details!O80)</f>
        <v/>
      </c>
      <c r="E3156" s="1013"/>
      <c r="F3156" s="1013"/>
      <c r="G3156" s="1013"/>
      <c r="H3156" s="1014"/>
    </row>
    <row r="3157" spans="1:8" ht="18.25" customHeight="1">
      <c r="A3157" s="305"/>
      <c r="B3157" s="1000" t="s">
        <v>585</v>
      </c>
      <c r="C3157" s="1001"/>
      <c r="D3157" s="354" t="str">
        <f>IF('statement of marks'!CX80="mRrh.kZ",'statement of marks'!$D$3,"")</f>
        <v/>
      </c>
      <c r="E3157" s="1003" t="s">
        <v>586</v>
      </c>
      <c r="F3157" s="1003"/>
      <c r="G3157" s="1042" t="str">
        <f>IF(D3157="","",D3157+1)</f>
        <v/>
      </c>
      <c r="H3157" s="1043"/>
    </row>
    <row r="3158" spans="1:8" ht="18.25" customHeight="1">
      <c r="A3158" s="305"/>
      <c r="B3158" s="1000" t="s">
        <v>587</v>
      </c>
      <c r="C3158" s="1001"/>
      <c r="D3158" s="1049">
        <f>IF(details!$L$4="","",details!$L$4)</f>
        <v>42460</v>
      </c>
      <c r="E3158" s="1050"/>
      <c r="F3158" s="1003"/>
      <c r="G3158" s="1003"/>
      <c r="H3158" s="1048"/>
    </row>
    <row r="3159" spans="1:8" ht="18.25" customHeight="1">
      <c r="A3159" s="305"/>
      <c r="B3159" s="1003"/>
      <c r="C3159" s="1003"/>
      <c r="D3159" s="1004"/>
      <c r="E3159" s="1005"/>
      <c r="F3159" s="1002"/>
      <c r="G3159" s="1002"/>
      <c r="H3159" s="1008"/>
    </row>
    <row r="3160" spans="1:8" ht="18.25" customHeight="1">
      <c r="A3160" s="305"/>
      <c r="B3160" s="1003" t="str">
        <f>IF(details!$H$4="","",details!$H$4)</f>
        <v>Jherh js[kk oekZ</v>
      </c>
      <c r="C3160" s="1003"/>
      <c r="D3160" s="1004"/>
      <c r="E3160" s="1005"/>
      <c r="F3160" s="1002" t="str">
        <f>IF(details!$E$4="","",details!$E$4)</f>
        <v>Jh jk/ks';ke tk'kh</v>
      </c>
      <c r="G3160" s="1002"/>
      <c r="H3160" s="1008"/>
    </row>
    <row r="3161" spans="1:8" ht="18.25" customHeight="1">
      <c r="A3161" s="1039" t="s">
        <v>588</v>
      </c>
      <c r="B3161" s="1002"/>
      <c r="C3161" s="1002"/>
      <c r="D3161" s="1002" t="s">
        <v>589</v>
      </c>
      <c r="E3161" s="1002"/>
      <c r="F3161" s="1002" t="s">
        <v>590</v>
      </c>
      <c r="G3161" s="1002"/>
      <c r="H3161" s="1008"/>
    </row>
    <row r="3162" spans="1:8" ht="18.25" customHeight="1">
      <c r="A3162" s="1018" t="s">
        <v>599</v>
      </c>
      <c r="B3162" s="1019"/>
      <c r="C3162" s="1019"/>
      <c r="D3162" s="1019"/>
      <c r="E3162" s="1019"/>
      <c r="F3162" s="1019"/>
      <c r="G3162" s="1019"/>
      <c r="H3162" s="1020"/>
    </row>
    <row r="3163" spans="1:8" ht="18.25" customHeight="1">
      <c r="A3163" s="305"/>
      <c r="B3163" s="351" t="s">
        <v>560</v>
      </c>
      <c r="C3163" s="1013" t="str">
        <f>IF('statement of marks'!H80="","",'statement of marks'!H80)</f>
        <v>v 074</v>
      </c>
      <c r="D3163" s="1013"/>
      <c r="E3163" s="1013"/>
      <c r="F3163" s="1013"/>
      <c r="G3163" s="1013"/>
      <c r="H3163" s="1014"/>
    </row>
    <row r="3164" spans="1:8" ht="18.25" customHeight="1">
      <c r="A3164" s="305"/>
      <c r="B3164" s="351" t="s">
        <v>561</v>
      </c>
      <c r="C3164" s="1013" t="str">
        <f>IF('statement of marks'!I80="","",'statement of marks'!I80)</f>
        <v>c 074</v>
      </c>
      <c r="D3164" s="1013"/>
      <c r="E3164" s="1013"/>
      <c r="F3164" s="1013"/>
      <c r="G3164" s="1013"/>
      <c r="H3164" s="1014"/>
    </row>
    <row r="3165" spans="1:8" ht="18.25" customHeight="1">
      <c r="A3165" s="305"/>
      <c r="B3165" s="351" t="s">
        <v>562</v>
      </c>
      <c r="C3165" s="1013" t="str">
        <f>IF('statement of marks'!J80="","",'statement of marks'!J80)</f>
        <v>l 074</v>
      </c>
      <c r="D3165" s="1013"/>
      <c r="E3165" s="1013"/>
      <c r="F3165" s="1013"/>
      <c r="G3165" s="1013"/>
      <c r="H3165" s="1014"/>
    </row>
    <row r="3166" spans="1:8" ht="18.25" customHeight="1">
      <c r="A3166" s="305"/>
      <c r="B3166" s="351" t="s">
        <v>567</v>
      </c>
      <c r="C3166" s="317" t="str">
        <f>IF('statement of marks'!F80="","",'statement of marks'!F80)</f>
        <v/>
      </c>
      <c r="D3166" s="318" t="s">
        <v>602</v>
      </c>
      <c r="E3166" s="1037" t="str">
        <f>IF('statement of marks'!G80="","",'statement of marks'!G80)</f>
        <v/>
      </c>
      <c r="F3166" s="1037"/>
      <c r="G3166" s="1037"/>
      <c r="H3166" s="1038"/>
    </row>
    <row r="3167" spans="1:8" ht="18.25" customHeight="1">
      <c r="A3167" s="305"/>
      <c r="B3167" s="351" t="s">
        <v>565</v>
      </c>
      <c r="C3167" s="319" t="s">
        <v>592</v>
      </c>
      <c r="D3167" s="320" t="s">
        <v>593</v>
      </c>
      <c r="E3167" s="320" t="s">
        <v>594</v>
      </c>
      <c r="F3167" s="320" t="s">
        <v>595</v>
      </c>
      <c r="G3167" s="320" t="s">
        <v>596</v>
      </c>
      <c r="H3167" s="321"/>
    </row>
    <row r="3168" spans="1:8" ht="18.25" customHeight="1">
      <c r="A3168" s="305"/>
      <c r="B3168" s="350" t="s">
        <v>597</v>
      </c>
      <c r="C3168" s="323" t="str">
        <f>IF(AND('statement of marks'!$D$3=1,'statement of marks'!CX80="mRrh.kZ"),'statement of marks'!$F$3,"")</f>
        <v/>
      </c>
      <c r="D3168" s="323" t="str">
        <f>IF(AND('statement of marks'!$D$3=2,'statement of marks'!CX80="mRrh.kZ"),'statement of marks'!$F$3,"")</f>
        <v/>
      </c>
      <c r="E3168" s="323" t="str">
        <f>IF(AND('statement of marks'!$D$3=3,'statement of marks'!CX80="mRrh.kZ"),'statement of marks'!$F$3,"")</f>
        <v/>
      </c>
      <c r="F3168" s="323" t="str">
        <f>IF(AND('statement of marks'!$D$3=4,'statement of marks'!CX80="mRrh.kZ"),'statement of marks'!$F$3,"")</f>
        <v/>
      </c>
      <c r="G3168" s="323" t="str">
        <f>IF(AND('statement of marks'!$D$3=5,'statement of marks'!CX80="mRrh.kZ"),'statement of marks'!$F$3,"")</f>
        <v/>
      </c>
      <c r="H3168" s="321"/>
    </row>
    <row r="3169" spans="1:8" ht="18.25" customHeight="1">
      <c r="A3169" s="305"/>
      <c r="B3169" s="350" t="str">
        <f>'statement of marks'!$BZ$5</f>
        <v>fgUnh</v>
      </c>
      <c r="C3169" s="324"/>
      <c r="D3169" s="325"/>
      <c r="E3169" s="326" t="str">
        <f>IF(OR('statement of marks'!$CB80="",E3168=""),"",'statement of marks'!$CB80)</f>
        <v/>
      </c>
      <c r="F3169" s="326" t="str">
        <f>IF(OR('statement of marks'!$CB80="",F3168=""),"",'statement of marks'!$CB80)</f>
        <v/>
      </c>
      <c r="G3169" s="326" t="str">
        <f>IF(OR('statement of marks'!$CB80="",G3168=""),"",'statement of marks'!$CB80)</f>
        <v/>
      </c>
      <c r="H3169" s="321"/>
    </row>
    <row r="3170" spans="1:8" ht="18.25" customHeight="1">
      <c r="A3170" s="305"/>
      <c r="B3170" s="350" t="str">
        <f>'statement of marks'!$CC$5</f>
        <v>vaxszth</v>
      </c>
      <c r="C3170" s="324"/>
      <c r="D3170" s="325"/>
      <c r="E3170" s="326" t="str">
        <f>IF(OR('statement of marks'!$CE80="",E3168=""),"",'statement of marks'!$CE80)</f>
        <v/>
      </c>
      <c r="F3170" s="326" t="str">
        <f>IF(OR('statement of marks'!$CE80="",F3168=""),"",'statement of marks'!$CE80)</f>
        <v/>
      </c>
      <c r="G3170" s="326" t="str">
        <f>IF(OR('statement of marks'!$CE80="",G3168=""),"",'statement of marks'!$CE80)</f>
        <v/>
      </c>
      <c r="H3170" s="321"/>
    </row>
    <row r="3171" spans="1:8" ht="18.25" customHeight="1">
      <c r="A3171" s="305"/>
      <c r="B3171" s="350" t="str">
        <f>'statement of marks'!$CF$5</f>
        <v>xf.kr</v>
      </c>
      <c r="C3171" s="324"/>
      <c r="D3171" s="325"/>
      <c r="E3171" s="326" t="str">
        <f>IF(OR('statement of marks'!$CH80="",E3168=""),"",'statement of marks'!$CH80)</f>
        <v/>
      </c>
      <c r="F3171" s="326" t="str">
        <f>IF(OR('statement of marks'!$CH80="",F3168=""),"",'statement of marks'!$CH80)</f>
        <v/>
      </c>
      <c r="G3171" s="326" t="str">
        <f>IF(OR('statement of marks'!$CH80="",G3168=""),"",'statement of marks'!$CH80)</f>
        <v/>
      </c>
      <c r="H3171" s="321"/>
    </row>
    <row r="3172" spans="1:8" ht="18.25" customHeight="1">
      <c r="A3172" s="305"/>
      <c r="B3172" s="350" t="str">
        <f>'statement of marks'!$CI$5</f>
        <v>Ik;kZoj.k v/;;u</v>
      </c>
      <c r="C3172" s="324"/>
      <c r="D3172" s="325"/>
      <c r="E3172" s="326" t="str">
        <f>IF(OR('statement of marks'!$CK80="",E3169=""),"",'statement of marks'!$CK80)</f>
        <v/>
      </c>
      <c r="F3172" s="326" t="str">
        <f>IF(OR('statement of marks'!$CK80="",F3169=""),"",'statement of marks'!$CK80)</f>
        <v/>
      </c>
      <c r="G3172" s="326" t="str">
        <f>IF(OR('statement of marks'!$CK80="",G3169=""),"",'statement of marks'!$CK80)</f>
        <v/>
      </c>
      <c r="H3172" s="321"/>
    </row>
    <row r="3173" spans="1:8" ht="18.25" customHeight="1">
      <c r="A3173" s="305"/>
      <c r="B3173" s="350" t="str">
        <f>'statement of marks'!$CL$5</f>
        <v>dk;kZuqHko</v>
      </c>
      <c r="C3173" s="324"/>
      <c r="D3173" s="325"/>
      <c r="E3173" s="326" t="str">
        <f>IF(OR('statement of marks'!$CN80="",E3168=""),"",'statement of marks'!$CN80)</f>
        <v/>
      </c>
      <c r="F3173" s="326" t="str">
        <f>IF(OR('statement of marks'!$CN80="",F3168=""),"",'statement of marks'!$CN80)</f>
        <v/>
      </c>
      <c r="G3173" s="326" t="str">
        <f>IF(OR('statement of marks'!$CN80="",G3168=""),"",'statement of marks'!$CN80)</f>
        <v/>
      </c>
      <c r="H3173" s="321"/>
    </row>
    <row r="3174" spans="1:8" ht="18.25" customHeight="1">
      <c r="A3174" s="305"/>
      <c r="B3174" s="350" t="str">
        <f>'statement of marks'!$CO$5</f>
        <v>dyk f'k{kk</v>
      </c>
      <c r="C3174" s="324"/>
      <c r="D3174" s="325"/>
      <c r="E3174" s="327" t="str">
        <f>IF(OR('statement of marks'!$CQ80="",E3168=""),"",'statement of marks'!$CQ80)</f>
        <v/>
      </c>
      <c r="F3174" s="327" t="str">
        <f>IF(OR('statement of marks'!$CQ80="",F3168=""),"",'statement of marks'!$CQ80)</f>
        <v/>
      </c>
      <c r="G3174" s="327" t="str">
        <f>IF(OR('statement of marks'!$CQ80="",G3168=""),"",'statement of marks'!$CQ80)</f>
        <v/>
      </c>
      <c r="H3174" s="321"/>
    </row>
    <row r="3175" spans="1:8" ht="18.25" customHeight="1">
      <c r="A3175" s="305"/>
      <c r="B3175" s="328" t="s">
        <v>624</v>
      </c>
      <c r="C3175" s="329" t="str">
        <f>C3168</f>
        <v/>
      </c>
      <c r="D3175" s="329" t="str">
        <f>D3168</f>
        <v/>
      </c>
      <c r="E3175" s="330" t="str">
        <f>E3168</f>
        <v/>
      </c>
      <c r="F3175" s="329" t="str">
        <f>F3168</f>
        <v/>
      </c>
      <c r="G3175" s="329" t="str">
        <f>G3168</f>
        <v/>
      </c>
      <c r="H3175" s="321"/>
    </row>
    <row r="3176" spans="1:8" ht="18.25" customHeight="1">
      <c r="A3176" s="305"/>
      <c r="B3176" s="350" t="str">
        <f>'statement of marks'!$CV$5</f>
        <v>Nk= mifLFkfr</v>
      </c>
      <c r="C3176" s="331"/>
      <c r="D3176" s="331"/>
      <c r="E3176" s="332" t="str">
        <f>IF(OR('statement of marks'!$CV80="",E3168=""),"",'statement of marks'!$CV80)</f>
        <v/>
      </c>
      <c r="F3176" s="332" t="str">
        <f>IF(OR('statement of marks'!$CV80="",F3168=""),"",'statement of marks'!$CV80)</f>
        <v/>
      </c>
      <c r="G3176" s="332" t="str">
        <f>IF(OR('statement of marks'!$CV80="",G3168=""),"",'statement of marks'!$CV80)</f>
        <v/>
      </c>
      <c r="H3176" s="321"/>
    </row>
    <row r="3177" spans="1:8" ht="18.25" customHeight="1">
      <c r="A3177" s="305"/>
      <c r="B3177" s="350" t="str">
        <f>'statement of marks'!$CU$5</f>
        <v>dqy ehfVax</v>
      </c>
      <c r="C3177" s="333"/>
      <c r="D3177" s="333"/>
      <c r="E3177" s="333" t="str">
        <f>IF(OR('statement of marks'!$CU80="",E3168=""),"",'statement of marks'!$CU80)</f>
        <v/>
      </c>
      <c r="F3177" s="333" t="str">
        <f>IF(OR('statement of marks'!$CU80="",F3168=""),"",'statement of marks'!$CU80)</f>
        <v/>
      </c>
      <c r="G3177" s="333" t="str">
        <f>IF(OR('statement of marks'!$CU80="",G3168=""),"",'statement of marks'!$CU80)</f>
        <v/>
      </c>
      <c r="H3177" s="321"/>
    </row>
    <row r="3178" spans="1:8" ht="18.25" customHeight="1">
      <c r="A3178" s="305"/>
      <c r="B3178" s="350" t="s">
        <v>600</v>
      </c>
      <c r="C3178" s="333" t="str">
        <f>IF(OR(C3176="",C3177=""),"",C3176/C3177*100)</f>
        <v/>
      </c>
      <c r="D3178" s="333" t="str">
        <f t="shared" ref="D3178:G3178" si="76">IF(OR(D3176="",D3177=""),"",D3176/D3177*100)</f>
        <v/>
      </c>
      <c r="E3178" s="333" t="str">
        <f t="shared" si="76"/>
        <v/>
      </c>
      <c r="F3178" s="333" t="str">
        <f t="shared" si="76"/>
        <v/>
      </c>
      <c r="G3178" s="333" t="str">
        <f t="shared" si="76"/>
        <v/>
      </c>
      <c r="H3178" s="321"/>
    </row>
    <row r="3179" spans="1:8" ht="18.25" customHeight="1">
      <c r="A3179" s="305"/>
      <c r="B3179" s="350" t="s">
        <v>601</v>
      </c>
      <c r="C3179" s="333"/>
      <c r="D3179" s="333"/>
      <c r="E3179" s="333"/>
      <c r="F3179" s="333"/>
      <c r="G3179" s="333"/>
      <c r="H3179" s="321"/>
    </row>
    <row r="3180" spans="1:8" ht="18.25" customHeight="1">
      <c r="A3180" s="305"/>
      <c r="B3180" s="351" t="s">
        <v>598</v>
      </c>
      <c r="C3180" s="1028" t="str">
        <f>IF('statement of marks'!DE80="","",'statement of marks'!DE80)</f>
        <v/>
      </c>
      <c r="D3180" s="1029"/>
      <c r="E3180" s="1029"/>
      <c r="F3180" s="1029"/>
      <c r="G3180" s="1029"/>
      <c r="H3180" s="1030"/>
    </row>
    <row r="3181" spans="1:8" ht="18.25" customHeight="1">
      <c r="A3181" s="1033"/>
      <c r="B3181" s="1034"/>
      <c r="C3181" s="1026"/>
      <c r="D3181" s="1026"/>
      <c r="E3181" s="1026"/>
      <c r="F3181" s="1026"/>
      <c r="G3181" s="1026"/>
      <c r="H3181" s="1027"/>
    </row>
    <row r="3182" spans="1:8" ht="18.25" customHeight="1" thickBot="1">
      <c r="A3182" s="1031" t="s">
        <v>603</v>
      </c>
      <c r="B3182" s="1032"/>
      <c r="C3182" s="1032" t="s">
        <v>66</v>
      </c>
      <c r="D3182" s="1032"/>
      <c r="E3182" s="1032"/>
      <c r="F3182" s="1035" t="s">
        <v>604</v>
      </c>
      <c r="G3182" s="1035"/>
      <c r="H3182" s="1036"/>
    </row>
    <row r="3183" spans="1:8" ht="18.25" customHeight="1">
      <c r="A3183" s="1015" t="s">
        <v>572</v>
      </c>
      <c r="B3183" s="1016"/>
      <c r="C3183" s="1016"/>
      <c r="D3183" s="1016"/>
      <c r="E3183" s="1016"/>
      <c r="F3183" s="1016"/>
      <c r="G3183" s="1016"/>
      <c r="H3183" s="1017"/>
    </row>
    <row r="3184" spans="1:8" ht="18.25" customHeight="1">
      <c r="A3184" s="1018" t="s">
        <v>591</v>
      </c>
      <c r="B3184" s="1019"/>
      <c r="C3184" s="1019"/>
      <c r="D3184" s="1019"/>
      <c r="E3184" s="1019"/>
      <c r="F3184" s="1019"/>
      <c r="G3184" s="1019"/>
      <c r="H3184" s="1020"/>
    </row>
    <row r="3185" spans="1:8" ht="18.25" customHeight="1">
      <c r="A3185" s="305"/>
      <c r="B3185" s="1021" t="s">
        <v>67</v>
      </c>
      <c r="C3185" s="1021"/>
      <c r="D3185" s="306">
        <f>YEAR(details!F81)</f>
        <v>1900</v>
      </c>
      <c r="E3185" s="352" t="s">
        <v>574</v>
      </c>
      <c r="F3185" s="308" t="str">
        <f>'statement of marks'!$F$3</f>
        <v>2015-16</v>
      </c>
      <c r="G3185" s="1021" t="s">
        <v>575</v>
      </c>
      <c r="H3185" s="1022"/>
    </row>
    <row r="3186" spans="1:8" ht="18.25" customHeight="1">
      <c r="A3186" s="305"/>
      <c r="B3186" s="1000" t="s">
        <v>573</v>
      </c>
      <c r="C3186" s="1001"/>
      <c r="D3186" s="1013" t="str">
        <f>'statement of marks'!$A$1</f>
        <v>jk- ck- ek/;fed fo|ky; uohu] fuEckgsM+k</v>
      </c>
      <c r="E3186" s="1013"/>
      <c r="F3186" s="1013"/>
      <c r="G3186" s="1013"/>
      <c r="H3186" s="1014"/>
    </row>
    <row r="3187" spans="1:8" ht="18.25" customHeight="1">
      <c r="A3187" s="305"/>
      <c r="B3187" s="1000" t="str">
        <f>'statement of marks'!$H$3</f>
        <v xml:space="preserve">fo|ky; dk Mkbl dksM+ </v>
      </c>
      <c r="C3187" s="1001"/>
      <c r="D3187" s="1009" t="str">
        <f>'statement of marks'!$I$3</f>
        <v>00001</v>
      </c>
      <c r="E3187" s="1010"/>
      <c r="F3187" s="1011"/>
      <c r="G3187" s="1011"/>
      <c r="H3187" s="1012"/>
    </row>
    <row r="3188" spans="1:8" ht="18.25" customHeight="1">
      <c r="A3188" s="305"/>
      <c r="B3188" s="1000" t="s">
        <v>560</v>
      </c>
      <c r="C3188" s="1001"/>
      <c r="D3188" s="1013" t="str">
        <f>IF('statement of marks'!H81="","",'statement of marks'!H81)</f>
        <v>v 075</v>
      </c>
      <c r="E3188" s="1013"/>
      <c r="F3188" s="1013"/>
      <c r="G3188" s="1013"/>
      <c r="H3188" s="1014"/>
    </row>
    <row r="3189" spans="1:8" ht="18.25" customHeight="1">
      <c r="A3189" s="305"/>
      <c r="B3189" s="1000" t="s">
        <v>576</v>
      </c>
      <c r="C3189" s="1001"/>
      <c r="D3189" s="309" t="str">
        <f>IF('statement of marks'!C81="B","Nk=",IF('statement of marks'!C81="G","Nk=k",""))</f>
        <v/>
      </c>
      <c r="E3189" s="353" t="s">
        <v>566</v>
      </c>
      <c r="F3189" s="1040" t="str">
        <f>IF('statement of marks'!B81="","",'statement of marks'!B81)</f>
        <v/>
      </c>
      <c r="G3189" s="1040"/>
      <c r="H3189" s="1041"/>
    </row>
    <row r="3190" spans="1:8" ht="18.25" customHeight="1">
      <c r="A3190" s="305"/>
      <c r="B3190" s="1000" t="s">
        <v>562</v>
      </c>
      <c r="C3190" s="1001"/>
      <c r="D3190" s="1013" t="str">
        <f>IF('statement of marks'!J81="","",'statement of marks'!J81)</f>
        <v>l 075</v>
      </c>
      <c r="E3190" s="1013"/>
      <c r="F3190" s="1013"/>
      <c r="G3190" s="1013"/>
      <c r="H3190" s="1014"/>
    </row>
    <row r="3191" spans="1:8" ht="18.25" customHeight="1">
      <c r="A3191" s="305"/>
      <c r="B3191" s="1000" t="s">
        <v>561</v>
      </c>
      <c r="C3191" s="1001"/>
      <c r="D3191" s="1013" t="str">
        <f>IF('statement of marks'!I81="","",'statement of marks'!I81)</f>
        <v>c 075</v>
      </c>
      <c r="E3191" s="1013"/>
      <c r="F3191" s="1013"/>
      <c r="G3191" s="1013"/>
      <c r="H3191" s="1014"/>
    </row>
    <row r="3192" spans="1:8" ht="18.25" customHeight="1">
      <c r="A3192" s="305"/>
      <c r="B3192" s="1000" t="s">
        <v>578</v>
      </c>
      <c r="C3192" s="1001"/>
      <c r="D3192" s="1013" t="str">
        <f>IF(details!M81="","",details!M81)</f>
        <v/>
      </c>
      <c r="E3192" s="1013"/>
      <c r="F3192" s="1013"/>
      <c r="G3192" s="1013"/>
      <c r="H3192" s="1014"/>
    </row>
    <row r="3193" spans="1:8" ht="18.25" customHeight="1">
      <c r="A3193" s="305"/>
      <c r="B3193" s="1000" t="s">
        <v>623</v>
      </c>
      <c r="C3193" s="1001"/>
      <c r="D3193" s="1013" t="str">
        <f>IF(details!N81="","",details!N81)</f>
        <v/>
      </c>
      <c r="E3193" s="1013"/>
      <c r="F3193" s="1013"/>
      <c r="G3193" s="1013"/>
      <c r="H3193" s="1014"/>
    </row>
    <row r="3194" spans="1:8" ht="18.25" customHeight="1">
      <c r="A3194" s="305"/>
      <c r="B3194" s="1000" t="s">
        <v>64</v>
      </c>
      <c r="C3194" s="1001"/>
      <c r="D3194" s="311" t="str">
        <f>'statement of marks'!$D$3</f>
        <v>2 A</v>
      </c>
      <c r="E3194" s="312" t="s">
        <v>564</v>
      </c>
      <c r="F3194" s="313" t="str">
        <f>IF('statement of marks'!E81="","",'statement of marks'!E81)</f>
        <v/>
      </c>
      <c r="G3194" s="312" t="s">
        <v>577</v>
      </c>
      <c r="H3194" s="314" t="str">
        <f>IF(details!F81="","",details!F81)</f>
        <v/>
      </c>
    </row>
    <row r="3195" spans="1:8" ht="18.25" customHeight="1">
      <c r="A3195" s="305"/>
      <c r="B3195" s="1000" t="s">
        <v>567</v>
      </c>
      <c r="C3195" s="1001"/>
      <c r="D3195" s="1044" t="str">
        <f>IF('statement of marks'!F81="","",'statement of marks'!F81)</f>
        <v/>
      </c>
      <c r="E3195" s="1044"/>
      <c r="F3195" s="1044"/>
      <c r="G3195" s="1044"/>
      <c r="H3195" s="1045"/>
    </row>
    <row r="3196" spans="1:8" ht="18.25" customHeight="1">
      <c r="A3196" s="305"/>
      <c r="B3196" s="1000" t="s">
        <v>568</v>
      </c>
      <c r="C3196" s="1001"/>
      <c r="D3196" s="1037" t="str">
        <f>IF('statement of marks'!G81="","",'statement of marks'!G81)</f>
        <v/>
      </c>
      <c r="E3196" s="1037"/>
      <c r="F3196" s="1037"/>
      <c r="G3196" s="1037"/>
      <c r="H3196" s="1038"/>
    </row>
    <row r="3197" spans="1:8" ht="18.25" customHeight="1">
      <c r="A3197" s="305"/>
      <c r="B3197" s="1023" t="s">
        <v>579</v>
      </c>
      <c r="C3197" s="1024"/>
      <c r="D3197" s="1024"/>
      <c r="E3197" s="1025"/>
      <c r="F3197" s="1046" t="str">
        <f>IF(details!P81="","",details!P81)</f>
        <v/>
      </c>
      <c r="G3197" s="1046"/>
      <c r="H3197" s="1047"/>
    </row>
    <row r="3198" spans="1:8" ht="18.25" customHeight="1">
      <c r="A3198" s="305"/>
      <c r="B3198" s="1000" t="s">
        <v>583</v>
      </c>
      <c r="C3198" s="1001"/>
      <c r="D3198" s="1013" t="str">
        <f>IF(details!L81="","",details!L81)</f>
        <v>Ik 075</v>
      </c>
      <c r="E3198" s="1013"/>
      <c r="F3198" s="1013"/>
      <c r="G3198" s="1013"/>
      <c r="H3198" s="1014"/>
    </row>
    <row r="3199" spans="1:8" ht="18.25" customHeight="1">
      <c r="A3199" s="305"/>
      <c r="B3199" s="1000" t="s">
        <v>584</v>
      </c>
      <c r="C3199" s="1001"/>
      <c r="D3199" s="1013" t="str">
        <f>IF(details!O81="","",details!O81)</f>
        <v/>
      </c>
      <c r="E3199" s="1013"/>
      <c r="F3199" s="1013"/>
      <c r="G3199" s="1013"/>
      <c r="H3199" s="1014"/>
    </row>
    <row r="3200" spans="1:8" ht="18.25" customHeight="1">
      <c r="A3200" s="305"/>
      <c r="B3200" s="1000" t="s">
        <v>585</v>
      </c>
      <c r="C3200" s="1001"/>
      <c r="D3200" s="354" t="str">
        <f>IF('statement of marks'!CX81="mRrh.kZ",'statement of marks'!$D$3,"")</f>
        <v/>
      </c>
      <c r="E3200" s="1003" t="s">
        <v>586</v>
      </c>
      <c r="F3200" s="1003"/>
      <c r="G3200" s="1042" t="str">
        <f>IF(D3200="","",D3200+1)</f>
        <v/>
      </c>
      <c r="H3200" s="1043"/>
    </row>
    <row r="3201" spans="1:8" ht="18.25" customHeight="1">
      <c r="A3201" s="305"/>
      <c r="B3201" s="1000" t="s">
        <v>587</v>
      </c>
      <c r="C3201" s="1001"/>
      <c r="D3201" s="1049">
        <f>IF(details!$L$4="","",details!$L$4)</f>
        <v>42460</v>
      </c>
      <c r="E3201" s="1050"/>
      <c r="F3201" s="1003"/>
      <c r="G3201" s="1003"/>
      <c r="H3201" s="1048"/>
    </row>
    <row r="3202" spans="1:8" ht="18.25" customHeight="1">
      <c r="A3202" s="305"/>
      <c r="B3202" s="1003"/>
      <c r="C3202" s="1003"/>
      <c r="D3202" s="1004"/>
      <c r="E3202" s="1005"/>
      <c r="F3202" s="1002"/>
      <c r="G3202" s="1002"/>
      <c r="H3202" s="1008"/>
    </row>
    <row r="3203" spans="1:8" ht="18.25" customHeight="1">
      <c r="A3203" s="305"/>
      <c r="B3203" s="1003" t="str">
        <f>IF(details!$H$4="","",details!$H$4)</f>
        <v>Jherh js[kk oekZ</v>
      </c>
      <c r="C3203" s="1003"/>
      <c r="D3203" s="1004"/>
      <c r="E3203" s="1005"/>
      <c r="F3203" s="1002" t="str">
        <f>IF(details!$E$4="","",details!$E$4)</f>
        <v>Jh jk/ks';ke tk'kh</v>
      </c>
      <c r="G3203" s="1002"/>
      <c r="H3203" s="1008"/>
    </row>
    <row r="3204" spans="1:8" ht="18.25" customHeight="1">
      <c r="A3204" s="1039" t="s">
        <v>588</v>
      </c>
      <c r="B3204" s="1002"/>
      <c r="C3204" s="1002"/>
      <c r="D3204" s="1002" t="s">
        <v>589</v>
      </c>
      <c r="E3204" s="1002"/>
      <c r="F3204" s="1002" t="s">
        <v>590</v>
      </c>
      <c r="G3204" s="1002"/>
      <c r="H3204" s="1008"/>
    </row>
    <row r="3205" spans="1:8" ht="18.25" customHeight="1">
      <c r="A3205" s="1018" t="s">
        <v>599</v>
      </c>
      <c r="B3205" s="1019"/>
      <c r="C3205" s="1019"/>
      <c r="D3205" s="1019"/>
      <c r="E3205" s="1019"/>
      <c r="F3205" s="1019"/>
      <c r="G3205" s="1019"/>
      <c r="H3205" s="1020"/>
    </row>
    <row r="3206" spans="1:8" ht="18.25" customHeight="1">
      <c r="A3206" s="305"/>
      <c r="B3206" s="351" t="s">
        <v>560</v>
      </c>
      <c r="C3206" s="1013" t="str">
        <f>IF('statement of marks'!H81="","",'statement of marks'!H81)</f>
        <v>v 075</v>
      </c>
      <c r="D3206" s="1013"/>
      <c r="E3206" s="1013"/>
      <c r="F3206" s="1013"/>
      <c r="G3206" s="1013"/>
      <c r="H3206" s="1014"/>
    </row>
    <row r="3207" spans="1:8" ht="18.25" customHeight="1">
      <c r="A3207" s="305"/>
      <c r="B3207" s="351" t="s">
        <v>561</v>
      </c>
      <c r="C3207" s="1013" t="str">
        <f>IF('statement of marks'!I81="","",'statement of marks'!I81)</f>
        <v>c 075</v>
      </c>
      <c r="D3207" s="1013"/>
      <c r="E3207" s="1013"/>
      <c r="F3207" s="1013"/>
      <c r="G3207" s="1013"/>
      <c r="H3207" s="1014"/>
    </row>
    <row r="3208" spans="1:8" ht="18.25" customHeight="1">
      <c r="A3208" s="305"/>
      <c r="B3208" s="351" t="s">
        <v>562</v>
      </c>
      <c r="C3208" s="1013" t="str">
        <f>IF('statement of marks'!J81="","",'statement of marks'!J81)</f>
        <v>l 075</v>
      </c>
      <c r="D3208" s="1013"/>
      <c r="E3208" s="1013"/>
      <c r="F3208" s="1013"/>
      <c r="G3208" s="1013"/>
      <c r="H3208" s="1014"/>
    </row>
    <row r="3209" spans="1:8" ht="18.25" customHeight="1">
      <c r="A3209" s="305"/>
      <c r="B3209" s="351" t="s">
        <v>567</v>
      </c>
      <c r="C3209" s="317" t="str">
        <f>IF('statement of marks'!F81="","",'statement of marks'!F81)</f>
        <v/>
      </c>
      <c r="D3209" s="318" t="s">
        <v>602</v>
      </c>
      <c r="E3209" s="1037" t="str">
        <f>IF('statement of marks'!G81="","",'statement of marks'!G81)</f>
        <v/>
      </c>
      <c r="F3209" s="1037"/>
      <c r="G3209" s="1037"/>
      <c r="H3209" s="1038"/>
    </row>
    <row r="3210" spans="1:8" ht="18.25" customHeight="1">
      <c r="A3210" s="305"/>
      <c r="B3210" s="351" t="s">
        <v>565</v>
      </c>
      <c r="C3210" s="319" t="s">
        <v>592</v>
      </c>
      <c r="D3210" s="320" t="s">
        <v>593</v>
      </c>
      <c r="E3210" s="320" t="s">
        <v>594</v>
      </c>
      <c r="F3210" s="320" t="s">
        <v>595</v>
      </c>
      <c r="G3210" s="320" t="s">
        <v>596</v>
      </c>
      <c r="H3210" s="321"/>
    </row>
    <row r="3211" spans="1:8" ht="18.25" customHeight="1">
      <c r="A3211" s="305"/>
      <c r="B3211" s="350" t="s">
        <v>597</v>
      </c>
      <c r="C3211" s="323" t="str">
        <f>IF(AND('statement of marks'!$D$3=1,'statement of marks'!CX81="mRrh.kZ"),'statement of marks'!$F$3,"")</f>
        <v/>
      </c>
      <c r="D3211" s="323" t="str">
        <f>IF(AND('statement of marks'!$D$3=2,'statement of marks'!CX81="mRrh.kZ"),'statement of marks'!$F$3,"")</f>
        <v/>
      </c>
      <c r="E3211" s="323" t="str">
        <f>IF(AND('statement of marks'!$D$3=3,'statement of marks'!CX81="mRrh.kZ"),'statement of marks'!$F$3,"")</f>
        <v/>
      </c>
      <c r="F3211" s="323" t="str">
        <f>IF(AND('statement of marks'!$D$3=4,'statement of marks'!CX81="mRrh.kZ"),'statement of marks'!$F$3,"")</f>
        <v/>
      </c>
      <c r="G3211" s="323" t="str">
        <f>IF(AND('statement of marks'!$D$3=5,'statement of marks'!CX81="mRrh.kZ"),'statement of marks'!$F$3,"")</f>
        <v/>
      </c>
      <c r="H3211" s="321"/>
    </row>
    <row r="3212" spans="1:8" ht="18.25" customHeight="1">
      <c r="A3212" s="305"/>
      <c r="B3212" s="350" t="str">
        <f>'statement of marks'!$BZ$5</f>
        <v>fgUnh</v>
      </c>
      <c r="C3212" s="324"/>
      <c r="D3212" s="325"/>
      <c r="E3212" s="326" t="str">
        <f>IF(OR('statement of marks'!$CB81="",E3211=""),"",'statement of marks'!$CB81)</f>
        <v/>
      </c>
      <c r="F3212" s="326" t="str">
        <f>IF(OR('statement of marks'!$CB81="",F3211=""),"",'statement of marks'!$CB81)</f>
        <v/>
      </c>
      <c r="G3212" s="326" t="str">
        <f>IF(OR('statement of marks'!$CB81="",G3211=""),"",'statement of marks'!$CB81)</f>
        <v/>
      </c>
      <c r="H3212" s="321"/>
    </row>
    <row r="3213" spans="1:8" ht="18.25" customHeight="1">
      <c r="A3213" s="305"/>
      <c r="B3213" s="350" t="str">
        <f>'statement of marks'!$CC$5</f>
        <v>vaxszth</v>
      </c>
      <c r="C3213" s="324"/>
      <c r="D3213" s="325"/>
      <c r="E3213" s="326" t="str">
        <f>IF(OR('statement of marks'!$CE81="",E3211=""),"",'statement of marks'!$CE81)</f>
        <v/>
      </c>
      <c r="F3213" s="326" t="str">
        <f>IF(OR('statement of marks'!$CE81="",F3211=""),"",'statement of marks'!$CE81)</f>
        <v/>
      </c>
      <c r="G3213" s="326" t="str">
        <f>IF(OR('statement of marks'!$CE81="",G3211=""),"",'statement of marks'!$CE81)</f>
        <v/>
      </c>
      <c r="H3213" s="321"/>
    </row>
    <row r="3214" spans="1:8" ht="18.25" customHeight="1">
      <c r="A3214" s="305"/>
      <c r="B3214" s="350" t="str">
        <f>'statement of marks'!$CF$5</f>
        <v>xf.kr</v>
      </c>
      <c r="C3214" s="324"/>
      <c r="D3214" s="325"/>
      <c r="E3214" s="326" t="str">
        <f>IF(OR('statement of marks'!$CH81="",E3211=""),"",'statement of marks'!$CH81)</f>
        <v/>
      </c>
      <c r="F3214" s="326" t="str">
        <f>IF(OR('statement of marks'!$CH81="",F3211=""),"",'statement of marks'!$CH81)</f>
        <v/>
      </c>
      <c r="G3214" s="326" t="str">
        <f>IF(OR('statement of marks'!$CH81="",G3211=""),"",'statement of marks'!$CH81)</f>
        <v/>
      </c>
      <c r="H3214" s="321"/>
    </row>
    <row r="3215" spans="1:8" ht="18.25" customHeight="1">
      <c r="A3215" s="305"/>
      <c r="B3215" s="350" t="str">
        <f>'statement of marks'!$CI$5</f>
        <v>Ik;kZoj.k v/;;u</v>
      </c>
      <c r="C3215" s="324"/>
      <c r="D3215" s="325"/>
      <c r="E3215" s="326" t="str">
        <f>IF(OR('statement of marks'!$CK81="",E3212=""),"",'statement of marks'!$CK81)</f>
        <v/>
      </c>
      <c r="F3215" s="326" t="str">
        <f>IF(OR('statement of marks'!$CK81="",F3212=""),"",'statement of marks'!$CK81)</f>
        <v/>
      </c>
      <c r="G3215" s="326" t="str">
        <f>IF(OR('statement of marks'!$CK81="",G3212=""),"",'statement of marks'!$CK81)</f>
        <v/>
      </c>
      <c r="H3215" s="321"/>
    </row>
    <row r="3216" spans="1:8" ht="18.25" customHeight="1">
      <c r="A3216" s="305"/>
      <c r="B3216" s="350" t="str">
        <f>'statement of marks'!$CL$5</f>
        <v>dk;kZuqHko</v>
      </c>
      <c r="C3216" s="324"/>
      <c r="D3216" s="325"/>
      <c r="E3216" s="326" t="str">
        <f>IF(OR('statement of marks'!$CN81="",E3211=""),"",'statement of marks'!$CN81)</f>
        <v/>
      </c>
      <c r="F3216" s="326" t="str">
        <f>IF(OR('statement of marks'!$CN81="",F3211=""),"",'statement of marks'!$CN81)</f>
        <v/>
      </c>
      <c r="G3216" s="326" t="str">
        <f>IF(OR('statement of marks'!$CN81="",G3211=""),"",'statement of marks'!$CN81)</f>
        <v/>
      </c>
      <c r="H3216" s="321"/>
    </row>
    <row r="3217" spans="1:8" ht="18.25" customHeight="1">
      <c r="A3217" s="305"/>
      <c r="B3217" s="350" t="str">
        <f>'statement of marks'!$CO$5</f>
        <v>dyk f'k{kk</v>
      </c>
      <c r="C3217" s="324"/>
      <c r="D3217" s="325"/>
      <c r="E3217" s="327" t="str">
        <f>IF(OR('statement of marks'!$CQ81="",E3211=""),"",'statement of marks'!$CQ81)</f>
        <v/>
      </c>
      <c r="F3217" s="327" t="str">
        <f>IF(OR('statement of marks'!$CQ81="",F3211=""),"",'statement of marks'!$CQ81)</f>
        <v/>
      </c>
      <c r="G3217" s="327" t="str">
        <f>IF(OR('statement of marks'!$CQ81="",G3211=""),"",'statement of marks'!$CQ81)</f>
        <v/>
      </c>
      <c r="H3217" s="321"/>
    </row>
    <row r="3218" spans="1:8" ht="18.25" customHeight="1">
      <c r="A3218" s="305"/>
      <c r="B3218" s="328" t="s">
        <v>624</v>
      </c>
      <c r="C3218" s="329" t="str">
        <f>C3211</f>
        <v/>
      </c>
      <c r="D3218" s="329" t="str">
        <f>D3211</f>
        <v/>
      </c>
      <c r="E3218" s="330" t="str">
        <f>E3211</f>
        <v/>
      </c>
      <c r="F3218" s="329" t="str">
        <f>F3211</f>
        <v/>
      </c>
      <c r="G3218" s="329" t="str">
        <f>G3211</f>
        <v/>
      </c>
      <c r="H3218" s="321"/>
    </row>
    <row r="3219" spans="1:8" ht="18.25" customHeight="1">
      <c r="A3219" s="305"/>
      <c r="B3219" s="350" t="str">
        <f>'statement of marks'!$CV$5</f>
        <v>Nk= mifLFkfr</v>
      </c>
      <c r="C3219" s="331"/>
      <c r="D3219" s="331"/>
      <c r="E3219" s="332" t="str">
        <f>IF(OR('statement of marks'!$CV81="",E3211=""),"",'statement of marks'!$CV81)</f>
        <v/>
      </c>
      <c r="F3219" s="332" t="str">
        <f>IF(OR('statement of marks'!$CV81="",F3211=""),"",'statement of marks'!$CV81)</f>
        <v/>
      </c>
      <c r="G3219" s="332" t="str">
        <f>IF(OR('statement of marks'!$CV81="",G3211=""),"",'statement of marks'!$CV81)</f>
        <v/>
      </c>
      <c r="H3219" s="321"/>
    </row>
    <row r="3220" spans="1:8" ht="18.25" customHeight="1">
      <c r="A3220" s="305"/>
      <c r="B3220" s="350" t="str">
        <f>'statement of marks'!$CU$5</f>
        <v>dqy ehfVax</v>
      </c>
      <c r="C3220" s="333"/>
      <c r="D3220" s="333"/>
      <c r="E3220" s="333" t="str">
        <f>IF(OR('statement of marks'!$CU81="",E3211=""),"",'statement of marks'!$CU81)</f>
        <v/>
      </c>
      <c r="F3220" s="333" t="str">
        <f>IF(OR('statement of marks'!$CU81="",F3211=""),"",'statement of marks'!$CU81)</f>
        <v/>
      </c>
      <c r="G3220" s="333" t="str">
        <f>IF(OR('statement of marks'!$CU81="",G3211=""),"",'statement of marks'!$CU81)</f>
        <v/>
      </c>
      <c r="H3220" s="321"/>
    </row>
    <row r="3221" spans="1:8" ht="18.25" customHeight="1">
      <c r="A3221" s="305"/>
      <c r="B3221" s="350" t="s">
        <v>600</v>
      </c>
      <c r="C3221" s="333" t="str">
        <f>IF(OR(C3219="",C3220=""),"",C3219/C3220*100)</f>
        <v/>
      </c>
      <c r="D3221" s="333" t="str">
        <f t="shared" ref="D3221:G3221" si="77">IF(OR(D3219="",D3220=""),"",D3219/D3220*100)</f>
        <v/>
      </c>
      <c r="E3221" s="333" t="str">
        <f t="shared" si="77"/>
        <v/>
      </c>
      <c r="F3221" s="333" t="str">
        <f t="shared" si="77"/>
        <v/>
      </c>
      <c r="G3221" s="333" t="str">
        <f t="shared" si="77"/>
        <v/>
      </c>
      <c r="H3221" s="321"/>
    </row>
    <row r="3222" spans="1:8" ht="18.25" customHeight="1">
      <c r="A3222" s="305"/>
      <c r="B3222" s="350" t="s">
        <v>601</v>
      </c>
      <c r="C3222" s="333"/>
      <c r="D3222" s="333"/>
      <c r="E3222" s="333"/>
      <c r="F3222" s="333"/>
      <c r="G3222" s="333"/>
      <c r="H3222" s="321"/>
    </row>
    <row r="3223" spans="1:8" ht="18.25" customHeight="1">
      <c r="A3223" s="305"/>
      <c r="B3223" s="351" t="s">
        <v>598</v>
      </c>
      <c r="C3223" s="1028" t="str">
        <f>IF('statement of marks'!DE81="","",'statement of marks'!DE81)</f>
        <v/>
      </c>
      <c r="D3223" s="1029"/>
      <c r="E3223" s="1029"/>
      <c r="F3223" s="1029"/>
      <c r="G3223" s="1029"/>
      <c r="H3223" s="1030"/>
    </row>
    <row r="3224" spans="1:8" ht="18.25" customHeight="1">
      <c r="A3224" s="1033"/>
      <c r="B3224" s="1034"/>
      <c r="C3224" s="1026"/>
      <c r="D3224" s="1026"/>
      <c r="E3224" s="1026"/>
      <c r="F3224" s="1026"/>
      <c r="G3224" s="1026"/>
      <c r="H3224" s="1027"/>
    </row>
    <row r="3225" spans="1:8" ht="18.25" customHeight="1" thickBot="1">
      <c r="A3225" s="1031" t="s">
        <v>603</v>
      </c>
      <c r="B3225" s="1032"/>
      <c r="C3225" s="1032" t="s">
        <v>66</v>
      </c>
      <c r="D3225" s="1032"/>
      <c r="E3225" s="1032"/>
      <c r="F3225" s="1035" t="s">
        <v>604</v>
      </c>
      <c r="G3225" s="1035"/>
      <c r="H3225" s="1036"/>
    </row>
    <row r="3226" spans="1:8" ht="18.25" customHeight="1">
      <c r="A3226" s="1015" t="s">
        <v>572</v>
      </c>
      <c r="B3226" s="1016"/>
      <c r="C3226" s="1016"/>
      <c r="D3226" s="1016"/>
      <c r="E3226" s="1016"/>
      <c r="F3226" s="1016"/>
      <c r="G3226" s="1016"/>
      <c r="H3226" s="1017"/>
    </row>
    <row r="3227" spans="1:8" ht="18.25" customHeight="1">
      <c r="A3227" s="1018" t="s">
        <v>591</v>
      </c>
      <c r="B3227" s="1019"/>
      <c r="C3227" s="1019"/>
      <c r="D3227" s="1019"/>
      <c r="E3227" s="1019"/>
      <c r="F3227" s="1019"/>
      <c r="G3227" s="1019"/>
      <c r="H3227" s="1020"/>
    </row>
    <row r="3228" spans="1:8" ht="18.25" customHeight="1">
      <c r="A3228" s="305"/>
      <c r="B3228" s="1021" t="s">
        <v>67</v>
      </c>
      <c r="C3228" s="1021"/>
      <c r="D3228" s="306">
        <f>YEAR(details!F82)</f>
        <v>1900</v>
      </c>
      <c r="E3228" s="352" t="s">
        <v>574</v>
      </c>
      <c r="F3228" s="308" t="str">
        <f>'statement of marks'!$F$3</f>
        <v>2015-16</v>
      </c>
      <c r="G3228" s="1021" t="s">
        <v>575</v>
      </c>
      <c r="H3228" s="1022"/>
    </row>
    <row r="3229" spans="1:8" ht="18.25" customHeight="1">
      <c r="A3229" s="305"/>
      <c r="B3229" s="1000" t="s">
        <v>573</v>
      </c>
      <c r="C3229" s="1001"/>
      <c r="D3229" s="1013" t="str">
        <f>'statement of marks'!$A$1</f>
        <v>jk- ck- ek/;fed fo|ky; uohu] fuEckgsM+k</v>
      </c>
      <c r="E3229" s="1013"/>
      <c r="F3229" s="1013"/>
      <c r="G3229" s="1013"/>
      <c r="H3229" s="1014"/>
    </row>
    <row r="3230" spans="1:8" ht="18.25" customHeight="1">
      <c r="A3230" s="305"/>
      <c r="B3230" s="1000" t="str">
        <f>'statement of marks'!$H$3</f>
        <v xml:space="preserve">fo|ky; dk Mkbl dksM+ </v>
      </c>
      <c r="C3230" s="1001"/>
      <c r="D3230" s="1009" t="str">
        <f>'statement of marks'!$I$3</f>
        <v>00001</v>
      </c>
      <c r="E3230" s="1010"/>
      <c r="F3230" s="1011"/>
      <c r="G3230" s="1011"/>
      <c r="H3230" s="1012"/>
    </row>
    <row r="3231" spans="1:8" ht="18.25" customHeight="1">
      <c r="A3231" s="305"/>
      <c r="B3231" s="1000" t="s">
        <v>560</v>
      </c>
      <c r="C3231" s="1001"/>
      <c r="D3231" s="1013" t="str">
        <f>IF('statement of marks'!H82="","",'statement of marks'!H82)</f>
        <v>v 076</v>
      </c>
      <c r="E3231" s="1013"/>
      <c r="F3231" s="1013"/>
      <c r="G3231" s="1013"/>
      <c r="H3231" s="1014"/>
    </row>
    <row r="3232" spans="1:8" ht="18.25" customHeight="1">
      <c r="A3232" s="305"/>
      <c r="B3232" s="1000" t="s">
        <v>576</v>
      </c>
      <c r="C3232" s="1001"/>
      <c r="D3232" s="309" t="str">
        <f>IF('statement of marks'!C82="B","Nk=",IF('statement of marks'!C82="G","Nk=k",""))</f>
        <v/>
      </c>
      <c r="E3232" s="353" t="s">
        <v>566</v>
      </c>
      <c r="F3232" s="1040" t="str">
        <f>IF('statement of marks'!B82="","",'statement of marks'!B82)</f>
        <v/>
      </c>
      <c r="G3232" s="1040"/>
      <c r="H3232" s="1041"/>
    </row>
    <row r="3233" spans="1:8" ht="18.25" customHeight="1">
      <c r="A3233" s="305"/>
      <c r="B3233" s="1000" t="s">
        <v>562</v>
      </c>
      <c r="C3233" s="1001"/>
      <c r="D3233" s="1013" t="str">
        <f>IF('statement of marks'!J82="","",'statement of marks'!J82)</f>
        <v>l 076</v>
      </c>
      <c r="E3233" s="1013"/>
      <c r="F3233" s="1013"/>
      <c r="G3233" s="1013"/>
      <c r="H3233" s="1014"/>
    </row>
    <row r="3234" spans="1:8" ht="18.25" customHeight="1">
      <c r="A3234" s="305"/>
      <c r="B3234" s="1000" t="s">
        <v>561</v>
      </c>
      <c r="C3234" s="1001"/>
      <c r="D3234" s="1013" t="str">
        <f>IF('statement of marks'!I82="","",'statement of marks'!I82)</f>
        <v>c 076</v>
      </c>
      <c r="E3234" s="1013"/>
      <c r="F3234" s="1013"/>
      <c r="G3234" s="1013"/>
      <c r="H3234" s="1014"/>
    </row>
    <row r="3235" spans="1:8" ht="18.25" customHeight="1">
      <c r="A3235" s="305"/>
      <c r="B3235" s="1000" t="s">
        <v>578</v>
      </c>
      <c r="C3235" s="1001"/>
      <c r="D3235" s="1013" t="str">
        <f>IF(details!M82="","",details!M82)</f>
        <v/>
      </c>
      <c r="E3235" s="1013"/>
      <c r="F3235" s="1013"/>
      <c r="G3235" s="1013"/>
      <c r="H3235" s="1014"/>
    </row>
    <row r="3236" spans="1:8" ht="18.25" customHeight="1">
      <c r="A3236" s="305"/>
      <c r="B3236" s="1000" t="s">
        <v>623</v>
      </c>
      <c r="C3236" s="1001"/>
      <c r="D3236" s="1013" t="str">
        <f>IF(details!N82="","",details!N82)</f>
        <v/>
      </c>
      <c r="E3236" s="1013"/>
      <c r="F3236" s="1013"/>
      <c r="G3236" s="1013"/>
      <c r="H3236" s="1014"/>
    </row>
    <row r="3237" spans="1:8" ht="18.25" customHeight="1">
      <c r="A3237" s="305"/>
      <c r="B3237" s="1000" t="s">
        <v>64</v>
      </c>
      <c r="C3237" s="1001"/>
      <c r="D3237" s="311" t="str">
        <f>'statement of marks'!$D$3</f>
        <v>2 A</v>
      </c>
      <c r="E3237" s="312" t="s">
        <v>564</v>
      </c>
      <c r="F3237" s="313" t="str">
        <f>IF('statement of marks'!E82="","",'statement of marks'!E82)</f>
        <v/>
      </c>
      <c r="G3237" s="312" t="s">
        <v>577</v>
      </c>
      <c r="H3237" s="314" t="str">
        <f>IF(details!F82="","",details!F82)</f>
        <v/>
      </c>
    </row>
    <row r="3238" spans="1:8" ht="18.25" customHeight="1">
      <c r="A3238" s="305"/>
      <c r="B3238" s="1000" t="s">
        <v>567</v>
      </c>
      <c r="C3238" s="1001"/>
      <c r="D3238" s="1044" t="str">
        <f>IF('statement of marks'!F82="","",'statement of marks'!F82)</f>
        <v/>
      </c>
      <c r="E3238" s="1044"/>
      <c r="F3238" s="1044"/>
      <c r="G3238" s="1044"/>
      <c r="H3238" s="1045"/>
    </row>
    <row r="3239" spans="1:8" ht="18.25" customHeight="1">
      <c r="A3239" s="305"/>
      <c r="B3239" s="1000" t="s">
        <v>568</v>
      </c>
      <c r="C3239" s="1001"/>
      <c r="D3239" s="1037" t="str">
        <f>IF('statement of marks'!G82="","",'statement of marks'!G82)</f>
        <v/>
      </c>
      <c r="E3239" s="1037"/>
      <c r="F3239" s="1037"/>
      <c r="G3239" s="1037"/>
      <c r="H3239" s="1038"/>
    </row>
    <row r="3240" spans="1:8" ht="18.25" customHeight="1">
      <c r="A3240" s="305"/>
      <c r="B3240" s="1023" t="s">
        <v>579</v>
      </c>
      <c r="C3240" s="1024"/>
      <c r="D3240" s="1024"/>
      <c r="E3240" s="1025"/>
      <c r="F3240" s="1046" t="str">
        <f>IF(details!P82="","",details!P82)</f>
        <v/>
      </c>
      <c r="G3240" s="1046"/>
      <c r="H3240" s="1047"/>
    </row>
    <row r="3241" spans="1:8" ht="18.25" customHeight="1">
      <c r="A3241" s="305"/>
      <c r="B3241" s="1000" t="s">
        <v>583</v>
      </c>
      <c r="C3241" s="1001"/>
      <c r="D3241" s="1013" t="str">
        <f>IF(details!L82="","",details!L82)</f>
        <v>Ik 076</v>
      </c>
      <c r="E3241" s="1013"/>
      <c r="F3241" s="1013"/>
      <c r="G3241" s="1013"/>
      <c r="H3241" s="1014"/>
    </row>
    <row r="3242" spans="1:8" ht="18.25" customHeight="1">
      <c r="A3242" s="305"/>
      <c r="B3242" s="1000" t="s">
        <v>584</v>
      </c>
      <c r="C3242" s="1001"/>
      <c r="D3242" s="1013" t="str">
        <f>IF(details!O82="","",details!O82)</f>
        <v/>
      </c>
      <c r="E3242" s="1013"/>
      <c r="F3242" s="1013"/>
      <c r="G3242" s="1013"/>
      <c r="H3242" s="1014"/>
    </row>
    <row r="3243" spans="1:8" ht="18.25" customHeight="1">
      <c r="A3243" s="305"/>
      <c r="B3243" s="1000" t="s">
        <v>585</v>
      </c>
      <c r="C3243" s="1001"/>
      <c r="D3243" s="354" t="str">
        <f>IF('statement of marks'!CX82="mRrh.kZ",'statement of marks'!$D$3,"")</f>
        <v/>
      </c>
      <c r="E3243" s="1003" t="s">
        <v>586</v>
      </c>
      <c r="F3243" s="1003"/>
      <c r="G3243" s="1042" t="str">
        <f>IF(D3243="","",D3243+1)</f>
        <v/>
      </c>
      <c r="H3243" s="1043"/>
    </row>
    <row r="3244" spans="1:8" ht="18.25" customHeight="1">
      <c r="A3244" s="305"/>
      <c r="B3244" s="1000" t="s">
        <v>587</v>
      </c>
      <c r="C3244" s="1001"/>
      <c r="D3244" s="1049">
        <f>IF(details!$L$4="","",details!$L$4)</f>
        <v>42460</v>
      </c>
      <c r="E3244" s="1050"/>
      <c r="F3244" s="1003"/>
      <c r="G3244" s="1003"/>
      <c r="H3244" s="1048"/>
    </row>
    <row r="3245" spans="1:8" ht="18.25" customHeight="1">
      <c r="A3245" s="305"/>
      <c r="B3245" s="1003"/>
      <c r="C3245" s="1003"/>
      <c r="D3245" s="1004"/>
      <c r="E3245" s="1005"/>
      <c r="F3245" s="1002"/>
      <c r="G3245" s="1002"/>
      <c r="H3245" s="1008"/>
    </row>
    <row r="3246" spans="1:8" ht="18.25" customHeight="1">
      <c r="A3246" s="305"/>
      <c r="B3246" s="1003" t="str">
        <f>IF(details!$H$4="","",details!$H$4)</f>
        <v>Jherh js[kk oekZ</v>
      </c>
      <c r="C3246" s="1003"/>
      <c r="D3246" s="1004"/>
      <c r="E3246" s="1005"/>
      <c r="F3246" s="1002" t="str">
        <f>IF(details!$E$4="","",details!$E$4)</f>
        <v>Jh jk/ks';ke tk'kh</v>
      </c>
      <c r="G3246" s="1002"/>
      <c r="H3246" s="1008"/>
    </row>
    <row r="3247" spans="1:8" ht="18.25" customHeight="1">
      <c r="A3247" s="1039" t="s">
        <v>588</v>
      </c>
      <c r="B3247" s="1002"/>
      <c r="C3247" s="1002"/>
      <c r="D3247" s="1002" t="s">
        <v>589</v>
      </c>
      <c r="E3247" s="1002"/>
      <c r="F3247" s="1002" t="s">
        <v>590</v>
      </c>
      <c r="G3247" s="1002"/>
      <c r="H3247" s="1008"/>
    </row>
    <row r="3248" spans="1:8" ht="18.25" customHeight="1">
      <c r="A3248" s="1018" t="s">
        <v>599</v>
      </c>
      <c r="B3248" s="1019"/>
      <c r="C3248" s="1019"/>
      <c r="D3248" s="1019"/>
      <c r="E3248" s="1019"/>
      <c r="F3248" s="1019"/>
      <c r="G3248" s="1019"/>
      <c r="H3248" s="1020"/>
    </row>
    <row r="3249" spans="1:8" ht="18.25" customHeight="1">
      <c r="A3249" s="305"/>
      <c r="B3249" s="351" t="s">
        <v>560</v>
      </c>
      <c r="C3249" s="1013" t="str">
        <f>IF('statement of marks'!H82="","",'statement of marks'!H82)</f>
        <v>v 076</v>
      </c>
      <c r="D3249" s="1013"/>
      <c r="E3249" s="1013"/>
      <c r="F3249" s="1013"/>
      <c r="G3249" s="1013"/>
      <c r="H3249" s="1014"/>
    </row>
    <row r="3250" spans="1:8" ht="18.25" customHeight="1">
      <c r="A3250" s="305"/>
      <c r="B3250" s="351" t="s">
        <v>561</v>
      </c>
      <c r="C3250" s="1013" t="str">
        <f>IF('statement of marks'!I82="","",'statement of marks'!I82)</f>
        <v>c 076</v>
      </c>
      <c r="D3250" s="1013"/>
      <c r="E3250" s="1013"/>
      <c r="F3250" s="1013"/>
      <c r="G3250" s="1013"/>
      <c r="H3250" s="1014"/>
    </row>
    <row r="3251" spans="1:8" ht="18.25" customHeight="1">
      <c r="A3251" s="305"/>
      <c r="B3251" s="351" t="s">
        <v>562</v>
      </c>
      <c r="C3251" s="1013" t="str">
        <f>IF('statement of marks'!J82="","",'statement of marks'!J82)</f>
        <v>l 076</v>
      </c>
      <c r="D3251" s="1013"/>
      <c r="E3251" s="1013"/>
      <c r="F3251" s="1013"/>
      <c r="G3251" s="1013"/>
      <c r="H3251" s="1014"/>
    </row>
    <row r="3252" spans="1:8" ht="18.25" customHeight="1">
      <c r="A3252" s="305"/>
      <c r="B3252" s="351" t="s">
        <v>567</v>
      </c>
      <c r="C3252" s="317" t="str">
        <f>IF('statement of marks'!F82="","",'statement of marks'!F82)</f>
        <v/>
      </c>
      <c r="D3252" s="318" t="s">
        <v>602</v>
      </c>
      <c r="E3252" s="1037" t="str">
        <f>IF('statement of marks'!G82="","",'statement of marks'!G82)</f>
        <v/>
      </c>
      <c r="F3252" s="1037"/>
      <c r="G3252" s="1037"/>
      <c r="H3252" s="1038"/>
    </row>
    <row r="3253" spans="1:8" ht="18.25" customHeight="1">
      <c r="A3253" s="305"/>
      <c r="B3253" s="351" t="s">
        <v>565</v>
      </c>
      <c r="C3253" s="319" t="s">
        <v>592</v>
      </c>
      <c r="D3253" s="320" t="s">
        <v>593</v>
      </c>
      <c r="E3253" s="320" t="s">
        <v>594</v>
      </c>
      <c r="F3253" s="320" t="s">
        <v>595</v>
      </c>
      <c r="G3253" s="320" t="s">
        <v>596</v>
      </c>
      <c r="H3253" s="321"/>
    </row>
    <row r="3254" spans="1:8" ht="18.25" customHeight="1">
      <c r="A3254" s="305"/>
      <c r="B3254" s="350" t="s">
        <v>597</v>
      </c>
      <c r="C3254" s="323" t="str">
        <f>IF(AND('statement of marks'!$D$3=1,'statement of marks'!CX82="mRrh.kZ"),'statement of marks'!$F$3,"")</f>
        <v/>
      </c>
      <c r="D3254" s="323" t="str">
        <f>IF(AND('statement of marks'!$D$3=2,'statement of marks'!CX82="mRrh.kZ"),'statement of marks'!$F$3,"")</f>
        <v/>
      </c>
      <c r="E3254" s="323" t="str">
        <f>IF(AND('statement of marks'!$D$3=3,'statement of marks'!CX82="mRrh.kZ"),'statement of marks'!$F$3,"")</f>
        <v/>
      </c>
      <c r="F3254" s="323" t="str">
        <f>IF(AND('statement of marks'!$D$3=4,'statement of marks'!CX82="mRrh.kZ"),'statement of marks'!$F$3,"")</f>
        <v/>
      </c>
      <c r="G3254" s="323" t="str">
        <f>IF(AND('statement of marks'!$D$3=5,'statement of marks'!CX82="mRrh.kZ"),'statement of marks'!$F$3,"")</f>
        <v/>
      </c>
      <c r="H3254" s="321"/>
    </row>
    <row r="3255" spans="1:8" ht="18.25" customHeight="1">
      <c r="A3255" s="305"/>
      <c r="B3255" s="350" t="str">
        <f>'statement of marks'!$BZ$5</f>
        <v>fgUnh</v>
      </c>
      <c r="C3255" s="324"/>
      <c r="D3255" s="325"/>
      <c r="E3255" s="326" t="str">
        <f>IF(OR('statement of marks'!$CB82="",E3254=""),"",'statement of marks'!$CB82)</f>
        <v/>
      </c>
      <c r="F3255" s="326" t="str">
        <f>IF(OR('statement of marks'!$CB82="",F3254=""),"",'statement of marks'!$CB82)</f>
        <v/>
      </c>
      <c r="G3255" s="326" t="str">
        <f>IF(OR('statement of marks'!$CB82="",G3254=""),"",'statement of marks'!$CB82)</f>
        <v/>
      </c>
      <c r="H3255" s="321"/>
    </row>
    <row r="3256" spans="1:8" ht="18.25" customHeight="1">
      <c r="A3256" s="305"/>
      <c r="B3256" s="350" t="str">
        <f>'statement of marks'!$CC$5</f>
        <v>vaxszth</v>
      </c>
      <c r="C3256" s="324"/>
      <c r="D3256" s="325"/>
      <c r="E3256" s="326" t="str">
        <f>IF(OR('statement of marks'!$CE82="",E3254=""),"",'statement of marks'!$CE82)</f>
        <v/>
      </c>
      <c r="F3256" s="326" t="str">
        <f>IF(OR('statement of marks'!$CE82="",F3254=""),"",'statement of marks'!$CE82)</f>
        <v/>
      </c>
      <c r="G3256" s="326" t="str">
        <f>IF(OR('statement of marks'!$CE82="",G3254=""),"",'statement of marks'!$CE82)</f>
        <v/>
      </c>
      <c r="H3256" s="321"/>
    </row>
    <row r="3257" spans="1:8" ht="18.25" customHeight="1">
      <c r="A3257" s="305"/>
      <c r="B3257" s="350" t="str">
        <f>'statement of marks'!$CF$5</f>
        <v>xf.kr</v>
      </c>
      <c r="C3257" s="324"/>
      <c r="D3257" s="325"/>
      <c r="E3257" s="326" t="str">
        <f>IF(OR('statement of marks'!$CH82="",E3254=""),"",'statement of marks'!$CH82)</f>
        <v/>
      </c>
      <c r="F3257" s="326" t="str">
        <f>IF(OR('statement of marks'!$CH82="",F3254=""),"",'statement of marks'!$CH82)</f>
        <v/>
      </c>
      <c r="G3257" s="326" t="str">
        <f>IF(OR('statement of marks'!$CH82="",G3254=""),"",'statement of marks'!$CH82)</f>
        <v/>
      </c>
      <c r="H3257" s="321"/>
    </row>
    <row r="3258" spans="1:8" ht="18.25" customHeight="1">
      <c r="A3258" s="305"/>
      <c r="B3258" s="350" t="str">
        <f>'statement of marks'!$CI$5</f>
        <v>Ik;kZoj.k v/;;u</v>
      </c>
      <c r="C3258" s="324"/>
      <c r="D3258" s="325"/>
      <c r="E3258" s="326" t="str">
        <f>IF(OR('statement of marks'!$CK82="",E3255=""),"",'statement of marks'!$CK82)</f>
        <v/>
      </c>
      <c r="F3258" s="326" t="str">
        <f>IF(OR('statement of marks'!$CK82="",F3255=""),"",'statement of marks'!$CK82)</f>
        <v/>
      </c>
      <c r="G3258" s="326" t="str">
        <f>IF(OR('statement of marks'!$CK82="",G3255=""),"",'statement of marks'!$CK82)</f>
        <v/>
      </c>
      <c r="H3258" s="321"/>
    </row>
    <row r="3259" spans="1:8" ht="18.25" customHeight="1">
      <c r="A3259" s="305"/>
      <c r="B3259" s="350" t="str">
        <f>'statement of marks'!$CL$5</f>
        <v>dk;kZuqHko</v>
      </c>
      <c r="C3259" s="324"/>
      <c r="D3259" s="325"/>
      <c r="E3259" s="326" t="str">
        <f>IF(OR('statement of marks'!$CN82="",E3254=""),"",'statement of marks'!$CN82)</f>
        <v/>
      </c>
      <c r="F3259" s="326" t="str">
        <f>IF(OR('statement of marks'!$CN82="",F3254=""),"",'statement of marks'!$CN82)</f>
        <v/>
      </c>
      <c r="G3259" s="326" t="str">
        <f>IF(OR('statement of marks'!$CN82="",G3254=""),"",'statement of marks'!$CN82)</f>
        <v/>
      </c>
      <c r="H3259" s="321"/>
    </row>
    <row r="3260" spans="1:8" ht="18.25" customHeight="1">
      <c r="A3260" s="305"/>
      <c r="B3260" s="350" t="str">
        <f>'statement of marks'!$CO$5</f>
        <v>dyk f'k{kk</v>
      </c>
      <c r="C3260" s="324"/>
      <c r="D3260" s="325"/>
      <c r="E3260" s="327" t="str">
        <f>IF(OR('statement of marks'!$CQ82="",E3254=""),"",'statement of marks'!$CQ82)</f>
        <v/>
      </c>
      <c r="F3260" s="327" t="str">
        <f>IF(OR('statement of marks'!$CQ82="",F3254=""),"",'statement of marks'!$CQ82)</f>
        <v/>
      </c>
      <c r="G3260" s="327" t="str">
        <f>IF(OR('statement of marks'!$CQ82="",G3254=""),"",'statement of marks'!$CQ82)</f>
        <v/>
      </c>
      <c r="H3260" s="321"/>
    </row>
    <row r="3261" spans="1:8" ht="18.25" customHeight="1">
      <c r="A3261" s="305"/>
      <c r="B3261" s="328" t="s">
        <v>624</v>
      </c>
      <c r="C3261" s="329" t="str">
        <f>C3254</f>
        <v/>
      </c>
      <c r="D3261" s="329" t="str">
        <f>D3254</f>
        <v/>
      </c>
      <c r="E3261" s="330" t="str">
        <f>E3254</f>
        <v/>
      </c>
      <c r="F3261" s="329" t="str">
        <f>F3254</f>
        <v/>
      </c>
      <c r="G3261" s="329" t="str">
        <f>G3254</f>
        <v/>
      </c>
      <c r="H3261" s="321"/>
    </row>
    <row r="3262" spans="1:8" ht="18.25" customHeight="1">
      <c r="A3262" s="305"/>
      <c r="B3262" s="350" t="str">
        <f>'statement of marks'!$CV$5</f>
        <v>Nk= mifLFkfr</v>
      </c>
      <c r="C3262" s="331"/>
      <c r="D3262" s="331"/>
      <c r="E3262" s="332" t="str">
        <f>IF(OR('statement of marks'!$CV82="",E3254=""),"",'statement of marks'!$CV82)</f>
        <v/>
      </c>
      <c r="F3262" s="332" t="str">
        <f>IF(OR('statement of marks'!$CV82="",F3254=""),"",'statement of marks'!$CV82)</f>
        <v/>
      </c>
      <c r="G3262" s="332" t="str">
        <f>IF(OR('statement of marks'!$CV82="",G3254=""),"",'statement of marks'!$CV82)</f>
        <v/>
      </c>
      <c r="H3262" s="321"/>
    </row>
    <row r="3263" spans="1:8" ht="18.25" customHeight="1">
      <c r="A3263" s="305"/>
      <c r="B3263" s="350" t="str">
        <f>'statement of marks'!$CU$5</f>
        <v>dqy ehfVax</v>
      </c>
      <c r="C3263" s="333"/>
      <c r="D3263" s="333"/>
      <c r="E3263" s="333" t="str">
        <f>IF(OR('statement of marks'!$CU82="",E3254=""),"",'statement of marks'!$CU82)</f>
        <v/>
      </c>
      <c r="F3263" s="333" t="str">
        <f>IF(OR('statement of marks'!$CU82="",F3254=""),"",'statement of marks'!$CU82)</f>
        <v/>
      </c>
      <c r="G3263" s="333" t="str">
        <f>IF(OR('statement of marks'!$CU82="",G3254=""),"",'statement of marks'!$CU82)</f>
        <v/>
      </c>
      <c r="H3263" s="321"/>
    </row>
    <row r="3264" spans="1:8" ht="18.25" customHeight="1">
      <c r="A3264" s="305"/>
      <c r="B3264" s="350" t="s">
        <v>600</v>
      </c>
      <c r="C3264" s="333" t="str">
        <f>IF(OR(C3262="",C3263=""),"",C3262/C3263*100)</f>
        <v/>
      </c>
      <c r="D3264" s="333" t="str">
        <f t="shared" ref="D3264:G3264" si="78">IF(OR(D3262="",D3263=""),"",D3262/D3263*100)</f>
        <v/>
      </c>
      <c r="E3264" s="333" t="str">
        <f t="shared" si="78"/>
        <v/>
      </c>
      <c r="F3264" s="333" t="str">
        <f t="shared" si="78"/>
        <v/>
      </c>
      <c r="G3264" s="333" t="str">
        <f t="shared" si="78"/>
        <v/>
      </c>
      <c r="H3264" s="321"/>
    </row>
    <row r="3265" spans="1:8" ht="18.25" customHeight="1">
      <c r="A3265" s="305"/>
      <c r="B3265" s="350" t="s">
        <v>601</v>
      </c>
      <c r="C3265" s="333"/>
      <c r="D3265" s="333"/>
      <c r="E3265" s="333"/>
      <c r="F3265" s="333"/>
      <c r="G3265" s="333"/>
      <c r="H3265" s="321"/>
    </row>
    <row r="3266" spans="1:8" ht="18.25" customHeight="1">
      <c r="A3266" s="305"/>
      <c r="B3266" s="351" t="s">
        <v>598</v>
      </c>
      <c r="C3266" s="1028" t="str">
        <f>IF('statement of marks'!DE82="","",'statement of marks'!DE82)</f>
        <v/>
      </c>
      <c r="D3266" s="1029"/>
      <c r="E3266" s="1029"/>
      <c r="F3266" s="1029"/>
      <c r="G3266" s="1029"/>
      <c r="H3266" s="1030"/>
    </row>
    <row r="3267" spans="1:8" ht="18.25" customHeight="1">
      <c r="A3267" s="1033"/>
      <c r="B3267" s="1034"/>
      <c r="C3267" s="1026"/>
      <c r="D3267" s="1026"/>
      <c r="E3267" s="1026"/>
      <c r="F3267" s="1026"/>
      <c r="G3267" s="1026"/>
      <c r="H3267" s="1027"/>
    </row>
    <row r="3268" spans="1:8" ht="18.25" customHeight="1" thickBot="1">
      <c r="A3268" s="1031" t="s">
        <v>603</v>
      </c>
      <c r="B3268" s="1032"/>
      <c r="C3268" s="1032" t="s">
        <v>66</v>
      </c>
      <c r="D3268" s="1032"/>
      <c r="E3268" s="1032"/>
      <c r="F3268" s="1035" t="s">
        <v>604</v>
      </c>
      <c r="G3268" s="1035"/>
      <c r="H3268" s="1036"/>
    </row>
    <row r="3269" spans="1:8" ht="18.25" customHeight="1">
      <c r="A3269" s="1015" t="s">
        <v>572</v>
      </c>
      <c r="B3269" s="1016"/>
      <c r="C3269" s="1016"/>
      <c r="D3269" s="1016"/>
      <c r="E3269" s="1016"/>
      <c r="F3269" s="1016"/>
      <c r="G3269" s="1016"/>
      <c r="H3269" s="1017"/>
    </row>
    <row r="3270" spans="1:8" ht="18.25" customHeight="1">
      <c r="A3270" s="1018" t="s">
        <v>591</v>
      </c>
      <c r="B3270" s="1019"/>
      <c r="C3270" s="1019"/>
      <c r="D3270" s="1019"/>
      <c r="E3270" s="1019"/>
      <c r="F3270" s="1019"/>
      <c r="G3270" s="1019"/>
      <c r="H3270" s="1020"/>
    </row>
    <row r="3271" spans="1:8" ht="18.25" customHeight="1">
      <c r="A3271" s="305"/>
      <c r="B3271" s="1021" t="s">
        <v>67</v>
      </c>
      <c r="C3271" s="1021"/>
      <c r="D3271" s="306">
        <f>YEAR(details!F83)</f>
        <v>1900</v>
      </c>
      <c r="E3271" s="352" t="s">
        <v>574</v>
      </c>
      <c r="F3271" s="308" t="str">
        <f>'statement of marks'!$F$3</f>
        <v>2015-16</v>
      </c>
      <c r="G3271" s="1021" t="s">
        <v>575</v>
      </c>
      <c r="H3271" s="1022"/>
    </row>
    <row r="3272" spans="1:8" ht="18.25" customHeight="1">
      <c r="A3272" s="305"/>
      <c r="B3272" s="1000" t="s">
        <v>573</v>
      </c>
      <c r="C3272" s="1001"/>
      <c r="D3272" s="1013" t="str">
        <f>'statement of marks'!$A$1</f>
        <v>jk- ck- ek/;fed fo|ky; uohu] fuEckgsM+k</v>
      </c>
      <c r="E3272" s="1013"/>
      <c r="F3272" s="1013"/>
      <c r="G3272" s="1013"/>
      <c r="H3272" s="1014"/>
    </row>
    <row r="3273" spans="1:8" ht="18.25" customHeight="1">
      <c r="A3273" s="305"/>
      <c r="B3273" s="1000" t="str">
        <f>'statement of marks'!$H$3</f>
        <v xml:space="preserve">fo|ky; dk Mkbl dksM+ </v>
      </c>
      <c r="C3273" s="1001"/>
      <c r="D3273" s="1009" t="str">
        <f>'statement of marks'!$I$3</f>
        <v>00001</v>
      </c>
      <c r="E3273" s="1010"/>
      <c r="F3273" s="1011"/>
      <c r="G3273" s="1011"/>
      <c r="H3273" s="1012"/>
    </row>
    <row r="3274" spans="1:8" ht="18.25" customHeight="1">
      <c r="A3274" s="305"/>
      <c r="B3274" s="1000" t="s">
        <v>560</v>
      </c>
      <c r="C3274" s="1001"/>
      <c r="D3274" s="1013" t="str">
        <f>IF('statement of marks'!H83="","",'statement of marks'!H83)</f>
        <v>v 077</v>
      </c>
      <c r="E3274" s="1013"/>
      <c r="F3274" s="1013"/>
      <c r="G3274" s="1013"/>
      <c r="H3274" s="1014"/>
    </row>
    <row r="3275" spans="1:8" ht="18.25" customHeight="1">
      <c r="A3275" s="305"/>
      <c r="B3275" s="1000" t="s">
        <v>576</v>
      </c>
      <c r="C3275" s="1001"/>
      <c r="D3275" s="309" t="str">
        <f>IF('statement of marks'!C83="B","Nk=",IF('statement of marks'!C83="G","Nk=k",""))</f>
        <v/>
      </c>
      <c r="E3275" s="353" t="s">
        <v>566</v>
      </c>
      <c r="F3275" s="1040" t="str">
        <f>IF('statement of marks'!B83="","",'statement of marks'!B83)</f>
        <v/>
      </c>
      <c r="G3275" s="1040"/>
      <c r="H3275" s="1041"/>
    </row>
    <row r="3276" spans="1:8" ht="18.25" customHeight="1">
      <c r="A3276" s="305"/>
      <c r="B3276" s="1000" t="s">
        <v>562</v>
      </c>
      <c r="C3276" s="1001"/>
      <c r="D3276" s="1013" t="str">
        <f>IF('statement of marks'!J83="","",'statement of marks'!J83)</f>
        <v>l 077</v>
      </c>
      <c r="E3276" s="1013"/>
      <c r="F3276" s="1013"/>
      <c r="G3276" s="1013"/>
      <c r="H3276" s="1014"/>
    </row>
    <row r="3277" spans="1:8" ht="18.25" customHeight="1">
      <c r="A3277" s="305"/>
      <c r="B3277" s="1000" t="s">
        <v>561</v>
      </c>
      <c r="C3277" s="1001"/>
      <c r="D3277" s="1013" t="str">
        <f>IF('statement of marks'!I83="","",'statement of marks'!I83)</f>
        <v>c 077</v>
      </c>
      <c r="E3277" s="1013"/>
      <c r="F3277" s="1013"/>
      <c r="G3277" s="1013"/>
      <c r="H3277" s="1014"/>
    </row>
    <row r="3278" spans="1:8" ht="18.25" customHeight="1">
      <c r="A3278" s="305"/>
      <c r="B3278" s="1000" t="s">
        <v>578</v>
      </c>
      <c r="C3278" s="1001"/>
      <c r="D3278" s="1013" t="str">
        <f>IF(details!M83="","",details!M83)</f>
        <v/>
      </c>
      <c r="E3278" s="1013"/>
      <c r="F3278" s="1013"/>
      <c r="G3278" s="1013"/>
      <c r="H3278" s="1014"/>
    </row>
    <row r="3279" spans="1:8" ht="18.25" customHeight="1">
      <c r="A3279" s="305"/>
      <c r="B3279" s="1000" t="s">
        <v>623</v>
      </c>
      <c r="C3279" s="1001"/>
      <c r="D3279" s="1013" t="str">
        <f>IF(details!N83="","",details!N83)</f>
        <v/>
      </c>
      <c r="E3279" s="1013"/>
      <c r="F3279" s="1013"/>
      <c r="G3279" s="1013"/>
      <c r="H3279" s="1014"/>
    </row>
    <row r="3280" spans="1:8" ht="18.25" customHeight="1">
      <c r="A3280" s="305"/>
      <c r="B3280" s="1000" t="s">
        <v>64</v>
      </c>
      <c r="C3280" s="1001"/>
      <c r="D3280" s="311" t="str">
        <f>'statement of marks'!$D$3</f>
        <v>2 A</v>
      </c>
      <c r="E3280" s="312" t="s">
        <v>564</v>
      </c>
      <c r="F3280" s="313" t="str">
        <f>IF('statement of marks'!E83="","",'statement of marks'!E83)</f>
        <v/>
      </c>
      <c r="G3280" s="312" t="s">
        <v>577</v>
      </c>
      <c r="H3280" s="314" t="str">
        <f>IF(details!F83="","",details!F83)</f>
        <v/>
      </c>
    </row>
    <row r="3281" spans="1:8" ht="18.25" customHeight="1">
      <c r="A3281" s="305"/>
      <c r="B3281" s="1000" t="s">
        <v>567</v>
      </c>
      <c r="C3281" s="1001"/>
      <c r="D3281" s="1044" t="str">
        <f>IF('statement of marks'!F83="","",'statement of marks'!F83)</f>
        <v/>
      </c>
      <c r="E3281" s="1044"/>
      <c r="F3281" s="1044"/>
      <c r="G3281" s="1044"/>
      <c r="H3281" s="1045"/>
    </row>
    <row r="3282" spans="1:8" ht="18.25" customHeight="1">
      <c r="A3282" s="305"/>
      <c r="B3282" s="1000" t="s">
        <v>568</v>
      </c>
      <c r="C3282" s="1001"/>
      <c r="D3282" s="1037" t="str">
        <f>IF('statement of marks'!G83="","",'statement of marks'!G83)</f>
        <v/>
      </c>
      <c r="E3282" s="1037"/>
      <c r="F3282" s="1037"/>
      <c r="G3282" s="1037"/>
      <c r="H3282" s="1038"/>
    </row>
    <row r="3283" spans="1:8" ht="18.25" customHeight="1">
      <c r="A3283" s="305"/>
      <c r="B3283" s="1023" t="s">
        <v>579</v>
      </c>
      <c r="C3283" s="1024"/>
      <c r="D3283" s="1024"/>
      <c r="E3283" s="1025"/>
      <c r="F3283" s="1046" t="str">
        <f>IF(details!P83="","",details!P83)</f>
        <v/>
      </c>
      <c r="G3283" s="1046"/>
      <c r="H3283" s="1047"/>
    </row>
    <row r="3284" spans="1:8" ht="18.25" customHeight="1">
      <c r="A3284" s="305"/>
      <c r="B3284" s="1000" t="s">
        <v>583</v>
      </c>
      <c r="C3284" s="1001"/>
      <c r="D3284" s="1013" t="str">
        <f>IF(details!L83="","",details!L83)</f>
        <v>Ik 077</v>
      </c>
      <c r="E3284" s="1013"/>
      <c r="F3284" s="1013"/>
      <c r="G3284" s="1013"/>
      <c r="H3284" s="1014"/>
    </row>
    <row r="3285" spans="1:8" ht="18.25" customHeight="1">
      <c r="A3285" s="305"/>
      <c r="B3285" s="1000" t="s">
        <v>584</v>
      </c>
      <c r="C3285" s="1001"/>
      <c r="D3285" s="1013" t="str">
        <f>IF(details!O83="","",details!O83)</f>
        <v/>
      </c>
      <c r="E3285" s="1013"/>
      <c r="F3285" s="1013"/>
      <c r="G3285" s="1013"/>
      <c r="H3285" s="1014"/>
    </row>
    <row r="3286" spans="1:8" ht="18.25" customHeight="1">
      <c r="A3286" s="305"/>
      <c r="B3286" s="1000" t="s">
        <v>585</v>
      </c>
      <c r="C3286" s="1001"/>
      <c r="D3286" s="354" t="str">
        <f>IF('statement of marks'!CX83="mRrh.kZ",'statement of marks'!$D$3,"")</f>
        <v/>
      </c>
      <c r="E3286" s="1003" t="s">
        <v>586</v>
      </c>
      <c r="F3286" s="1003"/>
      <c r="G3286" s="1042" t="str">
        <f>IF(D3286="","",D3286+1)</f>
        <v/>
      </c>
      <c r="H3286" s="1043"/>
    </row>
    <row r="3287" spans="1:8" ht="18.25" customHeight="1">
      <c r="A3287" s="305"/>
      <c r="B3287" s="1000" t="s">
        <v>587</v>
      </c>
      <c r="C3287" s="1001"/>
      <c r="D3287" s="1049">
        <f>IF(details!$L$4="","",details!$L$4)</f>
        <v>42460</v>
      </c>
      <c r="E3287" s="1050"/>
      <c r="F3287" s="1003"/>
      <c r="G3287" s="1003"/>
      <c r="H3287" s="1048"/>
    </row>
    <row r="3288" spans="1:8" ht="18.25" customHeight="1">
      <c r="A3288" s="305"/>
      <c r="B3288" s="1003"/>
      <c r="C3288" s="1003"/>
      <c r="D3288" s="1004"/>
      <c r="E3288" s="1005"/>
      <c r="F3288" s="1002"/>
      <c r="G3288" s="1002"/>
      <c r="H3288" s="1008"/>
    </row>
    <row r="3289" spans="1:8" ht="18.25" customHeight="1">
      <c r="A3289" s="305"/>
      <c r="B3289" s="1003" t="str">
        <f>IF(details!$H$4="","",details!$H$4)</f>
        <v>Jherh js[kk oekZ</v>
      </c>
      <c r="C3289" s="1003"/>
      <c r="D3289" s="1004"/>
      <c r="E3289" s="1005"/>
      <c r="F3289" s="1002" t="str">
        <f>IF(details!$E$4="","",details!$E$4)</f>
        <v>Jh jk/ks';ke tk'kh</v>
      </c>
      <c r="G3289" s="1002"/>
      <c r="H3289" s="1008"/>
    </row>
    <row r="3290" spans="1:8" ht="18.25" customHeight="1">
      <c r="A3290" s="1039" t="s">
        <v>588</v>
      </c>
      <c r="B3290" s="1002"/>
      <c r="C3290" s="1002"/>
      <c r="D3290" s="1002" t="s">
        <v>589</v>
      </c>
      <c r="E3290" s="1002"/>
      <c r="F3290" s="1002" t="s">
        <v>590</v>
      </c>
      <c r="G3290" s="1002"/>
      <c r="H3290" s="1008"/>
    </row>
    <row r="3291" spans="1:8" ht="18.25" customHeight="1">
      <c r="A3291" s="1018" t="s">
        <v>599</v>
      </c>
      <c r="B3291" s="1019"/>
      <c r="C3291" s="1019"/>
      <c r="D3291" s="1019"/>
      <c r="E3291" s="1019"/>
      <c r="F3291" s="1019"/>
      <c r="G3291" s="1019"/>
      <c r="H3291" s="1020"/>
    </row>
    <row r="3292" spans="1:8" ht="18.25" customHeight="1">
      <c r="A3292" s="305"/>
      <c r="B3292" s="351" t="s">
        <v>560</v>
      </c>
      <c r="C3292" s="1013" t="str">
        <f>IF('statement of marks'!H83="","",'statement of marks'!H83)</f>
        <v>v 077</v>
      </c>
      <c r="D3292" s="1013"/>
      <c r="E3292" s="1013"/>
      <c r="F3292" s="1013"/>
      <c r="G3292" s="1013"/>
      <c r="H3292" s="1014"/>
    </row>
    <row r="3293" spans="1:8" ht="18.25" customHeight="1">
      <c r="A3293" s="305"/>
      <c r="B3293" s="351" t="s">
        <v>561</v>
      </c>
      <c r="C3293" s="1013" t="str">
        <f>IF('statement of marks'!I83="","",'statement of marks'!I83)</f>
        <v>c 077</v>
      </c>
      <c r="D3293" s="1013"/>
      <c r="E3293" s="1013"/>
      <c r="F3293" s="1013"/>
      <c r="G3293" s="1013"/>
      <c r="H3293" s="1014"/>
    </row>
    <row r="3294" spans="1:8" ht="18.25" customHeight="1">
      <c r="A3294" s="305"/>
      <c r="B3294" s="351" t="s">
        <v>562</v>
      </c>
      <c r="C3294" s="1013" t="str">
        <f>IF('statement of marks'!J83="","",'statement of marks'!J83)</f>
        <v>l 077</v>
      </c>
      <c r="D3294" s="1013"/>
      <c r="E3294" s="1013"/>
      <c r="F3294" s="1013"/>
      <c r="G3294" s="1013"/>
      <c r="H3294" s="1014"/>
    </row>
    <row r="3295" spans="1:8" ht="18.25" customHeight="1">
      <c r="A3295" s="305"/>
      <c r="B3295" s="351" t="s">
        <v>567</v>
      </c>
      <c r="C3295" s="317" t="str">
        <f>IF('statement of marks'!F83="","",'statement of marks'!F83)</f>
        <v/>
      </c>
      <c r="D3295" s="318" t="s">
        <v>602</v>
      </c>
      <c r="E3295" s="1037" t="str">
        <f>IF('statement of marks'!G83="","",'statement of marks'!G83)</f>
        <v/>
      </c>
      <c r="F3295" s="1037"/>
      <c r="G3295" s="1037"/>
      <c r="H3295" s="1038"/>
    </row>
    <row r="3296" spans="1:8" ht="18.25" customHeight="1">
      <c r="A3296" s="305"/>
      <c r="B3296" s="351" t="s">
        <v>565</v>
      </c>
      <c r="C3296" s="319" t="s">
        <v>592</v>
      </c>
      <c r="D3296" s="320" t="s">
        <v>593</v>
      </c>
      <c r="E3296" s="320" t="s">
        <v>594</v>
      </c>
      <c r="F3296" s="320" t="s">
        <v>595</v>
      </c>
      <c r="G3296" s="320" t="s">
        <v>596</v>
      </c>
      <c r="H3296" s="321"/>
    </row>
    <row r="3297" spans="1:8" ht="18.25" customHeight="1">
      <c r="A3297" s="305"/>
      <c r="B3297" s="350" t="s">
        <v>597</v>
      </c>
      <c r="C3297" s="323" t="str">
        <f>IF(AND('statement of marks'!$D$3=1,'statement of marks'!CX83="mRrh.kZ"),'statement of marks'!$F$3,"")</f>
        <v/>
      </c>
      <c r="D3297" s="323" t="str">
        <f>IF(AND('statement of marks'!$D$3=2,'statement of marks'!CX83="mRrh.kZ"),'statement of marks'!$F$3,"")</f>
        <v/>
      </c>
      <c r="E3297" s="323" t="str">
        <f>IF(AND('statement of marks'!$D$3=3,'statement of marks'!CX83="mRrh.kZ"),'statement of marks'!$F$3,"")</f>
        <v/>
      </c>
      <c r="F3297" s="323" t="str">
        <f>IF(AND('statement of marks'!$D$3=4,'statement of marks'!CX83="mRrh.kZ"),'statement of marks'!$F$3,"")</f>
        <v/>
      </c>
      <c r="G3297" s="323" t="str">
        <f>IF(AND('statement of marks'!$D$3=5,'statement of marks'!CX83="mRrh.kZ"),'statement of marks'!$F$3,"")</f>
        <v/>
      </c>
      <c r="H3297" s="321"/>
    </row>
    <row r="3298" spans="1:8" ht="18.25" customHeight="1">
      <c r="A3298" s="305"/>
      <c r="B3298" s="350" t="str">
        <f>'statement of marks'!$BZ$5</f>
        <v>fgUnh</v>
      </c>
      <c r="C3298" s="324"/>
      <c r="D3298" s="325"/>
      <c r="E3298" s="326" t="str">
        <f>IF(OR('statement of marks'!$CB83="",E3297=""),"",'statement of marks'!$CB83)</f>
        <v/>
      </c>
      <c r="F3298" s="326" t="str">
        <f>IF(OR('statement of marks'!$CB83="",F3297=""),"",'statement of marks'!$CB83)</f>
        <v/>
      </c>
      <c r="G3298" s="326" t="str">
        <f>IF(OR('statement of marks'!$CB83="",G3297=""),"",'statement of marks'!$CB83)</f>
        <v/>
      </c>
      <c r="H3298" s="321"/>
    </row>
    <row r="3299" spans="1:8" ht="18.25" customHeight="1">
      <c r="A3299" s="305"/>
      <c r="B3299" s="350" t="str">
        <f>'statement of marks'!$CC$5</f>
        <v>vaxszth</v>
      </c>
      <c r="C3299" s="324"/>
      <c r="D3299" s="325"/>
      <c r="E3299" s="326" t="str">
        <f>IF(OR('statement of marks'!$CE83="",E3297=""),"",'statement of marks'!$CE83)</f>
        <v/>
      </c>
      <c r="F3299" s="326" t="str">
        <f>IF(OR('statement of marks'!$CE83="",F3297=""),"",'statement of marks'!$CE83)</f>
        <v/>
      </c>
      <c r="G3299" s="326" t="str">
        <f>IF(OR('statement of marks'!$CE83="",G3297=""),"",'statement of marks'!$CE83)</f>
        <v/>
      </c>
      <c r="H3299" s="321"/>
    </row>
    <row r="3300" spans="1:8" ht="18.25" customHeight="1">
      <c r="A3300" s="305"/>
      <c r="B3300" s="350" t="str">
        <f>'statement of marks'!$CF$5</f>
        <v>xf.kr</v>
      </c>
      <c r="C3300" s="324"/>
      <c r="D3300" s="325"/>
      <c r="E3300" s="326" t="str">
        <f>IF(OR('statement of marks'!$CH83="",E3297=""),"",'statement of marks'!$CH83)</f>
        <v/>
      </c>
      <c r="F3300" s="326" t="str">
        <f>IF(OR('statement of marks'!$CH83="",F3297=""),"",'statement of marks'!$CH83)</f>
        <v/>
      </c>
      <c r="G3300" s="326" t="str">
        <f>IF(OR('statement of marks'!$CH83="",G3297=""),"",'statement of marks'!$CH83)</f>
        <v/>
      </c>
      <c r="H3300" s="321"/>
    </row>
    <row r="3301" spans="1:8" ht="18.25" customHeight="1">
      <c r="A3301" s="305"/>
      <c r="B3301" s="350" t="str">
        <f>'statement of marks'!$CI$5</f>
        <v>Ik;kZoj.k v/;;u</v>
      </c>
      <c r="C3301" s="324"/>
      <c r="D3301" s="325"/>
      <c r="E3301" s="326" t="str">
        <f>IF(OR('statement of marks'!$CK83="",E3298=""),"",'statement of marks'!$CK83)</f>
        <v/>
      </c>
      <c r="F3301" s="326" t="str">
        <f>IF(OR('statement of marks'!$CK83="",F3298=""),"",'statement of marks'!$CK83)</f>
        <v/>
      </c>
      <c r="G3301" s="326" t="str">
        <f>IF(OR('statement of marks'!$CK83="",G3298=""),"",'statement of marks'!$CK83)</f>
        <v/>
      </c>
      <c r="H3301" s="321"/>
    </row>
    <row r="3302" spans="1:8" ht="18.25" customHeight="1">
      <c r="A3302" s="305"/>
      <c r="B3302" s="350" t="str">
        <f>'statement of marks'!$CL$5</f>
        <v>dk;kZuqHko</v>
      </c>
      <c r="C3302" s="324"/>
      <c r="D3302" s="325"/>
      <c r="E3302" s="326" t="str">
        <f>IF(OR('statement of marks'!$CN83="",E3297=""),"",'statement of marks'!$CN83)</f>
        <v/>
      </c>
      <c r="F3302" s="326" t="str">
        <f>IF(OR('statement of marks'!$CN83="",F3297=""),"",'statement of marks'!$CN83)</f>
        <v/>
      </c>
      <c r="G3302" s="326" t="str">
        <f>IF(OR('statement of marks'!$CN83="",G3297=""),"",'statement of marks'!$CN83)</f>
        <v/>
      </c>
      <c r="H3302" s="321"/>
    </row>
    <row r="3303" spans="1:8" ht="18.25" customHeight="1">
      <c r="A3303" s="305"/>
      <c r="B3303" s="350" t="str">
        <f>'statement of marks'!$CO$5</f>
        <v>dyk f'k{kk</v>
      </c>
      <c r="C3303" s="324"/>
      <c r="D3303" s="325"/>
      <c r="E3303" s="327" t="str">
        <f>IF(OR('statement of marks'!$CQ83="",E3297=""),"",'statement of marks'!$CQ83)</f>
        <v/>
      </c>
      <c r="F3303" s="327" t="str">
        <f>IF(OR('statement of marks'!$CQ83="",F3297=""),"",'statement of marks'!$CQ83)</f>
        <v/>
      </c>
      <c r="G3303" s="327" t="str">
        <f>IF(OR('statement of marks'!$CQ83="",G3297=""),"",'statement of marks'!$CQ83)</f>
        <v/>
      </c>
      <c r="H3303" s="321"/>
    </row>
    <row r="3304" spans="1:8" ht="18.25" customHeight="1">
      <c r="A3304" s="305"/>
      <c r="B3304" s="328" t="s">
        <v>624</v>
      </c>
      <c r="C3304" s="329" t="str">
        <f>C3297</f>
        <v/>
      </c>
      <c r="D3304" s="329" t="str">
        <f>D3297</f>
        <v/>
      </c>
      <c r="E3304" s="330" t="str">
        <f>E3297</f>
        <v/>
      </c>
      <c r="F3304" s="329" t="str">
        <f>F3297</f>
        <v/>
      </c>
      <c r="G3304" s="329" t="str">
        <f>G3297</f>
        <v/>
      </c>
      <c r="H3304" s="321"/>
    </row>
    <row r="3305" spans="1:8" ht="18.25" customHeight="1">
      <c r="A3305" s="305"/>
      <c r="B3305" s="350" t="str">
        <f>'statement of marks'!$CV$5</f>
        <v>Nk= mifLFkfr</v>
      </c>
      <c r="C3305" s="331"/>
      <c r="D3305" s="331"/>
      <c r="E3305" s="332" t="str">
        <f>IF(OR('statement of marks'!$CV83="",E3297=""),"",'statement of marks'!$CV83)</f>
        <v/>
      </c>
      <c r="F3305" s="332" t="str">
        <f>IF(OR('statement of marks'!$CV83="",F3297=""),"",'statement of marks'!$CV83)</f>
        <v/>
      </c>
      <c r="G3305" s="332" t="str">
        <f>IF(OR('statement of marks'!$CV83="",G3297=""),"",'statement of marks'!$CV83)</f>
        <v/>
      </c>
      <c r="H3305" s="321"/>
    </row>
    <row r="3306" spans="1:8" ht="18.25" customHeight="1">
      <c r="A3306" s="305"/>
      <c r="B3306" s="350" t="str">
        <f>'statement of marks'!$CU$5</f>
        <v>dqy ehfVax</v>
      </c>
      <c r="C3306" s="333"/>
      <c r="D3306" s="333"/>
      <c r="E3306" s="333" t="str">
        <f>IF(OR('statement of marks'!$CU83="",E3297=""),"",'statement of marks'!$CU83)</f>
        <v/>
      </c>
      <c r="F3306" s="333" t="str">
        <f>IF(OR('statement of marks'!$CU83="",F3297=""),"",'statement of marks'!$CU83)</f>
        <v/>
      </c>
      <c r="G3306" s="333" t="str">
        <f>IF(OR('statement of marks'!$CU83="",G3297=""),"",'statement of marks'!$CU83)</f>
        <v/>
      </c>
      <c r="H3306" s="321"/>
    </row>
    <row r="3307" spans="1:8" ht="18.25" customHeight="1">
      <c r="A3307" s="305"/>
      <c r="B3307" s="350" t="s">
        <v>600</v>
      </c>
      <c r="C3307" s="333" t="str">
        <f>IF(OR(C3305="",C3306=""),"",C3305/C3306*100)</f>
        <v/>
      </c>
      <c r="D3307" s="333" t="str">
        <f t="shared" ref="D3307:G3307" si="79">IF(OR(D3305="",D3306=""),"",D3305/D3306*100)</f>
        <v/>
      </c>
      <c r="E3307" s="333" t="str">
        <f t="shared" si="79"/>
        <v/>
      </c>
      <c r="F3307" s="333" t="str">
        <f t="shared" si="79"/>
        <v/>
      </c>
      <c r="G3307" s="333" t="str">
        <f t="shared" si="79"/>
        <v/>
      </c>
      <c r="H3307" s="321"/>
    </row>
    <row r="3308" spans="1:8" ht="18.25" customHeight="1">
      <c r="A3308" s="305"/>
      <c r="B3308" s="350" t="s">
        <v>601</v>
      </c>
      <c r="C3308" s="333"/>
      <c r="D3308" s="333"/>
      <c r="E3308" s="333"/>
      <c r="F3308" s="333"/>
      <c r="G3308" s="333"/>
      <c r="H3308" s="321"/>
    </row>
    <row r="3309" spans="1:8" ht="18.25" customHeight="1">
      <c r="A3309" s="305"/>
      <c r="B3309" s="351" t="s">
        <v>598</v>
      </c>
      <c r="C3309" s="1028" t="str">
        <f>IF('statement of marks'!DE83="","",'statement of marks'!DE83)</f>
        <v/>
      </c>
      <c r="D3309" s="1029"/>
      <c r="E3309" s="1029"/>
      <c r="F3309" s="1029"/>
      <c r="G3309" s="1029"/>
      <c r="H3309" s="1030"/>
    </row>
    <row r="3310" spans="1:8" ht="18.25" customHeight="1">
      <c r="A3310" s="1033"/>
      <c r="B3310" s="1034"/>
      <c r="C3310" s="1026"/>
      <c r="D3310" s="1026"/>
      <c r="E3310" s="1026"/>
      <c r="F3310" s="1026"/>
      <c r="G3310" s="1026"/>
      <c r="H3310" s="1027"/>
    </row>
    <row r="3311" spans="1:8" ht="18.25" customHeight="1" thickBot="1">
      <c r="A3311" s="1031" t="s">
        <v>603</v>
      </c>
      <c r="B3311" s="1032"/>
      <c r="C3311" s="1032" t="s">
        <v>66</v>
      </c>
      <c r="D3311" s="1032"/>
      <c r="E3311" s="1032"/>
      <c r="F3311" s="1035" t="s">
        <v>604</v>
      </c>
      <c r="G3311" s="1035"/>
      <c r="H3311" s="1036"/>
    </row>
    <row r="3312" spans="1:8" ht="18.25" customHeight="1">
      <c r="A3312" s="1015" t="s">
        <v>572</v>
      </c>
      <c r="B3312" s="1016"/>
      <c r="C3312" s="1016"/>
      <c r="D3312" s="1016"/>
      <c r="E3312" s="1016"/>
      <c r="F3312" s="1016"/>
      <c r="G3312" s="1016"/>
      <c r="H3312" s="1017"/>
    </row>
    <row r="3313" spans="1:8" ht="18.25" customHeight="1">
      <c r="A3313" s="1018" t="s">
        <v>591</v>
      </c>
      <c r="B3313" s="1019"/>
      <c r="C3313" s="1019"/>
      <c r="D3313" s="1019"/>
      <c r="E3313" s="1019"/>
      <c r="F3313" s="1019"/>
      <c r="G3313" s="1019"/>
      <c r="H3313" s="1020"/>
    </row>
    <row r="3314" spans="1:8" ht="18.25" customHeight="1">
      <c r="A3314" s="305"/>
      <c r="B3314" s="1021" t="s">
        <v>67</v>
      </c>
      <c r="C3314" s="1021"/>
      <c r="D3314" s="306">
        <f>YEAR(details!F84)</f>
        <v>1900</v>
      </c>
      <c r="E3314" s="352" t="s">
        <v>574</v>
      </c>
      <c r="F3314" s="308" t="str">
        <f>'statement of marks'!$F$3</f>
        <v>2015-16</v>
      </c>
      <c r="G3314" s="1021" t="s">
        <v>575</v>
      </c>
      <c r="H3314" s="1022"/>
    </row>
    <row r="3315" spans="1:8" ht="18.25" customHeight="1">
      <c r="A3315" s="305"/>
      <c r="B3315" s="1000" t="s">
        <v>573</v>
      </c>
      <c r="C3315" s="1001"/>
      <c r="D3315" s="1013" t="str">
        <f>'statement of marks'!$A$1</f>
        <v>jk- ck- ek/;fed fo|ky; uohu] fuEckgsM+k</v>
      </c>
      <c r="E3315" s="1013"/>
      <c r="F3315" s="1013"/>
      <c r="G3315" s="1013"/>
      <c r="H3315" s="1014"/>
    </row>
    <row r="3316" spans="1:8" ht="18.25" customHeight="1">
      <c r="A3316" s="305"/>
      <c r="B3316" s="1000" t="str">
        <f>'statement of marks'!$H$3</f>
        <v xml:space="preserve">fo|ky; dk Mkbl dksM+ </v>
      </c>
      <c r="C3316" s="1001"/>
      <c r="D3316" s="1009" t="str">
        <f>'statement of marks'!$I$3</f>
        <v>00001</v>
      </c>
      <c r="E3316" s="1010"/>
      <c r="F3316" s="1011"/>
      <c r="G3316" s="1011"/>
      <c r="H3316" s="1012"/>
    </row>
    <row r="3317" spans="1:8" ht="18.25" customHeight="1">
      <c r="A3317" s="305"/>
      <c r="B3317" s="1000" t="s">
        <v>560</v>
      </c>
      <c r="C3317" s="1001"/>
      <c r="D3317" s="1013" t="str">
        <f>IF('statement of marks'!H84="","",'statement of marks'!H84)</f>
        <v>v 078</v>
      </c>
      <c r="E3317" s="1013"/>
      <c r="F3317" s="1013"/>
      <c r="G3317" s="1013"/>
      <c r="H3317" s="1014"/>
    </row>
    <row r="3318" spans="1:8" ht="18.25" customHeight="1">
      <c r="A3318" s="305"/>
      <c r="B3318" s="1000" t="s">
        <v>576</v>
      </c>
      <c r="C3318" s="1001"/>
      <c r="D3318" s="309" t="str">
        <f>IF('statement of marks'!C84="B","Nk=",IF('statement of marks'!C84="G","Nk=k",""))</f>
        <v/>
      </c>
      <c r="E3318" s="353" t="s">
        <v>566</v>
      </c>
      <c r="F3318" s="1040" t="str">
        <f>IF('statement of marks'!B84="","",'statement of marks'!B84)</f>
        <v/>
      </c>
      <c r="G3318" s="1040"/>
      <c r="H3318" s="1041"/>
    </row>
    <row r="3319" spans="1:8" ht="18.25" customHeight="1">
      <c r="A3319" s="305"/>
      <c r="B3319" s="1000" t="s">
        <v>562</v>
      </c>
      <c r="C3319" s="1001"/>
      <c r="D3319" s="1013" t="str">
        <f>IF('statement of marks'!J84="","",'statement of marks'!J84)</f>
        <v>l 078</v>
      </c>
      <c r="E3319" s="1013"/>
      <c r="F3319" s="1013"/>
      <c r="G3319" s="1013"/>
      <c r="H3319" s="1014"/>
    </row>
    <row r="3320" spans="1:8" ht="18.25" customHeight="1">
      <c r="A3320" s="305"/>
      <c r="B3320" s="1000" t="s">
        <v>561</v>
      </c>
      <c r="C3320" s="1001"/>
      <c r="D3320" s="1013" t="str">
        <f>IF('statement of marks'!I84="","",'statement of marks'!I84)</f>
        <v>c 078</v>
      </c>
      <c r="E3320" s="1013"/>
      <c r="F3320" s="1013"/>
      <c r="G3320" s="1013"/>
      <c r="H3320" s="1014"/>
    </row>
    <row r="3321" spans="1:8" ht="18.25" customHeight="1">
      <c r="A3321" s="305"/>
      <c r="B3321" s="1000" t="s">
        <v>578</v>
      </c>
      <c r="C3321" s="1001"/>
      <c r="D3321" s="1013" t="str">
        <f>IF(details!M84="","",details!M84)</f>
        <v/>
      </c>
      <c r="E3321" s="1013"/>
      <c r="F3321" s="1013"/>
      <c r="G3321" s="1013"/>
      <c r="H3321" s="1014"/>
    </row>
    <row r="3322" spans="1:8" ht="18.25" customHeight="1">
      <c r="A3322" s="305"/>
      <c r="B3322" s="1000" t="s">
        <v>623</v>
      </c>
      <c r="C3322" s="1001"/>
      <c r="D3322" s="1013" t="str">
        <f>IF(details!N84="","",details!N84)</f>
        <v/>
      </c>
      <c r="E3322" s="1013"/>
      <c r="F3322" s="1013"/>
      <c r="G3322" s="1013"/>
      <c r="H3322" s="1014"/>
    </row>
    <row r="3323" spans="1:8" ht="18.25" customHeight="1">
      <c r="A3323" s="305"/>
      <c r="B3323" s="1000" t="s">
        <v>64</v>
      </c>
      <c r="C3323" s="1001"/>
      <c r="D3323" s="311" t="str">
        <f>'statement of marks'!$D$3</f>
        <v>2 A</v>
      </c>
      <c r="E3323" s="312" t="s">
        <v>564</v>
      </c>
      <c r="F3323" s="313" t="str">
        <f>IF('statement of marks'!E84="","",'statement of marks'!E84)</f>
        <v/>
      </c>
      <c r="G3323" s="312" t="s">
        <v>577</v>
      </c>
      <c r="H3323" s="314" t="str">
        <f>IF(details!F84="","",details!F84)</f>
        <v/>
      </c>
    </row>
    <row r="3324" spans="1:8" ht="18.25" customHeight="1">
      <c r="A3324" s="305"/>
      <c r="B3324" s="1000" t="s">
        <v>567</v>
      </c>
      <c r="C3324" s="1001"/>
      <c r="D3324" s="1044" t="str">
        <f>IF('statement of marks'!F84="","",'statement of marks'!F84)</f>
        <v/>
      </c>
      <c r="E3324" s="1044"/>
      <c r="F3324" s="1044"/>
      <c r="G3324" s="1044"/>
      <c r="H3324" s="1045"/>
    </row>
    <row r="3325" spans="1:8" ht="18.25" customHeight="1">
      <c r="A3325" s="305"/>
      <c r="B3325" s="1000" t="s">
        <v>568</v>
      </c>
      <c r="C3325" s="1001"/>
      <c r="D3325" s="1037" t="str">
        <f>IF('statement of marks'!G84="","",'statement of marks'!G84)</f>
        <v/>
      </c>
      <c r="E3325" s="1037"/>
      <c r="F3325" s="1037"/>
      <c r="G3325" s="1037"/>
      <c r="H3325" s="1038"/>
    </row>
    <row r="3326" spans="1:8" ht="18.25" customHeight="1">
      <c r="A3326" s="305"/>
      <c r="B3326" s="1023" t="s">
        <v>579</v>
      </c>
      <c r="C3326" s="1024"/>
      <c r="D3326" s="1024"/>
      <c r="E3326" s="1025"/>
      <c r="F3326" s="1046" t="str">
        <f>IF(details!P84="","",details!P84)</f>
        <v/>
      </c>
      <c r="G3326" s="1046"/>
      <c r="H3326" s="1047"/>
    </row>
    <row r="3327" spans="1:8" ht="18.25" customHeight="1">
      <c r="A3327" s="305"/>
      <c r="B3327" s="1000" t="s">
        <v>583</v>
      </c>
      <c r="C3327" s="1001"/>
      <c r="D3327" s="1013" t="str">
        <f>IF(details!L84="","",details!L84)</f>
        <v>Ik 078</v>
      </c>
      <c r="E3327" s="1013"/>
      <c r="F3327" s="1013"/>
      <c r="G3327" s="1013"/>
      <c r="H3327" s="1014"/>
    </row>
    <row r="3328" spans="1:8" ht="18.25" customHeight="1">
      <c r="A3328" s="305"/>
      <c r="B3328" s="1000" t="s">
        <v>584</v>
      </c>
      <c r="C3328" s="1001"/>
      <c r="D3328" s="1013" t="str">
        <f>IF(details!O84="","",details!O84)</f>
        <v/>
      </c>
      <c r="E3328" s="1013"/>
      <c r="F3328" s="1013"/>
      <c r="G3328" s="1013"/>
      <c r="H3328" s="1014"/>
    </row>
    <row r="3329" spans="1:8" ht="18.25" customHeight="1">
      <c r="A3329" s="305"/>
      <c r="B3329" s="1000" t="s">
        <v>585</v>
      </c>
      <c r="C3329" s="1001"/>
      <c r="D3329" s="354" t="str">
        <f>IF('statement of marks'!CX84="mRrh.kZ",'statement of marks'!$D$3,"")</f>
        <v/>
      </c>
      <c r="E3329" s="1003" t="s">
        <v>586</v>
      </c>
      <c r="F3329" s="1003"/>
      <c r="G3329" s="1042" t="str">
        <f>IF(D3329="","",D3329+1)</f>
        <v/>
      </c>
      <c r="H3329" s="1043"/>
    </row>
    <row r="3330" spans="1:8" ht="18.25" customHeight="1">
      <c r="A3330" s="305"/>
      <c r="B3330" s="1000" t="s">
        <v>587</v>
      </c>
      <c r="C3330" s="1001"/>
      <c r="D3330" s="1049">
        <f>IF(details!$L$4="","",details!$L$4)</f>
        <v>42460</v>
      </c>
      <c r="E3330" s="1050"/>
      <c r="F3330" s="1003"/>
      <c r="G3330" s="1003"/>
      <c r="H3330" s="1048"/>
    </row>
    <row r="3331" spans="1:8" ht="18.25" customHeight="1">
      <c r="A3331" s="305"/>
      <c r="B3331" s="1003"/>
      <c r="C3331" s="1003"/>
      <c r="D3331" s="1004"/>
      <c r="E3331" s="1005"/>
      <c r="F3331" s="1002"/>
      <c r="G3331" s="1002"/>
      <c r="H3331" s="1008"/>
    </row>
    <row r="3332" spans="1:8" ht="18.25" customHeight="1">
      <c r="A3332" s="305"/>
      <c r="B3332" s="1003" t="str">
        <f>IF(details!$H$4="","",details!$H$4)</f>
        <v>Jherh js[kk oekZ</v>
      </c>
      <c r="C3332" s="1003"/>
      <c r="D3332" s="1004"/>
      <c r="E3332" s="1005"/>
      <c r="F3332" s="1002" t="str">
        <f>IF(details!$E$4="","",details!$E$4)</f>
        <v>Jh jk/ks';ke tk'kh</v>
      </c>
      <c r="G3332" s="1002"/>
      <c r="H3332" s="1008"/>
    </row>
    <row r="3333" spans="1:8" ht="18.25" customHeight="1">
      <c r="A3333" s="1039" t="s">
        <v>588</v>
      </c>
      <c r="B3333" s="1002"/>
      <c r="C3333" s="1002"/>
      <c r="D3333" s="1002" t="s">
        <v>589</v>
      </c>
      <c r="E3333" s="1002"/>
      <c r="F3333" s="1002" t="s">
        <v>590</v>
      </c>
      <c r="G3333" s="1002"/>
      <c r="H3333" s="1008"/>
    </row>
    <row r="3334" spans="1:8" ht="18.25" customHeight="1">
      <c r="A3334" s="1018" t="s">
        <v>599</v>
      </c>
      <c r="B3334" s="1019"/>
      <c r="C3334" s="1019"/>
      <c r="D3334" s="1019"/>
      <c r="E3334" s="1019"/>
      <c r="F3334" s="1019"/>
      <c r="G3334" s="1019"/>
      <c r="H3334" s="1020"/>
    </row>
    <row r="3335" spans="1:8" ht="18.25" customHeight="1">
      <c r="A3335" s="305"/>
      <c r="B3335" s="351" t="s">
        <v>560</v>
      </c>
      <c r="C3335" s="1013" t="str">
        <f>IF('statement of marks'!H84="","",'statement of marks'!H84)</f>
        <v>v 078</v>
      </c>
      <c r="D3335" s="1013"/>
      <c r="E3335" s="1013"/>
      <c r="F3335" s="1013"/>
      <c r="G3335" s="1013"/>
      <c r="H3335" s="1014"/>
    </row>
    <row r="3336" spans="1:8" ht="18.25" customHeight="1">
      <c r="A3336" s="305"/>
      <c r="B3336" s="351" t="s">
        <v>561</v>
      </c>
      <c r="C3336" s="1013" t="str">
        <f>IF('statement of marks'!I84="","",'statement of marks'!I84)</f>
        <v>c 078</v>
      </c>
      <c r="D3336" s="1013"/>
      <c r="E3336" s="1013"/>
      <c r="F3336" s="1013"/>
      <c r="G3336" s="1013"/>
      <c r="H3336" s="1014"/>
    </row>
    <row r="3337" spans="1:8" ht="18.25" customHeight="1">
      <c r="A3337" s="305"/>
      <c r="B3337" s="351" t="s">
        <v>562</v>
      </c>
      <c r="C3337" s="1013" t="str">
        <f>IF('statement of marks'!J84="","",'statement of marks'!J84)</f>
        <v>l 078</v>
      </c>
      <c r="D3337" s="1013"/>
      <c r="E3337" s="1013"/>
      <c r="F3337" s="1013"/>
      <c r="G3337" s="1013"/>
      <c r="H3337" s="1014"/>
    </row>
    <row r="3338" spans="1:8" ht="18.25" customHeight="1">
      <c r="A3338" s="305"/>
      <c r="B3338" s="351" t="s">
        <v>567</v>
      </c>
      <c r="C3338" s="317" t="str">
        <f>IF('statement of marks'!F84="","",'statement of marks'!F84)</f>
        <v/>
      </c>
      <c r="D3338" s="318" t="s">
        <v>602</v>
      </c>
      <c r="E3338" s="1037" t="str">
        <f>IF('statement of marks'!G84="","",'statement of marks'!G84)</f>
        <v/>
      </c>
      <c r="F3338" s="1037"/>
      <c r="G3338" s="1037"/>
      <c r="H3338" s="1038"/>
    </row>
    <row r="3339" spans="1:8" ht="18.25" customHeight="1">
      <c r="A3339" s="305"/>
      <c r="B3339" s="351" t="s">
        <v>565</v>
      </c>
      <c r="C3339" s="319" t="s">
        <v>592</v>
      </c>
      <c r="D3339" s="320" t="s">
        <v>593</v>
      </c>
      <c r="E3339" s="320" t="s">
        <v>594</v>
      </c>
      <c r="F3339" s="320" t="s">
        <v>595</v>
      </c>
      <c r="G3339" s="320" t="s">
        <v>596</v>
      </c>
      <c r="H3339" s="321"/>
    </row>
    <row r="3340" spans="1:8" ht="18.25" customHeight="1">
      <c r="A3340" s="305"/>
      <c r="B3340" s="350" t="s">
        <v>597</v>
      </c>
      <c r="C3340" s="323" t="str">
        <f>IF(AND('statement of marks'!$D$3=1,'statement of marks'!CX84="mRrh.kZ"),'statement of marks'!$F$3,"")</f>
        <v/>
      </c>
      <c r="D3340" s="323" t="str">
        <f>IF(AND('statement of marks'!$D$3=2,'statement of marks'!CX84="mRrh.kZ"),'statement of marks'!$F$3,"")</f>
        <v/>
      </c>
      <c r="E3340" s="323" t="str">
        <f>IF(AND('statement of marks'!$D$3=3,'statement of marks'!CX84="mRrh.kZ"),'statement of marks'!$F$3,"")</f>
        <v/>
      </c>
      <c r="F3340" s="323" t="str">
        <f>IF(AND('statement of marks'!$D$3=4,'statement of marks'!CX84="mRrh.kZ"),'statement of marks'!$F$3,"")</f>
        <v/>
      </c>
      <c r="G3340" s="323" t="str">
        <f>IF(AND('statement of marks'!$D$3=5,'statement of marks'!CX84="mRrh.kZ"),'statement of marks'!$F$3,"")</f>
        <v/>
      </c>
      <c r="H3340" s="321"/>
    </row>
    <row r="3341" spans="1:8" ht="18.25" customHeight="1">
      <c r="A3341" s="305"/>
      <c r="B3341" s="350" t="str">
        <f>'statement of marks'!$BZ$5</f>
        <v>fgUnh</v>
      </c>
      <c r="C3341" s="324"/>
      <c r="D3341" s="325"/>
      <c r="E3341" s="326" t="str">
        <f>IF(OR('statement of marks'!$CB84="",E3340=""),"",'statement of marks'!$CB84)</f>
        <v/>
      </c>
      <c r="F3341" s="326" t="str">
        <f>IF(OR('statement of marks'!$CB84="",F3340=""),"",'statement of marks'!$CB84)</f>
        <v/>
      </c>
      <c r="G3341" s="326" t="str">
        <f>IF(OR('statement of marks'!$CB84="",G3340=""),"",'statement of marks'!$CB84)</f>
        <v/>
      </c>
      <c r="H3341" s="321"/>
    </row>
    <row r="3342" spans="1:8" ht="18.25" customHeight="1">
      <c r="A3342" s="305"/>
      <c r="B3342" s="350" t="str">
        <f>'statement of marks'!$CC$5</f>
        <v>vaxszth</v>
      </c>
      <c r="C3342" s="324"/>
      <c r="D3342" s="325"/>
      <c r="E3342" s="326" t="str">
        <f>IF(OR('statement of marks'!$CE84="",E3340=""),"",'statement of marks'!$CE84)</f>
        <v/>
      </c>
      <c r="F3342" s="326" t="str">
        <f>IF(OR('statement of marks'!$CE84="",F3340=""),"",'statement of marks'!$CE84)</f>
        <v/>
      </c>
      <c r="G3342" s="326" t="str">
        <f>IF(OR('statement of marks'!$CE84="",G3340=""),"",'statement of marks'!$CE84)</f>
        <v/>
      </c>
      <c r="H3342" s="321"/>
    </row>
    <row r="3343" spans="1:8" ht="18.25" customHeight="1">
      <c r="A3343" s="305"/>
      <c r="B3343" s="350" t="str">
        <f>'statement of marks'!$CF$5</f>
        <v>xf.kr</v>
      </c>
      <c r="C3343" s="324"/>
      <c r="D3343" s="325"/>
      <c r="E3343" s="326" t="str">
        <f>IF(OR('statement of marks'!$CH84="",E3340=""),"",'statement of marks'!$CH84)</f>
        <v/>
      </c>
      <c r="F3343" s="326" t="str">
        <f>IF(OR('statement of marks'!$CH84="",F3340=""),"",'statement of marks'!$CH84)</f>
        <v/>
      </c>
      <c r="G3343" s="326" t="str">
        <f>IF(OR('statement of marks'!$CH84="",G3340=""),"",'statement of marks'!$CH84)</f>
        <v/>
      </c>
      <c r="H3343" s="321"/>
    </row>
    <row r="3344" spans="1:8" ht="18.25" customHeight="1">
      <c r="A3344" s="305"/>
      <c r="B3344" s="350" t="str">
        <f>'statement of marks'!$CI$5</f>
        <v>Ik;kZoj.k v/;;u</v>
      </c>
      <c r="C3344" s="324"/>
      <c r="D3344" s="325"/>
      <c r="E3344" s="326" t="str">
        <f>IF(OR('statement of marks'!$CK84="",E3341=""),"",'statement of marks'!$CK84)</f>
        <v/>
      </c>
      <c r="F3344" s="326" t="str">
        <f>IF(OR('statement of marks'!$CK84="",F3341=""),"",'statement of marks'!$CK84)</f>
        <v/>
      </c>
      <c r="G3344" s="326" t="str">
        <f>IF(OR('statement of marks'!$CK84="",G3341=""),"",'statement of marks'!$CK84)</f>
        <v/>
      </c>
      <c r="H3344" s="321"/>
    </row>
    <row r="3345" spans="1:8" ht="18.25" customHeight="1">
      <c r="A3345" s="305"/>
      <c r="B3345" s="350" t="str">
        <f>'statement of marks'!$CL$5</f>
        <v>dk;kZuqHko</v>
      </c>
      <c r="C3345" s="324"/>
      <c r="D3345" s="325"/>
      <c r="E3345" s="326" t="str">
        <f>IF(OR('statement of marks'!$CN84="",E3340=""),"",'statement of marks'!$CN84)</f>
        <v/>
      </c>
      <c r="F3345" s="326" t="str">
        <f>IF(OR('statement of marks'!$CN84="",F3340=""),"",'statement of marks'!$CN84)</f>
        <v/>
      </c>
      <c r="G3345" s="326" t="str">
        <f>IF(OR('statement of marks'!$CN84="",G3340=""),"",'statement of marks'!$CN84)</f>
        <v/>
      </c>
      <c r="H3345" s="321"/>
    </row>
    <row r="3346" spans="1:8" ht="18.25" customHeight="1">
      <c r="A3346" s="305"/>
      <c r="B3346" s="350" t="str">
        <f>'statement of marks'!$CO$5</f>
        <v>dyk f'k{kk</v>
      </c>
      <c r="C3346" s="324"/>
      <c r="D3346" s="325"/>
      <c r="E3346" s="327" t="str">
        <f>IF(OR('statement of marks'!$CQ84="",E3340=""),"",'statement of marks'!$CQ84)</f>
        <v/>
      </c>
      <c r="F3346" s="327" t="str">
        <f>IF(OR('statement of marks'!$CQ84="",F3340=""),"",'statement of marks'!$CQ84)</f>
        <v/>
      </c>
      <c r="G3346" s="327" t="str">
        <f>IF(OR('statement of marks'!$CQ84="",G3340=""),"",'statement of marks'!$CQ84)</f>
        <v/>
      </c>
      <c r="H3346" s="321"/>
    </row>
    <row r="3347" spans="1:8" ht="18.25" customHeight="1">
      <c r="A3347" s="305"/>
      <c r="B3347" s="328" t="s">
        <v>624</v>
      </c>
      <c r="C3347" s="329" t="str">
        <f>C3340</f>
        <v/>
      </c>
      <c r="D3347" s="329" t="str">
        <f>D3340</f>
        <v/>
      </c>
      <c r="E3347" s="330" t="str">
        <f>E3340</f>
        <v/>
      </c>
      <c r="F3347" s="329" t="str">
        <f>F3340</f>
        <v/>
      </c>
      <c r="G3347" s="329" t="str">
        <f>G3340</f>
        <v/>
      </c>
      <c r="H3347" s="321"/>
    </row>
    <row r="3348" spans="1:8" ht="18.25" customHeight="1">
      <c r="A3348" s="305"/>
      <c r="B3348" s="350" t="str">
        <f>'statement of marks'!$CV$5</f>
        <v>Nk= mifLFkfr</v>
      </c>
      <c r="C3348" s="331"/>
      <c r="D3348" s="331"/>
      <c r="E3348" s="332" t="str">
        <f>IF(OR('statement of marks'!$CV84="",E3340=""),"",'statement of marks'!$CV84)</f>
        <v/>
      </c>
      <c r="F3348" s="332" t="str">
        <f>IF(OR('statement of marks'!$CV84="",F3340=""),"",'statement of marks'!$CV84)</f>
        <v/>
      </c>
      <c r="G3348" s="332" t="str">
        <f>IF(OR('statement of marks'!$CV84="",G3340=""),"",'statement of marks'!$CV84)</f>
        <v/>
      </c>
      <c r="H3348" s="321"/>
    </row>
    <row r="3349" spans="1:8" ht="18.25" customHeight="1">
      <c r="A3349" s="305"/>
      <c r="B3349" s="350" t="str">
        <f>'statement of marks'!$CU$5</f>
        <v>dqy ehfVax</v>
      </c>
      <c r="C3349" s="333"/>
      <c r="D3349" s="333"/>
      <c r="E3349" s="333" t="str">
        <f>IF(OR('statement of marks'!$CU84="",E3340=""),"",'statement of marks'!$CU84)</f>
        <v/>
      </c>
      <c r="F3349" s="333" t="str">
        <f>IF(OR('statement of marks'!$CU84="",F3340=""),"",'statement of marks'!$CU84)</f>
        <v/>
      </c>
      <c r="G3349" s="333" t="str">
        <f>IF(OR('statement of marks'!$CU84="",G3340=""),"",'statement of marks'!$CU84)</f>
        <v/>
      </c>
      <c r="H3349" s="321"/>
    </row>
    <row r="3350" spans="1:8" ht="18.25" customHeight="1">
      <c r="A3350" s="305"/>
      <c r="B3350" s="350" t="s">
        <v>600</v>
      </c>
      <c r="C3350" s="333" t="str">
        <f>IF(OR(C3348="",C3349=""),"",C3348/C3349*100)</f>
        <v/>
      </c>
      <c r="D3350" s="333" t="str">
        <f t="shared" ref="D3350:G3350" si="80">IF(OR(D3348="",D3349=""),"",D3348/D3349*100)</f>
        <v/>
      </c>
      <c r="E3350" s="333" t="str">
        <f t="shared" si="80"/>
        <v/>
      </c>
      <c r="F3350" s="333" t="str">
        <f t="shared" si="80"/>
        <v/>
      </c>
      <c r="G3350" s="333" t="str">
        <f t="shared" si="80"/>
        <v/>
      </c>
      <c r="H3350" s="321"/>
    </row>
    <row r="3351" spans="1:8" ht="18.25" customHeight="1">
      <c r="A3351" s="305"/>
      <c r="B3351" s="350" t="s">
        <v>601</v>
      </c>
      <c r="C3351" s="333"/>
      <c r="D3351" s="333"/>
      <c r="E3351" s="333"/>
      <c r="F3351" s="333"/>
      <c r="G3351" s="333"/>
      <c r="H3351" s="321"/>
    </row>
    <row r="3352" spans="1:8" ht="18.25" customHeight="1">
      <c r="A3352" s="305"/>
      <c r="B3352" s="351" t="s">
        <v>598</v>
      </c>
      <c r="C3352" s="1028" t="str">
        <f>IF('statement of marks'!DE84="","",'statement of marks'!DE84)</f>
        <v/>
      </c>
      <c r="D3352" s="1029"/>
      <c r="E3352" s="1029"/>
      <c r="F3352" s="1029"/>
      <c r="G3352" s="1029"/>
      <c r="H3352" s="1030"/>
    </row>
    <row r="3353" spans="1:8" ht="18.25" customHeight="1">
      <c r="A3353" s="1033"/>
      <c r="B3353" s="1034"/>
      <c r="C3353" s="1026"/>
      <c r="D3353" s="1026"/>
      <c r="E3353" s="1026"/>
      <c r="F3353" s="1026"/>
      <c r="G3353" s="1026"/>
      <c r="H3353" s="1027"/>
    </row>
    <row r="3354" spans="1:8" ht="18.25" customHeight="1" thickBot="1">
      <c r="A3354" s="1031" t="s">
        <v>603</v>
      </c>
      <c r="B3354" s="1032"/>
      <c r="C3354" s="1032" t="s">
        <v>66</v>
      </c>
      <c r="D3354" s="1032"/>
      <c r="E3354" s="1032"/>
      <c r="F3354" s="1035" t="s">
        <v>604</v>
      </c>
      <c r="G3354" s="1035"/>
      <c r="H3354" s="1036"/>
    </row>
    <row r="3355" spans="1:8" ht="18.25" customHeight="1">
      <c r="A3355" s="1015" t="s">
        <v>572</v>
      </c>
      <c r="B3355" s="1016"/>
      <c r="C3355" s="1016"/>
      <c r="D3355" s="1016"/>
      <c r="E3355" s="1016"/>
      <c r="F3355" s="1016"/>
      <c r="G3355" s="1016"/>
      <c r="H3355" s="1017"/>
    </row>
    <row r="3356" spans="1:8" ht="18.25" customHeight="1">
      <c r="A3356" s="1018" t="s">
        <v>591</v>
      </c>
      <c r="B3356" s="1019"/>
      <c r="C3356" s="1019"/>
      <c r="D3356" s="1019"/>
      <c r="E3356" s="1019"/>
      <c r="F3356" s="1019"/>
      <c r="G3356" s="1019"/>
      <c r="H3356" s="1020"/>
    </row>
    <row r="3357" spans="1:8" ht="18.25" customHeight="1">
      <c r="A3357" s="305"/>
      <c r="B3357" s="1021" t="s">
        <v>67</v>
      </c>
      <c r="C3357" s="1021"/>
      <c r="D3357" s="306">
        <f>YEAR(details!F85)</f>
        <v>1900</v>
      </c>
      <c r="E3357" s="352" t="s">
        <v>574</v>
      </c>
      <c r="F3357" s="308" t="str">
        <f>'statement of marks'!$F$3</f>
        <v>2015-16</v>
      </c>
      <c r="G3357" s="1021" t="s">
        <v>575</v>
      </c>
      <c r="H3357" s="1022"/>
    </row>
    <row r="3358" spans="1:8" ht="18.25" customHeight="1">
      <c r="A3358" s="305"/>
      <c r="B3358" s="1000" t="s">
        <v>573</v>
      </c>
      <c r="C3358" s="1001"/>
      <c r="D3358" s="1013" t="str">
        <f>'statement of marks'!$A$1</f>
        <v>jk- ck- ek/;fed fo|ky; uohu] fuEckgsM+k</v>
      </c>
      <c r="E3358" s="1013"/>
      <c r="F3358" s="1013"/>
      <c r="G3358" s="1013"/>
      <c r="H3358" s="1014"/>
    </row>
    <row r="3359" spans="1:8" ht="18.25" customHeight="1">
      <c r="A3359" s="305"/>
      <c r="B3359" s="1000" t="str">
        <f>'statement of marks'!$H$3</f>
        <v xml:space="preserve">fo|ky; dk Mkbl dksM+ </v>
      </c>
      <c r="C3359" s="1001"/>
      <c r="D3359" s="1009" t="str">
        <f>'statement of marks'!$I$3</f>
        <v>00001</v>
      </c>
      <c r="E3359" s="1010"/>
      <c r="F3359" s="1011"/>
      <c r="G3359" s="1011"/>
      <c r="H3359" s="1012"/>
    </row>
    <row r="3360" spans="1:8" ht="18.25" customHeight="1">
      <c r="A3360" s="305"/>
      <c r="B3360" s="1000" t="s">
        <v>560</v>
      </c>
      <c r="C3360" s="1001"/>
      <c r="D3360" s="1013" t="str">
        <f>IF('statement of marks'!H85="","",'statement of marks'!H85)</f>
        <v>v 079</v>
      </c>
      <c r="E3360" s="1013"/>
      <c r="F3360" s="1013"/>
      <c r="G3360" s="1013"/>
      <c r="H3360" s="1014"/>
    </row>
    <row r="3361" spans="1:8" ht="18.25" customHeight="1">
      <c r="A3361" s="305"/>
      <c r="B3361" s="1000" t="s">
        <v>576</v>
      </c>
      <c r="C3361" s="1001"/>
      <c r="D3361" s="309" t="str">
        <f>IF('statement of marks'!C85="B","Nk=",IF('statement of marks'!C85="G","Nk=k",""))</f>
        <v/>
      </c>
      <c r="E3361" s="353" t="s">
        <v>566</v>
      </c>
      <c r="F3361" s="1040" t="str">
        <f>IF('statement of marks'!B85="","",'statement of marks'!B85)</f>
        <v/>
      </c>
      <c r="G3361" s="1040"/>
      <c r="H3361" s="1041"/>
    </row>
    <row r="3362" spans="1:8" ht="18.25" customHeight="1">
      <c r="A3362" s="305"/>
      <c r="B3362" s="1000" t="s">
        <v>562</v>
      </c>
      <c r="C3362" s="1001"/>
      <c r="D3362" s="1013" t="str">
        <f>IF('statement of marks'!J85="","",'statement of marks'!J85)</f>
        <v>l 079</v>
      </c>
      <c r="E3362" s="1013"/>
      <c r="F3362" s="1013"/>
      <c r="G3362" s="1013"/>
      <c r="H3362" s="1014"/>
    </row>
    <row r="3363" spans="1:8" ht="18.25" customHeight="1">
      <c r="A3363" s="305"/>
      <c r="B3363" s="1000" t="s">
        <v>561</v>
      </c>
      <c r="C3363" s="1001"/>
      <c r="D3363" s="1013" t="str">
        <f>IF('statement of marks'!I85="","",'statement of marks'!I85)</f>
        <v>c 079</v>
      </c>
      <c r="E3363" s="1013"/>
      <c r="F3363" s="1013"/>
      <c r="G3363" s="1013"/>
      <c r="H3363" s="1014"/>
    </row>
    <row r="3364" spans="1:8" ht="18.25" customHeight="1">
      <c r="A3364" s="305"/>
      <c r="B3364" s="1000" t="s">
        <v>578</v>
      </c>
      <c r="C3364" s="1001"/>
      <c r="D3364" s="1013" t="str">
        <f>IF(details!M85="","",details!M85)</f>
        <v/>
      </c>
      <c r="E3364" s="1013"/>
      <c r="F3364" s="1013"/>
      <c r="G3364" s="1013"/>
      <c r="H3364" s="1014"/>
    </row>
    <row r="3365" spans="1:8" ht="18.25" customHeight="1">
      <c r="A3365" s="305"/>
      <c r="B3365" s="1000" t="s">
        <v>623</v>
      </c>
      <c r="C3365" s="1001"/>
      <c r="D3365" s="1013" t="str">
        <f>IF(details!N85="","",details!N85)</f>
        <v/>
      </c>
      <c r="E3365" s="1013"/>
      <c r="F3365" s="1013"/>
      <c r="G3365" s="1013"/>
      <c r="H3365" s="1014"/>
    </row>
    <row r="3366" spans="1:8" ht="18.25" customHeight="1">
      <c r="A3366" s="305"/>
      <c r="B3366" s="1000" t="s">
        <v>64</v>
      </c>
      <c r="C3366" s="1001"/>
      <c r="D3366" s="311" t="str">
        <f>'statement of marks'!$D$3</f>
        <v>2 A</v>
      </c>
      <c r="E3366" s="312" t="s">
        <v>564</v>
      </c>
      <c r="F3366" s="313" t="str">
        <f>IF('statement of marks'!E85="","",'statement of marks'!E85)</f>
        <v/>
      </c>
      <c r="G3366" s="312" t="s">
        <v>577</v>
      </c>
      <c r="H3366" s="314" t="str">
        <f>IF(details!F85="","",details!F85)</f>
        <v/>
      </c>
    </row>
    <row r="3367" spans="1:8" ht="18.25" customHeight="1">
      <c r="A3367" s="305"/>
      <c r="B3367" s="1000" t="s">
        <v>567</v>
      </c>
      <c r="C3367" s="1001"/>
      <c r="D3367" s="1044" t="str">
        <f>IF('statement of marks'!F85="","",'statement of marks'!F85)</f>
        <v/>
      </c>
      <c r="E3367" s="1044"/>
      <c r="F3367" s="1044"/>
      <c r="G3367" s="1044"/>
      <c r="H3367" s="1045"/>
    </row>
    <row r="3368" spans="1:8" ht="18.25" customHeight="1">
      <c r="A3368" s="305"/>
      <c r="B3368" s="1000" t="s">
        <v>568</v>
      </c>
      <c r="C3368" s="1001"/>
      <c r="D3368" s="1037" t="str">
        <f>IF('statement of marks'!G85="","",'statement of marks'!G85)</f>
        <v/>
      </c>
      <c r="E3368" s="1037"/>
      <c r="F3368" s="1037"/>
      <c r="G3368" s="1037"/>
      <c r="H3368" s="1038"/>
    </row>
    <row r="3369" spans="1:8" ht="18.25" customHeight="1">
      <c r="A3369" s="305"/>
      <c r="B3369" s="1023" t="s">
        <v>579</v>
      </c>
      <c r="C3369" s="1024"/>
      <c r="D3369" s="1024"/>
      <c r="E3369" s="1025"/>
      <c r="F3369" s="1046" t="str">
        <f>IF(details!P85="","",details!P85)</f>
        <v/>
      </c>
      <c r="G3369" s="1046"/>
      <c r="H3369" s="1047"/>
    </row>
    <row r="3370" spans="1:8" ht="18.25" customHeight="1">
      <c r="A3370" s="305"/>
      <c r="B3370" s="1000" t="s">
        <v>583</v>
      </c>
      <c r="C3370" s="1001"/>
      <c r="D3370" s="1013" t="str">
        <f>IF(details!L85="","",details!L85)</f>
        <v>Ik 079</v>
      </c>
      <c r="E3370" s="1013"/>
      <c r="F3370" s="1013"/>
      <c r="G3370" s="1013"/>
      <c r="H3370" s="1014"/>
    </row>
    <row r="3371" spans="1:8" ht="18.25" customHeight="1">
      <c r="A3371" s="305"/>
      <c r="B3371" s="1000" t="s">
        <v>584</v>
      </c>
      <c r="C3371" s="1001"/>
      <c r="D3371" s="1013" t="str">
        <f>IF(details!O85="","",details!O85)</f>
        <v/>
      </c>
      <c r="E3371" s="1013"/>
      <c r="F3371" s="1013"/>
      <c r="G3371" s="1013"/>
      <c r="H3371" s="1014"/>
    </row>
    <row r="3372" spans="1:8" ht="18.25" customHeight="1">
      <c r="A3372" s="305"/>
      <c r="B3372" s="1000" t="s">
        <v>585</v>
      </c>
      <c r="C3372" s="1001"/>
      <c r="D3372" s="354" t="str">
        <f>IF('statement of marks'!CX85="mRrh.kZ",'statement of marks'!$D$3,"")</f>
        <v/>
      </c>
      <c r="E3372" s="1003" t="s">
        <v>586</v>
      </c>
      <c r="F3372" s="1003"/>
      <c r="G3372" s="1042" t="str">
        <f>IF(D3372="","",D3372+1)</f>
        <v/>
      </c>
      <c r="H3372" s="1043"/>
    </row>
    <row r="3373" spans="1:8" ht="18.25" customHeight="1">
      <c r="A3373" s="305"/>
      <c r="B3373" s="1000" t="s">
        <v>587</v>
      </c>
      <c r="C3373" s="1001"/>
      <c r="D3373" s="1049">
        <f>IF(details!$L$4="","",details!$L$4)</f>
        <v>42460</v>
      </c>
      <c r="E3373" s="1050"/>
      <c r="F3373" s="1003"/>
      <c r="G3373" s="1003"/>
      <c r="H3373" s="1048"/>
    </row>
    <row r="3374" spans="1:8" ht="18.25" customHeight="1">
      <c r="A3374" s="305"/>
      <c r="B3374" s="1003"/>
      <c r="C3374" s="1003"/>
      <c r="D3374" s="1004"/>
      <c r="E3374" s="1005"/>
      <c r="F3374" s="1002"/>
      <c r="G3374" s="1002"/>
      <c r="H3374" s="1008"/>
    </row>
    <row r="3375" spans="1:8" ht="18.25" customHeight="1">
      <c r="A3375" s="305"/>
      <c r="B3375" s="1003" t="str">
        <f>IF(details!$H$4="","",details!$H$4)</f>
        <v>Jherh js[kk oekZ</v>
      </c>
      <c r="C3375" s="1003"/>
      <c r="D3375" s="1004"/>
      <c r="E3375" s="1005"/>
      <c r="F3375" s="1002" t="str">
        <f>IF(details!$E$4="","",details!$E$4)</f>
        <v>Jh jk/ks';ke tk'kh</v>
      </c>
      <c r="G3375" s="1002"/>
      <c r="H3375" s="1008"/>
    </row>
    <row r="3376" spans="1:8" ht="18.25" customHeight="1">
      <c r="A3376" s="1039" t="s">
        <v>588</v>
      </c>
      <c r="B3376" s="1002"/>
      <c r="C3376" s="1002"/>
      <c r="D3376" s="1002" t="s">
        <v>589</v>
      </c>
      <c r="E3376" s="1002"/>
      <c r="F3376" s="1002" t="s">
        <v>590</v>
      </c>
      <c r="G3376" s="1002"/>
      <c r="H3376" s="1008"/>
    </row>
    <row r="3377" spans="1:8" ht="18.25" customHeight="1">
      <c r="A3377" s="1018" t="s">
        <v>599</v>
      </c>
      <c r="B3377" s="1019"/>
      <c r="C3377" s="1019"/>
      <c r="D3377" s="1019"/>
      <c r="E3377" s="1019"/>
      <c r="F3377" s="1019"/>
      <c r="G3377" s="1019"/>
      <c r="H3377" s="1020"/>
    </row>
    <row r="3378" spans="1:8" ht="18.25" customHeight="1">
      <c r="A3378" s="305"/>
      <c r="B3378" s="351" t="s">
        <v>560</v>
      </c>
      <c r="C3378" s="1013" t="str">
        <f>IF('statement of marks'!H85="","",'statement of marks'!H85)</f>
        <v>v 079</v>
      </c>
      <c r="D3378" s="1013"/>
      <c r="E3378" s="1013"/>
      <c r="F3378" s="1013"/>
      <c r="G3378" s="1013"/>
      <c r="H3378" s="1014"/>
    </row>
    <row r="3379" spans="1:8" ht="18.25" customHeight="1">
      <c r="A3379" s="305"/>
      <c r="B3379" s="351" t="s">
        <v>561</v>
      </c>
      <c r="C3379" s="1013" t="str">
        <f>IF('statement of marks'!I85="","",'statement of marks'!I85)</f>
        <v>c 079</v>
      </c>
      <c r="D3379" s="1013"/>
      <c r="E3379" s="1013"/>
      <c r="F3379" s="1013"/>
      <c r="G3379" s="1013"/>
      <c r="H3379" s="1014"/>
    </row>
    <row r="3380" spans="1:8" ht="18.25" customHeight="1">
      <c r="A3380" s="305"/>
      <c r="B3380" s="351" t="s">
        <v>562</v>
      </c>
      <c r="C3380" s="1013" t="str">
        <f>IF('statement of marks'!J85="","",'statement of marks'!J85)</f>
        <v>l 079</v>
      </c>
      <c r="D3380" s="1013"/>
      <c r="E3380" s="1013"/>
      <c r="F3380" s="1013"/>
      <c r="G3380" s="1013"/>
      <c r="H3380" s="1014"/>
    </row>
    <row r="3381" spans="1:8" ht="18.25" customHeight="1">
      <c r="A3381" s="305"/>
      <c r="B3381" s="351" t="s">
        <v>567</v>
      </c>
      <c r="C3381" s="317" t="str">
        <f>IF('statement of marks'!F85="","",'statement of marks'!F85)</f>
        <v/>
      </c>
      <c r="D3381" s="318" t="s">
        <v>602</v>
      </c>
      <c r="E3381" s="1037" t="str">
        <f>IF('statement of marks'!G85="","",'statement of marks'!G85)</f>
        <v/>
      </c>
      <c r="F3381" s="1037"/>
      <c r="G3381" s="1037"/>
      <c r="H3381" s="1038"/>
    </row>
    <row r="3382" spans="1:8" ht="18.25" customHeight="1">
      <c r="A3382" s="305"/>
      <c r="B3382" s="351" t="s">
        <v>565</v>
      </c>
      <c r="C3382" s="319" t="s">
        <v>592</v>
      </c>
      <c r="D3382" s="320" t="s">
        <v>593</v>
      </c>
      <c r="E3382" s="320" t="s">
        <v>594</v>
      </c>
      <c r="F3382" s="320" t="s">
        <v>595</v>
      </c>
      <c r="G3382" s="320" t="s">
        <v>596</v>
      </c>
      <c r="H3382" s="321"/>
    </row>
    <row r="3383" spans="1:8" ht="18.25" customHeight="1">
      <c r="A3383" s="305"/>
      <c r="B3383" s="350" t="s">
        <v>597</v>
      </c>
      <c r="C3383" s="323" t="str">
        <f>IF(AND('statement of marks'!$D$3=1,'statement of marks'!CX85="mRrh.kZ"),'statement of marks'!$F$3,"")</f>
        <v/>
      </c>
      <c r="D3383" s="323" t="str">
        <f>IF(AND('statement of marks'!$D$3=2,'statement of marks'!CX85="mRrh.kZ"),'statement of marks'!$F$3,"")</f>
        <v/>
      </c>
      <c r="E3383" s="323" t="str">
        <f>IF(AND('statement of marks'!$D$3=3,'statement of marks'!CX85="mRrh.kZ"),'statement of marks'!$F$3,"")</f>
        <v/>
      </c>
      <c r="F3383" s="323" t="str">
        <f>IF(AND('statement of marks'!$D$3=4,'statement of marks'!CX85="mRrh.kZ"),'statement of marks'!$F$3,"")</f>
        <v/>
      </c>
      <c r="G3383" s="323" t="str">
        <f>IF(AND('statement of marks'!$D$3=5,'statement of marks'!CX85="mRrh.kZ"),'statement of marks'!$F$3,"")</f>
        <v/>
      </c>
      <c r="H3383" s="321"/>
    </row>
    <row r="3384" spans="1:8" ht="18.25" customHeight="1">
      <c r="A3384" s="305"/>
      <c r="B3384" s="350" t="str">
        <f>'statement of marks'!$BZ$5</f>
        <v>fgUnh</v>
      </c>
      <c r="C3384" s="324"/>
      <c r="D3384" s="325"/>
      <c r="E3384" s="326" t="str">
        <f>IF(OR('statement of marks'!$CB85="",E3383=""),"",'statement of marks'!$CB85)</f>
        <v/>
      </c>
      <c r="F3384" s="326" t="str">
        <f>IF(OR('statement of marks'!$CB85="",F3383=""),"",'statement of marks'!$CB85)</f>
        <v/>
      </c>
      <c r="G3384" s="326" t="str">
        <f>IF(OR('statement of marks'!$CB85="",G3383=""),"",'statement of marks'!$CB85)</f>
        <v/>
      </c>
      <c r="H3384" s="321"/>
    </row>
    <row r="3385" spans="1:8" ht="18.25" customHeight="1">
      <c r="A3385" s="305"/>
      <c r="B3385" s="350" t="str">
        <f>'statement of marks'!$CC$5</f>
        <v>vaxszth</v>
      </c>
      <c r="C3385" s="324"/>
      <c r="D3385" s="325"/>
      <c r="E3385" s="326" t="str">
        <f>IF(OR('statement of marks'!$CE85="",E3383=""),"",'statement of marks'!$CE85)</f>
        <v/>
      </c>
      <c r="F3385" s="326" t="str">
        <f>IF(OR('statement of marks'!$CE85="",F3383=""),"",'statement of marks'!$CE85)</f>
        <v/>
      </c>
      <c r="G3385" s="326" t="str">
        <f>IF(OR('statement of marks'!$CE85="",G3383=""),"",'statement of marks'!$CE85)</f>
        <v/>
      </c>
      <c r="H3385" s="321"/>
    </row>
    <row r="3386" spans="1:8" ht="18.25" customHeight="1">
      <c r="A3386" s="305"/>
      <c r="B3386" s="350" t="str">
        <f>'statement of marks'!$CF$5</f>
        <v>xf.kr</v>
      </c>
      <c r="C3386" s="324"/>
      <c r="D3386" s="325"/>
      <c r="E3386" s="326" t="str">
        <f>IF(OR('statement of marks'!$CH85="",E3383=""),"",'statement of marks'!$CH85)</f>
        <v/>
      </c>
      <c r="F3386" s="326" t="str">
        <f>IF(OR('statement of marks'!$CH85="",F3383=""),"",'statement of marks'!$CH85)</f>
        <v/>
      </c>
      <c r="G3386" s="326" t="str">
        <f>IF(OR('statement of marks'!$CH85="",G3383=""),"",'statement of marks'!$CH85)</f>
        <v/>
      </c>
      <c r="H3386" s="321"/>
    </row>
    <row r="3387" spans="1:8" ht="18.25" customHeight="1">
      <c r="A3387" s="305"/>
      <c r="B3387" s="350" t="str">
        <f>'statement of marks'!$CI$5</f>
        <v>Ik;kZoj.k v/;;u</v>
      </c>
      <c r="C3387" s="324"/>
      <c r="D3387" s="325"/>
      <c r="E3387" s="326" t="str">
        <f>IF(OR('statement of marks'!$CK85="",E3384=""),"",'statement of marks'!$CK85)</f>
        <v/>
      </c>
      <c r="F3387" s="326" t="str">
        <f>IF(OR('statement of marks'!$CK85="",F3384=""),"",'statement of marks'!$CK85)</f>
        <v/>
      </c>
      <c r="G3387" s="326" t="str">
        <f>IF(OR('statement of marks'!$CK85="",G3384=""),"",'statement of marks'!$CK85)</f>
        <v/>
      </c>
      <c r="H3387" s="321"/>
    </row>
    <row r="3388" spans="1:8" ht="18.25" customHeight="1">
      <c r="A3388" s="305"/>
      <c r="B3388" s="350" t="str">
        <f>'statement of marks'!$CL$5</f>
        <v>dk;kZuqHko</v>
      </c>
      <c r="C3388" s="324"/>
      <c r="D3388" s="325"/>
      <c r="E3388" s="326" t="str">
        <f>IF(OR('statement of marks'!$CN85="",E3383=""),"",'statement of marks'!$CN85)</f>
        <v/>
      </c>
      <c r="F3388" s="326" t="str">
        <f>IF(OR('statement of marks'!$CN85="",F3383=""),"",'statement of marks'!$CN85)</f>
        <v/>
      </c>
      <c r="G3388" s="326" t="str">
        <f>IF(OR('statement of marks'!$CN85="",G3383=""),"",'statement of marks'!$CN85)</f>
        <v/>
      </c>
      <c r="H3388" s="321"/>
    </row>
    <row r="3389" spans="1:8" ht="18.25" customHeight="1">
      <c r="A3389" s="305"/>
      <c r="B3389" s="350" t="str">
        <f>'statement of marks'!$CO$5</f>
        <v>dyk f'k{kk</v>
      </c>
      <c r="C3389" s="324"/>
      <c r="D3389" s="325"/>
      <c r="E3389" s="327" t="str">
        <f>IF(OR('statement of marks'!$CQ85="",E3383=""),"",'statement of marks'!$CQ85)</f>
        <v/>
      </c>
      <c r="F3389" s="327" t="str">
        <f>IF(OR('statement of marks'!$CQ85="",F3383=""),"",'statement of marks'!$CQ85)</f>
        <v/>
      </c>
      <c r="G3389" s="327" t="str">
        <f>IF(OR('statement of marks'!$CQ85="",G3383=""),"",'statement of marks'!$CQ85)</f>
        <v/>
      </c>
      <c r="H3389" s="321"/>
    </row>
    <row r="3390" spans="1:8" ht="18.25" customHeight="1">
      <c r="A3390" s="305"/>
      <c r="B3390" s="328" t="s">
        <v>624</v>
      </c>
      <c r="C3390" s="329" t="str">
        <f>C3383</f>
        <v/>
      </c>
      <c r="D3390" s="329" t="str">
        <f>D3383</f>
        <v/>
      </c>
      <c r="E3390" s="330" t="str">
        <f>E3383</f>
        <v/>
      </c>
      <c r="F3390" s="329" t="str">
        <f>F3383</f>
        <v/>
      </c>
      <c r="G3390" s="329" t="str">
        <f>G3383</f>
        <v/>
      </c>
      <c r="H3390" s="321"/>
    </row>
    <row r="3391" spans="1:8" ht="18.25" customHeight="1">
      <c r="A3391" s="305"/>
      <c r="B3391" s="350" t="str">
        <f>'statement of marks'!$CV$5</f>
        <v>Nk= mifLFkfr</v>
      </c>
      <c r="C3391" s="331"/>
      <c r="D3391" s="331"/>
      <c r="E3391" s="332" t="str">
        <f>IF(OR('statement of marks'!$CV85="",E3383=""),"",'statement of marks'!$CV85)</f>
        <v/>
      </c>
      <c r="F3391" s="332" t="str">
        <f>IF(OR('statement of marks'!$CV85="",F3383=""),"",'statement of marks'!$CV85)</f>
        <v/>
      </c>
      <c r="G3391" s="332" t="str">
        <f>IF(OR('statement of marks'!$CV85="",G3383=""),"",'statement of marks'!$CV85)</f>
        <v/>
      </c>
      <c r="H3391" s="321"/>
    </row>
    <row r="3392" spans="1:8" ht="18.25" customHeight="1">
      <c r="A3392" s="305"/>
      <c r="B3392" s="350" t="str">
        <f>'statement of marks'!$CU$5</f>
        <v>dqy ehfVax</v>
      </c>
      <c r="C3392" s="333"/>
      <c r="D3392" s="333"/>
      <c r="E3392" s="333" t="str">
        <f>IF(OR('statement of marks'!$CU85="",E3383=""),"",'statement of marks'!$CU85)</f>
        <v/>
      </c>
      <c r="F3392" s="333" t="str">
        <f>IF(OR('statement of marks'!$CU85="",F3383=""),"",'statement of marks'!$CU85)</f>
        <v/>
      </c>
      <c r="G3392" s="333" t="str">
        <f>IF(OR('statement of marks'!$CU85="",G3383=""),"",'statement of marks'!$CU85)</f>
        <v/>
      </c>
      <c r="H3392" s="321"/>
    </row>
    <row r="3393" spans="1:8" ht="18.25" customHeight="1">
      <c r="A3393" s="305"/>
      <c r="B3393" s="350" t="s">
        <v>600</v>
      </c>
      <c r="C3393" s="333" t="str">
        <f>IF(OR(C3391="",C3392=""),"",C3391/C3392*100)</f>
        <v/>
      </c>
      <c r="D3393" s="333" t="str">
        <f t="shared" ref="D3393:G3393" si="81">IF(OR(D3391="",D3392=""),"",D3391/D3392*100)</f>
        <v/>
      </c>
      <c r="E3393" s="333" t="str">
        <f t="shared" si="81"/>
        <v/>
      </c>
      <c r="F3393" s="333" t="str">
        <f t="shared" si="81"/>
        <v/>
      </c>
      <c r="G3393" s="333" t="str">
        <f t="shared" si="81"/>
        <v/>
      </c>
      <c r="H3393" s="321"/>
    </row>
    <row r="3394" spans="1:8" ht="18.25" customHeight="1">
      <c r="A3394" s="305"/>
      <c r="B3394" s="350" t="s">
        <v>601</v>
      </c>
      <c r="C3394" s="333"/>
      <c r="D3394" s="333"/>
      <c r="E3394" s="333"/>
      <c r="F3394" s="333"/>
      <c r="G3394" s="333"/>
      <c r="H3394" s="321"/>
    </row>
    <row r="3395" spans="1:8" ht="18.25" customHeight="1">
      <c r="A3395" s="305"/>
      <c r="B3395" s="351" t="s">
        <v>598</v>
      </c>
      <c r="C3395" s="1028" t="str">
        <f>IF('statement of marks'!DE85="","",'statement of marks'!DE85)</f>
        <v/>
      </c>
      <c r="D3395" s="1029"/>
      <c r="E3395" s="1029"/>
      <c r="F3395" s="1029"/>
      <c r="G3395" s="1029"/>
      <c r="H3395" s="1030"/>
    </row>
    <row r="3396" spans="1:8" ht="18.25" customHeight="1">
      <c r="A3396" s="1033"/>
      <c r="B3396" s="1034"/>
      <c r="C3396" s="1026"/>
      <c r="D3396" s="1026"/>
      <c r="E3396" s="1026"/>
      <c r="F3396" s="1026"/>
      <c r="G3396" s="1026"/>
      <c r="H3396" s="1027"/>
    </row>
    <row r="3397" spans="1:8" ht="18.25" customHeight="1" thickBot="1">
      <c r="A3397" s="1031" t="s">
        <v>603</v>
      </c>
      <c r="B3397" s="1032"/>
      <c r="C3397" s="1032" t="s">
        <v>66</v>
      </c>
      <c r="D3397" s="1032"/>
      <c r="E3397" s="1032"/>
      <c r="F3397" s="1035" t="s">
        <v>604</v>
      </c>
      <c r="G3397" s="1035"/>
      <c r="H3397" s="1036"/>
    </row>
    <row r="3398" spans="1:8" ht="18.25" customHeight="1">
      <c r="A3398" s="1015" t="s">
        <v>572</v>
      </c>
      <c r="B3398" s="1016"/>
      <c r="C3398" s="1016"/>
      <c r="D3398" s="1016"/>
      <c r="E3398" s="1016"/>
      <c r="F3398" s="1016"/>
      <c r="G3398" s="1016"/>
      <c r="H3398" s="1017"/>
    </row>
    <row r="3399" spans="1:8" ht="18.25" customHeight="1">
      <c r="A3399" s="1018" t="s">
        <v>591</v>
      </c>
      <c r="B3399" s="1019"/>
      <c r="C3399" s="1019"/>
      <c r="D3399" s="1019"/>
      <c r="E3399" s="1019"/>
      <c r="F3399" s="1019"/>
      <c r="G3399" s="1019"/>
      <c r="H3399" s="1020"/>
    </row>
    <row r="3400" spans="1:8" ht="18.25" customHeight="1">
      <c r="A3400" s="305"/>
      <c r="B3400" s="1021" t="s">
        <v>67</v>
      </c>
      <c r="C3400" s="1021"/>
      <c r="D3400" s="306">
        <f>YEAR(details!F86)</f>
        <v>1900</v>
      </c>
      <c r="E3400" s="352" t="s">
        <v>574</v>
      </c>
      <c r="F3400" s="308" t="str">
        <f>'statement of marks'!$F$3</f>
        <v>2015-16</v>
      </c>
      <c r="G3400" s="1021" t="s">
        <v>575</v>
      </c>
      <c r="H3400" s="1022"/>
    </row>
    <row r="3401" spans="1:8" ht="18.25" customHeight="1">
      <c r="A3401" s="305"/>
      <c r="B3401" s="1000" t="s">
        <v>573</v>
      </c>
      <c r="C3401" s="1001"/>
      <c r="D3401" s="1013" t="str">
        <f>'statement of marks'!$A$1</f>
        <v>jk- ck- ek/;fed fo|ky; uohu] fuEckgsM+k</v>
      </c>
      <c r="E3401" s="1013"/>
      <c r="F3401" s="1013"/>
      <c r="G3401" s="1013"/>
      <c r="H3401" s="1014"/>
    </row>
    <row r="3402" spans="1:8" ht="18.25" customHeight="1">
      <c r="A3402" s="305"/>
      <c r="B3402" s="1000" t="str">
        <f>'statement of marks'!$H$3</f>
        <v xml:space="preserve">fo|ky; dk Mkbl dksM+ </v>
      </c>
      <c r="C3402" s="1001"/>
      <c r="D3402" s="1009" t="str">
        <f>'statement of marks'!$I$3</f>
        <v>00001</v>
      </c>
      <c r="E3402" s="1010"/>
      <c r="F3402" s="1011"/>
      <c r="G3402" s="1011"/>
      <c r="H3402" s="1012"/>
    </row>
    <row r="3403" spans="1:8" ht="18.25" customHeight="1">
      <c r="A3403" s="305"/>
      <c r="B3403" s="1000" t="s">
        <v>560</v>
      </c>
      <c r="C3403" s="1001"/>
      <c r="D3403" s="1013" t="str">
        <f>IF('statement of marks'!H86="","",'statement of marks'!H86)</f>
        <v>v 080</v>
      </c>
      <c r="E3403" s="1013"/>
      <c r="F3403" s="1013"/>
      <c r="G3403" s="1013"/>
      <c r="H3403" s="1014"/>
    </row>
    <row r="3404" spans="1:8" ht="18.25" customHeight="1">
      <c r="A3404" s="305"/>
      <c r="B3404" s="1000" t="s">
        <v>576</v>
      </c>
      <c r="C3404" s="1001"/>
      <c r="D3404" s="309" t="str">
        <f>IF('statement of marks'!C86="B","Nk=",IF('statement of marks'!C86="G","Nk=k",""))</f>
        <v/>
      </c>
      <c r="E3404" s="353" t="s">
        <v>566</v>
      </c>
      <c r="F3404" s="1040" t="str">
        <f>IF('statement of marks'!B86="","",'statement of marks'!B86)</f>
        <v/>
      </c>
      <c r="G3404" s="1040"/>
      <c r="H3404" s="1041"/>
    </row>
    <row r="3405" spans="1:8" ht="18.25" customHeight="1">
      <c r="A3405" s="305"/>
      <c r="B3405" s="1000" t="s">
        <v>562</v>
      </c>
      <c r="C3405" s="1001"/>
      <c r="D3405" s="1013" t="str">
        <f>IF('statement of marks'!J86="","",'statement of marks'!J86)</f>
        <v>l 080</v>
      </c>
      <c r="E3405" s="1013"/>
      <c r="F3405" s="1013"/>
      <c r="G3405" s="1013"/>
      <c r="H3405" s="1014"/>
    </row>
    <row r="3406" spans="1:8" ht="18.25" customHeight="1">
      <c r="A3406" s="305"/>
      <c r="B3406" s="1000" t="s">
        <v>561</v>
      </c>
      <c r="C3406" s="1001"/>
      <c r="D3406" s="1013" t="str">
        <f>IF('statement of marks'!I86="","",'statement of marks'!I86)</f>
        <v>c 080</v>
      </c>
      <c r="E3406" s="1013"/>
      <c r="F3406" s="1013"/>
      <c r="G3406" s="1013"/>
      <c r="H3406" s="1014"/>
    </row>
    <row r="3407" spans="1:8" ht="18.25" customHeight="1">
      <c r="A3407" s="305"/>
      <c r="B3407" s="1000" t="s">
        <v>578</v>
      </c>
      <c r="C3407" s="1001"/>
      <c r="D3407" s="1013" t="str">
        <f>IF(details!M86="","",details!M86)</f>
        <v/>
      </c>
      <c r="E3407" s="1013"/>
      <c r="F3407" s="1013"/>
      <c r="G3407" s="1013"/>
      <c r="H3407" s="1014"/>
    </row>
    <row r="3408" spans="1:8" ht="18.25" customHeight="1">
      <c r="A3408" s="305"/>
      <c r="B3408" s="1000" t="s">
        <v>623</v>
      </c>
      <c r="C3408" s="1001"/>
      <c r="D3408" s="1013" t="str">
        <f>IF(details!N86="","",details!N86)</f>
        <v/>
      </c>
      <c r="E3408" s="1013"/>
      <c r="F3408" s="1013"/>
      <c r="G3408" s="1013"/>
      <c r="H3408" s="1014"/>
    </row>
    <row r="3409" spans="1:8" ht="18.25" customHeight="1">
      <c r="A3409" s="305"/>
      <c r="B3409" s="1000" t="s">
        <v>64</v>
      </c>
      <c r="C3409" s="1001"/>
      <c r="D3409" s="311" t="str">
        <f>'statement of marks'!$D$3</f>
        <v>2 A</v>
      </c>
      <c r="E3409" s="312" t="s">
        <v>564</v>
      </c>
      <c r="F3409" s="313" t="str">
        <f>IF('statement of marks'!E86="","",'statement of marks'!E86)</f>
        <v/>
      </c>
      <c r="G3409" s="312" t="s">
        <v>577</v>
      </c>
      <c r="H3409" s="314" t="str">
        <f>IF(details!F86="","",details!F86)</f>
        <v/>
      </c>
    </row>
    <row r="3410" spans="1:8" ht="18.25" customHeight="1">
      <c r="A3410" s="305"/>
      <c r="B3410" s="1000" t="s">
        <v>567</v>
      </c>
      <c r="C3410" s="1001"/>
      <c r="D3410" s="1044" t="str">
        <f>IF('statement of marks'!F86="","",'statement of marks'!F86)</f>
        <v/>
      </c>
      <c r="E3410" s="1044"/>
      <c r="F3410" s="1044"/>
      <c r="G3410" s="1044"/>
      <c r="H3410" s="1045"/>
    </row>
    <row r="3411" spans="1:8" ht="18.25" customHeight="1">
      <c r="A3411" s="305"/>
      <c r="B3411" s="1000" t="s">
        <v>568</v>
      </c>
      <c r="C3411" s="1001"/>
      <c r="D3411" s="1037" t="str">
        <f>IF('statement of marks'!G86="","",'statement of marks'!G86)</f>
        <v/>
      </c>
      <c r="E3411" s="1037"/>
      <c r="F3411" s="1037"/>
      <c r="G3411" s="1037"/>
      <c r="H3411" s="1038"/>
    </row>
    <row r="3412" spans="1:8" ht="18.25" customHeight="1">
      <c r="A3412" s="305"/>
      <c r="B3412" s="1023" t="s">
        <v>579</v>
      </c>
      <c r="C3412" s="1024"/>
      <c r="D3412" s="1024"/>
      <c r="E3412" s="1025"/>
      <c r="F3412" s="1046" t="str">
        <f>IF(details!P86="","",details!P86)</f>
        <v/>
      </c>
      <c r="G3412" s="1046"/>
      <c r="H3412" s="1047"/>
    </row>
    <row r="3413" spans="1:8" ht="18.25" customHeight="1">
      <c r="A3413" s="305"/>
      <c r="B3413" s="1000" t="s">
        <v>583</v>
      </c>
      <c r="C3413" s="1001"/>
      <c r="D3413" s="1013" t="str">
        <f>IF(details!L86="","",details!L86)</f>
        <v>Ik 080</v>
      </c>
      <c r="E3413" s="1013"/>
      <c r="F3413" s="1013"/>
      <c r="G3413" s="1013"/>
      <c r="H3413" s="1014"/>
    </row>
    <row r="3414" spans="1:8" ht="18.25" customHeight="1">
      <c r="A3414" s="305"/>
      <c r="B3414" s="1000" t="s">
        <v>584</v>
      </c>
      <c r="C3414" s="1001"/>
      <c r="D3414" s="1013" t="str">
        <f>IF(details!O86="","",details!O86)</f>
        <v/>
      </c>
      <c r="E3414" s="1013"/>
      <c r="F3414" s="1013"/>
      <c r="G3414" s="1013"/>
      <c r="H3414" s="1014"/>
    </row>
    <row r="3415" spans="1:8" ht="18.25" customHeight="1">
      <c r="A3415" s="305"/>
      <c r="B3415" s="1000" t="s">
        <v>585</v>
      </c>
      <c r="C3415" s="1001"/>
      <c r="D3415" s="354" t="str">
        <f>IF('statement of marks'!CX86="mRrh.kZ",'statement of marks'!$D$3,"")</f>
        <v/>
      </c>
      <c r="E3415" s="1003" t="s">
        <v>586</v>
      </c>
      <c r="F3415" s="1003"/>
      <c r="G3415" s="1042" t="str">
        <f>IF(D3415="","",D3415+1)</f>
        <v/>
      </c>
      <c r="H3415" s="1043"/>
    </row>
    <row r="3416" spans="1:8" ht="18.25" customHeight="1">
      <c r="A3416" s="305"/>
      <c r="B3416" s="1000" t="s">
        <v>587</v>
      </c>
      <c r="C3416" s="1001"/>
      <c r="D3416" s="1049">
        <f>IF(details!$L$4="","",details!$L$4)</f>
        <v>42460</v>
      </c>
      <c r="E3416" s="1050"/>
      <c r="F3416" s="1003"/>
      <c r="G3416" s="1003"/>
      <c r="H3416" s="1048"/>
    </row>
    <row r="3417" spans="1:8" ht="18.25" customHeight="1">
      <c r="A3417" s="305"/>
      <c r="B3417" s="1003"/>
      <c r="C3417" s="1003"/>
      <c r="D3417" s="1004"/>
      <c r="E3417" s="1005"/>
      <c r="F3417" s="1002"/>
      <c r="G3417" s="1002"/>
      <c r="H3417" s="1008"/>
    </row>
    <row r="3418" spans="1:8" ht="18.25" customHeight="1">
      <c r="A3418" s="305"/>
      <c r="B3418" s="1003" t="str">
        <f>IF(details!$H$4="","",details!$H$4)</f>
        <v>Jherh js[kk oekZ</v>
      </c>
      <c r="C3418" s="1003"/>
      <c r="D3418" s="1004"/>
      <c r="E3418" s="1005"/>
      <c r="F3418" s="1002" t="str">
        <f>IF(details!$E$4="","",details!$E$4)</f>
        <v>Jh jk/ks';ke tk'kh</v>
      </c>
      <c r="G3418" s="1002"/>
      <c r="H3418" s="1008"/>
    </row>
    <row r="3419" spans="1:8" ht="18.25" customHeight="1">
      <c r="A3419" s="1039" t="s">
        <v>588</v>
      </c>
      <c r="B3419" s="1002"/>
      <c r="C3419" s="1002"/>
      <c r="D3419" s="1002" t="s">
        <v>589</v>
      </c>
      <c r="E3419" s="1002"/>
      <c r="F3419" s="1002" t="s">
        <v>590</v>
      </c>
      <c r="G3419" s="1002"/>
      <c r="H3419" s="1008"/>
    </row>
    <row r="3420" spans="1:8" ht="18.25" customHeight="1">
      <c r="A3420" s="1018" t="s">
        <v>599</v>
      </c>
      <c r="B3420" s="1019"/>
      <c r="C3420" s="1019"/>
      <c r="D3420" s="1019"/>
      <c r="E3420" s="1019"/>
      <c r="F3420" s="1019"/>
      <c r="G3420" s="1019"/>
      <c r="H3420" s="1020"/>
    </row>
    <row r="3421" spans="1:8" ht="18.25" customHeight="1">
      <c r="A3421" s="305"/>
      <c r="B3421" s="351" t="s">
        <v>560</v>
      </c>
      <c r="C3421" s="1013" t="str">
        <f>IF('statement of marks'!H86="","",'statement of marks'!H86)</f>
        <v>v 080</v>
      </c>
      <c r="D3421" s="1013"/>
      <c r="E3421" s="1013"/>
      <c r="F3421" s="1013"/>
      <c r="G3421" s="1013"/>
      <c r="H3421" s="1014"/>
    </row>
    <row r="3422" spans="1:8" ht="18.25" customHeight="1">
      <c r="A3422" s="305"/>
      <c r="B3422" s="351" t="s">
        <v>561</v>
      </c>
      <c r="C3422" s="1013" t="str">
        <f>IF('statement of marks'!I86="","",'statement of marks'!I86)</f>
        <v>c 080</v>
      </c>
      <c r="D3422" s="1013"/>
      <c r="E3422" s="1013"/>
      <c r="F3422" s="1013"/>
      <c r="G3422" s="1013"/>
      <c r="H3422" s="1014"/>
    </row>
    <row r="3423" spans="1:8" ht="18.25" customHeight="1">
      <c r="A3423" s="305"/>
      <c r="B3423" s="351" t="s">
        <v>562</v>
      </c>
      <c r="C3423" s="1013" t="str">
        <f>IF('statement of marks'!J86="","",'statement of marks'!J86)</f>
        <v>l 080</v>
      </c>
      <c r="D3423" s="1013"/>
      <c r="E3423" s="1013"/>
      <c r="F3423" s="1013"/>
      <c r="G3423" s="1013"/>
      <c r="H3423" s="1014"/>
    </row>
    <row r="3424" spans="1:8" ht="18.25" customHeight="1">
      <c r="A3424" s="305"/>
      <c r="B3424" s="351" t="s">
        <v>567</v>
      </c>
      <c r="C3424" s="317" t="str">
        <f>IF('statement of marks'!F86="","",'statement of marks'!F86)</f>
        <v/>
      </c>
      <c r="D3424" s="318" t="s">
        <v>602</v>
      </c>
      <c r="E3424" s="1037" t="str">
        <f>IF('statement of marks'!G86="","",'statement of marks'!G86)</f>
        <v/>
      </c>
      <c r="F3424" s="1037"/>
      <c r="G3424" s="1037"/>
      <c r="H3424" s="1038"/>
    </row>
    <row r="3425" spans="1:8" ht="18.25" customHeight="1">
      <c r="A3425" s="305"/>
      <c r="B3425" s="351" t="s">
        <v>565</v>
      </c>
      <c r="C3425" s="319" t="s">
        <v>592</v>
      </c>
      <c r="D3425" s="320" t="s">
        <v>593</v>
      </c>
      <c r="E3425" s="320" t="s">
        <v>594</v>
      </c>
      <c r="F3425" s="320" t="s">
        <v>595</v>
      </c>
      <c r="G3425" s="320" t="s">
        <v>596</v>
      </c>
      <c r="H3425" s="321"/>
    </row>
    <row r="3426" spans="1:8" ht="18.25" customHeight="1">
      <c r="A3426" s="305"/>
      <c r="B3426" s="350" t="s">
        <v>597</v>
      </c>
      <c r="C3426" s="323" t="str">
        <f>IF(AND('statement of marks'!$D$3=1,'statement of marks'!CX86="mRrh.kZ"),'statement of marks'!$F$3,"")</f>
        <v/>
      </c>
      <c r="D3426" s="323" t="str">
        <f>IF(AND('statement of marks'!$D$3=2,'statement of marks'!CX86="mRrh.kZ"),'statement of marks'!$F$3,"")</f>
        <v/>
      </c>
      <c r="E3426" s="323" t="str">
        <f>IF(AND('statement of marks'!$D$3=3,'statement of marks'!CX86="mRrh.kZ"),'statement of marks'!$F$3,"")</f>
        <v/>
      </c>
      <c r="F3426" s="323" t="str">
        <f>IF(AND('statement of marks'!$D$3=4,'statement of marks'!CX86="mRrh.kZ"),'statement of marks'!$F$3,"")</f>
        <v/>
      </c>
      <c r="G3426" s="323" t="str">
        <f>IF(AND('statement of marks'!$D$3=5,'statement of marks'!CX86="mRrh.kZ"),'statement of marks'!$F$3,"")</f>
        <v/>
      </c>
      <c r="H3426" s="321"/>
    </row>
    <row r="3427" spans="1:8" ht="18.25" customHeight="1">
      <c r="A3427" s="305"/>
      <c r="B3427" s="350" t="str">
        <f>'statement of marks'!$BZ$5</f>
        <v>fgUnh</v>
      </c>
      <c r="C3427" s="324"/>
      <c r="D3427" s="325"/>
      <c r="E3427" s="326" t="str">
        <f>IF(OR('statement of marks'!$CB86="",E3426=""),"",'statement of marks'!$CB86)</f>
        <v/>
      </c>
      <c r="F3427" s="326" t="str">
        <f>IF(OR('statement of marks'!$CB86="",F3426=""),"",'statement of marks'!$CB86)</f>
        <v/>
      </c>
      <c r="G3427" s="326" t="str">
        <f>IF(OR('statement of marks'!$CB86="",G3426=""),"",'statement of marks'!$CB86)</f>
        <v/>
      </c>
      <c r="H3427" s="321"/>
    </row>
    <row r="3428" spans="1:8" ht="18.25" customHeight="1">
      <c r="A3428" s="305"/>
      <c r="B3428" s="350" t="str">
        <f>'statement of marks'!$CC$5</f>
        <v>vaxszth</v>
      </c>
      <c r="C3428" s="324"/>
      <c r="D3428" s="325"/>
      <c r="E3428" s="326" t="str">
        <f>IF(OR('statement of marks'!$CE86="",E3426=""),"",'statement of marks'!$CE86)</f>
        <v/>
      </c>
      <c r="F3428" s="326" t="str">
        <f>IF(OR('statement of marks'!$CE86="",F3426=""),"",'statement of marks'!$CE86)</f>
        <v/>
      </c>
      <c r="G3428" s="326" t="str">
        <f>IF(OR('statement of marks'!$CE86="",G3426=""),"",'statement of marks'!$CE86)</f>
        <v/>
      </c>
      <c r="H3428" s="321"/>
    </row>
    <row r="3429" spans="1:8" ht="18.25" customHeight="1">
      <c r="A3429" s="305"/>
      <c r="B3429" s="350" t="str">
        <f>'statement of marks'!$CF$5</f>
        <v>xf.kr</v>
      </c>
      <c r="C3429" s="324"/>
      <c r="D3429" s="325"/>
      <c r="E3429" s="326" t="str">
        <f>IF(OR('statement of marks'!$CH86="",E3426=""),"",'statement of marks'!$CH86)</f>
        <v/>
      </c>
      <c r="F3429" s="326" t="str">
        <f>IF(OR('statement of marks'!$CH86="",F3426=""),"",'statement of marks'!$CH86)</f>
        <v/>
      </c>
      <c r="G3429" s="326" t="str">
        <f>IF(OR('statement of marks'!$CH86="",G3426=""),"",'statement of marks'!$CH86)</f>
        <v/>
      </c>
      <c r="H3429" s="321"/>
    </row>
    <row r="3430" spans="1:8" ht="18.25" customHeight="1">
      <c r="A3430" s="305"/>
      <c r="B3430" s="350" t="str">
        <f>'statement of marks'!$CI$5</f>
        <v>Ik;kZoj.k v/;;u</v>
      </c>
      <c r="C3430" s="324"/>
      <c r="D3430" s="325"/>
      <c r="E3430" s="326" t="str">
        <f>IF(OR('statement of marks'!$CK86="",E3427=""),"",'statement of marks'!$CK86)</f>
        <v/>
      </c>
      <c r="F3430" s="326" t="str">
        <f>IF(OR('statement of marks'!$CK86="",F3427=""),"",'statement of marks'!$CK86)</f>
        <v/>
      </c>
      <c r="G3430" s="326" t="str">
        <f>IF(OR('statement of marks'!$CK86="",G3427=""),"",'statement of marks'!$CK86)</f>
        <v/>
      </c>
      <c r="H3430" s="321"/>
    </row>
    <row r="3431" spans="1:8" ht="18.25" customHeight="1">
      <c r="A3431" s="305"/>
      <c r="B3431" s="350" t="str">
        <f>'statement of marks'!$CL$5</f>
        <v>dk;kZuqHko</v>
      </c>
      <c r="C3431" s="324"/>
      <c r="D3431" s="325"/>
      <c r="E3431" s="326" t="str">
        <f>IF(OR('statement of marks'!$CN86="",E3426=""),"",'statement of marks'!$CN86)</f>
        <v/>
      </c>
      <c r="F3431" s="326" t="str">
        <f>IF(OR('statement of marks'!$CN86="",F3426=""),"",'statement of marks'!$CN86)</f>
        <v/>
      </c>
      <c r="G3431" s="326" t="str">
        <f>IF(OR('statement of marks'!$CN86="",G3426=""),"",'statement of marks'!$CN86)</f>
        <v/>
      </c>
      <c r="H3431" s="321"/>
    </row>
    <row r="3432" spans="1:8" ht="18.25" customHeight="1">
      <c r="A3432" s="305"/>
      <c r="B3432" s="350" t="str">
        <f>'statement of marks'!$CO$5</f>
        <v>dyk f'k{kk</v>
      </c>
      <c r="C3432" s="324"/>
      <c r="D3432" s="325"/>
      <c r="E3432" s="327" t="str">
        <f>IF(OR('statement of marks'!$CQ86="",E3426=""),"",'statement of marks'!$CQ86)</f>
        <v/>
      </c>
      <c r="F3432" s="327" t="str">
        <f>IF(OR('statement of marks'!$CQ86="",F3426=""),"",'statement of marks'!$CQ86)</f>
        <v/>
      </c>
      <c r="G3432" s="327" t="str">
        <f>IF(OR('statement of marks'!$CQ86="",G3426=""),"",'statement of marks'!$CQ86)</f>
        <v/>
      </c>
      <c r="H3432" s="321"/>
    </row>
    <row r="3433" spans="1:8" ht="18.25" customHeight="1">
      <c r="A3433" s="305"/>
      <c r="B3433" s="328" t="s">
        <v>624</v>
      </c>
      <c r="C3433" s="329" t="str">
        <f>C3426</f>
        <v/>
      </c>
      <c r="D3433" s="329" t="str">
        <f>D3426</f>
        <v/>
      </c>
      <c r="E3433" s="330" t="str">
        <f>E3426</f>
        <v/>
      </c>
      <c r="F3433" s="329" t="str">
        <f>F3426</f>
        <v/>
      </c>
      <c r="G3433" s="329" t="str">
        <f>G3426</f>
        <v/>
      </c>
      <c r="H3433" s="321"/>
    </row>
    <row r="3434" spans="1:8" ht="18.25" customHeight="1">
      <c r="A3434" s="305"/>
      <c r="B3434" s="350" t="str">
        <f>'statement of marks'!$CV$5</f>
        <v>Nk= mifLFkfr</v>
      </c>
      <c r="C3434" s="331"/>
      <c r="D3434" s="331"/>
      <c r="E3434" s="332" t="str">
        <f>IF(OR('statement of marks'!$CV86="",E3426=""),"",'statement of marks'!$CV86)</f>
        <v/>
      </c>
      <c r="F3434" s="332" t="str">
        <f>IF(OR('statement of marks'!$CV86="",F3426=""),"",'statement of marks'!$CV86)</f>
        <v/>
      </c>
      <c r="G3434" s="332" t="str">
        <f>IF(OR('statement of marks'!$CV86="",G3426=""),"",'statement of marks'!$CV86)</f>
        <v/>
      </c>
      <c r="H3434" s="321"/>
    </row>
    <row r="3435" spans="1:8" ht="18.25" customHeight="1">
      <c r="A3435" s="305"/>
      <c r="B3435" s="350" t="str">
        <f>'statement of marks'!$CU$5</f>
        <v>dqy ehfVax</v>
      </c>
      <c r="C3435" s="333"/>
      <c r="D3435" s="333"/>
      <c r="E3435" s="333" t="str">
        <f>IF(OR('statement of marks'!$CU86="",E3426=""),"",'statement of marks'!$CU86)</f>
        <v/>
      </c>
      <c r="F3435" s="333" t="str">
        <f>IF(OR('statement of marks'!$CU86="",F3426=""),"",'statement of marks'!$CU86)</f>
        <v/>
      </c>
      <c r="G3435" s="333" t="str">
        <f>IF(OR('statement of marks'!$CU86="",G3426=""),"",'statement of marks'!$CU86)</f>
        <v/>
      </c>
      <c r="H3435" s="321"/>
    </row>
    <row r="3436" spans="1:8" ht="18.25" customHeight="1">
      <c r="A3436" s="305"/>
      <c r="B3436" s="350" t="s">
        <v>600</v>
      </c>
      <c r="C3436" s="333" t="str">
        <f>IF(OR(C3434="",C3435=""),"",C3434/C3435*100)</f>
        <v/>
      </c>
      <c r="D3436" s="333" t="str">
        <f t="shared" ref="D3436:G3436" si="82">IF(OR(D3434="",D3435=""),"",D3434/D3435*100)</f>
        <v/>
      </c>
      <c r="E3436" s="333" t="str">
        <f t="shared" si="82"/>
        <v/>
      </c>
      <c r="F3436" s="333" t="str">
        <f t="shared" si="82"/>
        <v/>
      </c>
      <c r="G3436" s="333" t="str">
        <f t="shared" si="82"/>
        <v/>
      </c>
      <c r="H3436" s="321"/>
    </row>
    <row r="3437" spans="1:8" ht="18.25" customHeight="1">
      <c r="A3437" s="305"/>
      <c r="B3437" s="350" t="s">
        <v>601</v>
      </c>
      <c r="C3437" s="333"/>
      <c r="D3437" s="333"/>
      <c r="E3437" s="333"/>
      <c r="F3437" s="333"/>
      <c r="G3437" s="333"/>
      <c r="H3437" s="321"/>
    </row>
    <row r="3438" spans="1:8" ht="18.25" customHeight="1">
      <c r="A3438" s="305"/>
      <c r="B3438" s="351" t="s">
        <v>598</v>
      </c>
      <c r="C3438" s="1028" t="str">
        <f>IF('statement of marks'!DE86="","",'statement of marks'!DE86)</f>
        <v/>
      </c>
      <c r="D3438" s="1029"/>
      <c r="E3438" s="1029"/>
      <c r="F3438" s="1029"/>
      <c r="G3438" s="1029"/>
      <c r="H3438" s="1030"/>
    </row>
    <row r="3439" spans="1:8" ht="18.25" customHeight="1">
      <c r="A3439" s="1033"/>
      <c r="B3439" s="1034"/>
      <c r="C3439" s="1026"/>
      <c r="D3439" s="1026"/>
      <c r="E3439" s="1026"/>
      <c r="F3439" s="1026"/>
      <c r="G3439" s="1026"/>
      <c r="H3439" s="1027"/>
    </row>
    <row r="3440" spans="1:8" ht="18.25" customHeight="1" thickBot="1">
      <c r="A3440" s="1031" t="s">
        <v>603</v>
      </c>
      <c r="B3440" s="1032"/>
      <c r="C3440" s="1032" t="s">
        <v>66</v>
      </c>
      <c r="D3440" s="1032"/>
      <c r="E3440" s="1032"/>
      <c r="F3440" s="1035" t="s">
        <v>604</v>
      </c>
      <c r="G3440" s="1035"/>
      <c r="H3440" s="1036"/>
    </row>
    <row r="3441" spans="1:8" ht="18.25" customHeight="1">
      <c r="A3441" s="1015" t="s">
        <v>572</v>
      </c>
      <c r="B3441" s="1016"/>
      <c r="C3441" s="1016"/>
      <c r="D3441" s="1016"/>
      <c r="E3441" s="1016"/>
      <c r="F3441" s="1016"/>
      <c r="G3441" s="1016"/>
      <c r="H3441" s="1017"/>
    </row>
    <row r="3442" spans="1:8" ht="18.25" customHeight="1">
      <c r="A3442" s="1018" t="s">
        <v>591</v>
      </c>
      <c r="B3442" s="1019"/>
      <c r="C3442" s="1019"/>
      <c r="D3442" s="1019"/>
      <c r="E3442" s="1019"/>
      <c r="F3442" s="1019"/>
      <c r="G3442" s="1019"/>
      <c r="H3442" s="1020"/>
    </row>
    <row r="3443" spans="1:8" ht="18.25" customHeight="1">
      <c r="A3443" s="305"/>
      <c r="B3443" s="1021" t="s">
        <v>67</v>
      </c>
      <c r="C3443" s="1021"/>
      <c r="D3443" s="306">
        <f>YEAR(details!F87)</f>
        <v>1900</v>
      </c>
      <c r="E3443" s="352" t="s">
        <v>574</v>
      </c>
      <c r="F3443" s="308" t="str">
        <f>'statement of marks'!$F$3</f>
        <v>2015-16</v>
      </c>
      <c r="G3443" s="1021" t="s">
        <v>575</v>
      </c>
      <c r="H3443" s="1022"/>
    </row>
    <row r="3444" spans="1:8" ht="18.25" customHeight="1">
      <c r="A3444" s="305"/>
      <c r="B3444" s="1000" t="s">
        <v>573</v>
      </c>
      <c r="C3444" s="1001"/>
      <c r="D3444" s="1013" t="str">
        <f>'statement of marks'!$A$1</f>
        <v>jk- ck- ek/;fed fo|ky; uohu] fuEckgsM+k</v>
      </c>
      <c r="E3444" s="1013"/>
      <c r="F3444" s="1013"/>
      <c r="G3444" s="1013"/>
      <c r="H3444" s="1014"/>
    </row>
    <row r="3445" spans="1:8" ht="18.25" customHeight="1">
      <c r="A3445" s="305"/>
      <c r="B3445" s="1000" t="str">
        <f>'statement of marks'!$H$3</f>
        <v xml:space="preserve">fo|ky; dk Mkbl dksM+ </v>
      </c>
      <c r="C3445" s="1001"/>
      <c r="D3445" s="1009" t="str">
        <f>'statement of marks'!$I$3</f>
        <v>00001</v>
      </c>
      <c r="E3445" s="1010"/>
      <c r="F3445" s="1011"/>
      <c r="G3445" s="1011"/>
      <c r="H3445" s="1012"/>
    </row>
    <row r="3446" spans="1:8" ht="18.25" customHeight="1">
      <c r="A3446" s="305"/>
      <c r="B3446" s="1000" t="s">
        <v>560</v>
      </c>
      <c r="C3446" s="1001"/>
      <c r="D3446" s="1013" t="str">
        <f>IF('statement of marks'!H87="","",'statement of marks'!H87)</f>
        <v>v 081</v>
      </c>
      <c r="E3446" s="1013"/>
      <c r="F3446" s="1013"/>
      <c r="G3446" s="1013"/>
      <c r="H3446" s="1014"/>
    </row>
    <row r="3447" spans="1:8" ht="18.25" customHeight="1">
      <c r="A3447" s="305"/>
      <c r="B3447" s="1000" t="s">
        <v>576</v>
      </c>
      <c r="C3447" s="1001"/>
      <c r="D3447" s="309" t="str">
        <f>IF('statement of marks'!C87="B","Nk=",IF('statement of marks'!C87="G","Nk=k",""))</f>
        <v/>
      </c>
      <c r="E3447" s="353" t="s">
        <v>566</v>
      </c>
      <c r="F3447" s="1040" t="str">
        <f>IF('statement of marks'!B87="","",'statement of marks'!B87)</f>
        <v/>
      </c>
      <c r="G3447" s="1040"/>
      <c r="H3447" s="1041"/>
    </row>
    <row r="3448" spans="1:8" ht="18.25" customHeight="1">
      <c r="A3448" s="305"/>
      <c r="B3448" s="1000" t="s">
        <v>562</v>
      </c>
      <c r="C3448" s="1001"/>
      <c r="D3448" s="1013" t="str">
        <f>IF('statement of marks'!J87="","",'statement of marks'!J87)</f>
        <v>l 081</v>
      </c>
      <c r="E3448" s="1013"/>
      <c r="F3448" s="1013"/>
      <c r="G3448" s="1013"/>
      <c r="H3448" s="1014"/>
    </row>
    <row r="3449" spans="1:8" ht="18.25" customHeight="1">
      <c r="A3449" s="305"/>
      <c r="B3449" s="1000" t="s">
        <v>561</v>
      </c>
      <c r="C3449" s="1001"/>
      <c r="D3449" s="1013" t="str">
        <f>IF('statement of marks'!I87="","",'statement of marks'!I87)</f>
        <v>c 081</v>
      </c>
      <c r="E3449" s="1013"/>
      <c r="F3449" s="1013"/>
      <c r="G3449" s="1013"/>
      <c r="H3449" s="1014"/>
    </row>
    <row r="3450" spans="1:8" ht="18.25" customHeight="1">
      <c r="A3450" s="305"/>
      <c r="B3450" s="1000" t="s">
        <v>578</v>
      </c>
      <c r="C3450" s="1001"/>
      <c r="D3450" s="1013" t="str">
        <f>IF(details!M87="","",details!M87)</f>
        <v/>
      </c>
      <c r="E3450" s="1013"/>
      <c r="F3450" s="1013"/>
      <c r="G3450" s="1013"/>
      <c r="H3450" s="1014"/>
    </row>
    <row r="3451" spans="1:8" ht="18.25" customHeight="1">
      <c r="A3451" s="305"/>
      <c r="B3451" s="1000" t="s">
        <v>623</v>
      </c>
      <c r="C3451" s="1001"/>
      <c r="D3451" s="1013" t="str">
        <f>IF(details!N87="","",details!N87)</f>
        <v/>
      </c>
      <c r="E3451" s="1013"/>
      <c r="F3451" s="1013"/>
      <c r="G3451" s="1013"/>
      <c r="H3451" s="1014"/>
    </row>
    <row r="3452" spans="1:8" ht="18.25" customHeight="1">
      <c r="A3452" s="305"/>
      <c r="B3452" s="1000" t="s">
        <v>64</v>
      </c>
      <c r="C3452" s="1001"/>
      <c r="D3452" s="311" t="str">
        <f>'statement of marks'!$D$3</f>
        <v>2 A</v>
      </c>
      <c r="E3452" s="312" t="s">
        <v>564</v>
      </c>
      <c r="F3452" s="313" t="str">
        <f>IF('statement of marks'!E87="","",'statement of marks'!E87)</f>
        <v/>
      </c>
      <c r="G3452" s="312" t="s">
        <v>577</v>
      </c>
      <c r="H3452" s="314" t="str">
        <f>IF(details!F87="","",details!F87)</f>
        <v/>
      </c>
    </row>
    <row r="3453" spans="1:8" ht="18.25" customHeight="1">
      <c r="A3453" s="305"/>
      <c r="B3453" s="1000" t="s">
        <v>567</v>
      </c>
      <c r="C3453" s="1001"/>
      <c r="D3453" s="1044" t="str">
        <f>IF('statement of marks'!F87="","",'statement of marks'!F87)</f>
        <v/>
      </c>
      <c r="E3453" s="1044"/>
      <c r="F3453" s="1044"/>
      <c r="G3453" s="1044"/>
      <c r="H3453" s="1045"/>
    </row>
    <row r="3454" spans="1:8" ht="18.25" customHeight="1">
      <c r="A3454" s="305"/>
      <c r="B3454" s="1000" t="s">
        <v>568</v>
      </c>
      <c r="C3454" s="1001"/>
      <c r="D3454" s="1037" t="str">
        <f>IF('statement of marks'!G87="","",'statement of marks'!G87)</f>
        <v/>
      </c>
      <c r="E3454" s="1037"/>
      <c r="F3454" s="1037"/>
      <c r="G3454" s="1037"/>
      <c r="H3454" s="1038"/>
    </row>
    <row r="3455" spans="1:8" ht="18.25" customHeight="1">
      <c r="A3455" s="305"/>
      <c r="B3455" s="1023" t="s">
        <v>579</v>
      </c>
      <c r="C3455" s="1024"/>
      <c r="D3455" s="1024"/>
      <c r="E3455" s="1025"/>
      <c r="F3455" s="1046" t="str">
        <f>IF(details!P87="","",details!P87)</f>
        <v/>
      </c>
      <c r="G3455" s="1046"/>
      <c r="H3455" s="1047"/>
    </row>
    <row r="3456" spans="1:8" ht="18.25" customHeight="1">
      <c r="A3456" s="305"/>
      <c r="B3456" s="1000" t="s">
        <v>583</v>
      </c>
      <c r="C3456" s="1001"/>
      <c r="D3456" s="1013" t="str">
        <f>IF(details!L87="","",details!L87)</f>
        <v>Ik 081</v>
      </c>
      <c r="E3456" s="1013"/>
      <c r="F3456" s="1013"/>
      <c r="G3456" s="1013"/>
      <c r="H3456" s="1014"/>
    </row>
    <row r="3457" spans="1:8" ht="18.25" customHeight="1">
      <c r="A3457" s="305"/>
      <c r="B3457" s="1000" t="s">
        <v>584</v>
      </c>
      <c r="C3457" s="1001"/>
      <c r="D3457" s="1013" t="str">
        <f>IF(details!O87="","",details!O87)</f>
        <v/>
      </c>
      <c r="E3457" s="1013"/>
      <c r="F3457" s="1013"/>
      <c r="G3457" s="1013"/>
      <c r="H3457" s="1014"/>
    </row>
    <row r="3458" spans="1:8" ht="18.25" customHeight="1">
      <c r="A3458" s="305"/>
      <c r="B3458" s="1000" t="s">
        <v>585</v>
      </c>
      <c r="C3458" s="1001"/>
      <c r="D3458" s="354" t="str">
        <f>IF('statement of marks'!CX87="mRrh.kZ",'statement of marks'!$D$3,"")</f>
        <v/>
      </c>
      <c r="E3458" s="1003" t="s">
        <v>586</v>
      </c>
      <c r="F3458" s="1003"/>
      <c r="G3458" s="1042" t="str">
        <f>IF(D3458="","",D3458+1)</f>
        <v/>
      </c>
      <c r="H3458" s="1043"/>
    </row>
    <row r="3459" spans="1:8" ht="18.25" customHeight="1">
      <c r="A3459" s="305"/>
      <c r="B3459" s="1000" t="s">
        <v>587</v>
      </c>
      <c r="C3459" s="1001"/>
      <c r="D3459" s="1049">
        <f>IF(details!$L$4="","",details!$L$4)</f>
        <v>42460</v>
      </c>
      <c r="E3459" s="1050"/>
      <c r="F3459" s="1003"/>
      <c r="G3459" s="1003"/>
      <c r="H3459" s="1048"/>
    </row>
    <row r="3460" spans="1:8" ht="18.25" customHeight="1">
      <c r="A3460" s="305"/>
      <c r="B3460" s="1003"/>
      <c r="C3460" s="1003"/>
      <c r="D3460" s="1004"/>
      <c r="E3460" s="1005"/>
      <c r="F3460" s="1002"/>
      <c r="G3460" s="1002"/>
      <c r="H3460" s="1008"/>
    </row>
    <row r="3461" spans="1:8" ht="18.25" customHeight="1">
      <c r="A3461" s="305"/>
      <c r="B3461" s="1003" t="str">
        <f>IF(details!$H$4="","",details!$H$4)</f>
        <v>Jherh js[kk oekZ</v>
      </c>
      <c r="C3461" s="1003"/>
      <c r="D3461" s="1004"/>
      <c r="E3461" s="1005"/>
      <c r="F3461" s="1002" t="str">
        <f>IF(details!$E$4="","",details!$E$4)</f>
        <v>Jh jk/ks';ke tk'kh</v>
      </c>
      <c r="G3461" s="1002"/>
      <c r="H3461" s="1008"/>
    </row>
    <row r="3462" spans="1:8" ht="18.25" customHeight="1">
      <c r="A3462" s="1039" t="s">
        <v>588</v>
      </c>
      <c r="B3462" s="1002"/>
      <c r="C3462" s="1002"/>
      <c r="D3462" s="1002" t="s">
        <v>589</v>
      </c>
      <c r="E3462" s="1002"/>
      <c r="F3462" s="1002" t="s">
        <v>590</v>
      </c>
      <c r="G3462" s="1002"/>
      <c r="H3462" s="1008"/>
    </row>
    <row r="3463" spans="1:8" ht="18.25" customHeight="1">
      <c r="A3463" s="1018" t="s">
        <v>599</v>
      </c>
      <c r="B3463" s="1019"/>
      <c r="C3463" s="1019"/>
      <c r="D3463" s="1019"/>
      <c r="E3463" s="1019"/>
      <c r="F3463" s="1019"/>
      <c r="G3463" s="1019"/>
      <c r="H3463" s="1020"/>
    </row>
    <row r="3464" spans="1:8" ht="18.25" customHeight="1">
      <c r="A3464" s="305"/>
      <c r="B3464" s="351" t="s">
        <v>560</v>
      </c>
      <c r="C3464" s="1013" t="str">
        <f>IF('statement of marks'!H87="","",'statement of marks'!H87)</f>
        <v>v 081</v>
      </c>
      <c r="D3464" s="1013"/>
      <c r="E3464" s="1013"/>
      <c r="F3464" s="1013"/>
      <c r="G3464" s="1013"/>
      <c r="H3464" s="1014"/>
    </row>
    <row r="3465" spans="1:8" ht="18.25" customHeight="1">
      <c r="A3465" s="305"/>
      <c r="B3465" s="351" t="s">
        <v>561</v>
      </c>
      <c r="C3465" s="1013" t="str">
        <f>IF('statement of marks'!I87="","",'statement of marks'!I87)</f>
        <v>c 081</v>
      </c>
      <c r="D3465" s="1013"/>
      <c r="E3465" s="1013"/>
      <c r="F3465" s="1013"/>
      <c r="G3465" s="1013"/>
      <c r="H3465" s="1014"/>
    </row>
    <row r="3466" spans="1:8" ht="18.25" customHeight="1">
      <c r="A3466" s="305"/>
      <c r="B3466" s="351" t="s">
        <v>562</v>
      </c>
      <c r="C3466" s="1013" t="str">
        <f>IF('statement of marks'!J87="","",'statement of marks'!J87)</f>
        <v>l 081</v>
      </c>
      <c r="D3466" s="1013"/>
      <c r="E3466" s="1013"/>
      <c r="F3466" s="1013"/>
      <c r="G3466" s="1013"/>
      <c r="H3466" s="1014"/>
    </row>
    <row r="3467" spans="1:8" ht="18.25" customHeight="1">
      <c r="A3467" s="305"/>
      <c r="B3467" s="351" t="s">
        <v>567</v>
      </c>
      <c r="C3467" s="317" t="str">
        <f>IF('statement of marks'!F87="","",'statement of marks'!F87)</f>
        <v/>
      </c>
      <c r="D3467" s="318" t="s">
        <v>602</v>
      </c>
      <c r="E3467" s="1037" t="str">
        <f>IF('statement of marks'!G87="","",'statement of marks'!G87)</f>
        <v/>
      </c>
      <c r="F3467" s="1037"/>
      <c r="G3467" s="1037"/>
      <c r="H3467" s="1038"/>
    </row>
    <row r="3468" spans="1:8" ht="18.25" customHeight="1">
      <c r="A3468" s="305"/>
      <c r="B3468" s="351" t="s">
        <v>565</v>
      </c>
      <c r="C3468" s="319" t="s">
        <v>592</v>
      </c>
      <c r="D3468" s="320" t="s">
        <v>593</v>
      </c>
      <c r="E3468" s="320" t="s">
        <v>594</v>
      </c>
      <c r="F3468" s="320" t="s">
        <v>595</v>
      </c>
      <c r="G3468" s="320" t="s">
        <v>596</v>
      </c>
      <c r="H3468" s="321"/>
    </row>
    <row r="3469" spans="1:8" ht="18.25" customHeight="1">
      <c r="A3469" s="305"/>
      <c r="B3469" s="350" t="s">
        <v>597</v>
      </c>
      <c r="C3469" s="323" t="str">
        <f>IF(AND('statement of marks'!$D$3=1,'statement of marks'!CX87="mRrh.kZ"),'statement of marks'!$F$3,"")</f>
        <v/>
      </c>
      <c r="D3469" s="323" t="str">
        <f>IF(AND('statement of marks'!$D$3=2,'statement of marks'!CX87="mRrh.kZ"),'statement of marks'!$F$3,"")</f>
        <v/>
      </c>
      <c r="E3469" s="323" t="str">
        <f>IF(AND('statement of marks'!$D$3=3,'statement of marks'!CX87="mRrh.kZ"),'statement of marks'!$F$3,"")</f>
        <v/>
      </c>
      <c r="F3469" s="323" t="str">
        <f>IF(AND('statement of marks'!$D$3=4,'statement of marks'!CX87="mRrh.kZ"),'statement of marks'!$F$3,"")</f>
        <v/>
      </c>
      <c r="G3469" s="323" t="str">
        <f>IF(AND('statement of marks'!$D$3=5,'statement of marks'!CX87="mRrh.kZ"),'statement of marks'!$F$3,"")</f>
        <v/>
      </c>
      <c r="H3469" s="321"/>
    </row>
    <row r="3470" spans="1:8" ht="18.25" customHeight="1">
      <c r="A3470" s="305"/>
      <c r="B3470" s="350" t="str">
        <f>'statement of marks'!$BZ$5</f>
        <v>fgUnh</v>
      </c>
      <c r="C3470" s="324"/>
      <c r="D3470" s="325"/>
      <c r="E3470" s="326" t="str">
        <f>IF(OR('statement of marks'!$CB87="",E3469=""),"",'statement of marks'!$CB87)</f>
        <v/>
      </c>
      <c r="F3470" s="326" t="str">
        <f>IF(OR('statement of marks'!$CB87="",F3469=""),"",'statement of marks'!$CB87)</f>
        <v/>
      </c>
      <c r="G3470" s="326" t="str">
        <f>IF(OR('statement of marks'!$CB87="",G3469=""),"",'statement of marks'!$CB87)</f>
        <v/>
      </c>
      <c r="H3470" s="321"/>
    </row>
    <row r="3471" spans="1:8" ht="18.25" customHeight="1">
      <c r="A3471" s="305"/>
      <c r="B3471" s="350" t="str">
        <f>'statement of marks'!$CC$5</f>
        <v>vaxszth</v>
      </c>
      <c r="C3471" s="324"/>
      <c r="D3471" s="325"/>
      <c r="E3471" s="326" t="str">
        <f>IF(OR('statement of marks'!$CE87="",E3469=""),"",'statement of marks'!$CE87)</f>
        <v/>
      </c>
      <c r="F3471" s="326" t="str">
        <f>IF(OR('statement of marks'!$CE87="",F3469=""),"",'statement of marks'!$CE87)</f>
        <v/>
      </c>
      <c r="G3471" s="326" t="str">
        <f>IF(OR('statement of marks'!$CE87="",G3469=""),"",'statement of marks'!$CE87)</f>
        <v/>
      </c>
      <c r="H3471" s="321"/>
    </row>
    <row r="3472" spans="1:8" ht="18.25" customHeight="1">
      <c r="A3472" s="305"/>
      <c r="B3472" s="350" t="str">
        <f>'statement of marks'!$CF$5</f>
        <v>xf.kr</v>
      </c>
      <c r="C3472" s="324"/>
      <c r="D3472" s="325"/>
      <c r="E3472" s="326" t="str">
        <f>IF(OR('statement of marks'!$CH87="",E3469=""),"",'statement of marks'!$CH87)</f>
        <v/>
      </c>
      <c r="F3472" s="326" t="str">
        <f>IF(OR('statement of marks'!$CH87="",F3469=""),"",'statement of marks'!$CH87)</f>
        <v/>
      </c>
      <c r="G3472" s="326" t="str">
        <f>IF(OR('statement of marks'!$CH87="",G3469=""),"",'statement of marks'!$CH87)</f>
        <v/>
      </c>
      <c r="H3472" s="321"/>
    </row>
    <row r="3473" spans="1:8" ht="18.25" customHeight="1">
      <c r="A3473" s="305"/>
      <c r="B3473" s="350" t="str">
        <f>'statement of marks'!$CI$5</f>
        <v>Ik;kZoj.k v/;;u</v>
      </c>
      <c r="C3473" s="324"/>
      <c r="D3473" s="325"/>
      <c r="E3473" s="326" t="str">
        <f>IF(OR('statement of marks'!$CK87="",E3470=""),"",'statement of marks'!$CK87)</f>
        <v/>
      </c>
      <c r="F3473" s="326" t="str">
        <f>IF(OR('statement of marks'!$CK87="",F3470=""),"",'statement of marks'!$CK87)</f>
        <v/>
      </c>
      <c r="G3473" s="326" t="str">
        <f>IF(OR('statement of marks'!$CK87="",G3470=""),"",'statement of marks'!$CK87)</f>
        <v/>
      </c>
      <c r="H3473" s="321"/>
    </row>
    <row r="3474" spans="1:8" ht="18.25" customHeight="1">
      <c r="A3474" s="305"/>
      <c r="B3474" s="350" t="str">
        <f>'statement of marks'!$CL$5</f>
        <v>dk;kZuqHko</v>
      </c>
      <c r="C3474" s="324"/>
      <c r="D3474" s="325"/>
      <c r="E3474" s="326" t="str">
        <f>IF(OR('statement of marks'!$CN87="",E3469=""),"",'statement of marks'!$CN87)</f>
        <v/>
      </c>
      <c r="F3474" s="326" t="str">
        <f>IF(OR('statement of marks'!$CN87="",F3469=""),"",'statement of marks'!$CN87)</f>
        <v/>
      </c>
      <c r="G3474" s="326" t="str">
        <f>IF(OR('statement of marks'!$CN87="",G3469=""),"",'statement of marks'!$CN87)</f>
        <v/>
      </c>
      <c r="H3474" s="321"/>
    </row>
    <row r="3475" spans="1:8" ht="18.25" customHeight="1">
      <c r="A3475" s="305"/>
      <c r="B3475" s="350" t="str">
        <f>'statement of marks'!$CO$5</f>
        <v>dyk f'k{kk</v>
      </c>
      <c r="C3475" s="324"/>
      <c r="D3475" s="325"/>
      <c r="E3475" s="327" t="str">
        <f>IF(OR('statement of marks'!$CQ87="",E3469=""),"",'statement of marks'!$CQ87)</f>
        <v/>
      </c>
      <c r="F3475" s="327" t="str">
        <f>IF(OR('statement of marks'!$CQ87="",F3469=""),"",'statement of marks'!$CQ87)</f>
        <v/>
      </c>
      <c r="G3475" s="327" t="str">
        <f>IF(OR('statement of marks'!$CQ87="",G3469=""),"",'statement of marks'!$CQ87)</f>
        <v/>
      </c>
      <c r="H3475" s="321"/>
    </row>
    <row r="3476" spans="1:8" ht="18.25" customHeight="1">
      <c r="A3476" s="305"/>
      <c r="B3476" s="328" t="s">
        <v>624</v>
      </c>
      <c r="C3476" s="329" t="str">
        <f>C3469</f>
        <v/>
      </c>
      <c r="D3476" s="329" t="str">
        <f>D3469</f>
        <v/>
      </c>
      <c r="E3476" s="330" t="str">
        <f>E3469</f>
        <v/>
      </c>
      <c r="F3476" s="329" t="str">
        <f>F3469</f>
        <v/>
      </c>
      <c r="G3476" s="329" t="str">
        <f>G3469</f>
        <v/>
      </c>
      <c r="H3476" s="321"/>
    </row>
    <row r="3477" spans="1:8" ht="18.25" customHeight="1">
      <c r="A3477" s="305"/>
      <c r="B3477" s="350" t="str">
        <f>'statement of marks'!$CV$5</f>
        <v>Nk= mifLFkfr</v>
      </c>
      <c r="C3477" s="331"/>
      <c r="D3477" s="331"/>
      <c r="E3477" s="332" t="str">
        <f>IF(OR('statement of marks'!$CV87="",E3469=""),"",'statement of marks'!$CV87)</f>
        <v/>
      </c>
      <c r="F3477" s="332" t="str">
        <f>IF(OR('statement of marks'!$CV87="",F3469=""),"",'statement of marks'!$CV87)</f>
        <v/>
      </c>
      <c r="G3477" s="332" t="str">
        <f>IF(OR('statement of marks'!$CV87="",G3469=""),"",'statement of marks'!$CV87)</f>
        <v/>
      </c>
      <c r="H3477" s="321"/>
    </row>
    <row r="3478" spans="1:8" ht="18.25" customHeight="1">
      <c r="A3478" s="305"/>
      <c r="B3478" s="350" t="str">
        <f>'statement of marks'!$CU$5</f>
        <v>dqy ehfVax</v>
      </c>
      <c r="C3478" s="333"/>
      <c r="D3478" s="333"/>
      <c r="E3478" s="333" t="str">
        <f>IF(OR('statement of marks'!$CU87="",E3469=""),"",'statement of marks'!$CU87)</f>
        <v/>
      </c>
      <c r="F3478" s="333" t="str">
        <f>IF(OR('statement of marks'!$CU87="",F3469=""),"",'statement of marks'!$CU87)</f>
        <v/>
      </c>
      <c r="G3478" s="333" t="str">
        <f>IF(OR('statement of marks'!$CU87="",G3469=""),"",'statement of marks'!$CU87)</f>
        <v/>
      </c>
      <c r="H3478" s="321"/>
    </row>
    <row r="3479" spans="1:8" ht="18.25" customHeight="1">
      <c r="A3479" s="305"/>
      <c r="B3479" s="350" t="s">
        <v>600</v>
      </c>
      <c r="C3479" s="333" t="str">
        <f>IF(OR(C3477="",C3478=""),"",C3477/C3478*100)</f>
        <v/>
      </c>
      <c r="D3479" s="333" t="str">
        <f t="shared" ref="D3479:G3479" si="83">IF(OR(D3477="",D3478=""),"",D3477/D3478*100)</f>
        <v/>
      </c>
      <c r="E3479" s="333" t="str">
        <f t="shared" si="83"/>
        <v/>
      </c>
      <c r="F3479" s="333" t="str">
        <f t="shared" si="83"/>
        <v/>
      </c>
      <c r="G3479" s="333" t="str">
        <f t="shared" si="83"/>
        <v/>
      </c>
      <c r="H3479" s="321"/>
    </row>
    <row r="3480" spans="1:8" ht="18.25" customHeight="1">
      <c r="A3480" s="305"/>
      <c r="B3480" s="350" t="s">
        <v>601</v>
      </c>
      <c r="C3480" s="333"/>
      <c r="D3480" s="333"/>
      <c r="E3480" s="333"/>
      <c r="F3480" s="333"/>
      <c r="G3480" s="333"/>
      <c r="H3480" s="321"/>
    </row>
    <row r="3481" spans="1:8" ht="18.25" customHeight="1">
      <c r="A3481" s="305"/>
      <c r="B3481" s="351" t="s">
        <v>598</v>
      </c>
      <c r="C3481" s="1028" t="str">
        <f>IF('statement of marks'!DE87="","",'statement of marks'!DE87)</f>
        <v/>
      </c>
      <c r="D3481" s="1029"/>
      <c r="E3481" s="1029"/>
      <c r="F3481" s="1029"/>
      <c r="G3481" s="1029"/>
      <c r="H3481" s="1030"/>
    </row>
    <row r="3482" spans="1:8" ht="18.25" customHeight="1">
      <c r="A3482" s="1033"/>
      <c r="B3482" s="1034"/>
      <c r="C3482" s="1026"/>
      <c r="D3482" s="1026"/>
      <c r="E3482" s="1026"/>
      <c r="F3482" s="1026"/>
      <c r="G3482" s="1026"/>
      <c r="H3482" s="1027"/>
    </row>
    <row r="3483" spans="1:8" ht="18.25" customHeight="1" thickBot="1">
      <c r="A3483" s="1031" t="s">
        <v>603</v>
      </c>
      <c r="B3483" s="1032"/>
      <c r="C3483" s="1032" t="s">
        <v>66</v>
      </c>
      <c r="D3483" s="1032"/>
      <c r="E3483" s="1032"/>
      <c r="F3483" s="1035" t="s">
        <v>604</v>
      </c>
      <c r="G3483" s="1035"/>
      <c r="H3483" s="1036"/>
    </row>
    <row r="3484" spans="1:8" ht="18.25" customHeight="1">
      <c r="A3484" s="1015" t="s">
        <v>572</v>
      </c>
      <c r="B3484" s="1016"/>
      <c r="C3484" s="1016"/>
      <c r="D3484" s="1016"/>
      <c r="E3484" s="1016"/>
      <c r="F3484" s="1016"/>
      <c r="G3484" s="1016"/>
      <c r="H3484" s="1017"/>
    </row>
    <row r="3485" spans="1:8" ht="18.25" customHeight="1">
      <c r="A3485" s="1018" t="s">
        <v>591</v>
      </c>
      <c r="B3485" s="1019"/>
      <c r="C3485" s="1019"/>
      <c r="D3485" s="1019"/>
      <c r="E3485" s="1019"/>
      <c r="F3485" s="1019"/>
      <c r="G3485" s="1019"/>
      <c r="H3485" s="1020"/>
    </row>
    <row r="3486" spans="1:8" ht="18.25" customHeight="1">
      <c r="A3486" s="305"/>
      <c r="B3486" s="1021" t="s">
        <v>67</v>
      </c>
      <c r="C3486" s="1021"/>
      <c r="D3486" s="306">
        <f>YEAR(details!F88)</f>
        <v>1900</v>
      </c>
      <c r="E3486" s="352" t="s">
        <v>574</v>
      </c>
      <c r="F3486" s="308" t="str">
        <f>'statement of marks'!$F$3</f>
        <v>2015-16</v>
      </c>
      <c r="G3486" s="1021" t="s">
        <v>575</v>
      </c>
      <c r="H3486" s="1022"/>
    </row>
    <row r="3487" spans="1:8" ht="18.25" customHeight="1">
      <c r="A3487" s="305"/>
      <c r="B3487" s="1000" t="s">
        <v>573</v>
      </c>
      <c r="C3487" s="1001"/>
      <c r="D3487" s="1013" t="str">
        <f>'statement of marks'!$A$1</f>
        <v>jk- ck- ek/;fed fo|ky; uohu] fuEckgsM+k</v>
      </c>
      <c r="E3487" s="1013"/>
      <c r="F3487" s="1013"/>
      <c r="G3487" s="1013"/>
      <c r="H3487" s="1014"/>
    </row>
    <row r="3488" spans="1:8" ht="18.25" customHeight="1">
      <c r="A3488" s="305"/>
      <c r="B3488" s="1000" t="str">
        <f>'statement of marks'!$H$3</f>
        <v xml:space="preserve">fo|ky; dk Mkbl dksM+ </v>
      </c>
      <c r="C3488" s="1001"/>
      <c r="D3488" s="1009" t="str">
        <f>'statement of marks'!$I$3</f>
        <v>00001</v>
      </c>
      <c r="E3488" s="1010"/>
      <c r="F3488" s="1011"/>
      <c r="G3488" s="1011"/>
      <c r="H3488" s="1012"/>
    </row>
    <row r="3489" spans="1:8" ht="18.25" customHeight="1">
      <c r="A3489" s="305"/>
      <c r="B3489" s="1000" t="s">
        <v>560</v>
      </c>
      <c r="C3489" s="1001"/>
      <c r="D3489" s="1013" t="str">
        <f>IF('statement of marks'!H88="","",'statement of marks'!H88)</f>
        <v>v 082</v>
      </c>
      <c r="E3489" s="1013"/>
      <c r="F3489" s="1013"/>
      <c r="G3489" s="1013"/>
      <c r="H3489" s="1014"/>
    </row>
    <row r="3490" spans="1:8" ht="18.25" customHeight="1">
      <c r="A3490" s="305"/>
      <c r="B3490" s="1000" t="s">
        <v>576</v>
      </c>
      <c r="C3490" s="1001"/>
      <c r="D3490" s="309" t="str">
        <f>IF('statement of marks'!C88="B","Nk=",IF('statement of marks'!C88="G","Nk=k",""))</f>
        <v/>
      </c>
      <c r="E3490" s="353" t="s">
        <v>566</v>
      </c>
      <c r="F3490" s="1040" t="str">
        <f>IF('statement of marks'!B88="","",'statement of marks'!B88)</f>
        <v/>
      </c>
      <c r="G3490" s="1040"/>
      <c r="H3490" s="1041"/>
    </row>
    <row r="3491" spans="1:8" ht="18.25" customHeight="1">
      <c r="A3491" s="305"/>
      <c r="B3491" s="1000" t="s">
        <v>562</v>
      </c>
      <c r="C3491" s="1001"/>
      <c r="D3491" s="1013" t="str">
        <f>IF('statement of marks'!J88="","",'statement of marks'!J88)</f>
        <v>l 082</v>
      </c>
      <c r="E3491" s="1013"/>
      <c r="F3491" s="1013"/>
      <c r="G3491" s="1013"/>
      <c r="H3491" s="1014"/>
    </row>
    <row r="3492" spans="1:8" ht="18.25" customHeight="1">
      <c r="A3492" s="305"/>
      <c r="B3492" s="1000" t="s">
        <v>561</v>
      </c>
      <c r="C3492" s="1001"/>
      <c r="D3492" s="1013" t="str">
        <f>IF('statement of marks'!I88="","",'statement of marks'!I88)</f>
        <v>c 082</v>
      </c>
      <c r="E3492" s="1013"/>
      <c r="F3492" s="1013"/>
      <c r="G3492" s="1013"/>
      <c r="H3492" s="1014"/>
    </row>
    <row r="3493" spans="1:8" ht="18.25" customHeight="1">
      <c r="A3493" s="305"/>
      <c r="B3493" s="1000" t="s">
        <v>578</v>
      </c>
      <c r="C3493" s="1001"/>
      <c r="D3493" s="1013" t="str">
        <f>IF(details!M88="","",details!M88)</f>
        <v/>
      </c>
      <c r="E3493" s="1013"/>
      <c r="F3493" s="1013"/>
      <c r="G3493" s="1013"/>
      <c r="H3493" s="1014"/>
    </row>
    <row r="3494" spans="1:8" ht="18.25" customHeight="1">
      <c r="A3494" s="305"/>
      <c r="B3494" s="1000" t="s">
        <v>623</v>
      </c>
      <c r="C3494" s="1001"/>
      <c r="D3494" s="1013" t="str">
        <f>IF(details!N88="","",details!N88)</f>
        <v/>
      </c>
      <c r="E3494" s="1013"/>
      <c r="F3494" s="1013"/>
      <c r="G3494" s="1013"/>
      <c r="H3494" s="1014"/>
    </row>
    <row r="3495" spans="1:8" ht="18.25" customHeight="1">
      <c r="A3495" s="305"/>
      <c r="B3495" s="1000" t="s">
        <v>64</v>
      </c>
      <c r="C3495" s="1001"/>
      <c r="D3495" s="311" t="str">
        <f>'statement of marks'!$D$3</f>
        <v>2 A</v>
      </c>
      <c r="E3495" s="312" t="s">
        <v>564</v>
      </c>
      <c r="F3495" s="313" t="str">
        <f>IF('statement of marks'!E88="","",'statement of marks'!E88)</f>
        <v/>
      </c>
      <c r="G3495" s="312" t="s">
        <v>577</v>
      </c>
      <c r="H3495" s="314" t="str">
        <f>IF(details!F88="","",details!F88)</f>
        <v/>
      </c>
    </row>
    <row r="3496" spans="1:8" ht="18.25" customHeight="1">
      <c r="A3496" s="305"/>
      <c r="B3496" s="1000" t="s">
        <v>567</v>
      </c>
      <c r="C3496" s="1001"/>
      <c r="D3496" s="1044" t="str">
        <f>IF('statement of marks'!F88="","",'statement of marks'!F88)</f>
        <v/>
      </c>
      <c r="E3496" s="1044"/>
      <c r="F3496" s="1044"/>
      <c r="G3496" s="1044"/>
      <c r="H3496" s="1045"/>
    </row>
    <row r="3497" spans="1:8" ht="18.25" customHeight="1">
      <c r="A3497" s="305"/>
      <c r="B3497" s="1000" t="s">
        <v>568</v>
      </c>
      <c r="C3497" s="1001"/>
      <c r="D3497" s="1037" t="str">
        <f>IF('statement of marks'!G88="","",'statement of marks'!G88)</f>
        <v/>
      </c>
      <c r="E3497" s="1037"/>
      <c r="F3497" s="1037"/>
      <c r="G3497" s="1037"/>
      <c r="H3497" s="1038"/>
    </row>
    <row r="3498" spans="1:8" ht="18.25" customHeight="1">
      <c r="A3498" s="305"/>
      <c r="B3498" s="1023" t="s">
        <v>579</v>
      </c>
      <c r="C3498" s="1024"/>
      <c r="D3498" s="1024"/>
      <c r="E3498" s="1025"/>
      <c r="F3498" s="1046" t="str">
        <f>IF(details!P88="","",details!P88)</f>
        <v/>
      </c>
      <c r="G3498" s="1046"/>
      <c r="H3498" s="1047"/>
    </row>
    <row r="3499" spans="1:8" ht="18.25" customHeight="1">
      <c r="A3499" s="305"/>
      <c r="B3499" s="1000" t="s">
        <v>583</v>
      </c>
      <c r="C3499" s="1001"/>
      <c r="D3499" s="1013" t="str">
        <f>IF(details!L88="","",details!L88)</f>
        <v>Ik 082</v>
      </c>
      <c r="E3499" s="1013"/>
      <c r="F3499" s="1013"/>
      <c r="G3499" s="1013"/>
      <c r="H3499" s="1014"/>
    </row>
    <row r="3500" spans="1:8" ht="18.25" customHeight="1">
      <c r="A3500" s="305"/>
      <c r="B3500" s="1000" t="s">
        <v>584</v>
      </c>
      <c r="C3500" s="1001"/>
      <c r="D3500" s="1013" t="str">
        <f>IF(details!O88="","",details!O88)</f>
        <v/>
      </c>
      <c r="E3500" s="1013"/>
      <c r="F3500" s="1013"/>
      <c r="G3500" s="1013"/>
      <c r="H3500" s="1014"/>
    </row>
    <row r="3501" spans="1:8" ht="18.25" customHeight="1">
      <c r="A3501" s="305"/>
      <c r="B3501" s="1000" t="s">
        <v>585</v>
      </c>
      <c r="C3501" s="1001"/>
      <c r="D3501" s="354" t="str">
        <f>IF('statement of marks'!CX88="mRrh.kZ",'statement of marks'!$D$3,"")</f>
        <v/>
      </c>
      <c r="E3501" s="1003" t="s">
        <v>586</v>
      </c>
      <c r="F3501" s="1003"/>
      <c r="G3501" s="1042" t="str">
        <f>IF(D3501="","",D3501+1)</f>
        <v/>
      </c>
      <c r="H3501" s="1043"/>
    </row>
    <row r="3502" spans="1:8" ht="18.25" customHeight="1">
      <c r="A3502" s="305"/>
      <c r="B3502" s="1000" t="s">
        <v>587</v>
      </c>
      <c r="C3502" s="1001"/>
      <c r="D3502" s="1049">
        <f>IF(details!$L$4="","",details!$L$4)</f>
        <v>42460</v>
      </c>
      <c r="E3502" s="1050"/>
      <c r="F3502" s="1003"/>
      <c r="G3502" s="1003"/>
      <c r="H3502" s="1048"/>
    </row>
    <row r="3503" spans="1:8" ht="18.25" customHeight="1">
      <c r="A3503" s="305"/>
      <c r="B3503" s="1003"/>
      <c r="C3503" s="1003"/>
      <c r="D3503" s="1004"/>
      <c r="E3503" s="1005"/>
      <c r="F3503" s="1002"/>
      <c r="G3503" s="1002"/>
      <c r="H3503" s="1008"/>
    </row>
    <row r="3504" spans="1:8" ht="18.25" customHeight="1">
      <c r="A3504" s="305"/>
      <c r="B3504" s="1003" t="str">
        <f>IF(details!$H$4="","",details!$H$4)</f>
        <v>Jherh js[kk oekZ</v>
      </c>
      <c r="C3504" s="1003"/>
      <c r="D3504" s="1004"/>
      <c r="E3504" s="1005"/>
      <c r="F3504" s="1002" t="str">
        <f>IF(details!$E$4="","",details!$E$4)</f>
        <v>Jh jk/ks';ke tk'kh</v>
      </c>
      <c r="G3504" s="1002"/>
      <c r="H3504" s="1008"/>
    </row>
    <row r="3505" spans="1:8" ht="18.25" customHeight="1">
      <c r="A3505" s="1039" t="s">
        <v>588</v>
      </c>
      <c r="B3505" s="1002"/>
      <c r="C3505" s="1002"/>
      <c r="D3505" s="1002" t="s">
        <v>589</v>
      </c>
      <c r="E3505" s="1002"/>
      <c r="F3505" s="1002" t="s">
        <v>590</v>
      </c>
      <c r="G3505" s="1002"/>
      <c r="H3505" s="1008"/>
    </row>
    <row r="3506" spans="1:8" ht="18.25" customHeight="1">
      <c r="A3506" s="1018" t="s">
        <v>599</v>
      </c>
      <c r="B3506" s="1019"/>
      <c r="C3506" s="1019"/>
      <c r="D3506" s="1019"/>
      <c r="E3506" s="1019"/>
      <c r="F3506" s="1019"/>
      <c r="G3506" s="1019"/>
      <c r="H3506" s="1020"/>
    </row>
    <row r="3507" spans="1:8" ht="18.25" customHeight="1">
      <c r="A3507" s="305"/>
      <c r="B3507" s="351" t="s">
        <v>560</v>
      </c>
      <c r="C3507" s="1013" t="str">
        <f>IF('statement of marks'!H88="","",'statement of marks'!H88)</f>
        <v>v 082</v>
      </c>
      <c r="D3507" s="1013"/>
      <c r="E3507" s="1013"/>
      <c r="F3507" s="1013"/>
      <c r="G3507" s="1013"/>
      <c r="H3507" s="1014"/>
    </row>
    <row r="3508" spans="1:8" ht="18.25" customHeight="1">
      <c r="A3508" s="305"/>
      <c r="B3508" s="351" t="s">
        <v>561</v>
      </c>
      <c r="C3508" s="1013" t="str">
        <f>IF('statement of marks'!I88="","",'statement of marks'!I88)</f>
        <v>c 082</v>
      </c>
      <c r="D3508" s="1013"/>
      <c r="E3508" s="1013"/>
      <c r="F3508" s="1013"/>
      <c r="G3508" s="1013"/>
      <c r="H3508" s="1014"/>
    </row>
    <row r="3509" spans="1:8" ht="18.25" customHeight="1">
      <c r="A3509" s="305"/>
      <c r="B3509" s="351" t="s">
        <v>562</v>
      </c>
      <c r="C3509" s="1013" t="str">
        <f>IF('statement of marks'!J88="","",'statement of marks'!J88)</f>
        <v>l 082</v>
      </c>
      <c r="D3509" s="1013"/>
      <c r="E3509" s="1013"/>
      <c r="F3509" s="1013"/>
      <c r="G3509" s="1013"/>
      <c r="H3509" s="1014"/>
    </row>
    <row r="3510" spans="1:8" ht="18.25" customHeight="1">
      <c r="A3510" s="305"/>
      <c r="B3510" s="351" t="s">
        <v>567</v>
      </c>
      <c r="C3510" s="317" t="str">
        <f>IF('statement of marks'!F88="","",'statement of marks'!F88)</f>
        <v/>
      </c>
      <c r="D3510" s="318" t="s">
        <v>602</v>
      </c>
      <c r="E3510" s="1037" t="str">
        <f>IF('statement of marks'!G88="","",'statement of marks'!G88)</f>
        <v/>
      </c>
      <c r="F3510" s="1037"/>
      <c r="G3510" s="1037"/>
      <c r="H3510" s="1038"/>
    </row>
    <row r="3511" spans="1:8" ht="18.25" customHeight="1">
      <c r="A3511" s="305"/>
      <c r="B3511" s="351" t="s">
        <v>565</v>
      </c>
      <c r="C3511" s="319" t="s">
        <v>592</v>
      </c>
      <c r="D3511" s="320" t="s">
        <v>593</v>
      </c>
      <c r="E3511" s="320" t="s">
        <v>594</v>
      </c>
      <c r="F3511" s="320" t="s">
        <v>595</v>
      </c>
      <c r="G3511" s="320" t="s">
        <v>596</v>
      </c>
      <c r="H3511" s="321"/>
    </row>
    <row r="3512" spans="1:8" ht="18.25" customHeight="1">
      <c r="A3512" s="305"/>
      <c r="B3512" s="350" t="s">
        <v>597</v>
      </c>
      <c r="C3512" s="323" t="str">
        <f>IF(AND('statement of marks'!$D$3=1,'statement of marks'!CX88="mRrh.kZ"),'statement of marks'!$F$3,"")</f>
        <v/>
      </c>
      <c r="D3512" s="323" t="str">
        <f>IF(AND('statement of marks'!$D$3=2,'statement of marks'!CX88="mRrh.kZ"),'statement of marks'!$F$3,"")</f>
        <v/>
      </c>
      <c r="E3512" s="323" t="str">
        <f>IF(AND('statement of marks'!$D$3=3,'statement of marks'!CX88="mRrh.kZ"),'statement of marks'!$F$3,"")</f>
        <v/>
      </c>
      <c r="F3512" s="323" t="str">
        <f>IF(AND('statement of marks'!$D$3=4,'statement of marks'!CX88="mRrh.kZ"),'statement of marks'!$F$3,"")</f>
        <v/>
      </c>
      <c r="G3512" s="323" t="str">
        <f>IF(AND('statement of marks'!$D$3=5,'statement of marks'!CX88="mRrh.kZ"),'statement of marks'!$F$3,"")</f>
        <v/>
      </c>
      <c r="H3512" s="321"/>
    </row>
    <row r="3513" spans="1:8" ht="18.25" customHeight="1">
      <c r="A3513" s="305"/>
      <c r="B3513" s="350" t="str">
        <f>'statement of marks'!$BZ$5</f>
        <v>fgUnh</v>
      </c>
      <c r="C3513" s="324"/>
      <c r="D3513" s="325"/>
      <c r="E3513" s="326" t="str">
        <f>IF(OR('statement of marks'!$CB88="",E3512=""),"",'statement of marks'!$CB88)</f>
        <v/>
      </c>
      <c r="F3513" s="326" t="str">
        <f>IF(OR('statement of marks'!$CB88="",F3512=""),"",'statement of marks'!$CB88)</f>
        <v/>
      </c>
      <c r="G3513" s="326" t="str">
        <f>IF(OR('statement of marks'!$CB88="",G3512=""),"",'statement of marks'!$CB88)</f>
        <v/>
      </c>
      <c r="H3513" s="321"/>
    </row>
    <row r="3514" spans="1:8" ht="18.25" customHeight="1">
      <c r="A3514" s="305"/>
      <c r="B3514" s="350" t="str">
        <f>'statement of marks'!$CC$5</f>
        <v>vaxszth</v>
      </c>
      <c r="C3514" s="324"/>
      <c r="D3514" s="325"/>
      <c r="E3514" s="326" t="str">
        <f>IF(OR('statement of marks'!$CE88="",E3512=""),"",'statement of marks'!$CE88)</f>
        <v/>
      </c>
      <c r="F3514" s="326" t="str">
        <f>IF(OR('statement of marks'!$CE88="",F3512=""),"",'statement of marks'!$CE88)</f>
        <v/>
      </c>
      <c r="G3514" s="326" t="str">
        <f>IF(OR('statement of marks'!$CE88="",G3512=""),"",'statement of marks'!$CE88)</f>
        <v/>
      </c>
      <c r="H3514" s="321"/>
    </row>
    <row r="3515" spans="1:8" ht="18.25" customHeight="1">
      <c r="A3515" s="305"/>
      <c r="B3515" s="350" t="str">
        <f>'statement of marks'!$CF$5</f>
        <v>xf.kr</v>
      </c>
      <c r="C3515" s="324"/>
      <c r="D3515" s="325"/>
      <c r="E3515" s="326" t="str">
        <f>IF(OR('statement of marks'!$CH88="",E3512=""),"",'statement of marks'!$CH88)</f>
        <v/>
      </c>
      <c r="F3515" s="326" t="str">
        <f>IF(OR('statement of marks'!$CH88="",F3512=""),"",'statement of marks'!$CH88)</f>
        <v/>
      </c>
      <c r="G3515" s="326" t="str">
        <f>IF(OR('statement of marks'!$CH88="",G3512=""),"",'statement of marks'!$CH88)</f>
        <v/>
      </c>
      <c r="H3515" s="321"/>
    </row>
    <row r="3516" spans="1:8" ht="18.25" customHeight="1">
      <c r="A3516" s="305"/>
      <c r="B3516" s="350" t="str">
        <f>'statement of marks'!$CI$5</f>
        <v>Ik;kZoj.k v/;;u</v>
      </c>
      <c r="C3516" s="324"/>
      <c r="D3516" s="325"/>
      <c r="E3516" s="326" t="str">
        <f>IF(OR('statement of marks'!$CK88="",E3513=""),"",'statement of marks'!$CK88)</f>
        <v/>
      </c>
      <c r="F3516" s="326" t="str">
        <f>IF(OR('statement of marks'!$CK88="",F3513=""),"",'statement of marks'!$CK88)</f>
        <v/>
      </c>
      <c r="G3516" s="326" t="str">
        <f>IF(OR('statement of marks'!$CK88="",G3513=""),"",'statement of marks'!$CK88)</f>
        <v/>
      </c>
      <c r="H3516" s="321"/>
    </row>
    <row r="3517" spans="1:8" ht="18.25" customHeight="1">
      <c r="A3517" s="305"/>
      <c r="B3517" s="350" t="str">
        <f>'statement of marks'!$CL$5</f>
        <v>dk;kZuqHko</v>
      </c>
      <c r="C3517" s="324"/>
      <c r="D3517" s="325"/>
      <c r="E3517" s="326" t="str">
        <f>IF(OR('statement of marks'!$CN88="",E3512=""),"",'statement of marks'!$CN88)</f>
        <v/>
      </c>
      <c r="F3517" s="326" t="str">
        <f>IF(OR('statement of marks'!$CN88="",F3512=""),"",'statement of marks'!$CN88)</f>
        <v/>
      </c>
      <c r="G3517" s="326" t="str">
        <f>IF(OR('statement of marks'!$CN88="",G3512=""),"",'statement of marks'!$CN88)</f>
        <v/>
      </c>
      <c r="H3517" s="321"/>
    </row>
    <row r="3518" spans="1:8" ht="18.25" customHeight="1">
      <c r="A3518" s="305"/>
      <c r="B3518" s="350" t="str">
        <f>'statement of marks'!$CO$5</f>
        <v>dyk f'k{kk</v>
      </c>
      <c r="C3518" s="324"/>
      <c r="D3518" s="325"/>
      <c r="E3518" s="327" t="str">
        <f>IF(OR('statement of marks'!$CQ88="",E3512=""),"",'statement of marks'!$CQ88)</f>
        <v/>
      </c>
      <c r="F3518" s="327" t="str">
        <f>IF(OR('statement of marks'!$CQ88="",F3512=""),"",'statement of marks'!$CQ88)</f>
        <v/>
      </c>
      <c r="G3518" s="327" t="str">
        <f>IF(OR('statement of marks'!$CQ88="",G3512=""),"",'statement of marks'!$CQ88)</f>
        <v/>
      </c>
      <c r="H3518" s="321"/>
    </row>
    <row r="3519" spans="1:8" ht="18.25" customHeight="1">
      <c r="A3519" s="305"/>
      <c r="B3519" s="328" t="s">
        <v>624</v>
      </c>
      <c r="C3519" s="329" t="str">
        <f>C3512</f>
        <v/>
      </c>
      <c r="D3519" s="329" t="str">
        <f>D3512</f>
        <v/>
      </c>
      <c r="E3519" s="330" t="str">
        <f>E3512</f>
        <v/>
      </c>
      <c r="F3519" s="329" t="str">
        <f>F3512</f>
        <v/>
      </c>
      <c r="G3519" s="329" t="str">
        <f>G3512</f>
        <v/>
      </c>
      <c r="H3519" s="321"/>
    </row>
    <row r="3520" spans="1:8" ht="18.25" customHeight="1">
      <c r="A3520" s="305"/>
      <c r="B3520" s="350" t="str">
        <f>'statement of marks'!$CV$5</f>
        <v>Nk= mifLFkfr</v>
      </c>
      <c r="C3520" s="331"/>
      <c r="D3520" s="331"/>
      <c r="E3520" s="332" t="str">
        <f>IF(OR('statement of marks'!$CV88="",E3512=""),"",'statement of marks'!$CV88)</f>
        <v/>
      </c>
      <c r="F3520" s="332" t="str">
        <f>IF(OR('statement of marks'!$CV88="",F3512=""),"",'statement of marks'!$CV88)</f>
        <v/>
      </c>
      <c r="G3520" s="332" t="str">
        <f>IF(OR('statement of marks'!$CV88="",G3512=""),"",'statement of marks'!$CV88)</f>
        <v/>
      </c>
      <c r="H3520" s="321"/>
    </row>
    <row r="3521" spans="1:8" ht="18.25" customHeight="1">
      <c r="A3521" s="305"/>
      <c r="B3521" s="350" t="str">
        <f>'statement of marks'!$CU$5</f>
        <v>dqy ehfVax</v>
      </c>
      <c r="C3521" s="333"/>
      <c r="D3521" s="333"/>
      <c r="E3521" s="333" t="str">
        <f>IF(OR('statement of marks'!$CU88="",E3512=""),"",'statement of marks'!$CU88)</f>
        <v/>
      </c>
      <c r="F3521" s="333" t="str">
        <f>IF(OR('statement of marks'!$CU88="",F3512=""),"",'statement of marks'!$CU88)</f>
        <v/>
      </c>
      <c r="G3521" s="333" t="str">
        <f>IF(OR('statement of marks'!$CU88="",G3512=""),"",'statement of marks'!$CU88)</f>
        <v/>
      </c>
      <c r="H3521" s="321"/>
    </row>
    <row r="3522" spans="1:8" ht="18.25" customHeight="1">
      <c r="A3522" s="305"/>
      <c r="B3522" s="350" t="s">
        <v>600</v>
      </c>
      <c r="C3522" s="333" t="str">
        <f>IF(OR(C3520="",C3521=""),"",C3520/C3521*100)</f>
        <v/>
      </c>
      <c r="D3522" s="333" t="str">
        <f t="shared" ref="D3522:G3522" si="84">IF(OR(D3520="",D3521=""),"",D3520/D3521*100)</f>
        <v/>
      </c>
      <c r="E3522" s="333" t="str">
        <f t="shared" si="84"/>
        <v/>
      </c>
      <c r="F3522" s="333" t="str">
        <f t="shared" si="84"/>
        <v/>
      </c>
      <c r="G3522" s="333" t="str">
        <f t="shared" si="84"/>
        <v/>
      </c>
      <c r="H3522" s="321"/>
    </row>
    <row r="3523" spans="1:8" ht="18.25" customHeight="1">
      <c r="A3523" s="305"/>
      <c r="B3523" s="350" t="s">
        <v>601</v>
      </c>
      <c r="C3523" s="333"/>
      <c r="D3523" s="333"/>
      <c r="E3523" s="333"/>
      <c r="F3523" s="333"/>
      <c r="G3523" s="333"/>
      <c r="H3523" s="321"/>
    </row>
    <row r="3524" spans="1:8" ht="18.25" customHeight="1">
      <c r="A3524" s="305"/>
      <c r="B3524" s="351" t="s">
        <v>598</v>
      </c>
      <c r="C3524" s="1028" t="str">
        <f>IF('statement of marks'!DE88="","",'statement of marks'!DE88)</f>
        <v/>
      </c>
      <c r="D3524" s="1029"/>
      <c r="E3524" s="1029"/>
      <c r="F3524" s="1029"/>
      <c r="G3524" s="1029"/>
      <c r="H3524" s="1030"/>
    </row>
    <row r="3525" spans="1:8" ht="18.25" customHeight="1">
      <c r="A3525" s="1033"/>
      <c r="B3525" s="1034"/>
      <c r="C3525" s="1026"/>
      <c r="D3525" s="1026"/>
      <c r="E3525" s="1026"/>
      <c r="F3525" s="1026"/>
      <c r="G3525" s="1026"/>
      <c r="H3525" s="1027"/>
    </row>
    <row r="3526" spans="1:8" ht="18.25" customHeight="1" thickBot="1">
      <c r="A3526" s="1031" t="s">
        <v>603</v>
      </c>
      <c r="B3526" s="1032"/>
      <c r="C3526" s="1032" t="s">
        <v>66</v>
      </c>
      <c r="D3526" s="1032"/>
      <c r="E3526" s="1032"/>
      <c r="F3526" s="1035" t="s">
        <v>604</v>
      </c>
      <c r="G3526" s="1035"/>
      <c r="H3526" s="1036"/>
    </row>
    <row r="3527" spans="1:8" ht="18.25" customHeight="1">
      <c r="A3527" s="1015" t="s">
        <v>572</v>
      </c>
      <c r="B3527" s="1016"/>
      <c r="C3527" s="1016"/>
      <c r="D3527" s="1016"/>
      <c r="E3527" s="1016"/>
      <c r="F3527" s="1016"/>
      <c r="G3527" s="1016"/>
      <c r="H3527" s="1017"/>
    </row>
    <row r="3528" spans="1:8" ht="18.25" customHeight="1">
      <c r="A3528" s="1018" t="s">
        <v>591</v>
      </c>
      <c r="B3528" s="1019"/>
      <c r="C3528" s="1019"/>
      <c r="D3528" s="1019"/>
      <c r="E3528" s="1019"/>
      <c r="F3528" s="1019"/>
      <c r="G3528" s="1019"/>
      <c r="H3528" s="1020"/>
    </row>
    <row r="3529" spans="1:8" ht="18.25" customHeight="1">
      <c r="A3529" s="305"/>
      <c r="B3529" s="1021" t="s">
        <v>67</v>
      </c>
      <c r="C3529" s="1021"/>
      <c r="D3529" s="306">
        <f>YEAR(details!F89)</f>
        <v>1900</v>
      </c>
      <c r="E3529" s="352" t="s">
        <v>574</v>
      </c>
      <c r="F3529" s="308" t="str">
        <f>'statement of marks'!$F$3</f>
        <v>2015-16</v>
      </c>
      <c r="G3529" s="1021" t="s">
        <v>575</v>
      </c>
      <c r="H3529" s="1022"/>
    </row>
    <row r="3530" spans="1:8" ht="18.25" customHeight="1">
      <c r="A3530" s="305"/>
      <c r="B3530" s="1000" t="s">
        <v>573</v>
      </c>
      <c r="C3530" s="1001"/>
      <c r="D3530" s="1013" t="str">
        <f>'statement of marks'!$A$1</f>
        <v>jk- ck- ek/;fed fo|ky; uohu] fuEckgsM+k</v>
      </c>
      <c r="E3530" s="1013"/>
      <c r="F3530" s="1013"/>
      <c r="G3530" s="1013"/>
      <c r="H3530" s="1014"/>
    </row>
    <row r="3531" spans="1:8" ht="18.25" customHeight="1">
      <c r="A3531" s="305"/>
      <c r="B3531" s="1000" t="str">
        <f>'statement of marks'!$H$3</f>
        <v xml:space="preserve">fo|ky; dk Mkbl dksM+ </v>
      </c>
      <c r="C3531" s="1001"/>
      <c r="D3531" s="1009" t="str">
        <f>'statement of marks'!$I$3</f>
        <v>00001</v>
      </c>
      <c r="E3531" s="1010"/>
      <c r="F3531" s="1011"/>
      <c r="G3531" s="1011"/>
      <c r="H3531" s="1012"/>
    </row>
    <row r="3532" spans="1:8" ht="18.25" customHeight="1">
      <c r="A3532" s="305"/>
      <c r="B3532" s="1000" t="s">
        <v>560</v>
      </c>
      <c r="C3532" s="1001"/>
      <c r="D3532" s="1013" t="str">
        <f>IF('statement of marks'!H89="","",'statement of marks'!H89)</f>
        <v>v 083</v>
      </c>
      <c r="E3532" s="1013"/>
      <c r="F3532" s="1013"/>
      <c r="G3532" s="1013"/>
      <c r="H3532" s="1014"/>
    </row>
    <row r="3533" spans="1:8" ht="18.25" customHeight="1">
      <c r="A3533" s="305"/>
      <c r="B3533" s="1000" t="s">
        <v>576</v>
      </c>
      <c r="C3533" s="1001"/>
      <c r="D3533" s="309" t="str">
        <f>IF('statement of marks'!C89="B","Nk=",IF('statement of marks'!C89="G","Nk=k",""))</f>
        <v/>
      </c>
      <c r="E3533" s="353" t="s">
        <v>566</v>
      </c>
      <c r="F3533" s="1040" t="str">
        <f>IF('statement of marks'!B89="","",'statement of marks'!B89)</f>
        <v/>
      </c>
      <c r="G3533" s="1040"/>
      <c r="H3533" s="1041"/>
    </row>
    <row r="3534" spans="1:8" ht="18.25" customHeight="1">
      <c r="A3534" s="305"/>
      <c r="B3534" s="1000" t="s">
        <v>562</v>
      </c>
      <c r="C3534" s="1001"/>
      <c r="D3534" s="1013" t="str">
        <f>IF('statement of marks'!J89="","",'statement of marks'!J89)</f>
        <v>l 083</v>
      </c>
      <c r="E3534" s="1013"/>
      <c r="F3534" s="1013"/>
      <c r="G3534" s="1013"/>
      <c r="H3534" s="1014"/>
    </row>
    <row r="3535" spans="1:8" ht="18.25" customHeight="1">
      <c r="A3535" s="305"/>
      <c r="B3535" s="1000" t="s">
        <v>561</v>
      </c>
      <c r="C3535" s="1001"/>
      <c r="D3535" s="1013" t="str">
        <f>IF('statement of marks'!I89="","",'statement of marks'!I89)</f>
        <v>c 083</v>
      </c>
      <c r="E3535" s="1013"/>
      <c r="F3535" s="1013"/>
      <c r="G3535" s="1013"/>
      <c r="H3535" s="1014"/>
    </row>
    <row r="3536" spans="1:8" ht="18.25" customHeight="1">
      <c r="A3536" s="305"/>
      <c r="B3536" s="1000" t="s">
        <v>578</v>
      </c>
      <c r="C3536" s="1001"/>
      <c r="D3536" s="1013" t="str">
        <f>IF(details!M89="","",details!M89)</f>
        <v/>
      </c>
      <c r="E3536" s="1013"/>
      <c r="F3536" s="1013"/>
      <c r="G3536" s="1013"/>
      <c r="H3536" s="1014"/>
    </row>
    <row r="3537" spans="1:8" ht="18.25" customHeight="1">
      <c r="A3537" s="305"/>
      <c r="B3537" s="1000" t="s">
        <v>623</v>
      </c>
      <c r="C3537" s="1001"/>
      <c r="D3537" s="1013" t="str">
        <f>IF(details!N89="","",details!N89)</f>
        <v/>
      </c>
      <c r="E3537" s="1013"/>
      <c r="F3537" s="1013"/>
      <c r="G3537" s="1013"/>
      <c r="H3537" s="1014"/>
    </row>
    <row r="3538" spans="1:8" ht="18.25" customHeight="1">
      <c r="A3538" s="305"/>
      <c r="B3538" s="1000" t="s">
        <v>64</v>
      </c>
      <c r="C3538" s="1001"/>
      <c r="D3538" s="311" t="str">
        <f>'statement of marks'!$D$3</f>
        <v>2 A</v>
      </c>
      <c r="E3538" s="312" t="s">
        <v>564</v>
      </c>
      <c r="F3538" s="313" t="str">
        <f>IF('statement of marks'!E89="","",'statement of marks'!E89)</f>
        <v/>
      </c>
      <c r="G3538" s="312" t="s">
        <v>577</v>
      </c>
      <c r="H3538" s="314" t="str">
        <f>IF(details!F89="","",details!F89)</f>
        <v/>
      </c>
    </row>
    <row r="3539" spans="1:8" ht="18.25" customHeight="1">
      <c r="A3539" s="305"/>
      <c r="B3539" s="1000" t="s">
        <v>567</v>
      </c>
      <c r="C3539" s="1001"/>
      <c r="D3539" s="1044" t="str">
        <f>IF('statement of marks'!F89="","",'statement of marks'!F89)</f>
        <v/>
      </c>
      <c r="E3539" s="1044"/>
      <c r="F3539" s="1044"/>
      <c r="G3539" s="1044"/>
      <c r="H3539" s="1045"/>
    </row>
    <row r="3540" spans="1:8" ht="18.25" customHeight="1">
      <c r="A3540" s="305"/>
      <c r="B3540" s="1000" t="s">
        <v>568</v>
      </c>
      <c r="C3540" s="1001"/>
      <c r="D3540" s="1037" t="str">
        <f>IF('statement of marks'!G89="","",'statement of marks'!G89)</f>
        <v/>
      </c>
      <c r="E3540" s="1037"/>
      <c r="F3540" s="1037"/>
      <c r="G3540" s="1037"/>
      <c r="H3540" s="1038"/>
    </row>
    <row r="3541" spans="1:8" ht="18.25" customHeight="1">
      <c r="A3541" s="305"/>
      <c r="B3541" s="1023" t="s">
        <v>579</v>
      </c>
      <c r="C3541" s="1024"/>
      <c r="D3541" s="1024"/>
      <c r="E3541" s="1025"/>
      <c r="F3541" s="1046" t="str">
        <f>IF(details!P89="","",details!P89)</f>
        <v/>
      </c>
      <c r="G3541" s="1046"/>
      <c r="H3541" s="1047"/>
    </row>
    <row r="3542" spans="1:8" ht="18.25" customHeight="1">
      <c r="A3542" s="305"/>
      <c r="B3542" s="1000" t="s">
        <v>583</v>
      </c>
      <c r="C3542" s="1001"/>
      <c r="D3542" s="1013" t="str">
        <f>IF(details!L89="","",details!L89)</f>
        <v>Ik 083</v>
      </c>
      <c r="E3542" s="1013"/>
      <c r="F3542" s="1013"/>
      <c r="G3542" s="1013"/>
      <c r="H3542" s="1014"/>
    </row>
    <row r="3543" spans="1:8" ht="18.25" customHeight="1">
      <c r="A3543" s="305"/>
      <c r="B3543" s="1000" t="s">
        <v>584</v>
      </c>
      <c r="C3543" s="1001"/>
      <c r="D3543" s="1013" t="str">
        <f>IF(details!O89="","",details!O89)</f>
        <v/>
      </c>
      <c r="E3543" s="1013"/>
      <c r="F3543" s="1013"/>
      <c r="G3543" s="1013"/>
      <c r="H3543" s="1014"/>
    </row>
    <row r="3544" spans="1:8" ht="18.25" customHeight="1">
      <c r="A3544" s="305"/>
      <c r="B3544" s="1000" t="s">
        <v>585</v>
      </c>
      <c r="C3544" s="1001"/>
      <c r="D3544" s="354" t="str">
        <f>IF('statement of marks'!CX89="mRrh.kZ",'statement of marks'!$D$3,"")</f>
        <v/>
      </c>
      <c r="E3544" s="1003" t="s">
        <v>586</v>
      </c>
      <c r="F3544" s="1003"/>
      <c r="G3544" s="1042" t="str">
        <f>IF(D3544="","",D3544+1)</f>
        <v/>
      </c>
      <c r="H3544" s="1043"/>
    </row>
    <row r="3545" spans="1:8" ht="18.25" customHeight="1">
      <c r="A3545" s="305"/>
      <c r="B3545" s="1000" t="s">
        <v>587</v>
      </c>
      <c r="C3545" s="1001"/>
      <c r="D3545" s="1049">
        <f>IF(details!$L$4="","",details!$L$4)</f>
        <v>42460</v>
      </c>
      <c r="E3545" s="1050"/>
      <c r="F3545" s="1003"/>
      <c r="G3545" s="1003"/>
      <c r="H3545" s="1048"/>
    </row>
    <row r="3546" spans="1:8" ht="18.25" customHeight="1">
      <c r="A3546" s="305"/>
      <c r="B3546" s="1003"/>
      <c r="C3546" s="1003"/>
      <c r="D3546" s="1004"/>
      <c r="E3546" s="1005"/>
      <c r="F3546" s="1002"/>
      <c r="G3546" s="1002"/>
      <c r="H3546" s="1008"/>
    </row>
    <row r="3547" spans="1:8" ht="18.25" customHeight="1">
      <c r="A3547" s="305"/>
      <c r="B3547" s="1003" t="str">
        <f>IF(details!$H$4="","",details!$H$4)</f>
        <v>Jherh js[kk oekZ</v>
      </c>
      <c r="C3547" s="1003"/>
      <c r="D3547" s="1004"/>
      <c r="E3547" s="1005"/>
      <c r="F3547" s="1002" t="str">
        <f>IF(details!$E$4="","",details!$E$4)</f>
        <v>Jh jk/ks';ke tk'kh</v>
      </c>
      <c r="G3547" s="1002"/>
      <c r="H3547" s="1008"/>
    </row>
    <row r="3548" spans="1:8" ht="18.25" customHeight="1">
      <c r="A3548" s="1039" t="s">
        <v>588</v>
      </c>
      <c r="B3548" s="1002"/>
      <c r="C3548" s="1002"/>
      <c r="D3548" s="1002" t="s">
        <v>589</v>
      </c>
      <c r="E3548" s="1002"/>
      <c r="F3548" s="1002" t="s">
        <v>590</v>
      </c>
      <c r="G3548" s="1002"/>
      <c r="H3548" s="1008"/>
    </row>
    <row r="3549" spans="1:8" ht="18.25" customHeight="1">
      <c r="A3549" s="1018" t="s">
        <v>599</v>
      </c>
      <c r="B3549" s="1019"/>
      <c r="C3549" s="1019"/>
      <c r="D3549" s="1019"/>
      <c r="E3549" s="1019"/>
      <c r="F3549" s="1019"/>
      <c r="G3549" s="1019"/>
      <c r="H3549" s="1020"/>
    </row>
    <row r="3550" spans="1:8" ht="18.25" customHeight="1">
      <c r="A3550" s="305"/>
      <c r="B3550" s="351" t="s">
        <v>560</v>
      </c>
      <c r="C3550" s="1013" t="str">
        <f>IF('statement of marks'!H89="","",'statement of marks'!H89)</f>
        <v>v 083</v>
      </c>
      <c r="D3550" s="1013"/>
      <c r="E3550" s="1013"/>
      <c r="F3550" s="1013"/>
      <c r="G3550" s="1013"/>
      <c r="H3550" s="1014"/>
    </row>
    <row r="3551" spans="1:8" ht="18.25" customHeight="1">
      <c r="A3551" s="305"/>
      <c r="B3551" s="351" t="s">
        <v>561</v>
      </c>
      <c r="C3551" s="1013" t="str">
        <f>IF('statement of marks'!I89="","",'statement of marks'!I89)</f>
        <v>c 083</v>
      </c>
      <c r="D3551" s="1013"/>
      <c r="E3551" s="1013"/>
      <c r="F3551" s="1013"/>
      <c r="G3551" s="1013"/>
      <c r="H3551" s="1014"/>
    </row>
    <row r="3552" spans="1:8" ht="18.25" customHeight="1">
      <c r="A3552" s="305"/>
      <c r="B3552" s="351" t="s">
        <v>562</v>
      </c>
      <c r="C3552" s="1013" t="str">
        <f>IF('statement of marks'!J89="","",'statement of marks'!J89)</f>
        <v>l 083</v>
      </c>
      <c r="D3552" s="1013"/>
      <c r="E3552" s="1013"/>
      <c r="F3552" s="1013"/>
      <c r="G3552" s="1013"/>
      <c r="H3552" s="1014"/>
    </row>
    <row r="3553" spans="1:8" ht="18.25" customHeight="1">
      <c r="A3553" s="305"/>
      <c r="B3553" s="351" t="s">
        <v>567</v>
      </c>
      <c r="C3553" s="317" t="str">
        <f>IF('statement of marks'!F89="","",'statement of marks'!F89)</f>
        <v/>
      </c>
      <c r="D3553" s="318" t="s">
        <v>602</v>
      </c>
      <c r="E3553" s="1037" t="str">
        <f>IF('statement of marks'!G89="","",'statement of marks'!G89)</f>
        <v/>
      </c>
      <c r="F3553" s="1037"/>
      <c r="G3553" s="1037"/>
      <c r="H3553" s="1038"/>
    </row>
    <row r="3554" spans="1:8" ht="18.25" customHeight="1">
      <c r="A3554" s="305"/>
      <c r="B3554" s="351" t="s">
        <v>565</v>
      </c>
      <c r="C3554" s="319" t="s">
        <v>592</v>
      </c>
      <c r="D3554" s="320" t="s">
        <v>593</v>
      </c>
      <c r="E3554" s="320" t="s">
        <v>594</v>
      </c>
      <c r="F3554" s="320" t="s">
        <v>595</v>
      </c>
      <c r="G3554" s="320" t="s">
        <v>596</v>
      </c>
      <c r="H3554" s="321"/>
    </row>
    <row r="3555" spans="1:8" ht="18.25" customHeight="1">
      <c r="A3555" s="305"/>
      <c r="B3555" s="350" t="s">
        <v>597</v>
      </c>
      <c r="C3555" s="323" t="str">
        <f>IF(AND('statement of marks'!$D$3=1,'statement of marks'!CX89="mRrh.kZ"),'statement of marks'!$F$3,"")</f>
        <v/>
      </c>
      <c r="D3555" s="323" t="str">
        <f>IF(AND('statement of marks'!$D$3=2,'statement of marks'!CX89="mRrh.kZ"),'statement of marks'!$F$3,"")</f>
        <v/>
      </c>
      <c r="E3555" s="323" t="str">
        <f>IF(AND('statement of marks'!$D$3=3,'statement of marks'!CX89="mRrh.kZ"),'statement of marks'!$F$3,"")</f>
        <v/>
      </c>
      <c r="F3555" s="323" t="str">
        <f>IF(AND('statement of marks'!$D$3=4,'statement of marks'!CX89="mRrh.kZ"),'statement of marks'!$F$3,"")</f>
        <v/>
      </c>
      <c r="G3555" s="323" t="str">
        <f>IF(AND('statement of marks'!$D$3=5,'statement of marks'!CX89="mRrh.kZ"),'statement of marks'!$F$3,"")</f>
        <v/>
      </c>
      <c r="H3555" s="321"/>
    </row>
    <row r="3556" spans="1:8" ht="18.25" customHeight="1">
      <c r="A3556" s="305"/>
      <c r="B3556" s="350" t="str">
        <f>'statement of marks'!$BZ$5</f>
        <v>fgUnh</v>
      </c>
      <c r="C3556" s="324"/>
      <c r="D3556" s="325"/>
      <c r="E3556" s="326" t="str">
        <f>IF(OR('statement of marks'!$CB89="",E3555=""),"",'statement of marks'!$CB89)</f>
        <v/>
      </c>
      <c r="F3556" s="326" t="str">
        <f>IF(OR('statement of marks'!$CB89="",F3555=""),"",'statement of marks'!$CB89)</f>
        <v/>
      </c>
      <c r="G3556" s="326" t="str">
        <f>IF(OR('statement of marks'!$CB89="",G3555=""),"",'statement of marks'!$CB89)</f>
        <v/>
      </c>
      <c r="H3556" s="321"/>
    </row>
    <row r="3557" spans="1:8" ht="18.25" customHeight="1">
      <c r="A3557" s="305"/>
      <c r="B3557" s="350" t="str">
        <f>'statement of marks'!$CC$5</f>
        <v>vaxszth</v>
      </c>
      <c r="C3557" s="324"/>
      <c r="D3557" s="325"/>
      <c r="E3557" s="326" t="str">
        <f>IF(OR('statement of marks'!$CE89="",E3555=""),"",'statement of marks'!$CE89)</f>
        <v/>
      </c>
      <c r="F3557" s="326" t="str">
        <f>IF(OR('statement of marks'!$CE89="",F3555=""),"",'statement of marks'!$CE89)</f>
        <v/>
      </c>
      <c r="G3557" s="326" t="str">
        <f>IF(OR('statement of marks'!$CE89="",G3555=""),"",'statement of marks'!$CE89)</f>
        <v/>
      </c>
      <c r="H3557" s="321"/>
    </row>
    <row r="3558" spans="1:8" ht="18.25" customHeight="1">
      <c r="A3558" s="305"/>
      <c r="B3558" s="350" t="str">
        <f>'statement of marks'!$CF$5</f>
        <v>xf.kr</v>
      </c>
      <c r="C3558" s="324"/>
      <c r="D3558" s="325"/>
      <c r="E3558" s="326" t="str">
        <f>IF(OR('statement of marks'!$CH89="",E3555=""),"",'statement of marks'!$CH89)</f>
        <v/>
      </c>
      <c r="F3558" s="326" t="str">
        <f>IF(OR('statement of marks'!$CH89="",F3555=""),"",'statement of marks'!$CH89)</f>
        <v/>
      </c>
      <c r="G3558" s="326" t="str">
        <f>IF(OR('statement of marks'!$CH89="",G3555=""),"",'statement of marks'!$CH89)</f>
        <v/>
      </c>
      <c r="H3558" s="321"/>
    </row>
    <row r="3559" spans="1:8" ht="18.25" customHeight="1">
      <c r="A3559" s="305"/>
      <c r="B3559" s="350" t="str">
        <f>'statement of marks'!$CI$5</f>
        <v>Ik;kZoj.k v/;;u</v>
      </c>
      <c r="C3559" s="324"/>
      <c r="D3559" s="325"/>
      <c r="E3559" s="326" t="str">
        <f>IF(OR('statement of marks'!$CK89="",E3556=""),"",'statement of marks'!$CK89)</f>
        <v/>
      </c>
      <c r="F3559" s="326" t="str">
        <f>IF(OR('statement of marks'!$CK89="",F3556=""),"",'statement of marks'!$CK89)</f>
        <v/>
      </c>
      <c r="G3559" s="326" t="str">
        <f>IF(OR('statement of marks'!$CK89="",G3556=""),"",'statement of marks'!$CK89)</f>
        <v/>
      </c>
      <c r="H3559" s="321"/>
    </row>
    <row r="3560" spans="1:8" ht="18.25" customHeight="1">
      <c r="A3560" s="305"/>
      <c r="B3560" s="350" t="str">
        <f>'statement of marks'!$CL$5</f>
        <v>dk;kZuqHko</v>
      </c>
      <c r="C3560" s="324"/>
      <c r="D3560" s="325"/>
      <c r="E3560" s="326" t="str">
        <f>IF(OR('statement of marks'!$CN89="",E3555=""),"",'statement of marks'!$CN89)</f>
        <v/>
      </c>
      <c r="F3560" s="326" t="str">
        <f>IF(OR('statement of marks'!$CN89="",F3555=""),"",'statement of marks'!$CN89)</f>
        <v/>
      </c>
      <c r="G3560" s="326" t="str">
        <f>IF(OR('statement of marks'!$CN89="",G3555=""),"",'statement of marks'!$CN89)</f>
        <v/>
      </c>
      <c r="H3560" s="321"/>
    </row>
    <row r="3561" spans="1:8" ht="18.25" customHeight="1">
      <c r="A3561" s="305"/>
      <c r="B3561" s="350" t="str">
        <f>'statement of marks'!$CO$5</f>
        <v>dyk f'k{kk</v>
      </c>
      <c r="C3561" s="324"/>
      <c r="D3561" s="325"/>
      <c r="E3561" s="327" t="str">
        <f>IF(OR('statement of marks'!$CQ89="",E3555=""),"",'statement of marks'!$CQ89)</f>
        <v/>
      </c>
      <c r="F3561" s="327" t="str">
        <f>IF(OR('statement of marks'!$CQ89="",F3555=""),"",'statement of marks'!$CQ89)</f>
        <v/>
      </c>
      <c r="G3561" s="327" t="str">
        <f>IF(OR('statement of marks'!$CQ89="",G3555=""),"",'statement of marks'!$CQ89)</f>
        <v/>
      </c>
      <c r="H3561" s="321"/>
    </row>
    <row r="3562" spans="1:8" ht="18.25" customHeight="1">
      <c r="A3562" s="305"/>
      <c r="B3562" s="328" t="s">
        <v>624</v>
      </c>
      <c r="C3562" s="329" t="str">
        <f>C3555</f>
        <v/>
      </c>
      <c r="D3562" s="329" t="str">
        <f>D3555</f>
        <v/>
      </c>
      <c r="E3562" s="330" t="str">
        <f>E3555</f>
        <v/>
      </c>
      <c r="F3562" s="329" t="str">
        <f>F3555</f>
        <v/>
      </c>
      <c r="G3562" s="329" t="str">
        <f>G3555</f>
        <v/>
      </c>
      <c r="H3562" s="321"/>
    </row>
    <row r="3563" spans="1:8" ht="18.25" customHeight="1">
      <c r="A3563" s="305"/>
      <c r="B3563" s="350" t="str">
        <f>'statement of marks'!$CV$5</f>
        <v>Nk= mifLFkfr</v>
      </c>
      <c r="C3563" s="331"/>
      <c r="D3563" s="331"/>
      <c r="E3563" s="332" t="str">
        <f>IF(OR('statement of marks'!$CV89="",E3555=""),"",'statement of marks'!$CV89)</f>
        <v/>
      </c>
      <c r="F3563" s="332" t="str">
        <f>IF(OR('statement of marks'!$CV89="",F3555=""),"",'statement of marks'!$CV89)</f>
        <v/>
      </c>
      <c r="G3563" s="332" t="str">
        <f>IF(OR('statement of marks'!$CV89="",G3555=""),"",'statement of marks'!$CV89)</f>
        <v/>
      </c>
      <c r="H3563" s="321"/>
    </row>
    <row r="3564" spans="1:8" ht="18.25" customHeight="1">
      <c r="A3564" s="305"/>
      <c r="B3564" s="350" t="str">
        <f>'statement of marks'!$CU$5</f>
        <v>dqy ehfVax</v>
      </c>
      <c r="C3564" s="333"/>
      <c r="D3564" s="333"/>
      <c r="E3564" s="333" t="str">
        <f>IF(OR('statement of marks'!$CU89="",E3555=""),"",'statement of marks'!$CU89)</f>
        <v/>
      </c>
      <c r="F3564" s="333" t="str">
        <f>IF(OR('statement of marks'!$CU89="",F3555=""),"",'statement of marks'!$CU89)</f>
        <v/>
      </c>
      <c r="G3564" s="333" t="str">
        <f>IF(OR('statement of marks'!$CU89="",G3555=""),"",'statement of marks'!$CU89)</f>
        <v/>
      </c>
      <c r="H3564" s="321"/>
    </row>
    <row r="3565" spans="1:8" ht="18.25" customHeight="1">
      <c r="A3565" s="305"/>
      <c r="B3565" s="350" t="s">
        <v>600</v>
      </c>
      <c r="C3565" s="333" t="str">
        <f>IF(OR(C3563="",C3564=""),"",C3563/C3564*100)</f>
        <v/>
      </c>
      <c r="D3565" s="333" t="str">
        <f t="shared" ref="D3565:G3565" si="85">IF(OR(D3563="",D3564=""),"",D3563/D3564*100)</f>
        <v/>
      </c>
      <c r="E3565" s="333" t="str">
        <f t="shared" si="85"/>
        <v/>
      </c>
      <c r="F3565" s="333" t="str">
        <f t="shared" si="85"/>
        <v/>
      </c>
      <c r="G3565" s="333" t="str">
        <f t="shared" si="85"/>
        <v/>
      </c>
      <c r="H3565" s="321"/>
    </row>
    <row r="3566" spans="1:8" ht="18.25" customHeight="1">
      <c r="A3566" s="305"/>
      <c r="B3566" s="350" t="s">
        <v>601</v>
      </c>
      <c r="C3566" s="333"/>
      <c r="D3566" s="333"/>
      <c r="E3566" s="333"/>
      <c r="F3566" s="333"/>
      <c r="G3566" s="333"/>
      <c r="H3566" s="321"/>
    </row>
    <row r="3567" spans="1:8" ht="18.25" customHeight="1">
      <c r="A3567" s="305"/>
      <c r="B3567" s="351" t="s">
        <v>598</v>
      </c>
      <c r="C3567" s="1028" t="str">
        <f>IF('statement of marks'!DE89="","",'statement of marks'!DE89)</f>
        <v/>
      </c>
      <c r="D3567" s="1029"/>
      <c r="E3567" s="1029"/>
      <c r="F3567" s="1029"/>
      <c r="G3567" s="1029"/>
      <c r="H3567" s="1030"/>
    </row>
    <row r="3568" spans="1:8" ht="18.25" customHeight="1">
      <c r="A3568" s="1033"/>
      <c r="B3568" s="1034"/>
      <c r="C3568" s="1026"/>
      <c r="D3568" s="1026"/>
      <c r="E3568" s="1026"/>
      <c r="F3568" s="1026"/>
      <c r="G3568" s="1026"/>
      <c r="H3568" s="1027"/>
    </row>
    <row r="3569" spans="1:8" ht="18.25" customHeight="1" thickBot="1">
      <c r="A3569" s="1031" t="s">
        <v>603</v>
      </c>
      <c r="B3569" s="1032"/>
      <c r="C3569" s="1032" t="s">
        <v>66</v>
      </c>
      <c r="D3569" s="1032"/>
      <c r="E3569" s="1032"/>
      <c r="F3569" s="1035" t="s">
        <v>604</v>
      </c>
      <c r="G3569" s="1035"/>
      <c r="H3569" s="1036"/>
    </row>
    <row r="3570" spans="1:8" ht="18.25" customHeight="1">
      <c r="A3570" s="1015" t="s">
        <v>572</v>
      </c>
      <c r="B3570" s="1016"/>
      <c r="C3570" s="1016"/>
      <c r="D3570" s="1016"/>
      <c r="E3570" s="1016"/>
      <c r="F3570" s="1016"/>
      <c r="G3570" s="1016"/>
      <c r="H3570" s="1017"/>
    </row>
    <row r="3571" spans="1:8" ht="18.25" customHeight="1">
      <c r="A3571" s="1018" t="s">
        <v>591</v>
      </c>
      <c r="B3571" s="1019"/>
      <c r="C3571" s="1019"/>
      <c r="D3571" s="1019"/>
      <c r="E3571" s="1019"/>
      <c r="F3571" s="1019"/>
      <c r="G3571" s="1019"/>
      <c r="H3571" s="1020"/>
    </row>
    <row r="3572" spans="1:8" ht="18.25" customHeight="1">
      <c r="A3572" s="305"/>
      <c r="B3572" s="1021" t="s">
        <v>67</v>
      </c>
      <c r="C3572" s="1021"/>
      <c r="D3572" s="306">
        <f>YEAR(details!F90)</f>
        <v>1900</v>
      </c>
      <c r="E3572" s="352" t="s">
        <v>574</v>
      </c>
      <c r="F3572" s="308" t="str">
        <f>'statement of marks'!$F$3</f>
        <v>2015-16</v>
      </c>
      <c r="G3572" s="1021" t="s">
        <v>575</v>
      </c>
      <c r="H3572" s="1022"/>
    </row>
    <row r="3573" spans="1:8" ht="18.25" customHeight="1">
      <c r="A3573" s="305"/>
      <c r="B3573" s="1000" t="s">
        <v>573</v>
      </c>
      <c r="C3573" s="1001"/>
      <c r="D3573" s="1013" t="str">
        <f>'statement of marks'!$A$1</f>
        <v>jk- ck- ek/;fed fo|ky; uohu] fuEckgsM+k</v>
      </c>
      <c r="E3573" s="1013"/>
      <c r="F3573" s="1013"/>
      <c r="G3573" s="1013"/>
      <c r="H3573" s="1014"/>
    </row>
    <row r="3574" spans="1:8" ht="18.25" customHeight="1">
      <c r="A3574" s="305"/>
      <c r="B3574" s="1000" t="str">
        <f>'statement of marks'!$H$3</f>
        <v xml:space="preserve">fo|ky; dk Mkbl dksM+ </v>
      </c>
      <c r="C3574" s="1001"/>
      <c r="D3574" s="1009" t="str">
        <f>'statement of marks'!$I$3</f>
        <v>00001</v>
      </c>
      <c r="E3574" s="1010"/>
      <c r="F3574" s="1011"/>
      <c r="G3574" s="1011"/>
      <c r="H3574" s="1012"/>
    </row>
    <row r="3575" spans="1:8" ht="18.25" customHeight="1">
      <c r="A3575" s="305"/>
      <c r="B3575" s="1000" t="s">
        <v>560</v>
      </c>
      <c r="C3575" s="1001"/>
      <c r="D3575" s="1013" t="str">
        <f>IF('statement of marks'!H90="","",'statement of marks'!H90)</f>
        <v>v 084</v>
      </c>
      <c r="E3575" s="1013"/>
      <c r="F3575" s="1013"/>
      <c r="G3575" s="1013"/>
      <c r="H3575" s="1014"/>
    </row>
    <row r="3576" spans="1:8" ht="18.25" customHeight="1">
      <c r="A3576" s="305"/>
      <c r="B3576" s="1000" t="s">
        <v>576</v>
      </c>
      <c r="C3576" s="1001"/>
      <c r="D3576" s="309" t="str">
        <f>IF('statement of marks'!C90="B","Nk=",IF('statement of marks'!C90="G","Nk=k",""))</f>
        <v/>
      </c>
      <c r="E3576" s="353" t="s">
        <v>566</v>
      </c>
      <c r="F3576" s="1040" t="str">
        <f>IF('statement of marks'!B90="","",'statement of marks'!B90)</f>
        <v/>
      </c>
      <c r="G3576" s="1040"/>
      <c r="H3576" s="1041"/>
    </row>
    <row r="3577" spans="1:8" ht="18.25" customHeight="1">
      <c r="A3577" s="305"/>
      <c r="B3577" s="1000" t="s">
        <v>562</v>
      </c>
      <c r="C3577" s="1001"/>
      <c r="D3577" s="1013" t="str">
        <f>IF('statement of marks'!J90="","",'statement of marks'!J90)</f>
        <v>l 084</v>
      </c>
      <c r="E3577" s="1013"/>
      <c r="F3577" s="1013"/>
      <c r="G3577" s="1013"/>
      <c r="H3577" s="1014"/>
    </row>
    <row r="3578" spans="1:8" ht="18.25" customHeight="1">
      <c r="A3578" s="305"/>
      <c r="B3578" s="1000" t="s">
        <v>561</v>
      </c>
      <c r="C3578" s="1001"/>
      <c r="D3578" s="1013" t="str">
        <f>IF('statement of marks'!I90="","",'statement of marks'!I90)</f>
        <v>c 084</v>
      </c>
      <c r="E3578" s="1013"/>
      <c r="F3578" s="1013"/>
      <c r="G3578" s="1013"/>
      <c r="H3578" s="1014"/>
    </row>
    <row r="3579" spans="1:8" ht="18.25" customHeight="1">
      <c r="A3579" s="305"/>
      <c r="B3579" s="1000" t="s">
        <v>578</v>
      </c>
      <c r="C3579" s="1001"/>
      <c r="D3579" s="1013" t="str">
        <f>IF(details!M90="","",details!M90)</f>
        <v/>
      </c>
      <c r="E3579" s="1013"/>
      <c r="F3579" s="1013"/>
      <c r="G3579" s="1013"/>
      <c r="H3579" s="1014"/>
    </row>
    <row r="3580" spans="1:8" ht="18.25" customHeight="1">
      <c r="A3580" s="305"/>
      <c r="B3580" s="1000" t="s">
        <v>623</v>
      </c>
      <c r="C3580" s="1001"/>
      <c r="D3580" s="1013" t="str">
        <f>IF(details!N90="","",details!N90)</f>
        <v/>
      </c>
      <c r="E3580" s="1013"/>
      <c r="F3580" s="1013"/>
      <c r="G3580" s="1013"/>
      <c r="H3580" s="1014"/>
    </row>
    <row r="3581" spans="1:8" ht="18.25" customHeight="1">
      <c r="A3581" s="305"/>
      <c r="B3581" s="1000" t="s">
        <v>64</v>
      </c>
      <c r="C3581" s="1001"/>
      <c r="D3581" s="311" t="str">
        <f>'statement of marks'!$D$3</f>
        <v>2 A</v>
      </c>
      <c r="E3581" s="312" t="s">
        <v>564</v>
      </c>
      <c r="F3581" s="313" t="str">
        <f>IF('statement of marks'!E90="","",'statement of marks'!E90)</f>
        <v/>
      </c>
      <c r="G3581" s="312" t="s">
        <v>577</v>
      </c>
      <c r="H3581" s="314" t="str">
        <f>IF(details!F90="","",details!F90)</f>
        <v/>
      </c>
    </row>
    <row r="3582" spans="1:8" ht="18.25" customHeight="1">
      <c r="A3582" s="305"/>
      <c r="B3582" s="1000" t="s">
        <v>567</v>
      </c>
      <c r="C3582" s="1001"/>
      <c r="D3582" s="1044" t="str">
        <f>IF('statement of marks'!F90="","",'statement of marks'!F90)</f>
        <v/>
      </c>
      <c r="E3582" s="1044"/>
      <c r="F3582" s="1044"/>
      <c r="G3582" s="1044"/>
      <c r="H3582" s="1045"/>
    </row>
    <row r="3583" spans="1:8" ht="18.25" customHeight="1">
      <c r="A3583" s="305"/>
      <c r="B3583" s="1000" t="s">
        <v>568</v>
      </c>
      <c r="C3583" s="1001"/>
      <c r="D3583" s="1037" t="str">
        <f>IF('statement of marks'!G90="","",'statement of marks'!G90)</f>
        <v/>
      </c>
      <c r="E3583" s="1037"/>
      <c r="F3583" s="1037"/>
      <c r="G3583" s="1037"/>
      <c r="H3583" s="1038"/>
    </row>
    <row r="3584" spans="1:8" ht="18.25" customHeight="1">
      <c r="A3584" s="305"/>
      <c r="B3584" s="1023" t="s">
        <v>579</v>
      </c>
      <c r="C3584" s="1024"/>
      <c r="D3584" s="1024"/>
      <c r="E3584" s="1025"/>
      <c r="F3584" s="1046" t="str">
        <f>IF(details!P90="","",details!P90)</f>
        <v/>
      </c>
      <c r="G3584" s="1046"/>
      <c r="H3584" s="1047"/>
    </row>
    <row r="3585" spans="1:8" ht="18.25" customHeight="1">
      <c r="A3585" s="305"/>
      <c r="B3585" s="1000" t="s">
        <v>583</v>
      </c>
      <c r="C3585" s="1001"/>
      <c r="D3585" s="1013" t="str">
        <f>IF(details!L90="","",details!L90)</f>
        <v>Ik 084</v>
      </c>
      <c r="E3585" s="1013"/>
      <c r="F3585" s="1013"/>
      <c r="G3585" s="1013"/>
      <c r="H3585" s="1014"/>
    </row>
    <row r="3586" spans="1:8" ht="18.25" customHeight="1">
      <c r="A3586" s="305"/>
      <c r="B3586" s="1000" t="s">
        <v>584</v>
      </c>
      <c r="C3586" s="1001"/>
      <c r="D3586" s="1013" t="str">
        <f>IF(details!O90="","",details!O90)</f>
        <v/>
      </c>
      <c r="E3586" s="1013"/>
      <c r="F3586" s="1013"/>
      <c r="G3586" s="1013"/>
      <c r="H3586" s="1014"/>
    </row>
    <row r="3587" spans="1:8" ht="18.25" customHeight="1">
      <c r="A3587" s="305"/>
      <c r="B3587" s="1000" t="s">
        <v>585</v>
      </c>
      <c r="C3587" s="1001"/>
      <c r="D3587" s="354" t="str">
        <f>IF('statement of marks'!CX90="mRrh.kZ",'statement of marks'!$D$3,"")</f>
        <v/>
      </c>
      <c r="E3587" s="1003" t="s">
        <v>586</v>
      </c>
      <c r="F3587" s="1003"/>
      <c r="G3587" s="1042" t="str">
        <f>IF(D3587="","",D3587+1)</f>
        <v/>
      </c>
      <c r="H3587" s="1043"/>
    </row>
    <row r="3588" spans="1:8" ht="18.25" customHeight="1">
      <c r="A3588" s="305"/>
      <c r="B3588" s="1000" t="s">
        <v>587</v>
      </c>
      <c r="C3588" s="1001"/>
      <c r="D3588" s="1049">
        <f>IF(details!$L$4="","",details!$L$4)</f>
        <v>42460</v>
      </c>
      <c r="E3588" s="1050"/>
      <c r="F3588" s="1003"/>
      <c r="G3588" s="1003"/>
      <c r="H3588" s="1048"/>
    </row>
    <row r="3589" spans="1:8" ht="18.25" customHeight="1">
      <c r="A3589" s="305"/>
      <c r="B3589" s="1003"/>
      <c r="C3589" s="1003"/>
      <c r="D3589" s="1004"/>
      <c r="E3589" s="1005"/>
      <c r="F3589" s="1002"/>
      <c r="G3589" s="1002"/>
      <c r="H3589" s="1008"/>
    </row>
    <row r="3590" spans="1:8" ht="18.25" customHeight="1">
      <c r="A3590" s="305"/>
      <c r="B3590" s="1003" t="str">
        <f>IF(details!$H$4="","",details!$H$4)</f>
        <v>Jherh js[kk oekZ</v>
      </c>
      <c r="C3590" s="1003"/>
      <c r="D3590" s="1004"/>
      <c r="E3590" s="1005"/>
      <c r="F3590" s="1002" t="str">
        <f>IF(details!$E$4="","",details!$E$4)</f>
        <v>Jh jk/ks';ke tk'kh</v>
      </c>
      <c r="G3590" s="1002"/>
      <c r="H3590" s="1008"/>
    </row>
    <row r="3591" spans="1:8" ht="18.25" customHeight="1">
      <c r="A3591" s="1039" t="s">
        <v>588</v>
      </c>
      <c r="B3591" s="1002"/>
      <c r="C3591" s="1002"/>
      <c r="D3591" s="1002" t="s">
        <v>589</v>
      </c>
      <c r="E3591" s="1002"/>
      <c r="F3591" s="1002" t="s">
        <v>590</v>
      </c>
      <c r="G3591" s="1002"/>
      <c r="H3591" s="1008"/>
    </row>
    <row r="3592" spans="1:8" ht="18.25" customHeight="1">
      <c r="A3592" s="1018" t="s">
        <v>599</v>
      </c>
      <c r="B3592" s="1019"/>
      <c r="C3592" s="1019"/>
      <c r="D3592" s="1019"/>
      <c r="E3592" s="1019"/>
      <c r="F3592" s="1019"/>
      <c r="G3592" s="1019"/>
      <c r="H3592" s="1020"/>
    </row>
    <row r="3593" spans="1:8" ht="18.25" customHeight="1">
      <c r="A3593" s="305"/>
      <c r="B3593" s="351" t="s">
        <v>560</v>
      </c>
      <c r="C3593" s="1013" t="str">
        <f>IF('statement of marks'!H90="","",'statement of marks'!H90)</f>
        <v>v 084</v>
      </c>
      <c r="D3593" s="1013"/>
      <c r="E3593" s="1013"/>
      <c r="F3593" s="1013"/>
      <c r="G3593" s="1013"/>
      <c r="H3593" s="1014"/>
    </row>
    <row r="3594" spans="1:8" ht="18.25" customHeight="1">
      <c r="A3594" s="305"/>
      <c r="B3594" s="351" t="s">
        <v>561</v>
      </c>
      <c r="C3594" s="1013" t="str">
        <f>IF('statement of marks'!I90="","",'statement of marks'!I90)</f>
        <v>c 084</v>
      </c>
      <c r="D3594" s="1013"/>
      <c r="E3594" s="1013"/>
      <c r="F3594" s="1013"/>
      <c r="G3594" s="1013"/>
      <c r="H3594" s="1014"/>
    </row>
    <row r="3595" spans="1:8" ht="18.25" customHeight="1">
      <c r="A3595" s="305"/>
      <c r="B3595" s="351" t="s">
        <v>562</v>
      </c>
      <c r="C3595" s="1013" t="str">
        <f>IF('statement of marks'!J90="","",'statement of marks'!J90)</f>
        <v>l 084</v>
      </c>
      <c r="D3595" s="1013"/>
      <c r="E3595" s="1013"/>
      <c r="F3595" s="1013"/>
      <c r="G3595" s="1013"/>
      <c r="H3595" s="1014"/>
    </row>
    <row r="3596" spans="1:8" ht="18.25" customHeight="1">
      <c r="A3596" s="305"/>
      <c r="B3596" s="351" t="s">
        <v>567</v>
      </c>
      <c r="C3596" s="317" t="str">
        <f>IF('statement of marks'!F90="","",'statement of marks'!F90)</f>
        <v/>
      </c>
      <c r="D3596" s="318" t="s">
        <v>602</v>
      </c>
      <c r="E3596" s="1037" t="str">
        <f>IF('statement of marks'!G90="","",'statement of marks'!G90)</f>
        <v/>
      </c>
      <c r="F3596" s="1037"/>
      <c r="G3596" s="1037"/>
      <c r="H3596" s="1038"/>
    </row>
    <row r="3597" spans="1:8" ht="18.25" customHeight="1">
      <c r="A3597" s="305"/>
      <c r="B3597" s="351" t="s">
        <v>565</v>
      </c>
      <c r="C3597" s="319" t="s">
        <v>592</v>
      </c>
      <c r="D3597" s="320" t="s">
        <v>593</v>
      </c>
      <c r="E3597" s="320" t="s">
        <v>594</v>
      </c>
      <c r="F3597" s="320" t="s">
        <v>595</v>
      </c>
      <c r="G3597" s="320" t="s">
        <v>596</v>
      </c>
      <c r="H3597" s="321"/>
    </row>
    <row r="3598" spans="1:8" ht="18.25" customHeight="1">
      <c r="A3598" s="305"/>
      <c r="B3598" s="350" t="s">
        <v>597</v>
      </c>
      <c r="C3598" s="323" t="str">
        <f>IF(AND('statement of marks'!$D$3=1,'statement of marks'!CX90="mRrh.kZ"),'statement of marks'!$F$3,"")</f>
        <v/>
      </c>
      <c r="D3598" s="323" t="str">
        <f>IF(AND('statement of marks'!$D$3=2,'statement of marks'!CX90="mRrh.kZ"),'statement of marks'!$F$3,"")</f>
        <v/>
      </c>
      <c r="E3598" s="323" t="str">
        <f>IF(AND('statement of marks'!$D$3=3,'statement of marks'!CX90="mRrh.kZ"),'statement of marks'!$F$3,"")</f>
        <v/>
      </c>
      <c r="F3598" s="323" t="str">
        <f>IF(AND('statement of marks'!$D$3=4,'statement of marks'!CX90="mRrh.kZ"),'statement of marks'!$F$3,"")</f>
        <v/>
      </c>
      <c r="G3598" s="323" t="str">
        <f>IF(AND('statement of marks'!$D$3=5,'statement of marks'!CX90="mRrh.kZ"),'statement of marks'!$F$3,"")</f>
        <v/>
      </c>
      <c r="H3598" s="321"/>
    </row>
    <row r="3599" spans="1:8" ht="18.25" customHeight="1">
      <c r="A3599" s="305"/>
      <c r="B3599" s="350" t="str">
        <f>'statement of marks'!$BZ$5</f>
        <v>fgUnh</v>
      </c>
      <c r="C3599" s="324"/>
      <c r="D3599" s="325"/>
      <c r="E3599" s="326" t="str">
        <f>IF(OR('statement of marks'!$CB90="",E3598=""),"",'statement of marks'!$CB90)</f>
        <v/>
      </c>
      <c r="F3599" s="326" t="str">
        <f>IF(OR('statement of marks'!$CB90="",F3598=""),"",'statement of marks'!$CB90)</f>
        <v/>
      </c>
      <c r="G3599" s="326" t="str">
        <f>IF(OR('statement of marks'!$CB90="",G3598=""),"",'statement of marks'!$CB90)</f>
        <v/>
      </c>
      <c r="H3599" s="321"/>
    </row>
    <row r="3600" spans="1:8" ht="18.25" customHeight="1">
      <c r="A3600" s="305"/>
      <c r="B3600" s="350" t="str">
        <f>'statement of marks'!$CC$5</f>
        <v>vaxszth</v>
      </c>
      <c r="C3600" s="324"/>
      <c r="D3600" s="325"/>
      <c r="E3600" s="326" t="str">
        <f>IF(OR('statement of marks'!$CE90="",E3598=""),"",'statement of marks'!$CE90)</f>
        <v/>
      </c>
      <c r="F3600" s="326" t="str">
        <f>IF(OR('statement of marks'!$CE90="",F3598=""),"",'statement of marks'!$CE90)</f>
        <v/>
      </c>
      <c r="G3600" s="326" t="str">
        <f>IF(OR('statement of marks'!$CE90="",G3598=""),"",'statement of marks'!$CE90)</f>
        <v/>
      </c>
      <c r="H3600" s="321"/>
    </row>
    <row r="3601" spans="1:8" ht="18.25" customHeight="1">
      <c r="A3601" s="305"/>
      <c r="B3601" s="350" t="str">
        <f>'statement of marks'!$CF$5</f>
        <v>xf.kr</v>
      </c>
      <c r="C3601" s="324"/>
      <c r="D3601" s="325"/>
      <c r="E3601" s="326" t="str">
        <f>IF(OR('statement of marks'!$CH90="",E3598=""),"",'statement of marks'!$CH90)</f>
        <v/>
      </c>
      <c r="F3601" s="326" t="str">
        <f>IF(OR('statement of marks'!$CH90="",F3598=""),"",'statement of marks'!$CH90)</f>
        <v/>
      </c>
      <c r="G3601" s="326" t="str">
        <f>IF(OR('statement of marks'!$CH90="",G3598=""),"",'statement of marks'!$CH90)</f>
        <v/>
      </c>
      <c r="H3601" s="321"/>
    </row>
    <row r="3602" spans="1:8" ht="18.25" customHeight="1">
      <c r="A3602" s="305"/>
      <c r="B3602" s="350" t="str">
        <f>'statement of marks'!$CI$5</f>
        <v>Ik;kZoj.k v/;;u</v>
      </c>
      <c r="C3602" s="324"/>
      <c r="D3602" s="325"/>
      <c r="E3602" s="326" t="str">
        <f>IF(OR('statement of marks'!$CK90="",E3599=""),"",'statement of marks'!$CK90)</f>
        <v/>
      </c>
      <c r="F3602" s="326" t="str">
        <f>IF(OR('statement of marks'!$CK90="",F3599=""),"",'statement of marks'!$CK90)</f>
        <v/>
      </c>
      <c r="G3602" s="326" t="str">
        <f>IF(OR('statement of marks'!$CK90="",G3599=""),"",'statement of marks'!$CK90)</f>
        <v/>
      </c>
      <c r="H3602" s="321"/>
    </row>
    <row r="3603" spans="1:8" ht="18.25" customHeight="1">
      <c r="A3603" s="305"/>
      <c r="B3603" s="350" t="str">
        <f>'statement of marks'!$CL$5</f>
        <v>dk;kZuqHko</v>
      </c>
      <c r="C3603" s="324"/>
      <c r="D3603" s="325"/>
      <c r="E3603" s="326" t="str">
        <f>IF(OR('statement of marks'!$CN90="",E3598=""),"",'statement of marks'!$CN90)</f>
        <v/>
      </c>
      <c r="F3603" s="326" t="str">
        <f>IF(OR('statement of marks'!$CN90="",F3598=""),"",'statement of marks'!$CN90)</f>
        <v/>
      </c>
      <c r="G3603" s="326" t="str">
        <f>IF(OR('statement of marks'!$CN90="",G3598=""),"",'statement of marks'!$CN90)</f>
        <v/>
      </c>
      <c r="H3603" s="321"/>
    </row>
    <row r="3604" spans="1:8" ht="18.25" customHeight="1">
      <c r="A3604" s="305"/>
      <c r="B3604" s="350" t="str">
        <f>'statement of marks'!$CO$5</f>
        <v>dyk f'k{kk</v>
      </c>
      <c r="C3604" s="324"/>
      <c r="D3604" s="325"/>
      <c r="E3604" s="327" t="str">
        <f>IF(OR('statement of marks'!$CQ90="",E3598=""),"",'statement of marks'!$CQ90)</f>
        <v/>
      </c>
      <c r="F3604" s="327" t="str">
        <f>IF(OR('statement of marks'!$CQ90="",F3598=""),"",'statement of marks'!$CQ90)</f>
        <v/>
      </c>
      <c r="G3604" s="327" t="str">
        <f>IF(OR('statement of marks'!$CQ90="",G3598=""),"",'statement of marks'!$CQ90)</f>
        <v/>
      </c>
      <c r="H3604" s="321"/>
    </row>
    <row r="3605" spans="1:8" ht="18.25" customHeight="1">
      <c r="A3605" s="305"/>
      <c r="B3605" s="328" t="s">
        <v>624</v>
      </c>
      <c r="C3605" s="329" t="str">
        <f>C3598</f>
        <v/>
      </c>
      <c r="D3605" s="329" t="str">
        <f>D3598</f>
        <v/>
      </c>
      <c r="E3605" s="330" t="str">
        <f>E3598</f>
        <v/>
      </c>
      <c r="F3605" s="329" t="str">
        <f>F3598</f>
        <v/>
      </c>
      <c r="G3605" s="329" t="str">
        <f>G3598</f>
        <v/>
      </c>
      <c r="H3605" s="321"/>
    </row>
    <row r="3606" spans="1:8" ht="18.25" customHeight="1">
      <c r="A3606" s="305"/>
      <c r="B3606" s="350" t="str">
        <f>'statement of marks'!$CV$5</f>
        <v>Nk= mifLFkfr</v>
      </c>
      <c r="C3606" s="331"/>
      <c r="D3606" s="331"/>
      <c r="E3606" s="332" t="str">
        <f>IF(OR('statement of marks'!$CV90="",E3598=""),"",'statement of marks'!$CV90)</f>
        <v/>
      </c>
      <c r="F3606" s="332" t="str">
        <f>IF(OR('statement of marks'!$CV90="",F3598=""),"",'statement of marks'!$CV90)</f>
        <v/>
      </c>
      <c r="G3606" s="332" t="str">
        <f>IF(OR('statement of marks'!$CV90="",G3598=""),"",'statement of marks'!$CV90)</f>
        <v/>
      </c>
      <c r="H3606" s="321"/>
    </row>
    <row r="3607" spans="1:8" ht="18.25" customHeight="1">
      <c r="A3607" s="305"/>
      <c r="B3607" s="350" t="str">
        <f>'statement of marks'!$CU$5</f>
        <v>dqy ehfVax</v>
      </c>
      <c r="C3607" s="333"/>
      <c r="D3607" s="333"/>
      <c r="E3607" s="333" t="str">
        <f>IF(OR('statement of marks'!$CU90="",E3598=""),"",'statement of marks'!$CU90)</f>
        <v/>
      </c>
      <c r="F3607" s="333" t="str">
        <f>IF(OR('statement of marks'!$CU90="",F3598=""),"",'statement of marks'!$CU90)</f>
        <v/>
      </c>
      <c r="G3607" s="333" t="str">
        <f>IF(OR('statement of marks'!$CU90="",G3598=""),"",'statement of marks'!$CU90)</f>
        <v/>
      </c>
      <c r="H3607" s="321"/>
    </row>
    <row r="3608" spans="1:8" ht="18.25" customHeight="1">
      <c r="A3608" s="305"/>
      <c r="B3608" s="350" t="s">
        <v>600</v>
      </c>
      <c r="C3608" s="333" t="str">
        <f>IF(OR(C3606="",C3607=""),"",C3606/C3607*100)</f>
        <v/>
      </c>
      <c r="D3608" s="333" t="str">
        <f t="shared" ref="D3608:G3608" si="86">IF(OR(D3606="",D3607=""),"",D3606/D3607*100)</f>
        <v/>
      </c>
      <c r="E3608" s="333" t="str">
        <f t="shared" si="86"/>
        <v/>
      </c>
      <c r="F3608" s="333" t="str">
        <f t="shared" si="86"/>
        <v/>
      </c>
      <c r="G3608" s="333" t="str">
        <f t="shared" si="86"/>
        <v/>
      </c>
      <c r="H3608" s="321"/>
    </row>
    <row r="3609" spans="1:8" ht="18.25" customHeight="1">
      <c r="A3609" s="305"/>
      <c r="B3609" s="350" t="s">
        <v>601</v>
      </c>
      <c r="C3609" s="333"/>
      <c r="D3609" s="333"/>
      <c r="E3609" s="333"/>
      <c r="F3609" s="333"/>
      <c r="G3609" s="333"/>
      <c r="H3609" s="321"/>
    </row>
    <row r="3610" spans="1:8" ht="18.25" customHeight="1">
      <c r="A3610" s="305"/>
      <c r="B3610" s="351" t="s">
        <v>598</v>
      </c>
      <c r="C3610" s="1028" t="str">
        <f>IF('statement of marks'!DE90="","",'statement of marks'!DE90)</f>
        <v/>
      </c>
      <c r="D3610" s="1029"/>
      <c r="E3610" s="1029"/>
      <c r="F3610" s="1029"/>
      <c r="G3610" s="1029"/>
      <c r="H3610" s="1030"/>
    </row>
    <row r="3611" spans="1:8" ht="18.25" customHeight="1">
      <c r="A3611" s="1033"/>
      <c r="B3611" s="1034"/>
      <c r="C3611" s="1026"/>
      <c r="D3611" s="1026"/>
      <c r="E3611" s="1026"/>
      <c r="F3611" s="1026"/>
      <c r="G3611" s="1026"/>
      <c r="H3611" s="1027"/>
    </row>
    <row r="3612" spans="1:8" ht="18.25" customHeight="1" thickBot="1">
      <c r="A3612" s="1031" t="s">
        <v>603</v>
      </c>
      <c r="B3612" s="1032"/>
      <c r="C3612" s="1032" t="s">
        <v>66</v>
      </c>
      <c r="D3612" s="1032"/>
      <c r="E3612" s="1032"/>
      <c r="F3612" s="1035" t="s">
        <v>604</v>
      </c>
      <c r="G3612" s="1035"/>
      <c r="H3612" s="1036"/>
    </row>
    <row r="3613" spans="1:8" ht="18.25" customHeight="1">
      <c r="A3613" s="1015" t="s">
        <v>572</v>
      </c>
      <c r="B3613" s="1016"/>
      <c r="C3613" s="1016"/>
      <c r="D3613" s="1016"/>
      <c r="E3613" s="1016"/>
      <c r="F3613" s="1016"/>
      <c r="G3613" s="1016"/>
      <c r="H3613" s="1017"/>
    </row>
    <row r="3614" spans="1:8" ht="18.25" customHeight="1">
      <c r="A3614" s="1018" t="s">
        <v>591</v>
      </c>
      <c r="B3614" s="1019"/>
      <c r="C3614" s="1019"/>
      <c r="D3614" s="1019"/>
      <c r="E3614" s="1019"/>
      <c r="F3614" s="1019"/>
      <c r="G3614" s="1019"/>
      <c r="H3614" s="1020"/>
    </row>
    <row r="3615" spans="1:8" ht="18.25" customHeight="1">
      <c r="A3615" s="305"/>
      <c r="B3615" s="1021" t="s">
        <v>67</v>
      </c>
      <c r="C3615" s="1021"/>
      <c r="D3615" s="306">
        <f>YEAR(details!F91)</f>
        <v>1900</v>
      </c>
      <c r="E3615" s="352" t="s">
        <v>574</v>
      </c>
      <c r="F3615" s="308" t="str">
        <f>'statement of marks'!$F$3</f>
        <v>2015-16</v>
      </c>
      <c r="G3615" s="1021" t="s">
        <v>575</v>
      </c>
      <c r="H3615" s="1022"/>
    </row>
    <row r="3616" spans="1:8" ht="18.25" customHeight="1">
      <c r="A3616" s="305"/>
      <c r="B3616" s="1000" t="s">
        <v>573</v>
      </c>
      <c r="C3616" s="1001"/>
      <c r="D3616" s="1013" t="str">
        <f>'statement of marks'!$A$1</f>
        <v>jk- ck- ek/;fed fo|ky; uohu] fuEckgsM+k</v>
      </c>
      <c r="E3616" s="1013"/>
      <c r="F3616" s="1013"/>
      <c r="G3616" s="1013"/>
      <c r="H3616" s="1014"/>
    </row>
    <row r="3617" spans="1:8" ht="18.25" customHeight="1">
      <c r="A3617" s="305"/>
      <c r="B3617" s="1000" t="str">
        <f>'statement of marks'!$H$3</f>
        <v xml:space="preserve">fo|ky; dk Mkbl dksM+ </v>
      </c>
      <c r="C3617" s="1001"/>
      <c r="D3617" s="1009" t="str">
        <f>'statement of marks'!$I$3</f>
        <v>00001</v>
      </c>
      <c r="E3617" s="1010"/>
      <c r="F3617" s="1011"/>
      <c r="G3617" s="1011"/>
      <c r="H3617" s="1012"/>
    </row>
    <row r="3618" spans="1:8" ht="18.25" customHeight="1">
      <c r="A3618" s="305"/>
      <c r="B3618" s="1000" t="s">
        <v>560</v>
      </c>
      <c r="C3618" s="1001"/>
      <c r="D3618" s="1013" t="str">
        <f>IF('statement of marks'!H91="","",'statement of marks'!H91)</f>
        <v>v 085</v>
      </c>
      <c r="E3618" s="1013"/>
      <c r="F3618" s="1013"/>
      <c r="G3618" s="1013"/>
      <c r="H3618" s="1014"/>
    </row>
    <row r="3619" spans="1:8" ht="18.25" customHeight="1">
      <c r="A3619" s="305"/>
      <c r="B3619" s="1000" t="s">
        <v>576</v>
      </c>
      <c r="C3619" s="1001"/>
      <c r="D3619" s="309" t="str">
        <f>IF('statement of marks'!C91="B","Nk=",IF('statement of marks'!C91="G","Nk=k",""))</f>
        <v/>
      </c>
      <c r="E3619" s="353" t="s">
        <v>566</v>
      </c>
      <c r="F3619" s="1040" t="str">
        <f>IF('statement of marks'!B91="","",'statement of marks'!B91)</f>
        <v/>
      </c>
      <c r="G3619" s="1040"/>
      <c r="H3619" s="1041"/>
    </row>
    <row r="3620" spans="1:8" ht="18.25" customHeight="1">
      <c r="A3620" s="305"/>
      <c r="B3620" s="1000" t="s">
        <v>562</v>
      </c>
      <c r="C3620" s="1001"/>
      <c r="D3620" s="1013" t="str">
        <f>IF('statement of marks'!J91="","",'statement of marks'!J91)</f>
        <v>l 085</v>
      </c>
      <c r="E3620" s="1013"/>
      <c r="F3620" s="1013"/>
      <c r="G3620" s="1013"/>
      <c r="H3620" s="1014"/>
    </row>
    <row r="3621" spans="1:8" ht="18.25" customHeight="1">
      <c r="A3621" s="305"/>
      <c r="B3621" s="1000" t="s">
        <v>561</v>
      </c>
      <c r="C3621" s="1001"/>
      <c r="D3621" s="1013" t="str">
        <f>IF('statement of marks'!I91="","",'statement of marks'!I91)</f>
        <v>c 085</v>
      </c>
      <c r="E3621" s="1013"/>
      <c r="F3621" s="1013"/>
      <c r="G3621" s="1013"/>
      <c r="H3621" s="1014"/>
    </row>
    <row r="3622" spans="1:8" ht="18.25" customHeight="1">
      <c r="A3622" s="305"/>
      <c r="B3622" s="1000" t="s">
        <v>578</v>
      </c>
      <c r="C3622" s="1001"/>
      <c r="D3622" s="1013" t="str">
        <f>IF(details!M91="","",details!M91)</f>
        <v/>
      </c>
      <c r="E3622" s="1013"/>
      <c r="F3622" s="1013"/>
      <c r="G3622" s="1013"/>
      <c r="H3622" s="1014"/>
    </row>
    <row r="3623" spans="1:8" ht="18.25" customHeight="1">
      <c r="A3623" s="305"/>
      <c r="B3623" s="1000" t="s">
        <v>623</v>
      </c>
      <c r="C3623" s="1001"/>
      <c r="D3623" s="1013" t="str">
        <f>IF(details!N91="","",details!N91)</f>
        <v/>
      </c>
      <c r="E3623" s="1013"/>
      <c r="F3623" s="1013"/>
      <c r="G3623" s="1013"/>
      <c r="H3623" s="1014"/>
    </row>
    <row r="3624" spans="1:8" ht="18.25" customHeight="1">
      <c r="A3624" s="305"/>
      <c r="B3624" s="1000" t="s">
        <v>64</v>
      </c>
      <c r="C3624" s="1001"/>
      <c r="D3624" s="311" t="str">
        <f>'statement of marks'!$D$3</f>
        <v>2 A</v>
      </c>
      <c r="E3624" s="312" t="s">
        <v>564</v>
      </c>
      <c r="F3624" s="313" t="str">
        <f>IF('statement of marks'!E91="","",'statement of marks'!E91)</f>
        <v/>
      </c>
      <c r="G3624" s="312" t="s">
        <v>577</v>
      </c>
      <c r="H3624" s="314" t="str">
        <f>IF(details!F91="","",details!F91)</f>
        <v/>
      </c>
    </row>
    <row r="3625" spans="1:8" ht="18.25" customHeight="1">
      <c r="A3625" s="305"/>
      <c r="B3625" s="1000" t="s">
        <v>567</v>
      </c>
      <c r="C3625" s="1001"/>
      <c r="D3625" s="1044" t="str">
        <f>IF('statement of marks'!F91="","",'statement of marks'!F91)</f>
        <v/>
      </c>
      <c r="E3625" s="1044"/>
      <c r="F3625" s="1044"/>
      <c r="G3625" s="1044"/>
      <c r="H3625" s="1045"/>
    </row>
    <row r="3626" spans="1:8" ht="18.25" customHeight="1">
      <c r="A3626" s="305"/>
      <c r="B3626" s="1000" t="s">
        <v>568</v>
      </c>
      <c r="C3626" s="1001"/>
      <c r="D3626" s="1037" t="str">
        <f>IF('statement of marks'!G91="","",'statement of marks'!G91)</f>
        <v/>
      </c>
      <c r="E3626" s="1037"/>
      <c r="F3626" s="1037"/>
      <c r="G3626" s="1037"/>
      <c r="H3626" s="1038"/>
    </row>
    <row r="3627" spans="1:8" ht="18.25" customHeight="1">
      <c r="A3627" s="305"/>
      <c r="B3627" s="1023" t="s">
        <v>579</v>
      </c>
      <c r="C3627" s="1024"/>
      <c r="D3627" s="1024"/>
      <c r="E3627" s="1025"/>
      <c r="F3627" s="1046" t="str">
        <f>IF(details!P91="","",details!P91)</f>
        <v/>
      </c>
      <c r="G3627" s="1046"/>
      <c r="H3627" s="1047"/>
    </row>
    <row r="3628" spans="1:8" ht="18.25" customHeight="1">
      <c r="A3628" s="305"/>
      <c r="B3628" s="1000" t="s">
        <v>583</v>
      </c>
      <c r="C3628" s="1001"/>
      <c r="D3628" s="1013" t="str">
        <f>IF(details!L91="","",details!L91)</f>
        <v>Ik 085</v>
      </c>
      <c r="E3628" s="1013"/>
      <c r="F3628" s="1013"/>
      <c r="G3628" s="1013"/>
      <c r="H3628" s="1014"/>
    </row>
    <row r="3629" spans="1:8" ht="18.25" customHeight="1">
      <c r="A3629" s="305"/>
      <c r="B3629" s="1000" t="s">
        <v>584</v>
      </c>
      <c r="C3629" s="1001"/>
      <c r="D3629" s="1013" t="str">
        <f>IF(details!O91="","",details!O91)</f>
        <v/>
      </c>
      <c r="E3629" s="1013"/>
      <c r="F3629" s="1013"/>
      <c r="G3629" s="1013"/>
      <c r="H3629" s="1014"/>
    </row>
    <row r="3630" spans="1:8" ht="18.25" customHeight="1">
      <c r="A3630" s="305"/>
      <c r="B3630" s="1000" t="s">
        <v>585</v>
      </c>
      <c r="C3630" s="1001"/>
      <c r="D3630" s="354" t="str">
        <f>IF('statement of marks'!CX91="mRrh.kZ",'statement of marks'!$D$3,"")</f>
        <v/>
      </c>
      <c r="E3630" s="1003" t="s">
        <v>586</v>
      </c>
      <c r="F3630" s="1003"/>
      <c r="G3630" s="1042" t="str">
        <f>IF(D3630="","",D3630+1)</f>
        <v/>
      </c>
      <c r="H3630" s="1043"/>
    </row>
    <row r="3631" spans="1:8" ht="18.25" customHeight="1">
      <c r="A3631" s="305"/>
      <c r="B3631" s="1000" t="s">
        <v>587</v>
      </c>
      <c r="C3631" s="1001"/>
      <c r="D3631" s="1049">
        <f>IF(details!$L$4="","",details!$L$4)</f>
        <v>42460</v>
      </c>
      <c r="E3631" s="1050"/>
      <c r="F3631" s="1003"/>
      <c r="G3631" s="1003"/>
      <c r="H3631" s="1048"/>
    </row>
    <row r="3632" spans="1:8" ht="18.25" customHeight="1">
      <c r="A3632" s="305"/>
      <c r="B3632" s="1003"/>
      <c r="C3632" s="1003"/>
      <c r="D3632" s="1004"/>
      <c r="E3632" s="1005"/>
      <c r="F3632" s="1002"/>
      <c r="G3632" s="1002"/>
      <c r="H3632" s="1008"/>
    </row>
    <row r="3633" spans="1:8" ht="18.25" customHeight="1">
      <c r="A3633" s="305"/>
      <c r="B3633" s="1003" t="str">
        <f>IF(details!$H$4="","",details!$H$4)</f>
        <v>Jherh js[kk oekZ</v>
      </c>
      <c r="C3633" s="1003"/>
      <c r="D3633" s="1004"/>
      <c r="E3633" s="1005"/>
      <c r="F3633" s="1002" t="str">
        <f>IF(details!$E$4="","",details!$E$4)</f>
        <v>Jh jk/ks';ke tk'kh</v>
      </c>
      <c r="G3633" s="1002"/>
      <c r="H3633" s="1008"/>
    </row>
    <row r="3634" spans="1:8" ht="18.25" customHeight="1">
      <c r="A3634" s="1039" t="s">
        <v>588</v>
      </c>
      <c r="B3634" s="1002"/>
      <c r="C3634" s="1002"/>
      <c r="D3634" s="1002" t="s">
        <v>589</v>
      </c>
      <c r="E3634" s="1002"/>
      <c r="F3634" s="1002" t="s">
        <v>590</v>
      </c>
      <c r="G3634" s="1002"/>
      <c r="H3634" s="1008"/>
    </row>
    <row r="3635" spans="1:8" ht="18.25" customHeight="1">
      <c r="A3635" s="1018" t="s">
        <v>599</v>
      </c>
      <c r="B3635" s="1019"/>
      <c r="C3635" s="1019"/>
      <c r="D3635" s="1019"/>
      <c r="E3635" s="1019"/>
      <c r="F3635" s="1019"/>
      <c r="G3635" s="1019"/>
      <c r="H3635" s="1020"/>
    </row>
    <row r="3636" spans="1:8" ht="18.25" customHeight="1">
      <c r="A3636" s="305"/>
      <c r="B3636" s="351" t="s">
        <v>560</v>
      </c>
      <c r="C3636" s="1013" t="str">
        <f>IF('statement of marks'!H91="","",'statement of marks'!H91)</f>
        <v>v 085</v>
      </c>
      <c r="D3636" s="1013"/>
      <c r="E3636" s="1013"/>
      <c r="F3636" s="1013"/>
      <c r="G3636" s="1013"/>
      <c r="H3636" s="1014"/>
    </row>
    <row r="3637" spans="1:8" ht="18.25" customHeight="1">
      <c r="A3637" s="305"/>
      <c r="B3637" s="351" t="s">
        <v>561</v>
      </c>
      <c r="C3637" s="1013" t="str">
        <f>IF('statement of marks'!I91="","",'statement of marks'!I91)</f>
        <v>c 085</v>
      </c>
      <c r="D3637" s="1013"/>
      <c r="E3637" s="1013"/>
      <c r="F3637" s="1013"/>
      <c r="G3637" s="1013"/>
      <c r="H3637" s="1014"/>
    </row>
    <row r="3638" spans="1:8" ht="18.25" customHeight="1">
      <c r="A3638" s="305"/>
      <c r="B3638" s="351" t="s">
        <v>562</v>
      </c>
      <c r="C3638" s="1013" t="str">
        <f>IF('statement of marks'!J91="","",'statement of marks'!J91)</f>
        <v>l 085</v>
      </c>
      <c r="D3638" s="1013"/>
      <c r="E3638" s="1013"/>
      <c r="F3638" s="1013"/>
      <c r="G3638" s="1013"/>
      <c r="H3638" s="1014"/>
    </row>
    <row r="3639" spans="1:8" ht="18.25" customHeight="1">
      <c r="A3639" s="305"/>
      <c r="B3639" s="351" t="s">
        <v>567</v>
      </c>
      <c r="C3639" s="317" t="str">
        <f>IF('statement of marks'!F91="","",'statement of marks'!F91)</f>
        <v/>
      </c>
      <c r="D3639" s="318" t="s">
        <v>602</v>
      </c>
      <c r="E3639" s="1037" t="str">
        <f>IF('statement of marks'!G91="","",'statement of marks'!G91)</f>
        <v/>
      </c>
      <c r="F3639" s="1037"/>
      <c r="G3639" s="1037"/>
      <c r="H3639" s="1038"/>
    </row>
    <row r="3640" spans="1:8" ht="18.25" customHeight="1">
      <c r="A3640" s="305"/>
      <c r="B3640" s="351" t="s">
        <v>565</v>
      </c>
      <c r="C3640" s="319" t="s">
        <v>592</v>
      </c>
      <c r="D3640" s="320" t="s">
        <v>593</v>
      </c>
      <c r="E3640" s="320" t="s">
        <v>594</v>
      </c>
      <c r="F3640" s="320" t="s">
        <v>595</v>
      </c>
      <c r="G3640" s="320" t="s">
        <v>596</v>
      </c>
      <c r="H3640" s="321"/>
    </row>
    <row r="3641" spans="1:8" ht="18.25" customHeight="1">
      <c r="A3641" s="305"/>
      <c r="B3641" s="350" t="s">
        <v>597</v>
      </c>
      <c r="C3641" s="323" t="str">
        <f>IF(AND('statement of marks'!$D$3=1,'statement of marks'!CX91="mRrh.kZ"),'statement of marks'!$F$3,"")</f>
        <v/>
      </c>
      <c r="D3641" s="323" t="str">
        <f>IF(AND('statement of marks'!$D$3=2,'statement of marks'!CX91="mRrh.kZ"),'statement of marks'!$F$3,"")</f>
        <v/>
      </c>
      <c r="E3641" s="323" t="str">
        <f>IF(AND('statement of marks'!$D$3=3,'statement of marks'!CX91="mRrh.kZ"),'statement of marks'!$F$3,"")</f>
        <v/>
      </c>
      <c r="F3641" s="323" t="str">
        <f>IF(AND('statement of marks'!$D$3=4,'statement of marks'!CX91="mRrh.kZ"),'statement of marks'!$F$3,"")</f>
        <v/>
      </c>
      <c r="G3641" s="323" t="str">
        <f>IF(AND('statement of marks'!$D$3=5,'statement of marks'!CX91="mRrh.kZ"),'statement of marks'!$F$3,"")</f>
        <v/>
      </c>
      <c r="H3641" s="321"/>
    </row>
    <row r="3642" spans="1:8" ht="18.25" customHeight="1">
      <c r="A3642" s="305"/>
      <c r="B3642" s="350" t="str">
        <f>'statement of marks'!$BZ$5</f>
        <v>fgUnh</v>
      </c>
      <c r="C3642" s="324"/>
      <c r="D3642" s="325"/>
      <c r="E3642" s="326" t="str">
        <f>IF(OR('statement of marks'!$CB91="",E3641=""),"",'statement of marks'!$CB91)</f>
        <v/>
      </c>
      <c r="F3642" s="326" t="str">
        <f>IF(OR('statement of marks'!$CB91="",F3641=""),"",'statement of marks'!$CB91)</f>
        <v/>
      </c>
      <c r="G3642" s="326" t="str">
        <f>IF(OR('statement of marks'!$CB91="",G3641=""),"",'statement of marks'!$CB91)</f>
        <v/>
      </c>
      <c r="H3642" s="321"/>
    </row>
    <row r="3643" spans="1:8" ht="18.25" customHeight="1">
      <c r="A3643" s="305"/>
      <c r="B3643" s="350" t="str">
        <f>'statement of marks'!$CC$5</f>
        <v>vaxszth</v>
      </c>
      <c r="C3643" s="324"/>
      <c r="D3643" s="325"/>
      <c r="E3643" s="326" t="str">
        <f>IF(OR('statement of marks'!$CE91="",E3641=""),"",'statement of marks'!$CE91)</f>
        <v/>
      </c>
      <c r="F3643" s="326" t="str">
        <f>IF(OR('statement of marks'!$CE91="",F3641=""),"",'statement of marks'!$CE91)</f>
        <v/>
      </c>
      <c r="G3643" s="326" t="str">
        <f>IF(OR('statement of marks'!$CE91="",G3641=""),"",'statement of marks'!$CE91)</f>
        <v/>
      </c>
      <c r="H3643" s="321"/>
    </row>
    <row r="3644" spans="1:8" ht="18.25" customHeight="1">
      <c r="A3644" s="305"/>
      <c r="B3644" s="350" t="str">
        <f>'statement of marks'!$CF$5</f>
        <v>xf.kr</v>
      </c>
      <c r="C3644" s="324"/>
      <c r="D3644" s="325"/>
      <c r="E3644" s="326" t="str">
        <f>IF(OR('statement of marks'!$CH91="",E3641=""),"",'statement of marks'!$CH91)</f>
        <v/>
      </c>
      <c r="F3644" s="326" t="str">
        <f>IF(OR('statement of marks'!$CH91="",F3641=""),"",'statement of marks'!$CH91)</f>
        <v/>
      </c>
      <c r="G3644" s="326" t="str">
        <f>IF(OR('statement of marks'!$CH91="",G3641=""),"",'statement of marks'!$CH91)</f>
        <v/>
      </c>
      <c r="H3644" s="321"/>
    </row>
    <row r="3645" spans="1:8" ht="18.25" customHeight="1">
      <c r="A3645" s="305"/>
      <c r="B3645" s="350" t="str">
        <f>'statement of marks'!$CI$5</f>
        <v>Ik;kZoj.k v/;;u</v>
      </c>
      <c r="C3645" s="324"/>
      <c r="D3645" s="325"/>
      <c r="E3645" s="326" t="str">
        <f>IF(OR('statement of marks'!$CK91="",E3642=""),"",'statement of marks'!$CK91)</f>
        <v/>
      </c>
      <c r="F3645" s="326" t="str">
        <f>IF(OR('statement of marks'!$CK91="",F3642=""),"",'statement of marks'!$CK91)</f>
        <v/>
      </c>
      <c r="G3645" s="326" t="str">
        <f>IF(OR('statement of marks'!$CK91="",G3642=""),"",'statement of marks'!$CK91)</f>
        <v/>
      </c>
      <c r="H3645" s="321"/>
    </row>
    <row r="3646" spans="1:8" ht="18.25" customHeight="1">
      <c r="A3646" s="305"/>
      <c r="B3646" s="350" t="str">
        <f>'statement of marks'!$CL$5</f>
        <v>dk;kZuqHko</v>
      </c>
      <c r="C3646" s="324"/>
      <c r="D3646" s="325"/>
      <c r="E3646" s="326" t="str">
        <f>IF(OR('statement of marks'!$CN91="",E3641=""),"",'statement of marks'!$CN91)</f>
        <v/>
      </c>
      <c r="F3646" s="326" t="str">
        <f>IF(OR('statement of marks'!$CN91="",F3641=""),"",'statement of marks'!$CN91)</f>
        <v/>
      </c>
      <c r="G3646" s="326" t="str">
        <f>IF(OR('statement of marks'!$CN91="",G3641=""),"",'statement of marks'!$CN91)</f>
        <v/>
      </c>
      <c r="H3646" s="321"/>
    </row>
    <row r="3647" spans="1:8" ht="18.25" customHeight="1">
      <c r="A3647" s="305"/>
      <c r="B3647" s="350" t="str">
        <f>'statement of marks'!$CO$5</f>
        <v>dyk f'k{kk</v>
      </c>
      <c r="C3647" s="324"/>
      <c r="D3647" s="325"/>
      <c r="E3647" s="327" t="str">
        <f>IF(OR('statement of marks'!$CQ91="",E3641=""),"",'statement of marks'!$CQ91)</f>
        <v/>
      </c>
      <c r="F3647" s="327" t="str">
        <f>IF(OR('statement of marks'!$CQ91="",F3641=""),"",'statement of marks'!$CQ91)</f>
        <v/>
      </c>
      <c r="G3647" s="327" t="str">
        <f>IF(OR('statement of marks'!$CQ91="",G3641=""),"",'statement of marks'!$CQ91)</f>
        <v/>
      </c>
      <c r="H3647" s="321"/>
    </row>
    <row r="3648" spans="1:8" ht="18.25" customHeight="1">
      <c r="A3648" s="305"/>
      <c r="B3648" s="328" t="s">
        <v>624</v>
      </c>
      <c r="C3648" s="329" t="str">
        <f>C3641</f>
        <v/>
      </c>
      <c r="D3648" s="329" t="str">
        <f>D3641</f>
        <v/>
      </c>
      <c r="E3648" s="330" t="str">
        <f>E3641</f>
        <v/>
      </c>
      <c r="F3648" s="329" t="str">
        <f>F3641</f>
        <v/>
      </c>
      <c r="G3648" s="329" t="str">
        <f>G3641</f>
        <v/>
      </c>
      <c r="H3648" s="321"/>
    </row>
    <row r="3649" spans="1:8" ht="18.25" customHeight="1">
      <c r="A3649" s="305"/>
      <c r="B3649" s="350" t="str">
        <f>'statement of marks'!$CV$5</f>
        <v>Nk= mifLFkfr</v>
      </c>
      <c r="C3649" s="331"/>
      <c r="D3649" s="331"/>
      <c r="E3649" s="332" t="str">
        <f>IF(OR('statement of marks'!$CV91="",E3641=""),"",'statement of marks'!$CV91)</f>
        <v/>
      </c>
      <c r="F3649" s="332" t="str">
        <f>IF(OR('statement of marks'!$CV91="",F3641=""),"",'statement of marks'!$CV91)</f>
        <v/>
      </c>
      <c r="G3649" s="332" t="str">
        <f>IF(OR('statement of marks'!$CV91="",G3641=""),"",'statement of marks'!$CV91)</f>
        <v/>
      </c>
      <c r="H3649" s="321"/>
    </row>
    <row r="3650" spans="1:8" ht="18.25" customHeight="1">
      <c r="A3650" s="305"/>
      <c r="B3650" s="350" t="str">
        <f>'statement of marks'!$CU$5</f>
        <v>dqy ehfVax</v>
      </c>
      <c r="C3650" s="333"/>
      <c r="D3650" s="333"/>
      <c r="E3650" s="333" t="str">
        <f>IF(OR('statement of marks'!$CU91="",E3641=""),"",'statement of marks'!$CU91)</f>
        <v/>
      </c>
      <c r="F3650" s="333" t="str">
        <f>IF(OR('statement of marks'!$CU91="",F3641=""),"",'statement of marks'!$CU91)</f>
        <v/>
      </c>
      <c r="G3650" s="333" t="str">
        <f>IF(OR('statement of marks'!$CU91="",G3641=""),"",'statement of marks'!$CU91)</f>
        <v/>
      </c>
      <c r="H3650" s="321"/>
    </row>
    <row r="3651" spans="1:8" ht="18.25" customHeight="1">
      <c r="A3651" s="305"/>
      <c r="B3651" s="350" t="s">
        <v>600</v>
      </c>
      <c r="C3651" s="333" t="str">
        <f>IF(OR(C3649="",C3650=""),"",C3649/C3650*100)</f>
        <v/>
      </c>
      <c r="D3651" s="333" t="str">
        <f t="shared" ref="D3651:G3651" si="87">IF(OR(D3649="",D3650=""),"",D3649/D3650*100)</f>
        <v/>
      </c>
      <c r="E3651" s="333" t="str">
        <f t="shared" si="87"/>
        <v/>
      </c>
      <c r="F3651" s="333" t="str">
        <f t="shared" si="87"/>
        <v/>
      </c>
      <c r="G3651" s="333" t="str">
        <f t="shared" si="87"/>
        <v/>
      </c>
      <c r="H3651" s="321"/>
    </row>
    <row r="3652" spans="1:8" ht="18.25" customHeight="1">
      <c r="A3652" s="305"/>
      <c r="B3652" s="350" t="s">
        <v>601</v>
      </c>
      <c r="C3652" s="333"/>
      <c r="D3652" s="333"/>
      <c r="E3652" s="333"/>
      <c r="F3652" s="333"/>
      <c r="G3652" s="333"/>
      <c r="H3652" s="321"/>
    </row>
    <row r="3653" spans="1:8" ht="18.25" customHeight="1">
      <c r="A3653" s="305"/>
      <c r="B3653" s="351" t="s">
        <v>598</v>
      </c>
      <c r="C3653" s="1028" t="str">
        <f>IF('statement of marks'!DE91="","",'statement of marks'!DE91)</f>
        <v/>
      </c>
      <c r="D3653" s="1029"/>
      <c r="E3653" s="1029"/>
      <c r="F3653" s="1029"/>
      <c r="G3653" s="1029"/>
      <c r="H3653" s="1030"/>
    </row>
    <row r="3654" spans="1:8" ht="18.25" customHeight="1">
      <c r="A3654" s="1033"/>
      <c r="B3654" s="1034"/>
      <c r="C3654" s="1026"/>
      <c r="D3654" s="1026"/>
      <c r="E3654" s="1026"/>
      <c r="F3654" s="1026"/>
      <c r="G3654" s="1026"/>
      <c r="H3654" s="1027"/>
    </row>
    <row r="3655" spans="1:8" ht="18.25" customHeight="1" thickBot="1">
      <c r="A3655" s="1031" t="s">
        <v>603</v>
      </c>
      <c r="B3655" s="1032"/>
      <c r="C3655" s="1032" t="s">
        <v>66</v>
      </c>
      <c r="D3655" s="1032"/>
      <c r="E3655" s="1032"/>
      <c r="F3655" s="1035" t="s">
        <v>604</v>
      </c>
      <c r="G3655" s="1035"/>
      <c r="H3655" s="1036"/>
    </row>
    <row r="3656" spans="1:8" ht="18.25" customHeight="1">
      <c r="A3656" s="1015" t="s">
        <v>572</v>
      </c>
      <c r="B3656" s="1016"/>
      <c r="C3656" s="1016"/>
      <c r="D3656" s="1016"/>
      <c r="E3656" s="1016"/>
      <c r="F3656" s="1016"/>
      <c r="G3656" s="1016"/>
      <c r="H3656" s="1017"/>
    </row>
    <row r="3657" spans="1:8" ht="18.25" customHeight="1">
      <c r="A3657" s="1018" t="s">
        <v>591</v>
      </c>
      <c r="B3657" s="1019"/>
      <c r="C3657" s="1019"/>
      <c r="D3657" s="1019"/>
      <c r="E3657" s="1019"/>
      <c r="F3657" s="1019"/>
      <c r="G3657" s="1019"/>
      <c r="H3657" s="1020"/>
    </row>
    <row r="3658" spans="1:8" ht="18.25" customHeight="1">
      <c r="A3658" s="305"/>
      <c r="B3658" s="1021" t="s">
        <v>67</v>
      </c>
      <c r="C3658" s="1021"/>
      <c r="D3658" s="306">
        <f>YEAR(details!F92)</f>
        <v>1900</v>
      </c>
      <c r="E3658" s="352" t="s">
        <v>574</v>
      </c>
      <c r="F3658" s="308" t="str">
        <f>'statement of marks'!$F$3</f>
        <v>2015-16</v>
      </c>
      <c r="G3658" s="1021" t="s">
        <v>575</v>
      </c>
      <c r="H3658" s="1022"/>
    </row>
    <row r="3659" spans="1:8" ht="18.25" customHeight="1">
      <c r="A3659" s="305"/>
      <c r="B3659" s="1000" t="s">
        <v>573</v>
      </c>
      <c r="C3659" s="1001"/>
      <c r="D3659" s="1013" t="str">
        <f>'statement of marks'!$A$1</f>
        <v>jk- ck- ek/;fed fo|ky; uohu] fuEckgsM+k</v>
      </c>
      <c r="E3659" s="1013"/>
      <c r="F3659" s="1013"/>
      <c r="G3659" s="1013"/>
      <c r="H3659" s="1014"/>
    </row>
    <row r="3660" spans="1:8" ht="18.25" customHeight="1">
      <c r="A3660" s="305"/>
      <c r="B3660" s="1000" t="str">
        <f>'statement of marks'!$H$3</f>
        <v xml:space="preserve">fo|ky; dk Mkbl dksM+ </v>
      </c>
      <c r="C3660" s="1001"/>
      <c r="D3660" s="1009" t="str">
        <f>'statement of marks'!$I$3</f>
        <v>00001</v>
      </c>
      <c r="E3660" s="1010"/>
      <c r="F3660" s="1011"/>
      <c r="G3660" s="1011"/>
      <c r="H3660" s="1012"/>
    </row>
    <row r="3661" spans="1:8" ht="18.25" customHeight="1">
      <c r="A3661" s="305"/>
      <c r="B3661" s="1000" t="s">
        <v>560</v>
      </c>
      <c r="C3661" s="1001"/>
      <c r="D3661" s="1013" t="str">
        <f>IF('statement of marks'!H92="","",'statement of marks'!H92)</f>
        <v>v 086</v>
      </c>
      <c r="E3661" s="1013"/>
      <c r="F3661" s="1013"/>
      <c r="G3661" s="1013"/>
      <c r="H3661" s="1014"/>
    </row>
    <row r="3662" spans="1:8" ht="18.25" customHeight="1">
      <c r="A3662" s="305"/>
      <c r="B3662" s="1000" t="s">
        <v>576</v>
      </c>
      <c r="C3662" s="1001"/>
      <c r="D3662" s="309" t="str">
        <f>IF('statement of marks'!C92="B","Nk=",IF('statement of marks'!C92="G","Nk=k",""))</f>
        <v/>
      </c>
      <c r="E3662" s="353" t="s">
        <v>566</v>
      </c>
      <c r="F3662" s="1040" t="str">
        <f>IF('statement of marks'!B92="","",'statement of marks'!B92)</f>
        <v/>
      </c>
      <c r="G3662" s="1040"/>
      <c r="H3662" s="1041"/>
    </row>
    <row r="3663" spans="1:8" ht="18.25" customHeight="1">
      <c r="A3663" s="305"/>
      <c r="B3663" s="1000" t="s">
        <v>562</v>
      </c>
      <c r="C3663" s="1001"/>
      <c r="D3663" s="1013" t="str">
        <f>IF('statement of marks'!J92="","",'statement of marks'!J92)</f>
        <v>l 086</v>
      </c>
      <c r="E3663" s="1013"/>
      <c r="F3663" s="1013"/>
      <c r="G3663" s="1013"/>
      <c r="H3663" s="1014"/>
    </row>
    <row r="3664" spans="1:8" ht="18.25" customHeight="1">
      <c r="A3664" s="305"/>
      <c r="B3664" s="1000" t="s">
        <v>561</v>
      </c>
      <c r="C3664" s="1001"/>
      <c r="D3664" s="1013" t="str">
        <f>IF('statement of marks'!I92="","",'statement of marks'!I92)</f>
        <v>c 086</v>
      </c>
      <c r="E3664" s="1013"/>
      <c r="F3664" s="1013"/>
      <c r="G3664" s="1013"/>
      <c r="H3664" s="1014"/>
    </row>
    <row r="3665" spans="1:8" ht="18.25" customHeight="1">
      <c r="A3665" s="305"/>
      <c r="B3665" s="1000" t="s">
        <v>578</v>
      </c>
      <c r="C3665" s="1001"/>
      <c r="D3665" s="1013" t="str">
        <f>IF(details!M92="","",details!M92)</f>
        <v/>
      </c>
      <c r="E3665" s="1013"/>
      <c r="F3665" s="1013"/>
      <c r="G3665" s="1013"/>
      <c r="H3665" s="1014"/>
    </row>
    <row r="3666" spans="1:8" ht="18.25" customHeight="1">
      <c r="A3666" s="305"/>
      <c r="B3666" s="1000" t="s">
        <v>623</v>
      </c>
      <c r="C3666" s="1001"/>
      <c r="D3666" s="1013" t="str">
        <f>IF(details!N92="","",details!N92)</f>
        <v/>
      </c>
      <c r="E3666" s="1013"/>
      <c r="F3666" s="1013"/>
      <c r="G3666" s="1013"/>
      <c r="H3666" s="1014"/>
    </row>
    <row r="3667" spans="1:8" ht="18.25" customHeight="1">
      <c r="A3667" s="305"/>
      <c r="B3667" s="1000" t="s">
        <v>64</v>
      </c>
      <c r="C3667" s="1001"/>
      <c r="D3667" s="311" t="str">
        <f>'statement of marks'!$D$3</f>
        <v>2 A</v>
      </c>
      <c r="E3667" s="312" t="s">
        <v>564</v>
      </c>
      <c r="F3667" s="313" t="str">
        <f>IF('statement of marks'!E92="","",'statement of marks'!E92)</f>
        <v/>
      </c>
      <c r="G3667" s="312" t="s">
        <v>577</v>
      </c>
      <c r="H3667" s="314" t="str">
        <f>IF(details!F92="","",details!F92)</f>
        <v/>
      </c>
    </row>
    <row r="3668" spans="1:8" ht="18.25" customHeight="1">
      <c r="A3668" s="305"/>
      <c r="B3668" s="1000" t="s">
        <v>567</v>
      </c>
      <c r="C3668" s="1001"/>
      <c r="D3668" s="1044" t="str">
        <f>IF('statement of marks'!F92="","",'statement of marks'!F92)</f>
        <v/>
      </c>
      <c r="E3668" s="1044"/>
      <c r="F3668" s="1044"/>
      <c r="G3668" s="1044"/>
      <c r="H3668" s="1045"/>
    </row>
    <row r="3669" spans="1:8" ht="18.25" customHeight="1">
      <c r="A3669" s="305"/>
      <c r="B3669" s="1000" t="s">
        <v>568</v>
      </c>
      <c r="C3669" s="1001"/>
      <c r="D3669" s="1037" t="str">
        <f>IF('statement of marks'!G92="","",'statement of marks'!G92)</f>
        <v/>
      </c>
      <c r="E3669" s="1037"/>
      <c r="F3669" s="1037"/>
      <c r="G3669" s="1037"/>
      <c r="H3669" s="1038"/>
    </row>
    <row r="3670" spans="1:8" ht="18.25" customHeight="1">
      <c r="A3670" s="305"/>
      <c r="B3670" s="1023" t="s">
        <v>579</v>
      </c>
      <c r="C3670" s="1024"/>
      <c r="D3670" s="1024"/>
      <c r="E3670" s="1025"/>
      <c r="F3670" s="1046" t="str">
        <f>IF(details!P92="","",details!P92)</f>
        <v/>
      </c>
      <c r="G3670" s="1046"/>
      <c r="H3670" s="1047"/>
    </row>
    <row r="3671" spans="1:8" ht="18.25" customHeight="1">
      <c r="A3671" s="305"/>
      <c r="B3671" s="1000" t="s">
        <v>583</v>
      </c>
      <c r="C3671" s="1001"/>
      <c r="D3671" s="1013" t="str">
        <f>IF(details!L92="","",details!L92)</f>
        <v>Ik 086</v>
      </c>
      <c r="E3671" s="1013"/>
      <c r="F3671" s="1013"/>
      <c r="G3671" s="1013"/>
      <c r="H3671" s="1014"/>
    </row>
    <row r="3672" spans="1:8" ht="18.25" customHeight="1">
      <c r="A3672" s="305"/>
      <c r="B3672" s="1000" t="s">
        <v>584</v>
      </c>
      <c r="C3672" s="1001"/>
      <c r="D3672" s="1013" t="str">
        <f>IF(details!O92="","",details!O92)</f>
        <v/>
      </c>
      <c r="E3672" s="1013"/>
      <c r="F3672" s="1013"/>
      <c r="G3672" s="1013"/>
      <c r="H3672" s="1014"/>
    </row>
    <row r="3673" spans="1:8" ht="18.25" customHeight="1">
      <c r="A3673" s="305"/>
      <c r="B3673" s="1000" t="s">
        <v>585</v>
      </c>
      <c r="C3673" s="1001"/>
      <c r="D3673" s="354" t="str">
        <f>IF('statement of marks'!CX92="mRrh.kZ",'statement of marks'!$D$3,"")</f>
        <v/>
      </c>
      <c r="E3673" s="1003" t="s">
        <v>586</v>
      </c>
      <c r="F3673" s="1003"/>
      <c r="G3673" s="1042" t="str">
        <f>IF(D3673="","",D3673+1)</f>
        <v/>
      </c>
      <c r="H3673" s="1043"/>
    </row>
    <row r="3674" spans="1:8" ht="18.25" customHeight="1">
      <c r="A3674" s="305"/>
      <c r="B3674" s="1000" t="s">
        <v>587</v>
      </c>
      <c r="C3674" s="1001"/>
      <c r="D3674" s="1049">
        <f>IF(details!$L$4="","",details!$L$4)</f>
        <v>42460</v>
      </c>
      <c r="E3674" s="1050"/>
      <c r="F3674" s="1003"/>
      <c r="G3674" s="1003"/>
      <c r="H3674" s="1048"/>
    </row>
    <row r="3675" spans="1:8" ht="18.25" customHeight="1">
      <c r="A3675" s="305"/>
      <c r="B3675" s="1003"/>
      <c r="C3675" s="1003"/>
      <c r="D3675" s="1004"/>
      <c r="E3675" s="1005"/>
      <c r="F3675" s="1002"/>
      <c r="G3675" s="1002"/>
      <c r="H3675" s="1008"/>
    </row>
    <row r="3676" spans="1:8" ht="18.25" customHeight="1">
      <c r="A3676" s="305"/>
      <c r="B3676" s="1003" t="str">
        <f>IF(details!$H$4="","",details!$H$4)</f>
        <v>Jherh js[kk oekZ</v>
      </c>
      <c r="C3676" s="1003"/>
      <c r="D3676" s="1004"/>
      <c r="E3676" s="1005"/>
      <c r="F3676" s="1002" t="str">
        <f>IF(details!$E$4="","",details!$E$4)</f>
        <v>Jh jk/ks';ke tk'kh</v>
      </c>
      <c r="G3676" s="1002"/>
      <c r="H3676" s="1008"/>
    </row>
    <row r="3677" spans="1:8" ht="18.25" customHeight="1">
      <c r="A3677" s="1039" t="s">
        <v>588</v>
      </c>
      <c r="B3677" s="1002"/>
      <c r="C3677" s="1002"/>
      <c r="D3677" s="1002" t="s">
        <v>589</v>
      </c>
      <c r="E3677" s="1002"/>
      <c r="F3677" s="1002" t="s">
        <v>590</v>
      </c>
      <c r="G3677" s="1002"/>
      <c r="H3677" s="1008"/>
    </row>
    <row r="3678" spans="1:8" ht="18.25" customHeight="1">
      <c r="A3678" s="1018" t="s">
        <v>599</v>
      </c>
      <c r="B3678" s="1019"/>
      <c r="C3678" s="1019"/>
      <c r="D3678" s="1019"/>
      <c r="E3678" s="1019"/>
      <c r="F3678" s="1019"/>
      <c r="G3678" s="1019"/>
      <c r="H3678" s="1020"/>
    </row>
    <row r="3679" spans="1:8" ht="18.25" customHeight="1">
      <c r="A3679" s="305"/>
      <c r="B3679" s="351" t="s">
        <v>560</v>
      </c>
      <c r="C3679" s="1013" t="str">
        <f>IF('statement of marks'!H92="","",'statement of marks'!H92)</f>
        <v>v 086</v>
      </c>
      <c r="D3679" s="1013"/>
      <c r="E3679" s="1013"/>
      <c r="F3679" s="1013"/>
      <c r="G3679" s="1013"/>
      <c r="H3679" s="1014"/>
    </row>
    <row r="3680" spans="1:8" ht="18.25" customHeight="1">
      <c r="A3680" s="305"/>
      <c r="B3680" s="351" t="s">
        <v>561</v>
      </c>
      <c r="C3680" s="1013" t="str">
        <f>IF('statement of marks'!I92="","",'statement of marks'!I92)</f>
        <v>c 086</v>
      </c>
      <c r="D3680" s="1013"/>
      <c r="E3680" s="1013"/>
      <c r="F3680" s="1013"/>
      <c r="G3680" s="1013"/>
      <c r="H3680" s="1014"/>
    </row>
    <row r="3681" spans="1:8" ht="18.25" customHeight="1">
      <c r="A3681" s="305"/>
      <c r="B3681" s="351" t="s">
        <v>562</v>
      </c>
      <c r="C3681" s="1013" t="str">
        <f>IF('statement of marks'!J92="","",'statement of marks'!J92)</f>
        <v>l 086</v>
      </c>
      <c r="D3681" s="1013"/>
      <c r="E3681" s="1013"/>
      <c r="F3681" s="1013"/>
      <c r="G3681" s="1013"/>
      <c r="H3681" s="1014"/>
    </row>
    <row r="3682" spans="1:8" ht="18.25" customHeight="1">
      <c r="A3682" s="305"/>
      <c r="B3682" s="351" t="s">
        <v>567</v>
      </c>
      <c r="C3682" s="317" t="str">
        <f>IF('statement of marks'!F92="","",'statement of marks'!F92)</f>
        <v/>
      </c>
      <c r="D3682" s="318" t="s">
        <v>602</v>
      </c>
      <c r="E3682" s="1037" t="str">
        <f>IF('statement of marks'!G92="","",'statement of marks'!G92)</f>
        <v/>
      </c>
      <c r="F3682" s="1037"/>
      <c r="G3682" s="1037"/>
      <c r="H3682" s="1038"/>
    </row>
    <row r="3683" spans="1:8" ht="18.25" customHeight="1">
      <c r="A3683" s="305"/>
      <c r="B3683" s="351" t="s">
        <v>565</v>
      </c>
      <c r="C3683" s="319" t="s">
        <v>592</v>
      </c>
      <c r="D3683" s="320" t="s">
        <v>593</v>
      </c>
      <c r="E3683" s="320" t="s">
        <v>594</v>
      </c>
      <c r="F3683" s="320" t="s">
        <v>595</v>
      </c>
      <c r="G3683" s="320" t="s">
        <v>596</v>
      </c>
      <c r="H3683" s="321"/>
    </row>
    <row r="3684" spans="1:8" ht="18.25" customHeight="1">
      <c r="A3684" s="305"/>
      <c r="B3684" s="350" t="s">
        <v>597</v>
      </c>
      <c r="C3684" s="323" t="str">
        <f>IF(AND('statement of marks'!$D$3=1,'statement of marks'!CX92="mRrh.kZ"),'statement of marks'!$F$3,"")</f>
        <v/>
      </c>
      <c r="D3684" s="323" t="str">
        <f>IF(AND('statement of marks'!$D$3=2,'statement of marks'!CX92="mRrh.kZ"),'statement of marks'!$F$3,"")</f>
        <v/>
      </c>
      <c r="E3684" s="323" t="str">
        <f>IF(AND('statement of marks'!$D$3=3,'statement of marks'!CX92="mRrh.kZ"),'statement of marks'!$F$3,"")</f>
        <v/>
      </c>
      <c r="F3684" s="323" t="str">
        <f>IF(AND('statement of marks'!$D$3=4,'statement of marks'!CX92="mRrh.kZ"),'statement of marks'!$F$3,"")</f>
        <v/>
      </c>
      <c r="G3684" s="323" t="str">
        <f>IF(AND('statement of marks'!$D$3=5,'statement of marks'!CX92="mRrh.kZ"),'statement of marks'!$F$3,"")</f>
        <v/>
      </c>
      <c r="H3684" s="321"/>
    </row>
    <row r="3685" spans="1:8" ht="18.25" customHeight="1">
      <c r="A3685" s="305"/>
      <c r="B3685" s="350" t="str">
        <f>'statement of marks'!$BZ$5</f>
        <v>fgUnh</v>
      </c>
      <c r="C3685" s="324"/>
      <c r="D3685" s="325"/>
      <c r="E3685" s="326" t="str">
        <f>IF(OR('statement of marks'!$CB92="",E3684=""),"",'statement of marks'!$CB92)</f>
        <v/>
      </c>
      <c r="F3685" s="326" t="str">
        <f>IF(OR('statement of marks'!$CB92="",F3684=""),"",'statement of marks'!$CB92)</f>
        <v/>
      </c>
      <c r="G3685" s="326" t="str">
        <f>IF(OR('statement of marks'!$CB92="",G3684=""),"",'statement of marks'!$CB92)</f>
        <v/>
      </c>
      <c r="H3685" s="321"/>
    </row>
    <row r="3686" spans="1:8" ht="18.25" customHeight="1">
      <c r="A3686" s="305"/>
      <c r="B3686" s="350" t="str">
        <f>'statement of marks'!$CC$5</f>
        <v>vaxszth</v>
      </c>
      <c r="C3686" s="324"/>
      <c r="D3686" s="325"/>
      <c r="E3686" s="326" t="str">
        <f>IF(OR('statement of marks'!$CE92="",E3684=""),"",'statement of marks'!$CE92)</f>
        <v/>
      </c>
      <c r="F3686" s="326" t="str">
        <f>IF(OR('statement of marks'!$CE92="",F3684=""),"",'statement of marks'!$CE92)</f>
        <v/>
      </c>
      <c r="G3686" s="326" t="str">
        <f>IF(OR('statement of marks'!$CE92="",G3684=""),"",'statement of marks'!$CE92)</f>
        <v/>
      </c>
      <c r="H3686" s="321"/>
    </row>
    <row r="3687" spans="1:8" ht="18.25" customHeight="1">
      <c r="A3687" s="305"/>
      <c r="B3687" s="350" t="str">
        <f>'statement of marks'!$CF$5</f>
        <v>xf.kr</v>
      </c>
      <c r="C3687" s="324"/>
      <c r="D3687" s="325"/>
      <c r="E3687" s="326" t="str">
        <f>IF(OR('statement of marks'!$CH92="",E3684=""),"",'statement of marks'!$CH92)</f>
        <v/>
      </c>
      <c r="F3687" s="326" t="str">
        <f>IF(OR('statement of marks'!$CH92="",F3684=""),"",'statement of marks'!$CH92)</f>
        <v/>
      </c>
      <c r="G3687" s="326" t="str">
        <f>IF(OR('statement of marks'!$CH92="",G3684=""),"",'statement of marks'!$CH92)</f>
        <v/>
      </c>
      <c r="H3687" s="321"/>
    </row>
    <row r="3688" spans="1:8" ht="18.25" customHeight="1">
      <c r="A3688" s="305"/>
      <c r="B3688" s="350" t="str">
        <f>'statement of marks'!$CI$5</f>
        <v>Ik;kZoj.k v/;;u</v>
      </c>
      <c r="C3688" s="324"/>
      <c r="D3688" s="325"/>
      <c r="E3688" s="326" t="str">
        <f>IF(OR('statement of marks'!$CK92="",E3685=""),"",'statement of marks'!$CK92)</f>
        <v/>
      </c>
      <c r="F3688" s="326" t="str">
        <f>IF(OR('statement of marks'!$CK92="",F3685=""),"",'statement of marks'!$CK92)</f>
        <v/>
      </c>
      <c r="G3688" s="326" t="str">
        <f>IF(OR('statement of marks'!$CK92="",G3685=""),"",'statement of marks'!$CK92)</f>
        <v/>
      </c>
      <c r="H3688" s="321"/>
    </row>
    <row r="3689" spans="1:8" ht="18.25" customHeight="1">
      <c r="A3689" s="305"/>
      <c r="B3689" s="350" t="str">
        <f>'statement of marks'!$CL$5</f>
        <v>dk;kZuqHko</v>
      </c>
      <c r="C3689" s="324"/>
      <c r="D3689" s="325"/>
      <c r="E3689" s="326" t="str">
        <f>IF(OR('statement of marks'!$CN92="",E3684=""),"",'statement of marks'!$CN92)</f>
        <v/>
      </c>
      <c r="F3689" s="326" t="str">
        <f>IF(OR('statement of marks'!$CN92="",F3684=""),"",'statement of marks'!$CN92)</f>
        <v/>
      </c>
      <c r="G3689" s="326" t="str">
        <f>IF(OR('statement of marks'!$CN92="",G3684=""),"",'statement of marks'!$CN92)</f>
        <v/>
      </c>
      <c r="H3689" s="321"/>
    </row>
    <row r="3690" spans="1:8" ht="18.25" customHeight="1">
      <c r="A3690" s="305"/>
      <c r="B3690" s="350" t="str">
        <f>'statement of marks'!$CO$5</f>
        <v>dyk f'k{kk</v>
      </c>
      <c r="C3690" s="324"/>
      <c r="D3690" s="325"/>
      <c r="E3690" s="327" t="str">
        <f>IF(OR('statement of marks'!$CQ92="",E3684=""),"",'statement of marks'!$CQ92)</f>
        <v/>
      </c>
      <c r="F3690" s="327" t="str">
        <f>IF(OR('statement of marks'!$CQ92="",F3684=""),"",'statement of marks'!$CQ92)</f>
        <v/>
      </c>
      <c r="G3690" s="327" t="str">
        <f>IF(OR('statement of marks'!$CQ92="",G3684=""),"",'statement of marks'!$CQ92)</f>
        <v/>
      </c>
      <c r="H3690" s="321"/>
    </row>
    <row r="3691" spans="1:8" ht="18.25" customHeight="1">
      <c r="A3691" s="305"/>
      <c r="B3691" s="328" t="s">
        <v>624</v>
      </c>
      <c r="C3691" s="329" t="str">
        <f>C3684</f>
        <v/>
      </c>
      <c r="D3691" s="329" t="str">
        <f>D3684</f>
        <v/>
      </c>
      <c r="E3691" s="330" t="str">
        <f>E3684</f>
        <v/>
      </c>
      <c r="F3691" s="329" t="str">
        <f>F3684</f>
        <v/>
      </c>
      <c r="G3691" s="329" t="str">
        <f>G3684</f>
        <v/>
      </c>
      <c r="H3691" s="321"/>
    </row>
    <row r="3692" spans="1:8" ht="18.25" customHeight="1">
      <c r="A3692" s="305"/>
      <c r="B3692" s="350" t="str">
        <f>'statement of marks'!$CV$5</f>
        <v>Nk= mifLFkfr</v>
      </c>
      <c r="C3692" s="331"/>
      <c r="D3692" s="331"/>
      <c r="E3692" s="332" t="str">
        <f>IF(OR('statement of marks'!$CV92="",E3684=""),"",'statement of marks'!$CV92)</f>
        <v/>
      </c>
      <c r="F3692" s="332" t="str">
        <f>IF(OR('statement of marks'!$CV92="",F3684=""),"",'statement of marks'!$CV92)</f>
        <v/>
      </c>
      <c r="G3692" s="332" t="str">
        <f>IF(OR('statement of marks'!$CV92="",G3684=""),"",'statement of marks'!$CV92)</f>
        <v/>
      </c>
      <c r="H3692" s="321"/>
    </row>
    <row r="3693" spans="1:8" ht="18.25" customHeight="1">
      <c r="A3693" s="305"/>
      <c r="B3693" s="350" t="str">
        <f>'statement of marks'!$CU$5</f>
        <v>dqy ehfVax</v>
      </c>
      <c r="C3693" s="333"/>
      <c r="D3693" s="333"/>
      <c r="E3693" s="333" t="str">
        <f>IF(OR('statement of marks'!$CU92="",E3684=""),"",'statement of marks'!$CU92)</f>
        <v/>
      </c>
      <c r="F3693" s="333" t="str">
        <f>IF(OR('statement of marks'!$CU92="",F3684=""),"",'statement of marks'!$CU92)</f>
        <v/>
      </c>
      <c r="G3693" s="333" t="str">
        <f>IF(OR('statement of marks'!$CU92="",G3684=""),"",'statement of marks'!$CU92)</f>
        <v/>
      </c>
      <c r="H3693" s="321"/>
    </row>
    <row r="3694" spans="1:8" ht="18.25" customHeight="1">
      <c r="A3694" s="305"/>
      <c r="B3694" s="350" t="s">
        <v>600</v>
      </c>
      <c r="C3694" s="333" t="str">
        <f>IF(OR(C3692="",C3693=""),"",C3692/C3693*100)</f>
        <v/>
      </c>
      <c r="D3694" s="333" t="str">
        <f t="shared" ref="D3694:G3694" si="88">IF(OR(D3692="",D3693=""),"",D3692/D3693*100)</f>
        <v/>
      </c>
      <c r="E3694" s="333" t="str">
        <f t="shared" si="88"/>
        <v/>
      </c>
      <c r="F3694" s="333" t="str">
        <f t="shared" si="88"/>
        <v/>
      </c>
      <c r="G3694" s="333" t="str">
        <f t="shared" si="88"/>
        <v/>
      </c>
      <c r="H3694" s="321"/>
    </row>
    <row r="3695" spans="1:8" ht="18.25" customHeight="1">
      <c r="A3695" s="305"/>
      <c r="B3695" s="350" t="s">
        <v>601</v>
      </c>
      <c r="C3695" s="333"/>
      <c r="D3695" s="333"/>
      <c r="E3695" s="333"/>
      <c r="F3695" s="333"/>
      <c r="G3695" s="333"/>
      <c r="H3695" s="321"/>
    </row>
    <row r="3696" spans="1:8" ht="18.25" customHeight="1">
      <c r="A3696" s="305"/>
      <c r="B3696" s="351" t="s">
        <v>598</v>
      </c>
      <c r="C3696" s="1028" t="str">
        <f>IF('statement of marks'!DE92="","",'statement of marks'!DE92)</f>
        <v/>
      </c>
      <c r="D3696" s="1029"/>
      <c r="E3696" s="1029"/>
      <c r="F3696" s="1029"/>
      <c r="G3696" s="1029"/>
      <c r="H3696" s="1030"/>
    </row>
    <row r="3697" spans="1:8" ht="18.25" customHeight="1">
      <c r="A3697" s="1033"/>
      <c r="B3697" s="1034"/>
      <c r="C3697" s="1026"/>
      <c r="D3697" s="1026"/>
      <c r="E3697" s="1026"/>
      <c r="F3697" s="1026"/>
      <c r="G3697" s="1026"/>
      <c r="H3697" s="1027"/>
    </row>
    <row r="3698" spans="1:8" ht="18.25" customHeight="1" thickBot="1">
      <c r="A3698" s="1031" t="s">
        <v>603</v>
      </c>
      <c r="B3698" s="1032"/>
      <c r="C3698" s="1032" t="s">
        <v>66</v>
      </c>
      <c r="D3698" s="1032"/>
      <c r="E3698" s="1032"/>
      <c r="F3698" s="1035" t="s">
        <v>604</v>
      </c>
      <c r="G3698" s="1035"/>
      <c r="H3698" s="1036"/>
    </row>
    <row r="3699" spans="1:8" ht="18.25" customHeight="1">
      <c r="A3699" s="1015" t="s">
        <v>572</v>
      </c>
      <c r="B3699" s="1016"/>
      <c r="C3699" s="1016"/>
      <c r="D3699" s="1016"/>
      <c r="E3699" s="1016"/>
      <c r="F3699" s="1016"/>
      <c r="G3699" s="1016"/>
      <c r="H3699" s="1017"/>
    </row>
    <row r="3700" spans="1:8" ht="18.25" customHeight="1">
      <c r="A3700" s="1018" t="s">
        <v>591</v>
      </c>
      <c r="B3700" s="1019"/>
      <c r="C3700" s="1019"/>
      <c r="D3700" s="1019"/>
      <c r="E3700" s="1019"/>
      <c r="F3700" s="1019"/>
      <c r="G3700" s="1019"/>
      <c r="H3700" s="1020"/>
    </row>
    <row r="3701" spans="1:8" ht="18.25" customHeight="1">
      <c r="A3701" s="305"/>
      <c r="B3701" s="1021" t="s">
        <v>67</v>
      </c>
      <c r="C3701" s="1021"/>
      <c r="D3701" s="306">
        <f>YEAR(details!F93)</f>
        <v>1900</v>
      </c>
      <c r="E3701" s="352" t="s">
        <v>574</v>
      </c>
      <c r="F3701" s="308" t="str">
        <f>'statement of marks'!$F$3</f>
        <v>2015-16</v>
      </c>
      <c r="G3701" s="1021" t="s">
        <v>575</v>
      </c>
      <c r="H3701" s="1022"/>
    </row>
    <row r="3702" spans="1:8" ht="18.25" customHeight="1">
      <c r="A3702" s="305"/>
      <c r="B3702" s="1000" t="s">
        <v>573</v>
      </c>
      <c r="C3702" s="1001"/>
      <c r="D3702" s="1013" t="str">
        <f>'statement of marks'!$A$1</f>
        <v>jk- ck- ek/;fed fo|ky; uohu] fuEckgsM+k</v>
      </c>
      <c r="E3702" s="1013"/>
      <c r="F3702" s="1013"/>
      <c r="G3702" s="1013"/>
      <c r="H3702" s="1014"/>
    </row>
    <row r="3703" spans="1:8" ht="18.25" customHeight="1">
      <c r="A3703" s="305"/>
      <c r="B3703" s="1000" t="str">
        <f>'statement of marks'!$H$3</f>
        <v xml:space="preserve">fo|ky; dk Mkbl dksM+ </v>
      </c>
      <c r="C3703" s="1001"/>
      <c r="D3703" s="1009" t="str">
        <f>'statement of marks'!$I$3</f>
        <v>00001</v>
      </c>
      <c r="E3703" s="1010"/>
      <c r="F3703" s="1011"/>
      <c r="G3703" s="1011"/>
      <c r="H3703" s="1012"/>
    </row>
    <row r="3704" spans="1:8" ht="18.25" customHeight="1">
      <c r="A3704" s="305"/>
      <c r="B3704" s="1000" t="s">
        <v>560</v>
      </c>
      <c r="C3704" s="1001"/>
      <c r="D3704" s="1013" t="str">
        <f>IF('statement of marks'!H93="","",'statement of marks'!H93)</f>
        <v>v 087</v>
      </c>
      <c r="E3704" s="1013"/>
      <c r="F3704" s="1013"/>
      <c r="G3704" s="1013"/>
      <c r="H3704" s="1014"/>
    </row>
    <row r="3705" spans="1:8" ht="18.25" customHeight="1">
      <c r="A3705" s="305"/>
      <c r="B3705" s="1000" t="s">
        <v>576</v>
      </c>
      <c r="C3705" s="1001"/>
      <c r="D3705" s="309" t="str">
        <f>IF('statement of marks'!C93="B","Nk=",IF('statement of marks'!C93="G","Nk=k",""))</f>
        <v/>
      </c>
      <c r="E3705" s="353" t="s">
        <v>566</v>
      </c>
      <c r="F3705" s="1040" t="str">
        <f>IF('statement of marks'!B93="","",'statement of marks'!B93)</f>
        <v/>
      </c>
      <c r="G3705" s="1040"/>
      <c r="H3705" s="1041"/>
    </row>
    <row r="3706" spans="1:8" ht="18.25" customHeight="1">
      <c r="A3706" s="305"/>
      <c r="B3706" s="1000" t="s">
        <v>562</v>
      </c>
      <c r="C3706" s="1001"/>
      <c r="D3706" s="1013" t="str">
        <f>IF('statement of marks'!J93="","",'statement of marks'!J93)</f>
        <v>l 087</v>
      </c>
      <c r="E3706" s="1013"/>
      <c r="F3706" s="1013"/>
      <c r="G3706" s="1013"/>
      <c r="H3706" s="1014"/>
    </row>
    <row r="3707" spans="1:8" ht="18.25" customHeight="1">
      <c r="A3707" s="305"/>
      <c r="B3707" s="1000" t="s">
        <v>561</v>
      </c>
      <c r="C3707" s="1001"/>
      <c r="D3707" s="1013" t="str">
        <f>IF('statement of marks'!I93="","",'statement of marks'!I93)</f>
        <v>c 087</v>
      </c>
      <c r="E3707" s="1013"/>
      <c r="F3707" s="1013"/>
      <c r="G3707" s="1013"/>
      <c r="H3707" s="1014"/>
    </row>
    <row r="3708" spans="1:8" ht="18.25" customHeight="1">
      <c r="A3708" s="305"/>
      <c r="B3708" s="1000" t="s">
        <v>578</v>
      </c>
      <c r="C3708" s="1001"/>
      <c r="D3708" s="1013" t="str">
        <f>IF(details!M93="","",details!M93)</f>
        <v/>
      </c>
      <c r="E3708" s="1013"/>
      <c r="F3708" s="1013"/>
      <c r="G3708" s="1013"/>
      <c r="H3708" s="1014"/>
    </row>
    <row r="3709" spans="1:8" ht="18.25" customHeight="1">
      <c r="A3709" s="305"/>
      <c r="B3709" s="1000" t="s">
        <v>623</v>
      </c>
      <c r="C3709" s="1001"/>
      <c r="D3709" s="1013" t="str">
        <f>IF(details!N93="","",details!N93)</f>
        <v/>
      </c>
      <c r="E3709" s="1013"/>
      <c r="F3709" s="1013"/>
      <c r="G3709" s="1013"/>
      <c r="H3709" s="1014"/>
    </row>
    <row r="3710" spans="1:8" ht="18.25" customHeight="1">
      <c r="A3710" s="305"/>
      <c r="B3710" s="1000" t="s">
        <v>64</v>
      </c>
      <c r="C3710" s="1001"/>
      <c r="D3710" s="311" t="str">
        <f>'statement of marks'!$D$3</f>
        <v>2 A</v>
      </c>
      <c r="E3710" s="312" t="s">
        <v>564</v>
      </c>
      <c r="F3710" s="313" t="str">
        <f>IF('statement of marks'!E93="","",'statement of marks'!E93)</f>
        <v/>
      </c>
      <c r="G3710" s="312" t="s">
        <v>577</v>
      </c>
      <c r="H3710" s="314" t="str">
        <f>IF(details!F93="","",details!F93)</f>
        <v/>
      </c>
    </row>
    <row r="3711" spans="1:8" ht="18.25" customHeight="1">
      <c r="A3711" s="305"/>
      <c r="B3711" s="1000" t="s">
        <v>567</v>
      </c>
      <c r="C3711" s="1001"/>
      <c r="D3711" s="1044" t="str">
        <f>IF('statement of marks'!F93="","",'statement of marks'!F93)</f>
        <v/>
      </c>
      <c r="E3711" s="1044"/>
      <c r="F3711" s="1044"/>
      <c r="G3711" s="1044"/>
      <c r="H3711" s="1045"/>
    </row>
    <row r="3712" spans="1:8" ht="18.25" customHeight="1">
      <c r="A3712" s="305"/>
      <c r="B3712" s="1000" t="s">
        <v>568</v>
      </c>
      <c r="C3712" s="1001"/>
      <c r="D3712" s="1037" t="str">
        <f>IF('statement of marks'!G93="","",'statement of marks'!G93)</f>
        <v/>
      </c>
      <c r="E3712" s="1037"/>
      <c r="F3712" s="1037"/>
      <c r="G3712" s="1037"/>
      <c r="H3712" s="1038"/>
    </row>
    <row r="3713" spans="1:8" ht="18.25" customHeight="1">
      <c r="A3713" s="305"/>
      <c r="B3713" s="1023" t="s">
        <v>579</v>
      </c>
      <c r="C3713" s="1024"/>
      <c r="D3713" s="1024"/>
      <c r="E3713" s="1025"/>
      <c r="F3713" s="1046" t="str">
        <f>IF(details!P93="","",details!P93)</f>
        <v/>
      </c>
      <c r="G3713" s="1046"/>
      <c r="H3713" s="1047"/>
    </row>
    <row r="3714" spans="1:8" ht="18.25" customHeight="1">
      <c r="A3714" s="305"/>
      <c r="B3714" s="1000" t="s">
        <v>583</v>
      </c>
      <c r="C3714" s="1001"/>
      <c r="D3714" s="1013" t="str">
        <f>IF(details!L93="","",details!L93)</f>
        <v>Ik 087</v>
      </c>
      <c r="E3714" s="1013"/>
      <c r="F3714" s="1013"/>
      <c r="G3714" s="1013"/>
      <c r="H3714" s="1014"/>
    </row>
    <row r="3715" spans="1:8" ht="18.25" customHeight="1">
      <c r="A3715" s="305"/>
      <c r="B3715" s="1000" t="s">
        <v>584</v>
      </c>
      <c r="C3715" s="1001"/>
      <c r="D3715" s="1013" t="str">
        <f>IF(details!O93="","",details!O93)</f>
        <v/>
      </c>
      <c r="E3715" s="1013"/>
      <c r="F3715" s="1013"/>
      <c r="G3715" s="1013"/>
      <c r="H3715" s="1014"/>
    </row>
    <row r="3716" spans="1:8" ht="18.25" customHeight="1">
      <c r="A3716" s="305"/>
      <c r="B3716" s="1000" t="s">
        <v>585</v>
      </c>
      <c r="C3716" s="1001"/>
      <c r="D3716" s="354" t="str">
        <f>IF('statement of marks'!CX93="mRrh.kZ",'statement of marks'!$D$3,"")</f>
        <v/>
      </c>
      <c r="E3716" s="1003" t="s">
        <v>586</v>
      </c>
      <c r="F3716" s="1003"/>
      <c r="G3716" s="1042" t="str">
        <f>IF(D3716="","",D3716+1)</f>
        <v/>
      </c>
      <c r="H3716" s="1043"/>
    </row>
    <row r="3717" spans="1:8" ht="18.25" customHeight="1">
      <c r="A3717" s="305"/>
      <c r="B3717" s="1000" t="s">
        <v>587</v>
      </c>
      <c r="C3717" s="1001"/>
      <c r="D3717" s="1049">
        <f>IF(details!$L$4="","",details!$L$4)</f>
        <v>42460</v>
      </c>
      <c r="E3717" s="1050"/>
      <c r="F3717" s="1003"/>
      <c r="G3717" s="1003"/>
      <c r="H3717" s="1048"/>
    </row>
    <row r="3718" spans="1:8" ht="18.25" customHeight="1">
      <c r="A3718" s="305"/>
      <c r="B3718" s="1003"/>
      <c r="C3718" s="1003"/>
      <c r="D3718" s="1004"/>
      <c r="E3718" s="1005"/>
      <c r="F3718" s="1002"/>
      <c r="G3718" s="1002"/>
      <c r="H3718" s="1008"/>
    </row>
    <row r="3719" spans="1:8" ht="18.25" customHeight="1">
      <c r="A3719" s="305"/>
      <c r="B3719" s="1003" t="str">
        <f>IF(details!$H$4="","",details!$H$4)</f>
        <v>Jherh js[kk oekZ</v>
      </c>
      <c r="C3719" s="1003"/>
      <c r="D3719" s="1004"/>
      <c r="E3719" s="1005"/>
      <c r="F3719" s="1002" t="str">
        <f>IF(details!$E$4="","",details!$E$4)</f>
        <v>Jh jk/ks';ke tk'kh</v>
      </c>
      <c r="G3719" s="1002"/>
      <c r="H3719" s="1008"/>
    </row>
    <row r="3720" spans="1:8" ht="18.25" customHeight="1">
      <c r="A3720" s="1039" t="s">
        <v>588</v>
      </c>
      <c r="B3720" s="1002"/>
      <c r="C3720" s="1002"/>
      <c r="D3720" s="1002" t="s">
        <v>589</v>
      </c>
      <c r="E3720" s="1002"/>
      <c r="F3720" s="1002" t="s">
        <v>590</v>
      </c>
      <c r="G3720" s="1002"/>
      <c r="H3720" s="1008"/>
    </row>
    <row r="3721" spans="1:8" ht="18.25" customHeight="1">
      <c r="A3721" s="1018" t="s">
        <v>599</v>
      </c>
      <c r="B3721" s="1019"/>
      <c r="C3721" s="1019"/>
      <c r="D3721" s="1019"/>
      <c r="E3721" s="1019"/>
      <c r="F3721" s="1019"/>
      <c r="G3721" s="1019"/>
      <c r="H3721" s="1020"/>
    </row>
    <row r="3722" spans="1:8" ht="18.25" customHeight="1">
      <c r="A3722" s="305"/>
      <c r="B3722" s="351" t="s">
        <v>560</v>
      </c>
      <c r="C3722" s="1013" t="str">
        <f>IF('statement of marks'!H93="","",'statement of marks'!H93)</f>
        <v>v 087</v>
      </c>
      <c r="D3722" s="1013"/>
      <c r="E3722" s="1013"/>
      <c r="F3722" s="1013"/>
      <c r="G3722" s="1013"/>
      <c r="H3722" s="1014"/>
    </row>
    <row r="3723" spans="1:8" ht="18.25" customHeight="1">
      <c r="A3723" s="305"/>
      <c r="B3723" s="351" t="s">
        <v>561</v>
      </c>
      <c r="C3723" s="1013" t="str">
        <f>IF('statement of marks'!I93="","",'statement of marks'!I93)</f>
        <v>c 087</v>
      </c>
      <c r="D3723" s="1013"/>
      <c r="E3723" s="1013"/>
      <c r="F3723" s="1013"/>
      <c r="G3723" s="1013"/>
      <c r="H3723" s="1014"/>
    </row>
    <row r="3724" spans="1:8" ht="18.25" customHeight="1">
      <c r="A3724" s="305"/>
      <c r="B3724" s="351" t="s">
        <v>562</v>
      </c>
      <c r="C3724" s="1013" t="str">
        <f>IF('statement of marks'!J93="","",'statement of marks'!J93)</f>
        <v>l 087</v>
      </c>
      <c r="D3724" s="1013"/>
      <c r="E3724" s="1013"/>
      <c r="F3724" s="1013"/>
      <c r="G3724" s="1013"/>
      <c r="H3724" s="1014"/>
    </row>
    <row r="3725" spans="1:8" ht="18.25" customHeight="1">
      <c r="A3725" s="305"/>
      <c r="B3725" s="351" t="s">
        <v>567</v>
      </c>
      <c r="C3725" s="317" t="str">
        <f>IF('statement of marks'!F93="","",'statement of marks'!F93)</f>
        <v/>
      </c>
      <c r="D3725" s="318" t="s">
        <v>602</v>
      </c>
      <c r="E3725" s="1037" t="str">
        <f>IF('statement of marks'!G93="","",'statement of marks'!G93)</f>
        <v/>
      </c>
      <c r="F3725" s="1037"/>
      <c r="G3725" s="1037"/>
      <c r="H3725" s="1038"/>
    </row>
    <row r="3726" spans="1:8" ht="18.25" customHeight="1">
      <c r="A3726" s="305"/>
      <c r="B3726" s="351" t="s">
        <v>565</v>
      </c>
      <c r="C3726" s="319" t="s">
        <v>592</v>
      </c>
      <c r="D3726" s="320" t="s">
        <v>593</v>
      </c>
      <c r="E3726" s="320" t="s">
        <v>594</v>
      </c>
      <c r="F3726" s="320" t="s">
        <v>595</v>
      </c>
      <c r="G3726" s="320" t="s">
        <v>596</v>
      </c>
      <c r="H3726" s="321"/>
    </row>
    <row r="3727" spans="1:8" ht="18.25" customHeight="1">
      <c r="A3727" s="305"/>
      <c r="B3727" s="350" t="s">
        <v>597</v>
      </c>
      <c r="C3727" s="323" t="str">
        <f>IF(AND('statement of marks'!$D$3=1,'statement of marks'!CX93="mRrh.kZ"),'statement of marks'!$F$3,"")</f>
        <v/>
      </c>
      <c r="D3727" s="323" t="str">
        <f>IF(AND('statement of marks'!$D$3=2,'statement of marks'!CX93="mRrh.kZ"),'statement of marks'!$F$3,"")</f>
        <v/>
      </c>
      <c r="E3727" s="323" t="str">
        <f>IF(AND('statement of marks'!$D$3=3,'statement of marks'!CX93="mRrh.kZ"),'statement of marks'!$F$3,"")</f>
        <v/>
      </c>
      <c r="F3727" s="323" t="str">
        <f>IF(AND('statement of marks'!$D$3=4,'statement of marks'!CX93="mRrh.kZ"),'statement of marks'!$F$3,"")</f>
        <v/>
      </c>
      <c r="G3727" s="323" t="str">
        <f>IF(AND('statement of marks'!$D$3=5,'statement of marks'!CX93="mRrh.kZ"),'statement of marks'!$F$3,"")</f>
        <v/>
      </c>
      <c r="H3727" s="321"/>
    </row>
    <row r="3728" spans="1:8" ht="18.25" customHeight="1">
      <c r="A3728" s="305"/>
      <c r="B3728" s="350" t="str">
        <f>'statement of marks'!$BZ$5</f>
        <v>fgUnh</v>
      </c>
      <c r="C3728" s="324"/>
      <c r="D3728" s="325"/>
      <c r="E3728" s="326" t="str">
        <f>IF(OR('statement of marks'!$CB93="",E3727=""),"",'statement of marks'!$CB93)</f>
        <v/>
      </c>
      <c r="F3728" s="326" t="str">
        <f>IF(OR('statement of marks'!$CB93="",F3727=""),"",'statement of marks'!$CB93)</f>
        <v/>
      </c>
      <c r="G3728" s="326" t="str">
        <f>IF(OR('statement of marks'!$CB93="",G3727=""),"",'statement of marks'!$CB93)</f>
        <v/>
      </c>
      <c r="H3728" s="321"/>
    </row>
    <row r="3729" spans="1:8" ht="18.25" customHeight="1">
      <c r="A3729" s="305"/>
      <c r="B3729" s="350" t="str">
        <f>'statement of marks'!$CC$5</f>
        <v>vaxszth</v>
      </c>
      <c r="C3729" s="324"/>
      <c r="D3729" s="325"/>
      <c r="E3729" s="326" t="str">
        <f>IF(OR('statement of marks'!$CE93="",E3727=""),"",'statement of marks'!$CE93)</f>
        <v/>
      </c>
      <c r="F3729" s="326" t="str">
        <f>IF(OR('statement of marks'!$CE93="",F3727=""),"",'statement of marks'!$CE93)</f>
        <v/>
      </c>
      <c r="G3729" s="326" t="str">
        <f>IF(OR('statement of marks'!$CE93="",G3727=""),"",'statement of marks'!$CE93)</f>
        <v/>
      </c>
      <c r="H3729" s="321"/>
    </row>
    <row r="3730" spans="1:8" ht="18.25" customHeight="1">
      <c r="A3730" s="305"/>
      <c r="B3730" s="350" t="str">
        <f>'statement of marks'!$CF$5</f>
        <v>xf.kr</v>
      </c>
      <c r="C3730" s="324"/>
      <c r="D3730" s="325"/>
      <c r="E3730" s="326" t="str">
        <f>IF(OR('statement of marks'!$CH93="",E3727=""),"",'statement of marks'!$CH93)</f>
        <v/>
      </c>
      <c r="F3730" s="326" t="str">
        <f>IF(OR('statement of marks'!$CH93="",F3727=""),"",'statement of marks'!$CH93)</f>
        <v/>
      </c>
      <c r="G3730" s="326" t="str">
        <f>IF(OR('statement of marks'!$CH93="",G3727=""),"",'statement of marks'!$CH93)</f>
        <v/>
      </c>
      <c r="H3730" s="321"/>
    </row>
    <row r="3731" spans="1:8" ht="18.25" customHeight="1">
      <c r="A3731" s="305"/>
      <c r="B3731" s="350" t="str">
        <f>'statement of marks'!$CI$5</f>
        <v>Ik;kZoj.k v/;;u</v>
      </c>
      <c r="C3731" s="324"/>
      <c r="D3731" s="325"/>
      <c r="E3731" s="326" t="str">
        <f>IF(OR('statement of marks'!$CK93="",E3728=""),"",'statement of marks'!$CK93)</f>
        <v/>
      </c>
      <c r="F3731" s="326" t="str">
        <f>IF(OR('statement of marks'!$CK93="",F3728=""),"",'statement of marks'!$CK93)</f>
        <v/>
      </c>
      <c r="G3731" s="326" t="str">
        <f>IF(OR('statement of marks'!$CK93="",G3728=""),"",'statement of marks'!$CK93)</f>
        <v/>
      </c>
      <c r="H3731" s="321"/>
    </row>
    <row r="3732" spans="1:8" ht="18.25" customHeight="1">
      <c r="A3732" s="305"/>
      <c r="B3732" s="350" t="str">
        <f>'statement of marks'!$CL$5</f>
        <v>dk;kZuqHko</v>
      </c>
      <c r="C3732" s="324"/>
      <c r="D3732" s="325"/>
      <c r="E3732" s="326" t="str">
        <f>IF(OR('statement of marks'!$CN93="",E3727=""),"",'statement of marks'!$CN93)</f>
        <v/>
      </c>
      <c r="F3732" s="326" t="str">
        <f>IF(OR('statement of marks'!$CN93="",F3727=""),"",'statement of marks'!$CN93)</f>
        <v/>
      </c>
      <c r="G3732" s="326" t="str">
        <f>IF(OR('statement of marks'!$CN93="",G3727=""),"",'statement of marks'!$CN93)</f>
        <v/>
      </c>
      <c r="H3732" s="321"/>
    </row>
    <row r="3733" spans="1:8" ht="18.25" customHeight="1">
      <c r="A3733" s="305"/>
      <c r="B3733" s="350" t="str">
        <f>'statement of marks'!$CO$5</f>
        <v>dyk f'k{kk</v>
      </c>
      <c r="C3733" s="324"/>
      <c r="D3733" s="325"/>
      <c r="E3733" s="327" t="str">
        <f>IF(OR('statement of marks'!$CQ93="",E3727=""),"",'statement of marks'!$CQ93)</f>
        <v/>
      </c>
      <c r="F3733" s="327" t="str">
        <f>IF(OR('statement of marks'!$CQ93="",F3727=""),"",'statement of marks'!$CQ93)</f>
        <v/>
      </c>
      <c r="G3733" s="327" t="str">
        <f>IF(OR('statement of marks'!$CQ93="",G3727=""),"",'statement of marks'!$CQ93)</f>
        <v/>
      </c>
      <c r="H3733" s="321"/>
    </row>
    <row r="3734" spans="1:8" ht="18.25" customHeight="1">
      <c r="A3734" s="305"/>
      <c r="B3734" s="328" t="s">
        <v>624</v>
      </c>
      <c r="C3734" s="329" t="str">
        <f>C3727</f>
        <v/>
      </c>
      <c r="D3734" s="329" t="str">
        <f>D3727</f>
        <v/>
      </c>
      <c r="E3734" s="330" t="str">
        <f>E3727</f>
        <v/>
      </c>
      <c r="F3734" s="329" t="str">
        <f>F3727</f>
        <v/>
      </c>
      <c r="G3734" s="329" t="str">
        <f>G3727</f>
        <v/>
      </c>
      <c r="H3734" s="321"/>
    </row>
    <row r="3735" spans="1:8" ht="18.25" customHeight="1">
      <c r="A3735" s="305"/>
      <c r="B3735" s="350" t="str">
        <f>'statement of marks'!$CV$5</f>
        <v>Nk= mifLFkfr</v>
      </c>
      <c r="C3735" s="331"/>
      <c r="D3735" s="331"/>
      <c r="E3735" s="332" t="str">
        <f>IF(OR('statement of marks'!$CV93="",E3727=""),"",'statement of marks'!$CV93)</f>
        <v/>
      </c>
      <c r="F3735" s="332" t="str">
        <f>IF(OR('statement of marks'!$CV93="",F3727=""),"",'statement of marks'!$CV93)</f>
        <v/>
      </c>
      <c r="G3735" s="332" t="str">
        <f>IF(OR('statement of marks'!$CV93="",G3727=""),"",'statement of marks'!$CV93)</f>
        <v/>
      </c>
      <c r="H3735" s="321"/>
    </row>
    <row r="3736" spans="1:8" ht="18.25" customHeight="1">
      <c r="A3736" s="305"/>
      <c r="B3736" s="350" t="str">
        <f>'statement of marks'!$CU$5</f>
        <v>dqy ehfVax</v>
      </c>
      <c r="C3736" s="333"/>
      <c r="D3736" s="333"/>
      <c r="E3736" s="333" t="str">
        <f>IF(OR('statement of marks'!$CU93="",E3727=""),"",'statement of marks'!$CU93)</f>
        <v/>
      </c>
      <c r="F3736" s="333" t="str">
        <f>IF(OR('statement of marks'!$CU93="",F3727=""),"",'statement of marks'!$CU93)</f>
        <v/>
      </c>
      <c r="G3736" s="333" t="str">
        <f>IF(OR('statement of marks'!$CU93="",G3727=""),"",'statement of marks'!$CU93)</f>
        <v/>
      </c>
      <c r="H3736" s="321"/>
    </row>
    <row r="3737" spans="1:8" ht="18.25" customHeight="1">
      <c r="A3737" s="305"/>
      <c r="B3737" s="350" t="s">
        <v>600</v>
      </c>
      <c r="C3737" s="333" t="str">
        <f>IF(OR(C3735="",C3736=""),"",C3735/C3736*100)</f>
        <v/>
      </c>
      <c r="D3737" s="333" t="str">
        <f t="shared" ref="D3737:G3737" si="89">IF(OR(D3735="",D3736=""),"",D3735/D3736*100)</f>
        <v/>
      </c>
      <c r="E3737" s="333" t="str">
        <f t="shared" si="89"/>
        <v/>
      </c>
      <c r="F3737" s="333" t="str">
        <f t="shared" si="89"/>
        <v/>
      </c>
      <c r="G3737" s="333" t="str">
        <f t="shared" si="89"/>
        <v/>
      </c>
      <c r="H3737" s="321"/>
    </row>
    <row r="3738" spans="1:8" ht="18.25" customHeight="1">
      <c r="A3738" s="305"/>
      <c r="B3738" s="350" t="s">
        <v>601</v>
      </c>
      <c r="C3738" s="333"/>
      <c r="D3738" s="333"/>
      <c r="E3738" s="333"/>
      <c r="F3738" s="333"/>
      <c r="G3738" s="333"/>
      <c r="H3738" s="321"/>
    </row>
    <row r="3739" spans="1:8" ht="18.25" customHeight="1">
      <c r="A3739" s="305"/>
      <c r="B3739" s="351" t="s">
        <v>598</v>
      </c>
      <c r="C3739" s="1028" t="str">
        <f>IF('statement of marks'!DE93="","",'statement of marks'!DE93)</f>
        <v/>
      </c>
      <c r="D3739" s="1029"/>
      <c r="E3739" s="1029"/>
      <c r="F3739" s="1029"/>
      <c r="G3739" s="1029"/>
      <c r="H3739" s="1030"/>
    </row>
    <row r="3740" spans="1:8" ht="18.25" customHeight="1">
      <c r="A3740" s="1033"/>
      <c r="B3740" s="1034"/>
      <c r="C3740" s="1026"/>
      <c r="D3740" s="1026"/>
      <c r="E3740" s="1026"/>
      <c r="F3740" s="1026"/>
      <c r="G3740" s="1026"/>
      <c r="H3740" s="1027"/>
    </row>
    <row r="3741" spans="1:8" ht="18.25" customHeight="1" thickBot="1">
      <c r="A3741" s="1031" t="s">
        <v>603</v>
      </c>
      <c r="B3741" s="1032"/>
      <c r="C3741" s="1032" t="s">
        <v>66</v>
      </c>
      <c r="D3741" s="1032"/>
      <c r="E3741" s="1032"/>
      <c r="F3741" s="1035" t="s">
        <v>604</v>
      </c>
      <c r="G3741" s="1035"/>
      <c r="H3741" s="1036"/>
    </row>
    <row r="3742" spans="1:8" ht="18.25" customHeight="1">
      <c r="A3742" s="1015" t="s">
        <v>572</v>
      </c>
      <c r="B3742" s="1016"/>
      <c r="C3742" s="1016"/>
      <c r="D3742" s="1016"/>
      <c r="E3742" s="1016"/>
      <c r="F3742" s="1016"/>
      <c r="G3742" s="1016"/>
      <c r="H3742" s="1017"/>
    </row>
    <row r="3743" spans="1:8" ht="18.25" customHeight="1">
      <c r="A3743" s="1018" t="s">
        <v>591</v>
      </c>
      <c r="B3743" s="1019"/>
      <c r="C3743" s="1019"/>
      <c r="D3743" s="1019"/>
      <c r="E3743" s="1019"/>
      <c r="F3743" s="1019"/>
      <c r="G3743" s="1019"/>
      <c r="H3743" s="1020"/>
    </row>
    <row r="3744" spans="1:8" ht="18.25" customHeight="1">
      <c r="A3744" s="305"/>
      <c r="B3744" s="1021" t="s">
        <v>67</v>
      </c>
      <c r="C3744" s="1021"/>
      <c r="D3744" s="306">
        <f>YEAR(details!F94)</f>
        <v>1900</v>
      </c>
      <c r="E3744" s="352" t="s">
        <v>574</v>
      </c>
      <c r="F3744" s="308" t="str">
        <f>'statement of marks'!$F$3</f>
        <v>2015-16</v>
      </c>
      <c r="G3744" s="1021" t="s">
        <v>575</v>
      </c>
      <c r="H3744" s="1022"/>
    </row>
    <row r="3745" spans="1:8" ht="18.25" customHeight="1">
      <c r="A3745" s="305"/>
      <c r="B3745" s="1000" t="s">
        <v>573</v>
      </c>
      <c r="C3745" s="1001"/>
      <c r="D3745" s="1013" t="str">
        <f>'statement of marks'!$A$1</f>
        <v>jk- ck- ek/;fed fo|ky; uohu] fuEckgsM+k</v>
      </c>
      <c r="E3745" s="1013"/>
      <c r="F3745" s="1013"/>
      <c r="G3745" s="1013"/>
      <c r="H3745" s="1014"/>
    </row>
    <row r="3746" spans="1:8" ht="18.25" customHeight="1">
      <c r="A3746" s="305"/>
      <c r="B3746" s="1000" t="str">
        <f>'statement of marks'!$H$3</f>
        <v xml:space="preserve">fo|ky; dk Mkbl dksM+ </v>
      </c>
      <c r="C3746" s="1001"/>
      <c r="D3746" s="1009" t="str">
        <f>'statement of marks'!$I$3</f>
        <v>00001</v>
      </c>
      <c r="E3746" s="1010"/>
      <c r="F3746" s="1011"/>
      <c r="G3746" s="1011"/>
      <c r="H3746" s="1012"/>
    </row>
    <row r="3747" spans="1:8" ht="18.25" customHeight="1">
      <c r="A3747" s="305"/>
      <c r="B3747" s="1000" t="s">
        <v>560</v>
      </c>
      <c r="C3747" s="1001"/>
      <c r="D3747" s="1013" t="str">
        <f>IF('statement of marks'!H94="","",'statement of marks'!H94)</f>
        <v>v 088</v>
      </c>
      <c r="E3747" s="1013"/>
      <c r="F3747" s="1013"/>
      <c r="G3747" s="1013"/>
      <c r="H3747" s="1014"/>
    </row>
    <row r="3748" spans="1:8" ht="18.25" customHeight="1">
      <c r="A3748" s="305"/>
      <c r="B3748" s="1000" t="s">
        <v>576</v>
      </c>
      <c r="C3748" s="1001"/>
      <c r="D3748" s="309" t="str">
        <f>IF('statement of marks'!C94="B","Nk=",IF('statement of marks'!C94="G","Nk=k",""))</f>
        <v/>
      </c>
      <c r="E3748" s="353" t="s">
        <v>566</v>
      </c>
      <c r="F3748" s="1040" t="str">
        <f>IF('statement of marks'!B94="","",'statement of marks'!B94)</f>
        <v/>
      </c>
      <c r="G3748" s="1040"/>
      <c r="H3748" s="1041"/>
    </row>
    <row r="3749" spans="1:8" ht="18.25" customHeight="1">
      <c r="A3749" s="305"/>
      <c r="B3749" s="1000" t="s">
        <v>562</v>
      </c>
      <c r="C3749" s="1001"/>
      <c r="D3749" s="1013" t="str">
        <f>IF('statement of marks'!J94="","",'statement of marks'!J94)</f>
        <v>l 088</v>
      </c>
      <c r="E3749" s="1013"/>
      <c r="F3749" s="1013"/>
      <c r="G3749" s="1013"/>
      <c r="H3749" s="1014"/>
    </row>
    <row r="3750" spans="1:8" ht="18.25" customHeight="1">
      <c r="A3750" s="305"/>
      <c r="B3750" s="1000" t="s">
        <v>561</v>
      </c>
      <c r="C3750" s="1001"/>
      <c r="D3750" s="1013" t="str">
        <f>IF('statement of marks'!I94="","",'statement of marks'!I94)</f>
        <v>c 088</v>
      </c>
      <c r="E3750" s="1013"/>
      <c r="F3750" s="1013"/>
      <c r="G3750" s="1013"/>
      <c r="H3750" s="1014"/>
    </row>
    <row r="3751" spans="1:8" ht="18.25" customHeight="1">
      <c r="A3751" s="305"/>
      <c r="B3751" s="1000" t="s">
        <v>578</v>
      </c>
      <c r="C3751" s="1001"/>
      <c r="D3751" s="1013" t="str">
        <f>IF(details!M94="","",details!M94)</f>
        <v/>
      </c>
      <c r="E3751" s="1013"/>
      <c r="F3751" s="1013"/>
      <c r="G3751" s="1013"/>
      <c r="H3751" s="1014"/>
    </row>
    <row r="3752" spans="1:8" ht="18.25" customHeight="1">
      <c r="A3752" s="305"/>
      <c r="B3752" s="1000" t="s">
        <v>623</v>
      </c>
      <c r="C3752" s="1001"/>
      <c r="D3752" s="1013" t="str">
        <f>IF(details!N94="","",details!N94)</f>
        <v/>
      </c>
      <c r="E3752" s="1013"/>
      <c r="F3752" s="1013"/>
      <c r="G3752" s="1013"/>
      <c r="H3752" s="1014"/>
    </row>
    <row r="3753" spans="1:8" ht="18.25" customHeight="1">
      <c r="A3753" s="305"/>
      <c r="B3753" s="1000" t="s">
        <v>64</v>
      </c>
      <c r="C3753" s="1001"/>
      <c r="D3753" s="311" t="str">
        <f>'statement of marks'!$D$3</f>
        <v>2 A</v>
      </c>
      <c r="E3753" s="312" t="s">
        <v>564</v>
      </c>
      <c r="F3753" s="313" t="str">
        <f>IF('statement of marks'!E94="","",'statement of marks'!E94)</f>
        <v/>
      </c>
      <c r="G3753" s="312" t="s">
        <v>577</v>
      </c>
      <c r="H3753" s="314" t="str">
        <f>IF(details!F94="","",details!F94)</f>
        <v/>
      </c>
    </row>
    <row r="3754" spans="1:8" ht="18.25" customHeight="1">
      <c r="A3754" s="305"/>
      <c r="B3754" s="1000" t="s">
        <v>567</v>
      </c>
      <c r="C3754" s="1001"/>
      <c r="D3754" s="1044" t="str">
        <f>IF('statement of marks'!F94="","",'statement of marks'!F94)</f>
        <v/>
      </c>
      <c r="E3754" s="1044"/>
      <c r="F3754" s="1044"/>
      <c r="G3754" s="1044"/>
      <c r="H3754" s="1045"/>
    </row>
    <row r="3755" spans="1:8" ht="18.25" customHeight="1">
      <c r="A3755" s="305"/>
      <c r="B3755" s="1000" t="s">
        <v>568</v>
      </c>
      <c r="C3755" s="1001"/>
      <c r="D3755" s="1037" t="str">
        <f>IF('statement of marks'!G94="","",'statement of marks'!G94)</f>
        <v/>
      </c>
      <c r="E3755" s="1037"/>
      <c r="F3755" s="1037"/>
      <c r="G3755" s="1037"/>
      <c r="H3755" s="1038"/>
    </row>
    <row r="3756" spans="1:8" ht="18.25" customHeight="1">
      <c r="A3756" s="305"/>
      <c r="B3756" s="1023" t="s">
        <v>579</v>
      </c>
      <c r="C3756" s="1024"/>
      <c r="D3756" s="1024"/>
      <c r="E3756" s="1025"/>
      <c r="F3756" s="1046" t="str">
        <f>IF(details!P94="","",details!P94)</f>
        <v/>
      </c>
      <c r="G3756" s="1046"/>
      <c r="H3756" s="1047"/>
    </row>
    <row r="3757" spans="1:8" ht="18.25" customHeight="1">
      <c r="A3757" s="305"/>
      <c r="B3757" s="1000" t="s">
        <v>583</v>
      </c>
      <c r="C3757" s="1001"/>
      <c r="D3757" s="1013" t="str">
        <f>IF(details!L94="","",details!L94)</f>
        <v>Ik 088</v>
      </c>
      <c r="E3757" s="1013"/>
      <c r="F3757" s="1013"/>
      <c r="G3757" s="1013"/>
      <c r="H3757" s="1014"/>
    </row>
    <row r="3758" spans="1:8" ht="18.25" customHeight="1">
      <c r="A3758" s="305"/>
      <c r="B3758" s="1000" t="s">
        <v>584</v>
      </c>
      <c r="C3758" s="1001"/>
      <c r="D3758" s="1013" t="str">
        <f>IF(details!O94="","",details!O94)</f>
        <v/>
      </c>
      <c r="E3758" s="1013"/>
      <c r="F3758" s="1013"/>
      <c r="G3758" s="1013"/>
      <c r="H3758" s="1014"/>
    </row>
    <row r="3759" spans="1:8" ht="18.25" customHeight="1">
      <c r="A3759" s="305"/>
      <c r="B3759" s="1000" t="s">
        <v>585</v>
      </c>
      <c r="C3759" s="1001"/>
      <c r="D3759" s="354" t="str">
        <f>IF('statement of marks'!CX94="mRrh.kZ",'statement of marks'!$D$3,"")</f>
        <v/>
      </c>
      <c r="E3759" s="1003" t="s">
        <v>586</v>
      </c>
      <c r="F3759" s="1003"/>
      <c r="G3759" s="1042" t="str">
        <f>IF(D3759="","",D3759+1)</f>
        <v/>
      </c>
      <c r="H3759" s="1043"/>
    </row>
    <row r="3760" spans="1:8" ht="18.25" customHeight="1">
      <c r="A3760" s="305"/>
      <c r="B3760" s="1000" t="s">
        <v>587</v>
      </c>
      <c r="C3760" s="1001"/>
      <c r="D3760" s="1049">
        <f>IF(details!$L$4="","",details!$L$4)</f>
        <v>42460</v>
      </c>
      <c r="E3760" s="1050"/>
      <c r="F3760" s="1003"/>
      <c r="G3760" s="1003"/>
      <c r="H3760" s="1048"/>
    </row>
    <row r="3761" spans="1:8" ht="18.25" customHeight="1">
      <c r="A3761" s="305"/>
      <c r="B3761" s="1003"/>
      <c r="C3761" s="1003"/>
      <c r="D3761" s="1004"/>
      <c r="E3761" s="1005"/>
      <c r="F3761" s="1002"/>
      <c r="G3761" s="1002"/>
      <c r="H3761" s="1008"/>
    </row>
    <row r="3762" spans="1:8" ht="18.25" customHeight="1">
      <c r="A3762" s="305"/>
      <c r="B3762" s="1003" t="str">
        <f>IF(details!$H$4="","",details!$H$4)</f>
        <v>Jherh js[kk oekZ</v>
      </c>
      <c r="C3762" s="1003"/>
      <c r="D3762" s="1004"/>
      <c r="E3762" s="1005"/>
      <c r="F3762" s="1002" t="str">
        <f>IF(details!$E$4="","",details!$E$4)</f>
        <v>Jh jk/ks';ke tk'kh</v>
      </c>
      <c r="G3762" s="1002"/>
      <c r="H3762" s="1008"/>
    </row>
    <row r="3763" spans="1:8" ht="18.25" customHeight="1">
      <c r="A3763" s="1039" t="s">
        <v>588</v>
      </c>
      <c r="B3763" s="1002"/>
      <c r="C3763" s="1002"/>
      <c r="D3763" s="1002" t="s">
        <v>589</v>
      </c>
      <c r="E3763" s="1002"/>
      <c r="F3763" s="1002" t="s">
        <v>590</v>
      </c>
      <c r="G3763" s="1002"/>
      <c r="H3763" s="1008"/>
    </row>
    <row r="3764" spans="1:8" ht="18.25" customHeight="1">
      <c r="A3764" s="1018" t="s">
        <v>599</v>
      </c>
      <c r="B3764" s="1019"/>
      <c r="C3764" s="1019"/>
      <c r="D3764" s="1019"/>
      <c r="E3764" s="1019"/>
      <c r="F3764" s="1019"/>
      <c r="G3764" s="1019"/>
      <c r="H3764" s="1020"/>
    </row>
    <row r="3765" spans="1:8" ht="18.25" customHeight="1">
      <c r="A3765" s="305"/>
      <c r="B3765" s="351" t="s">
        <v>560</v>
      </c>
      <c r="C3765" s="1013" t="str">
        <f>IF('statement of marks'!H94="","",'statement of marks'!H94)</f>
        <v>v 088</v>
      </c>
      <c r="D3765" s="1013"/>
      <c r="E3765" s="1013"/>
      <c r="F3765" s="1013"/>
      <c r="G3765" s="1013"/>
      <c r="H3765" s="1014"/>
    </row>
    <row r="3766" spans="1:8" ht="18.25" customHeight="1">
      <c r="A3766" s="305"/>
      <c r="B3766" s="351" t="s">
        <v>561</v>
      </c>
      <c r="C3766" s="1013" t="str">
        <f>IF('statement of marks'!I94="","",'statement of marks'!I94)</f>
        <v>c 088</v>
      </c>
      <c r="D3766" s="1013"/>
      <c r="E3766" s="1013"/>
      <c r="F3766" s="1013"/>
      <c r="G3766" s="1013"/>
      <c r="H3766" s="1014"/>
    </row>
    <row r="3767" spans="1:8" ht="18.25" customHeight="1">
      <c r="A3767" s="305"/>
      <c r="B3767" s="351" t="s">
        <v>562</v>
      </c>
      <c r="C3767" s="1013" t="str">
        <f>IF('statement of marks'!J94="","",'statement of marks'!J94)</f>
        <v>l 088</v>
      </c>
      <c r="D3767" s="1013"/>
      <c r="E3767" s="1013"/>
      <c r="F3767" s="1013"/>
      <c r="G3767" s="1013"/>
      <c r="H3767" s="1014"/>
    </row>
    <row r="3768" spans="1:8" ht="18.25" customHeight="1">
      <c r="A3768" s="305"/>
      <c r="B3768" s="351" t="s">
        <v>567</v>
      </c>
      <c r="C3768" s="317" t="str">
        <f>IF('statement of marks'!F94="","",'statement of marks'!F94)</f>
        <v/>
      </c>
      <c r="D3768" s="318" t="s">
        <v>602</v>
      </c>
      <c r="E3768" s="1037" t="str">
        <f>IF('statement of marks'!G94="","",'statement of marks'!G94)</f>
        <v/>
      </c>
      <c r="F3768" s="1037"/>
      <c r="G3768" s="1037"/>
      <c r="H3768" s="1038"/>
    </row>
    <row r="3769" spans="1:8" ht="18.25" customHeight="1">
      <c r="A3769" s="305"/>
      <c r="B3769" s="351" t="s">
        <v>565</v>
      </c>
      <c r="C3769" s="319" t="s">
        <v>592</v>
      </c>
      <c r="D3769" s="320" t="s">
        <v>593</v>
      </c>
      <c r="E3769" s="320" t="s">
        <v>594</v>
      </c>
      <c r="F3769" s="320" t="s">
        <v>595</v>
      </c>
      <c r="G3769" s="320" t="s">
        <v>596</v>
      </c>
      <c r="H3769" s="321"/>
    </row>
    <row r="3770" spans="1:8" ht="18.25" customHeight="1">
      <c r="A3770" s="305"/>
      <c r="B3770" s="350" t="s">
        <v>597</v>
      </c>
      <c r="C3770" s="323" t="str">
        <f>IF(AND('statement of marks'!$D$3=1,'statement of marks'!CX94="mRrh.kZ"),'statement of marks'!$F$3,"")</f>
        <v/>
      </c>
      <c r="D3770" s="323" t="str">
        <f>IF(AND('statement of marks'!$D$3=2,'statement of marks'!CX94="mRrh.kZ"),'statement of marks'!$F$3,"")</f>
        <v/>
      </c>
      <c r="E3770" s="323" t="str">
        <f>IF(AND('statement of marks'!$D$3=3,'statement of marks'!CX94="mRrh.kZ"),'statement of marks'!$F$3,"")</f>
        <v/>
      </c>
      <c r="F3770" s="323" t="str">
        <f>IF(AND('statement of marks'!$D$3=4,'statement of marks'!CX94="mRrh.kZ"),'statement of marks'!$F$3,"")</f>
        <v/>
      </c>
      <c r="G3770" s="323" t="str">
        <f>IF(AND('statement of marks'!$D$3=5,'statement of marks'!CX94="mRrh.kZ"),'statement of marks'!$F$3,"")</f>
        <v/>
      </c>
      <c r="H3770" s="321"/>
    </row>
    <row r="3771" spans="1:8" ht="18.25" customHeight="1">
      <c r="A3771" s="305"/>
      <c r="B3771" s="350" t="str">
        <f>'statement of marks'!$BZ$5</f>
        <v>fgUnh</v>
      </c>
      <c r="C3771" s="324"/>
      <c r="D3771" s="325"/>
      <c r="E3771" s="326" t="str">
        <f>IF(OR('statement of marks'!$CB94="",E3770=""),"",'statement of marks'!$CB94)</f>
        <v/>
      </c>
      <c r="F3771" s="326" t="str">
        <f>IF(OR('statement of marks'!$CB94="",F3770=""),"",'statement of marks'!$CB94)</f>
        <v/>
      </c>
      <c r="G3771" s="326" t="str">
        <f>IF(OR('statement of marks'!$CB94="",G3770=""),"",'statement of marks'!$CB94)</f>
        <v/>
      </c>
      <c r="H3771" s="321"/>
    </row>
    <row r="3772" spans="1:8" ht="18.25" customHeight="1">
      <c r="A3772" s="305"/>
      <c r="B3772" s="350" t="str">
        <f>'statement of marks'!$CC$5</f>
        <v>vaxszth</v>
      </c>
      <c r="C3772" s="324"/>
      <c r="D3772" s="325"/>
      <c r="E3772" s="326" t="str">
        <f>IF(OR('statement of marks'!$CE94="",E3770=""),"",'statement of marks'!$CE94)</f>
        <v/>
      </c>
      <c r="F3772" s="326" t="str">
        <f>IF(OR('statement of marks'!$CE94="",F3770=""),"",'statement of marks'!$CE94)</f>
        <v/>
      </c>
      <c r="G3772" s="326" t="str">
        <f>IF(OR('statement of marks'!$CE94="",G3770=""),"",'statement of marks'!$CE94)</f>
        <v/>
      </c>
      <c r="H3772" s="321"/>
    </row>
    <row r="3773" spans="1:8" ht="18.25" customHeight="1">
      <c r="A3773" s="305"/>
      <c r="B3773" s="350" t="str">
        <f>'statement of marks'!$CF$5</f>
        <v>xf.kr</v>
      </c>
      <c r="C3773" s="324"/>
      <c r="D3773" s="325"/>
      <c r="E3773" s="326" t="str">
        <f>IF(OR('statement of marks'!$CH94="",E3770=""),"",'statement of marks'!$CH94)</f>
        <v/>
      </c>
      <c r="F3773" s="326" t="str">
        <f>IF(OR('statement of marks'!$CH94="",F3770=""),"",'statement of marks'!$CH94)</f>
        <v/>
      </c>
      <c r="G3773" s="326" t="str">
        <f>IF(OR('statement of marks'!$CH94="",G3770=""),"",'statement of marks'!$CH94)</f>
        <v/>
      </c>
      <c r="H3773" s="321"/>
    </row>
    <row r="3774" spans="1:8" ht="18.25" customHeight="1">
      <c r="A3774" s="305"/>
      <c r="B3774" s="350" t="str">
        <f>'statement of marks'!$CI$5</f>
        <v>Ik;kZoj.k v/;;u</v>
      </c>
      <c r="C3774" s="324"/>
      <c r="D3774" s="325"/>
      <c r="E3774" s="326" t="str">
        <f>IF(OR('statement of marks'!$CK94="",E3771=""),"",'statement of marks'!$CK94)</f>
        <v/>
      </c>
      <c r="F3774" s="326" t="str">
        <f>IF(OR('statement of marks'!$CK94="",F3771=""),"",'statement of marks'!$CK94)</f>
        <v/>
      </c>
      <c r="G3774" s="326" t="str">
        <f>IF(OR('statement of marks'!$CK94="",G3771=""),"",'statement of marks'!$CK94)</f>
        <v/>
      </c>
      <c r="H3774" s="321"/>
    </row>
    <row r="3775" spans="1:8" ht="18.25" customHeight="1">
      <c r="A3775" s="305"/>
      <c r="B3775" s="350" t="str">
        <f>'statement of marks'!$CL$5</f>
        <v>dk;kZuqHko</v>
      </c>
      <c r="C3775" s="324"/>
      <c r="D3775" s="325"/>
      <c r="E3775" s="326" t="str">
        <f>IF(OR('statement of marks'!$CN94="",E3770=""),"",'statement of marks'!$CN94)</f>
        <v/>
      </c>
      <c r="F3775" s="326" t="str">
        <f>IF(OR('statement of marks'!$CN94="",F3770=""),"",'statement of marks'!$CN94)</f>
        <v/>
      </c>
      <c r="G3775" s="326" t="str">
        <f>IF(OR('statement of marks'!$CN94="",G3770=""),"",'statement of marks'!$CN94)</f>
        <v/>
      </c>
      <c r="H3775" s="321"/>
    </row>
    <row r="3776" spans="1:8" ht="18.25" customHeight="1">
      <c r="A3776" s="305"/>
      <c r="B3776" s="350" t="str">
        <f>'statement of marks'!$CO$5</f>
        <v>dyk f'k{kk</v>
      </c>
      <c r="C3776" s="324"/>
      <c r="D3776" s="325"/>
      <c r="E3776" s="327" t="str">
        <f>IF(OR('statement of marks'!$CQ94="",E3770=""),"",'statement of marks'!$CQ94)</f>
        <v/>
      </c>
      <c r="F3776" s="327" t="str">
        <f>IF(OR('statement of marks'!$CQ94="",F3770=""),"",'statement of marks'!$CQ94)</f>
        <v/>
      </c>
      <c r="G3776" s="327" t="str">
        <f>IF(OR('statement of marks'!$CQ94="",G3770=""),"",'statement of marks'!$CQ94)</f>
        <v/>
      </c>
      <c r="H3776" s="321"/>
    </row>
    <row r="3777" spans="1:8" ht="18.25" customHeight="1">
      <c r="A3777" s="305"/>
      <c r="B3777" s="328" t="s">
        <v>624</v>
      </c>
      <c r="C3777" s="329" t="str">
        <f>C3770</f>
        <v/>
      </c>
      <c r="D3777" s="329" t="str">
        <f>D3770</f>
        <v/>
      </c>
      <c r="E3777" s="330" t="str">
        <f>E3770</f>
        <v/>
      </c>
      <c r="F3777" s="329" t="str">
        <f>F3770</f>
        <v/>
      </c>
      <c r="G3777" s="329" t="str">
        <f>G3770</f>
        <v/>
      </c>
      <c r="H3777" s="321"/>
    </row>
    <row r="3778" spans="1:8" ht="18.25" customHeight="1">
      <c r="A3778" s="305"/>
      <c r="B3778" s="350" t="str">
        <f>'statement of marks'!$CV$5</f>
        <v>Nk= mifLFkfr</v>
      </c>
      <c r="C3778" s="331"/>
      <c r="D3778" s="331"/>
      <c r="E3778" s="332" t="str">
        <f>IF(OR('statement of marks'!$CV94="",E3770=""),"",'statement of marks'!$CV94)</f>
        <v/>
      </c>
      <c r="F3778" s="332" t="str">
        <f>IF(OR('statement of marks'!$CV94="",F3770=""),"",'statement of marks'!$CV94)</f>
        <v/>
      </c>
      <c r="G3778" s="332" t="str">
        <f>IF(OR('statement of marks'!$CV94="",G3770=""),"",'statement of marks'!$CV94)</f>
        <v/>
      </c>
      <c r="H3778" s="321"/>
    </row>
    <row r="3779" spans="1:8" ht="18.25" customHeight="1">
      <c r="A3779" s="305"/>
      <c r="B3779" s="350" t="str">
        <f>'statement of marks'!$CU$5</f>
        <v>dqy ehfVax</v>
      </c>
      <c r="C3779" s="333"/>
      <c r="D3779" s="333"/>
      <c r="E3779" s="333" t="str">
        <f>IF(OR('statement of marks'!$CU94="",E3770=""),"",'statement of marks'!$CU94)</f>
        <v/>
      </c>
      <c r="F3779" s="333" t="str">
        <f>IF(OR('statement of marks'!$CU94="",F3770=""),"",'statement of marks'!$CU94)</f>
        <v/>
      </c>
      <c r="G3779" s="333" t="str">
        <f>IF(OR('statement of marks'!$CU94="",G3770=""),"",'statement of marks'!$CU94)</f>
        <v/>
      </c>
      <c r="H3779" s="321"/>
    </row>
    <row r="3780" spans="1:8" ht="18.25" customHeight="1">
      <c r="A3780" s="305"/>
      <c r="B3780" s="350" t="s">
        <v>600</v>
      </c>
      <c r="C3780" s="333" t="str">
        <f>IF(OR(C3778="",C3779=""),"",C3778/C3779*100)</f>
        <v/>
      </c>
      <c r="D3780" s="333" t="str">
        <f t="shared" ref="D3780:G3780" si="90">IF(OR(D3778="",D3779=""),"",D3778/D3779*100)</f>
        <v/>
      </c>
      <c r="E3780" s="333" t="str">
        <f t="shared" si="90"/>
        <v/>
      </c>
      <c r="F3780" s="333" t="str">
        <f t="shared" si="90"/>
        <v/>
      </c>
      <c r="G3780" s="333" t="str">
        <f t="shared" si="90"/>
        <v/>
      </c>
      <c r="H3780" s="321"/>
    </row>
    <row r="3781" spans="1:8" ht="18.25" customHeight="1">
      <c r="A3781" s="305"/>
      <c r="B3781" s="350" t="s">
        <v>601</v>
      </c>
      <c r="C3781" s="333"/>
      <c r="D3781" s="333"/>
      <c r="E3781" s="333"/>
      <c r="F3781" s="333"/>
      <c r="G3781" s="333"/>
      <c r="H3781" s="321"/>
    </row>
    <row r="3782" spans="1:8" ht="18.25" customHeight="1">
      <c r="A3782" s="305"/>
      <c r="B3782" s="351" t="s">
        <v>598</v>
      </c>
      <c r="C3782" s="1028" t="str">
        <f>IF('statement of marks'!DE94="","",'statement of marks'!DE94)</f>
        <v/>
      </c>
      <c r="D3782" s="1029"/>
      <c r="E3782" s="1029"/>
      <c r="F3782" s="1029"/>
      <c r="G3782" s="1029"/>
      <c r="H3782" s="1030"/>
    </row>
    <row r="3783" spans="1:8" ht="18.25" customHeight="1">
      <c r="A3783" s="1033"/>
      <c r="B3783" s="1034"/>
      <c r="C3783" s="1026"/>
      <c r="D3783" s="1026"/>
      <c r="E3783" s="1026"/>
      <c r="F3783" s="1026"/>
      <c r="G3783" s="1026"/>
      <c r="H3783" s="1027"/>
    </row>
    <row r="3784" spans="1:8" ht="18.25" customHeight="1" thickBot="1">
      <c r="A3784" s="1031" t="s">
        <v>603</v>
      </c>
      <c r="B3784" s="1032"/>
      <c r="C3784" s="1032" t="s">
        <v>66</v>
      </c>
      <c r="D3784" s="1032"/>
      <c r="E3784" s="1032"/>
      <c r="F3784" s="1035" t="s">
        <v>604</v>
      </c>
      <c r="G3784" s="1035"/>
      <c r="H3784" s="1036"/>
    </row>
    <row r="3785" spans="1:8" ht="18.25" customHeight="1">
      <c r="A3785" s="1015" t="s">
        <v>572</v>
      </c>
      <c r="B3785" s="1016"/>
      <c r="C3785" s="1016"/>
      <c r="D3785" s="1016"/>
      <c r="E3785" s="1016"/>
      <c r="F3785" s="1016"/>
      <c r="G3785" s="1016"/>
      <c r="H3785" s="1017"/>
    </row>
    <row r="3786" spans="1:8" ht="18.25" customHeight="1">
      <c r="A3786" s="1018" t="s">
        <v>591</v>
      </c>
      <c r="B3786" s="1019"/>
      <c r="C3786" s="1019"/>
      <c r="D3786" s="1019"/>
      <c r="E3786" s="1019"/>
      <c r="F3786" s="1019"/>
      <c r="G3786" s="1019"/>
      <c r="H3786" s="1020"/>
    </row>
    <row r="3787" spans="1:8" ht="18.25" customHeight="1">
      <c r="A3787" s="305"/>
      <c r="B3787" s="1021" t="s">
        <v>67</v>
      </c>
      <c r="C3787" s="1021"/>
      <c r="D3787" s="306">
        <f>YEAR(details!F95)</f>
        <v>1900</v>
      </c>
      <c r="E3787" s="352" t="s">
        <v>574</v>
      </c>
      <c r="F3787" s="308" t="str">
        <f>'statement of marks'!$F$3</f>
        <v>2015-16</v>
      </c>
      <c r="G3787" s="1021" t="s">
        <v>575</v>
      </c>
      <c r="H3787" s="1022"/>
    </row>
    <row r="3788" spans="1:8" ht="18.25" customHeight="1">
      <c r="A3788" s="305"/>
      <c r="B3788" s="1000" t="s">
        <v>573</v>
      </c>
      <c r="C3788" s="1001"/>
      <c r="D3788" s="1013" t="str">
        <f>'statement of marks'!$A$1</f>
        <v>jk- ck- ek/;fed fo|ky; uohu] fuEckgsM+k</v>
      </c>
      <c r="E3788" s="1013"/>
      <c r="F3788" s="1013"/>
      <c r="G3788" s="1013"/>
      <c r="H3788" s="1014"/>
    </row>
    <row r="3789" spans="1:8" ht="18.25" customHeight="1">
      <c r="A3789" s="305"/>
      <c r="B3789" s="1000" t="str">
        <f>'statement of marks'!$H$3</f>
        <v xml:space="preserve">fo|ky; dk Mkbl dksM+ </v>
      </c>
      <c r="C3789" s="1001"/>
      <c r="D3789" s="1009" t="str">
        <f>'statement of marks'!$I$3</f>
        <v>00001</v>
      </c>
      <c r="E3789" s="1010"/>
      <c r="F3789" s="1011"/>
      <c r="G3789" s="1011"/>
      <c r="H3789" s="1012"/>
    </row>
    <row r="3790" spans="1:8" ht="18.25" customHeight="1">
      <c r="A3790" s="305"/>
      <c r="B3790" s="1000" t="s">
        <v>560</v>
      </c>
      <c r="C3790" s="1001"/>
      <c r="D3790" s="1013" t="str">
        <f>IF('statement of marks'!H95="","",'statement of marks'!H95)</f>
        <v>v 089</v>
      </c>
      <c r="E3790" s="1013"/>
      <c r="F3790" s="1013"/>
      <c r="G3790" s="1013"/>
      <c r="H3790" s="1014"/>
    </row>
    <row r="3791" spans="1:8" ht="18.25" customHeight="1">
      <c r="A3791" s="305"/>
      <c r="B3791" s="1000" t="s">
        <v>576</v>
      </c>
      <c r="C3791" s="1001"/>
      <c r="D3791" s="309" t="str">
        <f>IF('statement of marks'!C95="B","Nk=",IF('statement of marks'!C95="G","Nk=k",""))</f>
        <v/>
      </c>
      <c r="E3791" s="353" t="s">
        <v>566</v>
      </c>
      <c r="F3791" s="1040" t="str">
        <f>IF('statement of marks'!B95="","",'statement of marks'!B95)</f>
        <v/>
      </c>
      <c r="G3791" s="1040"/>
      <c r="H3791" s="1041"/>
    </row>
    <row r="3792" spans="1:8" ht="18.25" customHeight="1">
      <c r="A3792" s="305"/>
      <c r="B3792" s="1000" t="s">
        <v>562</v>
      </c>
      <c r="C3792" s="1001"/>
      <c r="D3792" s="1013" t="str">
        <f>IF('statement of marks'!J95="","",'statement of marks'!J95)</f>
        <v>l 089</v>
      </c>
      <c r="E3792" s="1013"/>
      <c r="F3792" s="1013"/>
      <c r="G3792" s="1013"/>
      <c r="H3792" s="1014"/>
    </row>
    <row r="3793" spans="1:8" ht="18.25" customHeight="1">
      <c r="A3793" s="305"/>
      <c r="B3793" s="1000" t="s">
        <v>561</v>
      </c>
      <c r="C3793" s="1001"/>
      <c r="D3793" s="1013" t="str">
        <f>IF('statement of marks'!I95="","",'statement of marks'!I95)</f>
        <v>c 089</v>
      </c>
      <c r="E3793" s="1013"/>
      <c r="F3793" s="1013"/>
      <c r="G3793" s="1013"/>
      <c r="H3793" s="1014"/>
    </row>
    <row r="3794" spans="1:8" ht="18.25" customHeight="1">
      <c r="A3794" s="305"/>
      <c r="B3794" s="1000" t="s">
        <v>578</v>
      </c>
      <c r="C3794" s="1001"/>
      <c r="D3794" s="1013" t="str">
        <f>IF(details!M95="","",details!M95)</f>
        <v/>
      </c>
      <c r="E3794" s="1013"/>
      <c r="F3794" s="1013"/>
      <c r="G3794" s="1013"/>
      <c r="H3794" s="1014"/>
    </row>
    <row r="3795" spans="1:8" ht="18.25" customHeight="1">
      <c r="A3795" s="305"/>
      <c r="B3795" s="1000" t="s">
        <v>623</v>
      </c>
      <c r="C3795" s="1001"/>
      <c r="D3795" s="1013" t="str">
        <f>IF(details!N95="","",details!N95)</f>
        <v/>
      </c>
      <c r="E3795" s="1013"/>
      <c r="F3795" s="1013"/>
      <c r="G3795" s="1013"/>
      <c r="H3795" s="1014"/>
    </row>
    <row r="3796" spans="1:8" ht="18.25" customHeight="1">
      <c r="A3796" s="305"/>
      <c r="B3796" s="1000" t="s">
        <v>64</v>
      </c>
      <c r="C3796" s="1001"/>
      <c r="D3796" s="311" t="str">
        <f>'statement of marks'!$D$3</f>
        <v>2 A</v>
      </c>
      <c r="E3796" s="312" t="s">
        <v>564</v>
      </c>
      <c r="F3796" s="313" t="str">
        <f>IF('statement of marks'!E95="","",'statement of marks'!E95)</f>
        <v/>
      </c>
      <c r="G3796" s="312" t="s">
        <v>577</v>
      </c>
      <c r="H3796" s="314" t="str">
        <f>IF(details!F95="","",details!F95)</f>
        <v/>
      </c>
    </row>
    <row r="3797" spans="1:8" ht="18.25" customHeight="1">
      <c r="A3797" s="305"/>
      <c r="B3797" s="1000" t="s">
        <v>567</v>
      </c>
      <c r="C3797" s="1001"/>
      <c r="D3797" s="1044" t="str">
        <f>IF('statement of marks'!F95="","",'statement of marks'!F95)</f>
        <v/>
      </c>
      <c r="E3797" s="1044"/>
      <c r="F3797" s="1044"/>
      <c r="G3797" s="1044"/>
      <c r="H3797" s="1045"/>
    </row>
    <row r="3798" spans="1:8" ht="18.25" customHeight="1">
      <c r="A3798" s="305"/>
      <c r="B3798" s="1000" t="s">
        <v>568</v>
      </c>
      <c r="C3798" s="1001"/>
      <c r="D3798" s="1037" t="str">
        <f>IF('statement of marks'!G95="","",'statement of marks'!G95)</f>
        <v/>
      </c>
      <c r="E3798" s="1037"/>
      <c r="F3798" s="1037"/>
      <c r="G3798" s="1037"/>
      <c r="H3798" s="1038"/>
    </row>
    <row r="3799" spans="1:8" ht="18.25" customHeight="1">
      <c r="A3799" s="305"/>
      <c r="B3799" s="1023" t="s">
        <v>579</v>
      </c>
      <c r="C3799" s="1024"/>
      <c r="D3799" s="1024"/>
      <c r="E3799" s="1025"/>
      <c r="F3799" s="1046" t="str">
        <f>IF(details!P95="","",details!P95)</f>
        <v/>
      </c>
      <c r="G3799" s="1046"/>
      <c r="H3799" s="1047"/>
    </row>
    <row r="3800" spans="1:8" ht="18.25" customHeight="1">
      <c r="A3800" s="305"/>
      <c r="B3800" s="1000" t="s">
        <v>583</v>
      </c>
      <c r="C3800" s="1001"/>
      <c r="D3800" s="1013" t="str">
        <f>IF(details!L95="","",details!L95)</f>
        <v>Ik 089</v>
      </c>
      <c r="E3800" s="1013"/>
      <c r="F3800" s="1013"/>
      <c r="G3800" s="1013"/>
      <c r="H3800" s="1014"/>
    </row>
    <row r="3801" spans="1:8" ht="18.25" customHeight="1">
      <c r="A3801" s="305"/>
      <c r="B3801" s="1000" t="s">
        <v>584</v>
      </c>
      <c r="C3801" s="1001"/>
      <c r="D3801" s="1013" t="str">
        <f>IF(details!O95="","",details!O95)</f>
        <v/>
      </c>
      <c r="E3801" s="1013"/>
      <c r="F3801" s="1013"/>
      <c r="G3801" s="1013"/>
      <c r="H3801" s="1014"/>
    </row>
    <row r="3802" spans="1:8" ht="18.25" customHeight="1">
      <c r="A3802" s="305"/>
      <c r="B3802" s="1000" t="s">
        <v>585</v>
      </c>
      <c r="C3802" s="1001"/>
      <c r="D3802" s="354" t="str">
        <f>IF('statement of marks'!CX95="mRrh.kZ",'statement of marks'!$D$3,"")</f>
        <v/>
      </c>
      <c r="E3802" s="1003" t="s">
        <v>586</v>
      </c>
      <c r="F3802" s="1003"/>
      <c r="G3802" s="1042" t="str">
        <f>IF(D3802="","",D3802+1)</f>
        <v/>
      </c>
      <c r="H3802" s="1043"/>
    </row>
    <row r="3803" spans="1:8" ht="18.25" customHeight="1">
      <c r="A3803" s="305"/>
      <c r="B3803" s="1000" t="s">
        <v>587</v>
      </c>
      <c r="C3803" s="1001"/>
      <c r="D3803" s="1049">
        <f>IF(details!$L$4="","",details!$L$4)</f>
        <v>42460</v>
      </c>
      <c r="E3803" s="1050"/>
      <c r="F3803" s="1003"/>
      <c r="G3803" s="1003"/>
      <c r="H3803" s="1048"/>
    </row>
    <row r="3804" spans="1:8" ht="18.25" customHeight="1">
      <c r="A3804" s="305"/>
      <c r="B3804" s="1003"/>
      <c r="C3804" s="1003"/>
      <c r="D3804" s="1004"/>
      <c r="E3804" s="1005"/>
      <c r="F3804" s="1002"/>
      <c r="G3804" s="1002"/>
      <c r="H3804" s="1008"/>
    </row>
    <row r="3805" spans="1:8" ht="18.25" customHeight="1">
      <c r="A3805" s="305"/>
      <c r="B3805" s="1003" t="str">
        <f>IF(details!$H$4="","",details!$H$4)</f>
        <v>Jherh js[kk oekZ</v>
      </c>
      <c r="C3805" s="1003"/>
      <c r="D3805" s="1004"/>
      <c r="E3805" s="1005"/>
      <c r="F3805" s="1002" t="str">
        <f>IF(details!$E$4="","",details!$E$4)</f>
        <v>Jh jk/ks';ke tk'kh</v>
      </c>
      <c r="G3805" s="1002"/>
      <c r="H3805" s="1008"/>
    </row>
    <row r="3806" spans="1:8" ht="18.25" customHeight="1">
      <c r="A3806" s="1039" t="s">
        <v>588</v>
      </c>
      <c r="B3806" s="1002"/>
      <c r="C3806" s="1002"/>
      <c r="D3806" s="1002" t="s">
        <v>589</v>
      </c>
      <c r="E3806" s="1002"/>
      <c r="F3806" s="1002" t="s">
        <v>590</v>
      </c>
      <c r="G3806" s="1002"/>
      <c r="H3806" s="1008"/>
    </row>
    <row r="3807" spans="1:8" ht="18.25" customHeight="1">
      <c r="A3807" s="1018" t="s">
        <v>599</v>
      </c>
      <c r="B3807" s="1019"/>
      <c r="C3807" s="1019"/>
      <c r="D3807" s="1019"/>
      <c r="E3807" s="1019"/>
      <c r="F3807" s="1019"/>
      <c r="G3807" s="1019"/>
      <c r="H3807" s="1020"/>
    </row>
    <row r="3808" spans="1:8" ht="18.25" customHeight="1">
      <c r="A3808" s="305"/>
      <c r="B3808" s="351" t="s">
        <v>560</v>
      </c>
      <c r="C3808" s="1013" t="str">
        <f>IF('statement of marks'!H95="","",'statement of marks'!H95)</f>
        <v>v 089</v>
      </c>
      <c r="D3808" s="1013"/>
      <c r="E3808" s="1013"/>
      <c r="F3808" s="1013"/>
      <c r="G3808" s="1013"/>
      <c r="H3808" s="1014"/>
    </row>
    <row r="3809" spans="1:8" ht="18.25" customHeight="1">
      <c r="A3809" s="305"/>
      <c r="B3809" s="351" t="s">
        <v>561</v>
      </c>
      <c r="C3809" s="1013" t="str">
        <f>IF('statement of marks'!I95="","",'statement of marks'!I95)</f>
        <v>c 089</v>
      </c>
      <c r="D3809" s="1013"/>
      <c r="E3809" s="1013"/>
      <c r="F3809" s="1013"/>
      <c r="G3809" s="1013"/>
      <c r="H3809" s="1014"/>
    </row>
    <row r="3810" spans="1:8" ht="18.25" customHeight="1">
      <c r="A3810" s="305"/>
      <c r="B3810" s="351" t="s">
        <v>562</v>
      </c>
      <c r="C3810" s="1013" t="str">
        <f>IF('statement of marks'!J95="","",'statement of marks'!J95)</f>
        <v>l 089</v>
      </c>
      <c r="D3810" s="1013"/>
      <c r="E3810" s="1013"/>
      <c r="F3810" s="1013"/>
      <c r="G3810" s="1013"/>
      <c r="H3810" s="1014"/>
    </row>
    <row r="3811" spans="1:8" ht="18.25" customHeight="1">
      <c r="A3811" s="305"/>
      <c r="B3811" s="351" t="s">
        <v>567</v>
      </c>
      <c r="C3811" s="317" t="str">
        <f>IF('statement of marks'!F95="","",'statement of marks'!F95)</f>
        <v/>
      </c>
      <c r="D3811" s="318" t="s">
        <v>602</v>
      </c>
      <c r="E3811" s="1037" t="str">
        <f>IF('statement of marks'!G95="","",'statement of marks'!G95)</f>
        <v/>
      </c>
      <c r="F3811" s="1037"/>
      <c r="G3811" s="1037"/>
      <c r="H3811" s="1038"/>
    </row>
    <row r="3812" spans="1:8" ht="18.25" customHeight="1">
      <c r="A3812" s="305"/>
      <c r="B3812" s="351" t="s">
        <v>565</v>
      </c>
      <c r="C3812" s="319" t="s">
        <v>592</v>
      </c>
      <c r="D3812" s="320" t="s">
        <v>593</v>
      </c>
      <c r="E3812" s="320" t="s">
        <v>594</v>
      </c>
      <c r="F3812" s="320" t="s">
        <v>595</v>
      </c>
      <c r="G3812" s="320" t="s">
        <v>596</v>
      </c>
      <c r="H3812" s="321"/>
    </row>
    <row r="3813" spans="1:8" ht="18.25" customHeight="1">
      <c r="A3813" s="305"/>
      <c r="B3813" s="350" t="s">
        <v>597</v>
      </c>
      <c r="C3813" s="323" t="str">
        <f>IF(AND('statement of marks'!$D$3=1,'statement of marks'!CX95="mRrh.kZ"),'statement of marks'!$F$3,"")</f>
        <v/>
      </c>
      <c r="D3813" s="323" t="str">
        <f>IF(AND('statement of marks'!$D$3=2,'statement of marks'!CX95="mRrh.kZ"),'statement of marks'!$F$3,"")</f>
        <v/>
      </c>
      <c r="E3813" s="323" t="str">
        <f>IF(AND('statement of marks'!$D$3=3,'statement of marks'!CX95="mRrh.kZ"),'statement of marks'!$F$3,"")</f>
        <v/>
      </c>
      <c r="F3813" s="323" t="str">
        <f>IF(AND('statement of marks'!$D$3=4,'statement of marks'!CX95="mRrh.kZ"),'statement of marks'!$F$3,"")</f>
        <v/>
      </c>
      <c r="G3813" s="323" t="str">
        <f>IF(AND('statement of marks'!$D$3=5,'statement of marks'!CX95="mRrh.kZ"),'statement of marks'!$F$3,"")</f>
        <v/>
      </c>
      <c r="H3813" s="321"/>
    </row>
    <row r="3814" spans="1:8" ht="18.25" customHeight="1">
      <c r="A3814" s="305"/>
      <c r="B3814" s="350" t="str">
        <f>'statement of marks'!$BZ$5</f>
        <v>fgUnh</v>
      </c>
      <c r="C3814" s="324"/>
      <c r="D3814" s="325"/>
      <c r="E3814" s="326" t="str">
        <f>IF(OR('statement of marks'!$CB95="",E3813=""),"",'statement of marks'!$CB95)</f>
        <v/>
      </c>
      <c r="F3814" s="326" t="str">
        <f>IF(OR('statement of marks'!$CB95="",F3813=""),"",'statement of marks'!$CB95)</f>
        <v/>
      </c>
      <c r="G3814" s="326" t="str">
        <f>IF(OR('statement of marks'!$CB95="",G3813=""),"",'statement of marks'!$CB95)</f>
        <v/>
      </c>
      <c r="H3814" s="321"/>
    </row>
    <row r="3815" spans="1:8" ht="18.25" customHeight="1">
      <c r="A3815" s="305"/>
      <c r="B3815" s="350" t="str">
        <f>'statement of marks'!$CC$5</f>
        <v>vaxszth</v>
      </c>
      <c r="C3815" s="324"/>
      <c r="D3815" s="325"/>
      <c r="E3815" s="326" t="str">
        <f>IF(OR('statement of marks'!$CE95="",E3813=""),"",'statement of marks'!$CE95)</f>
        <v/>
      </c>
      <c r="F3815" s="326" t="str">
        <f>IF(OR('statement of marks'!$CE95="",F3813=""),"",'statement of marks'!$CE95)</f>
        <v/>
      </c>
      <c r="G3815" s="326" t="str">
        <f>IF(OR('statement of marks'!$CE95="",G3813=""),"",'statement of marks'!$CE95)</f>
        <v/>
      </c>
      <c r="H3815" s="321"/>
    </row>
    <row r="3816" spans="1:8" ht="18.25" customHeight="1">
      <c r="A3816" s="305"/>
      <c r="B3816" s="350" t="str">
        <f>'statement of marks'!$CF$5</f>
        <v>xf.kr</v>
      </c>
      <c r="C3816" s="324"/>
      <c r="D3816" s="325"/>
      <c r="E3816" s="326" t="str">
        <f>IF(OR('statement of marks'!$CH95="",E3813=""),"",'statement of marks'!$CH95)</f>
        <v/>
      </c>
      <c r="F3816" s="326" t="str">
        <f>IF(OR('statement of marks'!$CH95="",F3813=""),"",'statement of marks'!$CH95)</f>
        <v/>
      </c>
      <c r="G3816" s="326" t="str">
        <f>IF(OR('statement of marks'!$CH95="",G3813=""),"",'statement of marks'!$CH95)</f>
        <v/>
      </c>
      <c r="H3816" s="321"/>
    </row>
    <row r="3817" spans="1:8" ht="18.25" customHeight="1">
      <c r="A3817" s="305"/>
      <c r="B3817" s="350" t="str">
        <f>'statement of marks'!$CI$5</f>
        <v>Ik;kZoj.k v/;;u</v>
      </c>
      <c r="C3817" s="324"/>
      <c r="D3817" s="325"/>
      <c r="E3817" s="326" t="str">
        <f>IF(OR('statement of marks'!$CK95="",E3814=""),"",'statement of marks'!$CK95)</f>
        <v/>
      </c>
      <c r="F3817" s="326" t="str">
        <f>IF(OR('statement of marks'!$CK95="",F3814=""),"",'statement of marks'!$CK95)</f>
        <v/>
      </c>
      <c r="G3817" s="326" t="str">
        <f>IF(OR('statement of marks'!$CK95="",G3814=""),"",'statement of marks'!$CK95)</f>
        <v/>
      </c>
      <c r="H3817" s="321"/>
    </row>
    <row r="3818" spans="1:8" ht="18.25" customHeight="1">
      <c r="A3818" s="305"/>
      <c r="B3818" s="350" t="str">
        <f>'statement of marks'!$CL$5</f>
        <v>dk;kZuqHko</v>
      </c>
      <c r="C3818" s="324"/>
      <c r="D3818" s="325"/>
      <c r="E3818" s="326" t="str">
        <f>IF(OR('statement of marks'!$CN95="",E3813=""),"",'statement of marks'!$CN95)</f>
        <v/>
      </c>
      <c r="F3818" s="326" t="str">
        <f>IF(OR('statement of marks'!$CN95="",F3813=""),"",'statement of marks'!$CN95)</f>
        <v/>
      </c>
      <c r="G3818" s="326" t="str">
        <f>IF(OR('statement of marks'!$CN95="",G3813=""),"",'statement of marks'!$CN95)</f>
        <v/>
      </c>
      <c r="H3818" s="321"/>
    </row>
    <row r="3819" spans="1:8" ht="18.25" customHeight="1">
      <c r="A3819" s="305"/>
      <c r="B3819" s="350" t="str">
        <f>'statement of marks'!$CO$5</f>
        <v>dyk f'k{kk</v>
      </c>
      <c r="C3819" s="324"/>
      <c r="D3819" s="325"/>
      <c r="E3819" s="327" t="str">
        <f>IF(OR('statement of marks'!$CQ95="",E3813=""),"",'statement of marks'!$CQ95)</f>
        <v/>
      </c>
      <c r="F3819" s="327" t="str">
        <f>IF(OR('statement of marks'!$CQ95="",F3813=""),"",'statement of marks'!$CQ95)</f>
        <v/>
      </c>
      <c r="G3819" s="327" t="str">
        <f>IF(OR('statement of marks'!$CQ95="",G3813=""),"",'statement of marks'!$CQ95)</f>
        <v/>
      </c>
      <c r="H3819" s="321"/>
    </row>
    <row r="3820" spans="1:8" ht="18.25" customHeight="1">
      <c r="A3820" s="305"/>
      <c r="B3820" s="328" t="s">
        <v>624</v>
      </c>
      <c r="C3820" s="329" t="str">
        <f>C3813</f>
        <v/>
      </c>
      <c r="D3820" s="329" t="str">
        <f>D3813</f>
        <v/>
      </c>
      <c r="E3820" s="330" t="str">
        <f>E3813</f>
        <v/>
      </c>
      <c r="F3820" s="329" t="str">
        <f>F3813</f>
        <v/>
      </c>
      <c r="G3820" s="329" t="str">
        <f>G3813</f>
        <v/>
      </c>
      <c r="H3820" s="321"/>
    </row>
    <row r="3821" spans="1:8" ht="18.25" customHeight="1">
      <c r="A3821" s="305"/>
      <c r="B3821" s="350" t="str">
        <f>'statement of marks'!$CV$5</f>
        <v>Nk= mifLFkfr</v>
      </c>
      <c r="C3821" s="331"/>
      <c r="D3821" s="331"/>
      <c r="E3821" s="332" t="str">
        <f>IF(OR('statement of marks'!$CV95="",E3813=""),"",'statement of marks'!$CV95)</f>
        <v/>
      </c>
      <c r="F3821" s="332" t="str">
        <f>IF(OR('statement of marks'!$CV95="",F3813=""),"",'statement of marks'!$CV95)</f>
        <v/>
      </c>
      <c r="G3821" s="332" t="str">
        <f>IF(OR('statement of marks'!$CV95="",G3813=""),"",'statement of marks'!$CV95)</f>
        <v/>
      </c>
      <c r="H3821" s="321"/>
    </row>
    <row r="3822" spans="1:8" ht="18.25" customHeight="1">
      <c r="A3822" s="305"/>
      <c r="B3822" s="350" t="str">
        <f>'statement of marks'!$CU$5</f>
        <v>dqy ehfVax</v>
      </c>
      <c r="C3822" s="333"/>
      <c r="D3822" s="333"/>
      <c r="E3822" s="333" t="str">
        <f>IF(OR('statement of marks'!$CU95="",E3813=""),"",'statement of marks'!$CU95)</f>
        <v/>
      </c>
      <c r="F3822" s="333" t="str">
        <f>IF(OR('statement of marks'!$CU95="",F3813=""),"",'statement of marks'!$CU95)</f>
        <v/>
      </c>
      <c r="G3822" s="333" t="str">
        <f>IF(OR('statement of marks'!$CU95="",G3813=""),"",'statement of marks'!$CU95)</f>
        <v/>
      </c>
      <c r="H3822" s="321"/>
    </row>
    <row r="3823" spans="1:8" ht="18.25" customHeight="1">
      <c r="A3823" s="305"/>
      <c r="B3823" s="350" t="s">
        <v>600</v>
      </c>
      <c r="C3823" s="333" t="str">
        <f>IF(OR(C3821="",C3822=""),"",C3821/C3822*100)</f>
        <v/>
      </c>
      <c r="D3823" s="333" t="str">
        <f t="shared" ref="D3823:G3823" si="91">IF(OR(D3821="",D3822=""),"",D3821/D3822*100)</f>
        <v/>
      </c>
      <c r="E3823" s="333" t="str">
        <f t="shared" si="91"/>
        <v/>
      </c>
      <c r="F3823" s="333" t="str">
        <f t="shared" si="91"/>
        <v/>
      </c>
      <c r="G3823" s="333" t="str">
        <f t="shared" si="91"/>
        <v/>
      </c>
      <c r="H3823" s="321"/>
    </row>
    <row r="3824" spans="1:8" ht="18.25" customHeight="1">
      <c r="A3824" s="305"/>
      <c r="B3824" s="350" t="s">
        <v>601</v>
      </c>
      <c r="C3824" s="333"/>
      <c r="D3824" s="333"/>
      <c r="E3824" s="333"/>
      <c r="F3824" s="333"/>
      <c r="G3824" s="333"/>
      <c r="H3824" s="321"/>
    </row>
    <row r="3825" spans="1:8" ht="18.25" customHeight="1">
      <c r="A3825" s="305"/>
      <c r="B3825" s="351" t="s">
        <v>598</v>
      </c>
      <c r="C3825" s="1028" t="str">
        <f>IF('statement of marks'!DE95="","",'statement of marks'!DE95)</f>
        <v/>
      </c>
      <c r="D3825" s="1029"/>
      <c r="E3825" s="1029"/>
      <c r="F3825" s="1029"/>
      <c r="G3825" s="1029"/>
      <c r="H3825" s="1030"/>
    </row>
    <row r="3826" spans="1:8" ht="18.25" customHeight="1">
      <c r="A3826" s="1033"/>
      <c r="B3826" s="1034"/>
      <c r="C3826" s="1026"/>
      <c r="D3826" s="1026"/>
      <c r="E3826" s="1026"/>
      <c r="F3826" s="1026"/>
      <c r="G3826" s="1026"/>
      <c r="H3826" s="1027"/>
    </row>
    <row r="3827" spans="1:8" ht="18.25" customHeight="1" thickBot="1">
      <c r="A3827" s="1031" t="s">
        <v>603</v>
      </c>
      <c r="B3827" s="1032"/>
      <c r="C3827" s="1032" t="s">
        <v>66</v>
      </c>
      <c r="D3827" s="1032"/>
      <c r="E3827" s="1032"/>
      <c r="F3827" s="1035" t="s">
        <v>604</v>
      </c>
      <c r="G3827" s="1035"/>
      <c r="H3827" s="1036"/>
    </row>
    <row r="3828" spans="1:8" ht="18.25" customHeight="1">
      <c r="A3828" s="1015" t="s">
        <v>572</v>
      </c>
      <c r="B3828" s="1016"/>
      <c r="C3828" s="1016"/>
      <c r="D3828" s="1016"/>
      <c r="E3828" s="1016"/>
      <c r="F3828" s="1016"/>
      <c r="G3828" s="1016"/>
      <c r="H3828" s="1017"/>
    </row>
    <row r="3829" spans="1:8" ht="18.25" customHeight="1">
      <c r="A3829" s="1018" t="s">
        <v>591</v>
      </c>
      <c r="B3829" s="1019"/>
      <c r="C3829" s="1019"/>
      <c r="D3829" s="1019"/>
      <c r="E3829" s="1019"/>
      <c r="F3829" s="1019"/>
      <c r="G3829" s="1019"/>
      <c r="H3829" s="1020"/>
    </row>
    <row r="3830" spans="1:8" ht="18.25" customHeight="1">
      <c r="A3830" s="305"/>
      <c r="B3830" s="1021" t="s">
        <v>67</v>
      </c>
      <c r="C3830" s="1021"/>
      <c r="D3830" s="306">
        <f>YEAR(details!F96)</f>
        <v>1900</v>
      </c>
      <c r="E3830" s="352" t="s">
        <v>574</v>
      </c>
      <c r="F3830" s="308" t="str">
        <f>'statement of marks'!$F$3</f>
        <v>2015-16</v>
      </c>
      <c r="G3830" s="1021" t="s">
        <v>575</v>
      </c>
      <c r="H3830" s="1022"/>
    </row>
    <row r="3831" spans="1:8" ht="18.25" customHeight="1">
      <c r="A3831" s="305"/>
      <c r="B3831" s="1000" t="s">
        <v>573</v>
      </c>
      <c r="C3831" s="1001"/>
      <c r="D3831" s="1013" t="str">
        <f>'statement of marks'!$A$1</f>
        <v>jk- ck- ek/;fed fo|ky; uohu] fuEckgsM+k</v>
      </c>
      <c r="E3831" s="1013"/>
      <c r="F3831" s="1013"/>
      <c r="G3831" s="1013"/>
      <c r="H3831" s="1014"/>
    </row>
    <row r="3832" spans="1:8" ht="18.25" customHeight="1">
      <c r="A3832" s="305"/>
      <c r="B3832" s="1000" t="str">
        <f>'statement of marks'!$H$3</f>
        <v xml:space="preserve">fo|ky; dk Mkbl dksM+ </v>
      </c>
      <c r="C3832" s="1001"/>
      <c r="D3832" s="1009" t="str">
        <f>'statement of marks'!$I$3</f>
        <v>00001</v>
      </c>
      <c r="E3832" s="1010"/>
      <c r="F3832" s="1011"/>
      <c r="G3832" s="1011"/>
      <c r="H3832" s="1012"/>
    </row>
    <row r="3833" spans="1:8" ht="18.25" customHeight="1">
      <c r="A3833" s="305"/>
      <c r="B3833" s="1000" t="s">
        <v>560</v>
      </c>
      <c r="C3833" s="1001"/>
      <c r="D3833" s="1013" t="str">
        <f>IF('statement of marks'!H96="","",'statement of marks'!H96)</f>
        <v>v 090</v>
      </c>
      <c r="E3833" s="1013"/>
      <c r="F3833" s="1013"/>
      <c r="G3833" s="1013"/>
      <c r="H3833" s="1014"/>
    </row>
    <row r="3834" spans="1:8" ht="18.25" customHeight="1">
      <c r="A3834" s="305"/>
      <c r="B3834" s="1000" t="s">
        <v>576</v>
      </c>
      <c r="C3834" s="1001"/>
      <c r="D3834" s="309" t="str">
        <f>IF('statement of marks'!C96="B","Nk=",IF('statement of marks'!C96="G","Nk=k",""))</f>
        <v/>
      </c>
      <c r="E3834" s="353" t="s">
        <v>566</v>
      </c>
      <c r="F3834" s="1040" t="str">
        <f>IF('statement of marks'!B96="","",'statement of marks'!B96)</f>
        <v/>
      </c>
      <c r="G3834" s="1040"/>
      <c r="H3834" s="1041"/>
    </row>
    <row r="3835" spans="1:8" ht="18.25" customHeight="1">
      <c r="A3835" s="305"/>
      <c r="B3835" s="1000" t="s">
        <v>562</v>
      </c>
      <c r="C3835" s="1001"/>
      <c r="D3835" s="1013" t="str">
        <f>IF('statement of marks'!J96="","",'statement of marks'!J96)</f>
        <v>l 090</v>
      </c>
      <c r="E3835" s="1013"/>
      <c r="F3835" s="1013"/>
      <c r="G3835" s="1013"/>
      <c r="H3835" s="1014"/>
    </row>
    <row r="3836" spans="1:8" ht="18.25" customHeight="1">
      <c r="A3836" s="305"/>
      <c r="B3836" s="1000" t="s">
        <v>561</v>
      </c>
      <c r="C3836" s="1001"/>
      <c r="D3836" s="1013" t="str">
        <f>IF('statement of marks'!I96="","",'statement of marks'!I96)</f>
        <v>c 090</v>
      </c>
      <c r="E3836" s="1013"/>
      <c r="F3836" s="1013"/>
      <c r="G3836" s="1013"/>
      <c r="H3836" s="1014"/>
    </row>
    <row r="3837" spans="1:8" ht="18.25" customHeight="1">
      <c r="A3837" s="305"/>
      <c r="B3837" s="1000" t="s">
        <v>578</v>
      </c>
      <c r="C3837" s="1001"/>
      <c r="D3837" s="1013" t="str">
        <f>IF(details!M96="","",details!M96)</f>
        <v/>
      </c>
      <c r="E3837" s="1013"/>
      <c r="F3837" s="1013"/>
      <c r="G3837" s="1013"/>
      <c r="H3837" s="1014"/>
    </row>
    <row r="3838" spans="1:8" ht="18.25" customHeight="1">
      <c r="A3838" s="305"/>
      <c r="B3838" s="1000" t="s">
        <v>623</v>
      </c>
      <c r="C3838" s="1001"/>
      <c r="D3838" s="1013" t="str">
        <f>IF(details!N96="","",details!N96)</f>
        <v/>
      </c>
      <c r="E3838" s="1013"/>
      <c r="F3838" s="1013"/>
      <c r="G3838" s="1013"/>
      <c r="H3838" s="1014"/>
    </row>
    <row r="3839" spans="1:8" ht="18.25" customHeight="1">
      <c r="A3839" s="305"/>
      <c r="B3839" s="1000" t="s">
        <v>64</v>
      </c>
      <c r="C3839" s="1001"/>
      <c r="D3839" s="311" t="str">
        <f>'statement of marks'!$D$3</f>
        <v>2 A</v>
      </c>
      <c r="E3839" s="312" t="s">
        <v>564</v>
      </c>
      <c r="F3839" s="313" t="str">
        <f>IF('statement of marks'!E96="","",'statement of marks'!E96)</f>
        <v/>
      </c>
      <c r="G3839" s="312" t="s">
        <v>577</v>
      </c>
      <c r="H3839" s="314" t="str">
        <f>IF(details!F96="","",details!F96)</f>
        <v/>
      </c>
    </row>
    <row r="3840" spans="1:8" ht="18.25" customHeight="1">
      <c r="A3840" s="305"/>
      <c r="B3840" s="1000" t="s">
        <v>567</v>
      </c>
      <c r="C3840" s="1001"/>
      <c r="D3840" s="1044" t="str">
        <f>IF('statement of marks'!F96="","",'statement of marks'!F96)</f>
        <v/>
      </c>
      <c r="E3840" s="1044"/>
      <c r="F3840" s="1044"/>
      <c r="G3840" s="1044"/>
      <c r="H3840" s="1045"/>
    </row>
    <row r="3841" spans="1:8" ht="18.25" customHeight="1">
      <c r="A3841" s="305"/>
      <c r="B3841" s="1000" t="s">
        <v>568</v>
      </c>
      <c r="C3841" s="1001"/>
      <c r="D3841" s="1037" t="str">
        <f>IF('statement of marks'!G96="","",'statement of marks'!G96)</f>
        <v/>
      </c>
      <c r="E3841" s="1037"/>
      <c r="F3841" s="1037"/>
      <c r="G3841" s="1037"/>
      <c r="H3841" s="1038"/>
    </row>
    <row r="3842" spans="1:8" ht="18.25" customHeight="1">
      <c r="A3842" s="305"/>
      <c r="B3842" s="1023" t="s">
        <v>579</v>
      </c>
      <c r="C3842" s="1024"/>
      <c r="D3842" s="1024"/>
      <c r="E3842" s="1025"/>
      <c r="F3842" s="1046" t="str">
        <f>IF(details!P96="","",details!P96)</f>
        <v/>
      </c>
      <c r="G3842" s="1046"/>
      <c r="H3842" s="1047"/>
    </row>
    <row r="3843" spans="1:8" ht="18.25" customHeight="1">
      <c r="A3843" s="305"/>
      <c r="B3843" s="1000" t="s">
        <v>583</v>
      </c>
      <c r="C3843" s="1001"/>
      <c r="D3843" s="1013" t="str">
        <f>IF(details!L96="","",details!L96)</f>
        <v>Ik 090</v>
      </c>
      <c r="E3843" s="1013"/>
      <c r="F3843" s="1013"/>
      <c r="G3843" s="1013"/>
      <c r="H3843" s="1014"/>
    </row>
    <row r="3844" spans="1:8" ht="18.25" customHeight="1">
      <c r="A3844" s="305"/>
      <c r="B3844" s="1000" t="s">
        <v>584</v>
      </c>
      <c r="C3844" s="1001"/>
      <c r="D3844" s="1013" t="str">
        <f>IF(details!O96="","",details!O96)</f>
        <v/>
      </c>
      <c r="E3844" s="1013"/>
      <c r="F3844" s="1013"/>
      <c r="G3844" s="1013"/>
      <c r="H3844" s="1014"/>
    </row>
    <row r="3845" spans="1:8" ht="18.25" customHeight="1">
      <c r="A3845" s="305"/>
      <c r="B3845" s="1000" t="s">
        <v>585</v>
      </c>
      <c r="C3845" s="1001"/>
      <c r="D3845" s="354" t="str">
        <f>IF('statement of marks'!CX96="mRrh.kZ",'statement of marks'!$D$3,"")</f>
        <v/>
      </c>
      <c r="E3845" s="1003" t="s">
        <v>586</v>
      </c>
      <c r="F3845" s="1003"/>
      <c r="G3845" s="1042" t="str">
        <f>IF(D3845="","",D3845+1)</f>
        <v/>
      </c>
      <c r="H3845" s="1043"/>
    </row>
    <row r="3846" spans="1:8" ht="18.25" customHeight="1">
      <c r="A3846" s="305"/>
      <c r="B3846" s="1000" t="s">
        <v>587</v>
      </c>
      <c r="C3846" s="1001"/>
      <c r="D3846" s="1049">
        <f>IF(details!$L$4="","",details!$L$4)</f>
        <v>42460</v>
      </c>
      <c r="E3846" s="1050"/>
      <c r="F3846" s="1003"/>
      <c r="G3846" s="1003"/>
      <c r="H3846" s="1048"/>
    </row>
    <row r="3847" spans="1:8" ht="18.25" customHeight="1">
      <c r="A3847" s="305"/>
      <c r="B3847" s="1003"/>
      <c r="C3847" s="1003"/>
      <c r="D3847" s="1004"/>
      <c r="E3847" s="1005"/>
      <c r="F3847" s="1002"/>
      <c r="G3847" s="1002"/>
      <c r="H3847" s="1008"/>
    </row>
    <row r="3848" spans="1:8" ht="18.25" customHeight="1">
      <c r="A3848" s="305"/>
      <c r="B3848" s="1003" t="str">
        <f>IF(details!$H$4="","",details!$H$4)</f>
        <v>Jherh js[kk oekZ</v>
      </c>
      <c r="C3848" s="1003"/>
      <c r="D3848" s="1004"/>
      <c r="E3848" s="1005"/>
      <c r="F3848" s="1002" t="str">
        <f>IF(details!$E$4="","",details!$E$4)</f>
        <v>Jh jk/ks';ke tk'kh</v>
      </c>
      <c r="G3848" s="1002"/>
      <c r="H3848" s="1008"/>
    </row>
    <row r="3849" spans="1:8" ht="18.25" customHeight="1">
      <c r="A3849" s="1039" t="s">
        <v>588</v>
      </c>
      <c r="B3849" s="1002"/>
      <c r="C3849" s="1002"/>
      <c r="D3849" s="1002" t="s">
        <v>589</v>
      </c>
      <c r="E3849" s="1002"/>
      <c r="F3849" s="1002" t="s">
        <v>590</v>
      </c>
      <c r="G3849" s="1002"/>
      <c r="H3849" s="1008"/>
    </row>
    <row r="3850" spans="1:8" ht="18.25" customHeight="1">
      <c r="A3850" s="1018" t="s">
        <v>599</v>
      </c>
      <c r="B3850" s="1019"/>
      <c r="C3850" s="1019"/>
      <c r="D3850" s="1019"/>
      <c r="E3850" s="1019"/>
      <c r="F3850" s="1019"/>
      <c r="G3850" s="1019"/>
      <c r="H3850" s="1020"/>
    </row>
    <row r="3851" spans="1:8" ht="18.25" customHeight="1">
      <c r="A3851" s="305"/>
      <c r="B3851" s="351" t="s">
        <v>560</v>
      </c>
      <c r="C3851" s="1013" t="str">
        <f>IF('statement of marks'!H96="","",'statement of marks'!H96)</f>
        <v>v 090</v>
      </c>
      <c r="D3851" s="1013"/>
      <c r="E3851" s="1013"/>
      <c r="F3851" s="1013"/>
      <c r="G3851" s="1013"/>
      <c r="H3851" s="1014"/>
    </row>
    <row r="3852" spans="1:8" ht="18.25" customHeight="1">
      <c r="A3852" s="305"/>
      <c r="B3852" s="351" t="s">
        <v>561</v>
      </c>
      <c r="C3852" s="1013" t="str">
        <f>IF('statement of marks'!I96="","",'statement of marks'!I96)</f>
        <v>c 090</v>
      </c>
      <c r="D3852" s="1013"/>
      <c r="E3852" s="1013"/>
      <c r="F3852" s="1013"/>
      <c r="G3852" s="1013"/>
      <c r="H3852" s="1014"/>
    </row>
    <row r="3853" spans="1:8" ht="18.25" customHeight="1">
      <c r="A3853" s="305"/>
      <c r="B3853" s="351" t="s">
        <v>562</v>
      </c>
      <c r="C3853" s="1013" t="str">
        <f>IF('statement of marks'!J96="","",'statement of marks'!J96)</f>
        <v>l 090</v>
      </c>
      <c r="D3853" s="1013"/>
      <c r="E3853" s="1013"/>
      <c r="F3853" s="1013"/>
      <c r="G3853" s="1013"/>
      <c r="H3853" s="1014"/>
    </row>
    <row r="3854" spans="1:8" ht="18.25" customHeight="1">
      <c r="A3854" s="305"/>
      <c r="B3854" s="351" t="s">
        <v>567</v>
      </c>
      <c r="C3854" s="317" t="str">
        <f>IF('statement of marks'!F96="","",'statement of marks'!F96)</f>
        <v/>
      </c>
      <c r="D3854" s="318" t="s">
        <v>602</v>
      </c>
      <c r="E3854" s="1037" t="str">
        <f>IF('statement of marks'!G96="","",'statement of marks'!G96)</f>
        <v/>
      </c>
      <c r="F3854" s="1037"/>
      <c r="G3854" s="1037"/>
      <c r="H3854" s="1038"/>
    </row>
    <row r="3855" spans="1:8" ht="18.25" customHeight="1">
      <c r="A3855" s="305"/>
      <c r="B3855" s="351" t="s">
        <v>565</v>
      </c>
      <c r="C3855" s="319" t="s">
        <v>592</v>
      </c>
      <c r="D3855" s="320" t="s">
        <v>593</v>
      </c>
      <c r="E3855" s="320" t="s">
        <v>594</v>
      </c>
      <c r="F3855" s="320" t="s">
        <v>595</v>
      </c>
      <c r="G3855" s="320" t="s">
        <v>596</v>
      </c>
      <c r="H3855" s="321"/>
    </row>
    <row r="3856" spans="1:8" ht="18.25" customHeight="1">
      <c r="A3856" s="305"/>
      <c r="B3856" s="350" t="s">
        <v>597</v>
      </c>
      <c r="C3856" s="323" t="str">
        <f>IF(AND('statement of marks'!$D$3=1,'statement of marks'!CX96="mRrh.kZ"),'statement of marks'!$F$3,"")</f>
        <v/>
      </c>
      <c r="D3856" s="323" t="str">
        <f>IF(AND('statement of marks'!$D$3=2,'statement of marks'!CX96="mRrh.kZ"),'statement of marks'!$F$3,"")</f>
        <v/>
      </c>
      <c r="E3856" s="323" t="str">
        <f>IF(AND('statement of marks'!$D$3=3,'statement of marks'!CX96="mRrh.kZ"),'statement of marks'!$F$3,"")</f>
        <v/>
      </c>
      <c r="F3856" s="323" t="str">
        <f>IF(AND('statement of marks'!$D$3=4,'statement of marks'!CX96="mRrh.kZ"),'statement of marks'!$F$3,"")</f>
        <v/>
      </c>
      <c r="G3856" s="323" t="str">
        <f>IF(AND('statement of marks'!$D$3=5,'statement of marks'!CX96="mRrh.kZ"),'statement of marks'!$F$3,"")</f>
        <v/>
      </c>
      <c r="H3856" s="321"/>
    </row>
    <row r="3857" spans="1:8" ht="18.25" customHeight="1">
      <c r="A3857" s="305"/>
      <c r="B3857" s="350" t="str">
        <f>'statement of marks'!$BZ$5</f>
        <v>fgUnh</v>
      </c>
      <c r="C3857" s="324"/>
      <c r="D3857" s="325"/>
      <c r="E3857" s="326" t="str">
        <f>IF(OR('statement of marks'!$CB96="",E3856=""),"",'statement of marks'!$CB96)</f>
        <v/>
      </c>
      <c r="F3857" s="326" t="str">
        <f>IF(OR('statement of marks'!$CB96="",F3856=""),"",'statement of marks'!$CB96)</f>
        <v/>
      </c>
      <c r="G3857" s="326" t="str">
        <f>IF(OR('statement of marks'!$CB96="",G3856=""),"",'statement of marks'!$CB96)</f>
        <v/>
      </c>
      <c r="H3857" s="321"/>
    </row>
    <row r="3858" spans="1:8" ht="18.25" customHeight="1">
      <c r="A3858" s="305"/>
      <c r="B3858" s="350" t="str">
        <f>'statement of marks'!$CC$5</f>
        <v>vaxszth</v>
      </c>
      <c r="C3858" s="324"/>
      <c r="D3858" s="325"/>
      <c r="E3858" s="326" t="str">
        <f>IF(OR('statement of marks'!$CE96="",E3856=""),"",'statement of marks'!$CE96)</f>
        <v/>
      </c>
      <c r="F3858" s="326" t="str">
        <f>IF(OR('statement of marks'!$CE96="",F3856=""),"",'statement of marks'!$CE96)</f>
        <v/>
      </c>
      <c r="G3858" s="326" t="str">
        <f>IF(OR('statement of marks'!$CE96="",G3856=""),"",'statement of marks'!$CE96)</f>
        <v/>
      </c>
      <c r="H3858" s="321"/>
    </row>
    <row r="3859" spans="1:8" ht="18.25" customHeight="1">
      <c r="A3859" s="305"/>
      <c r="B3859" s="350" t="str">
        <f>'statement of marks'!$CF$5</f>
        <v>xf.kr</v>
      </c>
      <c r="C3859" s="324"/>
      <c r="D3859" s="325"/>
      <c r="E3859" s="326" t="str">
        <f>IF(OR('statement of marks'!$CH96="",E3856=""),"",'statement of marks'!$CH96)</f>
        <v/>
      </c>
      <c r="F3859" s="326" t="str">
        <f>IF(OR('statement of marks'!$CH96="",F3856=""),"",'statement of marks'!$CH96)</f>
        <v/>
      </c>
      <c r="G3859" s="326" t="str">
        <f>IF(OR('statement of marks'!$CH96="",G3856=""),"",'statement of marks'!$CH96)</f>
        <v/>
      </c>
      <c r="H3859" s="321"/>
    </row>
    <row r="3860" spans="1:8" ht="18.25" customHeight="1">
      <c r="A3860" s="305"/>
      <c r="B3860" s="350" t="str">
        <f>'statement of marks'!$CI$5</f>
        <v>Ik;kZoj.k v/;;u</v>
      </c>
      <c r="C3860" s="324"/>
      <c r="D3860" s="325"/>
      <c r="E3860" s="326" t="str">
        <f>IF(OR('statement of marks'!$CK96="",E3857=""),"",'statement of marks'!$CK96)</f>
        <v/>
      </c>
      <c r="F3860" s="326" t="str">
        <f>IF(OR('statement of marks'!$CK96="",F3857=""),"",'statement of marks'!$CK96)</f>
        <v/>
      </c>
      <c r="G3860" s="326" t="str">
        <f>IF(OR('statement of marks'!$CK96="",G3857=""),"",'statement of marks'!$CK96)</f>
        <v/>
      </c>
      <c r="H3860" s="321"/>
    </row>
    <row r="3861" spans="1:8" ht="18.25" customHeight="1">
      <c r="A3861" s="305"/>
      <c r="B3861" s="350" t="str">
        <f>'statement of marks'!$CL$5</f>
        <v>dk;kZuqHko</v>
      </c>
      <c r="C3861" s="324"/>
      <c r="D3861" s="325"/>
      <c r="E3861" s="326" t="str">
        <f>IF(OR('statement of marks'!$CN96="",E3856=""),"",'statement of marks'!$CN96)</f>
        <v/>
      </c>
      <c r="F3861" s="326" t="str">
        <f>IF(OR('statement of marks'!$CN96="",F3856=""),"",'statement of marks'!$CN96)</f>
        <v/>
      </c>
      <c r="G3861" s="326" t="str">
        <f>IF(OR('statement of marks'!$CN96="",G3856=""),"",'statement of marks'!$CN96)</f>
        <v/>
      </c>
      <c r="H3861" s="321"/>
    </row>
    <row r="3862" spans="1:8" ht="18.25" customHeight="1">
      <c r="A3862" s="305"/>
      <c r="B3862" s="350" t="str">
        <f>'statement of marks'!$CO$5</f>
        <v>dyk f'k{kk</v>
      </c>
      <c r="C3862" s="324"/>
      <c r="D3862" s="325"/>
      <c r="E3862" s="327" t="str">
        <f>IF(OR('statement of marks'!$CQ96="",E3856=""),"",'statement of marks'!$CQ96)</f>
        <v/>
      </c>
      <c r="F3862" s="327" t="str">
        <f>IF(OR('statement of marks'!$CQ96="",F3856=""),"",'statement of marks'!$CQ96)</f>
        <v/>
      </c>
      <c r="G3862" s="327" t="str">
        <f>IF(OR('statement of marks'!$CQ96="",G3856=""),"",'statement of marks'!$CQ96)</f>
        <v/>
      </c>
      <c r="H3862" s="321"/>
    </row>
    <row r="3863" spans="1:8" ht="18.25" customHeight="1">
      <c r="A3863" s="305"/>
      <c r="B3863" s="328" t="s">
        <v>624</v>
      </c>
      <c r="C3863" s="329" t="str">
        <f>C3856</f>
        <v/>
      </c>
      <c r="D3863" s="329" t="str">
        <f>D3856</f>
        <v/>
      </c>
      <c r="E3863" s="330" t="str">
        <f>E3856</f>
        <v/>
      </c>
      <c r="F3863" s="329" t="str">
        <f>F3856</f>
        <v/>
      </c>
      <c r="G3863" s="329" t="str">
        <f>G3856</f>
        <v/>
      </c>
      <c r="H3863" s="321"/>
    </row>
    <row r="3864" spans="1:8" ht="18.25" customHeight="1">
      <c r="A3864" s="305"/>
      <c r="B3864" s="350" t="str">
        <f>'statement of marks'!$CV$5</f>
        <v>Nk= mifLFkfr</v>
      </c>
      <c r="C3864" s="331"/>
      <c r="D3864" s="331"/>
      <c r="E3864" s="332" t="str">
        <f>IF(OR('statement of marks'!$CV96="",E3856=""),"",'statement of marks'!$CV96)</f>
        <v/>
      </c>
      <c r="F3864" s="332" t="str">
        <f>IF(OR('statement of marks'!$CV96="",F3856=""),"",'statement of marks'!$CV96)</f>
        <v/>
      </c>
      <c r="G3864" s="332" t="str">
        <f>IF(OR('statement of marks'!$CV96="",G3856=""),"",'statement of marks'!$CV96)</f>
        <v/>
      </c>
      <c r="H3864" s="321"/>
    </row>
    <row r="3865" spans="1:8" ht="18.25" customHeight="1">
      <c r="A3865" s="305"/>
      <c r="B3865" s="350" t="str">
        <f>'statement of marks'!$CU$5</f>
        <v>dqy ehfVax</v>
      </c>
      <c r="C3865" s="333"/>
      <c r="D3865" s="333"/>
      <c r="E3865" s="333" t="str">
        <f>IF(OR('statement of marks'!$CU96="",E3856=""),"",'statement of marks'!$CU96)</f>
        <v/>
      </c>
      <c r="F3865" s="333" t="str">
        <f>IF(OR('statement of marks'!$CU96="",F3856=""),"",'statement of marks'!$CU96)</f>
        <v/>
      </c>
      <c r="G3865" s="333" t="str">
        <f>IF(OR('statement of marks'!$CU96="",G3856=""),"",'statement of marks'!$CU96)</f>
        <v/>
      </c>
      <c r="H3865" s="321"/>
    </row>
    <row r="3866" spans="1:8" ht="18.25" customHeight="1">
      <c r="A3866" s="305"/>
      <c r="B3866" s="350" t="s">
        <v>600</v>
      </c>
      <c r="C3866" s="333" t="str">
        <f>IF(OR(C3864="",C3865=""),"",C3864/C3865*100)</f>
        <v/>
      </c>
      <c r="D3866" s="333" t="str">
        <f t="shared" ref="D3866:G3866" si="92">IF(OR(D3864="",D3865=""),"",D3864/D3865*100)</f>
        <v/>
      </c>
      <c r="E3866" s="333" t="str">
        <f t="shared" si="92"/>
        <v/>
      </c>
      <c r="F3866" s="333" t="str">
        <f t="shared" si="92"/>
        <v/>
      </c>
      <c r="G3866" s="333" t="str">
        <f t="shared" si="92"/>
        <v/>
      </c>
      <c r="H3866" s="321"/>
    </row>
    <row r="3867" spans="1:8" ht="18.25" customHeight="1">
      <c r="A3867" s="305"/>
      <c r="B3867" s="350" t="s">
        <v>601</v>
      </c>
      <c r="C3867" s="333"/>
      <c r="D3867" s="333"/>
      <c r="E3867" s="333"/>
      <c r="F3867" s="333"/>
      <c r="G3867" s="333"/>
      <c r="H3867" s="321"/>
    </row>
    <row r="3868" spans="1:8" ht="18.25" customHeight="1">
      <c r="A3868" s="305"/>
      <c r="B3868" s="351" t="s">
        <v>598</v>
      </c>
      <c r="C3868" s="1028" t="str">
        <f>IF('statement of marks'!DE96="","",'statement of marks'!DE96)</f>
        <v/>
      </c>
      <c r="D3868" s="1029"/>
      <c r="E3868" s="1029"/>
      <c r="F3868" s="1029"/>
      <c r="G3868" s="1029"/>
      <c r="H3868" s="1030"/>
    </row>
    <row r="3869" spans="1:8" ht="18.25" customHeight="1">
      <c r="A3869" s="1033"/>
      <c r="B3869" s="1034"/>
      <c r="C3869" s="1026"/>
      <c r="D3869" s="1026"/>
      <c r="E3869" s="1026"/>
      <c r="F3869" s="1026"/>
      <c r="G3869" s="1026"/>
      <c r="H3869" s="1027"/>
    </row>
    <row r="3870" spans="1:8" ht="18.25" customHeight="1" thickBot="1">
      <c r="A3870" s="1031" t="s">
        <v>603</v>
      </c>
      <c r="B3870" s="1032"/>
      <c r="C3870" s="1032" t="s">
        <v>66</v>
      </c>
      <c r="D3870" s="1032"/>
      <c r="E3870" s="1032"/>
      <c r="F3870" s="1035" t="s">
        <v>604</v>
      </c>
      <c r="G3870" s="1035"/>
      <c r="H3870" s="1036"/>
    </row>
    <row r="3871" spans="1:8" ht="18.25" customHeight="1">
      <c r="A3871" s="1015" t="s">
        <v>572</v>
      </c>
      <c r="B3871" s="1016"/>
      <c r="C3871" s="1016"/>
      <c r="D3871" s="1016"/>
      <c r="E3871" s="1016"/>
      <c r="F3871" s="1016"/>
      <c r="G3871" s="1016"/>
      <c r="H3871" s="1017"/>
    </row>
    <row r="3872" spans="1:8" ht="18.25" customHeight="1">
      <c r="A3872" s="1018" t="s">
        <v>591</v>
      </c>
      <c r="B3872" s="1019"/>
      <c r="C3872" s="1019"/>
      <c r="D3872" s="1019"/>
      <c r="E3872" s="1019"/>
      <c r="F3872" s="1019"/>
      <c r="G3872" s="1019"/>
      <c r="H3872" s="1020"/>
    </row>
    <row r="3873" spans="1:8" ht="18.25" customHeight="1">
      <c r="A3873" s="305"/>
      <c r="B3873" s="1021" t="s">
        <v>67</v>
      </c>
      <c r="C3873" s="1021"/>
      <c r="D3873" s="306">
        <f>YEAR(details!F97)</f>
        <v>1900</v>
      </c>
      <c r="E3873" s="352" t="s">
        <v>574</v>
      </c>
      <c r="F3873" s="308" t="str">
        <f>'statement of marks'!$F$3</f>
        <v>2015-16</v>
      </c>
      <c r="G3873" s="1021" t="s">
        <v>575</v>
      </c>
      <c r="H3873" s="1022"/>
    </row>
    <row r="3874" spans="1:8" ht="18.25" customHeight="1">
      <c r="A3874" s="305"/>
      <c r="B3874" s="1000" t="s">
        <v>573</v>
      </c>
      <c r="C3874" s="1001"/>
      <c r="D3874" s="1013" t="str">
        <f>'statement of marks'!$A$1</f>
        <v>jk- ck- ek/;fed fo|ky; uohu] fuEckgsM+k</v>
      </c>
      <c r="E3874" s="1013"/>
      <c r="F3874" s="1013"/>
      <c r="G3874" s="1013"/>
      <c r="H3874" s="1014"/>
    </row>
    <row r="3875" spans="1:8" ht="18.25" customHeight="1">
      <c r="A3875" s="305"/>
      <c r="B3875" s="1000" t="str">
        <f>'statement of marks'!$H$3</f>
        <v xml:space="preserve">fo|ky; dk Mkbl dksM+ </v>
      </c>
      <c r="C3875" s="1001"/>
      <c r="D3875" s="1009" t="str">
        <f>'statement of marks'!$I$3</f>
        <v>00001</v>
      </c>
      <c r="E3875" s="1010"/>
      <c r="F3875" s="1011"/>
      <c r="G3875" s="1011"/>
      <c r="H3875" s="1012"/>
    </row>
    <row r="3876" spans="1:8" ht="18.25" customHeight="1">
      <c r="A3876" s="305"/>
      <c r="B3876" s="1000" t="s">
        <v>560</v>
      </c>
      <c r="C3876" s="1001"/>
      <c r="D3876" s="1013" t="str">
        <f>IF('statement of marks'!H97="","",'statement of marks'!H97)</f>
        <v>v 091</v>
      </c>
      <c r="E3876" s="1013"/>
      <c r="F3876" s="1013"/>
      <c r="G3876" s="1013"/>
      <c r="H3876" s="1014"/>
    </row>
    <row r="3877" spans="1:8" ht="18.25" customHeight="1">
      <c r="A3877" s="305"/>
      <c r="B3877" s="1000" t="s">
        <v>576</v>
      </c>
      <c r="C3877" s="1001"/>
      <c r="D3877" s="309" t="str">
        <f>IF('statement of marks'!C97="B","Nk=",IF('statement of marks'!C97="G","Nk=k",""))</f>
        <v/>
      </c>
      <c r="E3877" s="353" t="s">
        <v>566</v>
      </c>
      <c r="F3877" s="1040" t="str">
        <f>IF('statement of marks'!B97="","",'statement of marks'!B97)</f>
        <v/>
      </c>
      <c r="G3877" s="1040"/>
      <c r="H3877" s="1041"/>
    </row>
    <row r="3878" spans="1:8" ht="18.25" customHeight="1">
      <c r="A3878" s="305"/>
      <c r="B3878" s="1000" t="s">
        <v>562</v>
      </c>
      <c r="C3878" s="1001"/>
      <c r="D3878" s="1013" t="str">
        <f>IF('statement of marks'!J97="","",'statement of marks'!J97)</f>
        <v>l 091</v>
      </c>
      <c r="E3878" s="1013"/>
      <c r="F3878" s="1013"/>
      <c r="G3878" s="1013"/>
      <c r="H3878" s="1014"/>
    </row>
    <row r="3879" spans="1:8" ht="18.25" customHeight="1">
      <c r="A3879" s="305"/>
      <c r="B3879" s="1000" t="s">
        <v>561</v>
      </c>
      <c r="C3879" s="1001"/>
      <c r="D3879" s="1013" t="str">
        <f>IF('statement of marks'!I97="","",'statement of marks'!I97)</f>
        <v>c 091</v>
      </c>
      <c r="E3879" s="1013"/>
      <c r="F3879" s="1013"/>
      <c r="G3879" s="1013"/>
      <c r="H3879" s="1014"/>
    </row>
    <row r="3880" spans="1:8" ht="18.25" customHeight="1">
      <c r="A3880" s="305"/>
      <c r="B3880" s="1000" t="s">
        <v>578</v>
      </c>
      <c r="C3880" s="1001"/>
      <c r="D3880" s="1013" t="str">
        <f>IF(details!M97="","",details!M97)</f>
        <v/>
      </c>
      <c r="E3880" s="1013"/>
      <c r="F3880" s="1013"/>
      <c r="G3880" s="1013"/>
      <c r="H3880" s="1014"/>
    </row>
    <row r="3881" spans="1:8" ht="18.25" customHeight="1">
      <c r="A3881" s="305"/>
      <c r="B3881" s="1000" t="s">
        <v>623</v>
      </c>
      <c r="C3881" s="1001"/>
      <c r="D3881" s="1013" t="str">
        <f>IF(details!N97="","",details!N97)</f>
        <v/>
      </c>
      <c r="E3881" s="1013"/>
      <c r="F3881" s="1013"/>
      <c r="G3881" s="1013"/>
      <c r="H3881" s="1014"/>
    </row>
    <row r="3882" spans="1:8" ht="18.25" customHeight="1">
      <c r="A3882" s="305"/>
      <c r="B3882" s="1000" t="s">
        <v>64</v>
      </c>
      <c r="C3882" s="1001"/>
      <c r="D3882" s="311" t="str">
        <f>'statement of marks'!$D$3</f>
        <v>2 A</v>
      </c>
      <c r="E3882" s="312" t="s">
        <v>564</v>
      </c>
      <c r="F3882" s="313" t="str">
        <f>IF('statement of marks'!E97="","",'statement of marks'!E97)</f>
        <v/>
      </c>
      <c r="G3882" s="312" t="s">
        <v>577</v>
      </c>
      <c r="H3882" s="314" t="str">
        <f>IF(details!F97="","",details!F97)</f>
        <v/>
      </c>
    </row>
    <row r="3883" spans="1:8" ht="18.25" customHeight="1">
      <c r="A3883" s="305"/>
      <c r="B3883" s="1000" t="s">
        <v>567</v>
      </c>
      <c r="C3883" s="1001"/>
      <c r="D3883" s="1044" t="str">
        <f>IF('statement of marks'!F97="","",'statement of marks'!F97)</f>
        <v/>
      </c>
      <c r="E3883" s="1044"/>
      <c r="F3883" s="1044"/>
      <c r="G3883" s="1044"/>
      <c r="H3883" s="1045"/>
    </row>
    <row r="3884" spans="1:8" ht="18.25" customHeight="1">
      <c r="A3884" s="305"/>
      <c r="B3884" s="1000" t="s">
        <v>568</v>
      </c>
      <c r="C3884" s="1001"/>
      <c r="D3884" s="1037" t="str">
        <f>IF('statement of marks'!G97="","",'statement of marks'!G97)</f>
        <v/>
      </c>
      <c r="E3884" s="1037"/>
      <c r="F3884" s="1037"/>
      <c r="G3884" s="1037"/>
      <c r="H3884" s="1038"/>
    </row>
    <row r="3885" spans="1:8" ht="18.25" customHeight="1">
      <c r="A3885" s="305"/>
      <c r="B3885" s="1023" t="s">
        <v>579</v>
      </c>
      <c r="C3885" s="1024"/>
      <c r="D3885" s="1024"/>
      <c r="E3885" s="1025"/>
      <c r="F3885" s="1046" t="str">
        <f>IF(details!P97="","",details!P97)</f>
        <v/>
      </c>
      <c r="G3885" s="1046"/>
      <c r="H3885" s="1047"/>
    </row>
    <row r="3886" spans="1:8" ht="18.25" customHeight="1">
      <c r="A3886" s="305"/>
      <c r="B3886" s="1000" t="s">
        <v>583</v>
      </c>
      <c r="C3886" s="1001"/>
      <c r="D3886" s="1013" t="str">
        <f>IF(details!L97="","",details!L97)</f>
        <v>Ik 091</v>
      </c>
      <c r="E3886" s="1013"/>
      <c r="F3886" s="1013"/>
      <c r="G3886" s="1013"/>
      <c r="H3886" s="1014"/>
    </row>
    <row r="3887" spans="1:8" ht="18.25" customHeight="1">
      <c r="A3887" s="305"/>
      <c r="B3887" s="1000" t="s">
        <v>584</v>
      </c>
      <c r="C3887" s="1001"/>
      <c r="D3887" s="1013" t="str">
        <f>IF(details!O97="","",details!O97)</f>
        <v/>
      </c>
      <c r="E3887" s="1013"/>
      <c r="F3887" s="1013"/>
      <c r="G3887" s="1013"/>
      <c r="H3887" s="1014"/>
    </row>
    <row r="3888" spans="1:8" ht="18.25" customHeight="1">
      <c r="A3888" s="305"/>
      <c r="B3888" s="1000" t="s">
        <v>585</v>
      </c>
      <c r="C3888" s="1001"/>
      <c r="D3888" s="354" t="str">
        <f>IF('statement of marks'!CX97="mRrh.kZ",'statement of marks'!$D$3,"")</f>
        <v/>
      </c>
      <c r="E3888" s="1003" t="s">
        <v>586</v>
      </c>
      <c r="F3888" s="1003"/>
      <c r="G3888" s="1042" t="str">
        <f>IF(D3888="","",D3888+1)</f>
        <v/>
      </c>
      <c r="H3888" s="1043"/>
    </row>
    <row r="3889" spans="1:8" ht="18.25" customHeight="1">
      <c r="A3889" s="305"/>
      <c r="B3889" s="1000" t="s">
        <v>587</v>
      </c>
      <c r="C3889" s="1001"/>
      <c r="D3889" s="1049">
        <f>IF(details!$L$4="","",details!$L$4)</f>
        <v>42460</v>
      </c>
      <c r="E3889" s="1050"/>
      <c r="F3889" s="1003"/>
      <c r="G3889" s="1003"/>
      <c r="H3889" s="1048"/>
    </row>
    <row r="3890" spans="1:8" ht="18.25" customHeight="1">
      <c r="A3890" s="305"/>
      <c r="B3890" s="1003"/>
      <c r="C3890" s="1003"/>
      <c r="D3890" s="1004"/>
      <c r="E3890" s="1005"/>
      <c r="F3890" s="1002"/>
      <c r="G3890" s="1002"/>
      <c r="H3890" s="1008"/>
    </row>
    <row r="3891" spans="1:8" ht="18.25" customHeight="1">
      <c r="A3891" s="305"/>
      <c r="B3891" s="1003" t="str">
        <f>IF(details!$H$4="","",details!$H$4)</f>
        <v>Jherh js[kk oekZ</v>
      </c>
      <c r="C3891" s="1003"/>
      <c r="D3891" s="1004"/>
      <c r="E3891" s="1005"/>
      <c r="F3891" s="1002" t="str">
        <f>IF(details!$E$4="","",details!$E$4)</f>
        <v>Jh jk/ks';ke tk'kh</v>
      </c>
      <c r="G3891" s="1002"/>
      <c r="H3891" s="1008"/>
    </row>
    <row r="3892" spans="1:8" ht="18.25" customHeight="1">
      <c r="A3892" s="1039" t="s">
        <v>588</v>
      </c>
      <c r="B3892" s="1002"/>
      <c r="C3892" s="1002"/>
      <c r="D3892" s="1002" t="s">
        <v>589</v>
      </c>
      <c r="E3892" s="1002"/>
      <c r="F3892" s="1002" t="s">
        <v>590</v>
      </c>
      <c r="G3892" s="1002"/>
      <c r="H3892" s="1008"/>
    </row>
    <row r="3893" spans="1:8" ht="18.25" customHeight="1">
      <c r="A3893" s="1018" t="s">
        <v>599</v>
      </c>
      <c r="B3893" s="1019"/>
      <c r="C3893" s="1019"/>
      <c r="D3893" s="1019"/>
      <c r="E3893" s="1019"/>
      <c r="F3893" s="1019"/>
      <c r="G3893" s="1019"/>
      <c r="H3893" s="1020"/>
    </row>
    <row r="3894" spans="1:8" ht="18.25" customHeight="1">
      <c r="A3894" s="305"/>
      <c r="B3894" s="351" t="s">
        <v>560</v>
      </c>
      <c r="C3894" s="1013" t="str">
        <f>IF('statement of marks'!H97="","",'statement of marks'!H97)</f>
        <v>v 091</v>
      </c>
      <c r="D3894" s="1013"/>
      <c r="E3894" s="1013"/>
      <c r="F3894" s="1013"/>
      <c r="G3894" s="1013"/>
      <c r="H3894" s="1014"/>
    </row>
    <row r="3895" spans="1:8" ht="18.25" customHeight="1">
      <c r="A3895" s="305"/>
      <c r="B3895" s="351" t="s">
        <v>561</v>
      </c>
      <c r="C3895" s="1013" t="str">
        <f>IF('statement of marks'!I97="","",'statement of marks'!I97)</f>
        <v>c 091</v>
      </c>
      <c r="D3895" s="1013"/>
      <c r="E3895" s="1013"/>
      <c r="F3895" s="1013"/>
      <c r="G3895" s="1013"/>
      <c r="H3895" s="1014"/>
    </row>
    <row r="3896" spans="1:8" ht="18.25" customHeight="1">
      <c r="A3896" s="305"/>
      <c r="B3896" s="351" t="s">
        <v>562</v>
      </c>
      <c r="C3896" s="1013" t="str">
        <f>IF('statement of marks'!J97="","",'statement of marks'!J97)</f>
        <v>l 091</v>
      </c>
      <c r="D3896" s="1013"/>
      <c r="E3896" s="1013"/>
      <c r="F3896" s="1013"/>
      <c r="G3896" s="1013"/>
      <c r="H3896" s="1014"/>
    </row>
    <row r="3897" spans="1:8" ht="18.25" customHeight="1">
      <c r="A3897" s="305"/>
      <c r="B3897" s="351" t="s">
        <v>567</v>
      </c>
      <c r="C3897" s="317" t="str">
        <f>IF('statement of marks'!F97="","",'statement of marks'!F97)</f>
        <v/>
      </c>
      <c r="D3897" s="318" t="s">
        <v>602</v>
      </c>
      <c r="E3897" s="1037" t="str">
        <f>IF('statement of marks'!G97="","",'statement of marks'!G97)</f>
        <v/>
      </c>
      <c r="F3897" s="1037"/>
      <c r="G3897" s="1037"/>
      <c r="H3897" s="1038"/>
    </row>
    <row r="3898" spans="1:8" ht="18.25" customHeight="1">
      <c r="A3898" s="305"/>
      <c r="B3898" s="351" t="s">
        <v>565</v>
      </c>
      <c r="C3898" s="319" t="s">
        <v>592</v>
      </c>
      <c r="D3898" s="320" t="s">
        <v>593</v>
      </c>
      <c r="E3898" s="320" t="s">
        <v>594</v>
      </c>
      <c r="F3898" s="320" t="s">
        <v>595</v>
      </c>
      <c r="G3898" s="320" t="s">
        <v>596</v>
      </c>
      <c r="H3898" s="321"/>
    </row>
    <row r="3899" spans="1:8" ht="18.25" customHeight="1">
      <c r="A3899" s="305"/>
      <c r="B3899" s="350" t="s">
        <v>597</v>
      </c>
      <c r="C3899" s="323" t="str">
        <f>IF(AND('statement of marks'!$D$3=1,'statement of marks'!CX97="mRrh.kZ"),'statement of marks'!$F$3,"")</f>
        <v/>
      </c>
      <c r="D3899" s="323" t="str">
        <f>IF(AND('statement of marks'!$D$3=2,'statement of marks'!CX97="mRrh.kZ"),'statement of marks'!$F$3,"")</f>
        <v/>
      </c>
      <c r="E3899" s="323" t="str">
        <f>IF(AND('statement of marks'!$D$3=3,'statement of marks'!CX97="mRrh.kZ"),'statement of marks'!$F$3,"")</f>
        <v/>
      </c>
      <c r="F3899" s="323" t="str">
        <f>IF(AND('statement of marks'!$D$3=4,'statement of marks'!CX97="mRrh.kZ"),'statement of marks'!$F$3,"")</f>
        <v/>
      </c>
      <c r="G3899" s="323" t="str">
        <f>IF(AND('statement of marks'!$D$3=5,'statement of marks'!CX97="mRrh.kZ"),'statement of marks'!$F$3,"")</f>
        <v/>
      </c>
      <c r="H3899" s="321"/>
    </row>
    <row r="3900" spans="1:8" ht="18.25" customHeight="1">
      <c r="A3900" s="305"/>
      <c r="B3900" s="350" t="str">
        <f>'statement of marks'!$BZ$5</f>
        <v>fgUnh</v>
      </c>
      <c r="C3900" s="324"/>
      <c r="D3900" s="325"/>
      <c r="E3900" s="326" t="str">
        <f>IF(OR('statement of marks'!$CB97="",E3899=""),"",'statement of marks'!$CB97)</f>
        <v/>
      </c>
      <c r="F3900" s="326" t="str">
        <f>IF(OR('statement of marks'!$CB97="",F3899=""),"",'statement of marks'!$CB97)</f>
        <v/>
      </c>
      <c r="G3900" s="326" t="str">
        <f>IF(OR('statement of marks'!$CB97="",G3899=""),"",'statement of marks'!$CB97)</f>
        <v/>
      </c>
      <c r="H3900" s="321"/>
    </row>
    <row r="3901" spans="1:8" ht="18.25" customHeight="1">
      <c r="A3901" s="305"/>
      <c r="B3901" s="350" t="str">
        <f>'statement of marks'!$CC$5</f>
        <v>vaxszth</v>
      </c>
      <c r="C3901" s="324"/>
      <c r="D3901" s="325"/>
      <c r="E3901" s="326" t="str">
        <f>IF(OR('statement of marks'!$CE97="",E3899=""),"",'statement of marks'!$CE97)</f>
        <v/>
      </c>
      <c r="F3901" s="326" t="str">
        <f>IF(OR('statement of marks'!$CE97="",F3899=""),"",'statement of marks'!$CE97)</f>
        <v/>
      </c>
      <c r="G3901" s="326" t="str">
        <f>IF(OR('statement of marks'!$CE97="",G3899=""),"",'statement of marks'!$CE97)</f>
        <v/>
      </c>
      <c r="H3901" s="321"/>
    </row>
    <row r="3902" spans="1:8" ht="18.25" customHeight="1">
      <c r="A3902" s="305"/>
      <c r="B3902" s="350" t="str">
        <f>'statement of marks'!$CF$5</f>
        <v>xf.kr</v>
      </c>
      <c r="C3902" s="324"/>
      <c r="D3902" s="325"/>
      <c r="E3902" s="326" t="str">
        <f>IF(OR('statement of marks'!$CH97="",E3899=""),"",'statement of marks'!$CH97)</f>
        <v/>
      </c>
      <c r="F3902" s="326" t="str">
        <f>IF(OR('statement of marks'!$CH97="",F3899=""),"",'statement of marks'!$CH97)</f>
        <v/>
      </c>
      <c r="G3902" s="326" t="str">
        <f>IF(OR('statement of marks'!$CH97="",G3899=""),"",'statement of marks'!$CH97)</f>
        <v/>
      </c>
      <c r="H3902" s="321"/>
    </row>
    <row r="3903" spans="1:8" ht="18.25" customHeight="1">
      <c r="A3903" s="305"/>
      <c r="B3903" s="350" t="str">
        <f>'statement of marks'!$CI$5</f>
        <v>Ik;kZoj.k v/;;u</v>
      </c>
      <c r="C3903" s="324"/>
      <c r="D3903" s="325"/>
      <c r="E3903" s="326" t="str">
        <f>IF(OR('statement of marks'!$CK97="",E3900=""),"",'statement of marks'!$CK97)</f>
        <v/>
      </c>
      <c r="F3903" s="326" t="str">
        <f>IF(OR('statement of marks'!$CK97="",F3900=""),"",'statement of marks'!$CK97)</f>
        <v/>
      </c>
      <c r="G3903" s="326" t="str">
        <f>IF(OR('statement of marks'!$CK97="",G3900=""),"",'statement of marks'!$CK97)</f>
        <v/>
      </c>
      <c r="H3903" s="321"/>
    </row>
    <row r="3904" spans="1:8" ht="18.25" customHeight="1">
      <c r="A3904" s="305"/>
      <c r="B3904" s="350" t="str">
        <f>'statement of marks'!$CL$5</f>
        <v>dk;kZuqHko</v>
      </c>
      <c r="C3904" s="324"/>
      <c r="D3904" s="325"/>
      <c r="E3904" s="326" t="str">
        <f>IF(OR('statement of marks'!$CN97="",E3899=""),"",'statement of marks'!$CN97)</f>
        <v/>
      </c>
      <c r="F3904" s="326" t="str">
        <f>IF(OR('statement of marks'!$CN97="",F3899=""),"",'statement of marks'!$CN97)</f>
        <v/>
      </c>
      <c r="G3904" s="326" t="str">
        <f>IF(OR('statement of marks'!$CN97="",G3899=""),"",'statement of marks'!$CN97)</f>
        <v/>
      </c>
      <c r="H3904" s="321"/>
    </row>
    <row r="3905" spans="1:8" ht="18.25" customHeight="1">
      <c r="A3905" s="305"/>
      <c r="B3905" s="350" t="str">
        <f>'statement of marks'!$CO$5</f>
        <v>dyk f'k{kk</v>
      </c>
      <c r="C3905" s="324"/>
      <c r="D3905" s="325"/>
      <c r="E3905" s="327" t="str">
        <f>IF(OR('statement of marks'!$CQ97="",E3899=""),"",'statement of marks'!$CQ97)</f>
        <v/>
      </c>
      <c r="F3905" s="327" t="str">
        <f>IF(OR('statement of marks'!$CQ97="",F3899=""),"",'statement of marks'!$CQ97)</f>
        <v/>
      </c>
      <c r="G3905" s="327" t="str">
        <f>IF(OR('statement of marks'!$CQ97="",G3899=""),"",'statement of marks'!$CQ97)</f>
        <v/>
      </c>
      <c r="H3905" s="321"/>
    </row>
    <row r="3906" spans="1:8" ht="18.25" customHeight="1">
      <c r="A3906" s="305"/>
      <c r="B3906" s="328" t="s">
        <v>624</v>
      </c>
      <c r="C3906" s="329" t="str">
        <f>C3899</f>
        <v/>
      </c>
      <c r="D3906" s="329" t="str">
        <f>D3899</f>
        <v/>
      </c>
      <c r="E3906" s="330" t="str">
        <f>E3899</f>
        <v/>
      </c>
      <c r="F3906" s="329" t="str">
        <f>F3899</f>
        <v/>
      </c>
      <c r="G3906" s="329" t="str">
        <f>G3899</f>
        <v/>
      </c>
      <c r="H3906" s="321"/>
    </row>
    <row r="3907" spans="1:8" ht="18.25" customHeight="1">
      <c r="A3907" s="305"/>
      <c r="B3907" s="350" t="str">
        <f>'statement of marks'!$CV$5</f>
        <v>Nk= mifLFkfr</v>
      </c>
      <c r="C3907" s="331"/>
      <c r="D3907" s="331"/>
      <c r="E3907" s="332" t="str">
        <f>IF(OR('statement of marks'!$CV97="",E3899=""),"",'statement of marks'!$CV97)</f>
        <v/>
      </c>
      <c r="F3907" s="332" t="str">
        <f>IF(OR('statement of marks'!$CV97="",F3899=""),"",'statement of marks'!$CV97)</f>
        <v/>
      </c>
      <c r="G3907" s="332" t="str">
        <f>IF(OR('statement of marks'!$CV97="",G3899=""),"",'statement of marks'!$CV97)</f>
        <v/>
      </c>
      <c r="H3907" s="321"/>
    </row>
    <row r="3908" spans="1:8" ht="18.25" customHeight="1">
      <c r="A3908" s="305"/>
      <c r="B3908" s="350" t="str">
        <f>'statement of marks'!$CU$5</f>
        <v>dqy ehfVax</v>
      </c>
      <c r="C3908" s="333"/>
      <c r="D3908" s="333"/>
      <c r="E3908" s="333" t="str">
        <f>IF(OR('statement of marks'!$CU97="",E3899=""),"",'statement of marks'!$CU97)</f>
        <v/>
      </c>
      <c r="F3908" s="333" t="str">
        <f>IF(OR('statement of marks'!$CU97="",F3899=""),"",'statement of marks'!$CU97)</f>
        <v/>
      </c>
      <c r="G3908" s="333" t="str">
        <f>IF(OR('statement of marks'!$CU97="",G3899=""),"",'statement of marks'!$CU97)</f>
        <v/>
      </c>
      <c r="H3908" s="321"/>
    </row>
    <row r="3909" spans="1:8" ht="18.25" customHeight="1">
      <c r="A3909" s="305"/>
      <c r="B3909" s="350" t="s">
        <v>600</v>
      </c>
      <c r="C3909" s="333" t="str">
        <f>IF(OR(C3907="",C3908=""),"",C3907/C3908*100)</f>
        <v/>
      </c>
      <c r="D3909" s="333" t="str">
        <f t="shared" ref="D3909:G3909" si="93">IF(OR(D3907="",D3908=""),"",D3907/D3908*100)</f>
        <v/>
      </c>
      <c r="E3909" s="333" t="str">
        <f t="shared" si="93"/>
        <v/>
      </c>
      <c r="F3909" s="333" t="str">
        <f t="shared" si="93"/>
        <v/>
      </c>
      <c r="G3909" s="333" t="str">
        <f t="shared" si="93"/>
        <v/>
      </c>
      <c r="H3909" s="321"/>
    </row>
    <row r="3910" spans="1:8" ht="18.25" customHeight="1">
      <c r="A3910" s="305"/>
      <c r="B3910" s="350" t="s">
        <v>601</v>
      </c>
      <c r="C3910" s="333"/>
      <c r="D3910" s="333"/>
      <c r="E3910" s="333"/>
      <c r="F3910" s="333"/>
      <c r="G3910" s="333"/>
      <c r="H3910" s="321"/>
    </row>
    <row r="3911" spans="1:8" ht="18.25" customHeight="1">
      <c r="A3911" s="305"/>
      <c r="B3911" s="351" t="s">
        <v>598</v>
      </c>
      <c r="C3911" s="1028" t="str">
        <f>IF('statement of marks'!DE97="","",'statement of marks'!DE97)</f>
        <v/>
      </c>
      <c r="D3911" s="1029"/>
      <c r="E3911" s="1029"/>
      <c r="F3911" s="1029"/>
      <c r="G3911" s="1029"/>
      <c r="H3911" s="1030"/>
    </row>
    <row r="3912" spans="1:8" ht="18.25" customHeight="1">
      <c r="A3912" s="1033"/>
      <c r="B3912" s="1034"/>
      <c r="C3912" s="1026"/>
      <c r="D3912" s="1026"/>
      <c r="E3912" s="1026"/>
      <c r="F3912" s="1026"/>
      <c r="G3912" s="1026"/>
      <c r="H3912" s="1027"/>
    </row>
    <row r="3913" spans="1:8" ht="18.25" customHeight="1" thickBot="1">
      <c r="A3913" s="1031" t="s">
        <v>603</v>
      </c>
      <c r="B3913" s="1032"/>
      <c r="C3913" s="1032" t="s">
        <v>66</v>
      </c>
      <c r="D3913" s="1032"/>
      <c r="E3913" s="1032"/>
      <c r="F3913" s="1035" t="s">
        <v>604</v>
      </c>
      <c r="G3913" s="1035"/>
      <c r="H3913" s="1036"/>
    </row>
    <row r="3914" spans="1:8" ht="18.25" customHeight="1">
      <c r="A3914" s="1015" t="s">
        <v>572</v>
      </c>
      <c r="B3914" s="1016"/>
      <c r="C3914" s="1016"/>
      <c r="D3914" s="1016"/>
      <c r="E3914" s="1016"/>
      <c r="F3914" s="1016"/>
      <c r="G3914" s="1016"/>
      <c r="H3914" s="1017"/>
    </row>
    <row r="3915" spans="1:8" ht="18.25" customHeight="1">
      <c r="A3915" s="1018" t="s">
        <v>591</v>
      </c>
      <c r="B3915" s="1019"/>
      <c r="C3915" s="1019"/>
      <c r="D3915" s="1019"/>
      <c r="E3915" s="1019"/>
      <c r="F3915" s="1019"/>
      <c r="G3915" s="1019"/>
      <c r="H3915" s="1020"/>
    </row>
    <row r="3916" spans="1:8" ht="18.25" customHeight="1">
      <c r="A3916" s="305"/>
      <c r="B3916" s="1021" t="s">
        <v>67</v>
      </c>
      <c r="C3916" s="1021"/>
      <c r="D3916" s="306">
        <f>YEAR(details!F98)</f>
        <v>1900</v>
      </c>
      <c r="E3916" s="352" t="s">
        <v>574</v>
      </c>
      <c r="F3916" s="308" t="str">
        <f>'statement of marks'!$F$3</f>
        <v>2015-16</v>
      </c>
      <c r="G3916" s="1021" t="s">
        <v>575</v>
      </c>
      <c r="H3916" s="1022"/>
    </row>
    <row r="3917" spans="1:8" ht="18.25" customHeight="1">
      <c r="A3917" s="305"/>
      <c r="B3917" s="1000" t="s">
        <v>573</v>
      </c>
      <c r="C3917" s="1001"/>
      <c r="D3917" s="1013" t="str">
        <f>'statement of marks'!$A$1</f>
        <v>jk- ck- ek/;fed fo|ky; uohu] fuEckgsM+k</v>
      </c>
      <c r="E3917" s="1013"/>
      <c r="F3917" s="1013"/>
      <c r="G3917" s="1013"/>
      <c r="H3917" s="1014"/>
    </row>
    <row r="3918" spans="1:8" ht="18.25" customHeight="1">
      <c r="A3918" s="305"/>
      <c r="B3918" s="1000" t="str">
        <f>'statement of marks'!$H$3</f>
        <v xml:space="preserve">fo|ky; dk Mkbl dksM+ </v>
      </c>
      <c r="C3918" s="1001"/>
      <c r="D3918" s="1009" t="str">
        <f>'statement of marks'!$I$3</f>
        <v>00001</v>
      </c>
      <c r="E3918" s="1010"/>
      <c r="F3918" s="1011"/>
      <c r="G3918" s="1011"/>
      <c r="H3918" s="1012"/>
    </row>
    <row r="3919" spans="1:8" ht="18.25" customHeight="1">
      <c r="A3919" s="305"/>
      <c r="B3919" s="1000" t="s">
        <v>560</v>
      </c>
      <c r="C3919" s="1001"/>
      <c r="D3919" s="1013" t="str">
        <f>IF('statement of marks'!H98="","",'statement of marks'!H98)</f>
        <v>v 092</v>
      </c>
      <c r="E3919" s="1013"/>
      <c r="F3919" s="1013"/>
      <c r="G3919" s="1013"/>
      <c r="H3919" s="1014"/>
    </row>
    <row r="3920" spans="1:8" ht="18.25" customHeight="1">
      <c r="A3920" s="305"/>
      <c r="B3920" s="1000" t="s">
        <v>576</v>
      </c>
      <c r="C3920" s="1001"/>
      <c r="D3920" s="309" t="str">
        <f>IF('statement of marks'!C98="B","Nk=",IF('statement of marks'!C98="G","Nk=k",""))</f>
        <v/>
      </c>
      <c r="E3920" s="353" t="s">
        <v>566</v>
      </c>
      <c r="F3920" s="1040" t="str">
        <f>IF('statement of marks'!B98="","",'statement of marks'!B98)</f>
        <v/>
      </c>
      <c r="G3920" s="1040"/>
      <c r="H3920" s="1041"/>
    </row>
    <row r="3921" spans="1:8" ht="18.25" customHeight="1">
      <c r="A3921" s="305"/>
      <c r="B3921" s="1000" t="s">
        <v>562</v>
      </c>
      <c r="C3921" s="1001"/>
      <c r="D3921" s="1013" t="str">
        <f>IF('statement of marks'!J98="","",'statement of marks'!J98)</f>
        <v>l 092</v>
      </c>
      <c r="E3921" s="1013"/>
      <c r="F3921" s="1013"/>
      <c r="G3921" s="1013"/>
      <c r="H3921" s="1014"/>
    </row>
    <row r="3922" spans="1:8" ht="18.25" customHeight="1">
      <c r="A3922" s="305"/>
      <c r="B3922" s="1000" t="s">
        <v>561</v>
      </c>
      <c r="C3922" s="1001"/>
      <c r="D3922" s="1013" t="str">
        <f>IF('statement of marks'!I98="","",'statement of marks'!I98)</f>
        <v>c 092</v>
      </c>
      <c r="E3922" s="1013"/>
      <c r="F3922" s="1013"/>
      <c r="G3922" s="1013"/>
      <c r="H3922" s="1014"/>
    </row>
    <row r="3923" spans="1:8" ht="18.25" customHeight="1">
      <c r="A3923" s="305"/>
      <c r="B3923" s="1000" t="s">
        <v>578</v>
      </c>
      <c r="C3923" s="1001"/>
      <c r="D3923" s="1013" t="str">
        <f>IF(details!M98="","",details!M98)</f>
        <v/>
      </c>
      <c r="E3923" s="1013"/>
      <c r="F3923" s="1013"/>
      <c r="G3923" s="1013"/>
      <c r="H3923" s="1014"/>
    </row>
    <row r="3924" spans="1:8" ht="18.25" customHeight="1">
      <c r="A3924" s="305"/>
      <c r="B3924" s="1000" t="s">
        <v>623</v>
      </c>
      <c r="C3924" s="1001"/>
      <c r="D3924" s="1013" t="str">
        <f>IF(details!N98="","",details!N98)</f>
        <v/>
      </c>
      <c r="E3924" s="1013"/>
      <c r="F3924" s="1013"/>
      <c r="G3924" s="1013"/>
      <c r="H3924" s="1014"/>
    </row>
    <row r="3925" spans="1:8" ht="18.25" customHeight="1">
      <c r="A3925" s="305"/>
      <c r="B3925" s="1000" t="s">
        <v>64</v>
      </c>
      <c r="C3925" s="1001"/>
      <c r="D3925" s="311" t="str">
        <f>'statement of marks'!$D$3</f>
        <v>2 A</v>
      </c>
      <c r="E3925" s="312" t="s">
        <v>564</v>
      </c>
      <c r="F3925" s="313" t="str">
        <f>IF('statement of marks'!E98="","",'statement of marks'!E98)</f>
        <v/>
      </c>
      <c r="G3925" s="312" t="s">
        <v>577</v>
      </c>
      <c r="H3925" s="314" t="str">
        <f>IF(details!F98="","",details!F98)</f>
        <v/>
      </c>
    </row>
    <row r="3926" spans="1:8" ht="18.25" customHeight="1">
      <c r="A3926" s="305"/>
      <c r="B3926" s="1000" t="s">
        <v>567</v>
      </c>
      <c r="C3926" s="1001"/>
      <c r="D3926" s="1044" t="str">
        <f>IF('statement of marks'!F98="","",'statement of marks'!F98)</f>
        <v/>
      </c>
      <c r="E3926" s="1044"/>
      <c r="F3926" s="1044"/>
      <c r="G3926" s="1044"/>
      <c r="H3926" s="1045"/>
    </row>
    <row r="3927" spans="1:8" ht="18.25" customHeight="1">
      <c r="A3927" s="305"/>
      <c r="B3927" s="1000" t="s">
        <v>568</v>
      </c>
      <c r="C3927" s="1001"/>
      <c r="D3927" s="1037" t="str">
        <f>IF('statement of marks'!G98="","",'statement of marks'!G98)</f>
        <v/>
      </c>
      <c r="E3927" s="1037"/>
      <c r="F3927" s="1037"/>
      <c r="G3927" s="1037"/>
      <c r="H3927" s="1038"/>
    </row>
    <row r="3928" spans="1:8" ht="18.25" customHeight="1">
      <c r="A3928" s="305"/>
      <c r="B3928" s="1023" t="s">
        <v>579</v>
      </c>
      <c r="C3928" s="1024"/>
      <c r="D3928" s="1024"/>
      <c r="E3928" s="1025"/>
      <c r="F3928" s="1046" t="str">
        <f>IF(details!P98="","",details!P98)</f>
        <v/>
      </c>
      <c r="G3928" s="1046"/>
      <c r="H3928" s="1047"/>
    </row>
    <row r="3929" spans="1:8" ht="18.25" customHeight="1">
      <c r="A3929" s="305"/>
      <c r="B3929" s="1000" t="s">
        <v>583</v>
      </c>
      <c r="C3929" s="1001"/>
      <c r="D3929" s="1013" t="str">
        <f>IF(details!L98="","",details!L98)</f>
        <v>Ik 092</v>
      </c>
      <c r="E3929" s="1013"/>
      <c r="F3929" s="1013"/>
      <c r="G3929" s="1013"/>
      <c r="H3929" s="1014"/>
    </row>
    <row r="3930" spans="1:8" ht="18.25" customHeight="1">
      <c r="A3930" s="305"/>
      <c r="B3930" s="1000" t="s">
        <v>584</v>
      </c>
      <c r="C3930" s="1001"/>
      <c r="D3930" s="1013" t="str">
        <f>IF(details!O98="","",details!O98)</f>
        <v/>
      </c>
      <c r="E3930" s="1013"/>
      <c r="F3930" s="1013"/>
      <c r="G3930" s="1013"/>
      <c r="H3930" s="1014"/>
    </row>
    <row r="3931" spans="1:8" ht="18.25" customHeight="1">
      <c r="A3931" s="305"/>
      <c r="B3931" s="1000" t="s">
        <v>585</v>
      </c>
      <c r="C3931" s="1001"/>
      <c r="D3931" s="354" t="str">
        <f>IF('statement of marks'!CX98="mRrh.kZ",'statement of marks'!$D$3,"")</f>
        <v/>
      </c>
      <c r="E3931" s="1003" t="s">
        <v>586</v>
      </c>
      <c r="F3931" s="1003"/>
      <c r="G3931" s="1042" t="str">
        <f>IF(D3931="","",D3931+1)</f>
        <v/>
      </c>
      <c r="H3931" s="1043"/>
    </row>
    <row r="3932" spans="1:8" ht="18.25" customHeight="1">
      <c r="A3932" s="305"/>
      <c r="B3932" s="1000" t="s">
        <v>587</v>
      </c>
      <c r="C3932" s="1001"/>
      <c r="D3932" s="1049">
        <f>IF(details!$L$4="","",details!$L$4)</f>
        <v>42460</v>
      </c>
      <c r="E3932" s="1050"/>
      <c r="F3932" s="1003"/>
      <c r="G3932" s="1003"/>
      <c r="H3932" s="1048"/>
    </row>
    <row r="3933" spans="1:8" ht="18.25" customHeight="1">
      <c r="A3933" s="305"/>
      <c r="B3933" s="1003"/>
      <c r="C3933" s="1003"/>
      <c r="D3933" s="1004"/>
      <c r="E3933" s="1005"/>
      <c r="F3933" s="1002"/>
      <c r="G3933" s="1002"/>
      <c r="H3933" s="1008"/>
    </row>
    <row r="3934" spans="1:8" ht="18.25" customHeight="1">
      <c r="A3934" s="305"/>
      <c r="B3934" s="1003" t="str">
        <f>IF(details!$H$4="","",details!$H$4)</f>
        <v>Jherh js[kk oekZ</v>
      </c>
      <c r="C3934" s="1003"/>
      <c r="D3934" s="1004"/>
      <c r="E3934" s="1005"/>
      <c r="F3934" s="1002" t="str">
        <f>IF(details!$E$4="","",details!$E$4)</f>
        <v>Jh jk/ks';ke tk'kh</v>
      </c>
      <c r="G3934" s="1002"/>
      <c r="H3934" s="1008"/>
    </row>
    <row r="3935" spans="1:8" ht="18.25" customHeight="1">
      <c r="A3935" s="1039" t="s">
        <v>588</v>
      </c>
      <c r="B3935" s="1002"/>
      <c r="C3935" s="1002"/>
      <c r="D3935" s="1002" t="s">
        <v>589</v>
      </c>
      <c r="E3935" s="1002"/>
      <c r="F3935" s="1002" t="s">
        <v>590</v>
      </c>
      <c r="G3935" s="1002"/>
      <c r="H3935" s="1008"/>
    </row>
    <row r="3936" spans="1:8" ht="18.25" customHeight="1">
      <c r="A3936" s="1018" t="s">
        <v>599</v>
      </c>
      <c r="B3936" s="1019"/>
      <c r="C3936" s="1019"/>
      <c r="D3936" s="1019"/>
      <c r="E3936" s="1019"/>
      <c r="F3936" s="1019"/>
      <c r="G3936" s="1019"/>
      <c r="H3936" s="1020"/>
    </row>
    <row r="3937" spans="1:8" ht="18.25" customHeight="1">
      <c r="A3937" s="305"/>
      <c r="B3937" s="351" t="s">
        <v>560</v>
      </c>
      <c r="C3937" s="1013" t="str">
        <f>IF('statement of marks'!H98="","",'statement of marks'!H98)</f>
        <v>v 092</v>
      </c>
      <c r="D3937" s="1013"/>
      <c r="E3937" s="1013"/>
      <c r="F3937" s="1013"/>
      <c r="G3937" s="1013"/>
      <c r="H3937" s="1014"/>
    </row>
    <row r="3938" spans="1:8" ht="18.25" customHeight="1">
      <c r="A3938" s="305"/>
      <c r="B3938" s="351" t="s">
        <v>561</v>
      </c>
      <c r="C3938" s="1013" t="str">
        <f>IF('statement of marks'!I98="","",'statement of marks'!I98)</f>
        <v>c 092</v>
      </c>
      <c r="D3938" s="1013"/>
      <c r="E3938" s="1013"/>
      <c r="F3938" s="1013"/>
      <c r="G3938" s="1013"/>
      <c r="H3938" s="1014"/>
    </row>
    <row r="3939" spans="1:8" ht="18.25" customHeight="1">
      <c r="A3939" s="305"/>
      <c r="B3939" s="351" t="s">
        <v>562</v>
      </c>
      <c r="C3939" s="1013" t="str">
        <f>IF('statement of marks'!J98="","",'statement of marks'!J98)</f>
        <v>l 092</v>
      </c>
      <c r="D3939" s="1013"/>
      <c r="E3939" s="1013"/>
      <c r="F3939" s="1013"/>
      <c r="G3939" s="1013"/>
      <c r="H3939" s="1014"/>
    </row>
    <row r="3940" spans="1:8" ht="18.25" customHeight="1">
      <c r="A3940" s="305"/>
      <c r="B3940" s="351" t="s">
        <v>567</v>
      </c>
      <c r="C3940" s="317" t="str">
        <f>IF('statement of marks'!F98="","",'statement of marks'!F98)</f>
        <v/>
      </c>
      <c r="D3940" s="318" t="s">
        <v>602</v>
      </c>
      <c r="E3940" s="1037" t="str">
        <f>IF('statement of marks'!G98="","",'statement of marks'!G98)</f>
        <v/>
      </c>
      <c r="F3940" s="1037"/>
      <c r="G3940" s="1037"/>
      <c r="H3940" s="1038"/>
    </row>
    <row r="3941" spans="1:8" ht="18.25" customHeight="1">
      <c r="A3941" s="305"/>
      <c r="B3941" s="351" t="s">
        <v>565</v>
      </c>
      <c r="C3941" s="319" t="s">
        <v>592</v>
      </c>
      <c r="D3941" s="320" t="s">
        <v>593</v>
      </c>
      <c r="E3941" s="320" t="s">
        <v>594</v>
      </c>
      <c r="F3941" s="320" t="s">
        <v>595</v>
      </c>
      <c r="G3941" s="320" t="s">
        <v>596</v>
      </c>
      <c r="H3941" s="321"/>
    </row>
    <row r="3942" spans="1:8" ht="18.25" customHeight="1">
      <c r="A3942" s="305"/>
      <c r="B3942" s="350" t="s">
        <v>597</v>
      </c>
      <c r="C3942" s="323" t="str">
        <f>IF(AND('statement of marks'!$D$3=1,'statement of marks'!CX98="mRrh.kZ"),'statement of marks'!$F$3,"")</f>
        <v/>
      </c>
      <c r="D3942" s="323" t="str">
        <f>IF(AND('statement of marks'!$D$3=2,'statement of marks'!CX98="mRrh.kZ"),'statement of marks'!$F$3,"")</f>
        <v/>
      </c>
      <c r="E3942" s="323" t="str">
        <f>IF(AND('statement of marks'!$D$3=3,'statement of marks'!CX98="mRrh.kZ"),'statement of marks'!$F$3,"")</f>
        <v/>
      </c>
      <c r="F3942" s="323" t="str">
        <f>IF(AND('statement of marks'!$D$3=4,'statement of marks'!CX98="mRrh.kZ"),'statement of marks'!$F$3,"")</f>
        <v/>
      </c>
      <c r="G3942" s="323" t="str">
        <f>IF(AND('statement of marks'!$D$3=5,'statement of marks'!CX98="mRrh.kZ"),'statement of marks'!$F$3,"")</f>
        <v/>
      </c>
      <c r="H3942" s="321"/>
    </row>
    <row r="3943" spans="1:8" ht="18.25" customHeight="1">
      <c r="A3943" s="305"/>
      <c r="B3943" s="350" t="str">
        <f>'statement of marks'!$BZ$5</f>
        <v>fgUnh</v>
      </c>
      <c r="C3943" s="324"/>
      <c r="D3943" s="325"/>
      <c r="E3943" s="326" t="str">
        <f>IF(OR('statement of marks'!$CB98="",E3942=""),"",'statement of marks'!$CB98)</f>
        <v/>
      </c>
      <c r="F3943" s="326" t="str">
        <f>IF(OR('statement of marks'!$CB98="",F3942=""),"",'statement of marks'!$CB98)</f>
        <v/>
      </c>
      <c r="G3943" s="326" t="str">
        <f>IF(OR('statement of marks'!$CB98="",G3942=""),"",'statement of marks'!$CB98)</f>
        <v/>
      </c>
      <c r="H3943" s="321"/>
    </row>
    <row r="3944" spans="1:8" ht="18.25" customHeight="1">
      <c r="A3944" s="305"/>
      <c r="B3944" s="350" t="str">
        <f>'statement of marks'!$CC$5</f>
        <v>vaxszth</v>
      </c>
      <c r="C3944" s="324"/>
      <c r="D3944" s="325"/>
      <c r="E3944" s="326" t="str">
        <f>IF(OR('statement of marks'!$CE98="",E3942=""),"",'statement of marks'!$CE98)</f>
        <v/>
      </c>
      <c r="F3944" s="326" t="str">
        <f>IF(OR('statement of marks'!$CE98="",F3942=""),"",'statement of marks'!$CE98)</f>
        <v/>
      </c>
      <c r="G3944" s="326" t="str">
        <f>IF(OR('statement of marks'!$CE98="",G3942=""),"",'statement of marks'!$CE98)</f>
        <v/>
      </c>
      <c r="H3944" s="321"/>
    </row>
    <row r="3945" spans="1:8" ht="18.25" customHeight="1">
      <c r="A3945" s="305"/>
      <c r="B3945" s="350" t="str">
        <f>'statement of marks'!$CF$5</f>
        <v>xf.kr</v>
      </c>
      <c r="C3945" s="324"/>
      <c r="D3945" s="325"/>
      <c r="E3945" s="326" t="str">
        <f>IF(OR('statement of marks'!$CH98="",E3942=""),"",'statement of marks'!$CH98)</f>
        <v/>
      </c>
      <c r="F3945" s="326" t="str">
        <f>IF(OR('statement of marks'!$CH98="",F3942=""),"",'statement of marks'!$CH98)</f>
        <v/>
      </c>
      <c r="G3945" s="326" t="str">
        <f>IF(OR('statement of marks'!$CH98="",G3942=""),"",'statement of marks'!$CH98)</f>
        <v/>
      </c>
      <c r="H3945" s="321"/>
    </row>
    <row r="3946" spans="1:8" ht="18.25" customHeight="1">
      <c r="A3946" s="305"/>
      <c r="B3946" s="350" t="str">
        <f>'statement of marks'!$CI$5</f>
        <v>Ik;kZoj.k v/;;u</v>
      </c>
      <c r="C3946" s="324"/>
      <c r="D3946" s="325"/>
      <c r="E3946" s="326" t="str">
        <f>IF(OR('statement of marks'!$CK98="",E3943=""),"",'statement of marks'!$CK98)</f>
        <v/>
      </c>
      <c r="F3946" s="326" t="str">
        <f>IF(OR('statement of marks'!$CK98="",F3943=""),"",'statement of marks'!$CK98)</f>
        <v/>
      </c>
      <c r="G3946" s="326" t="str">
        <f>IF(OR('statement of marks'!$CK98="",G3943=""),"",'statement of marks'!$CK98)</f>
        <v/>
      </c>
      <c r="H3946" s="321"/>
    </row>
    <row r="3947" spans="1:8" ht="18.25" customHeight="1">
      <c r="A3947" s="305"/>
      <c r="B3947" s="350" t="str">
        <f>'statement of marks'!$CL$5</f>
        <v>dk;kZuqHko</v>
      </c>
      <c r="C3947" s="324"/>
      <c r="D3947" s="325"/>
      <c r="E3947" s="326" t="str">
        <f>IF(OR('statement of marks'!$CN98="",E3942=""),"",'statement of marks'!$CN98)</f>
        <v/>
      </c>
      <c r="F3947" s="326" t="str">
        <f>IF(OR('statement of marks'!$CN98="",F3942=""),"",'statement of marks'!$CN98)</f>
        <v/>
      </c>
      <c r="G3947" s="326" t="str">
        <f>IF(OR('statement of marks'!$CN98="",G3942=""),"",'statement of marks'!$CN98)</f>
        <v/>
      </c>
      <c r="H3947" s="321"/>
    </row>
    <row r="3948" spans="1:8" ht="18.25" customHeight="1">
      <c r="A3948" s="305"/>
      <c r="B3948" s="350" t="str">
        <f>'statement of marks'!$CO$5</f>
        <v>dyk f'k{kk</v>
      </c>
      <c r="C3948" s="324"/>
      <c r="D3948" s="325"/>
      <c r="E3948" s="327" t="str">
        <f>IF(OR('statement of marks'!$CQ98="",E3942=""),"",'statement of marks'!$CQ98)</f>
        <v/>
      </c>
      <c r="F3948" s="327" t="str">
        <f>IF(OR('statement of marks'!$CQ98="",F3942=""),"",'statement of marks'!$CQ98)</f>
        <v/>
      </c>
      <c r="G3948" s="327" t="str">
        <f>IF(OR('statement of marks'!$CQ98="",G3942=""),"",'statement of marks'!$CQ98)</f>
        <v/>
      </c>
      <c r="H3948" s="321"/>
    </row>
    <row r="3949" spans="1:8" ht="18.25" customHeight="1">
      <c r="A3949" s="305"/>
      <c r="B3949" s="328" t="s">
        <v>624</v>
      </c>
      <c r="C3949" s="329" t="str">
        <f>C3942</f>
        <v/>
      </c>
      <c r="D3949" s="329" t="str">
        <f>D3942</f>
        <v/>
      </c>
      <c r="E3949" s="330" t="str">
        <f>E3942</f>
        <v/>
      </c>
      <c r="F3949" s="329" t="str">
        <f>F3942</f>
        <v/>
      </c>
      <c r="G3949" s="329" t="str">
        <f>G3942</f>
        <v/>
      </c>
      <c r="H3949" s="321"/>
    </row>
    <row r="3950" spans="1:8" ht="18.25" customHeight="1">
      <c r="A3950" s="305"/>
      <c r="B3950" s="350" t="str">
        <f>'statement of marks'!$CV$5</f>
        <v>Nk= mifLFkfr</v>
      </c>
      <c r="C3950" s="331"/>
      <c r="D3950" s="331"/>
      <c r="E3950" s="332" t="str">
        <f>IF(OR('statement of marks'!$CV98="",E3942=""),"",'statement of marks'!$CV98)</f>
        <v/>
      </c>
      <c r="F3950" s="332" t="str">
        <f>IF(OR('statement of marks'!$CV98="",F3942=""),"",'statement of marks'!$CV98)</f>
        <v/>
      </c>
      <c r="G3950" s="332" t="str">
        <f>IF(OR('statement of marks'!$CV98="",G3942=""),"",'statement of marks'!$CV98)</f>
        <v/>
      </c>
      <c r="H3950" s="321"/>
    </row>
    <row r="3951" spans="1:8" ht="18.25" customHeight="1">
      <c r="A3951" s="305"/>
      <c r="B3951" s="350" t="str">
        <f>'statement of marks'!$CU$5</f>
        <v>dqy ehfVax</v>
      </c>
      <c r="C3951" s="333"/>
      <c r="D3951" s="333"/>
      <c r="E3951" s="333" t="str">
        <f>IF(OR('statement of marks'!$CU98="",E3942=""),"",'statement of marks'!$CU98)</f>
        <v/>
      </c>
      <c r="F3951" s="333" t="str">
        <f>IF(OR('statement of marks'!$CU98="",F3942=""),"",'statement of marks'!$CU98)</f>
        <v/>
      </c>
      <c r="G3951" s="333" t="str">
        <f>IF(OR('statement of marks'!$CU98="",G3942=""),"",'statement of marks'!$CU98)</f>
        <v/>
      </c>
      <c r="H3951" s="321"/>
    </row>
    <row r="3952" spans="1:8" ht="18.25" customHeight="1">
      <c r="A3952" s="305"/>
      <c r="B3952" s="350" t="s">
        <v>600</v>
      </c>
      <c r="C3952" s="333" t="str">
        <f>IF(OR(C3950="",C3951=""),"",C3950/C3951*100)</f>
        <v/>
      </c>
      <c r="D3952" s="333" t="str">
        <f t="shared" ref="D3952:G3952" si="94">IF(OR(D3950="",D3951=""),"",D3950/D3951*100)</f>
        <v/>
      </c>
      <c r="E3952" s="333" t="str">
        <f t="shared" si="94"/>
        <v/>
      </c>
      <c r="F3952" s="333" t="str">
        <f t="shared" si="94"/>
        <v/>
      </c>
      <c r="G3952" s="333" t="str">
        <f t="shared" si="94"/>
        <v/>
      </c>
      <c r="H3952" s="321"/>
    </row>
    <row r="3953" spans="1:8" ht="18.25" customHeight="1">
      <c r="A3953" s="305"/>
      <c r="B3953" s="350" t="s">
        <v>601</v>
      </c>
      <c r="C3953" s="333"/>
      <c r="D3953" s="333"/>
      <c r="E3953" s="333"/>
      <c r="F3953" s="333"/>
      <c r="G3953" s="333"/>
      <c r="H3953" s="321"/>
    </row>
    <row r="3954" spans="1:8" ht="18.25" customHeight="1">
      <c r="A3954" s="305"/>
      <c r="B3954" s="351" t="s">
        <v>598</v>
      </c>
      <c r="C3954" s="1028" t="str">
        <f>IF('statement of marks'!DE98="","",'statement of marks'!DE98)</f>
        <v/>
      </c>
      <c r="D3954" s="1029"/>
      <c r="E3954" s="1029"/>
      <c r="F3954" s="1029"/>
      <c r="G3954" s="1029"/>
      <c r="H3954" s="1030"/>
    </row>
    <row r="3955" spans="1:8" ht="18.25" customHeight="1">
      <c r="A3955" s="1033"/>
      <c r="B3955" s="1034"/>
      <c r="C3955" s="1026"/>
      <c r="D3955" s="1026"/>
      <c r="E3955" s="1026"/>
      <c r="F3955" s="1026"/>
      <c r="G3955" s="1026"/>
      <c r="H3955" s="1027"/>
    </row>
    <row r="3956" spans="1:8" ht="18.25" customHeight="1" thickBot="1">
      <c r="A3956" s="1031" t="s">
        <v>603</v>
      </c>
      <c r="B3956" s="1032"/>
      <c r="C3956" s="1032" t="s">
        <v>66</v>
      </c>
      <c r="D3956" s="1032"/>
      <c r="E3956" s="1032"/>
      <c r="F3956" s="1035" t="s">
        <v>604</v>
      </c>
      <c r="G3956" s="1035"/>
      <c r="H3956" s="1036"/>
    </row>
    <row r="3957" spans="1:8" ht="18.25" customHeight="1">
      <c r="A3957" s="1015" t="s">
        <v>572</v>
      </c>
      <c r="B3957" s="1016"/>
      <c r="C3957" s="1016"/>
      <c r="D3957" s="1016"/>
      <c r="E3957" s="1016"/>
      <c r="F3957" s="1016"/>
      <c r="G3957" s="1016"/>
      <c r="H3957" s="1017"/>
    </row>
    <row r="3958" spans="1:8" ht="18.25" customHeight="1">
      <c r="A3958" s="1018" t="s">
        <v>591</v>
      </c>
      <c r="B3958" s="1019"/>
      <c r="C3958" s="1019"/>
      <c r="D3958" s="1019"/>
      <c r="E3958" s="1019"/>
      <c r="F3958" s="1019"/>
      <c r="G3958" s="1019"/>
      <c r="H3958" s="1020"/>
    </row>
    <row r="3959" spans="1:8" ht="18.25" customHeight="1">
      <c r="A3959" s="305"/>
      <c r="B3959" s="1021" t="s">
        <v>67</v>
      </c>
      <c r="C3959" s="1021"/>
      <c r="D3959" s="306">
        <f>YEAR(details!F99)</f>
        <v>1900</v>
      </c>
      <c r="E3959" s="352" t="s">
        <v>574</v>
      </c>
      <c r="F3959" s="308" t="str">
        <f>'statement of marks'!$F$3</f>
        <v>2015-16</v>
      </c>
      <c r="G3959" s="1021" t="s">
        <v>575</v>
      </c>
      <c r="H3959" s="1022"/>
    </row>
    <row r="3960" spans="1:8" ht="18.25" customHeight="1">
      <c r="A3960" s="305"/>
      <c r="B3960" s="1000" t="s">
        <v>573</v>
      </c>
      <c r="C3960" s="1001"/>
      <c r="D3960" s="1013" t="str">
        <f>'statement of marks'!$A$1</f>
        <v>jk- ck- ek/;fed fo|ky; uohu] fuEckgsM+k</v>
      </c>
      <c r="E3960" s="1013"/>
      <c r="F3960" s="1013"/>
      <c r="G3960" s="1013"/>
      <c r="H3960" s="1014"/>
    </row>
    <row r="3961" spans="1:8" ht="18.25" customHeight="1">
      <c r="A3961" s="305"/>
      <c r="B3961" s="1000" t="str">
        <f>'statement of marks'!$H$3</f>
        <v xml:space="preserve">fo|ky; dk Mkbl dksM+ </v>
      </c>
      <c r="C3961" s="1001"/>
      <c r="D3961" s="1009" t="str">
        <f>'statement of marks'!$I$3</f>
        <v>00001</v>
      </c>
      <c r="E3961" s="1010"/>
      <c r="F3961" s="1011"/>
      <c r="G3961" s="1011"/>
      <c r="H3961" s="1012"/>
    </row>
    <row r="3962" spans="1:8" ht="18.25" customHeight="1">
      <c r="A3962" s="305"/>
      <c r="B3962" s="1000" t="s">
        <v>560</v>
      </c>
      <c r="C3962" s="1001"/>
      <c r="D3962" s="1013" t="str">
        <f>IF('statement of marks'!H99="","",'statement of marks'!H99)</f>
        <v>v 093</v>
      </c>
      <c r="E3962" s="1013"/>
      <c r="F3962" s="1013"/>
      <c r="G3962" s="1013"/>
      <c r="H3962" s="1014"/>
    </row>
    <row r="3963" spans="1:8" ht="18.25" customHeight="1">
      <c r="A3963" s="305"/>
      <c r="B3963" s="1000" t="s">
        <v>576</v>
      </c>
      <c r="C3963" s="1001"/>
      <c r="D3963" s="309" t="str">
        <f>IF('statement of marks'!C99="B","Nk=",IF('statement of marks'!C99="G","Nk=k",""))</f>
        <v/>
      </c>
      <c r="E3963" s="353" t="s">
        <v>566</v>
      </c>
      <c r="F3963" s="1040" t="str">
        <f>IF('statement of marks'!B99="","",'statement of marks'!B99)</f>
        <v/>
      </c>
      <c r="G3963" s="1040"/>
      <c r="H3963" s="1041"/>
    </row>
    <row r="3964" spans="1:8" ht="18.25" customHeight="1">
      <c r="A3964" s="305"/>
      <c r="B3964" s="1000" t="s">
        <v>562</v>
      </c>
      <c r="C3964" s="1001"/>
      <c r="D3964" s="1013" t="str">
        <f>IF('statement of marks'!J99="","",'statement of marks'!J99)</f>
        <v>l 093</v>
      </c>
      <c r="E3964" s="1013"/>
      <c r="F3964" s="1013"/>
      <c r="G3964" s="1013"/>
      <c r="H3964" s="1014"/>
    </row>
    <row r="3965" spans="1:8" ht="18.25" customHeight="1">
      <c r="A3965" s="305"/>
      <c r="B3965" s="1000" t="s">
        <v>561</v>
      </c>
      <c r="C3965" s="1001"/>
      <c r="D3965" s="1013" t="str">
        <f>IF('statement of marks'!I99="","",'statement of marks'!I99)</f>
        <v>c 093</v>
      </c>
      <c r="E3965" s="1013"/>
      <c r="F3965" s="1013"/>
      <c r="G3965" s="1013"/>
      <c r="H3965" s="1014"/>
    </row>
    <row r="3966" spans="1:8" ht="18.25" customHeight="1">
      <c r="A3966" s="305"/>
      <c r="B3966" s="1000" t="s">
        <v>578</v>
      </c>
      <c r="C3966" s="1001"/>
      <c r="D3966" s="1013" t="str">
        <f>IF(details!M99="","",details!M99)</f>
        <v/>
      </c>
      <c r="E3966" s="1013"/>
      <c r="F3966" s="1013"/>
      <c r="G3966" s="1013"/>
      <c r="H3966" s="1014"/>
    </row>
    <row r="3967" spans="1:8" ht="18.25" customHeight="1">
      <c r="A3967" s="305"/>
      <c r="B3967" s="1000" t="s">
        <v>623</v>
      </c>
      <c r="C3967" s="1001"/>
      <c r="D3967" s="1013" t="str">
        <f>IF(details!N99="","",details!N99)</f>
        <v/>
      </c>
      <c r="E3967" s="1013"/>
      <c r="F3967" s="1013"/>
      <c r="G3967" s="1013"/>
      <c r="H3967" s="1014"/>
    </row>
    <row r="3968" spans="1:8" ht="18.25" customHeight="1">
      <c r="A3968" s="305"/>
      <c r="B3968" s="1000" t="s">
        <v>64</v>
      </c>
      <c r="C3968" s="1001"/>
      <c r="D3968" s="311" t="str">
        <f>'statement of marks'!$D$3</f>
        <v>2 A</v>
      </c>
      <c r="E3968" s="312" t="s">
        <v>564</v>
      </c>
      <c r="F3968" s="313" t="str">
        <f>IF('statement of marks'!E99="","",'statement of marks'!E99)</f>
        <v/>
      </c>
      <c r="G3968" s="312" t="s">
        <v>577</v>
      </c>
      <c r="H3968" s="314" t="str">
        <f>IF(details!F99="","",details!F99)</f>
        <v/>
      </c>
    </row>
    <row r="3969" spans="1:8" ht="18.25" customHeight="1">
      <c r="A3969" s="305"/>
      <c r="B3969" s="1000" t="s">
        <v>567</v>
      </c>
      <c r="C3969" s="1001"/>
      <c r="D3969" s="1044" t="str">
        <f>IF('statement of marks'!F99="","",'statement of marks'!F99)</f>
        <v/>
      </c>
      <c r="E3969" s="1044"/>
      <c r="F3969" s="1044"/>
      <c r="G3969" s="1044"/>
      <c r="H3969" s="1045"/>
    </row>
    <row r="3970" spans="1:8" ht="18.25" customHeight="1">
      <c r="A3970" s="305"/>
      <c r="B3970" s="1000" t="s">
        <v>568</v>
      </c>
      <c r="C3970" s="1001"/>
      <c r="D3970" s="1037" t="str">
        <f>IF('statement of marks'!G99="","",'statement of marks'!G99)</f>
        <v/>
      </c>
      <c r="E3970" s="1037"/>
      <c r="F3970" s="1037"/>
      <c r="G3970" s="1037"/>
      <c r="H3970" s="1038"/>
    </row>
    <row r="3971" spans="1:8" ht="18.25" customHeight="1">
      <c r="A3971" s="305"/>
      <c r="B3971" s="1023" t="s">
        <v>579</v>
      </c>
      <c r="C3971" s="1024"/>
      <c r="D3971" s="1024"/>
      <c r="E3971" s="1025"/>
      <c r="F3971" s="1046" t="str">
        <f>IF(details!P99="","",details!P99)</f>
        <v/>
      </c>
      <c r="G3971" s="1046"/>
      <c r="H3971" s="1047"/>
    </row>
    <row r="3972" spans="1:8" ht="18.25" customHeight="1">
      <c r="A3972" s="305"/>
      <c r="B3972" s="1000" t="s">
        <v>583</v>
      </c>
      <c r="C3972" s="1001"/>
      <c r="D3972" s="1013" t="str">
        <f>IF(details!L99="","",details!L99)</f>
        <v>Ik 093</v>
      </c>
      <c r="E3972" s="1013"/>
      <c r="F3972" s="1013"/>
      <c r="G3972" s="1013"/>
      <c r="H3972" s="1014"/>
    </row>
    <row r="3973" spans="1:8" ht="18.25" customHeight="1">
      <c r="A3973" s="305"/>
      <c r="B3973" s="1000" t="s">
        <v>584</v>
      </c>
      <c r="C3973" s="1001"/>
      <c r="D3973" s="1013" t="str">
        <f>IF(details!O99="","",details!O99)</f>
        <v/>
      </c>
      <c r="E3973" s="1013"/>
      <c r="F3973" s="1013"/>
      <c r="G3973" s="1013"/>
      <c r="H3973" s="1014"/>
    </row>
    <row r="3974" spans="1:8" ht="18.25" customHeight="1">
      <c r="A3974" s="305"/>
      <c r="B3974" s="1000" t="s">
        <v>585</v>
      </c>
      <c r="C3974" s="1001"/>
      <c r="D3974" s="354" t="str">
        <f>IF('statement of marks'!CX99="mRrh.kZ",'statement of marks'!$D$3,"")</f>
        <v/>
      </c>
      <c r="E3974" s="1003" t="s">
        <v>586</v>
      </c>
      <c r="F3974" s="1003"/>
      <c r="G3974" s="1042" t="str">
        <f>IF(D3974="","",D3974+1)</f>
        <v/>
      </c>
      <c r="H3974" s="1043"/>
    </row>
    <row r="3975" spans="1:8" ht="18.25" customHeight="1">
      <c r="A3975" s="305"/>
      <c r="B3975" s="1000" t="s">
        <v>587</v>
      </c>
      <c r="C3975" s="1001"/>
      <c r="D3975" s="1049">
        <f>IF(details!$L$4="","",details!$L$4)</f>
        <v>42460</v>
      </c>
      <c r="E3975" s="1050"/>
      <c r="F3975" s="1003"/>
      <c r="G3975" s="1003"/>
      <c r="H3975" s="1048"/>
    </row>
    <row r="3976" spans="1:8" ht="18.25" customHeight="1">
      <c r="A3976" s="305"/>
      <c r="B3976" s="1003"/>
      <c r="C3976" s="1003"/>
      <c r="D3976" s="1004"/>
      <c r="E3976" s="1005"/>
      <c r="F3976" s="1002"/>
      <c r="G3976" s="1002"/>
      <c r="H3976" s="1008"/>
    </row>
    <row r="3977" spans="1:8" ht="18.25" customHeight="1">
      <c r="A3977" s="305"/>
      <c r="B3977" s="1003" t="str">
        <f>IF(details!$H$4="","",details!$H$4)</f>
        <v>Jherh js[kk oekZ</v>
      </c>
      <c r="C3977" s="1003"/>
      <c r="D3977" s="1004"/>
      <c r="E3977" s="1005"/>
      <c r="F3977" s="1002" t="str">
        <f>IF(details!$E$4="","",details!$E$4)</f>
        <v>Jh jk/ks';ke tk'kh</v>
      </c>
      <c r="G3977" s="1002"/>
      <c r="H3977" s="1008"/>
    </row>
    <row r="3978" spans="1:8" ht="18.25" customHeight="1">
      <c r="A3978" s="1039" t="s">
        <v>588</v>
      </c>
      <c r="B3978" s="1002"/>
      <c r="C3978" s="1002"/>
      <c r="D3978" s="1002" t="s">
        <v>589</v>
      </c>
      <c r="E3978" s="1002"/>
      <c r="F3978" s="1002" t="s">
        <v>590</v>
      </c>
      <c r="G3978" s="1002"/>
      <c r="H3978" s="1008"/>
    </row>
    <row r="3979" spans="1:8" ht="18.25" customHeight="1">
      <c r="A3979" s="1018" t="s">
        <v>599</v>
      </c>
      <c r="B3979" s="1019"/>
      <c r="C3979" s="1019"/>
      <c r="D3979" s="1019"/>
      <c r="E3979" s="1019"/>
      <c r="F3979" s="1019"/>
      <c r="G3979" s="1019"/>
      <c r="H3979" s="1020"/>
    </row>
    <row r="3980" spans="1:8" ht="18.25" customHeight="1">
      <c r="A3980" s="305"/>
      <c r="B3980" s="351" t="s">
        <v>560</v>
      </c>
      <c r="C3980" s="1013" t="str">
        <f>IF('statement of marks'!H99="","",'statement of marks'!H99)</f>
        <v>v 093</v>
      </c>
      <c r="D3980" s="1013"/>
      <c r="E3980" s="1013"/>
      <c r="F3980" s="1013"/>
      <c r="G3980" s="1013"/>
      <c r="H3980" s="1014"/>
    </row>
    <row r="3981" spans="1:8" ht="18.25" customHeight="1">
      <c r="A3981" s="305"/>
      <c r="B3981" s="351" t="s">
        <v>561</v>
      </c>
      <c r="C3981" s="1013" t="str">
        <f>IF('statement of marks'!I99="","",'statement of marks'!I99)</f>
        <v>c 093</v>
      </c>
      <c r="D3981" s="1013"/>
      <c r="E3981" s="1013"/>
      <c r="F3981" s="1013"/>
      <c r="G3981" s="1013"/>
      <c r="H3981" s="1014"/>
    </row>
    <row r="3982" spans="1:8" ht="18.25" customHeight="1">
      <c r="A3982" s="305"/>
      <c r="B3982" s="351" t="s">
        <v>562</v>
      </c>
      <c r="C3982" s="1013" t="str">
        <f>IF('statement of marks'!J99="","",'statement of marks'!J99)</f>
        <v>l 093</v>
      </c>
      <c r="D3982" s="1013"/>
      <c r="E3982" s="1013"/>
      <c r="F3982" s="1013"/>
      <c r="G3982" s="1013"/>
      <c r="H3982" s="1014"/>
    </row>
    <row r="3983" spans="1:8" ht="18.25" customHeight="1">
      <c r="A3983" s="305"/>
      <c r="B3983" s="351" t="s">
        <v>567</v>
      </c>
      <c r="C3983" s="317" t="str">
        <f>IF('statement of marks'!F99="","",'statement of marks'!F99)</f>
        <v/>
      </c>
      <c r="D3983" s="318" t="s">
        <v>602</v>
      </c>
      <c r="E3983" s="1037" t="str">
        <f>IF('statement of marks'!G99="","",'statement of marks'!G99)</f>
        <v/>
      </c>
      <c r="F3983" s="1037"/>
      <c r="G3983" s="1037"/>
      <c r="H3983" s="1038"/>
    </row>
    <row r="3984" spans="1:8" ht="18.25" customHeight="1">
      <c r="A3984" s="305"/>
      <c r="B3984" s="351" t="s">
        <v>565</v>
      </c>
      <c r="C3984" s="319" t="s">
        <v>592</v>
      </c>
      <c r="D3984" s="320" t="s">
        <v>593</v>
      </c>
      <c r="E3984" s="320" t="s">
        <v>594</v>
      </c>
      <c r="F3984" s="320" t="s">
        <v>595</v>
      </c>
      <c r="G3984" s="320" t="s">
        <v>596</v>
      </c>
      <c r="H3984" s="321"/>
    </row>
    <row r="3985" spans="1:8" ht="18.25" customHeight="1">
      <c r="A3985" s="305"/>
      <c r="B3985" s="350" t="s">
        <v>597</v>
      </c>
      <c r="C3985" s="323" t="str">
        <f>IF(AND('statement of marks'!$D$3=1,'statement of marks'!CX99="mRrh.kZ"),'statement of marks'!$F$3,"")</f>
        <v/>
      </c>
      <c r="D3985" s="323" t="str">
        <f>IF(AND('statement of marks'!$D$3=2,'statement of marks'!CX99="mRrh.kZ"),'statement of marks'!$F$3,"")</f>
        <v/>
      </c>
      <c r="E3985" s="323" t="str">
        <f>IF(AND('statement of marks'!$D$3=3,'statement of marks'!CX99="mRrh.kZ"),'statement of marks'!$F$3,"")</f>
        <v/>
      </c>
      <c r="F3985" s="323" t="str">
        <f>IF(AND('statement of marks'!$D$3=4,'statement of marks'!CX99="mRrh.kZ"),'statement of marks'!$F$3,"")</f>
        <v/>
      </c>
      <c r="G3985" s="323" t="str">
        <f>IF(AND('statement of marks'!$D$3=5,'statement of marks'!CX99="mRrh.kZ"),'statement of marks'!$F$3,"")</f>
        <v/>
      </c>
      <c r="H3985" s="321"/>
    </row>
    <row r="3986" spans="1:8" ht="18.25" customHeight="1">
      <c r="A3986" s="305"/>
      <c r="B3986" s="350" t="str">
        <f>'statement of marks'!$BZ$5</f>
        <v>fgUnh</v>
      </c>
      <c r="C3986" s="324"/>
      <c r="D3986" s="325"/>
      <c r="E3986" s="326" t="str">
        <f>IF(OR('statement of marks'!$CB99="",E3985=""),"",'statement of marks'!$CB99)</f>
        <v/>
      </c>
      <c r="F3986" s="326" t="str">
        <f>IF(OR('statement of marks'!$CB99="",F3985=""),"",'statement of marks'!$CB99)</f>
        <v/>
      </c>
      <c r="G3986" s="326" t="str">
        <f>IF(OR('statement of marks'!$CB99="",G3985=""),"",'statement of marks'!$CB99)</f>
        <v/>
      </c>
      <c r="H3986" s="321"/>
    </row>
    <row r="3987" spans="1:8" ht="18.25" customHeight="1">
      <c r="A3987" s="305"/>
      <c r="B3987" s="350" t="str">
        <f>'statement of marks'!$CC$5</f>
        <v>vaxszth</v>
      </c>
      <c r="C3987" s="324"/>
      <c r="D3987" s="325"/>
      <c r="E3987" s="326" t="str">
        <f>IF(OR('statement of marks'!$CE99="",E3985=""),"",'statement of marks'!$CE99)</f>
        <v/>
      </c>
      <c r="F3987" s="326" t="str">
        <f>IF(OR('statement of marks'!$CE99="",F3985=""),"",'statement of marks'!$CE99)</f>
        <v/>
      </c>
      <c r="G3987" s="326" t="str">
        <f>IF(OR('statement of marks'!$CE99="",G3985=""),"",'statement of marks'!$CE99)</f>
        <v/>
      </c>
      <c r="H3987" s="321"/>
    </row>
    <row r="3988" spans="1:8" ht="18.25" customHeight="1">
      <c r="A3988" s="305"/>
      <c r="B3988" s="350" t="str">
        <f>'statement of marks'!$CF$5</f>
        <v>xf.kr</v>
      </c>
      <c r="C3988" s="324"/>
      <c r="D3988" s="325"/>
      <c r="E3988" s="326" t="str">
        <f>IF(OR('statement of marks'!$CH99="",E3985=""),"",'statement of marks'!$CH99)</f>
        <v/>
      </c>
      <c r="F3988" s="326" t="str">
        <f>IF(OR('statement of marks'!$CH99="",F3985=""),"",'statement of marks'!$CH99)</f>
        <v/>
      </c>
      <c r="G3988" s="326" t="str">
        <f>IF(OR('statement of marks'!$CH99="",G3985=""),"",'statement of marks'!$CH99)</f>
        <v/>
      </c>
      <c r="H3988" s="321"/>
    </row>
    <row r="3989" spans="1:8" ht="18.25" customHeight="1">
      <c r="A3989" s="305"/>
      <c r="B3989" s="350" t="str">
        <f>'statement of marks'!$CI$5</f>
        <v>Ik;kZoj.k v/;;u</v>
      </c>
      <c r="C3989" s="324"/>
      <c r="D3989" s="325"/>
      <c r="E3989" s="326" t="str">
        <f>IF(OR('statement of marks'!$CK99="",E3986=""),"",'statement of marks'!$CK99)</f>
        <v/>
      </c>
      <c r="F3989" s="326" t="str">
        <f>IF(OR('statement of marks'!$CK99="",F3986=""),"",'statement of marks'!$CK99)</f>
        <v/>
      </c>
      <c r="G3989" s="326" t="str">
        <f>IF(OR('statement of marks'!$CK99="",G3986=""),"",'statement of marks'!$CK99)</f>
        <v/>
      </c>
      <c r="H3989" s="321"/>
    </row>
    <row r="3990" spans="1:8" ht="18.25" customHeight="1">
      <c r="A3990" s="305"/>
      <c r="B3990" s="350" t="str">
        <f>'statement of marks'!$CL$5</f>
        <v>dk;kZuqHko</v>
      </c>
      <c r="C3990" s="324"/>
      <c r="D3990" s="325"/>
      <c r="E3990" s="326" t="str">
        <f>IF(OR('statement of marks'!$CN99="",E3985=""),"",'statement of marks'!$CN99)</f>
        <v/>
      </c>
      <c r="F3990" s="326" t="str">
        <f>IF(OR('statement of marks'!$CN99="",F3985=""),"",'statement of marks'!$CN99)</f>
        <v/>
      </c>
      <c r="G3990" s="326" t="str">
        <f>IF(OR('statement of marks'!$CN99="",G3985=""),"",'statement of marks'!$CN99)</f>
        <v/>
      </c>
      <c r="H3990" s="321"/>
    </row>
    <row r="3991" spans="1:8" ht="18.25" customHeight="1">
      <c r="A3991" s="305"/>
      <c r="B3991" s="350" t="str">
        <f>'statement of marks'!$CO$5</f>
        <v>dyk f'k{kk</v>
      </c>
      <c r="C3991" s="324"/>
      <c r="D3991" s="325"/>
      <c r="E3991" s="327" t="str">
        <f>IF(OR('statement of marks'!$CQ99="",E3985=""),"",'statement of marks'!$CQ99)</f>
        <v/>
      </c>
      <c r="F3991" s="327" t="str">
        <f>IF(OR('statement of marks'!$CQ99="",F3985=""),"",'statement of marks'!$CQ99)</f>
        <v/>
      </c>
      <c r="G3991" s="327" t="str">
        <f>IF(OR('statement of marks'!$CQ99="",G3985=""),"",'statement of marks'!$CQ99)</f>
        <v/>
      </c>
      <c r="H3991" s="321"/>
    </row>
    <row r="3992" spans="1:8" ht="18.25" customHeight="1">
      <c r="A3992" s="305"/>
      <c r="B3992" s="328" t="s">
        <v>624</v>
      </c>
      <c r="C3992" s="329" t="str">
        <f>C3985</f>
        <v/>
      </c>
      <c r="D3992" s="329" t="str">
        <f>D3985</f>
        <v/>
      </c>
      <c r="E3992" s="330" t="str">
        <f>E3985</f>
        <v/>
      </c>
      <c r="F3992" s="329" t="str">
        <f>F3985</f>
        <v/>
      </c>
      <c r="G3992" s="329" t="str">
        <f>G3985</f>
        <v/>
      </c>
      <c r="H3992" s="321"/>
    </row>
    <row r="3993" spans="1:8" ht="18.25" customHeight="1">
      <c r="A3993" s="305"/>
      <c r="B3993" s="350" t="str">
        <f>'statement of marks'!$CV$5</f>
        <v>Nk= mifLFkfr</v>
      </c>
      <c r="C3993" s="331"/>
      <c r="D3993" s="331"/>
      <c r="E3993" s="332" t="str">
        <f>IF(OR('statement of marks'!$CV99="",E3985=""),"",'statement of marks'!$CV99)</f>
        <v/>
      </c>
      <c r="F3993" s="332" t="str">
        <f>IF(OR('statement of marks'!$CV99="",F3985=""),"",'statement of marks'!$CV99)</f>
        <v/>
      </c>
      <c r="G3993" s="332" t="str">
        <f>IF(OR('statement of marks'!$CV99="",G3985=""),"",'statement of marks'!$CV99)</f>
        <v/>
      </c>
      <c r="H3993" s="321"/>
    </row>
    <row r="3994" spans="1:8" ht="18.25" customHeight="1">
      <c r="A3994" s="305"/>
      <c r="B3994" s="350" t="str">
        <f>'statement of marks'!$CU$5</f>
        <v>dqy ehfVax</v>
      </c>
      <c r="C3994" s="333"/>
      <c r="D3994" s="333"/>
      <c r="E3994" s="333" t="str">
        <f>IF(OR('statement of marks'!$CU99="",E3985=""),"",'statement of marks'!$CU99)</f>
        <v/>
      </c>
      <c r="F3994" s="333" t="str">
        <f>IF(OR('statement of marks'!$CU99="",F3985=""),"",'statement of marks'!$CU99)</f>
        <v/>
      </c>
      <c r="G3994" s="333" t="str">
        <f>IF(OR('statement of marks'!$CU99="",G3985=""),"",'statement of marks'!$CU99)</f>
        <v/>
      </c>
      <c r="H3994" s="321"/>
    </row>
    <row r="3995" spans="1:8" ht="18.25" customHeight="1">
      <c r="A3995" s="305"/>
      <c r="B3995" s="350" t="s">
        <v>600</v>
      </c>
      <c r="C3995" s="333" t="str">
        <f>IF(OR(C3993="",C3994=""),"",C3993/C3994*100)</f>
        <v/>
      </c>
      <c r="D3995" s="333" t="str">
        <f t="shared" ref="D3995:G3995" si="95">IF(OR(D3993="",D3994=""),"",D3993/D3994*100)</f>
        <v/>
      </c>
      <c r="E3995" s="333" t="str">
        <f t="shared" si="95"/>
        <v/>
      </c>
      <c r="F3995" s="333" t="str">
        <f t="shared" si="95"/>
        <v/>
      </c>
      <c r="G3995" s="333" t="str">
        <f t="shared" si="95"/>
        <v/>
      </c>
      <c r="H3995" s="321"/>
    </row>
    <row r="3996" spans="1:8" ht="18.25" customHeight="1">
      <c r="A3996" s="305"/>
      <c r="B3996" s="350" t="s">
        <v>601</v>
      </c>
      <c r="C3996" s="333"/>
      <c r="D3996" s="333"/>
      <c r="E3996" s="333"/>
      <c r="F3996" s="333"/>
      <c r="G3996" s="333"/>
      <c r="H3996" s="321"/>
    </row>
    <row r="3997" spans="1:8" ht="18.25" customHeight="1">
      <c r="A3997" s="305"/>
      <c r="B3997" s="351" t="s">
        <v>598</v>
      </c>
      <c r="C3997" s="1028" t="str">
        <f>IF('statement of marks'!DE99="","",'statement of marks'!DE99)</f>
        <v/>
      </c>
      <c r="D3997" s="1029"/>
      <c r="E3997" s="1029"/>
      <c r="F3997" s="1029"/>
      <c r="G3997" s="1029"/>
      <c r="H3997" s="1030"/>
    </row>
    <row r="3998" spans="1:8" ht="18.25" customHeight="1">
      <c r="A3998" s="1033"/>
      <c r="B3998" s="1034"/>
      <c r="C3998" s="1026"/>
      <c r="D3998" s="1026"/>
      <c r="E3998" s="1026"/>
      <c r="F3998" s="1026"/>
      <c r="G3998" s="1026"/>
      <c r="H3998" s="1027"/>
    </row>
    <row r="3999" spans="1:8" ht="18.25" customHeight="1" thickBot="1">
      <c r="A3999" s="1031" t="s">
        <v>603</v>
      </c>
      <c r="B3999" s="1032"/>
      <c r="C3999" s="1032" t="s">
        <v>66</v>
      </c>
      <c r="D3999" s="1032"/>
      <c r="E3999" s="1032"/>
      <c r="F3999" s="1035" t="s">
        <v>604</v>
      </c>
      <c r="G3999" s="1035"/>
      <c r="H3999" s="1036"/>
    </row>
    <row r="4000" spans="1:8" ht="18.25" customHeight="1">
      <c r="A4000" s="1015" t="s">
        <v>572</v>
      </c>
      <c r="B4000" s="1016"/>
      <c r="C4000" s="1016"/>
      <c r="D4000" s="1016"/>
      <c r="E4000" s="1016"/>
      <c r="F4000" s="1016"/>
      <c r="G4000" s="1016"/>
      <c r="H4000" s="1017"/>
    </row>
    <row r="4001" spans="1:8" ht="18.25" customHeight="1">
      <c r="A4001" s="1018" t="s">
        <v>591</v>
      </c>
      <c r="B4001" s="1019"/>
      <c r="C4001" s="1019"/>
      <c r="D4001" s="1019"/>
      <c r="E4001" s="1019"/>
      <c r="F4001" s="1019"/>
      <c r="G4001" s="1019"/>
      <c r="H4001" s="1020"/>
    </row>
    <row r="4002" spans="1:8" ht="18.25" customHeight="1">
      <c r="A4002" s="305"/>
      <c r="B4002" s="1021" t="s">
        <v>67</v>
      </c>
      <c r="C4002" s="1021"/>
      <c r="D4002" s="306">
        <f>YEAR(details!F100)</f>
        <v>1900</v>
      </c>
      <c r="E4002" s="352" t="s">
        <v>574</v>
      </c>
      <c r="F4002" s="308" t="str">
        <f>'statement of marks'!$F$3</f>
        <v>2015-16</v>
      </c>
      <c r="G4002" s="1021" t="s">
        <v>575</v>
      </c>
      <c r="H4002" s="1022"/>
    </row>
    <row r="4003" spans="1:8" ht="18.25" customHeight="1">
      <c r="A4003" s="305"/>
      <c r="B4003" s="1000" t="s">
        <v>573</v>
      </c>
      <c r="C4003" s="1001"/>
      <c r="D4003" s="1013" t="str">
        <f>'statement of marks'!$A$1</f>
        <v>jk- ck- ek/;fed fo|ky; uohu] fuEckgsM+k</v>
      </c>
      <c r="E4003" s="1013"/>
      <c r="F4003" s="1013"/>
      <c r="G4003" s="1013"/>
      <c r="H4003" s="1014"/>
    </row>
    <row r="4004" spans="1:8" ht="18.25" customHeight="1">
      <c r="A4004" s="305"/>
      <c r="B4004" s="1000" t="str">
        <f>'statement of marks'!$H$3</f>
        <v xml:space="preserve">fo|ky; dk Mkbl dksM+ </v>
      </c>
      <c r="C4004" s="1001"/>
      <c r="D4004" s="1009" t="str">
        <f>'statement of marks'!$I$3</f>
        <v>00001</v>
      </c>
      <c r="E4004" s="1010"/>
      <c r="F4004" s="1011"/>
      <c r="G4004" s="1011"/>
      <c r="H4004" s="1012"/>
    </row>
    <row r="4005" spans="1:8" ht="18.25" customHeight="1">
      <c r="A4005" s="305"/>
      <c r="B4005" s="1000" t="s">
        <v>560</v>
      </c>
      <c r="C4005" s="1001"/>
      <c r="D4005" s="1013" t="str">
        <f>IF('statement of marks'!H100="","",'statement of marks'!H100)</f>
        <v>v 094</v>
      </c>
      <c r="E4005" s="1013"/>
      <c r="F4005" s="1013"/>
      <c r="G4005" s="1013"/>
      <c r="H4005" s="1014"/>
    </row>
    <row r="4006" spans="1:8" ht="18.25" customHeight="1">
      <c r="A4006" s="305"/>
      <c r="B4006" s="1000" t="s">
        <v>576</v>
      </c>
      <c r="C4006" s="1001"/>
      <c r="D4006" s="309" t="str">
        <f>IF('statement of marks'!C100="B","Nk=",IF('statement of marks'!C100="G","Nk=k",""))</f>
        <v/>
      </c>
      <c r="E4006" s="353" t="s">
        <v>566</v>
      </c>
      <c r="F4006" s="1040" t="str">
        <f>IF('statement of marks'!B100="","",'statement of marks'!B100)</f>
        <v/>
      </c>
      <c r="G4006" s="1040"/>
      <c r="H4006" s="1041"/>
    </row>
    <row r="4007" spans="1:8" ht="18.25" customHeight="1">
      <c r="A4007" s="305"/>
      <c r="B4007" s="1000" t="s">
        <v>562</v>
      </c>
      <c r="C4007" s="1001"/>
      <c r="D4007" s="1013" t="str">
        <f>IF('statement of marks'!J100="","",'statement of marks'!J100)</f>
        <v>l 094</v>
      </c>
      <c r="E4007" s="1013"/>
      <c r="F4007" s="1013"/>
      <c r="G4007" s="1013"/>
      <c r="H4007" s="1014"/>
    </row>
    <row r="4008" spans="1:8" ht="18.25" customHeight="1">
      <c r="A4008" s="305"/>
      <c r="B4008" s="1000" t="s">
        <v>561</v>
      </c>
      <c r="C4008" s="1001"/>
      <c r="D4008" s="1013" t="str">
        <f>IF('statement of marks'!I100="","",'statement of marks'!I100)</f>
        <v>c 094</v>
      </c>
      <c r="E4008" s="1013"/>
      <c r="F4008" s="1013"/>
      <c r="G4008" s="1013"/>
      <c r="H4008" s="1014"/>
    </row>
    <row r="4009" spans="1:8" ht="18.25" customHeight="1">
      <c r="A4009" s="305"/>
      <c r="B4009" s="1000" t="s">
        <v>578</v>
      </c>
      <c r="C4009" s="1001"/>
      <c r="D4009" s="1013" t="str">
        <f>IF(details!M100="","",details!M100)</f>
        <v/>
      </c>
      <c r="E4009" s="1013"/>
      <c r="F4009" s="1013"/>
      <c r="G4009" s="1013"/>
      <c r="H4009" s="1014"/>
    </row>
    <row r="4010" spans="1:8" ht="18.25" customHeight="1">
      <c r="A4010" s="305"/>
      <c r="B4010" s="1000" t="s">
        <v>623</v>
      </c>
      <c r="C4010" s="1001"/>
      <c r="D4010" s="1013" t="str">
        <f>IF(details!N100="","",details!N100)</f>
        <v/>
      </c>
      <c r="E4010" s="1013"/>
      <c r="F4010" s="1013"/>
      <c r="G4010" s="1013"/>
      <c r="H4010" s="1014"/>
    </row>
    <row r="4011" spans="1:8" ht="18.25" customHeight="1">
      <c r="A4011" s="305"/>
      <c r="B4011" s="1000" t="s">
        <v>64</v>
      </c>
      <c r="C4011" s="1001"/>
      <c r="D4011" s="311" t="str">
        <f>'statement of marks'!$D$3</f>
        <v>2 A</v>
      </c>
      <c r="E4011" s="312" t="s">
        <v>564</v>
      </c>
      <c r="F4011" s="313" t="str">
        <f>IF('statement of marks'!E100="","",'statement of marks'!E100)</f>
        <v/>
      </c>
      <c r="G4011" s="312" t="s">
        <v>577</v>
      </c>
      <c r="H4011" s="314" t="str">
        <f>IF(details!F100="","",details!F100)</f>
        <v/>
      </c>
    </row>
    <row r="4012" spans="1:8" ht="18.25" customHeight="1">
      <c r="A4012" s="305"/>
      <c r="B4012" s="1000" t="s">
        <v>567</v>
      </c>
      <c r="C4012" s="1001"/>
      <c r="D4012" s="1044" t="str">
        <f>IF('statement of marks'!F100="","",'statement of marks'!F100)</f>
        <v/>
      </c>
      <c r="E4012" s="1044"/>
      <c r="F4012" s="1044"/>
      <c r="G4012" s="1044"/>
      <c r="H4012" s="1045"/>
    </row>
    <row r="4013" spans="1:8" ht="18.25" customHeight="1">
      <c r="A4013" s="305"/>
      <c r="B4013" s="1000" t="s">
        <v>568</v>
      </c>
      <c r="C4013" s="1001"/>
      <c r="D4013" s="1037" t="str">
        <f>IF('statement of marks'!G100="","",'statement of marks'!G100)</f>
        <v/>
      </c>
      <c r="E4013" s="1037"/>
      <c r="F4013" s="1037"/>
      <c r="G4013" s="1037"/>
      <c r="H4013" s="1038"/>
    </row>
    <row r="4014" spans="1:8" ht="18.25" customHeight="1">
      <c r="A4014" s="305"/>
      <c r="B4014" s="1023" t="s">
        <v>579</v>
      </c>
      <c r="C4014" s="1024"/>
      <c r="D4014" s="1024"/>
      <c r="E4014" s="1025"/>
      <c r="F4014" s="1046" t="str">
        <f>IF(details!P100="","",details!P100)</f>
        <v/>
      </c>
      <c r="G4014" s="1046"/>
      <c r="H4014" s="1047"/>
    </row>
    <row r="4015" spans="1:8" ht="18.25" customHeight="1">
      <c r="A4015" s="305"/>
      <c r="B4015" s="1000" t="s">
        <v>583</v>
      </c>
      <c r="C4015" s="1001"/>
      <c r="D4015" s="1013" t="str">
        <f>IF(details!L100="","",details!L100)</f>
        <v>Ik 094</v>
      </c>
      <c r="E4015" s="1013"/>
      <c r="F4015" s="1013"/>
      <c r="G4015" s="1013"/>
      <c r="H4015" s="1014"/>
    </row>
    <row r="4016" spans="1:8" ht="18.25" customHeight="1">
      <c r="A4016" s="305"/>
      <c r="B4016" s="1000" t="s">
        <v>584</v>
      </c>
      <c r="C4016" s="1001"/>
      <c r="D4016" s="1013" t="str">
        <f>IF(details!O100="","",details!O100)</f>
        <v/>
      </c>
      <c r="E4016" s="1013"/>
      <c r="F4016" s="1013"/>
      <c r="G4016" s="1013"/>
      <c r="H4016" s="1014"/>
    </row>
    <row r="4017" spans="1:8" ht="18.25" customHeight="1">
      <c r="A4017" s="305"/>
      <c r="B4017" s="1000" t="s">
        <v>585</v>
      </c>
      <c r="C4017" s="1001"/>
      <c r="D4017" s="354" t="str">
        <f>IF('statement of marks'!CX100="mRrh.kZ",'statement of marks'!$D$3,"")</f>
        <v/>
      </c>
      <c r="E4017" s="1003" t="s">
        <v>586</v>
      </c>
      <c r="F4017" s="1003"/>
      <c r="G4017" s="1042" t="str">
        <f>IF(D4017="","",D4017+1)</f>
        <v/>
      </c>
      <c r="H4017" s="1043"/>
    </row>
    <row r="4018" spans="1:8" ht="18.25" customHeight="1">
      <c r="A4018" s="305"/>
      <c r="B4018" s="1000" t="s">
        <v>587</v>
      </c>
      <c r="C4018" s="1001"/>
      <c r="D4018" s="1049">
        <f>IF(details!$L$4="","",details!$L$4)</f>
        <v>42460</v>
      </c>
      <c r="E4018" s="1050"/>
      <c r="F4018" s="1003"/>
      <c r="G4018" s="1003"/>
      <c r="H4018" s="1048"/>
    </row>
    <row r="4019" spans="1:8" ht="18.25" customHeight="1">
      <c r="A4019" s="305"/>
      <c r="B4019" s="1003"/>
      <c r="C4019" s="1003"/>
      <c r="D4019" s="1004"/>
      <c r="E4019" s="1005"/>
      <c r="F4019" s="1002"/>
      <c r="G4019" s="1002"/>
      <c r="H4019" s="1008"/>
    </row>
    <row r="4020" spans="1:8" ht="18.25" customHeight="1">
      <c r="A4020" s="305"/>
      <c r="B4020" s="1003" t="str">
        <f>IF(details!$H$4="","",details!$H$4)</f>
        <v>Jherh js[kk oekZ</v>
      </c>
      <c r="C4020" s="1003"/>
      <c r="D4020" s="1004"/>
      <c r="E4020" s="1005"/>
      <c r="F4020" s="1002" t="str">
        <f>IF(details!$E$4="","",details!$E$4)</f>
        <v>Jh jk/ks';ke tk'kh</v>
      </c>
      <c r="G4020" s="1002"/>
      <c r="H4020" s="1008"/>
    </row>
    <row r="4021" spans="1:8" ht="18.25" customHeight="1">
      <c r="A4021" s="1039" t="s">
        <v>588</v>
      </c>
      <c r="B4021" s="1002"/>
      <c r="C4021" s="1002"/>
      <c r="D4021" s="1002" t="s">
        <v>589</v>
      </c>
      <c r="E4021" s="1002"/>
      <c r="F4021" s="1002" t="s">
        <v>590</v>
      </c>
      <c r="G4021" s="1002"/>
      <c r="H4021" s="1008"/>
    </row>
    <row r="4022" spans="1:8" ht="18.25" customHeight="1">
      <c r="A4022" s="1018" t="s">
        <v>599</v>
      </c>
      <c r="B4022" s="1019"/>
      <c r="C4022" s="1019"/>
      <c r="D4022" s="1019"/>
      <c r="E4022" s="1019"/>
      <c r="F4022" s="1019"/>
      <c r="G4022" s="1019"/>
      <c r="H4022" s="1020"/>
    </row>
    <row r="4023" spans="1:8" ht="18.25" customHeight="1">
      <c r="A4023" s="305"/>
      <c r="B4023" s="351" t="s">
        <v>560</v>
      </c>
      <c r="C4023" s="1013" t="str">
        <f>IF('statement of marks'!H100="","",'statement of marks'!H100)</f>
        <v>v 094</v>
      </c>
      <c r="D4023" s="1013"/>
      <c r="E4023" s="1013"/>
      <c r="F4023" s="1013"/>
      <c r="G4023" s="1013"/>
      <c r="H4023" s="1014"/>
    </row>
    <row r="4024" spans="1:8" ht="18.25" customHeight="1">
      <c r="A4024" s="305"/>
      <c r="B4024" s="351" t="s">
        <v>561</v>
      </c>
      <c r="C4024" s="1013" t="str">
        <f>IF('statement of marks'!I100="","",'statement of marks'!I100)</f>
        <v>c 094</v>
      </c>
      <c r="D4024" s="1013"/>
      <c r="E4024" s="1013"/>
      <c r="F4024" s="1013"/>
      <c r="G4024" s="1013"/>
      <c r="H4024" s="1014"/>
    </row>
    <row r="4025" spans="1:8" ht="18.25" customHeight="1">
      <c r="A4025" s="305"/>
      <c r="B4025" s="351" t="s">
        <v>562</v>
      </c>
      <c r="C4025" s="1013" t="str">
        <f>IF('statement of marks'!J100="","",'statement of marks'!J100)</f>
        <v>l 094</v>
      </c>
      <c r="D4025" s="1013"/>
      <c r="E4025" s="1013"/>
      <c r="F4025" s="1013"/>
      <c r="G4025" s="1013"/>
      <c r="H4025" s="1014"/>
    </row>
    <row r="4026" spans="1:8" ht="18.25" customHeight="1">
      <c r="A4026" s="305"/>
      <c r="B4026" s="351" t="s">
        <v>567</v>
      </c>
      <c r="C4026" s="317" t="str">
        <f>IF('statement of marks'!F100="","",'statement of marks'!F100)</f>
        <v/>
      </c>
      <c r="D4026" s="318" t="s">
        <v>602</v>
      </c>
      <c r="E4026" s="1037" t="str">
        <f>IF('statement of marks'!G100="","",'statement of marks'!G100)</f>
        <v/>
      </c>
      <c r="F4026" s="1037"/>
      <c r="G4026" s="1037"/>
      <c r="H4026" s="1038"/>
    </row>
    <row r="4027" spans="1:8" ht="18.25" customHeight="1">
      <c r="A4027" s="305"/>
      <c r="B4027" s="351" t="s">
        <v>565</v>
      </c>
      <c r="C4027" s="319" t="s">
        <v>592</v>
      </c>
      <c r="D4027" s="320" t="s">
        <v>593</v>
      </c>
      <c r="E4027" s="320" t="s">
        <v>594</v>
      </c>
      <c r="F4027" s="320" t="s">
        <v>595</v>
      </c>
      <c r="G4027" s="320" t="s">
        <v>596</v>
      </c>
      <c r="H4027" s="321"/>
    </row>
    <row r="4028" spans="1:8" ht="18.25" customHeight="1">
      <c r="A4028" s="305"/>
      <c r="B4028" s="350" t="s">
        <v>597</v>
      </c>
      <c r="C4028" s="323" t="str">
        <f>IF(AND('statement of marks'!$D$3=1,'statement of marks'!CX100="mRrh.kZ"),'statement of marks'!$F$3,"")</f>
        <v/>
      </c>
      <c r="D4028" s="323" t="str">
        <f>IF(AND('statement of marks'!$D$3=2,'statement of marks'!CX100="mRrh.kZ"),'statement of marks'!$F$3,"")</f>
        <v/>
      </c>
      <c r="E4028" s="323" t="str">
        <f>IF(AND('statement of marks'!$D$3=3,'statement of marks'!CX100="mRrh.kZ"),'statement of marks'!$F$3,"")</f>
        <v/>
      </c>
      <c r="F4028" s="323" t="str">
        <f>IF(AND('statement of marks'!$D$3=4,'statement of marks'!CX100="mRrh.kZ"),'statement of marks'!$F$3,"")</f>
        <v/>
      </c>
      <c r="G4028" s="323" t="str">
        <f>IF(AND('statement of marks'!$D$3=5,'statement of marks'!CX100="mRrh.kZ"),'statement of marks'!$F$3,"")</f>
        <v/>
      </c>
      <c r="H4028" s="321"/>
    </row>
    <row r="4029" spans="1:8" ht="18.25" customHeight="1">
      <c r="A4029" s="305"/>
      <c r="B4029" s="350" t="str">
        <f>'statement of marks'!$BZ$5</f>
        <v>fgUnh</v>
      </c>
      <c r="C4029" s="324"/>
      <c r="D4029" s="325"/>
      <c r="E4029" s="326" t="str">
        <f>IF(OR('statement of marks'!$CB100="",E4028=""),"",'statement of marks'!$CB100)</f>
        <v/>
      </c>
      <c r="F4029" s="326" t="str">
        <f>IF(OR('statement of marks'!$CB100="",F4028=""),"",'statement of marks'!$CB100)</f>
        <v/>
      </c>
      <c r="G4029" s="326" t="str">
        <f>IF(OR('statement of marks'!$CB100="",G4028=""),"",'statement of marks'!$CB100)</f>
        <v/>
      </c>
      <c r="H4029" s="321"/>
    </row>
    <row r="4030" spans="1:8" ht="18.25" customHeight="1">
      <c r="A4030" s="305"/>
      <c r="B4030" s="350" t="str">
        <f>'statement of marks'!$CC$5</f>
        <v>vaxszth</v>
      </c>
      <c r="C4030" s="324"/>
      <c r="D4030" s="325"/>
      <c r="E4030" s="326" t="str">
        <f>IF(OR('statement of marks'!$CE100="",E4028=""),"",'statement of marks'!$CE100)</f>
        <v/>
      </c>
      <c r="F4030" s="326" t="str">
        <f>IF(OR('statement of marks'!$CE100="",F4028=""),"",'statement of marks'!$CE100)</f>
        <v/>
      </c>
      <c r="G4030" s="326" t="str">
        <f>IF(OR('statement of marks'!$CE100="",G4028=""),"",'statement of marks'!$CE100)</f>
        <v/>
      </c>
      <c r="H4030" s="321"/>
    </row>
    <row r="4031" spans="1:8" ht="18.25" customHeight="1">
      <c r="A4031" s="305"/>
      <c r="B4031" s="350" t="str">
        <f>'statement of marks'!$CF$5</f>
        <v>xf.kr</v>
      </c>
      <c r="C4031" s="324"/>
      <c r="D4031" s="325"/>
      <c r="E4031" s="326" t="str">
        <f>IF(OR('statement of marks'!$CH100="",E4028=""),"",'statement of marks'!$CH100)</f>
        <v/>
      </c>
      <c r="F4031" s="326" t="str">
        <f>IF(OR('statement of marks'!$CH100="",F4028=""),"",'statement of marks'!$CH100)</f>
        <v/>
      </c>
      <c r="G4031" s="326" t="str">
        <f>IF(OR('statement of marks'!$CH100="",G4028=""),"",'statement of marks'!$CH100)</f>
        <v/>
      </c>
      <c r="H4031" s="321"/>
    </row>
    <row r="4032" spans="1:8" ht="18.25" customHeight="1">
      <c r="A4032" s="305"/>
      <c r="B4032" s="350" t="str">
        <f>'statement of marks'!$CI$5</f>
        <v>Ik;kZoj.k v/;;u</v>
      </c>
      <c r="C4032" s="324"/>
      <c r="D4032" s="325"/>
      <c r="E4032" s="326" t="str">
        <f>IF(OR('statement of marks'!$CK100="",E4029=""),"",'statement of marks'!$CK100)</f>
        <v/>
      </c>
      <c r="F4032" s="326" t="str">
        <f>IF(OR('statement of marks'!$CK100="",F4029=""),"",'statement of marks'!$CK100)</f>
        <v/>
      </c>
      <c r="G4032" s="326" t="str">
        <f>IF(OR('statement of marks'!$CK100="",G4029=""),"",'statement of marks'!$CK100)</f>
        <v/>
      </c>
      <c r="H4032" s="321"/>
    </row>
    <row r="4033" spans="1:8" ht="18.25" customHeight="1">
      <c r="A4033" s="305"/>
      <c r="B4033" s="350" t="str">
        <f>'statement of marks'!$CL$5</f>
        <v>dk;kZuqHko</v>
      </c>
      <c r="C4033" s="324"/>
      <c r="D4033" s="325"/>
      <c r="E4033" s="326" t="str">
        <f>IF(OR('statement of marks'!$CN100="",E4028=""),"",'statement of marks'!$CN100)</f>
        <v/>
      </c>
      <c r="F4033" s="326" t="str">
        <f>IF(OR('statement of marks'!$CN100="",F4028=""),"",'statement of marks'!$CN100)</f>
        <v/>
      </c>
      <c r="G4033" s="326" t="str">
        <f>IF(OR('statement of marks'!$CN100="",G4028=""),"",'statement of marks'!$CN100)</f>
        <v/>
      </c>
      <c r="H4033" s="321"/>
    </row>
    <row r="4034" spans="1:8" ht="18.25" customHeight="1">
      <c r="A4034" s="305"/>
      <c r="B4034" s="350" t="str">
        <f>'statement of marks'!$CO$5</f>
        <v>dyk f'k{kk</v>
      </c>
      <c r="C4034" s="324"/>
      <c r="D4034" s="325"/>
      <c r="E4034" s="327" t="str">
        <f>IF(OR('statement of marks'!$CQ100="",E4028=""),"",'statement of marks'!$CQ100)</f>
        <v/>
      </c>
      <c r="F4034" s="327" t="str">
        <f>IF(OR('statement of marks'!$CQ100="",F4028=""),"",'statement of marks'!$CQ100)</f>
        <v/>
      </c>
      <c r="G4034" s="327" t="str">
        <f>IF(OR('statement of marks'!$CQ100="",G4028=""),"",'statement of marks'!$CQ100)</f>
        <v/>
      </c>
      <c r="H4034" s="321"/>
    </row>
    <row r="4035" spans="1:8" ht="18.25" customHeight="1">
      <c r="A4035" s="305"/>
      <c r="B4035" s="328" t="s">
        <v>624</v>
      </c>
      <c r="C4035" s="329" t="str">
        <f>C4028</f>
        <v/>
      </c>
      <c r="D4035" s="329" t="str">
        <f>D4028</f>
        <v/>
      </c>
      <c r="E4035" s="330" t="str">
        <f>E4028</f>
        <v/>
      </c>
      <c r="F4035" s="329" t="str">
        <f>F4028</f>
        <v/>
      </c>
      <c r="G4035" s="329" t="str">
        <f>G4028</f>
        <v/>
      </c>
      <c r="H4035" s="321"/>
    </row>
    <row r="4036" spans="1:8" ht="18.25" customHeight="1">
      <c r="A4036" s="305"/>
      <c r="B4036" s="350" t="str">
        <f>'statement of marks'!$CV$5</f>
        <v>Nk= mifLFkfr</v>
      </c>
      <c r="C4036" s="331"/>
      <c r="D4036" s="331"/>
      <c r="E4036" s="332" t="str">
        <f>IF(OR('statement of marks'!$CV100="",E4028=""),"",'statement of marks'!$CV100)</f>
        <v/>
      </c>
      <c r="F4036" s="332" t="str">
        <f>IF(OR('statement of marks'!$CV100="",F4028=""),"",'statement of marks'!$CV100)</f>
        <v/>
      </c>
      <c r="G4036" s="332" t="str">
        <f>IF(OR('statement of marks'!$CV100="",G4028=""),"",'statement of marks'!$CV100)</f>
        <v/>
      </c>
      <c r="H4036" s="321"/>
    </row>
    <row r="4037" spans="1:8" ht="18.25" customHeight="1">
      <c r="A4037" s="305"/>
      <c r="B4037" s="350" t="str">
        <f>'statement of marks'!$CU$5</f>
        <v>dqy ehfVax</v>
      </c>
      <c r="C4037" s="333"/>
      <c r="D4037" s="333"/>
      <c r="E4037" s="333" t="str">
        <f>IF(OR('statement of marks'!$CU100="",E4028=""),"",'statement of marks'!$CU100)</f>
        <v/>
      </c>
      <c r="F4037" s="333" t="str">
        <f>IF(OR('statement of marks'!$CU100="",F4028=""),"",'statement of marks'!$CU100)</f>
        <v/>
      </c>
      <c r="G4037" s="333" t="str">
        <f>IF(OR('statement of marks'!$CU100="",G4028=""),"",'statement of marks'!$CU100)</f>
        <v/>
      </c>
      <c r="H4037" s="321"/>
    </row>
    <row r="4038" spans="1:8" ht="18.25" customHeight="1">
      <c r="A4038" s="305"/>
      <c r="B4038" s="350" t="s">
        <v>600</v>
      </c>
      <c r="C4038" s="333" t="str">
        <f>IF(OR(C4036="",C4037=""),"",C4036/C4037*100)</f>
        <v/>
      </c>
      <c r="D4038" s="333" t="str">
        <f t="shared" ref="D4038:G4038" si="96">IF(OR(D4036="",D4037=""),"",D4036/D4037*100)</f>
        <v/>
      </c>
      <c r="E4038" s="333" t="str">
        <f t="shared" si="96"/>
        <v/>
      </c>
      <c r="F4038" s="333" t="str">
        <f t="shared" si="96"/>
        <v/>
      </c>
      <c r="G4038" s="333" t="str">
        <f t="shared" si="96"/>
        <v/>
      </c>
      <c r="H4038" s="321"/>
    </row>
    <row r="4039" spans="1:8" ht="18.25" customHeight="1">
      <c r="A4039" s="305"/>
      <c r="B4039" s="350" t="s">
        <v>601</v>
      </c>
      <c r="C4039" s="333"/>
      <c r="D4039" s="333"/>
      <c r="E4039" s="333"/>
      <c r="F4039" s="333"/>
      <c r="G4039" s="333"/>
      <c r="H4039" s="321"/>
    </row>
    <row r="4040" spans="1:8" ht="18.25" customHeight="1">
      <c r="A4040" s="305"/>
      <c r="B4040" s="351" t="s">
        <v>598</v>
      </c>
      <c r="C4040" s="1028" t="str">
        <f>IF('statement of marks'!DE100="","",'statement of marks'!DE100)</f>
        <v/>
      </c>
      <c r="D4040" s="1029"/>
      <c r="E4040" s="1029"/>
      <c r="F4040" s="1029"/>
      <c r="G4040" s="1029"/>
      <c r="H4040" s="1030"/>
    </row>
    <row r="4041" spans="1:8" ht="18.25" customHeight="1">
      <c r="A4041" s="1033"/>
      <c r="B4041" s="1034"/>
      <c r="C4041" s="1026"/>
      <c r="D4041" s="1026"/>
      <c r="E4041" s="1026"/>
      <c r="F4041" s="1026"/>
      <c r="G4041" s="1026"/>
      <c r="H4041" s="1027"/>
    </row>
    <row r="4042" spans="1:8" ht="18.25" customHeight="1" thickBot="1">
      <c r="A4042" s="1031" t="s">
        <v>603</v>
      </c>
      <c r="B4042" s="1032"/>
      <c r="C4042" s="1032" t="s">
        <v>66</v>
      </c>
      <c r="D4042" s="1032"/>
      <c r="E4042" s="1032"/>
      <c r="F4042" s="1035" t="s">
        <v>604</v>
      </c>
      <c r="G4042" s="1035"/>
      <c r="H4042" s="1036"/>
    </row>
    <row r="4043" spans="1:8" ht="18.25" customHeight="1">
      <c r="A4043" s="1015" t="s">
        <v>572</v>
      </c>
      <c r="B4043" s="1016"/>
      <c r="C4043" s="1016"/>
      <c r="D4043" s="1016"/>
      <c r="E4043" s="1016"/>
      <c r="F4043" s="1016"/>
      <c r="G4043" s="1016"/>
      <c r="H4043" s="1017"/>
    </row>
    <row r="4044" spans="1:8" ht="18.25" customHeight="1">
      <c r="A4044" s="1018" t="s">
        <v>591</v>
      </c>
      <c r="B4044" s="1019"/>
      <c r="C4044" s="1019"/>
      <c r="D4044" s="1019"/>
      <c r="E4044" s="1019"/>
      <c r="F4044" s="1019"/>
      <c r="G4044" s="1019"/>
      <c r="H4044" s="1020"/>
    </row>
    <row r="4045" spans="1:8" ht="18.25" customHeight="1">
      <c r="A4045" s="305"/>
      <c r="B4045" s="1021" t="s">
        <v>67</v>
      </c>
      <c r="C4045" s="1021"/>
      <c r="D4045" s="306">
        <f>YEAR(details!F101)</f>
        <v>1900</v>
      </c>
      <c r="E4045" s="352" t="s">
        <v>574</v>
      </c>
      <c r="F4045" s="308" t="str">
        <f>'statement of marks'!$F$3</f>
        <v>2015-16</v>
      </c>
      <c r="G4045" s="1021" t="s">
        <v>575</v>
      </c>
      <c r="H4045" s="1022"/>
    </row>
    <row r="4046" spans="1:8" ht="18.25" customHeight="1">
      <c r="A4046" s="305"/>
      <c r="B4046" s="1000" t="s">
        <v>573</v>
      </c>
      <c r="C4046" s="1001"/>
      <c r="D4046" s="1013" t="str">
        <f>'statement of marks'!$A$1</f>
        <v>jk- ck- ek/;fed fo|ky; uohu] fuEckgsM+k</v>
      </c>
      <c r="E4046" s="1013"/>
      <c r="F4046" s="1013"/>
      <c r="G4046" s="1013"/>
      <c r="H4046" s="1014"/>
    </row>
    <row r="4047" spans="1:8" ht="18.25" customHeight="1">
      <c r="A4047" s="305"/>
      <c r="B4047" s="1000" t="str">
        <f>'statement of marks'!$H$3</f>
        <v xml:space="preserve">fo|ky; dk Mkbl dksM+ </v>
      </c>
      <c r="C4047" s="1001"/>
      <c r="D4047" s="1009" t="str">
        <f>'statement of marks'!$I$3</f>
        <v>00001</v>
      </c>
      <c r="E4047" s="1010"/>
      <c r="F4047" s="1011"/>
      <c r="G4047" s="1011"/>
      <c r="H4047" s="1012"/>
    </row>
    <row r="4048" spans="1:8" ht="18.25" customHeight="1">
      <c r="A4048" s="305"/>
      <c r="B4048" s="1000" t="s">
        <v>560</v>
      </c>
      <c r="C4048" s="1001"/>
      <c r="D4048" s="1013" t="str">
        <f>IF('statement of marks'!H101="","",'statement of marks'!H101)</f>
        <v>v 095</v>
      </c>
      <c r="E4048" s="1013"/>
      <c r="F4048" s="1013"/>
      <c r="G4048" s="1013"/>
      <c r="H4048" s="1014"/>
    </row>
    <row r="4049" spans="1:8" ht="18.25" customHeight="1">
      <c r="A4049" s="305"/>
      <c r="B4049" s="1000" t="s">
        <v>576</v>
      </c>
      <c r="C4049" s="1001"/>
      <c r="D4049" s="309" t="str">
        <f>IF('statement of marks'!C101="B","Nk=",IF('statement of marks'!C101="G","Nk=k",""))</f>
        <v/>
      </c>
      <c r="E4049" s="353" t="s">
        <v>566</v>
      </c>
      <c r="F4049" s="1040" t="str">
        <f>IF('statement of marks'!B101="","",'statement of marks'!B101)</f>
        <v/>
      </c>
      <c r="G4049" s="1040"/>
      <c r="H4049" s="1041"/>
    </row>
    <row r="4050" spans="1:8" ht="18.25" customHeight="1">
      <c r="A4050" s="305"/>
      <c r="B4050" s="1000" t="s">
        <v>562</v>
      </c>
      <c r="C4050" s="1001"/>
      <c r="D4050" s="1013" t="str">
        <f>IF('statement of marks'!J101="","",'statement of marks'!J101)</f>
        <v>l 095</v>
      </c>
      <c r="E4050" s="1013"/>
      <c r="F4050" s="1013"/>
      <c r="G4050" s="1013"/>
      <c r="H4050" s="1014"/>
    </row>
    <row r="4051" spans="1:8" ht="18.25" customHeight="1">
      <c r="A4051" s="305"/>
      <c r="B4051" s="1000" t="s">
        <v>561</v>
      </c>
      <c r="C4051" s="1001"/>
      <c r="D4051" s="1013" t="str">
        <f>IF('statement of marks'!I101="","",'statement of marks'!I101)</f>
        <v>c 095</v>
      </c>
      <c r="E4051" s="1013"/>
      <c r="F4051" s="1013"/>
      <c r="G4051" s="1013"/>
      <c r="H4051" s="1014"/>
    </row>
    <row r="4052" spans="1:8" ht="18.25" customHeight="1">
      <c r="A4052" s="305"/>
      <c r="B4052" s="1000" t="s">
        <v>578</v>
      </c>
      <c r="C4052" s="1001"/>
      <c r="D4052" s="1013" t="str">
        <f>IF(details!M101="","",details!M101)</f>
        <v/>
      </c>
      <c r="E4052" s="1013"/>
      <c r="F4052" s="1013"/>
      <c r="G4052" s="1013"/>
      <c r="H4052" s="1014"/>
    </row>
    <row r="4053" spans="1:8" ht="18.25" customHeight="1">
      <c r="A4053" s="305"/>
      <c r="B4053" s="1000" t="s">
        <v>623</v>
      </c>
      <c r="C4053" s="1001"/>
      <c r="D4053" s="1013" t="str">
        <f>IF(details!N101="","",details!N101)</f>
        <v/>
      </c>
      <c r="E4053" s="1013"/>
      <c r="F4053" s="1013"/>
      <c r="G4053" s="1013"/>
      <c r="H4053" s="1014"/>
    </row>
    <row r="4054" spans="1:8" ht="18.25" customHeight="1">
      <c r="A4054" s="305"/>
      <c r="B4054" s="1000" t="s">
        <v>64</v>
      </c>
      <c r="C4054" s="1001"/>
      <c r="D4054" s="311" t="str">
        <f>'statement of marks'!$D$3</f>
        <v>2 A</v>
      </c>
      <c r="E4054" s="312" t="s">
        <v>564</v>
      </c>
      <c r="F4054" s="313" t="str">
        <f>IF('statement of marks'!E101="","",'statement of marks'!E101)</f>
        <v/>
      </c>
      <c r="G4054" s="312" t="s">
        <v>577</v>
      </c>
      <c r="H4054" s="314" t="str">
        <f>IF(details!F101="","",details!F101)</f>
        <v/>
      </c>
    </row>
    <row r="4055" spans="1:8" ht="18.25" customHeight="1">
      <c r="A4055" s="305"/>
      <c r="B4055" s="1000" t="s">
        <v>567</v>
      </c>
      <c r="C4055" s="1001"/>
      <c r="D4055" s="1044" t="str">
        <f>IF('statement of marks'!F101="","",'statement of marks'!F101)</f>
        <v/>
      </c>
      <c r="E4055" s="1044"/>
      <c r="F4055" s="1044"/>
      <c r="G4055" s="1044"/>
      <c r="H4055" s="1045"/>
    </row>
    <row r="4056" spans="1:8" ht="18.25" customHeight="1">
      <c r="A4056" s="305"/>
      <c r="B4056" s="1000" t="s">
        <v>568</v>
      </c>
      <c r="C4056" s="1001"/>
      <c r="D4056" s="1037" t="str">
        <f>IF('statement of marks'!G101="","",'statement of marks'!G101)</f>
        <v/>
      </c>
      <c r="E4056" s="1037"/>
      <c r="F4056" s="1037"/>
      <c r="G4056" s="1037"/>
      <c r="H4056" s="1038"/>
    </row>
    <row r="4057" spans="1:8" ht="18.25" customHeight="1">
      <c r="A4057" s="305"/>
      <c r="B4057" s="1023" t="s">
        <v>579</v>
      </c>
      <c r="C4057" s="1024"/>
      <c r="D4057" s="1024"/>
      <c r="E4057" s="1025"/>
      <c r="F4057" s="1046" t="str">
        <f>IF(details!P101="","",details!P101)</f>
        <v/>
      </c>
      <c r="G4057" s="1046"/>
      <c r="H4057" s="1047"/>
    </row>
    <row r="4058" spans="1:8" ht="18.25" customHeight="1">
      <c r="A4058" s="305"/>
      <c r="B4058" s="1000" t="s">
        <v>583</v>
      </c>
      <c r="C4058" s="1001"/>
      <c r="D4058" s="1013" t="str">
        <f>IF(details!L101="","",details!L101)</f>
        <v>Ik 095</v>
      </c>
      <c r="E4058" s="1013"/>
      <c r="F4058" s="1013"/>
      <c r="G4058" s="1013"/>
      <c r="H4058" s="1014"/>
    </row>
    <row r="4059" spans="1:8" ht="18.25" customHeight="1">
      <c r="A4059" s="305"/>
      <c r="B4059" s="1000" t="s">
        <v>584</v>
      </c>
      <c r="C4059" s="1001"/>
      <c r="D4059" s="1013" t="str">
        <f>IF(details!O101="","",details!O101)</f>
        <v/>
      </c>
      <c r="E4059" s="1013"/>
      <c r="F4059" s="1013"/>
      <c r="G4059" s="1013"/>
      <c r="H4059" s="1014"/>
    </row>
    <row r="4060" spans="1:8" ht="18.25" customHeight="1">
      <c r="A4060" s="305"/>
      <c r="B4060" s="1000" t="s">
        <v>585</v>
      </c>
      <c r="C4060" s="1001"/>
      <c r="D4060" s="354" t="str">
        <f>IF('statement of marks'!CX101="mRrh.kZ",'statement of marks'!$D$3,"")</f>
        <v/>
      </c>
      <c r="E4060" s="1003" t="s">
        <v>586</v>
      </c>
      <c r="F4060" s="1003"/>
      <c r="G4060" s="1042" t="str">
        <f>IF(D4060="","",D4060+1)</f>
        <v/>
      </c>
      <c r="H4060" s="1043"/>
    </row>
    <row r="4061" spans="1:8" ht="18.25" customHeight="1">
      <c r="A4061" s="305"/>
      <c r="B4061" s="1000" t="s">
        <v>587</v>
      </c>
      <c r="C4061" s="1001"/>
      <c r="D4061" s="1049">
        <f>IF(details!$L$4="","",details!$L$4)</f>
        <v>42460</v>
      </c>
      <c r="E4061" s="1050"/>
      <c r="F4061" s="1003"/>
      <c r="G4061" s="1003"/>
      <c r="H4061" s="1048"/>
    </row>
    <row r="4062" spans="1:8" ht="18.25" customHeight="1">
      <c r="A4062" s="305"/>
      <c r="B4062" s="1003"/>
      <c r="C4062" s="1003"/>
      <c r="D4062" s="1004"/>
      <c r="E4062" s="1005"/>
      <c r="F4062" s="1002"/>
      <c r="G4062" s="1002"/>
      <c r="H4062" s="1008"/>
    </row>
    <row r="4063" spans="1:8" ht="18.25" customHeight="1">
      <c r="A4063" s="305"/>
      <c r="B4063" s="1003" t="str">
        <f>IF(details!$H$4="","",details!$H$4)</f>
        <v>Jherh js[kk oekZ</v>
      </c>
      <c r="C4063" s="1003"/>
      <c r="D4063" s="1004"/>
      <c r="E4063" s="1005"/>
      <c r="F4063" s="1002" t="str">
        <f>IF(details!$E$4="","",details!$E$4)</f>
        <v>Jh jk/ks';ke tk'kh</v>
      </c>
      <c r="G4063" s="1002"/>
      <c r="H4063" s="1008"/>
    </row>
    <row r="4064" spans="1:8" ht="18.25" customHeight="1">
      <c r="A4064" s="1039" t="s">
        <v>588</v>
      </c>
      <c r="B4064" s="1002"/>
      <c r="C4064" s="1002"/>
      <c r="D4064" s="1002" t="s">
        <v>589</v>
      </c>
      <c r="E4064" s="1002"/>
      <c r="F4064" s="1002" t="s">
        <v>590</v>
      </c>
      <c r="G4064" s="1002"/>
      <c r="H4064" s="1008"/>
    </row>
    <row r="4065" spans="1:8" ht="18.25" customHeight="1">
      <c r="A4065" s="1018" t="s">
        <v>599</v>
      </c>
      <c r="B4065" s="1019"/>
      <c r="C4065" s="1019"/>
      <c r="D4065" s="1019"/>
      <c r="E4065" s="1019"/>
      <c r="F4065" s="1019"/>
      <c r="G4065" s="1019"/>
      <c r="H4065" s="1020"/>
    </row>
    <row r="4066" spans="1:8" ht="18.25" customHeight="1">
      <c r="A4066" s="305"/>
      <c r="B4066" s="351" t="s">
        <v>560</v>
      </c>
      <c r="C4066" s="1013" t="str">
        <f>IF('statement of marks'!H101="","",'statement of marks'!H101)</f>
        <v>v 095</v>
      </c>
      <c r="D4066" s="1013"/>
      <c r="E4066" s="1013"/>
      <c r="F4066" s="1013"/>
      <c r="G4066" s="1013"/>
      <c r="H4066" s="1014"/>
    </row>
    <row r="4067" spans="1:8" ht="18.25" customHeight="1">
      <c r="A4067" s="305"/>
      <c r="B4067" s="351" t="s">
        <v>561</v>
      </c>
      <c r="C4067" s="1013" t="str">
        <f>IF('statement of marks'!I101="","",'statement of marks'!I101)</f>
        <v>c 095</v>
      </c>
      <c r="D4067" s="1013"/>
      <c r="E4067" s="1013"/>
      <c r="F4067" s="1013"/>
      <c r="G4067" s="1013"/>
      <c r="H4067" s="1014"/>
    </row>
    <row r="4068" spans="1:8" ht="18.25" customHeight="1">
      <c r="A4068" s="305"/>
      <c r="B4068" s="351" t="s">
        <v>562</v>
      </c>
      <c r="C4068" s="1013" t="str">
        <f>IF('statement of marks'!J101="","",'statement of marks'!J101)</f>
        <v>l 095</v>
      </c>
      <c r="D4068" s="1013"/>
      <c r="E4068" s="1013"/>
      <c r="F4068" s="1013"/>
      <c r="G4068" s="1013"/>
      <c r="H4068" s="1014"/>
    </row>
    <row r="4069" spans="1:8" ht="18.25" customHeight="1">
      <c r="A4069" s="305"/>
      <c r="B4069" s="351" t="s">
        <v>567</v>
      </c>
      <c r="C4069" s="317" t="str">
        <f>IF('statement of marks'!F101="","",'statement of marks'!F101)</f>
        <v/>
      </c>
      <c r="D4069" s="318" t="s">
        <v>602</v>
      </c>
      <c r="E4069" s="1037" t="str">
        <f>IF('statement of marks'!G101="","",'statement of marks'!G101)</f>
        <v/>
      </c>
      <c r="F4069" s="1037"/>
      <c r="G4069" s="1037"/>
      <c r="H4069" s="1038"/>
    </row>
    <row r="4070" spans="1:8" ht="18.25" customHeight="1">
      <c r="A4070" s="305"/>
      <c r="B4070" s="351" t="s">
        <v>565</v>
      </c>
      <c r="C4070" s="319" t="s">
        <v>592</v>
      </c>
      <c r="D4070" s="320" t="s">
        <v>593</v>
      </c>
      <c r="E4070" s="320" t="s">
        <v>594</v>
      </c>
      <c r="F4070" s="320" t="s">
        <v>595</v>
      </c>
      <c r="G4070" s="320" t="s">
        <v>596</v>
      </c>
      <c r="H4070" s="321"/>
    </row>
    <row r="4071" spans="1:8" ht="18.25" customHeight="1">
      <c r="A4071" s="305"/>
      <c r="B4071" s="350" t="s">
        <v>597</v>
      </c>
      <c r="C4071" s="323" t="str">
        <f>IF(AND('statement of marks'!$D$3=1,'statement of marks'!CX101="mRrh.kZ"),'statement of marks'!$F$3,"")</f>
        <v/>
      </c>
      <c r="D4071" s="323" t="str">
        <f>IF(AND('statement of marks'!$D$3=2,'statement of marks'!CX101="mRrh.kZ"),'statement of marks'!$F$3,"")</f>
        <v/>
      </c>
      <c r="E4071" s="323" t="str">
        <f>IF(AND('statement of marks'!$D$3=3,'statement of marks'!CX101="mRrh.kZ"),'statement of marks'!$F$3,"")</f>
        <v/>
      </c>
      <c r="F4071" s="323" t="str">
        <f>IF(AND('statement of marks'!$D$3=4,'statement of marks'!CX101="mRrh.kZ"),'statement of marks'!$F$3,"")</f>
        <v/>
      </c>
      <c r="G4071" s="323" t="str">
        <f>IF(AND('statement of marks'!$D$3=5,'statement of marks'!CX101="mRrh.kZ"),'statement of marks'!$F$3,"")</f>
        <v/>
      </c>
      <c r="H4071" s="321"/>
    </row>
    <row r="4072" spans="1:8" ht="18.25" customHeight="1">
      <c r="A4072" s="305"/>
      <c r="B4072" s="350" t="str">
        <f>'statement of marks'!$BZ$5</f>
        <v>fgUnh</v>
      </c>
      <c r="C4072" s="324"/>
      <c r="D4072" s="325"/>
      <c r="E4072" s="326" t="str">
        <f>IF(OR('statement of marks'!$CB101="",E4071=""),"",'statement of marks'!$CB101)</f>
        <v/>
      </c>
      <c r="F4072" s="326" t="str">
        <f>IF(OR('statement of marks'!$CB101="",F4071=""),"",'statement of marks'!$CB101)</f>
        <v/>
      </c>
      <c r="G4072" s="326" t="str">
        <f>IF(OR('statement of marks'!$CB101="",G4071=""),"",'statement of marks'!$CB101)</f>
        <v/>
      </c>
      <c r="H4072" s="321"/>
    </row>
    <row r="4073" spans="1:8" ht="18.25" customHeight="1">
      <c r="A4073" s="305"/>
      <c r="B4073" s="350" t="str">
        <f>'statement of marks'!$CC$5</f>
        <v>vaxszth</v>
      </c>
      <c r="C4073" s="324"/>
      <c r="D4073" s="325"/>
      <c r="E4073" s="326" t="str">
        <f>IF(OR('statement of marks'!$CE101="",E4071=""),"",'statement of marks'!$CE101)</f>
        <v/>
      </c>
      <c r="F4073" s="326" t="str">
        <f>IF(OR('statement of marks'!$CE101="",F4071=""),"",'statement of marks'!$CE101)</f>
        <v/>
      </c>
      <c r="G4073" s="326" t="str">
        <f>IF(OR('statement of marks'!$CE101="",G4071=""),"",'statement of marks'!$CE101)</f>
        <v/>
      </c>
      <c r="H4073" s="321"/>
    </row>
    <row r="4074" spans="1:8" ht="18.25" customHeight="1">
      <c r="A4074" s="305"/>
      <c r="B4074" s="350" t="str">
        <f>'statement of marks'!$CF$5</f>
        <v>xf.kr</v>
      </c>
      <c r="C4074" s="324"/>
      <c r="D4074" s="325"/>
      <c r="E4074" s="326" t="str">
        <f>IF(OR('statement of marks'!$CH101="",E4071=""),"",'statement of marks'!$CH101)</f>
        <v/>
      </c>
      <c r="F4074" s="326" t="str">
        <f>IF(OR('statement of marks'!$CH101="",F4071=""),"",'statement of marks'!$CH101)</f>
        <v/>
      </c>
      <c r="G4074" s="326" t="str">
        <f>IF(OR('statement of marks'!$CH101="",G4071=""),"",'statement of marks'!$CH101)</f>
        <v/>
      </c>
      <c r="H4074" s="321"/>
    </row>
    <row r="4075" spans="1:8" ht="18.25" customHeight="1">
      <c r="A4075" s="305"/>
      <c r="B4075" s="350" t="str">
        <f>'statement of marks'!$CI$5</f>
        <v>Ik;kZoj.k v/;;u</v>
      </c>
      <c r="C4075" s="324"/>
      <c r="D4075" s="325"/>
      <c r="E4075" s="326" t="str">
        <f>IF(OR('statement of marks'!$CK101="",E4072=""),"",'statement of marks'!$CK101)</f>
        <v/>
      </c>
      <c r="F4075" s="326" t="str">
        <f>IF(OR('statement of marks'!$CK101="",F4072=""),"",'statement of marks'!$CK101)</f>
        <v/>
      </c>
      <c r="G4075" s="326" t="str">
        <f>IF(OR('statement of marks'!$CK101="",G4072=""),"",'statement of marks'!$CK101)</f>
        <v/>
      </c>
      <c r="H4075" s="321"/>
    </row>
    <row r="4076" spans="1:8" ht="18.25" customHeight="1">
      <c r="A4076" s="305"/>
      <c r="B4076" s="350" t="str">
        <f>'statement of marks'!$CL$5</f>
        <v>dk;kZuqHko</v>
      </c>
      <c r="C4076" s="324"/>
      <c r="D4076" s="325"/>
      <c r="E4076" s="326" t="str">
        <f>IF(OR('statement of marks'!$CN101="",E4071=""),"",'statement of marks'!$CN101)</f>
        <v/>
      </c>
      <c r="F4076" s="326" t="str">
        <f>IF(OR('statement of marks'!$CN101="",F4071=""),"",'statement of marks'!$CN101)</f>
        <v/>
      </c>
      <c r="G4076" s="326" t="str">
        <f>IF(OR('statement of marks'!$CN101="",G4071=""),"",'statement of marks'!$CN101)</f>
        <v/>
      </c>
      <c r="H4076" s="321"/>
    </row>
    <row r="4077" spans="1:8" ht="18.25" customHeight="1">
      <c r="A4077" s="305"/>
      <c r="B4077" s="350" t="str">
        <f>'statement of marks'!$CO$5</f>
        <v>dyk f'k{kk</v>
      </c>
      <c r="C4077" s="324"/>
      <c r="D4077" s="325"/>
      <c r="E4077" s="327" t="str">
        <f>IF(OR('statement of marks'!$CQ101="",E4071=""),"",'statement of marks'!$CQ101)</f>
        <v/>
      </c>
      <c r="F4077" s="327" t="str">
        <f>IF(OR('statement of marks'!$CQ101="",F4071=""),"",'statement of marks'!$CQ101)</f>
        <v/>
      </c>
      <c r="G4077" s="327" t="str">
        <f>IF(OR('statement of marks'!$CQ101="",G4071=""),"",'statement of marks'!$CQ101)</f>
        <v/>
      </c>
      <c r="H4077" s="321"/>
    </row>
    <row r="4078" spans="1:8" ht="18.25" customHeight="1">
      <c r="A4078" s="305"/>
      <c r="B4078" s="328" t="s">
        <v>624</v>
      </c>
      <c r="C4078" s="329" t="str">
        <f>C4071</f>
        <v/>
      </c>
      <c r="D4078" s="329" t="str">
        <f>D4071</f>
        <v/>
      </c>
      <c r="E4078" s="330" t="str">
        <f>E4071</f>
        <v/>
      </c>
      <c r="F4078" s="329" t="str">
        <f>F4071</f>
        <v/>
      </c>
      <c r="G4078" s="329" t="str">
        <f>G4071</f>
        <v/>
      </c>
      <c r="H4078" s="321"/>
    </row>
    <row r="4079" spans="1:8" ht="18.25" customHeight="1">
      <c r="A4079" s="305"/>
      <c r="B4079" s="350" t="str">
        <f>'statement of marks'!$CV$5</f>
        <v>Nk= mifLFkfr</v>
      </c>
      <c r="C4079" s="331"/>
      <c r="D4079" s="331"/>
      <c r="E4079" s="332" t="str">
        <f>IF(OR('statement of marks'!$CV101="",E4071=""),"",'statement of marks'!$CV101)</f>
        <v/>
      </c>
      <c r="F4079" s="332" t="str">
        <f>IF(OR('statement of marks'!$CV101="",F4071=""),"",'statement of marks'!$CV101)</f>
        <v/>
      </c>
      <c r="G4079" s="332" t="str">
        <f>IF(OR('statement of marks'!$CV101="",G4071=""),"",'statement of marks'!$CV101)</f>
        <v/>
      </c>
      <c r="H4079" s="321"/>
    </row>
    <row r="4080" spans="1:8" ht="18.25" customHeight="1">
      <c r="A4080" s="305"/>
      <c r="B4080" s="350" t="str">
        <f>'statement of marks'!$CU$5</f>
        <v>dqy ehfVax</v>
      </c>
      <c r="C4080" s="333"/>
      <c r="D4080" s="333"/>
      <c r="E4080" s="333" t="str">
        <f>IF(OR('statement of marks'!$CU101="",E4071=""),"",'statement of marks'!$CU101)</f>
        <v/>
      </c>
      <c r="F4080" s="333" t="str">
        <f>IF(OR('statement of marks'!$CU101="",F4071=""),"",'statement of marks'!$CU101)</f>
        <v/>
      </c>
      <c r="G4080" s="333" t="str">
        <f>IF(OR('statement of marks'!$CU101="",G4071=""),"",'statement of marks'!$CU101)</f>
        <v/>
      </c>
      <c r="H4080" s="321"/>
    </row>
    <row r="4081" spans="1:8" ht="18.25" customHeight="1">
      <c r="A4081" s="305"/>
      <c r="B4081" s="350" t="s">
        <v>600</v>
      </c>
      <c r="C4081" s="333" t="str">
        <f>IF(OR(C4079="",C4080=""),"",C4079/C4080*100)</f>
        <v/>
      </c>
      <c r="D4081" s="333" t="str">
        <f t="shared" ref="D4081:G4081" si="97">IF(OR(D4079="",D4080=""),"",D4079/D4080*100)</f>
        <v/>
      </c>
      <c r="E4081" s="333" t="str">
        <f t="shared" si="97"/>
        <v/>
      </c>
      <c r="F4081" s="333" t="str">
        <f t="shared" si="97"/>
        <v/>
      </c>
      <c r="G4081" s="333" t="str">
        <f t="shared" si="97"/>
        <v/>
      </c>
      <c r="H4081" s="321"/>
    </row>
    <row r="4082" spans="1:8" ht="18.25" customHeight="1">
      <c r="A4082" s="305"/>
      <c r="B4082" s="350" t="s">
        <v>601</v>
      </c>
      <c r="C4082" s="333"/>
      <c r="D4082" s="333"/>
      <c r="E4082" s="333"/>
      <c r="F4082" s="333"/>
      <c r="G4082" s="333"/>
      <c r="H4082" s="321"/>
    </row>
    <row r="4083" spans="1:8" ht="18.25" customHeight="1">
      <c r="A4083" s="305"/>
      <c r="B4083" s="351" t="s">
        <v>598</v>
      </c>
      <c r="C4083" s="1028" t="str">
        <f>IF('statement of marks'!DE101="","",'statement of marks'!DE101)</f>
        <v/>
      </c>
      <c r="D4083" s="1029"/>
      <c r="E4083" s="1029"/>
      <c r="F4083" s="1029"/>
      <c r="G4083" s="1029"/>
      <c r="H4083" s="1030"/>
    </row>
    <row r="4084" spans="1:8" ht="18.25" customHeight="1">
      <c r="A4084" s="1033"/>
      <c r="B4084" s="1034"/>
      <c r="C4084" s="1026"/>
      <c r="D4084" s="1026"/>
      <c r="E4084" s="1026"/>
      <c r="F4084" s="1026"/>
      <c r="G4084" s="1026"/>
      <c r="H4084" s="1027"/>
    </row>
    <row r="4085" spans="1:8" ht="18.25" customHeight="1" thickBot="1">
      <c r="A4085" s="1031" t="s">
        <v>603</v>
      </c>
      <c r="B4085" s="1032"/>
      <c r="C4085" s="1032" t="s">
        <v>66</v>
      </c>
      <c r="D4085" s="1032"/>
      <c r="E4085" s="1032"/>
      <c r="F4085" s="1035" t="s">
        <v>604</v>
      </c>
      <c r="G4085" s="1035"/>
      <c r="H4085" s="1036"/>
    </row>
    <row r="4086" spans="1:8" ht="18.25" customHeight="1">
      <c r="A4086" s="1015" t="s">
        <v>572</v>
      </c>
      <c r="B4086" s="1016"/>
      <c r="C4086" s="1016"/>
      <c r="D4086" s="1016"/>
      <c r="E4086" s="1016"/>
      <c r="F4086" s="1016"/>
      <c r="G4086" s="1016"/>
      <c r="H4086" s="1017"/>
    </row>
    <row r="4087" spans="1:8" ht="18.25" customHeight="1">
      <c r="A4087" s="1018" t="s">
        <v>591</v>
      </c>
      <c r="B4087" s="1019"/>
      <c r="C4087" s="1019"/>
      <c r="D4087" s="1019"/>
      <c r="E4087" s="1019"/>
      <c r="F4087" s="1019"/>
      <c r="G4087" s="1019"/>
      <c r="H4087" s="1020"/>
    </row>
    <row r="4088" spans="1:8" ht="18.25" customHeight="1">
      <c r="A4088" s="305"/>
      <c r="B4088" s="1021" t="s">
        <v>67</v>
      </c>
      <c r="C4088" s="1021"/>
      <c r="D4088" s="306">
        <f>YEAR(details!F102)</f>
        <v>1900</v>
      </c>
      <c r="E4088" s="352" t="s">
        <v>574</v>
      </c>
      <c r="F4088" s="308" t="str">
        <f>'statement of marks'!$F$3</f>
        <v>2015-16</v>
      </c>
      <c r="G4088" s="1021" t="s">
        <v>575</v>
      </c>
      <c r="H4088" s="1022"/>
    </row>
    <row r="4089" spans="1:8" ht="18.25" customHeight="1">
      <c r="A4089" s="305"/>
      <c r="B4089" s="1000" t="s">
        <v>573</v>
      </c>
      <c r="C4089" s="1001"/>
      <c r="D4089" s="1013" t="str">
        <f>'statement of marks'!$A$1</f>
        <v>jk- ck- ek/;fed fo|ky; uohu] fuEckgsM+k</v>
      </c>
      <c r="E4089" s="1013"/>
      <c r="F4089" s="1013"/>
      <c r="G4089" s="1013"/>
      <c r="H4089" s="1014"/>
    </row>
    <row r="4090" spans="1:8" ht="18.25" customHeight="1">
      <c r="A4090" s="305"/>
      <c r="B4090" s="1000" t="str">
        <f>'statement of marks'!$H$3</f>
        <v xml:space="preserve">fo|ky; dk Mkbl dksM+ </v>
      </c>
      <c r="C4090" s="1001"/>
      <c r="D4090" s="1009" t="str">
        <f>'statement of marks'!$I$3</f>
        <v>00001</v>
      </c>
      <c r="E4090" s="1010"/>
      <c r="F4090" s="1011"/>
      <c r="G4090" s="1011"/>
      <c r="H4090" s="1012"/>
    </row>
    <row r="4091" spans="1:8" ht="18.25" customHeight="1">
      <c r="A4091" s="305"/>
      <c r="B4091" s="1000" t="s">
        <v>560</v>
      </c>
      <c r="C4091" s="1001"/>
      <c r="D4091" s="1013" t="str">
        <f>IF('statement of marks'!H102="","",'statement of marks'!H102)</f>
        <v>v 096</v>
      </c>
      <c r="E4091" s="1013"/>
      <c r="F4091" s="1013"/>
      <c r="G4091" s="1013"/>
      <c r="H4091" s="1014"/>
    </row>
    <row r="4092" spans="1:8" ht="18.25" customHeight="1">
      <c r="A4092" s="305"/>
      <c r="B4092" s="1000" t="s">
        <v>576</v>
      </c>
      <c r="C4092" s="1001"/>
      <c r="D4092" s="309" t="str">
        <f>IF('statement of marks'!C102="B","Nk=",IF('statement of marks'!C102="G","Nk=k",""))</f>
        <v/>
      </c>
      <c r="E4092" s="353" t="s">
        <v>566</v>
      </c>
      <c r="F4092" s="1040" t="str">
        <f>IF('statement of marks'!B102="","",'statement of marks'!B102)</f>
        <v/>
      </c>
      <c r="G4092" s="1040"/>
      <c r="H4092" s="1041"/>
    </row>
    <row r="4093" spans="1:8" ht="18.25" customHeight="1">
      <c r="A4093" s="305"/>
      <c r="B4093" s="1000" t="s">
        <v>562</v>
      </c>
      <c r="C4093" s="1001"/>
      <c r="D4093" s="1013" t="str">
        <f>IF('statement of marks'!J102="","",'statement of marks'!J102)</f>
        <v>l 096</v>
      </c>
      <c r="E4093" s="1013"/>
      <c r="F4093" s="1013"/>
      <c r="G4093" s="1013"/>
      <c r="H4093" s="1014"/>
    </row>
    <row r="4094" spans="1:8" ht="18.25" customHeight="1">
      <c r="A4094" s="305"/>
      <c r="B4094" s="1000" t="s">
        <v>561</v>
      </c>
      <c r="C4094" s="1001"/>
      <c r="D4094" s="1013" t="str">
        <f>IF('statement of marks'!I102="","",'statement of marks'!I102)</f>
        <v>c 096</v>
      </c>
      <c r="E4094" s="1013"/>
      <c r="F4094" s="1013"/>
      <c r="G4094" s="1013"/>
      <c r="H4094" s="1014"/>
    </row>
    <row r="4095" spans="1:8" ht="18.25" customHeight="1">
      <c r="A4095" s="305"/>
      <c r="B4095" s="1000" t="s">
        <v>578</v>
      </c>
      <c r="C4095" s="1001"/>
      <c r="D4095" s="1013" t="str">
        <f>IF(details!M102="","",details!M102)</f>
        <v/>
      </c>
      <c r="E4095" s="1013"/>
      <c r="F4095" s="1013"/>
      <c r="G4095" s="1013"/>
      <c r="H4095" s="1014"/>
    </row>
    <row r="4096" spans="1:8" ht="18.25" customHeight="1">
      <c r="A4096" s="305"/>
      <c r="B4096" s="1000" t="s">
        <v>623</v>
      </c>
      <c r="C4096" s="1001"/>
      <c r="D4096" s="1013" t="str">
        <f>IF(details!N102="","",details!N102)</f>
        <v/>
      </c>
      <c r="E4096" s="1013"/>
      <c r="F4096" s="1013"/>
      <c r="G4096" s="1013"/>
      <c r="H4096" s="1014"/>
    </row>
    <row r="4097" spans="1:8" ht="18.25" customHeight="1">
      <c r="A4097" s="305"/>
      <c r="B4097" s="1000" t="s">
        <v>64</v>
      </c>
      <c r="C4097" s="1001"/>
      <c r="D4097" s="311" t="str">
        <f>'statement of marks'!$D$3</f>
        <v>2 A</v>
      </c>
      <c r="E4097" s="312" t="s">
        <v>564</v>
      </c>
      <c r="F4097" s="313" t="str">
        <f>IF('statement of marks'!E102="","",'statement of marks'!E102)</f>
        <v/>
      </c>
      <c r="G4097" s="312" t="s">
        <v>577</v>
      </c>
      <c r="H4097" s="314" t="str">
        <f>IF(details!F102="","",details!F102)</f>
        <v/>
      </c>
    </row>
    <row r="4098" spans="1:8" ht="18.25" customHeight="1">
      <c r="A4098" s="305"/>
      <c r="B4098" s="1000" t="s">
        <v>567</v>
      </c>
      <c r="C4098" s="1001"/>
      <c r="D4098" s="1044" t="str">
        <f>IF('statement of marks'!F102="","",'statement of marks'!F102)</f>
        <v/>
      </c>
      <c r="E4098" s="1044"/>
      <c r="F4098" s="1044"/>
      <c r="G4098" s="1044"/>
      <c r="H4098" s="1045"/>
    </row>
    <row r="4099" spans="1:8" ht="18.25" customHeight="1">
      <c r="A4099" s="305"/>
      <c r="B4099" s="1000" t="s">
        <v>568</v>
      </c>
      <c r="C4099" s="1001"/>
      <c r="D4099" s="1037" t="str">
        <f>IF('statement of marks'!G102="","",'statement of marks'!G102)</f>
        <v/>
      </c>
      <c r="E4099" s="1037"/>
      <c r="F4099" s="1037"/>
      <c r="G4099" s="1037"/>
      <c r="H4099" s="1038"/>
    </row>
    <row r="4100" spans="1:8" ht="18.25" customHeight="1">
      <c r="A4100" s="305"/>
      <c r="B4100" s="1023" t="s">
        <v>579</v>
      </c>
      <c r="C4100" s="1024"/>
      <c r="D4100" s="1024"/>
      <c r="E4100" s="1025"/>
      <c r="F4100" s="1046" t="str">
        <f>IF(details!P102="","",details!P102)</f>
        <v/>
      </c>
      <c r="G4100" s="1046"/>
      <c r="H4100" s="1047"/>
    </row>
    <row r="4101" spans="1:8" ht="18.25" customHeight="1">
      <c r="A4101" s="305"/>
      <c r="B4101" s="1000" t="s">
        <v>583</v>
      </c>
      <c r="C4101" s="1001"/>
      <c r="D4101" s="1013" t="str">
        <f>IF(details!L102="","",details!L102)</f>
        <v>Ik 096</v>
      </c>
      <c r="E4101" s="1013"/>
      <c r="F4101" s="1013"/>
      <c r="G4101" s="1013"/>
      <c r="H4101" s="1014"/>
    </row>
    <row r="4102" spans="1:8" ht="18.25" customHeight="1">
      <c r="A4102" s="305"/>
      <c r="B4102" s="1000" t="s">
        <v>584</v>
      </c>
      <c r="C4102" s="1001"/>
      <c r="D4102" s="1013" t="str">
        <f>IF(details!O102="","",details!O102)</f>
        <v/>
      </c>
      <c r="E4102" s="1013"/>
      <c r="F4102" s="1013"/>
      <c r="G4102" s="1013"/>
      <c r="H4102" s="1014"/>
    </row>
    <row r="4103" spans="1:8" ht="18.25" customHeight="1">
      <c r="A4103" s="305"/>
      <c r="B4103" s="1000" t="s">
        <v>585</v>
      </c>
      <c r="C4103" s="1001"/>
      <c r="D4103" s="354" t="str">
        <f>IF('statement of marks'!CX102="mRrh.kZ",'statement of marks'!$D$3,"")</f>
        <v/>
      </c>
      <c r="E4103" s="1003" t="s">
        <v>586</v>
      </c>
      <c r="F4103" s="1003"/>
      <c r="G4103" s="1042" t="str">
        <f>IF(D4103="","",D4103+1)</f>
        <v/>
      </c>
      <c r="H4103" s="1043"/>
    </row>
    <row r="4104" spans="1:8" ht="18.25" customHeight="1">
      <c r="A4104" s="305"/>
      <c r="B4104" s="1000" t="s">
        <v>587</v>
      </c>
      <c r="C4104" s="1001"/>
      <c r="D4104" s="1049">
        <f>IF(details!$L$4="","",details!$L$4)</f>
        <v>42460</v>
      </c>
      <c r="E4104" s="1050"/>
      <c r="F4104" s="1003"/>
      <c r="G4104" s="1003"/>
      <c r="H4104" s="1048"/>
    </row>
    <row r="4105" spans="1:8" ht="18.25" customHeight="1">
      <c r="A4105" s="305"/>
      <c r="B4105" s="1003"/>
      <c r="C4105" s="1003"/>
      <c r="D4105" s="1004"/>
      <c r="E4105" s="1005"/>
      <c r="F4105" s="1002"/>
      <c r="G4105" s="1002"/>
      <c r="H4105" s="1008"/>
    </row>
    <row r="4106" spans="1:8" ht="18.25" customHeight="1">
      <c r="A4106" s="305"/>
      <c r="B4106" s="1003" t="str">
        <f>IF(details!$H$4="","",details!$H$4)</f>
        <v>Jherh js[kk oekZ</v>
      </c>
      <c r="C4106" s="1003"/>
      <c r="D4106" s="1004"/>
      <c r="E4106" s="1005"/>
      <c r="F4106" s="1002" t="str">
        <f>IF(details!$E$4="","",details!$E$4)</f>
        <v>Jh jk/ks';ke tk'kh</v>
      </c>
      <c r="G4106" s="1002"/>
      <c r="H4106" s="1008"/>
    </row>
    <row r="4107" spans="1:8" ht="18.25" customHeight="1">
      <c r="A4107" s="1039" t="s">
        <v>588</v>
      </c>
      <c r="B4107" s="1002"/>
      <c r="C4107" s="1002"/>
      <c r="D4107" s="1002" t="s">
        <v>589</v>
      </c>
      <c r="E4107" s="1002"/>
      <c r="F4107" s="1002" t="s">
        <v>590</v>
      </c>
      <c r="G4107" s="1002"/>
      <c r="H4107" s="1008"/>
    </row>
    <row r="4108" spans="1:8" ht="18.25" customHeight="1">
      <c r="A4108" s="1018" t="s">
        <v>599</v>
      </c>
      <c r="B4108" s="1019"/>
      <c r="C4108" s="1019"/>
      <c r="D4108" s="1019"/>
      <c r="E4108" s="1019"/>
      <c r="F4108" s="1019"/>
      <c r="G4108" s="1019"/>
      <c r="H4108" s="1020"/>
    </row>
    <row r="4109" spans="1:8" ht="18.25" customHeight="1">
      <c r="A4109" s="305"/>
      <c r="B4109" s="351" t="s">
        <v>560</v>
      </c>
      <c r="C4109" s="1013" t="str">
        <f>IF('statement of marks'!H102="","",'statement of marks'!H102)</f>
        <v>v 096</v>
      </c>
      <c r="D4109" s="1013"/>
      <c r="E4109" s="1013"/>
      <c r="F4109" s="1013"/>
      <c r="G4109" s="1013"/>
      <c r="H4109" s="1014"/>
    </row>
    <row r="4110" spans="1:8" ht="18.25" customHeight="1">
      <c r="A4110" s="305"/>
      <c r="B4110" s="351" t="s">
        <v>561</v>
      </c>
      <c r="C4110" s="1013" t="str">
        <f>IF('statement of marks'!I102="","",'statement of marks'!I102)</f>
        <v>c 096</v>
      </c>
      <c r="D4110" s="1013"/>
      <c r="E4110" s="1013"/>
      <c r="F4110" s="1013"/>
      <c r="G4110" s="1013"/>
      <c r="H4110" s="1014"/>
    </row>
    <row r="4111" spans="1:8" ht="18.25" customHeight="1">
      <c r="A4111" s="305"/>
      <c r="B4111" s="351" t="s">
        <v>562</v>
      </c>
      <c r="C4111" s="1013" t="str">
        <f>IF('statement of marks'!J102="","",'statement of marks'!J102)</f>
        <v>l 096</v>
      </c>
      <c r="D4111" s="1013"/>
      <c r="E4111" s="1013"/>
      <c r="F4111" s="1013"/>
      <c r="G4111" s="1013"/>
      <c r="H4111" s="1014"/>
    </row>
    <row r="4112" spans="1:8" ht="18.25" customHeight="1">
      <c r="A4112" s="305"/>
      <c r="B4112" s="351" t="s">
        <v>567</v>
      </c>
      <c r="C4112" s="317" t="str">
        <f>IF('statement of marks'!F102="","",'statement of marks'!F102)</f>
        <v/>
      </c>
      <c r="D4112" s="318" t="s">
        <v>602</v>
      </c>
      <c r="E4112" s="1037" t="str">
        <f>IF('statement of marks'!G102="","",'statement of marks'!G102)</f>
        <v/>
      </c>
      <c r="F4112" s="1037"/>
      <c r="G4112" s="1037"/>
      <c r="H4112" s="1038"/>
    </row>
    <row r="4113" spans="1:8" ht="18.25" customHeight="1">
      <c r="A4113" s="305"/>
      <c r="B4113" s="351" t="s">
        <v>565</v>
      </c>
      <c r="C4113" s="319" t="s">
        <v>592</v>
      </c>
      <c r="D4113" s="320" t="s">
        <v>593</v>
      </c>
      <c r="E4113" s="320" t="s">
        <v>594</v>
      </c>
      <c r="F4113" s="320" t="s">
        <v>595</v>
      </c>
      <c r="G4113" s="320" t="s">
        <v>596</v>
      </c>
      <c r="H4113" s="321"/>
    </row>
    <row r="4114" spans="1:8" ht="18.25" customHeight="1">
      <c r="A4114" s="305"/>
      <c r="B4114" s="350" t="s">
        <v>597</v>
      </c>
      <c r="C4114" s="323" t="str">
        <f>IF(AND('statement of marks'!$D$3=1,'statement of marks'!CX102="mRrh.kZ"),'statement of marks'!$F$3,"")</f>
        <v/>
      </c>
      <c r="D4114" s="323" t="str">
        <f>IF(AND('statement of marks'!$D$3=2,'statement of marks'!CX102="mRrh.kZ"),'statement of marks'!$F$3,"")</f>
        <v/>
      </c>
      <c r="E4114" s="323" t="str">
        <f>IF(AND('statement of marks'!$D$3=3,'statement of marks'!CX102="mRrh.kZ"),'statement of marks'!$F$3,"")</f>
        <v/>
      </c>
      <c r="F4114" s="323" t="str">
        <f>IF(AND('statement of marks'!$D$3=4,'statement of marks'!CX102="mRrh.kZ"),'statement of marks'!$F$3,"")</f>
        <v/>
      </c>
      <c r="G4114" s="323" t="str">
        <f>IF(AND('statement of marks'!$D$3=5,'statement of marks'!CX102="mRrh.kZ"),'statement of marks'!$F$3,"")</f>
        <v/>
      </c>
      <c r="H4114" s="321"/>
    </row>
    <row r="4115" spans="1:8" ht="18.25" customHeight="1">
      <c r="A4115" s="305"/>
      <c r="B4115" s="350" t="str">
        <f>'statement of marks'!$BZ$5</f>
        <v>fgUnh</v>
      </c>
      <c r="C4115" s="324"/>
      <c r="D4115" s="325"/>
      <c r="E4115" s="326" t="str">
        <f>IF(OR('statement of marks'!$CB102="",E4114=""),"",'statement of marks'!$CB102)</f>
        <v/>
      </c>
      <c r="F4115" s="326" t="str">
        <f>IF(OR('statement of marks'!$CB102="",F4114=""),"",'statement of marks'!$CB102)</f>
        <v/>
      </c>
      <c r="G4115" s="326" t="str">
        <f>IF(OR('statement of marks'!$CB102="",G4114=""),"",'statement of marks'!$CB102)</f>
        <v/>
      </c>
      <c r="H4115" s="321"/>
    </row>
    <row r="4116" spans="1:8" ht="18.25" customHeight="1">
      <c r="A4116" s="305"/>
      <c r="B4116" s="350" t="str">
        <f>'statement of marks'!$CC$5</f>
        <v>vaxszth</v>
      </c>
      <c r="C4116" s="324"/>
      <c r="D4116" s="325"/>
      <c r="E4116" s="326" t="str">
        <f>IF(OR('statement of marks'!$CE102="",E4114=""),"",'statement of marks'!$CE102)</f>
        <v/>
      </c>
      <c r="F4116" s="326" t="str">
        <f>IF(OR('statement of marks'!$CE102="",F4114=""),"",'statement of marks'!$CE102)</f>
        <v/>
      </c>
      <c r="G4116" s="326" t="str">
        <f>IF(OR('statement of marks'!$CE102="",G4114=""),"",'statement of marks'!$CE102)</f>
        <v/>
      </c>
      <c r="H4116" s="321"/>
    </row>
    <row r="4117" spans="1:8" ht="18.25" customHeight="1">
      <c r="A4117" s="305"/>
      <c r="B4117" s="350" t="str">
        <f>'statement of marks'!$CF$5</f>
        <v>xf.kr</v>
      </c>
      <c r="C4117" s="324"/>
      <c r="D4117" s="325"/>
      <c r="E4117" s="326" t="str">
        <f>IF(OR('statement of marks'!$CH102="",E4114=""),"",'statement of marks'!$CH102)</f>
        <v/>
      </c>
      <c r="F4117" s="326" t="str">
        <f>IF(OR('statement of marks'!$CH102="",F4114=""),"",'statement of marks'!$CH102)</f>
        <v/>
      </c>
      <c r="G4117" s="326" t="str">
        <f>IF(OR('statement of marks'!$CH102="",G4114=""),"",'statement of marks'!$CH102)</f>
        <v/>
      </c>
      <c r="H4117" s="321"/>
    </row>
    <row r="4118" spans="1:8" ht="18.25" customHeight="1">
      <c r="A4118" s="305"/>
      <c r="B4118" s="350" t="str">
        <f>'statement of marks'!$CI$5</f>
        <v>Ik;kZoj.k v/;;u</v>
      </c>
      <c r="C4118" s="324"/>
      <c r="D4118" s="325"/>
      <c r="E4118" s="326" t="str">
        <f>IF(OR('statement of marks'!$CK102="",E4115=""),"",'statement of marks'!$CK102)</f>
        <v/>
      </c>
      <c r="F4118" s="326" t="str">
        <f>IF(OR('statement of marks'!$CK102="",F4115=""),"",'statement of marks'!$CK102)</f>
        <v/>
      </c>
      <c r="G4118" s="326" t="str">
        <f>IF(OR('statement of marks'!$CK102="",G4115=""),"",'statement of marks'!$CK102)</f>
        <v/>
      </c>
      <c r="H4118" s="321"/>
    </row>
    <row r="4119" spans="1:8" ht="18.25" customHeight="1">
      <c r="A4119" s="305"/>
      <c r="B4119" s="350" t="str">
        <f>'statement of marks'!$CL$5</f>
        <v>dk;kZuqHko</v>
      </c>
      <c r="C4119" s="324"/>
      <c r="D4119" s="325"/>
      <c r="E4119" s="326" t="str">
        <f>IF(OR('statement of marks'!$CN102="",E4114=""),"",'statement of marks'!$CN102)</f>
        <v/>
      </c>
      <c r="F4119" s="326" t="str">
        <f>IF(OR('statement of marks'!$CN102="",F4114=""),"",'statement of marks'!$CN102)</f>
        <v/>
      </c>
      <c r="G4119" s="326" t="str">
        <f>IF(OR('statement of marks'!$CN102="",G4114=""),"",'statement of marks'!$CN102)</f>
        <v/>
      </c>
      <c r="H4119" s="321"/>
    </row>
    <row r="4120" spans="1:8" ht="18.25" customHeight="1">
      <c r="A4120" s="305"/>
      <c r="B4120" s="350" t="str">
        <f>'statement of marks'!$CO$5</f>
        <v>dyk f'k{kk</v>
      </c>
      <c r="C4120" s="324"/>
      <c r="D4120" s="325"/>
      <c r="E4120" s="327" t="str">
        <f>IF(OR('statement of marks'!$CQ102="",E4114=""),"",'statement of marks'!$CQ102)</f>
        <v/>
      </c>
      <c r="F4120" s="327" t="str">
        <f>IF(OR('statement of marks'!$CQ102="",F4114=""),"",'statement of marks'!$CQ102)</f>
        <v/>
      </c>
      <c r="G4120" s="327" t="str">
        <f>IF(OR('statement of marks'!$CQ102="",G4114=""),"",'statement of marks'!$CQ102)</f>
        <v/>
      </c>
      <c r="H4120" s="321"/>
    </row>
    <row r="4121" spans="1:8" ht="18.25" customHeight="1">
      <c r="A4121" s="305"/>
      <c r="B4121" s="328" t="s">
        <v>624</v>
      </c>
      <c r="C4121" s="329" t="str">
        <f>C4114</f>
        <v/>
      </c>
      <c r="D4121" s="329" t="str">
        <f>D4114</f>
        <v/>
      </c>
      <c r="E4121" s="330" t="str">
        <f>E4114</f>
        <v/>
      </c>
      <c r="F4121" s="329" t="str">
        <f>F4114</f>
        <v/>
      </c>
      <c r="G4121" s="329" t="str">
        <f>G4114</f>
        <v/>
      </c>
      <c r="H4121" s="321"/>
    </row>
    <row r="4122" spans="1:8" ht="18.25" customHeight="1">
      <c r="A4122" s="305"/>
      <c r="B4122" s="350" t="str">
        <f>'statement of marks'!$CV$5</f>
        <v>Nk= mifLFkfr</v>
      </c>
      <c r="C4122" s="331"/>
      <c r="D4122" s="331"/>
      <c r="E4122" s="332" t="str">
        <f>IF(OR('statement of marks'!$CV102="",E4114=""),"",'statement of marks'!$CV102)</f>
        <v/>
      </c>
      <c r="F4122" s="332" t="str">
        <f>IF(OR('statement of marks'!$CV102="",F4114=""),"",'statement of marks'!$CV102)</f>
        <v/>
      </c>
      <c r="G4122" s="332" t="str">
        <f>IF(OR('statement of marks'!$CV102="",G4114=""),"",'statement of marks'!$CV102)</f>
        <v/>
      </c>
      <c r="H4122" s="321"/>
    </row>
    <row r="4123" spans="1:8" ht="18.25" customHeight="1">
      <c r="A4123" s="305"/>
      <c r="B4123" s="350" t="str">
        <f>'statement of marks'!$CU$5</f>
        <v>dqy ehfVax</v>
      </c>
      <c r="C4123" s="333"/>
      <c r="D4123" s="333"/>
      <c r="E4123" s="333" t="str">
        <f>IF(OR('statement of marks'!$CU102="",E4114=""),"",'statement of marks'!$CU102)</f>
        <v/>
      </c>
      <c r="F4123" s="333" t="str">
        <f>IF(OR('statement of marks'!$CU102="",F4114=""),"",'statement of marks'!$CU102)</f>
        <v/>
      </c>
      <c r="G4123" s="333" t="str">
        <f>IF(OR('statement of marks'!$CU102="",G4114=""),"",'statement of marks'!$CU102)</f>
        <v/>
      </c>
      <c r="H4123" s="321"/>
    </row>
    <row r="4124" spans="1:8" ht="18.25" customHeight="1">
      <c r="A4124" s="305"/>
      <c r="B4124" s="350" t="s">
        <v>600</v>
      </c>
      <c r="C4124" s="333" t="str">
        <f>IF(OR(C4122="",C4123=""),"",C4122/C4123*100)</f>
        <v/>
      </c>
      <c r="D4124" s="333" t="str">
        <f t="shared" ref="D4124:G4124" si="98">IF(OR(D4122="",D4123=""),"",D4122/D4123*100)</f>
        <v/>
      </c>
      <c r="E4124" s="333" t="str">
        <f t="shared" si="98"/>
        <v/>
      </c>
      <c r="F4124" s="333" t="str">
        <f t="shared" si="98"/>
        <v/>
      </c>
      <c r="G4124" s="333" t="str">
        <f t="shared" si="98"/>
        <v/>
      </c>
      <c r="H4124" s="321"/>
    </row>
    <row r="4125" spans="1:8" ht="18.25" customHeight="1">
      <c r="A4125" s="305"/>
      <c r="B4125" s="350" t="s">
        <v>601</v>
      </c>
      <c r="C4125" s="333"/>
      <c r="D4125" s="333"/>
      <c r="E4125" s="333"/>
      <c r="F4125" s="333"/>
      <c r="G4125" s="333"/>
      <c r="H4125" s="321"/>
    </row>
    <row r="4126" spans="1:8" ht="18.25" customHeight="1">
      <c r="A4126" s="305"/>
      <c r="B4126" s="351" t="s">
        <v>598</v>
      </c>
      <c r="C4126" s="1028" t="str">
        <f>IF('statement of marks'!DE102="","",'statement of marks'!DE102)</f>
        <v/>
      </c>
      <c r="D4126" s="1029"/>
      <c r="E4126" s="1029"/>
      <c r="F4126" s="1029"/>
      <c r="G4126" s="1029"/>
      <c r="H4126" s="1030"/>
    </row>
    <row r="4127" spans="1:8" ht="18.25" customHeight="1">
      <c r="A4127" s="1033"/>
      <c r="B4127" s="1034"/>
      <c r="C4127" s="1026"/>
      <c r="D4127" s="1026"/>
      <c r="E4127" s="1026"/>
      <c r="F4127" s="1026"/>
      <c r="G4127" s="1026"/>
      <c r="H4127" s="1027"/>
    </row>
    <row r="4128" spans="1:8" ht="18.25" customHeight="1" thickBot="1">
      <c r="A4128" s="1031" t="s">
        <v>603</v>
      </c>
      <c r="B4128" s="1032"/>
      <c r="C4128" s="1032" t="s">
        <v>66</v>
      </c>
      <c r="D4128" s="1032"/>
      <c r="E4128" s="1032"/>
      <c r="F4128" s="1035" t="s">
        <v>604</v>
      </c>
      <c r="G4128" s="1035"/>
      <c r="H4128" s="1036"/>
    </row>
    <row r="4129" spans="1:8" ht="18.25" customHeight="1">
      <c r="A4129" s="1015" t="s">
        <v>572</v>
      </c>
      <c r="B4129" s="1016"/>
      <c r="C4129" s="1016"/>
      <c r="D4129" s="1016"/>
      <c r="E4129" s="1016"/>
      <c r="F4129" s="1016"/>
      <c r="G4129" s="1016"/>
      <c r="H4129" s="1017"/>
    </row>
    <row r="4130" spans="1:8" ht="18.25" customHeight="1">
      <c r="A4130" s="1018" t="s">
        <v>591</v>
      </c>
      <c r="B4130" s="1019"/>
      <c r="C4130" s="1019"/>
      <c r="D4130" s="1019"/>
      <c r="E4130" s="1019"/>
      <c r="F4130" s="1019"/>
      <c r="G4130" s="1019"/>
      <c r="H4130" s="1020"/>
    </row>
    <row r="4131" spans="1:8" ht="18.25" customHeight="1">
      <c r="A4131" s="305"/>
      <c r="B4131" s="1021" t="s">
        <v>67</v>
      </c>
      <c r="C4131" s="1021"/>
      <c r="D4131" s="306">
        <f>YEAR(details!F103)</f>
        <v>1900</v>
      </c>
      <c r="E4131" s="352" t="s">
        <v>574</v>
      </c>
      <c r="F4131" s="308" t="str">
        <f>'statement of marks'!$F$3</f>
        <v>2015-16</v>
      </c>
      <c r="G4131" s="1021" t="s">
        <v>575</v>
      </c>
      <c r="H4131" s="1022"/>
    </row>
    <row r="4132" spans="1:8" ht="18.25" customHeight="1">
      <c r="A4132" s="305"/>
      <c r="B4132" s="1000" t="s">
        <v>573</v>
      </c>
      <c r="C4132" s="1001"/>
      <c r="D4132" s="1013" t="str">
        <f>'statement of marks'!$A$1</f>
        <v>jk- ck- ek/;fed fo|ky; uohu] fuEckgsM+k</v>
      </c>
      <c r="E4132" s="1013"/>
      <c r="F4132" s="1013"/>
      <c r="G4132" s="1013"/>
      <c r="H4132" s="1014"/>
    </row>
    <row r="4133" spans="1:8" ht="18.25" customHeight="1">
      <c r="A4133" s="305"/>
      <c r="B4133" s="1000" t="str">
        <f>'statement of marks'!$H$3</f>
        <v xml:space="preserve">fo|ky; dk Mkbl dksM+ </v>
      </c>
      <c r="C4133" s="1001"/>
      <c r="D4133" s="1009" t="str">
        <f>'statement of marks'!$I$3</f>
        <v>00001</v>
      </c>
      <c r="E4133" s="1010"/>
      <c r="F4133" s="1011"/>
      <c r="G4133" s="1011"/>
      <c r="H4133" s="1012"/>
    </row>
    <row r="4134" spans="1:8" ht="18.25" customHeight="1">
      <c r="A4134" s="305"/>
      <c r="B4134" s="1000" t="s">
        <v>560</v>
      </c>
      <c r="C4134" s="1001"/>
      <c r="D4134" s="1013" t="str">
        <f>IF('statement of marks'!H103="","",'statement of marks'!H103)</f>
        <v>v 097</v>
      </c>
      <c r="E4134" s="1013"/>
      <c r="F4134" s="1013"/>
      <c r="G4134" s="1013"/>
      <c r="H4134" s="1014"/>
    </row>
    <row r="4135" spans="1:8" ht="18.25" customHeight="1">
      <c r="A4135" s="305"/>
      <c r="B4135" s="1000" t="s">
        <v>576</v>
      </c>
      <c r="C4135" s="1001"/>
      <c r="D4135" s="309" t="str">
        <f>IF('statement of marks'!C103="B","Nk=",IF('statement of marks'!C103="G","Nk=k",""))</f>
        <v/>
      </c>
      <c r="E4135" s="353" t="s">
        <v>566</v>
      </c>
      <c r="F4135" s="1040" t="str">
        <f>IF('statement of marks'!B103="","",'statement of marks'!B103)</f>
        <v/>
      </c>
      <c r="G4135" s="1040"/>
      <c r="H4135" s="1041"/>
    </row>
    <row r="4136" spans="1:8" ht="18.25" customHeight="1">
      <c r="A4136" s="305"/>
      <c r="B4136" s="1000" t="s">
        <v>562</v>
      </c>
      <c r="C4136" s="1001"/>
      <c r="D4136" s="1013" t="str">
        <f>IF('statement of marks'!J103="","",'statement of marks'!J103)</f>
        <v>l 097</v>
      </c>
      <c r="E4136" s="1013"/>
      <c r="F4136" s="1013"/>
      <c r="G4136" s="1013"/>
      <c r="H4136" s="1014"/>
    </row>
    <row r="4137" spans="1:8" ht="18.25" customHeight="1">
      <c r="A4137" s="305"/>
      <c r="B4137" s="1000" t="s">
        <v>561</v>
      </c>
      <c r="C4137" s="1001"/>
      <c r="D4137" s="1013" t="str">
        <f>IF('statement of marks'!I103="","",'statement of marks'!I103)</f>
        <v>c 097</v>
      </c>
      <c r="E4137" s="1013"/>
      <c r="F4137" s="1013"/>
      <c r="G4137" s="1013"/>
      <c r="H4137" s="1014"/>
    </row>
    <row r="4138" spans="1:8" ht="18.25" customHeight="1">
      <c r="A4138" s="305"/>
      <c r="B4138" s="1000" t="s">
        <v>578</v>
      </c>
      <c r="C4138" s="1001"/>
      <c r="D4138" s="1013" t="str">
        <f>IF(details!M103="","",details!M103)</f>
        <v/>
      </c>
      <c r="E4138" s="1013"/>
      <c r="F4138" s="1013"/>
      <c r="G4138" s="1013"/>
      <c r="H4138" s="1014"/>
    </row>
    <row r="4139" spans="1:8" ht="18.25" customHeight="1">
      <c r="A4139" s="305"/>
      <c r="B4139" s="1000" t="s">
        <v>623</v>
      </c>
      <c r="C4139" s="1001"/>
      <c r="D4139" s="1013" t="str">
        <f>IF(details!N103="","",details!N103)</f>
        <v/>
      </c>
      <c r="E4139" s="1013"/>
      <c r="F4139" s="1013"/>
      <c r="G4139" s="1013"/>
      <c r="H4139" s="1014"/>
    </row>
    <row r="4140" spans="1:8" ht="18.25" customHeight="1">
      <c r="A4140" s="305"/>
      <c r="B4140" s="1000" t="s">
        <v>64</v>
      </c>
      <c r="C4140" s="1001"/>
      <c r="D4140" s="311" t="str">
        <f>'statement of marks'!$D$3</f>
        <v>2 A</v>
      </c>
      <c r="E4140" s="312" t="s">
        <v>564</v>
      </c>
      <c r="F4140" s="313" t="str">
        <f>IF('statement of marks'!E103="","",'statement of marks'!E103)</f>
        <v/>
      </c>
      <c r="G4140" s="312" t="s">
        <v>577</v>
      </c>
      <c r="H4140" s="314" t="str">
        <f>IF(details!F103="","",details!F103)</f>
        <v/>
      </c>
    </row>
    <row r="4141" spans="1:8" ht="18.25" customHeight="1">
      <c r="A4141" s="305"/>
      <c r="B4141" s="1000" t="s">
        <v>567</v>
      </c>
      <c r="C4141" s="1001"/>
      <c r="D4141" s="1044" t="str">
        <f>IF('statement of marks'!F103="","",'statement of marks'!F103)</f>
        <v/>
      </c>
      <c r="E4141" s="1044"/>
      <c r="F4141" s="1044"/>
      <c r="G4141" s="1044"/>
      <c r="H4141" s="1045"/>
    </row>
    <row r="4142" spans="1:8" ht="18.25" customHeight="1">
      <c r="A4142" s="305"/>
      <c r="B4142" s="1000" t="s">
        <v>568</v>
      </c>
      <c r="C4142" s="1001"/>
      <c r="D4142" s="1037" t="str">
        <f>IF('statement of marks'!G103="","",'statement of marks'!G103)</f>
        <v/>
      </c>
      <c r="E4142" s="1037"/>
      <c r="F4142" s="1037"/>
      <c r="G4142" s="1037"/>
      <c r="H4142" s="1038"/>
    </row>
    <row r="4143" spans="1:8" ht="18.25" customHeight="1">
      <c r="A4143" s="305"/>
      <c r="B4143" s="1023" t="s">
        <v>579</v>
      </c>
      <c r="C4143" s="1024"/>
      <c r="D4143" s="1024"/>
      <c r="E4143" s="1025"/>
      <c r="F4143" s="1046" t="str">
        <f>IF(details!P103="","",details!P103)</f>
        <v/>
      </c>
      <c r="G4143" s="1046"/>
      <c r="H4143" s="1047"/>
    </row>
    <row r="4144" spans="1:8" ht="18.25" customHeight="1">
      <c r="A4144" s="305"/>
      <c r="B4144" s="1000" t="s">
        <v>583</v>
      </c>
      <c r="C4144" s="1001"/>
      <c r="D4144" s="1013" t="str">
        <f>IF(details!L103="","",details!L103)</f>
        <v>Ik 097</v>
      </c>
      <c r="E4144" s="1013"/>
      <c r="F4144" s="1013"/>
      <c r="G4144" s="1013"/>
      <c r="H4144" s="1014"/>
    </row>
    <row r="4145" spans="1:8" ht="18.25" customHeight="1">
      <c r="A4145" s="305"/>
      <c r="B4145" s="1000" t="s">
        <v>584</v>
      </c>
      <c r="C4145" s="1001"/>
      <c r="D4145" s="1013" t="str">
        <f>IF(details!O103="","",details!O103)</f>
        <v/>
      </c>
      <c r="E4145" s="1013"/>
      <c r="F4145" s="1013"/>
      <c r="G4145" s="1013"/>
      <c r="H4145" s="1014"/>
    </row>
    <row r="4146" spans="1:8" ht="18.25" customHeight="1">
      <c r="A4146" s="305"/>
      <c r="B4146" s="1000" t="s">
        <v>585</v>
      </c>
      <c r="C4146" s="1001"/>
      <c r="D4146" s="354" t="str">
        <f>IF('statement of marks'!CX103="mRrh.kZ",'statement of marks'!$D$3,"")</f>
        <v/>
      </c>
      <c r="E4146" s="1003" t="s">
        <v>586</v>
      </c>
      <c r="F4146" s="1003"/>
      <c r="G4146" s="1042" t="str">
        <f>IF(D4146="","",D4146+1)</f>
        <v/>
      </c>
      <c r="H4146" s="1043"/>
    </row>
    <row r="4147" spans="1:8" ht="18.25" customHeight="1">
      <c r="A4147" s="305"/>
      <c r="B4147" s="1000" t="s">
        <v>587</v>
      </c>
      <c r="C4147" s="1001"/>
      <c r="D4147" s="1049">
        <f>IF(details!$L$4="","",details!$L$4)</f>
        <v>42460</v>
      </c>
      <c r="E4147" s="1050"/>
      <c r="F4147" s="1003"/>
      <c r="G4147" s="1003"/>
      <c r="H4147" s="1048"/>
    </row>
    <row r="4148" spans="1:8" ht="18.25" customHeight="1">
      <c r="A4148" s="305"/>
      <c r="B4148" s="1003"/>
      <c r="C4148" s="1003"/>
      <c r="D4148" s="1004"/>
      <c r="E4148" s="1005"/>
      <c r="F4148" s="1002"/>
      <c r="G4148" s="1002"/>
      <c r="H4148" s="1008"/>
    </row>
    <row r="4149" spans="1:8" ht="18.25" customHeight="1">
      <c r="A4149" s="305"/>
      <c r="B4149" s="1003" t="str">
        <f>IF(details!$H$4="","",details!$H$4)</f>
        <v>Jherh js[kk oekZ</v>
      </c>
      <c r="C4149" s="1003"/>
      <c r="D4149" s="1004"/>
      <c r="E4149" s="1005"/>
      <c r="F4149" s="1002" t="str">
        <f>IF(details!$E$4="","",details!$E$4)</f>
        <v>Jh jk/ks';ke tk'kh</v>
      </c>
      <c r="G4149" s="1002"/>
      <c r="H4149" s="1008"/>
    </row>
    <row r="4150" spans="1:8" ht="18.25" customHeight="1">
      <c r="A4150" s="1039" t="s">
        <v>588</v>
      </c>
      <c r="B4150" s="1002"/>
      <c r="C4150" s="1002"/>
      <c r="D4150" s="1002" t="s">
        <v>589</v>
      </c>
      <c r="E4150" s="1002"/>
      <c r="F4150" s="1002" t="s">
        <v>590</v>
      </c>
      <c r="G4150" s="1002"/>
      <c r="H4150" s="1008"/>
    </row>
    <row r="4151" spans="1:8" ht="18.25" customHeight="1">
      <c r="A4151" s="1018" t="s">
        <v>599</v>
      </c>
      <c r="B4151" s="1019"/>
      <c r="C4151" s="1019"/>
      <c r="D4151" s="1019"/>
      <c r="E4151" s="1019"/>
      <c r="F4151" s="1019"/>
      <c r="G4151" s="1019"/>
      <c r="H4151" s="1020"/>
    </row>
    <row r="4152" spans="1:8" ht="18.25" customHeight="1">
      <c r="A4152" s="305"/>
      <c r="B4152" s="351" t="s">
        <v>560</v>
      </c>
      <c r="C4152" s="1013" t="str">
        <f>IF('statement of marks'!H103="","",'statement of marks'!H103)</f>
        <v>v 097</v>
      </c>
      <c r="D4152" s="1013"/>
      <c r="E4152" s="1013"/>
      <c r="F4152" s="1013"/>
      <c r="G4152" s="1013"/>
      <c r="H4152" s="1014"/>
    </row>
    <row r="4153" spans="1:8" ht="18.25" customHeight="1">
      <c r="A4153" s="305"/>
      <c r="B4153" s="351" t="s">
        <v>561</v>
      </c>
      <c r="C4153" s="1013" t="str">
        <f>IF('statement of marks'!I103="","",'statement of marks'!I103)</f>
        <v>c 097</v>
      </c>
      <c r="D4153" s="1013"/>
      <c r="E4153" s="1013"/>
      <c r="F4153" s="1013"/>
      <c r="G4153" s="1013"/>
      <c r="H4153" s="1014"/>
    </row>
    <row r="4154" spans="1:8" ht="18.25" customHeight="1">
      <c r="A4154" s="305"/>
      <c r="B4154" s="351" t="s">
        <v>562</v>
      </c>
      <c r="C4154" s="1013" t="str">
        <f>IF('statement of marks'!J103="","",'statement of marks'!J103)</f>
        <v>l 097</v>
      </c>
      <c r="D4154" s="1013"/>
      <c r="E4154" s="1013"/>
      <c r="F4154" s="1013"/>
      <c r="G4154" s="1013"/>
      <c r="H4154" s="1014"/>
    </row>
    <row r="4155" spans="1:8" ht="18.25" customHeight="1">
      <c r="A4155" s="305"/>
      <c r="B4155" s="351" t="s">
        <v>567</v>
      </c>
      <c r="C4155" s="317" t="str">
        <f>IF('statement of marks'!F103="","",'statement of marks'!F103)</f>
        <v/>
      </c>
      <c r="D4155" s="318" t="s">
        <v>602</v>
      </c>
      <c r="E4155" s="1037" t="str">
        <f>IF('statement of marks'!G103="","",'statement of marks'!G103)</f>
        <v/>
      </c>
      <c r="F4155" s="1037"/>
      <c r="G4155" s="1037"/>
      <c r="H4155" s="1038"/>
    </row>
    <row r="4156" spans="1:8" ht="18.25" customHeight="1">
      <c r="A4156" s="305"/>
      <c r="B4156" s="351" t="s">
        <v>565</v>
      </c>
      <c r="C4156" s="319" t="s">
        <v>592</v>
      </c>
      <c r="D4156" s="320" t="s">
        <v>593</v>
      </c>
      <c r="E4156" s="320" t="s">
        <v>594</v>
      </c>
      <c r="F4156" s="320" t="s">
        <v>595</v>
      </c>
      <c r="G4156" s="320" t="s">
        <v>596</v>
      </c>
      <c r="H4156" s="321"/>
    </row>
    <row r="4157" spans="1:8" ht="18.25" customHeight="1">
      <c r="A4157" s="305"/>
      <c r="B4157" s="350" t="s">
        <v>597</v>
      </c>
      <c r="C4157" s="323" t="str">
        <f>IF(AND('statement of marks'!$D$3=1,'statement of marks'!CX103="mRrh.kZ"),'statement of marks'!$F$3,"")</f>
        <v/>
      </c>
      <c r="D4157" s="323" t="str">
        <f>IF(AND('statement of marks'!$D$3=2,'statement of marks'!CX103="mRrh.kZ"),'statement of marks'!$F$3,"")</f>
        <v/>
      </c>
      <c r="E4157" s="323" t="str">
        <f>IF(AND('statement of marks'!$D$3=3,'statement of marks'!CX103="mRrh.kZ"),'statement of marks'!$F$3,"")</f>
        <v/>
      </c>
      <c r="F4157" s="323" t="str">
        <f>IF(AND('statement of marks'!$D$3=4,'statement of marks'!CX103="mRrh.kZ"),'statement of marks'!$F$3,"")</f>
        <v/>
      </c>
      <c r="G4157" s="323" t="str">
        <f>IF(AND('statement of marks'!$D$3=5,'statement of marks'!CX103="mRrh.kZ"),'statement of marks'!$F$3,"")</f>
        <v/>
      </c>
      <c r="H4157" s="321"/>
    </row>
    <row r="4158" spans="1:8" ht="18.25" customHeight="1">
      <c r="A4158" s="305"/>
      <c r="B4158" s="350" t="str">
        <f>'statement of marks'!$BZ$5</f>
        <v>fgUnh</v>
      </c>
      <c r="C4158" s="324"/>
      <c r="D4158" s="325"/>
      <c r="E4158" s="326" t="str">
        <f>IF(OR('statement of marks'!$CB103="",E4157=""),"",'statement of marks'!$CB103)</f>
        <v/>
      </c>
      <c r="F4158" s="326" t="str">
        <f>IF(OR('statement of marks'!$CB103="",F4157=""),"",'statement of marks'!$CB103)</f>
        <v/>
      </c>
      <c r="G4158" s="326" t="str">
        <f>IF(OR('statement of marks'!$CB103="",G4157=""),"",'statement of marks'!$CB103)</f>
        <v/>
      </c>
      <c r="H4158" s="321"/>
    </row>
    <row r="4159" spans="1:8" ht="18.25" customHeight="1">
      <c r="A4159" s="305"/>
      <c r="B4159" s="350" t="str">
        <f>'statement of marks'!$CC$5</f>
        <v>vaxszth</v>
      </c>
      <c r="C4159" s="324"/>
      <c r="D4159" s="325"/>
      <c r="E4159" s="326" t="str">
        <f>IF(OR('statement of marks'!$CE103="",E4157=""),"",'statement of marks'!$CE103)</f>
        <v/>
      </c>
      <c r="F4159" s="326" t="str">
        <f>IF(OR('statement of marks'!$CE103="",F4157=""),"",'statement of marks'!$CE103)</f>
        <v/>
      </c>
      <c r="G4159" s="326" t="str">
        <f>IF(OR('statement of marks'!$CE103="",G4157=""),"",'statement of marks'!$CE103)</f>
        <v/>
      </c>
      <c r="H4159" s="321"/>
    </row>
    <row r="4160" spans="1:8" ht="18.25" customHeight="1">
      <c r="A4160" s="305"/>
      <c r="B4160" s="350" t="str">
        <f>'statement of marks'!$CF$5</f>
        <v>xf.kr</v>
      </c>
      <c r="C4160" s="324"/>
      <c r="D4160" s="325"/>
      <c r="E4160" s="326" t="str">
        <f>IF(OR('statement of marks'!$CH103="",E4157=""),"",'statement of marks'!$CH103)</f>
        <v/>
      </c>
      <c r="F4160" s="326" t="str">
        <f>IF(OR('statement of marks'!$CH103="",F4157=""),"",'statement of marks'!$CH103)</f>
        <v/>
      </c>
      <c r="G4160" s="326" t="str">
        <f>IF(OR('statement of marks'!$CH103="",G4157=""),"",'statement of marks'!$CH103)</f>
        <v/>
      </c>
      <c r="H4160" s="321"/>
    </row>
    <row r="4161" spans="1:8" ht="18.25" customHeight="1">
      <c r="A4161" s="305"/>
      <c r="B4161" s="350" t="str">
        <f>'statement of marks'!$CI$5</f>
        <v>Ik;kZoj.k v/;;u</v>
      </c>
      <c r="C4161" s="324"/>
      <c r="D4161" s="325"/>
      <c r="E4161" s="326" t="str">
        <f>IF(OR('statement of marks'!$CK103="",E4158=""),"",'statement of marks'!$CK103)</f>
        <v/>
      </c>
      <c r="F4161" s="326" t="str">
        <f>IF(OR('statement of marks'!$CK103="",F4158=""),"",'statement of marks'!$CK103)</f>
        <v/>
      </c>
      <c r="G4161" s="326" t="str">
        <f>IF(OR('statement of marks'!$CK103="",G4158=""),"",'statement of marks'!$CK103)</f>
        <v/>
      </c>
      <c r="H4161" s="321"/>
    </row>
    <row r="4162" spans="1:8" ht="18.25" customHeight="1">
      <c r="A4162" s="305"/>
      <c r="B4162" s="350" t="str">
        <f>'statement of marks'!$CL$5</f>
        <v>dk;kZuqHko</v>
      </c>
      <c r="C4162" s="324"/>
      <c r="D4162" s="325"/>
      <c r="E4162" s="326" t="str">
        <f>IF(OR('statement of marks'!$CN103="",E4157=""),"",'statement of marks'!$CN103)</f>
        <v/>
      </c>
      <c r="F4162" s="326" t="str">
        <f>IF(OR('statement of marks'!$CN103="",F4157=""),"",'statement of marks'!$CN103)</f>
        <v/>
      </c>
      <c r="G4162" s="326" t="str">
        <f>IF(OR('statement of marks'!$CN103="",G4157=""),"",'statement of marks'!$CN103)</f>
        <v/>
      </c>
      <c r="H4162" s="321"/>
    </row>
    <row r="4163" spans="1:8" ht="18.25" customHeight="1">
      <c r="A4163" s="305"/>
      <c r="B4163" s="350" t="str">
        <f>'statement of marks'!$CO$5</f>
        <v>dyk f'k{kk</v>
      </c>
      <c r="C4163" s="324"/>
      <c r="D4163" s="325"/>
      <c r="E4163" s="327" t="str">
        <f>IF(OR('statement of marks'!$CQ103="",E4157=""),"",'statement of marks'!$CQ103)</f>
        <v/>
      </c>
      <c r="F4163" s="327" t="str">
        <f>IF(OR('statement of marks'!$CQ103="",F4157=""),"",'statement of marks'!$CQ103)</f>
        <v/>
      </c>
      <c r="G4163" s="327" t="str">
        <f>IF(OR('statement of marks'!$CQ103="",G4157=""),"",'statement of marks'!$CQ103)</f>
        <v/>
      </c>
      <c r="H4163" s="321"/>
    </row>
    <row r="4164" spans="1:8" ht="18.25" customHeight="1">
      <c r="A4164" s="305"/>
      <c r="B4164" s="328" t="s">
        <v>624</v>
      </c>
      <c r="C4164" s="329" t="str">
        <f>C4157</f>
        <v/>
      </c>
      <c r="D4164" s="329" t="str">
        <f>D4157</f>
        <v/>
      </c>
      <c r="E4164" s="330" t="str">
        <f>E4157</f>
        <v/>
      </c>
      <c r="F4164" s="329" t="str">
        <f>F4157</f>
        <v/>
      </c>
      <c r="G4164" s="329" t="str">
        <f>G4157</f>
        <v/>
      </c>
      <c r="H4164" s="321"/>
    </row>
    <row r="4165" spans="1:8" ht="18.25" customHeight="1">
      <c r="A4165" s="305"/>
      <c r="B4165" s="350" t="str">
        <f>'statement of marks'!$CV$5</f>
        <v>Nk= mifLFkfr</v>
      </c>
      <c r="C4165" s="331"/>
      <c r="D4165" s="331"/>
      <c r="E4165" s="332" t="str">
        <f>IF(OR('statement of marks'!$CV103="",E4157=""),"",'statement of marks'!$CV103)</f>
        <v/>
      </c>
      <c r="F4165" s="332" t="str">
        <f>IF(OR('statement of marks'!$CV103="",F4157=""),"",'statement of marks'!$CV103)</f>
        <v/>
      </c>
      <c r="G4165" s="332" t="str">
        <f>IF(OR('statement of marks'!$CV103="",G4157=""),"",'statement of marks'!$CV103)</f>
        <v/>
      </c>
      <c r="H4165" s="321"/>
    </row>
    <row r="4166" spans="1:8" ht="18.25" customHeight="1">
      <c r="A4166" s="305"/>
      <c r="B4166" s="350" t="str">
        <f>'statement of marks'!$CU$5</f>
        <v>dqy ehfVax</v>
      </c>
      <c r="C4166" s="333"/>
      <c r="D4166" s="333"/>
      <c r="E4166" s="333" t="str">
        <f>IF(OR('statement of marks'!$CU103="",E4157=""),"",'statement of marks'!$CU103)</f>
        <v/>
      </c>
      <c r="F4166" s="333" t="str">
        <f>IF(OR('statement of marks'!$CU103="",F4157=""),"",'statement of marks'!$CU103)</f>
        <v/>
      </c>
      <c r="G4166" s="333" t="str">
        <f>IF(OR('statement of marks'!$CU103="",G4157=""),"",'statement of marks'!$CU103)</f>
        <v/>
      </c>
      <c r="H4166" s="321"/>
    </row>
    <row r="4167" spans="1:8" ht="18.25" customHeight="1">
      <c r="A4167" s="305"/>
      <c r="B4167" s="350" t="s">
        <v>600</v>
      </c>
      <c r="C4167" s="333" t="str">
        <f>IF(OR(C4165="",C4166=""),"",C4165/C4166*100)</f>
        <v/>
      </c>
      <c r="D4167" s="333" t="str">
        <f t="shared" ref="D4167:G4167" si="99">IF(OR(D4165="",D4166=""),"",D4165/D4166*100)</f>
        <v/>
      </c>
      <c r="E4167" s="333" t="str">
        <f t="shared" si="99"/>
        <v/>
      </c>
      <c r="F4167" s="333" t="str">
        <f t="shared" si="99"/>
        <v/>
      </c>
      <c r="G4167" s="333" t="str">
        <f t="shared" si="99"/>
        <v/>
      </c>
      <c r="H4167" s="321"/>
    </row>
    <row r="4168" spans="1:8" ht="18.25" customHeight="1">
      <c r="A4168" s="305"/>
      <c r="B4168" s="350" t="s">
        <v>601</v>
      </c>
      <c r="C4168" s="333"/>
      <c r="D4168" s="333"/>
      <c r="E4168" s="333"/>
      <c r="F4168" s="333"/>
      <c r="G4168" s="333"/>
      <c r="H4168" s="321"/>
    </row>
    <row r="4169" spans="1:8" ht="18.25" customHeight="1">
      <c r="A4169" s="305"/>
      <c r="B4169" s="351" t="s">
        <v>598</v>
      </c>
      <c r="C4169" s="1028" t="str">
        <f>IF('statement of marks'!DE103="","",'statement of marks'!DE103)</f>
        <v/>
      </c>
      <c r="D4169" s="1029"/>
      <c r="E4169" s="1029"/>
      <c r="F4169" s="1029"/>
      <c r="G4169" s="1029"/>
      <c r="H4169" s="1030"/>
    </row>
    <row r="4170" spans="1:8" ht="18.25" customHeight="1">
      <c r="A4170" s="1033"/>
      <c r="B4170" s="1034"/>
      <c r="C4170" s="1026"/>
      <c r="D4170" s="1026"/>
      <c r="E4170" s="1026"/>
      <c r="F4170" s="1026"/>
      <c r="G4170" s="1026"/>
      <c r="H4170" s="1027"/>
    </row>
    <row r="4171" spans="1:8" ht="18.25" customHeight="1" thickBot="1">
      <c r="A4171" s="1031" t="s">
        <v>603</v>
      </c>
      <c r="B4171" s="1032"/>
      <c r="C4171" s="1032" t="s">
        <v>66</v>
      </c>
      <c r="D4171" s="1032"/>
      <c r="E4171" s="1032"/>
      <c r="F4171" s="1035" t="s">
        <v>604</v>
      </c>
      <c r="G4171" s="1035"/>
      <c r="H4171" s="1036"/>
    </row>
    <row r="4172" spans="1:8" ht="18.25" customHeight="1">
      <c r="A4172" s="1015" t="s">
        <v>572</v>
      </c>
      <c r="B4172" s="1016"/>
      <c r="C4172" s="1016"/>
      <c r="D4172" s="1016"/>
      <c r="E4172" s="1016"/>
      <c r="F4172" s="1016"/>
      <c r="G4172" s="1016"/>
      <c r="H4172" s="1017"/>
    </row>
    <row r="4173" spans="1:8" ht="18.25" customHeight="1">
      <c r="A4173" s="1018" t="s">
        <v>591</v>
      </c>
      <c r="B4173" s="1019"/>
      <c r="C4173" s="1019"/>
      <c r="D4173" s="1019"/>
      <c r="E4173" s="1019"/>
      <c r="F4173" s="1019"/>
      <c r="G4173" s="1019"/>
      <c r="H4173" s="1020"/>
    </row>
    <row r="4174" spans="1:8" ht="18.25" customHeight="1">
      <c r="A4174" s="305"/>
      <c r="B4174" s="1021" t="s">
        <v>67</v>
      </c>
      <c r="C4174" s="1021"/>
      <c r="D4174" s="306">
        <f>YEAR(details!F104)</f>
        <v>1900</v>
      </c>
      <c r="E4174" s="352" t="s">
        <v>574</v>
      </c>
      <c r="F4174" s="308" t="str">
        <f>'statement of marks'!$F$3</f>
        <v>2015-16</v>
      </c>
      <c r="G4174" s="1021" t="s">
        <v>575</v>
      </c>
      <c r="H4174" s="1022"/>
    </row>
    <row r="4175" spans="1:8" ht="18.25" customHeight="1">
      <c r="A4175" s="305"/>
      <c r="B4175" s="1000" t="s">
        <v>573</v>
      </c>
      <c r="C4175" s="1001"/>
      <c r="D4175" s="1013" t="str">
        <f>'statement of marks'!$A$1</f>
        <v>jk- ck- ek/;fed fo|ky; uohu] fuEckgsM+k</v>
      </c>
      <c r="E4175" s="1013"/>
      <c r="F4175" s="1013"/>
      <c r="G4175" s="1013"/>
      <c r="H4175" s="1014"/>
    </row>
    <row r="4176" spans="1:8" ht="18.25" customHeight="1">
      <c r="A4176" s="305"/>
      <c r="B4176" s="1000" t="str">
        <f>'statement of marks'!$H$3</f>
        <v xml:space="preserve">fo|ky; dk Mkbl dksM+ </v>
      </c>
      <c r="C4176" s="1001"/>
      <c r="D4176" s="1009" t="str">
        <f>'statement of marks'!$I$3</f>
        <v>00001</v>
      </c>
      <c r="E4176" s="1010"/>
      <c r="F4176" s="1011"/>
      <c r="G4176" s="1011"/>
      <c r="H4176" s="1012"/>
    </row>
    <row r="4177" spans="1:8" ht="18.25" customHeight="1">
      <c r="A4177" s="305"/>
      <c r="B4177" s="1000" t="s">
        <v>560</v>
      </c>
      <c r="C4177" s="1001"/>
      <c r="D4177" s="1013" t="str">
        <f>IF('statement of marks'!H104="","",'statement of marks'!H104)</f>
        <v>v 098</v>
      </c>
      <c r="E4177" s="1013"/>
      <c r="F4177" s="1013"/>
      <c r="G4177" s="1013"/>
      <c r="H4177" s="1014"/>
    </row>
    <row r="4178" spans="1:8" ht="18.25" customHeight="1">
      <c r="A4178" s="305"/>
      <c r="B4178" s="1000" t="s">
        <v>576</v>
      </c>
      <c r="C4178" s="1001"/>
      <c r="D4178" s="309" t="str">
        <f>IF('statement of marks'!C104="B","Nk=",IF('statement of marks'!C104="G","Nk=k",""))</f>
        <v/>
      </c>
      <c r="E4178" s="353" t="s">
        <v>566</v>
      </c>
      <c r="F4178" s="1040" t="str">
        <f>IF('statement of marks'!B104="","",'statement of marks'!B104)</f>
        <v/>
      </c>
      <c r="G4178" s="1040"/>
      <c r="H4178" s="1041"/>
    </row>
    <row r="4179" spans="1:8" ht="18.25" customHeight="1">
      <c r="A4179" s="305"/>
      <c r="B4179" s="1000" t="s">
        <v>562</v>
      </c>
      <c r="C4179" s="1001"/>
      <c r="D4179" s="1013" t="str">
        <f>IF('statement of marks'!J104="","",'statement of marks'!J104)</f>
        <v>l 098</v>
      </c>
      <c r="E4179" s="1013"/>
      <c r="F4179" s="1013"/>
      <c r="G4179" s="1013"/>
      <c r="H4179" s="1014"/>
    </row>
    <row r="4180" spans="1:8" ht="18.25" customHeight="1">
      <c r="A4180" s="305"/>
      <c r="B4180" s="1000" t="s">
        <v>561</v>
      </c>
      <c r="C4180" s="1001"/>
      <c r="D4180" s="1013" t="str">
        <f>IF('statement of marks'!I104="","",'statement of marks'!I104)</f>
        <v>c 098</v>
      </c>
      <c r="E4180" s="1013"/>
      <c r="F4180" s="1013"/>
      <c r="G4180" s="1013"/>
      <c r="H4180" s="1014"/>
    </row>
    <row r="4181" spans="1:8" ht="18.25" customHeight="1">
      <c r="A4181" s="305"/>
      <c r="B4181" s="1000" t="s">
        <v>578</v>
      </c>
      <c r="C4181" s="1001"/>
      <c r="D4181" s="1013" t="str">
        <f>IF(details!M104="","",details!M104)</f>
        <v/>
      </c>
      <c r="E4181" s="1013"/>
      <c r="F4181" s="1013"/>
      <c r="G4181" s="1013"/>
      <c r="H4181" s="1014"/>
    </row>
    <row r="4182" spans="1:8" ht="18.25" customHeight="1">
      <c r="A4182" s="305"/>
      <c r="B4182" s="1000" t="s">
        <v>623</v>
      </c>
      <c r="C4182" s="1001"/>
      <c r="D4182" s="1013" t="str">
        <f>IF(details!N104="","",details!N104)</f>
        <v/>
      </c>
      <c r="E4182" s="1013"/>
      <c r="F4182" s="1013"/>
      <c r="G4182" s="1013"/>
      <c r="H4182" s="1014"/>
    </row>
    <row r="4183" spans="1:8" ht="18.25" customHeight="1">
      <c r="A4183" s="305"/>
      <c r="B4183" s="1000" t="s">
        <v>64</v>
      </c>
      <c r="C4183" s="1001"/>
      <c r="D4183" s="311" t="str">
        <f>'statement of marks'!$D$3</f>
        <v>2 A</v>
      </c>
      <c r="E4183" s="312" t="s">
        <v>564</v>
      </c>
      <c r="F4183" s="313" t="str">
        <f>IF('statement of marks'!E104="","",'statement of marks'!E104)</f>
        <v/>
      </c>
      <c r="G4183" s="312" t="s">
        <v>577</v>
      </c>
      <c r="H4183" s="314" t="str">
        <f>IF(details!F104="","",details!F104)</f>
        <v/>
      </c>
    </row>
    <row r="4184" spans="1:8" ht="18.25" customHeight="1">
      <c r="A4184" s="305"/>
      <c r="B4184" s="1000" t="s">
        <v>567</v>
      </c>
      <c r="C4184" s="1001"/>
      <c r="D4184" s="1044" t="str">
        <f>IF('statement of marks'!F104="","",'statement of marks'!F104)</f>
        <v/>
      </c>
      <c r="E4184" s="1044"/>
      <c r="F4184" s="1044"/>
      <c r="G4184" s="1044"/>
      <c r="H4184" s="1045"/>
    </row>
    <row r="4185" spans="1:8" ht="18.25" customHeight="1">
      <c r="A4185" s="305"/>
      <c r="B4185" s="1000" t="s">
        <v>568</v>
      </c>
      <c r="C4185" s="1001"/>
      <c r="D4185" s="1037" t="str">
        <f>IF('statement of marks'!G104="","",'statement of marks'!G104)</f>
        <v/>
      </c>
      <c r="E4185" s="1037"/>
      <c r="F4185" s="1037"/>
      <c r="G4185" s="1037"/>
      <c r="H4185" s="1038"/>
    </row>
    <row r="4186" spans="1:8" ht="18.25" customHeight="1">
      <c r="A4186" s="305"/>
      <c r="B4186" s="1023" t="s">
        <v>579</v>
      </c>
      <c r="C4186" s="1024"/>
      <c r="D4186" s="1024"/>
      <c r="E4186" s="1025"/>
      <c r="F4186" s="1046" t="str">
        <f>IF(details!P104="","",details!P104)</f>
        <v/>
      </c>
      <c r="G4186" s="1046"/>
      <c r="H4186" s="1047"/>
    </row>
    <row r="4187" spans="1:8" ht="18.25" customHeight="1">
      <c r="A4187" s="305"/>
      <c r="B4187" s="1000" t="s">
        <v>583</v>
      </c>
      <c r="C4187" s="1001"/>
      <c r="D4187" s="1013" t="str">
        <f>IF(details!L104="","",details!L104)</f>
        <v>Ik 098</v>
      </c>
      <c r="E4187" s="1013"/>
      <c r="F4187" s="1013"/>
      <c r="G4187" s="1013"/>
      <c r="H4187" s="1014"/>
    </row>
    <row r="4188" spans="1:8" ht="18.25" customHeight="1">
      <c r="A4188" s="305"/>
      <c r="B4188" s="1000" t="s">
        <v>584</v>
      </c>
      <c r="C4188" s="1001"/>
      <c r="D4188" s="1013" t="str">
        <f>IF(details!O104="","",details!O104)</f>
        <v/>
      </c>
      <c r="E4188" s="1013"/>
      <c r="F4188" s="1013"/>
      <c r="G4188" s="1013"/>
      <c r="H4188" s="1014"/>
    </row>
    <row r="4189" spans="1:8" ht="18.25" customHeight="1">
      <c r="A4189" s="305"/>
      <c r="B4189" s="1000" t="s">
        <v>585</v>
      </c>
      <c r="C4189" s="1001"/>
      <c r="D4189" s="354" t="str">
        <f>IF('statement of marks'!CX104="mRrh.kZ",'statement of marks'!$D$3,"")</f>
        <v/>
      </c>
      <c r="E4189" s="1003" t="s">
        <v>586</v>
      </c>
      <c r="F4189" s="1003"/>
      <c r="G4189" s="1042" t="str">
        <f>IF(D4189="","",D4189+1)</f>
        <v/>
      </c>
      <c r="H4189" s="1043"/>
    </row>
    <row r="4190" spans="1:8" ht="18.25" customHeight="1">
      <c r="A4190" s="305"/>
      <c r="B4190" s="1000" t="s">
        <v>587</v>
      </c>
      <c r="C4190" s="1001"/>
      <c r="D4190" s="1049">
        <f>IF(details!$L$4="","",details!$L$4)</f>
        <v>42460</v>
      </c>
      <c r="E4190" s="1050"/>
      <c r="F4190" s="1003"/>
      <c r="G4190" s="1003"/>
      <c r="H4190" s="1048"/>
    </row>
    <row r="4191" spans="1:8" ht="18.25" customHeight="1">
      <c r="A4191" s="305"/>
      <c r="B4191" s="1003"/>
      <c r="C4191" s="1003"/>
      <c r="D4191" s="1004"/>
      <c r="E4191" s="1005"/>
      <c r="F4191" s="1002"/>
      <c r="G4191" s="1002"/>
      <c r="H4191" s="1008"/>
    </row>
    <row r="4192" spans="1:8" ht="18.25" customHeight="1">
      <c r="A4192" s="305"/>
      <c r="B4192" s="1003" t="str">
        <f>IF(details!$H$4="","",details!$H$4)</f>
        <v>Jherh js[kk oekZ</v>
      </c>
      <c r="C4192" s="1003"/>
      <c r="D4192" s="1004"/>
      <c r="E4192" s="1005"/>
      <c r="F4192" s="1002" t="str">
        <f>IF(details!$E$4="","",details!$E$4)</f>
        <v>Jh jk/ks';ke tk'kh</v>
      </c>
      <c r="G4192" s="1002"/>
      <c r="H4192" s="1008"/>
    </row>
    <row r="4193" spans="1:8" ht="18.25" customHeight="1">
      <c r="A4193" s="1039" t="s">
        <v>588</v>
      </c>
      <c r="B4193" s="1002"/>
      <c r="C4193" s="1002"/>
      <c r="D4193" s="1002" t="s">
        <v>589</v>
      </c>
      <c r="E4193" s="1002"/>
      <c r="F4193" s="1002" t="s">
        <v>590</v>
      </c>
      <c r="G4193" s="1002"/>
      <c r="H4193" s="1008"/>
    </row>
    <row r="4194" spans="1:8" ht="18.25" customHeight="1">
      <c r="A4194" s="1018" t="s">
        <v>599</v>
      </c>
      <c r="B4194" s="1019"/>
      <c r="C4194" s="1019"/>
      <c r="D4194" s="1019"/>
      <c r="E4194" s="1019"/>
      <c r="F4194" s="1019"/>
      <c r="G4194" s="1019"/>
      <c r="H4194" s="1020"/>
    </row>
    <row r="4195" spans="1:8" ht="18.25" customHeight="1">
      <c r="A4195" s="305"/>
      <c r="B4195" s="351" t="s">
        <v>560</v>
      </c>
      <c r="C4195" s="1013" t="str">
        <f>IF('statement of marks'!H104="","",'statement of marks'!H104)</f>
        <v>v 098</v>
      </c>
      <c r="D4195" s="1013"/>
      <c r="E4195" s="1013"/>
      <c r="F4195" s="1013"/>
      <c r="G4195" s="1013"/>
      <c r="H4195" s="1014"/>
    </row>
    <row r="4196" spans="1:8" ht="18.25" customHeight="1">
      <c r="A4196" s="305"/>
      <c r="B4196" s="351" t="s">
        <v>561</v>
      </c>
      <c r="C4196" s="1013" t="str">
        <f>IF('statement of marks'!I104="","",'statement of marks'!I104)</f>
        <v>c 098</v>
      </c>
      <c r="D4196" s="1013"/>
      <c r="E4196" s="1013"/>
      <c r="F4196" s="1013"/>
      <c r="G4196" s="1013"/>
      <c r="H4196" s="1014"/>
    </row>
    <row r="4197" spans="1:8" ht="18.25" customHeight="1">
      <c r="A4197" s="305"/>
      <c r="B4197" s="351" t="s">
        <v>562</v>
      </c>
      <c r="C4197" s="1013" t="str">
        <f>IF('statement of marks'!J104="","",'statement of marks'!J104)</f>
        <v>l 098</v>
      </c>
      <c r="D4197" s="1013"/>
      <c r="E4197" s="1013"/>
      <c r="F4197" s="1013"/>
      <c r="G4197" s="1013"/>
      <c r="H4197" s="1014"/>
    </row>
    <row r="4198" spans="1:8" ht="18.25" customHeight="1">
      <c r="A4198" s="305"/>
      <c r="B4198" s="351" t="s">
        <v>567</v>
      </c>
      <c r="C4198" s="317" t="str">
        <f>IF('statement of marks'!F104="","",'statement of marks'!F104)</f>
        <v/>
      </c>
      <c r="D4198" s="318" t="s">
        <v>602</v>
      </c>
      <c r="E4198" s="1037" t="str">
        <f>IF('statement of marks'!G104="","",'statement of marks'!G104)</f>
        <v/>
      </c>
      <c r="F4198" s="1037"/>
      <c r="G4198" s="1037"/>
      <c r="H4198" s="1038"/>
    </row>
    <row r="4199" spans="1:8" ht="18.25" customHeight="1">
      <c r="A4199" s="305"/>
      <c r="B4199" s="351" t="s">
        <v>565</v>
      </c>
      <c r="C4199" s="319" t="s">
        <v>592</v>
      </c>
      <c r="D4199" s="320" t="s">
        <v>593</v>
      </c>
      <c r="E4199" s="320" t="s">
        <v>594</v>
      </c>
      <c r="F4199" s="320" t="s">
        <v>595</v>
      </c>
      <c r="G4199" s="320" t="s">
        <v>596</v>
      </c>
      <c r="H4199" s="321"/>
    </row>
    <row r="4200" spans="1:8" ht="18.25" customHeight="1">
      <c r="A4200" s="305"/>
      <c r="B4200" s="350" t="s">
        <v>597</v>
      </c>
      <c r="C4200" s="323" t="str">
        <f>IF(AND('statement of marks'!$D$3=1,'statement of marks'!CX104="mRrh.kZ"),'statement of marks'!$F$3,"")</f>
        <v/>
      </c>
      <c r="D4200" s="323" t="str">
        <f>IF(AND('statement of marks'!$D$3=2,'statement of marks'!CX104="mRrh.kZ"),'statement of marks'!$F$3,"")</f>
        <v/>
      </c>
      <c r="E4200" s="323" t="str">
        <f>IF(AND('statement of marks'!$D$3=3,'statement of marks'!CX104="mRrh.kZ"),'statement of marks'!$F$3,"")</f>
        <v/>
      </c>
      <c r="F4200" s="323" t="str">
        <f>IF(AND('statement of marks'!$D$3=4,'statement of marks'!CX104="mRrh.kZ"),'statement of marks'!$F$3,"")</f>
        <v/>
      </c>
      <c r="G4200" s="323" t="str">
        <f>IF(AND('statement of marks'!$D$3=5,'statement of marks'!CX104="mRrh.kZ"),'statement of marks'!$F$3,"")</f>
        <v/>
      </c>
      <c r="H4200" s="321"/>
    </row>
    <row r="4201" spans="1:8" ht="18.25" customHeight="1">
      <c r="A4201" s="305"/>
      <c r="B4201" s="350" t="str">
        <f>'statement of marks'!$BZ$5</f>
        <v>fgUnh</v>
      </c>
      <c r="C4201" s="324"/>
      <c r="D4201" s="325"/>
      <c r="E4201" s="326" t="str">
        <f>IF(OR('statement of marks'!$CB104="",E4200=""),"",'statement of marks'!$CB104)</f>
        <v/>
      </c>
      <c r="F4201" s="326" t="str">
        <f>IF(OR('statement of marks'!$CB104="",F4200=""),"",'statement of marks'!$CB104)</f>
        <v/>
      </c>
      <c r="G4201" s="326" t="str">
        <f>IF(OR('statement of marks'!$CB104="",G4200=""),"",'statement of marks'!$CB104)</f>
        <v/>
      </c>
      <c r="H4201" s="321"/>
    </row>
    <row r="4202" spans="1:8" ht="18.25" customHeight="1">
      <c r="A4202" s="305"/>
      <c r="B4202" s="350" t="str">
        <f>'statement of marks'!$CC$5</f>
        <v>vaxszth</v>
      </c>
      <c r="C4202" s="324"/>
      <c r="D4202" s="325"/>
      <c r="E4202" s="326" t="str">
        <f>IF(OR('statement of marks'!$CE104="",E4200=""),"",'statement of marks'!$CE104)</f>
        <v/>
      </c>
      <c r="F4202" s="326" t="str">
        <f>IF(OR('statement of marks'!$CE104="",F4200=""),"",'statement of marks'!$CE104)</f>
        <v/>
      </c>
      <c r="G4202" s="326" t="str">
        <f>IF(OR('statement of marks'!$CE104="",G4200=""),"",'statement of marks'!$CE104)</f>
        <v/>
      </c>
      <c r="H4202" s="321"/>
    </row>
    <row r="4203" spans="1:8" ht="18.25" customHeight="1">
      <c r="A4203" s="305"/>
      <c r="B4203" s="350" t="str">
        <f>'statement of marks'!$CF$5</f>
        <v>xf.kr</v>
      </c>
      <c r="C4203" s="324"/>
      <c r="D4203" s="325"/>
      <c r="E4203" s="326" t="str">
        <f>IF(OR('statement of marks'!$CH104="",E4200=""),"",'statement of marks'!$CH104)</f>
        <v/>
      </c>
      <c r="F4203" s="326" t="str">
        <f>IF(OR('statement of marks'!$CH104="",F4200=""),"",'statement of marks'!$CH104)</f>
        <v/>
      </c>
      <c r="G4203" s="326" t="str">
        <f>IF(OR('statement of marks'!$CH104="",G4200=""),"",'statement of marks'!$CH104)</f>
        <v/>
      </c>
      <c r="H4203" s="321"/>
    </row>
    <row r="4204" spans="1:8" ht="18.25" customHeight="1">
      <c r="A4204" s="305"/>
      <c r="B4204" s="350" t="str">
        <f>'statement of marks'!$CI$5</f>
        <v>Ik;kZoj.k v/;;u</v>
      </c>
      <c r="C4204" s="324"/>
      <c r="D4204" s="325"/>
      <c r="E4204" s="326" t="str">
        <f>IF(OR('statement of marks'!$CK104="",E4201=""),"",'statement of marks'!$CK104)</f>
        <v/>
      </c>
      <c r="F4204" s="326" t="str">
        <f>IF(OR('statement of marks'!$CK104="",F4201=""),"",'statement of marks'!$CK104)</f>
        <v/>
      </c>
      <c r="G4204" s="326" t="str">
        <f>IF(OR('statement of marks'!$CK104="",G4201=""),"",'statement of marks'!$CK104)</f>
        <v/>
      </c>
      <c r="H4204" s="321"/>
    </row>
    <row r="4205" spans="1:8" ht="18.25" customHeight="1">
      <c r="A4205" s="305"/>
      <c r="B4205" s="350" t="str">
        <f>'statement of marks'!$CL$5</f>
        <v>dk;kZuqHko</v>
      </c>
      <c r="C4205" s="324"/>
      <c r="D4205" s="325"/>
      <c r="E4205" s="326" t="str">
        <f>IF(OR('statement of marks'!$CN104="",E4200=""),"",'statement of marks'!$CN104)</f>
        <v/>
      </c>
      <c r="F4205" s="326" t="str">
        <f>IF(OR('statement of marks'!$CN104="",F4200=""),"",'statement of marks'!$CN104)</f>
        <v/>
      </c>
      <c r="G4205" s="326" t="str">
        <f>IF(OR('statement of marks'!$CN104="",G4200=""),"",'statement of marks'!$CN104)</f>
        <v/>
      </c>
      <c r="H4205" s="321"/>
    </row>
    <row r="4206" spans="1:8" ht="18.25" customHeight="1">
      <c r="A4206" s="305"/>
      <c r="B4206" s="350" t="str">
        <f>'statement of marks'!$CO$5</f>
        <v>dyk f'k{kk</v>
      </c>
      <c r="C4206" s="324"/>
      <c r="D4206" s="325"/>
      <c r="E4206" s="327" t="str">
        <f>IF(OR('statement of marks'!$CQ104="",E4200=""),"",'statement of marks'!$CQ104)</f>
        <v/>
      </c>
      <c r="F4206" s="327" t="str">
        <f>IF(OR('statement of marks'!$CQ104="",F4200=""),"",'statement of marks'!$CQ104)</f>
        <v/>
      </c>
      <c r="G4206" s="327" t="str">
        <f>IF(OR('statement of marks'!$CQ104="",G4200=""),"",'statement of marks'!$CQ104)</f>
        <v/>
      </c>
      <c r="H4206" s="321"/>
    </row>
    <row r="4207" spans="1:8" ht="18.25" customHeight="1">
      <c r="A4207" s="305"/>
      <c r="B4207" s="328" t="s">
        <v>624</v>
      </c>
      <c r="C4207" s="329" t="str">
        <f>C4200</f>
        <v/>
      </c>
      <c r="D4207" s="329" t="str">
        <f>D4200</f>
        <v/>
      </c>
      <c r="E4207" s="330" t="str">
        <f>E4200</f>
        <v/>
      </c>
      <c r="F4207" s="329" t="str">
        <f>F4200</f>
        <v/>
      </c>
      <c r="G4207" s="329" t="str">
        <f>G4200</f>
        <v/>
      </c>
      <c r="H4207" s="321"/>
    </row>
    <row r="4208" spans="1:8" ht="18.25" customHeight="1">
      <c r="A4208" s="305"/>
      <c r="B4208" s="350" t="str">
        <f>'statement of marks'!$CV$5</f>
        <v>Nk= mifLFkfr</v>
      </c>
      <c r="C4208" s="331"/>
      <c r="D4208" s="331"/>
      <c r="E4208" s="332" t="str">
        <f>IF(OR('statement of marks'!$CV104="",E4200=""),"",'statement of marks'!$CV104)</f>
        <v/>
      </c>
      <c r="F4208" s="332" t="str">
        <f>IF(OR('statement of marks'!$CV104="",F4200=""),"",'statement of marks'!$CV104)</f>
        <v/>
      </c>
      <c r="G4208" s="332" t="str">
        <f>IF(OR('statement of marks'!$CV104="",G4200=""),"",'statement of marks'!$CV104)</f>
        <v/>
      </c>
      <c r="H4208" s="321"/>
    </row>
    <row r="4209" spans="1:8" ht="18.25" customHeight="1">
      <c r="A4209" s="305"/>
      <c r="B4209" s="350" t="str">
        <f>'statement of marks'!$CU$5</f>
        <v>dqy ehfVax</v>
      </c>
      <c r="C4209" s="333"/>
      <c r="D4209" s="333"/>
      <c r="E4209" s="333" t="str">
        <f>IF(OR('statement of marks'!$CU104="",E4200=""),"",'statement of marks'!$CU104)</f>
        <v/>
      </c>
      <c r="F4209" s="333" t="str">
        <f>IF(OR('statement of marks'!$CU104="",F4200=""),"",'statement of marks'!$CU104)</f>
        <v/>
      </c>
      <c r="G4209" s="333" t="str">
        <f>IF(OR('statement of marks'!$CU104="",G4200=""),"",'statement of marks'!$CU104)</f>
        <v/>
      </c>
      <c r="H4209" s="321"/>
    </row>
    <row r="4210" spans="1:8" ht="18.25" customHeight="1">
      <c r="A4210" s="305"/>
      <c r="B4210" s="350" t="s">
        <v>600</v>
      </c>
      <c r="C4210" s="333" t="str">
        <f>IF(OR(C4208="",C4209=""),"",C4208/C4209*100)</f>
        <v/>
      </c>
      <c r="D4210" s="333" t="str">
        <f t="shared" ref="D4210:G4210" si="100">IF(OR(D4208="",D4209=""),"",D4208/D4209*100)</f>
        <v/>
      </c>
      <c r="E4210" s="333" t="str">
        <f t="shared" si="100"/>
        <v/>
      </c>
      <c r="F4210" s="333" t="str">
        <f t="shared" si="100"/>
        <v/>
      </c>
      <c r="G4210" s="333" t="str">
        <f t="shared" si="100"/>
        <v/>
      </c>
      <c r="H4210" s="321"/>
    </row>
    <row r="4211" spans="1:8" ht="18.25" customHeight="1">
      <c r="A4211" s="305"/>
      <c r="B4211" s="350" t="s">
        <v>601</v>
      </c>
      <c r="C4211" s="333"/>
      <c r="D4211" s="333"/>
      <c r="E4211" s="333"/>
      <c r="F4211" s="333"/>
      <c r="G4211" s="333"/>
      <c r="H4211" s="321"/>
    </row>
    <row r="4212" spans="1:8" ht="18.25" customHeight="1">
      <c r="A4212" s="305"/>
      <c r="B4212" s="351" t="s">
        <v>598</v>
      </c>
      <c r="C4212" s="1028" t="str">
        <f>IF('statement of marks'!DE104="","",'statement of marks'!DE104)</f>
        <v/>
      </c>
      <c r="D4212" s="1029"/>
      <c r="E4212" s="1029"/>
      <c r="F4212" s="1029"/>
      <c r="G4212" s="1029"/>
      <c r="H4212" s="1030"/>
    </row>
    <row r="4213" spans="1:8" ht="18.25" customHeight="1">
      <c r="A4213" s="1033"/>
      <c r="B4213" s="1034"/>
      <c r="C4213" s="1026"/>
      <c r="D4213" s="1026"/>
      <c r="E4213" s="1026"/>
      <c r="F4213" s="1026"/>
      <c r="G4213" s="1026"/>
      <c r="H4213" s="1027"/>
    </row>
    <row r="4214" spans="1:8" ht="18.25" customHeight="1" thickBot="1">
      <c r="A4214" s="1031" t="s">
        <v>603</v>
      </c>
      <c r="B4214" s="1032"/>
      <c r="C4214" s="1032" t="s">
        <v>66</v>
      </c>
      <c r="D4214" s="1032"/>
      <c r="E4214" s="1032"/>
      <c r="F4214" s="1035" t="s">
        <v>604</v>
      </c>
      <c r="G4214" s="1035"/>
      <c r="H4214" s="1036"/>
    </row>
    <row r="4215" spans="1:8" ht="18.25" customHeight="1">
      <c r="A4215" s="1015" t="s">
        <v>572</v>
      </c>
      <c r="B4215" s="1016"/>
      <c r="C4215" s="1016"/>
      <c r="D4215" s="1016"/>
      <c r="E4215" s="1016"/>
      <c r="F4215" s="1016"/>
      <c r="G4215" s="1016"/>
      <c r="H4215" s="1017"/>
    </row>
    <row r="4216" spans="1:8" ht="18.25" customHeight="1">
      <c r="A4216" s="1018" t="s">
        <v>591</v>
      </c>
      <c r="B4216" s="1019"/>
      <c r="C4216" s="1019"/>
      <c r="D4216" s="1019"/>
      <c r="E4216" s="1019"/>
      <c r="F4216" s="1019"/>
      <c r="G4216" s="1019"/>
      <c r="H4216" s="1020"/>
    </row>
    <row r="4217" spans="1:8" ht="18.25" customHeight="1">
      <c r="A4217" s="305"/>
      <c r="B4217" s="1021" t="s">
        <v>67</v>
      </c>
      <c r="C4217" s="1021"/>
      <c r="D4217" s="306">
        <f>YEAR(details!F105)</f>
        <v>1900</v>
      </c>
      <c r="E4217" s="352" t="s">
        <v>574</v>
      </c>
      <c r="F4217" s="308" t="str">
        <f>'statement of marks'!$F$3</f>
        <v>2015-16</v>
      </c>
      <c r="G4217" s="1021" t="s">
        <v>575</v>
      </c>
      <c r="H4217" s="1022"/>
    </row>
    <row r="4218" spans="1:8" ht="18.25" customHeight="1">
      <c r="A4218" s="305"/>
      <c r="B4218" s="1000" t="s">
        <v>573</v>
      </c>
      <c r="C4218" s="1001"/>
      <c r="D4218" s="1013" t="str">
        <f>'statement of marks'!$A$1</f>
        <v>jk- ck- ek/;fed fo|ky; uohu] fuEckgsM+k</v>
      </c>
      <c r="E4218" s="1013"/>
      <c r="F4218" s="1013"/>
      <c r="G4218" s="1013"/>
      <c r="H4218" s="1014"/>
    </row>
    <row r="4219" spans="1:8" ht="18.25" customHeight="1">
      <c r="A4219" s="305"/>
      <c r="B4219" s="1000" t="str">
        <f>'statement of marks'!$H$3</f>
        <v xml:space="preserve">fo|ky; dk Mkbl dksM+ </v>
      </c>
      <c r="C4219" s="1001"/>
      <c r="D4219" s="1009" t="str">
        <f>'statement of marks'!$I$3</f>
        <v>00001</v>
      </c>
      <c r="E4219" s="1010"/>
      <c r="F4219" s="1011"/>
      <c r="G4219" s="1011"/>
      <c r="H4219" s="1012"/>
    </row>
    <row r="4220" spans="1:8" ht="18.25" customHeight="1">
      <c r="A4220" s="305"/>
      <c r="B4220" s="1000" t="s">
        <v>560</v>
      </c>
      <c r="C4220" s="1001"/>
      <c r="D4220" s="1013" t="str">
        <f>IF('statement of marks'!H105="","",'statement of marks'!H105)</f>
        <v>v 099</v>
      </c>
      <c r="E4220" s="1013"/>
      <c r="F4220" s="1013"/>
      <c r="G4220" s="1013"/>
      <c r="H4220" s="1014"/>
    </row>
    <row r="4221" spans="1:8" ht="18.25" customHeight="1">
      <c r="A4221" s="305"/>
      <c r="B4221" s="1000" t="s">
        <v>576</v>
      </c>
      <c r="C4221" s="1001"/>
      <c r="D4221" s="309" t="str">
        <f>IF('statement of marks'!C105="B","Nk=",IF('statement of marks'!C105="G","Nk=k",""))</f>
        <v/>
      </c>
      <c r="E4221" s="353" t="s">
        <v>566</v>
      </c>
      <c r="F4221" s="1040" t="str">
        <f>IF('statement of marks'!B105="","",'statement of marks'!B105)</f>
        <v/>
      </c>
      <c r="G4221" s="1040"/>
      <c r="H4221" s="1041"/>
    </row>
    <row r="4222" spans="1:8" ht="18.25" customHeight="1">
      <c r="A4222" s="305"/>
      <c r="B4222" s="1000" t="s">
        <v>562</v>
      </c>
      <c r="C4222" s="1001"/>
      <c r="D4222" s="1013" t="str">
        <f>IF('statement of marks'!J105="","",'statement of marks'!J105)</f>
        <v>l 099</v>
      </c>
      <c r="E4222" s="1013"/>
      <c r="F4222" s="1013"/>
      <c r="G4222" s="1013"/>
      <c r="H4222" s="1014"/>
    </row>
    <row r="4223" spans="1:8" ht="18.25" customHeight="1">
      <c r="A4223" s="305"/>
      <c r="B4223" s="1000" t="s">
        <v>561</v>
      </c>
      <c r="C4223" s="1001"/>
      <c r="D4223" s="1013" t="str">
        <f>IF('statement of marks'!I105="","",'statement of marks'!I105)</f>
        <v>c 099</v>
      </c>
      <c r="E4223" s="1013"/>
      <c r="F4223" s="1013"/>
      <c r="G4223" s="1013"/>
      <c r="H4223" s="1014"/>
    </row>
    <row r="4224" spans="1:8" ht="18.25" customHeight="1">
      <c r="A4224" s="305"/>
      <c r="B4224" s="1000" t="s">
        <v>578</v>
      </c>
      <c r="C4224" s="1001"/>
      <c r="D4224" s="1013" t="str">
        <f>IF(details!M105="","",details!M105)</f>
        <v/>
      </c>
      <c r="E4224" s="1013"/>
      <c r="F4224" s="1013"/>
      <c r="G4224" s="1013"/>
      <c r="H4224" s="1014"/>
    </row>
    <row r="4225" spans="1:8" ht="18.25" customHeight="1">
      <c r="A4225" s="305"/>
      <c r="B4225" s="1000" t="s">
        <v>623</v>
      </c>
      <c r="C4225" s="1001"/>
      <c r="D4225" s="1013" t="str">
        <f>IF(details!N105="","",details!N105)</f>
        <v/>
      </c>
      <c r="E4225" s="1013"/>
      <c r="F4225" s="1013"/>
      <c r="G4225" s="1013"/>
      <c r="H4225" s="1014"/>
    </row>
    <row r="4226" spans="1:8" ht="18.25" customHeight="1">
      <c r="A4226" s="305"/>
      <c r="B4226" s="1000" t="s">
        <v>64</v>
      </c>
      <c r="C4226" s="1001"/>
      <c r="D4226" s="311" t="str">
        <f>'statement of marks'!$D$3</f>
        <v>2 A</v>
      </c>
      <c r="E4226" s="312" t="s">
        <v>564</v>
      </c>
      <c r="F4226" s="313" t="str">
        <f>IF('statement of marks'!E105="","",'statement of marks'!E105)</f>
        <v/>
      </c>
      <c r="G4226" s="312" t="s">
        <v>577</v>
      </c>
      <c r="H4226" s="314" t="str">
        <f>IF(details!F105="","",details!F105)</f>
        <v/>
      </c>
    </row>
    <row r="4227" spans="1:8" ht="18.25" customHeight="1">
      <c r="A4227" s="305"/>
      <c r="B4227" s="1000" t="s">
        <v>567</v>
      </c>
      <c r="C4227" s="1001"/>
      <c r="D4227" s="1044" t="str">
        <f>IF('statement of marks'!F105="","",'statement of marks'!F105)</f>
        <v/>
      </c>
      <c r="E4227" s="1044"/>
      <c r="F4227" s="1044"/>
      <c r="G4227" s="1044"/>
      <c r="H4227" s="1045"/>
    </row>
    <row r="4228" spans="1:8" ht="18.25" customHeight="1">
      <c r="A4228" s="305"/>
      <c r="B4228" s="1000" t="s">
        <v>568</v>
      </c>
      <c r="C4228" s="1001"/>
      <c r="D4228" s="1037" t="str">
        <f>IF('statement of marks'!G105="","",'statement of marks'!G105)</f>
        <v/>
      </c>
      <c r="E4228" s="1037"/>
      <c r="F4228" s="1037"/>
      <c r="G4228" s="1037"/>
      <c r="H4228" s="1038"/>
    </row>
    <row r="4229" spans="1:8" ht="18.25" customHeight="1">
      <c r="A4229" s="305"/>
      <c r="B4229" s="1023" t="s">
        <v>579</v>
      </c>
      <c r="C4229" s="1024"/>
      <c r="D4229" s="1024"/>
      <c r="E4229" s="1025"/>
      <c r="F4229" s="1046" t="str">
        <f>IF(details!P105="","",details!P105)</f>
        <v/>
      </c>
      <c r="G4229" s="1046"/>
      <c r="H4229" s="1047"/>
    </row>
    <row r="4230" spans="1:8" ht="18.25" customHeight="1">
      <c r="A4230" s="305"/>
      <c r="B4230" s="1000" t="s">
        <v>583</v>
      </c>
      <c r="C4230" s="1001"/>
      <c r="D4230" s="1013" t="str">
        <f>IF(details!L105="","",details!L105)</f>
        <v>Ik 099</v>
      </c>
      <c r="E4230" s="1013"/>
      <c r="F4230" s="1013"/>
      <c r="G4230" s="1013"/>
      <c r="H4230" s="1014"/>
    </row>
    <row r="4231" spans="1:8" ht="18.25" customHeight="1">
      <c r="A4231" s="305"/>
      <c r="B4231" s="1000" t="s">
        <v>584</v>
      </c>
      <c r="C4231" s="1001"/>
      <c r="D4231" s="1013" t="str">
        <f>IF(details!O105="","",details!O105)</f>
        <v/>
      </c>
      <c r="E4231" s="1013"/>
      <c r="F4231" s="1013"/>
      <c r="G4231" s="1013"/>
      <c r="H4231" s="1014"/>
    </row>
    <row r="4232" spans="1:8" ht="18.25" customHeight="1">
      <c r="A4232" s="305"/>
      <c r="B4232" s="1000" t="s">
        <v>585</v>
      </c>
      <c r="C4232" s="1001"/>
      <c r="D4232" s="354" t="str">
        <f>IF('statement of marks'!CX105="mRrh.kZ",'statement of marks'!$D$3,"")</f>
        <v/>
      </c>
      <c r="E4232" s="1003" t="s">
        <v>586</v>
      </c>
      <c r="F4232" s="1003"/>
      <c r="G4232" s="1042" t="str">
        <f>IF(D4232="","",D4232+1)</f>
        <v/>
      </c>
      <c r="H4232" s="1043"/>
    </row>
    <row r="4233" spans="1:8" ht="18.25" customHeight="1">
      <c r="A4233" s="305"/>
      <c r="B4233" s="1000" t="s">
        <v>587</v>
      </c>
      <c r="C4233" s="1001"/>
      <c r="D4233" s="1049">
        <f>IF(details!$L$4="","",details!$L$4)</f>
        <v>42460</v>
      </c>
      <c r="E4233" s="1050"/>
      <c r="F4233" s="1003"/>
      <c r="G4233" s="1003"/>
      <c r="H4233" s="1048"/>
    </row>
    <row r="4234" spans="1:8" ht="18.25" customHeight="1">
      <c r="A4234" s="305"/>
      <c r="B4234" s="1003"/>
      <c r="C4234" s="1003"/>
      <c r="D4234" s="1004"/>
      <c r="E4234" s="1005"/>
      <c r="F4234" s="1002"/>
      <c r="G4234" s="1002"/>
      <c r="H4234" s="1008"/>
    </row>
    <row r="4235" spans="1:8" ht="18.25" customHeight="1">
      <c r="A4235" s="305"/>
      <c r="B4235" s="1003" t="str">
        <f>IF(details!$H$4="","",details!$H$4)</f>
        <v>Jherh js[kk oekZ</v>
      </c>
      <c r="C4235" s="1003"/>
      <c r="D4235" s="1004"/>
      <c r="E4235" s="1005"/>
      <c r="F4235" s="1002" t="str">
        <f>IF(details!$E$4="","",details!$E$4)</f>
        <v>Jh jk/ks';ke tk'kh</v>
      </c>
      <c r="G4235" s="1002"/>
      <c r="H4235" s="1008"/>
    </row>
    <row r="4236" spans="1:8" ht="18.25" customHeight="1">
      <c r="A4236" s="1039" t="s">
        <v>588</v>
      </c>
      <c r="B4236" s="1002"/>
      <c r="C4236" s="1002"/>
      <c r="D4236" s="1002" t="s">
        <v>589</v>
      </c>
      <c r="E4236" s="1002"/>
      <c r="F4236" s="1002" t="s">
        <v>590</v>
      </c>
      <c r="G4236" s="1002"/>
      <c r="H4236" s="1008"/>
    </row>
    <row r="4237" spans="1:8" ht="18.25" customHeight="1">
      <c r="A4237" s="1018" t="s">
        <v>599</v>
      </c>
      <c r="B4237" s="1019"/>
      <c r="C4237" s="1019"/>
      <c r="D4237" s="1019"/>
      <c r="E4237" s="1019"/>
      <c r="F4237" s="1019"/>
      <c r="G4237" s="1019"/>
      <c r="H4237" s="1020"/>
    </row>
    <row r="4238" spans="1:8" ht="18.25" customHeight="1">
      <c r="A4238" s="305"/>
      <c r="B4238" s="351" t="s">
        <v>560</v>
      </c>
      <c r="C4238" s="1013" t="str">
        <f>IF('statement of marks'!H105="","",'statement of marks'!H105)</f>
        <v>v 099</v>
      </c>
      <c r="D4238" s="1013"/>
      <c r="E4238" s="1013"/>
      <c r="F4238" s="1013"/>
      <c r="G4238" s="1013"/>
      <c r="H4238" s="1014"/>
    </row>
    <row r="4239" spans="1:8" ht="18.25" customHeight="1">
      <c r="A4239" s="305"/>
      <c r="B4239" s="351" t="s">
        <v>561</v>
      </c>
      <c r="C4239" s="1013" t="str">
        <f>IF('statement of marks'!I105="","",'statement of marks'!I105)</f>
        <v>c 099</v>
      </c>
      <c r="D4239" s="1013"/>
      <c r="E4239" s="1013"/>
      <c r="F4239" s="1013"/>
      <c r="G4239" s="1013"/>
      <c r="H4239" s="1014"/>
    </row>
    <row r="4240" spans="1:8" ht="18.25" customHeight="1">
      <c r="A4240" s="305"/>
      <c r="B4240" s="351" t="s">
        <v>562</v>
      </c>
      <c r="C4240" s="1013" t="str">
        <f>IF('statement of marks'!J105="","",'statement of marks'!J105)</f>
        <v>l 099</v>
      </c>
      <c r="D4240" s="1013"/>
      <c r="E4240" s="1013"/>
      <c r="F4240" s="1013"/>
      <c r="G4240" s="1013"/>
      <c r="H4240" s="1014"/>
    </row>
    <row r="4241" spans="1:8" ht="18.25" customHeight="1">
      <c r="A4241" s="305"/>
      <c r="B4241" s="351" t="s">
        <v>567</v>
      </c>
      <c r="C4241" s="317" t="str">
        <f>IF('statement of marks'!F105="","",'statement of marks'!F105)</f>
        <v/>
      </c>
      <c r="D4241" s="318" t="s">
        <v>602</v>
      </c>
      <c r="E4241" s="1037" t="str">
        <f>IF('statement of marks'!G105="","",'statement of marks'!G105)</f>
        <v/>
      </c>
      <c r="F4241" s="1037"/>
      <c r="G4241" s="1037"/>
      <c r="H4241" s="1038"/>
    </row>
    <row r="4242" spans="1:8" ht="18.25" customHeight="1">
      <c r="A4242" s="305"/>
      <c r="B4242" s="351" t="s">
        <v>565</v>
      </c>
      <c r="C4242" s="319" t="s">
        <v>592</v>
      </c>
      <c r="D4242" s="320" t="s">
        <v>593</v>
      </c>
      <c r="E4242" s="320" t="s">
        <v>594</v>
      </c>
      <c r="F4242" s="320" t="s">
        <v>595</v>
      </c>
      <c r="G4242" s="320" t="s">
        <v>596</v>
      </c>
      <c r="H4242" s="321"/>
    </row>
    <row r="4243" spans="1:8" ht="18.25" customHeight="1">
      <c r="A4243" s="305"/>
      <c r="B4243" s="350" t="s">
        <v>597</v>
      </c>
      <c r="C4243" s="323" t="str">
        <f>IF(AND('statement of marks'!$D$3=1,'statement of marks'!CX105="mRrh.kZ"),'statement of marks'!$F$3,"")</f>
        <v/>
      </c>
      <c r="D4243" s="323" t="str">
        <f>IF(AND('statement of marks'!$D$3=2,'statement of marks'!CX105="mRrh.kZ"),'statement of marks'!$F$3,"")</f>
        <v/>
      </c>
      <c r="E4243" s="323" t="str">
        <f>IF(AND('statement of marks'!$D$3=3,'statement of marks'!CX105="mRrh.kZ"),'statement of marks'!$F$3,"")</f>
        <v/>
      </c>
      <c r="F4243" s="323" t="str">
        <f>IF(AND('statement of marks'!$D$3=4,'statement of marks'!CX105="mRrh.kZ"),'statement of marks'!$F$3,"")</f>
        <v/>
      </c>
      <c r="G4243" s="323" t="str">
        <f>IF(AND('statement of marks'!$D$3=5,'statement of marks'!CX105="mRrh.kZ"),'statement of marks'!$F$3,"")</f>
        <v/>
      </c>
      <c r="H4243" s="321"/>
    </row>
    <row r="4244" spans="1:8" ht="18.25" customHeight="1">
      <c r="A4244" s="305"/>
      <c r="B4244" s="350" t="str">
        <f>'statement of marks'!$BZ$5</f>
        <v>fgUnh</v>
      </c>
      <c r="C4244" s="324"/>
      <c r="D4244" s="325"/>
      <c r="E4244" s="326" t="str">
        <f>IF(OR('statement of marks'!$CB105="",E4243=""),"",'statement of marks'!$CB105)</f>
        <v/>
      </c>
      <c r="F4244" s="326" t="str">
        <f>IF(OR('statement of marks'!$CB105="",F4243=""),"",'statement of marks'!$CB105)</f>
        <v/>
      </c>
      <c r="G4244" s="326" t="str">
        <f>IF(OR('statement of marks'!$CB105="",G4243=""),"",'statement of marks'!$CB105)</f>
        <v/>
      </c>
      <c r="H4244" s="321"/>
    </row>
    <row r="4245" spans="1:8" ht="18.25" customHeight="1">
      <c r="A4245" s="305"/>
      <c r="B4245" s="350" t="str">
        <f>'statement of marks'!$CC$5</f>
        <v>vaxszth</v>
      </c>
      <c r="C4245" s="324"/>
      <c r="D4245" s="325"/>
      <c r="E4245" s="326" t="str">
        <f>IF(OR('statement of marks'!$CE105="",E4243=""),"",'statement of marks'!$CE105)</f>
        <v/>
      </c>
      <c r="F4245" s="326" t="str">
        <f>IF(OR('statement of marks'!$CE105="",F4243=""),"",'statement of marks'!$CE105)</f>
        <v/>
      </c>
      <c r="G4245" s="326" t="str">
        <f>IF(OR('statement of marks'!$CE105="",G4243=""),"",'statement of marks'!$CE105)</f>
        <v/>
      </c>
      <c r="H4245" s="321"/>
    </row>
    <row r="4246" spans="1:8" ht="18.25" customHeight="1">
      <c r="A4246" s="305"/>
      <c r="B4246" s="350" t="str">
        <f>'statement of marks'!$CF$5</f>
        <v>xf.kr</v>
      </c>
      <c r="C4246" s="324"/>
      <c r="D4246" s="325"/>
      <c r="E4246" s="326" t="str">
        <f>IF(OR('statement of marks'!$CH105="",E4243=""),"",'statement of marks'!$CH105)</f>
        <v/>
      </c>
      <c r="F4246" s="326" t="str">
        <f>IF(OR('statement of marks'!$CH105="",F4243=""),"",'statement of marks'!$CH105)</f>
        <v/>
      </c>
      <c r="G4246" s="326" t="str">
        <f>IF(OR('statement of marks'!$CH105="",G4243=""),"",'statement of marks'!$CH105)</f>
        <v/>
      </c>
      <c r="H4246" s="321"/>
    </row>
    <row r="4247" spans="1:8" ht="18.25" customHeight="1">
      <c r="A4247" s="305"/>
      <c r="B4247" s="350" t="str">
        <f>'statement of marks'!$CI$5</f>
        <v>Ik;kZoj.k v/;;u</v>
      </c>
      <c r="C4247" s="324"/>
      <c r="D4247" s="325"/>
      <c r="E4247" s="326" t="str">
        <f>IF(OR('statement of marks'!$CK105="",E4244=""),"",'statement of marks'!$CK105)</f>
        <v/>
      </c>
      <c r="F4247" s="326" t="str">
        <f>IF(OR('statement of marks'!$CK105="",F4244=""),"",'statement of marks'!$CK105)</f>
        <v/>
      </c>
      <c r="G4247" s="326" t="str">
        <f>IF(OR('statement of marks'!$CK105="",G4244=""),"",'statement of marks'!$CK105)</f>
        <v/>
      </c>
      <c r="H4247" s="321"/>
    </row>
    <row r="4248" spans="1:8" ht="18.25" customHeight="1">
      <c r="A4248" s="305"/>
      <c r="B4248" s="350" t="str">
        <f>'statement of marks'!$CL$5</f>
        <v>dk;kZuqHko</v>
      </c>
      <c r="C4248" s="324"/>
      <c r="D4248" s="325"/>
      <c r="E4248" s="326" t="str">
        <f>IF(OR('statement of marks'!$CN105="",E4243=""),"",'statement of marks'!$CN105)</f>
        <v/>
      </c>
      <c r="F4248" s="326" t="str">
        <f>IF(OR('statement of marks'!$CN105="",F4243=""),"",'statement of marks'!$CN105)</f>
        <v/>
      </c>
      <c r="G4248" s="326" t="str">
        <f>IF(OR('statement of marks'!$CN105="",G4243=""),"",'statement of marks'!$CN105)</f>
        <v/>
      </c>
      <c r="H4248" s="321"/>
    </row>
    <row r="4249" spans="1:8" ht="18.25" customHeight="1">
      <c r="A4249" s="305"/>
      <c r="B4249" s="350" t="str">
        <f>'statement of marks'!$CO$5</f>
        <v>dyk f'k{kk</v>
      </c>
      <c r="C4249" s="324"/>
      <c r="D4249" s="325"/>
      <c r="E4249" s="327" t="str">
        <f>IF(OR('statement of marks'!$CQ105="",E4243=""),"",'statement of marks'!$CQ105)</f>
        <v/>
      </c>
      <c r="F4249" s="327" t="str">
        <f>IF(OR('statement of marks'!$CQ105="",F4243=""),"",'statement of marks'!$CQ105)</f>
        <v/>
      </c>
      <c r="G4249" s="327" t="str">
        <f>IF(OR('statement of marks'!$CQ105="",G4243=""),"",'statement of marks'!$CQ105)</f>
        <v/>
      </c>
      <c r="H4249" s="321"/>
    </row>
    <row r="4250" spans="1:8" ht="18.25" customHeight="1">
      <c r="A4250" s="305"/>
      <c r="B4250" s="328" t="s">
        <v>624</v>
      </c>
      <c r="C4250" s="329" t="str">
        <f>C4243</f>
        <v/>
      </c>
      <c r="D4250" s="329" t="str">
        <f>D4243</f>
        <v/>
      </c>
      <c r="E4250" s="330" t="str">
        <f>E4243</f>
        <v/>
      </c>
      <c r="F4250" s="329" t="str">
        <f>F4243</f>
        <v/>
      </c>
      <c r="G4250" s="329" t="str">
        <f>G4243</f>
        <v/>
      </c>
      <c r="H4250" s="321"/>
    </row>
    <row r="4251" spans="1:8" ht="18.25" customHeight="1">
      <c r="A4251" s="305"/>
      <c r="B4251" s="350" t="str">
        <f>'statement of marks'!$CV$5</f>
        <v>Nk= mifLFkfr</v>
      </c>
      <c r="C4251" s="331"/>
      <c r="D4251" s="331"/>
      <c r="E4251" s="332" t="str">
        <f>IF(OR('statement of marks'!$CV105="",E4243=""),"",'statement of marks'!$CV105)</f>
        <v/>
      </c>
      <c r="F4251" s="332" t="str">
        <f>IF(OR('statement of marks'!$CV105="",F4243=""),"",'statement of marks'!$CV105)</f>
        <v/>
      </c>
      <c r="G4251" s="332" t="str">
        <f>IF(OR('statement of marks'!$CV105="",G4243=""),"",'statement of marks'!$CV105)</f>
        <v/>
      </c>
      <c r="H4251" s="321"/>
    </row>
    <row r="4252" spans="1:8" ht="18.25" customHeight="1">
      <c r="A4252" s="305"/>
      <c r="B4252" s="350" t="str">
        <f>'statement of marks'!$CU$5</f>
        <v>dqy ehfVax</v>
      </c>
      <c r="C4252" s="333"/>
      <c r="D4252" s="333"/>
      <c r="E4252" s="333" t="str">
        <f>IF(OR('statement of marks'!$CU105="",E4243=""),"",'statement of marks'!$CU105)</f>
        <v/>
      </c>
      <c r="F4252" s="333" t="str">
        <f>IF(OR('statement of marks'!$CU105="",F4243=""),"",'statement of marks'!$CU105)</f>
        <v/>
      </c>
      <c r="G4252" s="333" t="str">
        <f>IF(OR('statement of marks'!$CU105="",G4243=""),"",'statement of marks'!$CU105)</f>
        <v/>
      </c>
      <c r="H4252" s="321"/>
    </row>
    <row r="4253" spans="1:8" ht="18.25" customHeight="1">
      <c r="A4253" s="305"/>
      <c r="B4253" s="350" t="s">
        <v>600</v>
      </c>
      <c r="C4253" s="333" t="str">
        <f>IF(OR(C4251="",C4252=""),"",C4251/C4252*100)</f>
        <v/>
      </c>
      <c r="D4253" s="333" t="str">
        <f t="shared" ref="D4253:G4253" si="101">IF(OR(D4251="",D4252=""),"",D4251/D4252*100)</f>
        <v/>
      </c>
      <c r="E4253" s="333" t="str">
        <f t="shared" si="101"/>
        <v/>
      </c>
      <c r="F4253" s="333" t="str">
        <f t="shared" si="101"/>
        <v/>
      </c>
      <c r="G4253" s="333" t="str">
        <f t="shared" si="101"/>
        <v/>
      </c>
      <c r="H4253" s="321"/>
    </row>
    <row r="4254" spans="1:8" ht="18.25" customHeight="1">
      <c r="A4254" s="305"/>
      <c r="B4254" s="350" t="s">
        <v>601</v>
      </c>
      <c r="C4254" s="333"/>
      <c r="D4254" s="333"/>
      <c r="E4254" s="333"/>
      <c r="F4254" s="333"/>
      <c r="G4254" s="333"/>
      <c r="H4254" s="321"/>
    </row>
    <row r="4255" spans="1:8" ht="18.25" customHeight="1">
      <c r="A4255" s="305"/>
      <c r="B4255" s="351" t="s">
        <v>598</v>
      </c>
      <c r="C4255" s="1028" t="str">
        <f>IF('statement of marks'!DE105="","",'statement of marks'!DE105)</f>
        <v/>
      </c>
      <c r="D4255" s="1029"/>
      <c r="E4255" s="1029"/>
      <c r="F4255" s="1029"/>
      <c r="G4255" s="1029"/>
      <c r="H4255" s="1030"/>
    </row>
    <row r="4256" spans="1:8" ht="18.25" customHeight="1">
      <c r="A4256" s="1033"/>
      <c r="B4256" s="1034"/>
      <c r="C4256" s="1026"/>
      <c r="D4256" s="1026"/>
      <c r="E4256" s="1026"/>
      <c r="F4256" s="1026"/>
      <c r="G4256" s="1026"/>
      <c r="H4256" s="1027"/>
    </row>
    <row r="4257" spans="1:8" ht="18.25" customHeight="1" thickBot="1">
      <c r="A4257" s="1031" t="s">
        <v>603</v>
      </c>
      <c r="B4257" s="1032"/>
      <c r="C4257" s="1032" t="s">
        <v>66</v>
      </c>
      <c r="D4257" s="1032"/>
      <c r="E4257" s="1032"/>
      <c r="F4257" s="1035" t="s">
        <v>604</v>
      </c>
      <c r="G4257" s="1035"/>
      <c r="H4257" s="1036"/>
    </row>
    <row r="4258" spans="1:8" ht="18.25" customHeight="1">
      <c r="A4258" s="1015" t="s">
        <v>572</v>
      </c>
      <c r="B4258" s="1016"/>
      <c r="C4258" s="1016"/>
      <c r="D4258" s="1016"/>
      <c r="E4258" s="1016"/>
      <c r="F4258" s="1016"/>
      <c r="G4258" s="1016"/>
      <c r="H4258" s="1017"/>
    </row>
    <row r="4259" spans="1:8" ht="18.25" customHeight="1">
      <c r="A4259" s="1018" t="s">
        <v>591</v>
      </c>
      <c r="B4259" s="1019"/>
      <c r="C4259" s="1019"/>
      <c r="D4259" s="1019"/>
      <c r="E4259" s="1019"/>
      <c r="F4259" s="1019"/>
      <c r="G4259" s="1019"/>
      <c r="H4259" s="1020"/>
    </row>
    <row r="4260" spans="1:8" ht="18.25" customHeight="1">
      <c r="A4260" s="305"/>
      <c r="B4260" s="1021" t="s">
        <v>67</v>
      </c>
      <c r="C4260" s="1021"/>
      <c r="D4260" s="306">
        <f>YEAR(details!F106)</f>
        <v>1900</v>
      </c>
      <c r="E4260" s="352" t="s">
        <v>574</v>
      </c>
      <c r="F4260" s="308" t="str">
        <f>'statement of marks'!$F$3</f>
        <v>2015-16</v>
      </c>
      <c r="G4260" s="1021" t="s">
        <v>575</v>
      </c>
      <c r="H4260" s="1022"/>
    </row>
    <row r="4261" spans="1:8" ht="18.25" customHeight="1">
      <c r="A4261" s="305"/>
      <c r="B4261" s="1000" t="s">
        <v>573</v>
      </c>
      <c r="C4261" s="1001"/>
      <c r="D4261" s="1013" t="str">
        <f>'statement of marks'!$A$1</f>
        <v>jk- ck- ek/;fed fo|ky; uohu] fuEckgsM+k</v>
      </c>
      <c r="E4261" s="1013"/>
      <c r="F4261" s="1013"/>
      <c r="G4261" s="1013"/>
      <c r="H4261" s="1014"/>
    </row>
    <row r="4262" spans="1:8" ht="18.25" customHeight="1">
      <c r="A4262" s="305"/>
      <c r="B4262" s="1000" t="str">
        <f>'statement of marks'!$H$3</f>
        <v xml:space="preserve">fo|ky; dk Mkbl dksM+ </v>
      </c>
      <c r="C4262" s="1001"/>
      <c r="D4262" s="1009" t="str">
        <f>'statement of marks'!$I$3</f>
        <v>00001</v>
      </c>
      <c r="E4262" s="1010"/>
      <c r="F4262" s="1011"/>
      <c r="G4262" s="1011"/>
      <c r="H4262" s="1012"/>
    </row>
    <row r="4263" spans="1:8" ht="18.25" customHeight="1">
      <c r="A4263" s="305"/>
      <c r="B4263" s="1000" t="s">
        <v>560</v>
      </c>
      <c r="C4263" s="1001"/>
      <c r="D4263" s="1013" t="str">
        <f>IF('statement of marks'!H106="","",'statement of marks'!H106)</f>
        <v>v 100</v>
      </c>
      <c r="E4263" s="1013"/>
      <c r="F4263" s="1013"/>
      <c r="G4263" s="1013"/>
      <c r="H4263" s="1014"/>
    </row>
    <row r="4264" spans="1:8" ht="18.25" customHeight="1">
      <c r="A4264" s="305"/>
      <c r="B4264" s="1000" t="s">
        <v>576</v>
      </c>
      <c r="C4264" s="1001"/>
      <c r="D4264" s="309" t="str">
        <f>IF('statement of marks'!C106="B","Nk=",IF('statement of marks'!C106="G","Nk=k",""))</f>
        <v/>
      </c>
      <c r="E4264" s="353" t="s">
        <v>566</v>
      </c>
      <c r="F4264" s="1040" t="str">
        <f>IF('statement of marks'!B106="","",'statement of marks'!B106)</f>
        <v/>
      </c>
      <c r="G4264" s="1040"/>
      <c r="H4264" s="1041"/>
    </row>
    <row r="4265" spans="1:8" ht="18.25" customHeight="1">
      <c r="A4265" s="305"/>
      <c r="B4265" s="1000" t="s">
        <v>562</v>
      </c>
      <c r="C4265" s="1001"/>
      <c r="D4265" s="1013" t="str">
        <f>IF('statement of marks'!J106="","",'statement of marks'!J106)</f>
        <v/>
      </c>
      <c r="E4265" s="1013"/>
      <c r="F4265" s="1013"/>
      <c r="G4265" s="1013"/>
      <c r="H4265" s="1014"/>
    </row>
    <row r="4266" spans="1:8" ht="18.25" customHeight="1">
      <c r="A4266" s="305"/>
      <c r="B4266" s="1000" t="s">
        <v>561</v>
      </c>
      <c r="C4266" s="1001"/>
      <c r="D4266" s="1013" t="str">
        <f>IF('statement of marks'!I106="","",'statement of marks'!I106)</f>
        <v/>
      </c>
      <c r="E4266" s="1013"/>
      <c r="F4266" s="1013"/>
      <c r="G4266" s="1013"/>
      <c r="H4266" s="1014"/>
    </row>
    <row r="4267" spans="1:8" ht="18.25" customHeight="1">
      <c r="A4267" s="305"/>
      <c r="B4267" s="1000" t="s">
        <v>578</v>
      </c>
      <c r="C4267" s="1001"/>
      <c r="D4267" s="1013" t="str">
        <f>IF(details!M106="","",details!M106)</f>
        <v/>
      </c>
      <c r="E4267" s="1013"/>
      <c r="F4267" s="1013"/>
      <c r="G4267" s="1013"/>
      <c r="H4267" s="1014"/>
    </row>
    <row r="4268" spans="1:8" ht="18.25" customHeight="1">
      <c r="A4268" s="305"/>
      <c r="B4268" s="1000" t="s">
        <v>623</v>
      </c>
      <c r="C4268" s="1001"/>
      <c r="D4268" s="1013" t="str">
        <f>IF(details!N106="","",details!N106)</f>
        <v/>
      </c>
      <c r="E4268" s="1013"/>
      <c r="F4268" s="1013"/>
      <c r="G4268" s="1013"/>
      <c r="H4268" s="1014"/>
    </row>
    <row r="4269" spans="1:8" ht="18.25" customHeight="1">
      <c r="A4269" s="305"/>
      <c r="B4269" s="1000" t="s">
        <v>64</v>
      </c>
      <c r="C4269" s="1001"/>
      <c r="D4269" s="311" t="str">
        <f>'statement of marks'!$D$3</f>
        <v>2 A</v>
      </c>
      <c r="E4269" s="312" t="s">
        <v>564</v>
      </c>
      <c r="F4269" s="313" t="str">
        <f>IF('statement of marks'!E106="","",'statement of marks'!E106)</f>
        <v/>
      </c>
      <c r="G4269" s="312" t="s">
        <v>577</v>
      </c>
      <c r="H4269" s="314" t="str">
        <f>IF(details!F106="","",details!F106)</f>
        <v/>
      </c>
    </row>
    <row r="4270" spans="1:8" ht="18.25" customHeight="1">
      <c r="A4270" s="305"/>
      <c r="B4270" s="1000" t="s">
        <v>567</v>
      </c>
      <c r="C4270" s="1001"/>
      <c r="D4270" s="1044">
        <f>IF('statement of marks'!F106="","",'statement of marks'!F106)</f>
        <v>36952</v>
      </c>
      <c r="E4270" s="1044"/>
      <c r="F4270" s="1044"/>
      <c r="G4270" s="1044"/>
      <c r="H4270" s="1045"/>
    </row>
    <row r="4271" spans="1:8" ht="18.25" customHeight="1">
      <c r="A4271" s="305"/>
      <c r="B4271" s="1000" t="s">
        <v>568</v>
      </c>
      <c r="C4271" s="1001"/>
      <c r="D4271" s="1037" t="str">
        <f>IF('statement of marks'!G106="","",'statement of marks'!G106)</f>
        <v>nks ekpZ] nks gtkj ,d</v>
      </c>
      <c r="E4271" s="1037"/>
      <c r="F4271" s="1037"/>
      <c r="G4271" s="1037"/>
      <c r="H4271" s="1038"/>
    </row>
    <row r="4272" spans="1:8" ht="18.25" customHeight="1">
      <c r="A4272" s="305"/>
      <c r="B4272" s="1023" t="s">
        <v>579</v>
      </c>
      <c r="C4272" s="1024"/>
      <c r="D4272" s="1024"/>
      <c r="E4272" s="1025"/>
      <c r="F4272" s="1046" t="str">
        <f>IF(details!P106="","",details!P106)</f>
        <v/>
      </c>
      <c r="G4272" s="1046"/>
      <c r="H4272" s="1047"/>
    </row>
    <row r="4273" spans="1:8" ht="18.25" customHeight="1">
      <c r="A4273" s="305"/>
      <c r="B4273" s="1000" t="s">
        <v>583</v>
      </c>
      <c r="C4273" s="1001"/>
      <c r="D4273" s="1013" t="str">
        <f>IF(details!L106="","",details!L106)</f>
        <v/>
      </c>
      <c r="E4273" s="1013"/>
      <c r="F4273" s="1013"/>
      <c r="G4273" s="1013"/>
      <c r="H4273" s="1014"/>
    </row>
    <row r="4274" spans="1:8" ht="18.25" customHeight="1">
      <c r="A4274" s="305"/>
      <c r="B4274" s="1000" t="s">
        <v>584</v>
      </c>
      <c r="C4274" s="1001"/>
      <c r="D4274" s="1013" t="str">
        <f>IF(details!O106="","",details!O106)</f>
        <v/>
      </c>
      <c r="E4274" s="1013"/>
      <c r="F4274" s="1013"/>
      <c r="G4274" s="1013"/>
      <c r="H4274" s="1014"/>
    </row>
    <row r="4275" spans="1:8" ht="18.25" customHeight="1">
      <c r="A4275" s="305"/>
      <c r="B4275" s="1000" t="s">
        <v>585</v>
      </c>
      <c r="C4275" s="1001"/>
      <c r="D4275" s="354" t="str">
        <f>IF('statement of marks'!CX106="mRrh.kZ",'statement of marks'!$D$3,"")</f>
        <v/>
      </c>
      <c r="E4275" s="1003" t="s">
        <v>586</v>
      </c>
      <c r="F4275" s="1003"/>
      <c r="G4275" s="1042" t="str">
        <f>IF(D4275="","",D4275+1)</f>
        <v/>
      </c>
      <c r="H4275" s="1043"/>
    </row>
    <row r="4276" spans="1:8" ht="18.25" customHeight="1">
      <c r="A4276" s="305"/>
      <c r="B4276" s="1000" t="s">
        <v>587</v>
      </c>
      <c r="C4276" s="1001"/>
      <c r="D4276" s="1049">
        <f>IF(details!$L$4="","",details!$L$4)</f>
        <v>42460</v>
      </c>
      <c r="E4276" s="1050"/>
      <c r="F4276" s="1003"/>
      <c r="G4276" s="1003"/>
      <c r="H4276" s="1048"/>
    </row>
    <row r="4277" spans="1:8" ht="18.25" customHeight="1">
      <c r="A4277" s="305"/>
      <c r="B4277" s="1003"/>
      <c r="C4277" s="1003"/>
      <c r="D4277" s="1004"/>
      <c r="E4277" s="1005"/>
      <c r="F4277" s="1002"/>
      <c r="G4277" s="1002"/>
      <c r="H4277" s="1008"/>
    </row>
    <row r="4278" spans="1:8" ht="18.25" customHeight="1">
      <c r="A4278" s="305"/>
      <c r="B4278" s="1003" t="str">
        <f>IF(details!$H$4="","",details!$H$4)</f>
        <v>Jherh js[kk oekZ</v>
      </c>
      <c r="C4278" s="1003"/>
      <c r="D4278" s="1004"/>
      <c r="E4278" s="1005"/>
      <c r="F4278" s="1002" t="str">
        <f>IF(details!$E$4="","",details!$E$4)</f>
        <v>Jh jk/ks';ke tk'kh</v>
      </c>
      <c r="G4278" s="1002"/>
      <c r="H4278" s="1008"/>
    </row>
    <row r="4279" spans="1:8" ht="18.25" customHeight="1">
      <c r="A4279" s="1039" t="s">
        <v>588</v>
      </c>
      <c r="B4279" s="1002"/>
      <c r="C4279" s="1002"/>
      <c r="D4279" s="1002" t="s">
        <v>589</v>
      </c>
      <c r="E4279" s="1002"/>
      <c r="F4279" s="1002" t="s">
        <v>590</v>
      </c>
      <c r="G4279" s="1002"/>
      <c r="H4279" s="1008"/>
    </row>
    <row r="4280" spans="1:8" ht="18.25" customHeight="1">
      <c r="A4280" s="1018" t="s">
        <v>599</v>
      </c>
      <c r="B4280" s="1019"/>
      <c r="C4280" s="1019"/>
      <c r="D4280" s="1019"/>
      <c r="E4280" s="1019"/>
      <c r="F4280" s="1019"/>
      <c r="G4280" s="1019"/>
      <c r="H4280" s="1020"/>
    </row>
    <row r="4281" spans="1:8" ht="18.25" customHeight="1">
      <c r="A4281" s="305"/>
      <c r="B4281" s="351" t="s">
        <v>560</v>
      </c>
      <c r="C4281" s="1013" t="str">
        <f>IF('statement of marks'!H106="","",'statement of marks'!H106)</f>
        <v>v 100</v>
      </c>
      <c r="D4281" s="1013"/>
      <c r="E4281" s="1013"/>
      <c r="F4281" s="1013"/>
      <c r="G4281" s="1013"/>
      <c r="H4281" s="1014"/>
    </row>
    <row r="4282" spans="1:8" ht="18.25" customHeight="1">
      <c r="A4282" s="305"/>
      <c r="B4282" s="351" t="s">
        <v>561</v>
      </c>
      <c r="C4282" s="1013" t="str">
        <f>IF('statement of marks'!I106="","",'statement of marks'!I106)</f>
        <v/>
      </c>
      <c r="D4282" s="1013"/>
      <c r="E4282" s="1013"/>
      <c r="F4282" s="1013"/>
      <c r="G4282" s="1013"/>
      <c r="H4282" s="1014"/>
    </row>
    <row r="4283" spans="1:8" ht="18.25" customHeight="1">
      <c r="A4283" s="305"/>
      <c r="B4283" s="351" t="s">
        <v>562</v>
      </c>
      <c r="C4283" s="1013" t="str">
        <f>IF('statement of marks'!J106="","",'statement of marks'!J106)</f>
        <v/>
      </c>
      <c r="D4283" s="1013"/>
      <c r="E4283" s="1013"/>
      <c r="F4283" s="1013"/>
      <c r="G4283" s="1013"/>
      <c r="H4283" s="1014"/>
    </row>
    <row r="4284" spans="1:8" ht="18.25" customHeight="1">
      <c r="A4284" s="305"/>
      <c r="B4284" s="351" t="s">
        <v>567</v>
      </c>
      <c r="C4284" s="317">
        <f>IF('statement of marks'!F106="","",'statement of marks'!F106)</f>
        <v>36952</v>
      </c>
      <c r="D4284" s="318" t="s">
        <v>602</v>
      </c>
      <c r="E4284" s="1037" t="str">
        <f>IF('statement of marks'!G106="","",'statement of marks'!G106)</f>
        <v>nks ekpZ] nks gtkj ,d</v>
      </c>
      <c r="F4284" s="1037"/>
      <c r="G4284" s="1037"/>
      <c r="H4284" s="1038"/>
    </row>
    <row r="4285" spans="1:8" ht="18.25" customHeight="1">
      <c r="A4285" s="305"/>
      <c r="B4285" s="351" t="s">
        <v>565</v>
      </c>
      <c r="C4285" s="319" t="s">
        <v>592</v>
      </c>
      <c r="D4285" s="320" t="s">
        <v>593</v>
      </c>
      <c r="E4285" s="320" t="s">
        <v>594</v>
      </c>
      <c r="F4285" s="320" t="s">
        <v>595</v>
      </c>
      <c r="G4285" s="320" t="s">
        <v>596</v>
      </c>
      <c r="H4285" s="321"/>
    </row>
    <row r="4286" spans="1:8" ht="18.25" customHeight="1">
      <c r="A4286" s="305"/>
      <c r="B4286" s="350" t="s">
        <v>597</v>
      </c>
      <c r="C4286" s="323" t="str">
        <f>IF(AND('statement of marks'!$D$3=1,'statement of marks'!CX106="mRrh.kZ"),'statement of marks'!$F$3,"")</f>
        <v/>
      </c>
      <c r="D4286" s="323" t="str">
        <f>IF(AND('statement of marks'!$D$3=2,'statement of marks'!CX106="mRrh.kZ"),'statement of marks'!$F$3,"")</f>
        <v/>
      </c>
      <c r="E4286" s="323" t="str">
        <f>IF(AND('statement of marks'!$D$3=3,'statement of marks'!CX106="mRrh.kZ"),'statement of marks'!$F$3,"")</f>
        <v/>
      </c>
      <c r="F4286" s="323" t="str">
        <f>IF(AND('statement of marks'!$D$3=4,'statement of marks'!CX106="mRrh.kZ"),'statement of marks'!$F$3,"")</f>
        <v/>
      </c>
      <c r="G4286" s="323" t="str">
        <f>IF(AND('statement of marks'!$D$3=5,'statement of marks'!CX106="mRrh.kZ"),'statement of marks'!$F$3,"")</f>
        <v/>
      </c>
      <c r="H4286" s="321"/>
    </row>
    <row r="4287" spans="1:8" ht="18.25" customHeight="1">
      <c r="A4287" s="305"/>
      <c r="B4287" s="350" t="str">
        <f>'statement of marks'!$BZ$5</f>
        <v>fgUnh</v>
      </c>
      <c r="C4287" s="324"/>
      <c r="D4287" s="325"/>
      <c r="E4287" s="326" t="str">
        <f>IF(OR('statement of marks'!$CB106="",E4286=""),"",'statement of marks'!$CB106)</f>
        <v/>
      </c>
      <c r="F4287" s="326" t="str">
        <f>IF(OR('statement of marks'!$CB106="",F4286=""),"",'statement of marks'!$CB106)</f>
        <v/>
      </c>
      <c r="G4287" s="326" t="str">
        <f>IF(OR('statement of marks'!$CB106="",G4286=""),"",'statement of marks'!$CB106)</f>
        <v/>
      </c>
      <c r="H4287" s="321"/>
    </row>
    <row r="4288" spans="1:8" ht="18.25" customHeight="1">
      <c r="A4288" s="305"/>
      <c r="B4288" s="350" t="str">
        <f>'statement of marks'!$CC$5</f>
        <v>vaxszth</v>
      </c>
      <c r="C4288" s="324"/>
      <c r="D4288" s="325"/>
      <c r="E4288" s="326" t="str">
        <f>IF(OR('statement of marks'!$CE106="",E4286=""),"",'statement of marks'!$CE106)</f>
        <v/>
      </c>
      <c r="F4288" s="326" t="str">
        <f>IF(OR('statement of marks'!$CE106="",F4286=""),"",'statement of marks'!$CE106)</f>
        <v/>
      </c>
      <c r="G4288" s="326" t="str">
        <f>IF(OR('statement of marks'!$CE106="",G4286=""),"",'statement of marks'!$CE106)</f>
        <v/>
      </c>
      <c r="H4288" s="321"/>
    </row>
    <row r="4289" spans="1:8" ht="18.25" customHeight="1">
      <c r="A4289" s="305"/>
      <c r="B4289" s="350" t="str">
        <f>'statement of marks'!$CF$5</f>
        <v>xf.kr</v>
      </c>
      <c r="C4289" s="324"/>
      <c r="D4289" s="325"/>
      <c r="E4289" s="326" t="str">
        <f>IF(OR('statement of marks'!$CH106="",E4286=""),"",'statement of marks'!$CH106)</f>
        <v/>
      </c>
      <c r="F4289" s="326" t="str">
        <f>IF(OR('statement of marks'!$CH106="",F4286=""),"",'statement of marks'!$CH106)</f>
        <v/>
      </c>
      <c r="G4289" s="326" t="str">
        <f>IF(OR('statement of marks'!$CH106="",G4286=""),"",'statement of marks'!$CH106)</f>
        <v/>
      </c>
      <c r="H4289" s="321"/>
    </row>
    <row r="4290" spans="1:8" ht="18.25" customHeight="1">
      <c r="A4290" s="305"/>
      <c r="B4290" s="350" t="str">
        <f>'statement of marks'!$CI$5</f>
        <v>Ik;kZoj.k v/;;u</v>
      </c>
      <c r="C4290" s="324"/>
      <c r="D4290" s="325"/>
      <c r="E4290" s="326" t="str">
        <f>IF(OR('statement of marks'!$CK106="",E4287=""),"",'statement of marks'!$CK106)</f>
        <v/>
      </c>
      <c r="F4290" s="326" t="str">
        <f>IF(OR('statement of marks'!$CK106="",F4287=""),"",'statement of marks'!$CK106)</f>
        <v/>
      </c>
      <c r="G4290" s="326" t="str">
        <f>IF(OR('statement of marks'!$CK106="",G4287=""),"",'statement of marks'!$CK106)</f>
        <v/>
      </c>
      <c r="H4290" s="321"/>
    </row>
    <row r="4291" spans="1:8" ht="18.25" customHeight="1">
      <c r="A4291" s="305"/>
      <c r="B4291" s="350" t="str">
        <f>'statement of marks'!$CL$5</f>
        <v>dk;kZuqHko</v>
      </c>
      <c r="C4291" s="324"/>
      <c r="D4291" s="325"/>
      <c r="E4291" s="326" t="str">
        <f>IF(OR('statement of marks'!$CN106="",E4286=""),"",'statement of marks'!$CN106)</f>
        <v/>
      </c>
      <c r="F4291" s="326" t="str">
        <f>IF(OR('statement of marks'!$CN106="",F4286=""),"",'statement of marks'!$CN106)</f>
        <v/>
      </c>
      <c r="G4291" s="326" t="str">
        <f>IF(OR('statement of marks'!$CN106="",G4286=""),"",'statement of marks'!$CN106)</f>
        <v/>
      </c>
      <c r="H4291" s="321"/>
    </row>
    <row r="4292" spans="1:8" ht="18.25" customHeight="1">
      <c r="A4292" s="305"/>
      <c r="B4292" s="350" t="str">
        <f>'statement of marks'!$CO$5</f>
        <v>dyk f'k{kk</v>
      </c>
      <c r="C4292" s="324"/>
      <c r="D4292" s="325"/>
      <c r="E4292" s="327" t="str">
        <f>IF(OR('statement of marks'!$CQ106="",E4286=""),"",'statement of marks'!$CQ106)</f>
        <v/>
      </c>
      <c r="F4292" s="327" t="str">
        <f>IF(OR('statement of marks'!$CQ106="",F4286=""),"",'statement of marks'!$CQ106)</f>
        <v/>
      </c>
      <c r="G4292" s="327" t="str">
        <f>IF(OR('statement of marks'!$CQ106="",G4286=""),"",'statement of marks'!$CQ106)</f>
        <v/>
      </c>
      <c r="H4292" s="321"/>
    </row>
    <row r="4293" spans="1:8" ht="18.25" customHeight="1">
      <c r="A4293" s="305"/>
      <c r="B4293" s="328" t="s">
        <v>624</v>
      </c>
      <c r="C4293" s="329" t="str">
        <f>C4286</f>
        <v/>
      </c>
      <c r="D4293" s="329" t="str">
        <f>D4286</f>
        <v/>
      </c>
      <c r="E4293" s="330" t="str">
        <f>E4286</f>
        <v/>
      </c>
      <c r="F4293" s="329" t="str">
        <f>F4286</f>
        <v/>
      </c>
      <c r="G4293" s="329" t="str">
        <f>G4286</f>
        <v/>
      </c>
      <c r="H4293" s="321"/>
    </row>
    <row r="4294" spans="1:8" ht="18.25" customHeight="1">
      <c r="A4294" s="305"/>
      <c r="B4294" s="350" t="str">
        <f>'statement of marks'!$CV$5</f>
        <v>Nk= mifLFkfr</v>
      </c>
      <c r="C4294" s="331"/>
      <c r="D4294" s="331"/>
      <c r="E4294" s="332" t="str">
        <f>IF(OR('statement of marks'!$CV106="",E4286=""),"",'statement of marks'!$CV106)</f>
        <v/>
      </c>
      <c r="F4294" s="332" t="str">
        <f>IF(OR('statement of marks'!$CV106="",F4286=""),"",'statement of marks'!$CV106)</f>
        <v/>
      </c>
      <c r="G4294" s="332" t="str">
        <f>IF(OR('statement of marks'!$CV106="",G4286=""),"",'statement of marks'!$CV106)</f>
        <v/>
      </c>
      <c r="H4294" s="321"/>
    </row>
    <row r="4295" spans="1:8" ht="18.25" customHeight="1">
      <c r="A4295" s="305"/>
      <c r="B4295" s="350" t="str">
        <f>'statement of marks'!$CU$5</f>
        <v>dqy ehfVax</v>
      </c>
      <c r="C4295" s="333"/>
      <c r="D4295" s="333"/>
      <c r="E4295" s="333" t="str">
        <f>IF(OR('statement of marks'!$CU106="",E4286=""),"",'statement of marks'!$CU106)</f>
        <v/>
      </c>
      <c r="F4295" s="333" t="str">
        <f>IF(OR('statement of marks'!$CU106="",F4286=""),"",'statement of marks'!$CU106)</f>
        <v/>
      </c>
      <c r="G4295" s="333" t="str">
        <f>IF(OR('statement of marks'!$CU106="",G4286=""),"",'statement of marks'!$CU106)</f>
        <v/>
      </c>
      <c r="H4295" s="321"/>
    </row>
    <row r="4296" spans="1:8" ht="18.25" customHeight="1">
      <c r="A4296" s="305"/>
      <c r="B4296" s="350" t="s">
        <v>600</v>
      </c>
      <c r="C4296" s="333" t="str">
        <f>IF(OR(C4294="",C4295=""),"",C4294/C4295*100)</f>
        <v/>
      </c>
      <c r="D4296" s="333" t="str">
        <f t="shared" ref="D4296:G4296" si="102">IF(OR(D4294="",D4295=""),"",D4294/D4295*100)</f>
        <v/>
      </c>
      <c r="E4296" s="333" t="str">
        <f t="shared" si="102"/>
        <v/>
      </c>
      <c r="F4296" s="333" t="str">
        <f t="shared" si="102"/>
        <v/>
      </c>
      <c r="G4296" s="333" t="str">
        <f t="shared" si="102"/>
        <v/>
      </c>
      <c r="H4296" s="321"/>
    </row>
    <row r="4297" spans="1:8" ht="18.25" customHeight="1">
      <c r="A4297" s="305"/>
      <c r="B4297" s="350" t="s">
        <v>601</v>
      </c>
      <c r="C4297" s="333"/>
      <c r="D4297" s="333"/>
      <c r="E4297" s="333"/>
      <c r="F4297" s="333"/>
      <c r="G4297" s="333"/>
      <c r="H4297" s="321"/>
    </row>
    <row r="4298" spans="1:8" ht="18.25" customHeight="1">
      <c r="A4298" s="305"/>
      <c r="B4298" s="351" t="s">
        <v>598</v>
      </c>
      <c r="C4298" s="1028" t="str">
        <f>IF('statement of marks'!DE106="","",'statement of marks'!DE106)</f>
        <v/>
      </c>
      <c r="D4298" s="1029"/>
      <c r="E4298" s="1029"/>
      <c r="F4298" s="1029"/>
      <c r="G4298" s="1029"/>
      <c r="H4298" s="1030"/>
    </row>
    <row r="4299" spans="1:8" ht="18.25" customHeight="1">
      <c r="A4299" s="1033"/>
      <c r="B4299" s="1034"/>
      <c r="C4299" s="1026"/>
      <c r="D4299" s="1026"/>
      <c r="E4299" s="1026"/>
      <c r="F4299" s="1026"/>
      <c r="G4299" s="1026"/>
      <c r="H4299" s="1027"/>
    </row>
    <row r="4300" spans="1:8" ht="18.25" customHeight="1" thickBot="1">
      <c r="A4300" s="1031" t="s">
        <v>603</v>
      </c>
      <c r="B4300" s="1032"/>
      <c r="C4300" s="1032" t="s">
        <v>66</v>
      </c>
      <c r="D4300" s="1032"/>
      <c r="E4300" s="1032"/>
      <c r="F4300" s="1035" t="s">
        <v>604</v>
      </c>
      <c r="G4300" s="1035"/>
      <c r="H4300" s="1036"/>
    </row>
  </sheetData>
  <sheetProtection password="CC1C" sheet="1" objects="1" scenarios="1" formatCells="0" formatColumns="0" formatRows="0" autoFilter="0"/>
  <mergeCells count="5800">
    <mergeCell ref="A4300:B4300"/>
    <mergeCell ref="C4300:E4300"/>
    <mergeCell ref="F4300:H4300"/>
    <mergeCell ref="C4282:H4282"/>
    <mergeCell ref="C4283:H4283"/>
    <mergeCell ref="E4284:H4284"/>
    <mergeCell ref="C4298:H4298"/>
    <mergeCell ref="A4299:B4299"/>
    <mergeCell ref="C4299:E4299"/>
    <mergeCell ref="F4299:H4299"/>
    <mergeCell ref="A4279:C4279"/>
    <mergeCell ref="D4279:E4279"/>
    <mergeCell ref="F4279:H4279"/>
    <mergeCell ref="A4280:H4280"/>
    <mergeCell ref="C4281:H4281"/>
    <mergeCell ref="B4277:C4277"/>
    <mergeCell ref="D4277:E4278"/>
    <mergeCell ref="F4277:H4277"/>
    <mergeCell ref="B4278:C4278"/>
    <mergeCell ref="F4278:H4278"/>
    <mergeCell ref="B4275:C4275"/>
    <mergeCell ref="E4275:F4275"/>
    <mergeCell ref="G4275:H4275"/>
    <mergeCell ref="B4276:C4276"/>
    <mergeCell ref="D4276:E4276"/>
    <mergeCell ref="F4276:H4276"/>
    <mergeCell ref="B4272:E4272"/>
    <mergeCell ref="F4272:H4272"/>
    <mergeCell ref="B4273:C4273"/>
    <mergeCell ref="D4273:H4273"/>
    <mergeCell ref="B4274:C4274"/>
    <mergeCell ref="D4274:H4274"/>
    <mergeCell ref="B4269:C4269"/>
    <mergeCell ref="B4270:C4270"/>
    <mergeCell ref="D4270:H4270"/>
    <mergeCell ref="B4271:C4271"/>
    <mergeCell ref="D4271:H4271"/>
    <mergeCell ref="B4266:C4266"/>
    <mergeCell ref="D4266:H4266"/>
    <mergeCell ref="B4267:C4267"/>
    <mergeCell ref="D4267:H4267"/>
    <mergeCell ref="B4268:C4268"/>
    <mergeCell ref="D4268:H4268"/>
    <mergeCell ref="B4263:C4263"/>
    <mergeCell ref="D4263:H4263"/>
    <mergeCell ref="B4264:C4264"/>
    <mergeCell ref="F4264:H4264"/>
    <mergeCell ref="B4265:C4265"/>
    <mergeCell ref="D4265:H4265"/>
    <mergeCell ref="B4260:C4260"/>
    <mergeCell ref="G4260:H4260"/>
    <mergeCell ref="B4261:C4261"/>
    <mergeCell ref="D4261:H4261"/>
    <mergeCell ref="B4262:C4262"/>
    <mergeCell ref="D4262:E4262"/>
    <mergeCell ref="F4262:H4262"/>
    <mergeCell ref="A4257:B4257"/>
    <mergeCell ref="C4257:E4257"/>
    <mergeCell ref="F4257:H4257"/>
    <mergeCell ref="A4258:H4258"/>
    <mergeCell ref="A4259:H4259"/>
    <mergeCell ref="C4239:H4239"/>
    <mergeCell ref="C4240:H4240"/>
    <mergeCell ref="E4241:H4241"/>
    <mergeCell ref="C4255:H4255"/>
    <mergeCell ref="A4256:B4256"/>
    <mergeCell ref="C4256:E4256"/>
    <mergeCell ref="F4256:H4256"/>
    <mergeCell ref="A4236:C4236"/>
    <mergeCell ref="D4236:E4236"/>
    <mergeCell ref="F4236:H4236"/>
    <mergeCell ref="A4237:H4237"/>
    <mergeCell ref="C4238:H4238"/>
    <mergeCell ref="B4234:C4234"/>
    <mergeCell ref="D4234:E4235"/>
    <mergeCell ref="F4234:H4234"/>
    <mergeCell ref="B4235:C4235"/>
    <mergeCell ref="F4235:H4235"/>
    <mergeCell ref="B4232:C4232"/>
    <mergeCell ref="E4232:F4232"/>
    <mergeCell ref="G4232:H4232"/>
    <mergeCell ref="B4233:C4233"/>
    <mergeCell ref="D4233:E4233"/>
    <mergeCell ref="F4233:H4233"/>
    <mergeCell ref="B4229:E4229"/>
    <mergeCell ref="F4229:H4229"/>
    <mergeCell ref="B4230:C4230"/>
    <mergeCell ref="D4230:H4230"/>
    <mergeCell ref="B4231:C4231"/>
    <mergeCell ref="D4231:H4231"/>
    <mergeCell ref="B4226:C4226"/>
    <mergeCell ref="B4227:C4227"/>
    <mergeCell ref="D4227:H4227"/>
    <mergeCell ref="B4228:C4228"/>
    <mergeCell ref="D4228:H4228"/>
    <mergeCell ref="B4223:C4223"/>
    <mergeCell ref="D4223:H4223"/>
    <mergeCell ref="B4224:C4224"/>
    <mergeCell ref="D4224:H4224"/>
    <mergeCell ref="B4225:C4225"/>
    <mergeCell ref="D4225:H4225"/>
    <mergeCell ref="B4220:C4220"/>
    <mergeCell ref="D4220:H4220"/>
    <mergeCell ref="B4221:C4221"/>
    <mergeCell ref="F4221:H4221"/>
    <mergeCell ref="B4222:C4222"/>
    <mergeCell ref="D4222:H4222"/>
    <mergeCell ref="B4217:C4217"/>
    <mergeCell ref="G4217:H4217"/>
    <mergeCell ref="B4218:C4218"/>
    <mergeCell ref="D4218:H4218"/>
    <mergeCell ref="B4219:C4219"/>
    <mergeCell ref="D4219:E4219"/>
    <mergeCell ref="F4219:H4219"/>
    <mergeCell ref="A4214:B4214"/>
    <mergeCell ref="C4214:E4214"/>
    <mergeCell ref="F4214:H4214"/>
    <mergeCell ref="A4215:H4215"/>
    <mergeCell ref="A4216:H4216"/>
    <mergeCell ref="C4196:H4196"/>
    <mergeCell ref="C4197:H4197"/>
    <mergeCell ref="E4198:H4198"/>
    <mergeCell ref="C4212:H4212"/>
    <mergeCell ref="A4213:B4213"/>
    <mergeCell ref="C4213:E4213"/>
    <mergeCell ref="F4213:H4213"/>
    <mergeCell ref="A4193:C4193"/>
    <mergeCell ref="D4193:E4193"/>
    <mergeCell ref="F4193:H4193"/>
    <mergeCell ref="A4194:H4194"/>
    <mergeCell ref="C4195:H4195"/>
    <mergeCell ref="B4191:C4191"/>
    <mergeCell ref="D4191:E4192"/>
    <mergeCell ref="F4191:H4191"/>
    <mergeCell ref="B4192:C4192"/>
    <mergeCell ref="F4192:H4192"/>
    <mergeCell ref="B4189:C4189"/>
    <mergeCell ref="E4189:F4189"/>
    <mergeCell ref="G4189:H4189"/>
    <mergeCell ref="B4190:C4190"/>
    <mergeCell ref="D4190:E4190"/>
    <mergeCell ref="F4190:H4190"/>
    <mergeCell ref="B4186:E4186"/>
    <mergeCell ref="F4186:H4186"/>
    <mergeCell ref="B4187:C4187"/>
    <mergeCell ref="D4187:H4187"/>
    <mergeCell ref="B4188:C4188"/>
    <mergeCell ref="D4188:H4188"/>
    <mergeCell ref="B4183:C4183"/>
    <mergeCell ref="B4184:C4184"/>
    <mergeCell ref="D4184:H4184"/>
    <mergeCell ref="B4185:C4185"/>
    <mergeCell ref="D4185:H4185"/>
    <mergeCell ref="B4180:C4180"/>
    <mergeCell ref="D4180:H4180"/>
    <mergeCell ref="B4181:C4181"/>
    <mergeCell ref="D4181:H4181"/>
    <mergeCell ref="B4182:C4182"/>
    <mergeCell ref="D4182:H4182"/>
    <mergeCell ref="B4177:C4177"/>
    <mergeCell ref="D4177:H4177"/>
    <mergeCell ref="B4178:C4178"/>
    <mergeCell ref="F4178:H4178"/>
    <mergeCell ref="B4179:C4179"/>
    <mergeCell ref="D4179:H4179"/>
    <mergeCell ref="B4174:C4174"/>
    <mergeCell ref="G4174:H4174"/>
    <mergeCell ref="B4175:C4175"/>
    <mergeCell ref="D4175:H4175"/>
    <mergeCell ref="B4176:C4176"/>
    <mergeCell ref="D4176:E4176"/>
    <mergeCell ref="F4176:H4176"/>
    <mergeCell ref="A4171:B4171"/>
    <mergeCell ref="C4171:E4171"/>
    <mergeCell ref="F4171:H4171"/>
    <mergeCell ref="A4172:H4172"/>
    <mergeCell ref="A4173:H4173"/>
    <mergeCell ref="C4153:H4153"/>
    <mergeCell ref="C4154:H4154"/>
    <mergeCell ref="E4155:H4155"/>
    <mergeCell ref="C4169:H4169"/>
    <mergeCell ref="A4170:B4170"/>
    <mergeCell ref="C4170:E4170"/>
    <mergeCell ref="F4170:H4170"/>
    <mergeCell ref="A4150:C4150"/>
    <mergeCell ref="D4150:E4150"/>
    <mergeCell ref="F4150:H4150"/>
    <mergeCell ref="A4151:H4151"/>
    <mergeCell ref="C4152:H4152"/>
    <mergeCell ref="B4148:C4148"/>
    <mergeCell ref="D4148:E4149"/>
    <mergeCell ref="F4148:H4148"/>
    <mergeCell ref="B4149:C4149"/>
    <mergeCell ref="F4149:H4149"/>
    <mergeCell ref="B4146:C4146"/>
    <mergeCell ref="E4146:F4146"/>
    <mergeCell ref="G4146:H4146"/>
    <mergeCell ref="B4147:C4147"/>
    <mergeCell ref="D4147:E4147"/>
    <mergeCell ref="F4147:H4147"/>
    <mergeCell ref="B4143:E4143"/>
    <mergeCell ref="F4143:H4143"/>
    <mergeCell ref="B4144:C4144"/>
    <mergeCell ref="D4144:H4144"/>
    <mergeCell ref="B4145:C4145"/>
    <mergeCell ref="D4145:H4145"/>
    <mergeCell ref="B4140:C4140"/>
    <mergeCell ref="B4141:C4141"/>
    <mergeCell ref="D4141:H4141"/>
    <mergeCell ref="B4142:C4142"/>
    <mergeCell ref="D4142:H4142"/>
    <mergeCell ref="B4137:C4137"/>
    <mergeCell ref="D4137:H4137"/>
    <mergeCell ref="B4138:C4138"/>
    <mergeCell ref="D4138:H4138"/>
    <mergeCell ref="B4139:C4139"/>
    <mergeCell ref="D4139:H4139"/>
    <mergeCell ref="B4134:C4134"/>
    <mergeCell ref="D4134:H4134"/>
    <mergeCell ref="B4135:C4135"/>
    <mergeCell ref="F4135:H4135"/>
    <mergeCell ref="B4136:C4136"/>
    <mergeCell ref="D4136:H4136"/>
    <mergeCell ref="B4131:C4131"/>
    <mergeCell ref="G4131:H4131"/>
    <mergeCell ref="B4132:C4132"/>
    <mergeCell ref="D4132:H4132"/>
    <mergeCell ref="B4133:C4133"/>
    <mergeCell ref="D4133:E4133"/>
    <mergeCell ref="F4133:H4133"/>
    <mergeCell ref="A4128:B4128"/>
    <mergeCell ref="C4128:E4128"/>
    <mergeCell ref="F4128:H4128"/>
    <mergeCell ref="A4129:H4129"/>
    <mergeCell ref="A4130:H4130"/>
    <mergeCell ref="C4110:H4110"/>
    <mergeCell ref="C4111:H4111"/>
    <mergeCell ref="E4112:H4112"/>
    <mergeCell ref="C4126:H4126"/>
    <mergeCell ref="A4127:B4127"/>
    <mergeCell ref="C4127:E4127"/>
    <mergeCell ref="F4127:H4127"/>
    <mergeCell ref="A4107:C4107"/>
    <mergeCell ref="D4107:E4107"/>
    <mergeCell ref="F4107:H4107"/>
    <mergeCell ref="A4108:H4108"/>
    <mergeCell ref="C4109:H4109"/>
    <mergeCell ref="B4105:C4105"/>
    <mergeCell ref="D4105:E4106"/>
    <mergeCell ref="F4105:H4105"/>
    <mergeCell ref="B4106:C4106"/>
    <mergeCell ref="F4106:H4106"/>
    <mergeCell ref="B4103:C4103"/>
    <mergeCell ref="E4103:F4103"/>
    <mergeCell ref="G4103:H4103"/>
    <mergeCell ref="B4104:C4104"/>
    <mergeCell ref="D4104:E4104"/>
    <mergeCell ref="F4104:H4104"/>
    <mergeCell ref="B4100:E4100"/>
    <mergeCell ref="F4100:H4100"/>
    <mergeCell ref="B4101:C4101"/>
    <mergeCell ref="D4101:H4101"/>
    <mergeCell ref="B4102:C4102"/>
    <mergeCell ref="D4102:H4102"/>
    <mergeCell ref="B4097:C4097"/>
    <mergeCell ref="B4098:C4098"/>
    <mergeCell ref="D4098:H4098"/>
    <mergeCell ref="B4099:C4099"/>
    <mergeCell ref="D4099:H4099"/>
    <mergeCell ref="B4094:C4094"/>
    <mergeCell ref="D4094:H4094"/>
    <mergeCell ref="B4095:C4095"/>
    <mergeCell ref="D4095:H4095"/>
    <mergeCell ref="B4096:C4096"/>
    <mergeCell ref="D4096:H4096"/>
    <mergeCell ref="B4091:C4091"/>
    <mergeCell ref="D4091:H4091"/>
    <mergeCell ref="B4092:C4092"/>
    <mergeCell ref="F4092:H4092"/>
    <mergeCell ref="B4093:C4093"/>
    <mergeCell ref="D4093:H4093"/>
    <mergeCell ref="B4088:C4088"/>
    <mergeCell ref="G4088:H4088"/>
    <mergeCell ref="B4089:C4089"/>
    <mergeCell ref="D4089:H4089"/>
    <mergeCell ref="B4090:C4090"/>
    <mergeCell ref="D4090:E4090"/>
    <mergeCell ref="F4090:H4090"/>
    <mergeCell ref="A4085:B4085"/>
    <mergeCell ref="C4085:E4085"/>
    <mergeCell ref="F4085:H4085"/>
    <mergeCell ref="A4086:H4086"/>
    <mergeCell ref="A4087:H4087"/>
    <mergeCell ref="C4067:H4067"/>
    <mergeCell ref="C4068:H4068"/>
    <mergeCell ref="E4069:H4069"/>
    <mergeCell ref="C4083:H4083"/>
    <mergeCell ref="A4084:B4084"/>
    <mergeCell ref="C4084:E4084"/>
    <mergeCell ref="F4084:H4084"/>
    <mergeCell ref="A4064:C4064"/>
    <mergeCell ref="D4064:E4064"/>
    <mergeCell ref="F4064:H4064"/>
    <mergeCell ref="A4065:H4065"/>
    <mergeCell ref="C4066:H4066"/>
    <mergeCell ref="B4062:C4062"/>
    <mergeCell ref="D4062:E4063"/>
    <mergeCell ref="F4062:H4062"/>
    <mergeCell ref="B4063:C4063"/>
    <mergeCell ref="F4063:H4063"/>
    <mergeCell ref="B4060:C4060"/>
    <mergeCell ref="E4060:F4060"/>
    <mergeCell ref="G4060:H4060"/>
    <mergeCell ref="B4061:C4061"/>
    <mergeCell ref="D4061:E4061"/>
    <mergeCell ref="F4061:H4061"/>
    <mergeCell ref="B4057:E4057"/>
    <mergeCell ref="F4057:H4057"/>
    <mergeCell ref="B4058:C4058"/>
    <mergeCell ref="D4058:H4058"/>
    <mergeCell ref="B4059:C4059"/>
    <mergeCell ref="D4059:H4059"/>
    <mergeCell ref="B4054:C4054"/>
    <mergeCell ref="B4055:C4055"/>
    <mergeCell ref="D4055:H4055"/>
    <mergeCell ref="B4056:C4056"/>
    <mergeCell ref="D4056:H4056"/>
    <mergeCell ref="B4051:C4051"/>
    <mergeCell ref="D4051:H4051"/>
    <mergeCell ref="B4052:C4052"/>
    <mergeCell ref="D4052:H4052"/>
    <mergeCell ref="B4053:C4053"/>
    <mergeCell ref="D4053:H4053"/>
    <mergeCell ref="B4048:C4048"/>
    <mergeCell ref="D4048:H4048"/>
    <mergeCell ref="B4049:C4049"/>
    <mergeCell ref="F4049:H4049"/>
    <mergeCell ref="B4050:C4050"/>
    <mergeCell ref="D4050:H4050"/>
    <mergeCell ref="B4045:C4045"/>
    <mergeCell ref="G4045:H4045"/>
    <mergeCell ref="B4046:C4046"/>
    <mergeCell ref="D4046:H4046"/>
    <mergeCell ref="B4047:C4047"/>
    <mergeCell ref="D4047:E4047"/>
    <mergeCell ref="F4047:H4047"/>
    <mergeCell ref="A4042:B4042"/>
    <mergeCell ref="C4042:E4042"/>
    <mergeCell ref="F4042:H4042"/>
    <mergeCell ref="A4043:H4043"/>
    <mergeCell ref="A4044:H4044"/>
    <mergeCell ref="C4024:H4024"/>
    <mergeCell ref="C4025:H4025"/>
    <mergeCell ref="E4026:H4026"/>
    <mergeCell ref="C4040:H4040"/>
    <mergeCell ref="A4041:B4041"/>
    <mergeCell ref="C4041:E4041"/>
    <mergeCell ref="F4041:H4041"/>
    <mergeCell ref="A4021:C4021"/>
    <mergeCell ref="D4021:E4021"/>
    <mergeCell ref="F4021:H4021"/>
    <mergeCell ref="A4022:H4022"/>
    <mergeCell ref="C4023:H4023"/>
    <mergeCell ref="B4019:C4019"/>
    <mergeCell ref="D4019:E4020"/>
    <mergeCell ref="F4019:H4019"/>
    <mergeCell ref="B4020:C4020"/>
    <mergeCell ref="F4020:H4020"/>
    <mergeCell ref="B4017:C4017"/>
    <mergeCell ref="E4017:F4017"/>
    <mergeCell ref="G4017:H4017"/>
    <mergeCell ref="B4018:C4018"/>
    <mergeCell ref="D4018:E4018"/>
    <mergeCell ref="F4018:H4018"/>
    <mergeCell ref="B4014:E4014"/>
    <mergeCell ref="F4014:H4014"/>
    <mergeCell ref="B4015:C4015"/>
    <mergeCell ref="D4015:H4015"/>
    <mergeCell ref="B4016:C4016"/>
    <mergeCell ref="D4016:H4016"/>
    <mergeCell ref="B4011:C4011"/>
    <mergeCell ref="B4012:C4012"/>
    <mergeCell ref="D4012:H4012"/>
    <mergeCell ref="B4013:C4013"/>
    <mergeCell ref="D4013:H4013"/>
    <mergeCell ref="B4008:C4008"/>
    <mergeCell ref="D4008:H4008"/>
    <mergeCell ref="B4009:C4009"/>
    <mergeCell ref="D4009:H4009"/>
    <mergeCell ref="B4010:C4010"/>
    <mergeCell ref="D4010:H4010"/>
    <mergeCell ref="B4005:C4005"/>
    <mergeCell ref="D4005:H4005"/>
    <mergeCell ref="B4006:C4006"/>
    <mergeCell ref="F4006:H4006"/>
    <mergeCell ref="B4007:C4007"/>
    <mergeCell ref="D4007:H4007"/>
    <mergeCell ref="B4002:C4002"/>
    <mergeCell ref="G4002:H4002"/>
    <mergeCell ref="B4003:C4003"/>
    <mergeCell ref="D4003:H4003"/>
    <mergeCell ref="B4004:C4004"/>
    <mergeCell ref="D4004:E4004"/>
    <mergeCell ref="F4004:H4004"/>
    <mergeCell ref="A3999:B3999"/>
    <mergeCell ref="C3999:E3999"/>
    <mergeCell ref="F3999:H3999"/>
    <mergeCell ref="A4000:H4000"/>
    <mergeCell ref="A4001:H4001"/>
    <mergeCell ref="C3981:H3981"/>
    <mergeCell ref="C3982:H3982"/>
    <mergeCell ref="E3983:H3983"/>
    <mergeCell ref="C3997:H3997"/>
    <mergeCell ref="A3998:B3998"/>
    <mergeCell ref="C3998:E3998"/>
    <mergeCell ref="F3998:H3998"/>
    <mergeCell ref="A3978:C3978"/>
    <mergeCell ref="D3978:E3978"/>
    <mergeCell ref="F3978:H3978"/>
    <mergeCell ref="A3979:H3979"/>
    <mergeCell ref="C3980:H3980"/>
    <mergeCell ref="B3976:C3976"/>
    <mergeCell ref="D3976:E3977"/>
    <mergeCell ref="F3976:H3976"/>
    <mergeCell ref="B3977:C3977"/>
    <mergeCell ref="F3977:H3977"/>
    <mergeCell ref="B3974:C3974"/>
    <mergeCell ref="E3974:F3974"/>
    <mergeCell ref="G3974:H3974"/>
    <mergeCell ref="B3975:C3975"/>
    <mergeCell ref="D3975:E3975"/>
    <mergeCell ref="F3975:H3975"/>
    <mergeCell ref="B3971:E3971"/>
    <mergeCell ref="F3971:H3971"/>
    <mergeCell ref="B3972:C3972"/>
    <mergeCell ref="D3972:H3972"/>
    <mergeCell ref="B3973:C3973"/>
    <mergeCell ref="D3973:H3973"/>
    <mergeCell ref="B3968:C3968"/>
    <mergeCell ref="B3969:C3969"/>
    <mergeCell ref="D3969:H3969"/>
    <mergeCell ref="B3970:C3970"/>
    <mergeCell ref="D3970:H3970"/>
    <mergeCell ref="B3965:C3965"/>
    <mergeCell ref="D3965:H3965"/>
    <mergeCell ref="B3966:C3966"/>
    <mergeCell ref="D3966:H3966"/>
    <mergeCell ref="B3967:C3967"/>
    <mergeCell ref="D3967:H3967"/>
    <mergeCell ref="B3962:C3962"/>
    <mergeCell ref="D3962:H3962"/>
    <mergeCell ref="B3963:C3963"/>
    <mergeCell ref="F3963:H3963"/>
    <mergeCell ref="B3964:C3964"/>
    <mergeCell ref="D3964:H3964"/>
    <mergeCell ref="B3959:C3959"/>
    <mergeCell ref="G3959:H3959"/>
    <mergeCell ref="B3960:C3960"/>
    <mergeCell ref="D3960:H3960"/>
    <mergeCell ref="B3961:C3961"/>
    <mergeCell ref="D3961:E3961"/>
    <mergeCell ref="F3961:H3961"/>
    <mergeCell ref="A3956:B3956"/>
    <mergeCell ref="C3956:E3956"/>
    <mergeCell ref="F3956:H3956"/>
    <mergeCell ref="A3957:H3957"/>
    <mergeCell ref="A3958:H3958"/>
    <mergeCell ref="C3938:H3938"/>
    <mergeCell ref="C3939:H3939"/>
    <mergeCell ref="E3940:H3940"/>
    <mergeCell ref="C3954:H3954"/>
    <mergeCell ref="A3955:B3955"/>
    <mergeCell ref="C3955:E3955"/>
    <mergeCell ref="F3955:H3955"/>
    <mergeCell ref="A3935:C3935"/>
    <mergeCell ref="D3935:E3935"/>
    <mergeCell ref="F3935:H3935"/>
    <mergeCell ref="A3936:H3936"/>
    <mergeCell ref="C3937:H3937"/>
    <mergeCell ref="B3933:C3933"/>
    <mergeCell ref="D3933:E3934"/>
    <mergeCell ref="F3933:H3933"/>
    <mergeCell ref="B3934:C3934"/>
    <mergeCell ref="F3934:H3934"/>
    <mergeCell ref="B3931:C3931"/>
    <mergeCell ref="E3931:F3931"/>
    <mergeCell ref="G3931:H3931"/>
    <mergeCell ref="B3932:C3932"/>
    <mergeCell ref="D3932:E3932"/>
    <mergeCell ref="F3932:H3932"/>
    <mergeCell ref="B3928:E3928"/>
    <mergeCell ref="F3928:H3928"/>
    <mergeCell ref="B3929:C3929"/>
    <mergeCell ref="D3929:H3929"/>
    <mergeCell ref="B3930:C3930"/>
    <mergeCell ref="D3930:H3930"/>
    <mergeCell ref="B3925:C3925"/>
    <mergeCell ref="B3926:C3926"/>
    <mergeCell ref="D3926:H3926"/>
    <mergeCell ref="B3927:C3927"/>
    <mergeCell ref="D3927:H3927"/>
    <mergeCell ref="B3922:C3922"/>
    <mergeCell ref="D3922:H3922"/>
    <mergeCell ref="B3923:C3923"/>
    <mergeCell ref="D3923:H3923"/>
    <mergeCell ref="B3924:C3924"/>
    <mergeCell ref="D3924:H3924"/>
    <mergeCell ref="B3919:C3919"/>
    <mergeCell ref="D3919:H3919"/>
    <mergeCell ref="B3920:C3920"/>
    <mergeCell ref="F3920:H3920"/>
    <mergeCell ref="B3921:C3921"/>
    <mergeCell ref="D3921:H3921"/>
    <mergeCell ref="B3916:C3916"/>
    <mergeCell ref="G3916:H3916"/>
    <mergeCell ref="B3917:C3917"/>
    <mergeCell ref="D3917:H3917"/>
    <mergeCell ref="B3918:C3918"/>
    <mergeCell ref="D3918:E3918"/>
    <mergeCell ref="F3918:H3918"/>
    <mergeCell ref="A3913:B3913"/>
    <mergeCell ref="C3913:E3913"/>
    <mergeCell ref="F3913:H3913"/>
    <mergeCell ref="A3914:H3914"/>
    <mergeCell ref="A3915:H3915"/>
    <mergeCell ref="C3895:H3895"/>
    <mergeCell ref="C3896:H3896"/>
    <mergeCell ref="E3897:H3897"/>
    <mergeCell ref="C3911:H3911"/>
    <mergeCell ref="A3912:B3912"/>
    <mergeCell ref="C3912:E3912"/>
    <mergeCell ref="F3912:H3912"/>
    <mergeCell ref="A3892:C3892"/>
    <mergeCell ref="D3892:E3892"/>
    <mergeCell ref="F3892:H3892"/>
    <mergeCell ref="A3893:H3893"/>
    <mergeCell ref="C3894:H3894"/>
    <mergeCell ref="B3890:C3890"/>
    <mergeCell ref="D3890:E3891"/>
    <mergeCell ref="F3890:H3890"/>
    <mergeCell ref="B3891:C3891"/>
    <mergeCell ref="F3891:H3891"/>
    <mergeCell ref="B3888:C3888"/>
    <mergeCell ref="E3888:F3888"/>
    <mergeCell ref="G3888:H3888"/>
    <mergeCell ref="B3889:C3889"/>
    <mergeCell ref="D3889:E3889"/>
    <mergeCell ref="F3889:H3889"/>
    <mergeCell ref="B3885:E3885"/>
    <mergeCell ref="F3885:H3885"/>
    <mergeCell ref="B3886:C3886"/>
    <mergeCell ref="D3886:H3886"/>
    <mergeCell ref="B3887:C3887"/>
    <mergeCell ref="D3887:H3887"/>
    <mergeCell ref="B3882:C3882"/>
    <mergeCell ref="B3883:C3883"/>
    <mergeCell ref="D3883:H3883"/>
    <mergeCell ref="B3884:C3884"/>
    <mergeCell ref="D3884:H3884"/>
    <mergeCell ref="B3879:C3879"/>
    <mergeCell ref="D3879:H3879"/>
    <mergeCell ref="B3880:C3880"/>
    <mergeCell ref="D3880:H3880"/>
    <mergeCell ref="B3881:C3881"/>
    <mergeCell ref="D3881:H3881"/>
    <mergeCell ref="B3876:C3876"/>
    <mergeCell ref="D3876:H3876"/>
    <mergeCell ref="B3877:C3877"/>
    <mergeCell ref="F3877:H3877"/>
    <mergeCell ref="B3878:C3878"/>
    <mergeCell ref="D3878:H3878"/>
    <mergeCell ref="B3873:C3873"/>
    <mergeCell ref="G3873:H3873"/>
    <mergeCell ref="B3874:C3874"/>
    <mergeCell ref="D3874:H3874"/>
    <mergeCell ref="B3875:C3875"/>
    <mergeCell ref="D3875:E3875"/>
    <mergeCell ref="F3875:H3875"/>
    <mergeCell ref="A3870:B3870"/>
    <mergeCell ref="C3870:E3870"/>
    <mergeCell ref="F3870:H3870"/>
    <mergeCell ref="A3871:H3871"/>
    <mergeCell ref="A3872:H3872"/>
    <mergeCell ref="C3852:H3852"/>
    <mergeCell ref="C3853:H3853"/>
    <mergeCell ref="E3854:H3854"/>
    <mergeCell ref="C3868:H3868"/>
    <mergeCell ref="A3869:B3869"/>
    <mergeCell ref="C3869:E3869"/>
    <mergeCell ref="F3869:H3869"/>
    <mergeCell ref="A3849:C3849"/>
    <mergeCell ref="D3849:E3849"/>
    <mergeCell ref="F3849:H3849"/>
    <mergeCell ref="A3850:H3850"/>
    <mergeCell ref="C3851:H3851"/>
    <mergeCell ref="B3847:C3847"/>
    <mergeCell ref="D3847:E3848"/>
    <mergeCell ref="F3847:H3847"/>
    <mergeCell ref="B3848:C3848"/>
    <mergeCell ref="F3848:H3848"/>
    <mergeCell ref="B3845:C3845"/>
    <mergeCell ref="E3845:F3845"/>
    <mergeCell ref="G3845:H3845"/>
    <mergeCell ref="B3846:C3846"/>
    <mergeCell ref="D3846:E3846"/>
    <mergeCell ref="F3846:H3846"/>
    <mergeCell ref="B3842:E3842"/>
    <mergeCell ref="F3842:H3842"/>
    <mergeCell ref="B3843:C3843"/>
    <mergeCell ref="D3843:H3843"/>
    <mergeCell ref="B3844:C3844"/>
    <mergeCell ref="D3844:H3844"/>
    <mergeCell ref="B3839:C3839"/>
    <mergeCell ref="B3840:C3840"/>
    <mergeCell ref="D3840:H3840"/>
    <mergeCell ref="B3841:C3841"/>
    <mergeCell ref="D3841:H3841"/>
    <mergeCell ref="B3836:C3836"/>
    <mergeCell ref="D3836:H3836"/>
    <mergeCell ref="B3837:C3837"/>
    <mergeCell ref="D3837:H3837"/>
    <mergeCell ref="B3838:C3838"/>
    <mergeCell ref="D3838:H3838"/>
    <mergeCell ref="B3833:C3833"/>
    <mergeCell ref="D3833:H3833"/>
    <mergeCell ref="B3834:C3834"/>
    <mergeCell ref="F3834:H3834"/>
    <mergeCell ref="B3835:C3835"/>
    <mergeCell ref="D3835:H3835"/>
    <mergeCell ref="B3830:C3830"/>
    <mergeCell ref="G3830:H3830"/>
    <mergeCell ref="B3831:C3831"/>
    <mergeCell ref="D3831:H3831"/>
    <mergeCell ref="B3832:C3832"/>
    <mergeCell ref="D3832:E3832"/>
    <mergeCell ref="F3832:H3832"/>
    <mergeCell ref="A3827:B3827"/>
    <mergeCell ref="C3827:E3827"/>
    <mergeCell ref="F3827:H3827"/>
    <mergeCell ref="A3828:H3828"/>
    <mergeCell ref="A3829:H3829"/>
    <mergeCell ref="C3809:H3809"/>
    <mergeCell ref="C3810:H3810"/>
    <mergeCell ref="E3811:H3811"/>
    <mergeCell ref="C3825:H3825"/>
    <mergeCell ref="A3826:B3826"/>
    <mergeCell ref="C3826:E3826"/>
    <mergeCell ref="F3826:H3826"/>
    <mergeCell ref="A3806:C3806"/>
    <mergeCell ref="D3806:E3806"/>
    <mergeCell ref="F3806:H3806"/>
    <mergeCell ref="A3807:H3807"/>
    <mergeCell ref="C3808:H3808"/>
    <mergeCell ref="B3804:C3804"/>
    <mergeCell ref="D3804:E3805"/>
    <mergeCell ref="F3804:H3804"/>
    <mergeCell ref="B3805:C3805"/>
    <mergeCell ref="F3805:H3805"/>
    <mergeCell ref="B3802:C3802"/>
    <mergeCell ref="E3802:F3802"/>
    <mergeCell ref="G3802:H3802"/>
    <mergeCell ref="B3803:C3803"/>
    <mergeCell ref="D3803:E3803"/>
    <mergeCell ref="F3803:H3803"/>
    <mergeCell ref="B3799:E3799"/>
    <mergeCell ref="F3799:H3799"/>
    <mergeCell ref="B3800:C3800"/>
    <mergeCell ref="D3800:H3800"/>
    <mergeCell ref="B3801:C3801"/>
    <mergeCell ref="D3801:H3801"/>
    <mergeCell ref="B3796:C3796"/>
    <mergeCell ref="B3797:C3797"/>
    <mergeCell ref="D3797:H3797"/>
    <mergeCell ref="B3798:C3798"/>
    <mergeCell ref="D3798:H3798"/>
    <mergeCell ref="B3793:C3793"/>
    <mergeCell ref="D3793:H3793"/>
    <mergeCell ref="B3794:C3794"/>
    <mergeCell ref="D3794:H3794"/>
    <mergeCell ref="B3795:C3795"/>
    <mergeCell ref="D3795:H3795"/>
    <mergeCell ref="B3790:C3790"/>
    <mergeCell ref="D3790:H3790"/>
    <mergeCell ref="B3791:C3791"/>
    <mergeCell ref="F3791:H3791"/>
    <mergeCell ref="B3792:C3792"/>
    <mergeCell ref="D3792:H3792"/>
    <mergeCell ref="B3787:C3787"/>
    <mergeCell ref="G3787:H3787"/>
    <mergeCell ref="B3788:C3788"/>
    <mergeCell ref="D3788:H3788"/>
    <mergeCell ref="B3789:C3789"/>
    <mergeCell ref="D3789:E3789"/>
    <mergeCell ref="F3789:H3789"/>
    <mergeCell ref="A3784:B3784"/>
    <mergeCell ref="C3784:E3784"/>
    <mergeCell ref="F3784:H3784"/>
    <mergeCell ref="A3785:H3785"/>
    <mergeCell ref="A3786:H3786"/>
    <mergeCell ref="C3766:H3766"/>
    <mergeCell ref="C3767:H3767"/>
    <mergeCell ref="E3768:H3768"/>
    <mergeCell ref="C3782:H3782"/>
    <mergeCell ref="A3783:B3783"/>
    <mergeCell ref="C3783:E3783"/>
    <mergeCell ref="F3783:H3783"/>
    <mergeCell ref="A3763:C3763"/>
    <mergeCell ref="D3763:E3763"/>
    <mergeCell ref="F3763:H3763"/>
    <mergeCell ref="A3764:H3764"/>
    <mergeCell ref="C3765:H3765"/>
    <mergeCell ref="B3761:C3761"/>
    <mergeCell ref="D3761:E3762"/>
    <mergeCell ref="F3761:H3761"/>
    <mergeCell ref="B3762:C3762"/>
    <mergeCell ref="F3762:H3762"/>
    <mergeCell ref="B3759:C3759"/>
    <mergeCell ref="E3759:F3759"/>
    <mergeCell ref="G3759:H3759"/>
    <mergeCell ref="B3760:C3760"/>
    <mergeCell ref="D3760:E3760"/>
    <mergeCell ref="F3760:H3760"/>
    <mergeCell ref="B3756:E3756"/>
    <mergeCell ref="F3756:H3756"/>
    <mergeCell ref="B3757:C3757"/>
    <mergeCell ref="D3757:H3757"/>
    <mergeCell ref="B3758:C3758"/>
    <mergeCell ref="D3758:H3758"/>
    <mergeCell ref="B3753:C3753"/>
    <mergeCell ref="B3754:C3754"/>
    <mergeCell ref="D3754:H3754"/>
    <mergeCell ref="B3755:C3755"/>
    <mergeCell ref="D3755:H3755"/>
    <mergeCell ref="B3750:C3750"/>
    <mergeCell ref="D3750:H3750"/>
    <mergeCell ref="B3751:C3751"/>
    <mergeCell ref="D3751:H3751"/>
    <mergeCell ref="B3752:C3752"/>
    <mergeCell ref="D3752:H3752"/>
    <mergeCell ref="B3747:C3747"/>
    <mergeCell ref="D3747:H3747"/>
    <mergeCell ref="B3748:C3748"/>
    <mergeCell ref="F3748:H3748"/>
    <mergeCell ref="B3749:C3749"/>
    <mergeCell ref="D3749:H3749"/>
    <mergeCell ref="B3744:C3744"/>
    <mergeCell ref="G3744:H3744"/>
    <mergeCell ref="B3745:C3745"/>
    <mergeCell ref="D3745:H3745"/>
    <mergeCell ref="B3746:C3746"/>
    <mergeCell ref="D3746:E3746"/>
    <mergeCell ref="F3746:H3746"/>
    <mergeCell ref="A3741:B3741"/>
    <mergeCell ref="C3741:E3741"/>
    <mergeCell ref="F3741:H3741"/>
    <mergeCell ref="A3742:H3742"/>
    <mergeCell ref="A3743:H3743"/>
    <mergeCell ref="C3723:H3723"/>
    <mergeCell ref="C3724:H3724"/>
    <mergeCell ref="E3725:H3725"/>
    <mergeCell ref="C3739:H3739"/>
    <mergeCell ref="A3740:B3740"/>
    <mergeCell ref="C3740:E3740"/>
    <mergeCell ref="F3740:H3740"/>
    <mergeCell ref="A3720:C3720"/>
    <mergeCell ref="D3720:E3720"/>
    <mergeCell ref="F3720:H3720"/>
    <mergeCell ref="A3721:H3721"/>
    <mergeCell ref="C3722:H3722"/>
    <mergeCell ref="B3718:C3718"/>
    <mergeCell ref="D3718:E3719"/>
    <mergeCell ref="F3718:H3718"/>
    <mergeCell ref="B3719:C3719"/>
    <mergeCell ref="F3719:H3719"/>
    <mergeCell ref="B3716:C3716"/>
    <mergeCell ref="E3716:F3716"/>
    <mergeCell ref="G3716:H3716"/>
    <mergeCell ref="B3717:C3717"/>
    <mergeCell ref="D3717:E3717"/>
    <mergeCell ref="F3717:H3717"/>
    <mergeCell ref="B3713:E3713"/>
    <mergeCell ref="F3713:H3713"/>
    <mergeCell ref="B3714:C3714"/>
    <mergeCell ref="D3714:H3714"/>
    <mergeCell ref="B3715:C3715"/>
    <mergeCell ref="D3715:H3715"/>
    <mergeCell ref="B3710:C3710"/>
    <mergeCell ref="B3711:C3711"/>
    <mergeCell ref="D3711:H3711"/>
    <mergeCell ref="B3712:C3712"/>
    <mergeCell ref="D3712:H3712"/>
    <mergeCell ref="B3707:C3707"/>
    <mergeCell ref="D3707:H3707"/>
    <mergeCell ref="B3708:C3708"/>
    <mergeCell ref="D3708:H3708"/>
    <mergeCell ref="B3709:C3709"/>
    <mergeCell ref="D3709:H3709"/>
    <mergeCell ref="B3704:C3704"/>
    <mergeCell ref="D3704:H3704"/>
    <mergeCell ref="B3705:C3705"/>
    <mergeCell ref="F3705:H3705"/>
    <mergeCell ref="B3706:C3706"/>
    <mergeCell ref="D3706:H3706"/>
    <mergeCell ref="B3701:C3701"/>
    <mergeCell ref="G3701:H3701"/>
    <mergeCell ref="B3702:C3702"/>
    <mergeCell ref="D3702:H3702"/>
    <mergeCell ref="B3703:C3703"/>
    <mergeCell ref="D3703:E3703"/>
    <mergeCell ref="F3703:H3703"/>
    <mergeCell ref="A3698:B3698"/>
    <mergeCell ref="C3698:E3698"/>
    <mergeCell ref="F3698:H3698"/>
    <mergeCell ref="A3699:H3699"/>
    <mergeCell ref="A3700:H3700"/>
    <mergeCell ref="C3680:H3680"/>
    <mergeCell ref="C3681:H3681"/>
    <mergeCell ref="E3682:H3682"/>
    <mergeCell ref="C3696:H3696"/>
    <mergeCell ref="A3697:B3697"/>
    <mergeCell ref="C3697:E3697"/>
    <mergeCell ref="F3697:H3697"/>
    <mergeCell ref="A3677:C3677"/>
    <mergeCell ref="D3677:E3677"/>
    <mergeCell ref="F3677:H3677"/>
    <mergeCell ref="A3678:H3678"/>
    <mergeCell ref="C3679:H3679"/>
    <mergeCell ref="B3675:C3675"/>
    <mergeCell ref="D3675:E3676"/>
    <mergeCell ref="F3675:H3675"/>
    <mergeCell ref="B3676:C3676"/>
    <mergeCell ref="F3676:H3676"/>
    <mergeCell ref="B3673:C3673"/>
    <mergeCell ref="E3673:F3673"/>
    <mergeCell ref="G3673:H3673"/>
    <mergeCell ref="B3674:C3674"/>
    <mergeCell ref="D3674:E3674"/>
    <mergeCell ref="F3674:H3674"/>
    <mergeCell ref="B3670:E3670"/>
    <mergeCell ref="F3670:H3670"/>
    <mergeCell ref="B3671:C3671"/>
    <mergeCell ref="D3671:H3671"/>
    <mergeCell ref="B3672:C3672"/>
    <mergeCell ref="D3672:H3672"/>
    <mergeCell ref="B3667:C3667"/>
    <mergeCell ref="B3668:C3668"/>
    <mergeCell ref="D3668:H3668"/>
    <mergeCell ref="B3669:C3669"/>
    <mergeCell ref="D3669:H3669"/>
    <mergeCell ref="B3664:C3664"/>
    <mergeCell ref="D3664:H3664"/>
    <mergeCell ref="B3665:C3665"/>
    <mergeCell ref="D3665:H3665"/>
    <mergeCell ref="B3666:C3666"/>
    <mergeCell ref="D3666:H3666"/>
    <mergeCell ref="B3661:C3661"/>
    <mergeCell ref="D3661:H3661"/>
    <mergeCell ref="B3662:C3662"/>
    <mergeCell ref="F3662:H3662"/>
    <mergeCell ref="B3663:C3663"/>
    <mergeCell ref="D3663:H3663"/>
    <mergeCell ref="B3658:C3658"/>
    <mergeCell ref="G3658:H3658"/>
    <mergeCell ref="B3659:C3659"/>
    <mergeCell ref="D3659:H3659"/>
    <mergeCell ref="B3660:C3660"/>
    <mergeCell ref="D3660:E3660"/>
    <mergeCell ref="F3660:H3660"/>
    <mergeCell ref="A3655:B3655"/>
    <mergeCell ref="C3655:E3655"/>
    <mergeCell ref="F3655:H3655"/>
    <mergeCell ref="A3656:H3656"/>
    <mergeCell ref="A3657:H3657"/>
    <mergeCell ref="C3637:H3637"/>
    <mergeCell ref="C3638:H3638"/>
    <mergeCell ref="E3639:H3639"/>
    <mergeCell ref="C3653:H3653"/>
    <mergeCell ref="A3654:B3654"/>
    <mergeCell ref="C3654:E3654"/>
    <mergeCell ref="F3654:H3654"/>
    <mergeCell ref="A3634:C3634"/>
    <mergeCell ref="D3634:E3634"/>
    <mergeCell ref="F3634:H3634"/>
    <mergeCell ref="A3635:H3635"/>
    <mergeCell ref="C3636:H3636"/>
    <mergeCell ref="B3632:C3632"/>
    <mergeCell ref="D3632:E3633"/>
    <mergeCell ref="F3632:H3632"/>
    <mergeCell ref="B3633:C3633"/>
    <mergeCell ref="F3633:H3633"/>
    <mergeCell ref="B3630:C3630"/>
    <mergeCell ref="E3630:F3630"/>
    <mergeCell ref="G3630:H3630"/>
    <mergeCell ref="B3631:C3631"/>
    <mergeCell ref="D3631:E3631"/>
    <mergeCell ref="F3631:H3631"/>
    <mergeCell ref="B3627:E3627"/>
    <mergeCell ref="F3627:H3627"/>
    <mergeCell ref="B3628:C3628"/>
    <mergeCell ref="D3628:H3628"/>
    <mergeCell ref="B3629:C3629"/>
    <mergeCell ref="D3629:H3629"/>
    <mergeCell ref="B3624:C3624"/>
    <mergeCell ref="B3625:C3625"/>
    <mergeCell ref="D3625:H3625"/>
    <mergeCell ref="B3626:C3626"/>
    <mergeCell ref="D3626:H3626"/>
    <mergeCell ref="B3621:C3621"/>
    <mergeCell ref="D3621:H3621"/>
    <mergeCell ref="B3622:C3622"/>
    <mergeCell ref="D3622:H3622"/>
    <mergeCell ref="B3623:C3623"/>
    <mergeCell ref="D3623:H3623"/>
    <mergeCell ref="B3618:C3618"/>
    <mergeCell ref="D3618:H3618"/>
    <mergeCell ref="B3619:C3619"/>
    <mergeCell ref="F3619:H3619"/>
    <mergeCell ref="B3620:C3620"/>
    <mergeCell ref="D3620:H3620"/>
    <mergeCell ref="B3615:C3615"/>
    <mergeCell ref="G3615:H3615"/>
    <mergeCell ref="B3616:C3616"/>
    <mergeCell ref="D3616:H3616"/>
    <mergeCell ref="B3617:C3617"/>
    <mergeCell ref="D3617:E3617"/>
    <mergeCell ref="F3617:H3617"/>
    <mergeCell ref="A3612:B3612"/>
    <mergeCell ref="C3612:E3612"/>
    <mergeCell ref="F3612:H3612"/>
    <mergeCell ref="A3613:H3613"/>
    <mergeCell ref="A3614:H3614"/>
    <mergeCell ref="C3594:H3594"/>
    <mergeCell ref="C3595:H3595"/>
    <mergeCell ref="E3596:H3596"/>
    <mergeCell ref="C3610:H3610"/>
    <mergeCell ref="A3611:B3611"/>
    <mergeCell ref="C3611:E3611"/>
    <mergeCell ref="F3611:H3611"/>
    <mergeCell ref="A3591:C3591"/>
    <mergeCell ref="D3591:E3591"/>
    <mergeCell ref="F3591:H3591"/>
    <mergeCell ref="A3592:H3592"/>
    <mergeCell ref="C3593:H3593"/>
    <mergeCell ref="B3589:C3589"/>
    <mergeCell ref="D3589:E3590"/>
    <mergeCell ref="F3589:H3589"/>
    <mergeCell ref="B3590:C3590"/>
    <mergeCell ref="F3590:H3590"/>
    <mergeCell ref="B3587:C3587"/>
    <mergeCell ref="E3587:F3587"/>
    <mergeCell ref="G3587:H3587"/>
    <mergeCell ref="B3588:C3588"/>
    <mergeCell ref="D3588:E3588"/>
    <mergeCell ref="F3588:H3588"/>
    <mergeCell ref="B3584:E3584"/>
    <mergeCell ref="F3584:H3584"/>
    <mergeCell ref="B3585:C3585"/>
    <mergeCell ref="D3585:H3585"/>
    <mergeCell ref="B3586:C3586"/>
    <mergeCell ref="D3586:H3586"/>
    <mergeCell ref="B3581:C3581"/>
    <mergeCell ref="B3582:C3582"/>
    <mergeCell ref="D3582:H3582"/>
    <mergeCell ref="B3583:C3583"/>
    <mergeCell ref="D3583:H3583"/>
    <mergeCell ref="B3578:C3578"/>
    <mergeCell ref="D3578:H3578"/>
    <mergeCell ref="B3579:C3579"/>
    <mergeCell ref="D3579:H3579"/>
    <mergeCell ref="B3580:C3580"/>
    <mergeCell ref="D3580:H3580"/>
    <mergeCell ref="B3575:C3575"/>
    <mergeCell ref="D3575:H3575"/>
    <mergeCell ref="B3576:C3576"/>
    <mergeCell ref="F3576:H3576"/>
    <mergeCell ref="B3577:C3577"/>
    <mergeCell ref="D3577:H3577"/>
    <mergeCell ref="B3572:C3572"/>
    <mergeCell ref="G3572:H3572"/>
    <mergeCell ref="B3573:C3573"/>
    <mergeCell ref="D3573:H3573"/>
    <mergeCell ref="B3574:C3574"/>
    <mergeCell ref="D3574:E3574"/>
    <mergeCell ref="F3574:H3574"/>
    <mergeCell ref="A3569:B3569"/>
    <mergeCell ref="C3569:E3569"/>
    <mergeCell ref="F3569:H3569"/>
    <mergeCell ref="A3570:H3570"/>
    <mergeCell ref="A3571:H3571"/>
    <mergeCell ref="C3551:H3551"/>
    <mergeCell ref="C3552:H3552"/>
    <mergeCell ref="E3553:H3553"/>
    <mergeCell ref="C3567:H3567"/>
    <mergeCell ref="A3568:B3568"/>
    <mergeCell ref="C3568:E3568"/>
    <mergeCell ref="F3568:H3568"/>
    <mergeCell ref="A3548:C3548"/>
    <mergeCell ref="D3548:E3548"/>
    <mergeCell ref="F3548:H3548"/>
    <mergeCell ref="A3549:H3549"/>
    <mergeCell ref="C3550:H3550"/>
    <mergeCell ref="B3546:C3546"/>
    <mergeCell ref="D3546:E3547"/>
    <mergeCell ref="F3546:H3546"/>
    <mergeCell ref="B3547:C3547"/>
    <mergeCell ref="F3547:H3547"/>
    <mergeCell ref="B3544:C3544"/>
    <mergeCell ref="E3544:F3544"/>
    <mergeCell ref="G3544:H3544"/>
    <mergeCell ref="B3545:C3545"/>
    <mergeCell ref="D3545:E3545"/>
    <mergeCell ref="F3545:H3545"/>
    <mergeCell ref="B3541:E3541"/>
    <mergeCell ref="F3541:H3541"/>
    <mergeCell ref="B3542:C3542"/>
    <mergeCell ref="D3542:H3542"/>
    <mergeCell ref="B3543:C3543"/>
    <mergeCell ref="D3543:H3543"/>
    <mergeCell ref="B3538:C3538"/>
    <mergeCell ref="B3539:C3539"/>
    <mergeCell ref="D3539:H3539"/>
    <mergeCell ref="B3540:C3540"/>
    <mergeCell ref="D3540:H3540"/>
    <mergeCell ref="B3535:C3535"/>
    <mergeCell ref="D3535:H3535"/>
    <mergeCell ref="B3536:C3536"/>
    <mergeCell ref="D3536:H3536"/>
    <mergeCell ref="B3537:C3537"/>
    <mergeCell ref="D3537:H3537"/>
    <mergeCell ref="B3532:C3532"/>
    <mergeCell ref="D3532:H3532"/>
    <mergeCell ref="B3533:C3533"/>
    <mergeCell ref="F3533:H3533"/>
    <mergeCell ref="B3534:C3534"/>
    <mergeCell ref="D3534:H3534"/>
    <mergeCell ref="B3529:C3529"/>
    <mergeCell ref="G3529:H3529"/>
    <mergeCell ref="B3530:C3530"/>
    <mergeCell ref="D3530:H3530"/>
    <mergeCell ref="B3531:C3531"/>
    <mergeCell ref="D3531:E3531"/>
    <mergeCell ref="F3531:H3531"/>
    <mergeCell ref="A3526:B3526"/>
    <mergeCell ref="C3526:E3526"/>
    <mergeCell ref="F3526:H3526"/>
    <mergeCell ref="A3527:H3527"/>
    <mergeCell ref="A3528:H3528"/>
    <mergeCell ref="C3508:H3508"/>
    <mergeCell ref="C3509:H3509"/>
    <mergeCell ref="E3510:H3510"/>
    <mergeCell ref="C3524:H3524"/>
    <mergeCell ref="A3525:B3525"/>
    <mergeCell ref="C3525:E3525"/>
    <mergeCell ref="F3525:H3525"/>
    <mergeCell ref="A3505:C3505"/>
    <mergeCell ref="D3505:E3505"/>
    <mergeCell ref="F3505:H3505"/>
    <mergeCell ref="A3506:H3506"/>
    <mergeCell ref="C3507:H3507"/>
    <mergeCell ref="B3503:C3503"/>
    <mergeCell ref="D3503:E3504"/>
    <mergeCell ref="F3503:H3503"/>
    <mergeCell ref="B3504:C3504"/>
    <mergeCell ref="F3504:H3504"/>
    <mergeCell ref="B3501:C3501"/>
    <mergeCell ref="E3501:F3501"/>
    <mergeCell ref="G3501:H3501"/>
    <mergeCell ref="B3502:C3502"/>
    <mergeCell ref="D3502:E3502"/>
    <mergeCell ref="F3502:H3502"/>
    <mergeCell ref="B3498:E3498"/>
    <mergeCell ref="F3498:H3498"/>
    <mergeCell ref="B3499:C3499"/>
    <mergeCell ref="D3499:H3499"/>
    <mergeCell ref="B3500:C3500"/>
    <mergeCell ref="D3500:H3500"/>
    <mergeCell ref="B3495:C3495"/>
    <mergeCell ref="B3496:C3496"/>
    <mergeCell ref="D3496:H3496"/>
    <mergeCell ref="B3497:C3497"/>
    <mergeCell ref="D3497:H3497"/>
    <mergeCell ref="B3492:C3492"/>
    <mergeCell ref="D3492:H3492"/>
    <mergeCell ref="B3493:C3493"/>
    <mergeCell ref="D3493:H3493"/>
    <mergeCell ref="B3494:C3494"/>
    <mergeCell ref="D3494:H3494"/>
    <mergeCell ref="B3489:C3489"/>
    <mergeCell ref="D3489:H3489"/>
    <mergeCell ref="B3490:C3490"/>
    <mergeCell ref="F3490:H3490"/>
    <mergeCell ref="B3491:C3491"/>
    <mergeCell ref="D3491:H3491"/>
    <mergeCell ref="B3486:C3486"/>
    <mergeCell ref="G3486:H3486"/>
    <mergeCell ref="B3487:C3487"/>
    <mergeCell ref="D3487:H3487"/>
    <mergeCell ref="B3488:C3488"/>
    <mergeCell ref="D3488:E3488"/>
    <mergeCell ref="F3488:H3488"/>
    <mergeCell ref="A3483:B3483"/>
    <mergeCell ref="C3483:E3483"/>
    <mergeCell ref="F3483:H3483"/>
    <mergeCell ref="A3484:H3484"/>
    <mergeCell ref="A3485:H3485"/>
    <mergeCell ref="C3465:H3465"/>
    <mergeCell ref="C3466:H3466"/>
    <mergeCell ref="E3467:H3467"/>
    <mergeCell ref="C3481:H3481"/>
    <mergeCell ref="A3482:B3482"/>
    <mergeCell ref="C3482:E3482"/>
    <mergeCell ref="F3482:H3482"/>
    <mergeCell ref="A3462:C3462"/>
    <mergeCell ref="D3462:E3462"/>
    <mergeCell ref="F3462:H3462"/>
    <mergeCell ref="A3463:H3463"/>
    <mergeCell ref="C3464:H3464"/>
    <mergeCell ref="B3460:C3460"/>
    <mergeCell ref="D3460:E3461"/>
    <mergeCell ref="F3460:H3460"/>
    <mergeCell ref="B3461:C3461"/>
    <mergeCell ref="F3461:H3461"/>
    <mergeCell ref="B3458:C3458"/>
    <mergeCell ref="E3458:F3458"/>
    <mergeCell ref="G3458:H3458"/>
    <mergeCell ref="B3459:C3459"/>
    <mergeCell ref="D3459:E3459"/>
    <mergeCell ref="F3459:H3459"/>
    <mergeCell ref="B3455:E3455"/>
    <mergeCell ref="F3455:H3455"/>
    <mergeCell ref="B3456:C3456"/>
    <mergeCell ref="D3456:H3456"/>
    <mergeCell ref="B3457:C3457"/>
    <mergeCell ref="D3457:H3457"/>
    <mergeCell ref="B3452:C3452"/>
    <mergeCell ref="B3453:C3453"/>
    <mergeCell ref="D3453:H3453"/>
    <mergeCell ref="B3454:C3454"/>
    <mergeCell ref="D3454:H3454"/>
    <mergeCell ref="B3449:C3449"/>
    <mergeCell ref="D3449:H3449"/>
    <mergeCell ref="B3450:C3450"/>
    <mergeCell ref="D3450:H3450"/>
    <mergeCell ref="B3451:C3451"/>
    <mergeCell ref="D3451:H3451"/>
    <mergeCell ref="B3446:C3446"/>
    <mergeCell ref="D3446:H3446"/>
    <mergeCell ref="B3447:C3447"/>
    <mergeCell ref="F3447:H3447"/>
    <mergeCell ref="B3448:C3448"/>
    <mergeCell ref="D3448:H3448"/>
    <mergeCell ref="B3443:C3443"/>
    <mergeCell ref="G3443:H3443"/>
    <mergeCell ref="B3444:C3444"/>
    <mergeCell ref="D3444:H3444"/>
    <mergeCell ref="B3445:C3445"/>
    <mergeCell ref="D3445:E3445"/>
    <mergeCell ref="F3445:H3445"/>
    <mergeCell ref="A3440:B3440"/>
    <mergeCell ref="C3440:E3440"/>
    <mergeCell ref="F3440:H3440"/>
    <mergeCell ref="A3441:H3441"/>
    <mergeCell ref="A3442:H3442"/>
    <mergeCell ref="C3422:H3422"/>
    <mergeCell ref="C3423:H3423"/>
    <mergeCell ref="E3424:H3424"/>
    <mergeCell ref="C3438:H3438"/>
    <mergeCell ref="A3439:B3439"/>
    <mergeCell ref="C3439:E3439"/>
    <mergeCell ref="F3439:H3439"/>
    <mergeCell ref="A3419:C3419"/>
    <mergeCell ref="D3419:E3419"/>
    <mergeCell ref="F3419:H3419"/>
    <mergeCell ref="A3420:H3420"/>
    <mergeCell ref="C3421:H3421"/>
    <mergeCell ref="B3417:C3417"/>
    <mergeCell ref="D3417:E3418"/>
    <mergeCell ref="F3417:H3417"/>
    <mergeCell ref="B3418:C3418"/>
    <mergeCell ref="F3418:H3418"/>
    <mergeCell ref="B3415:C3415"/>
    <mergeCell ref="E3415:F3415"/>
    <mergeCell ref="G3415:H3415"/>
    <mergeCell ref="B3416:C3416"/>
    <mergeCell ref="D3416:E3416"/>
    <mergeCell ref="F3416:H3416"/>
    <mergeCell ref="B3412:E3412"/>
    <mergeCell ref="F3412:H3412"/>
    <mergeCell ref="B3413:C3413"/>
    <mergeCell ref="D3413:H3413"/>
    <mergeCell ref="B3414:C3414"/>
    <mergeCell ref="D3414:H3414"/>
    <mergeCell ref="B3409:C3409"/>
    <mergeCell ref="B3410:C3410"/>
    <mergeCell ref="D3410:H3410"/>
    <mergeCell ref="B3411:C3411"/>
    <mergeCell ref="D3411:H3411"/>
    <mergeCell ref="B3406:C3406"/>
    <mergeCell ref="D3406:H3406"/>
    <mergeCell ref="B3407:C3407"/>
    <mergeCell ref="D3407:H3407"/>
    <mergeCell ref="B3408:C3408"/>
    <mergeCell ref="D3408:H3408"/>
    <mergeCell ref="B3403:C3403"/>
    <mergeCell ref="D3403:H3403"/>
    <mergeCell ref="B3404:C3404"/>
    <mergeCell ref="F3404:H3404"/>
    <mergeCell ref="B3405:C3405"/>
    <mergeCell ref="D3405:H3405"/>
    <mergeCell ref="B3400:C3400"/>
    <mergeCell ref="G3400:H3400"/>
    <mergeCell ref="B3401:C3401"/>
    <mergeCell ref="D3401:H3401"/>
    <mergeCell ref="B3402:C3402"/>
    <mergeCell ref="D3402:E3402"/>
    <mergeCell ref="F3402:H3402"/>
    <mergeCell ref="A3397:B3397"/>
    <mergeCell ref="C3397:E3397"/>
    <mergeCell ref="F3397:H3397"/>
    <mergeCell ref="A3398:H3398"/>
    <mergeCell ref="A3399:H3399"/>
    <mergeCell ref="C3379:H3379"/>
    <mergeCell ref="C3380:H3380"/>
    <mergeCell ref="E3381:H3381"/>
    <mergeCell ref="C3395:H3395"/>
    <mergeCell ref="A3396:B3396"/>
    <mergeCell ref="C3396:E3396"/>
    <mergeCell ref="F3396:H3396"/>
    <mergeCell ref="A3376:C3376"/>
    <mergeCell ref="D3376:E3376"/>
    <mergeCell ref="F3376:H3376"/>
    <mergeCell ref="A3377:H3377"/>
    <mergeCell ref="C3378:H3378"/>
    <mergeCell ref="B3374:C3374"/>
    <mergeCell ref="D3374:E3375"/>
    <mergeCell ref="F3374:H3374"/>
    <mergeCell ref="B3375:C3375"/>
    <mergeCell ref="F3375:H3375"/>
    <mergeCell ref="B3372:C3372"/>
    <mergeCell ref="E3372:F3372"/>
    <mergeCell ref="G3372:H3372"/>
    <mergeCell ref="B3373:C3373"/>
    <mergeCell ref="D3373:E3373"/>
    <mergeCell ref="F3373:H3373"/>
    <mergeCell ref="B3369:E3369"/>
    <mergeCell ref="F3369:H3369"/>
    <mergeCell ref="B3370:C3370"/>
    <mergeCell ref="D3370:H3370"/>
    <mergeCell ref="B3371:C3371"/>
    <mergeCell ref="D3371:H3371"/>
    <mergeCell ref="B3366:C3366"/>
    <mergeCell ref="B3367:C3367"/>
    <mergeCell ref="D3367:H3367"/>
    <mergeCell ref="B3368:C3368"/>
    <mergeCell ref="D3368:H3368"/>
    <mergeCell ref="B3363:C3363"/>
    <mergeCell ref="D3363:H3363"/>
    <mergeCell ref="B3364:C3364"/>
    <mergeCell ref="D3364:H3364"/>
    <mergeCell ref="B3365:C3365"/>
    <mergeCell ref="D3365:H3365"/>
    <mergeCell ref="B3360:C3360"/>
    <mergeCell ref="D3360:H3360"/>
    <mergeCell ref="B3361:C3361"/>
    <mergeCell ref="F3361:H3361"/>
    <mergeCell ref="B3362:C3362"/>
    <mergeCell ref="D3362:H3362"/>
    <mergeCell ref="B3357:C3357"/>
    <mergeCell ref="G3357:H3357"/>
    <mergeCell ref="B3358:C3358"/>
    <mergeCell ref="D3358:H3358"/>
    <mergeCell ref="B3359:C3359"/>
    <mergeCell ref="D3359:E3359"/>
    <mergeCell ref="F3359:H3359"/>
    <mergeCell ref="A3354:B3354"/>
    <mergeCell ref="C3354:E3354"/>
    <mergeCell ref="F3354:H3354"/>
    <mergeCell ref="A3355:H3355"/>
    <mergeCell ref="A3356:H3356"/>
    <mergeCell ref="C3336:H3336"/>
    <mergeCell ref="C3337:H3337"/>
    <mergeCell ref="E3338:H3338"/>
    <mergeCell ref="C3352:H3352"/>
    <mergeCell ref="A3353:B3353"/>
    <mergeCell ref="C3353:E3353"/>
    <mergeCell ref="F3353:H3353"/>
    <mergeCell ref="A3333:C3333"/>
    <mergeCell ref="D3333:E3333"/>
    <mergeCell ref="F3333:H3333"/>
    <mergeCell ref="A3334:H3334"/>
    <mergeCell ref="C3335:H3335"/>
    <mergeCell ref="B3331:C3331"/>
    <mergeCell ref="D3331:E3332"/>
    <mergeCell ref="F3331:H3331"/>
    <mergeCell ref="B3332:C3332"/>
    <mergeCell ref="F3332:H3332"/>
    <mergeCell ref="B3329:C3329"/>
    <mergeCell ref="E3329:F3329"/>
    <mergeCell ref="G3329:H3329"/>
    <mergeCell ref="B3330:C3330"/>
    <mergeCell ref="D3330:E3330"/>
    <mergeCell ref="F3330:H3330"/>
    <mergeCell ref="B3326:E3326"/>
    <mergeCell ref="F3326:H3326"/>
    <mergeCell ref="B3327:C3327"/>
    <mergeCell ref="D3327:H3327"/>
    <mergeCell ref="B3328:C3328"/>
    <mergeCell ref="D3328:H3328"/>
    <mergeCell ref="B3323:C3323"/>
    <mergeCell ref="B3324:C3324"/>
    <mergeCell ref="D3324:H3324"/>
    <mergeCell ref="B3325:C3325"/>
    <mergeCell ref="D3325:H3325"/>
    <mergeCell ref="B3320:C3320"/>
    <mergeCell ref="D3320:H3320"/>
    <mergeCell ref="B3321:C3321"/>
    <mergeCell ref="D3321:H3321"/>
    <mergeCell ref="B3322:C3322"/>
    <mergeCell ref="D3322:H3322"/>
    <mergeCell ref="B3317:C3317"/>
    <mergeCell ref="D3317:H3317"/>
    <mergeCell ref="B3318:C3318"/>
    <mergeCell ref="F3318:H3318"/>
    <mergeCell ref="B3319:C3319"/>
    <mergeCell ref="D3319:H3319"/>
    <mergeCell ref="B3314:C3314"/>
    <mergeCell ref="G3314:H3314"/>
    <mergeCell ref="B3315:C3315"/>
    <mergeCell ref="D3315:H3315"/>
    <mergeCell ref="B3316:C3316"/>
    <mergeCell ref="D3316:E3316"/>
    <mergeCell ref="F3316:H3316"/>
    <mergeCell ref="A3311:B3311"/>
    <mergeCell ref="C3311:E3311"/>
    <mergeCell ref="F3311:H3311"/>
    <mergeCell ref="A3312:H3312"/>
    <mergeCell ref="A3313:H3313"/>
    <mergeCell ref="C3293:H3293"/>
    <mergeCell ref="C3294:H3294"/>
    <mergeCell ref="E3295:H3295"/>
    <mergeCell ref="C3309:H3309"/>
    <mergeCell ref="A3310:B3310"/>
    <mergeCell ref="C3310:E3310"/>
    <mergeCell ref="F3310:H3310"/>
    <mergeCell ref="A3290:C3290"/>
    <mergeCell ref="D3290:E3290"/>
    <mergeCell ref="F3290:H3290"/>
    <mergeCell ref="A3291:H3291"/>
    <mergeCell ref="C3292:H3292"/>
    <mergeCell ref="B3288:C3288"/>
    <mergeCell ref="D3288:E3289"/>
    <mergeCell ref="F3288:H3288"/>
    <mergeCell ref="B3289:C3289"/>
    <mergeCell ref="F3289:H3289"/>
    <mergeCell ref="B3286:C3286"/>
    <mergeCell ref="E3286:F3286"/>
    <mergeCell ref="G3286:H3286"/>
    <mergeCell ref="B3287:C3287"/>
    <mergeCell ref="D3287:E3287"/>
    <mergeCell ref="F3287:H3287"/>
    <mergeCell ref="B3283:E3283"/>
    <mergeCell ref="F3283:H3283"/>
    <mergeCell ref="B3284:C3284"/>
    <mergeCell ref="D3284:H3284"/>
    <mergeCell ref="B3285:C3285"/>
    <mergeCell ref="D3285:H3285"/>
    <mergeCell ref="B3280:C3280"/>
    <mergeCell ref="B3281:C3281"/>
    <mergeCell ref="D3281:H3281"/>
    <mergeCell ref="B3282:C3282"/>
    <mergeCell ref="D3282:H3282"/>
    <mergeCell ref="B3277:C3277"/>
    <mergeCell ref="D3277:H3277"/>
    <mergeCell ref="B3278:C3278"/>
    <mergeCell ref="D3278:H3278"/>
    <mergeCell ref="B3279:C3279"/>
    <mergeCell ref="D3279:H3279"/>
    <mergeCell ref="B3274:C3274"/>
    <mergeCell ref="D3274:H3274"/>
    <mergeCell ref="B3275:C3275"/>
    <mergeCell ref="F3275:H3275"/>
    <mergeCell ref="B3276:C3276"/>
    <mergeCell ref="D3276:H3276"/>
    <mergeCell ref="B3271:C3271"/>
    <mergeCell ref="G3271:H3271"/>
    <mergeCell ref="B3272:C3272"/>
    <mergeCell ref="D3272:H3272"/>
    <mergeCell ref="B3273:C3273"/>
    <mergeCell ref="D3273:E3273"/>
    <mergeCell ref="F3273:H3273"/>
    <mergeCell ref="A3268:B3268"/>
    <mergeCell ref="C3268:E3268"/>
    <mergeCell ref="F3268:H3268"/>
    <mergeCell ref="A3269:H3269"/>
    <mergeCell ref="A3270:H3270"/>
    <mergeCell ref="C3250:H3250"/>
    <mergeCell ref="C3251:H3251"/>
    <mergeCell ref="E3252:H3252"/>
    <mergeCell ref="C3266:H3266"/>
    <mergeCell ref="A3267:B3267"/>
    <mergeCell ref="C3267:E3267"/>
    <mergeCell ref="F3267:H3267"/>
    <mergeCell ref="A3247:C3247"/>
    <mergeCell ref="D3247:E3247"/>
    <mergeCell ref="F3247:H3247"/>
    <mergeCell ref="A3248:H3248"/>
    <mergeCell ref="C3249:H3249"/>
    <mergeCell ref="B3245:C3245"/>
    <mergeCell ref="D3245:E3246"/>
    <mergeCell ref="F3245:H3245"/>
    <mergeCell ref="B3246:C3246"/>
    <mergeCell ref="F3246:H3246"/>
    <mergeCell ref="B3243:C3243"/>
    <mergeCell ref="E3243:F3243"/>
    <mergeCell ref="G3243:H3243"/>
    <mergeCell ref="B3244:C3244"/>
    <mergeCell ref="D3244:E3244"/>
    <mergeCell ref="F3244:H3244"/>
    <mergeCell ref="B3240:E3240"/>
    <mergeCell ref="F3240:H3240"/>
    <mergeCell ref="B3241:C3241"/>
    <mergeCell ref="D3241:H3241"/>
    <mergeCell ref="B3242:C3242"/>
    <mergeCell ref="D3242:H3242"/>
    <mergeCell ref="B3237:C3237"/>
    <mergeCell ref="B3238:C3238"/>
    <mergeCell ref="D3238:H3238"/>
    <mergeCell ref="B3239:C3239"/>
    <mergeCell ref="D3239:H3239"/>
    <mergeCell ref="B3234:C3234"/>
    <mergeCell ref="D3234:H3234"/>
    <mergeCell ref="B3235:C3235"/>
    <mergeCell ref="D3235:H3235"/>
    <mergeCell ref="B3236:C3236"/>
    <mergeCell ref="D3236:H3236"/>
    <mergeCell ref="B3231:C3231"/>
    <mergeCell ref="D3231:H3231"/>
    <mergeCell ref="B3232:C3232"/>
    <mergeCell ref="F3232:H3232"/>
    <mergeCell ref="B3233:C3233"/>
    <mergeCell ref="D3233:H3233"/>
    <mergeCell ref="B3228:C3228"/>
    <mergeCell ref="G3228:H3228"/>
    <mergeCell ref="B3229:C3229"/>
    <mergeCell ref="D3229:H3229"/>
    <mergeCell ref="B3230:C3230"/>
    <mergeCell ref="D3230:E3230"/>
    <mergeCell ref="F3230:H3230"/>
    <mergeCell ref="A3225:B3225"/>
    <mergeCell ref="C3225:E3225"/>
    <mergeCell ref="F3225:H3225"/>
    <mergeCell ref="A3226:H3226"/>
    <mergeCell ref="A3227:H3227"/>
    <mergeCell ref="C3207:H3207"/>
    <mergeCell ref="C3208:H3208"/>
    <mergeCell ref="E3209:H3209"/>
    <mergeCell ref="C3223:H3223"/>
    <mergeCell ref="A3224:B3224"/>
    <mergeCell ref="C3224:E3224"/>
    <mergeCell ref="F3224:H3224"/>
    <mergeCell ref="A3204:C3204"/>
    <mergeCell ref="D3204:E3204"/>
    <mergeCell ref="F3204:H3204"/>
    <mergeCell ref="A3205:H3205"/>
    <mergeCell ref="C3206:H3206"/>
    <mergeCell ref="B3202:C3202"/>
    <mergeCell ref="D3202:E3203"/>
    <mergeCell ref="F3202:H3202"/>
    <mergeCell ref="B3203:C3203"/>
    <mergeCell ref="F3203:H3203"/>
    <mergeCell ref="B3200:C3200"/>
    <mergeCell ref="E3200:F3200"/>
    <mergeCell ref="G3200:H3200"/>
    <mergeCell ref="B3201:C3201"/>
    <mergeCell ref="D3201:E3201"/>
    <mergeCell ref="F3201:H3201"/>
    <mergeCell ref="B3197:E3197"/>
    <mergeCell ref="F3197:H3197"/>
    <mergeCell ref="B3198:C3198"/>
    <mergeCell ref="D3198:H3198"/>
    <mergeCell ref="B3199:C3199"/>
    <mergeCell ref="D3199:H3199"/>
    <mergeCell ref="B3194:C3194"/>
    <mergeCell ref="B3195:C3195"/>
    <mergeCell ref="D3195:H3195"/>
    <mergeCell ref="B3196:C3196"/>
    <mergeCell ref="D3196:H3196"/>
    <mergeCell ref="B3191:C3191"/>
    <mergeCell ref="D3191:H3191"/>
    <mergeCell ref="B3192:C3192"/>
    <mergeCell ref="D3192:H3192"/>
    <mergeCell ref="B3193:C3193"/>
    <mergeCell ref="D3193:H3193"/>
    <mergeCell ref="B3188:C3188"/>
    <mergeCell ref="D3188:H3188"/>
    <mergeCell ref="B3189:C3189"/>
    <mergeCell ref="F3189:H3189"/>
    <mergeCell ref="B3190:C3190"/>
    <mergeCell ref="D3190:H3190"/>
    <mergeCell ref="B3185:C3185"/>
    <mergeCell ref="G3185:H3185"/>
    <mergeCell ref="B3186:C3186"/>
    <mergeCell ref="D3186:H3186"/>
    <mergeCell ref="B3187:C3187"/>
    <mergeCell ref="D3187:E3187"/>
    <mergeCell ref="F3187:H3187"/>
    <mergeCell ref="A3182:B3182"/>
    <mergeCell ref="C3182:E3182"/>
    <mergeCell ref="F3182:H3182"/>
    <mergeCell ref="A3183:H3183"/>
    <mergeCell ref="A3184:H3184"/>
    <mergeCell ref="C3164:H3164"/>
    <mergeCell ref="C3165:H3165"/>
    <mergeCell ref="E3166:H3166"/>
    <mergeCell ref="C3180:H3180"/>
    <mergeCell ref="A3181:B3181"/>
    <mergeCell ref="C3181:E3181"/>
    <mergeCell ref="F3181:H3181"/>
    <mergeCell ref="A3161:C3161"/>
    <mergeCell ref="D3161:E3161"/>
    <mergeCell ref="F3161:H3161"/>
    <mergeCell ref="A3162:H3162"/>
    <mergeCell ref="C3163:H3163"/>
    <mergeCell ref="B3159:C3159"/>
    <mergeCell ref="D3159:E3160"/>
    <mergeCell ref="F3159:H3159"/>
    <mergeCell ref="B3160:C3160"/>
    <mergeCell ref="F3160:H3160"/>
    <mergeCell ref="B3157:C3157"/>
    <mergeCell ref="E3157:F3157"/>
    <mergeCell ref="G3157:H3157"/>
    <mergeCell ref="B3158:C3158"/>
    <mergeCell ref="D3158:E3158"/>
    <mergeCell ref="F3158:H3158"/>
    <mergeCell ref="B3154:E3154"/>
    <mergeCell ref="F3154:H3154"/>
    <mergeCell ref="B3155:C3155"/>
    <mergeCell ref="D3155:H3155"/>
    <mergeCell ref="B3156:C3156"/>
    <mergeCell ref="D3156:H3156"/>
    <mergeCell ref="B3151:C3151"/>
    <mergeCell ref="B3152:C3152"/>
    <mergeCell ref="D3152:H3152"/>
    <mergeCell ref="B3153:C3153"/>
    <mergeCell ref="D3153:H3153"/>
    <mergeCell ref="B3148:C3148"/>
    <mergeCell ref="D3148:H3148"/>
    <mergeCell ref="B3149:C3149"/>
    <mergeCell ref="D3149:H3149"/>
    <mergeCell ref="B3150:C3150"/>
    <mergeCell ref="D3150:H3150"/>
    <mergeCell ref="B3145:C3145"/>
    <mergeCell ref="D3145:H3145"/>
    <mergeCell ref="B3146:C3146"/>
    <mergeCell ref="F3146:H3146"/>
    <mergeCell ref="B3147:C3147"/>
    <mergeCell ref="D3147:H3147"/>
    <mergeCell ref="B3142:C3142"/>
    <mergeCell ref="G3142:H3142"/>
    <mergeCell ref="B3143:C3143"/>
    <mergeCell ref="D3143:H3143"/>
    <mergeCell ref="B3144:C3144"/>
    <mergeCell ref="D3144:E3144"/>
    <mergeCell ref="F3144:H3144"/>
    <mergeCell ref="A3139:B3139"/>
    <mergeCell ref="C3139:E3139"/>
    <mergeCell ref="F3139:H3139"/>
    <mergeCell ref="A3140:H3140"/>
    <mergeCell ref="A3141:H3141"/>
    <mergeCell ref="C3121:H3121"/>
    <mergeCell ref="C3122:H3122"/>
    <mergeCell ref="E3123:H3123"/>
    <mergeCell ref="C3137:H3137"/>
    <mergeCell ref="A3138:B3138"/>
    <mergeCell ref="C3138:E3138"/>
    <mergeCell ref="F3138:H3138"/>
    <mergeCell ref="A3118:C3118"/>
    <mergeCell ref="D3118:E3118"/>
    <mergeCell ref="F3118:H3118"/>
    <mergeCell ref="A3119:H3119"/>
    <mergeCell ref="C3120:H3120"/>
    <mergeCell ref="B3116:C3116"/>
    <mergeCell ref="D3116:E3117"/>
    <mergeCell ref="F3116:H3116"/>
    <mergeCell ref="B3117:C3117"/>
    <mergeCell ref="F3117:H3117"/>
    <mergeCell ref="B3114:C3114"/>
    <mergeCell ref="E3114:F3114"/>
    <mergeCell ref="G3114:H3114"/>
    <mergeCell ref="B3115:C3115"/>
    <mergeCell ref="D3115:E3115"/>
    <mergeCell ref="F3115:H3115"/>
    <mergeCell ref="B3111:E3111"/>
    <mergeCell ref="F3111:H3111"/>
    <mergeCell ref="B3112:C3112"/>
    <mergeCell ref="D3112:H3112"/>
    <mergeCell ref="B3113:C3113"/>
    <mergeCell ref="D3113:H3113"/>
    <mergeCell ref="B3108:C3108"/>
    <mergeCell ref="B3109:C3109"/>
    <mergeCell ref="D3109:H3109"/>
    <mergeCell ref="B3110:C3110"/>
    <mergeCell ref="D3110:H3110"/>
    <mergeCell ref="B3105:C3105"/>
    <mergeCell ref="D3105:H3105"/>
    <mergeCell ref="B3106:C3106"/>
    <mergeCell ref="D3106:H3106"/>
    <mergeCell ref="B3107:C3107"/>
    <mergeCell ref="D3107:H3107"/>
    <mergeCell ref="B3102:C3102"/>
    <mergeCell ref="D3102:H3102"/>
    <mergeCell ref="B3103:C3103"/>
    <mergeCell ref="F3103:H3103"/>
    <mergeCell ref="B3104:C3104"/>
    <mergeCell ref="D3104:H3104"/>
    <mergeCell ref="B3099:C3099"/>
    <mergeCell ref="G3099:H3099"/>
    <mergeCell ref="B3100:C3100"/>
    <mergeCell ref="D3100:H3100"/>
    <mergeCell ref="B3101:C3101"/>
    <mergeCell ref="D3101:E3101"/>
    <mergeCell ref="F3101:H3101"/>
    <mergeCell ref="A3096:B3096"/>
    <mergeCell ref="C3096:E3096"/>
    <mergeCell ref="F3096:H3096"/>
    <mergeCell ref="A3097:H3097"/>
    <mergeCell ref="A3098:H3098"/>
    <mergeCell ref="C3078:H3078"/>
    <mergeCell ref="C3079:H3079"/>
    <mergeCell ref="E3080:H3080"/>
    <mergeCell ref="C3094:H3094"/>
    <mergeCell ref="A3095:B3095"/>
    <mergeCell ref="C3095:E3095"/>
    <mergeCell ref="F3095:H3095"/>
    <mergeCell ref="A3075:C3075"/>
    <mergeCell ref="D3075:E3075"/>
    <mergeCell ref="F3075:H3075"/>
    <mergeCell ref="A3076:H3076"/>
    <mergeCell ref="C3077:H3077"/>
    <mergeCell ref="B3073:C3073"/>
    <mergeCell ref="D3073:E3074"/>
    <mergeCell ref="F3073:H3073"/>
    <mergeCell ref="B3074:C3074"/>
    <mergeCell ref="F3074:H3074"/>
    <mergeCell ref="B3071:C3071"/>
    <mergeCell ref="E3071:F3071"/>
    <mergeCell ref="G3071:H3071"/>
    <mergeCell ref="B3072:C3072"/>
    <mergeCell ref="D3072:E3072"/>
    <mergeCell ref="F3072:H3072"/>
    <mergeCell ref="B3068:E3068"/>
    <mergeCell ref="F3068:H3068"/>
    <mergeCell ref="B3069:C3069"/>
    <mergeCell ref="D3069:H3069"/>
    <mergeCell ref="B3070:C3070"/>
    <mergeCell ref="D3070:H3070"/>
    <mergeCell ref="B3065:C3065"/>
    <mergeCell ref="B3066:C3066"/>
    <mergeCell ref="D3066:H3066"/>
    <mergeCell ref="B3067:C3067"/>
    <mergeCell ref="D3067:H3067"/>
    <mergeCell ref="B3062:C3062"/>
    <mergeCell ref="D3062:H3062"/>
    <mergeCell ref="B3063:C3063"/>
    <mergeCell ref="D3063:H3063"/>
    <mergeCell ref="B3064:C3064"/>
    <mergeCell ref="D3064:H3064"/>
    <mergeCell ref="B3059:C3059"/>
    <mergeCell ref="D3059:H3059"/>
    <mergeCell ref="B3060:C3060"/>
    <mergeCell ref="F3060:H3060"/>
    <mergeCell ref="B3061:C3061"/>
    <mergeCell ref="D3061:H3061"/>
    <mergeCell ref="B3056:C3056"/>
    <mergeCell ref="G3056:H3056"/>
    <mergeCell ref="B3057:C3057"/>
    <mergeCell ref="D3057:H3057"/>
    <mergeCell ref="B3058:C3058"/>
    <mergeCell ref="D3058:E3058"/>
    <mergeCell ref="F3058:H3058"/>
    <mergeCell ref="A3053:B3053"/>
    <mergeCell ref="C3053:E3053"/>
    <mergeCell ref="F3053:H3053"/>
    <mergeCell ref="A3054:H3054"/>
    <mergeCell ref="A3055:H3055"/>
    <mergeCell ref="C3035:H3035"/>
    <mergeCell ref="C3036:H3036"/>
    <mergeCell ref="E3037:H3037"/>
    <mergeCell ref="C3051:H3051"/>
    <mergeCell ref="A3052:B3052"/>
    <mergeCell ref="C3052:E3052"/>
    <mergeCell ref="F3052:H3052"/>
    <mergeCell ref="A3032:C3032"/>
    <mergeCell ref="D3032:E3032"/>
    <mergeCell ref="F3032:H3032"/>
    <mergeCell ref="A3033:H3033"/>
    <mergeCell ref="C3034:H3034"/>
    <mergeCell ref="B3030:C3030"/>
    <mergeCell ref="D3030:E3031"/>
    <mergeCell ref="F3030:H3030"/>
    <mergeCell ref="B3031:C3031"/>
    <mergeCell ref="F3031:H3031"/>
    <mergeCell ref="B3028:C3028"/>
    <mergeCell ref="E3028:F3028"/>
    <mergeCell ref="G3028:H3028"/>
    <mergeCell ref="B3029:C3029"/>
    <mergeCell ref="D3029:E3029"/>
    <mergeCell ref="F3029:H3029"/>
    <mergeCell ref="B3025:E3025"/>
    <mergeCell ref="F3025:H3025"/>
    <mergeCell ref="B3026:C3026"/>
    <mergeCell ref="D3026:H3026"/>
    <mergeCell ref="B3027:C3027"/>
    <mergeCell ref="D3027:H3027"/>
    <mergeCell ref="B3022:C3022"/>
    <mergeCell ref="B3023:C3023"/>
    <mergeCell ref="D3023:H3023"/>
    <mergeCell ref="B3024:C3024"/>
    <mergeCell ref="D3024:H3024"/>
    <mergeCell ref="B3019:C3019"/>
    <mergeCell ref="D3019:H3019"/>
    <mergeCell ref="B3020:C3020"/>
    <mergeCell ref="D3020:H3020"/>
    <mergeCell ref="B3021:C3021"/>
    <mergeCell ref="D3021:H3021"/>
    <mergeCell ref="B3016:C3016"/>
    <mergeCell ref="D3016:H3016"/>
    <mergeCell ref="B3017:C3017"/>
    <mergeCell ref="F3017:H3017"/>
    <mergeCell ref="B3018:C3018"/>
    <mergeCell ref="D3018:H3018"/>
    <mergeCell ref="B3013:C3013"/>
    <mergeCell ref="G3013:H3013"/>
    <mergeCell ref="B3014:C3014"/>
    <mergeCell ref="D3014:H3014"/>
    <mergeCell ref="B3015:C3015"/>
    <mergeCell ref="D3015:E3015"/>
    <mergeCell ref="F3015:H3015"/>
    <mergeCell ref="A3010:B3010"/>
    <mergeCell ref="C3010:E3010"/>
    <mergeCell ref="F3010:H3010"/>
    <mergeCell ref="A3011:H3011"/>
    <mergeCell ref="A3012:H3012"/>
    <mergeCell ref="C2992:H2992"/>
    <mergeCell ref="C2993:H2993"/>
    <mergeCell ref="E2994:H2994"/>
    <mergeCell ref="C3008:H3008"/>
    <mergeCell ref="A3009:B3009"/>
    <mergeCell ref="C3009:E3009"/>
    <mergeCell ref="F3009:H3009"/>
    <mergeCell ref="A2989:C2989"/>
    <mergeCell ref="D2989:E2989"/>
    <mergeCell ref="F2989:H2989"/>
    <mergeCell ref="A2990:H2990"/>
    <mergeCell ref="C2991:H2991"/>
    <mergeCell ref="B2987:C2987"/>
    <mergeCell ref="D2987:E2988"/>
    <mergeCell ref="F2987:H2987"/>
    <mergeCell ref="B2988:C2988"/>
    <mergeCell ref="F2988:H2988"/>
    <mergeCell ref="B2985:C2985"/>
    <mergeCell ref="E2985:F2985"/>
    <mergeCell ref="G2985:H2985"/>
    <mergeCell ref="B2986:C2986"/>
    <mergeCell ref="D2986:E2986"/>
    <mergeCell ref="F2986:H2986"/>
    <mergeCell ref="B2982:E2982"/>
    <mergeCell ref="F2982:H2982"/>
    <mergeCell ref="B2983:C2983"/>
    <mergeCell ref="D2983:H2983"/>
    <mergeCell ref="B2984:C2984"/>
    <mergeCell ref="D2984:H2984"/>
    <mergeCell ref="B2979:C2979"/>
    <mergeCell ref="B2980:C2980"/>
    <mergeCell ref="D2980:H2980"/>
    <mergeCell ref="B2981:C2981"/>
    <mergeCell ref="D2981:H2981"/>
    <mergeCell ref="B2976:C2976"/>
    <mergeCell ref="D2976:H2976"/>
    <mergeCell ref="B2977:C2977"/>
    <mergeCell ref="D2977:H2977"/>
    <mergeCell ref="B2978:C2978"/>
    <mergeCell ref="D2978:H2978"/>
    <mergeCell ref="B2973:C2973"/>
    <mergeCell ref="D2973:H2973"/>
    <mergeCell ref="B2974:C2974"/>
    <mergeCell ref="F2974:H2974"/>
    <mergeCell ref="B2975:C2975"/>
    <mergeCell ref="D2975:H2975"/>
    <mergeCell ref="B2970:C2970"/>
    <mergeCell ref="G2970:H2970"/>
    <mergeCell ref="B2971:C2971"/>
    <mergeCell ref="D2971:H2971"/>
    <mergeCell ref="B2972:C2972"/>
    <mergeCell ref="D2972:E2972"/>
    <mergeCell ref="F2972:H2972"/>
    <mergeCell ref="A2967:B2967"/>
    <mergeCell ref="C2967:E2967"/>
    <mergeCell ref="F2967:H2967"/>
    <mergeCell ref="A2968:H2968"/>
    <mergeCell ref="A2969:H2969"/>
    <mergeCell ref="C2949:H2949"/>
    <mergeCell ref="C2950:H2950"/>
    <mergeCell ref="E2951:H2951"/>
    <mergeCell ref="C2965:H2965"/>
    <mergeCell ref="A2966:B2966"/>
    <mergeCell ref="C2966:E2966"/>
    <mergeCell ref="F2966:H2966"/>
    <mergeCell ref="A2946:C2946"/>
    <mergeCell ref="D2946:E2946"/>
    <mergeCell ref="F2946:H2946"/>
    <mergeCell ref="A2947:H2947"/>
    <mergeCell ref="C2948:H2948"/>
    <mergeCell ref="B2944:C2944"/>
    <mergeCell ref="D2944:E2945"/>
    <mergeCell ref="F2944:H2944"/>
    <mergeCell ref="B2945:C2945"/>
    <mergeCell ref="F2945:H2945"/>
    <mergeCell ref="B2942:C2942"/>
    <mergeCell ref="E2942:F2942"/>
    <mergeCell ref="G2942:H2942"/>
    <mergeCell ref="B2943:C2943"/>
    <mergeCell ref="D2943:E2943"/>
    <mergeCell ref="F2943:H2943"/>
    <mergeCell ref="B2939:E2939"/>
    <mergeCell ref="F2939:H2939"/>
    <mergeCell ref="B2940:C2940"/>
    <mergeCell ref="D2940:H2940"/>
    <mergeCell ref="B2941:C2941"/>
    <mergeCell ref="D2941:H2941"/>
    <mergeCell ref="B2936:C2936"/>
    <mergeCell ref="B2937:C2937"/>
    <mergeCell ref="D2937:H2937"/>
    <mergeCell ref="B2938:C2938"/>
    <mergeCell ref="D2938:H2938"/>
    <mergeCell ref="B2933:C2933"/>
    <mergeCell ref="D2933:H2933"/>
    <mergeCell ref="B2934:C2934"/>
    <mergeCell ref="D2934:H2934"/>
    <mergeCell ref="B2935:C2935"/>
    <mergeCell ref="D2935:H2935"/>
    <mergeCell ref="B2930:C2930"/>
    <mergeCell ref="D2930:H2930"/>
    <mergeCell ref="B2931:C2931"/>
    <mergeCell ref="F2931:H2931"/>
    <mergeCell ref="B2932:C2932"/>
    <mergeCell ref="D2932:H2932"/>
    <mergeCell ref="B2927:C2927"/>
    <mergeCell ref="G2927:H2927"/>
    <mergeCell ref="B2928:C2928"/>
    <mergeCell ref="D2928:H2928"/>
    <mergeCell ref="B2929:C2929"/>
    <mergeCell ref="D2929:E2929"/>
    <mergeCell ref="F2929:H2929"/>
    <mergeCell ref="A2924:B2924"/>
    <mergeCell ref="C2924:E2924"/>
    <mergeCell ref="F2924:H2924"/>
    <mergeCell ref="A2925:H2925"/>
    <mergeCell ref="A2926:H2926"/>
    <mergeCell ref="C2906:H2906"/>
    <mergeCell ref="C2907:H2907"/>
    <mergeCell ref="E2908:H2908"/>
    <mergeCell ref="C2922:H2922"/>
    <mergeCell ref="A2923:B2923"/>
    <mergeCell ref="C2923:E2923"/>
    <mergeCell ref="F2923:H2923"/>
    <mergeCell ref="A2903:C2903"/>
    <mergeCell ref="D2903:E2903"/>
    <mergeCell ref="F2903:H2903"/>
    <mergeCell ref="A2904:H2904"/>
    <mergeCell ref="C2905:H2905"/>
    <mergeCell ref="B2901:C2901"/>
    <mergeCell ref="D2901:E2902"/>
    <mergeCell ref="F2901:H2901"/>
    <mergeCell ref="B2902:C2902"/>
    <mergeCell ref="F2902:H2902"/>
    <mergeCell ref="B2899:C2899"/>
    <mergeCell ref="E2899:F2899"/>
    <mergeCell ref="G2899:H2899"/>
    <mergeCell ref="B2900:C2900"/>
    <mergeCell ref="D2900:E2900"/>
    <mergeCell ref="F2900:H2900"/>
    <mergeCell ref="B2896:E2896"/>
    <mergeCell ref="F2896:H2896"/>
    <mergeCell ref="B2897:C2897"/>
    <mergeCell ref="D2897:H2897"/>
    <mergeCell ref="B2898:C2898"/>
    <mergeCell ref="D2898:H2898"/>
    <mergeCell ref="B2893:C2893"/>
    <mergeCell ref="B2894:C2894"/>
    <mergeCell ref="D2894:H2894"/>
    <mergeCell ref="B2895:C2895"/>
    <mergeCell ref="D2895:H2895"/>
    <mergeCell ref="B2890:C2890"/>
    <mergeCell ref="D2890:H2890"/>
    <mergeCell ref="B2891:C2891"/>
    <mergeCell ref="D2891:H2891"/>
    <mergeCell ref="B2892:C2892"/>
    <mergeCell ref="D2892:H2892"/>
    <mergeCell ref="B2887:C2887"/>
    <mergeCell ref="D2887:H2887"/>
    <mergeCell ref="B2888:C2888"/>
    <mergeCell ref="F2888:H2888"/>
    <mergeCell ref="B2889:C2889"/>
    <mergeCell ref="D2889:H2889"/>
    <mergeCell ref="B2884:C2884"/>
    <mergeCell ref="G2884:H2884"/>
    <mergeCell ref="B2885:C2885"/>
    <mergeCell ref="D2885:H2885"/>
    <mergeCell ref="B2886:C2886"/>
    <mergeCell ref="D2886:E2886"/>
    <mergeCell ref="F2886:H2886"/>
    <mergeCell ref="A2881:B2881"/>
    <mergeCell ref="C2881:E2881"/>
    <mergeCell ref="F2881:H2881"/>
    <mergeCell ref="A2882:H2882"/>
    <mergeCell ref="A2883:H2883"/>
    <mergeCell ref="C2863:H2863"/>
    <mergeCell ref="C2864:H2864"/>
    <mergeCell ref="E2865:H2865"/>
    <mergeCell ref="C2879:H2879"/>
    <mergeCell ref="A2880:B2880"/>
    <mergeCell ref="C2880:E2880"/>
    <mergeCell ref="F2880:H2880"/>
    <mergeCell ref="A2860:C2860"/>
    <mergeCell ref="D2860:E2860"/>
    <mergeCell ref="F2860:H2860"/>
    <mergeCell ref="A2861:H2861"/>
    <mergeCell ref="C2862:H2862"/>
    <mergeCell ref="B2858:C2858"/>
    <mergeCell ref="D2858:E2859"/>
    <mergeCell ref="F2858:H2858"/>
    <mergeCell ref="B2859:C2859"/>
    <mergeCell ref="F2859:H2859"/>
    <mergeCell ref="B2856:C2856"/>
    <mergeCell ref="E2856:F2856"/>
    <mergeCell ref="G2856:H2856"/>
    <mergeCell ref="B2857:C2857"/>
    <mergeCell ref="D2857:E2857"/>
    <mergeCell ref="F2857:H2857"/>
    <mergeCell ref="B2853:E2853"/>
    <mergeCell ref="F2853:H2853"/>
    <mergeCell ref="B2854:C2854"/>
    <mergeCell ref="D2854:H2854"/>
    <mergeCell ref="B2855:C2855"/>
    <mergeCell ref="D2855:H2855"/>
    <mergeCell ref="B2850:C2850"/>
    <mergeCell ref="B2851:C2851"/>
    <mergeCell ref="D2851:H2851"/>
    <mergeCell ref="B2852:C2852"/>
    <mergeCell ref="D2852:H2852"/>
    <mergeCell ref="B2847:C2847"/>
    <mergeCell ref="D2847:H2847"/>
    <mergeCell ref="B2848:C2848"/>
    <mergeCell ref="D2848:H2848"/>
    <mergeCell ref="B2849:C2849"/>
    <mergeCell ref="D2849:H2849"/>
    <mergeCell ref="B2844:C2844"/>
    <mergeCell ref="D2844:H2844"/>
    <mergeCell ref="B2845:C2845"/>
    <mergeCell ref="F2845:H2845"/>
    <mergeCell ref="B2846:C2846"/>
    <mergeCell ref="D2846:H2846"/>
    <mergeCell ref="B2841:C2841"/>
    <mergeCell ref="G2841:H2841"/>
    <mergeCell ref="B2842:C2842"/>
    <mergeCell ref="D2842:H2842"/>
    <mergeCell ref="B2843:C2843"/>
    <mergeCell ref="D2843:E2843"/>
    <mergeCell ref="F2843:H2843"/>
    <mergeCell ref="A2838:B2838"/>
    <mergeCell ref="C2838:E2838"/>
    <mergeCell ref="F2838:H2838"/>
    <mergeCell ref="A2839:H2839"/>
    <mergeCell ref="A2840:H2840"/>
    <mergeCell ref="C2820:H2820"/>
    <mergeCell ref="C2821:H2821"/>
    <mergeCell ref="E2822:H2822"/>
    <mergeCell ref="C2836:H2836"/>
    <mergeCell ref="A2837:B2837"/>
    <mergeCell ref="C2837:E2837"/>
    <mergeCell ref="F2837:H2837"/>
    <mergeCell ref="A2817:C2817"/>
    <mergeCell ref="D2817:E2817"/>
    <mergeCell ref="F2817:H2817"/>
    <mergeCell ref="A2818:H2818"/>
    <mergeCell ref="C2819:H2819"/>
    <mergeCell ref="B2815:C2815"/>
    <mergeCell ref="D2815:E2816"/>
    <mergeCell ref="F2815:H2815"/>
    <mergeCell ref="B2816:C2816"/>
    <mergeCell ref="F2816:H2816"/>
    <mergeCell ref="B2813:C2813"/>
    <mergeCell ref="E2813:F2813"/>
    <mergeCell ref="G2813:H2813"/>
    <mergeCell ref="B2814:C2814"/>
    <mergeCell ref="D2814:E2814"/>
    <mergeCell ref="F2814:H2814"/>
    <mergeCell ref="B2810:E2810"/>
    <mergeCell ref="F2810:H2810"/>
    <mergeCell ref="B2811:C2811"/>
    <mergeCell ref="D2811:H2811"/>
    <mergeCell ref="B2812:C2812"/>
    <mergeCell ref="D2812:H2812"/>
    <mergeCell ref="B2807:C2807"/>
    <mergeCell ref="B2808:C2808"/>
    <mergeCell ref="D2808:H2808"/>
    <mergeCell ref="B2809:C2809"/>
    <mergeCell ref="D2809:H2809"/>
    <mergeCell ref="B2804:C2804"/>
    <mergeCell ref="D2804:H2804"/>
    <mergeCell ref="B2805:C2805"/>
    <mergeCell ref="D2805:H2805"/>
    <mergeCell ref="B2806:C2806"/>
    <mergeCell ref="D2806:H2806"/>
    <mergeCell ref="B2801:C2801"/>
    <mergeCell ref="D2801:H2801"/>
    <mergeCell ref="B2802:C2802"/>
    <mergeCell ref="F2802:H2802"/>
    <mergeCell ref="B2803:C2803"/>
    <mergeCell ref="D2803:H2803"/>
    <mergeCell ref="B2798:C2798"/>
    <mergeCell ref="G2798:H2798"/>
    <mergeCell ref="B2799:C2799"/>
    <mergeCell ref="D2799:H2799"/>
    <mergeCell ref="B2800:C2800"/>
    <mergeCell ref="D2800:E2800"/>
    <mergeCell ref="F2800:H2800"/>
    <mergeCell ref="A2795:B2795"/>
    <mergeCell ref="C2795:E2795"/>
    <mergeCell ref="F2795:H2795"/>
    <mergeCell ref="A2796:H2796"/>
    <mergeCell ref="A2797:H2797"/>
    <mergeCell ref="C2777:H2777"/>
    <mergeCell ref="C2778:H2778"/>
    <mergeCell ref="E2779:H2779"/>
    <mergeCell ref="C2793:H2793"/>
    <mergeCell ref="A2794:B2794"/>
    <mergeCell ref="C2794:E2794"/>
    <mergeCell ref="F2794:H2794"/>
    <mergeCell ref="A2774:C2774"/>
    <mergeCell ref="D2774:E2774"/>
    <mergeCell ref="F2774:H2774"/>
    <mergeCell ref="A2775:H2775"/>
    <mergeCell ref="C2776:H2776"/>
    <mergeCell ref="B2772:C2772"/>
    <mergeCell ref="D2772:E2773"/>
    <mergeCell ref="F2772:H2772"/>
    <mergeCell ref="B2773:C2773"/>
    <mergeCell ref="F2773:H2773"/>
    <mergeCell ref="B2770:C2770"/>
    <mergeCell ref="E2770:F2770"/>
    <mergeCell ref="G2770:H2770"/>
    <mergeCell ref="B2771:C2771"/>
    <mergeCell ref="D2771:E2771"/>
    <mergeCell ref="F2771:H2771"/>
    <mergeCell ref="B2767:E2767"/>
    <mergeCell ref="F2767:H2767"/>
    <mergeCell ref="B2768:C2768"/>
    <mergeCell ref="D2768:H2768"/>
    <mergeCell ref="B2769:C2769"/>
    <mergeCell ref="D2769:H2769"/>
    <mergeCell ref="B2764:C2764"/>
    <mergeCell ref="B2765:C2765"/>
    <mergeCell ref="D2765:H2765"/>
    <mergeCell ref="B2766:C2766"/>
    <mergeCell ref="D2766:H2766"/>
    <mergeCell ref="B2761:C2761"/>
    <mergeCell ref="D2761:H2761"/>
    <mergeCell ref="B2762:C2762"/>
    <mergeCell ref="D2762:H2762"/>
    <mergeCell ref="B2763:C2763"/>
    <mergeCell ref="D2763:H2763"/>
    <mergeCell ref="B2758:C2758"/>
    <mergeCell ref="D2758:H2758"/>
    <mergeCell ref="B2759:C2759"/>
    <mergeCell ref="F2759:H2759"/>
    <mergeCell ref="B2760:C2760"/>
    <mergeCell ref="D2760:H2760"/>
    <mergeCell ref="B2755:C2755"/>
    <mergeCell ref="G2755:H2755"/>
    <mergeCell ref="B2756:C2756"/>
    <mergeCell ref="D2756:H2756"/>
    <mergeCell ref="B2757:C2757"/>
    <mergeCell ref="D2757:E2757"/>
    <mergeCell ref="F2757:H2757"/>
    <mergeCell ref="A2752:B2752"/>
    <mergeCell ref="C2752:E2752"/>
    <mergeCell ref="F2752:H2752"/>
    <mergeCell ref="A2753:H2753"/>
    <mergeCell ref="A2754:H2754"/>
    <mergeCell ref="C2734:H2734"/>
    <mergeCell ref="C2735:H2735"/>
    <mergeCell ref="E2736:H2736"/>
    <mergeCell ref="C2750:H2750"/>
    <mergeCell ref="A2751:B2751"/>
    <mergeCell ref="C2751:E2751"/>
    <mergeCell ref="F2751:H2751"/>
    <mergeCell ref="A2731:C2731"/>
    <mergeCell ref="D2731:E2731"/>
    <mergeCell ref="F2731:H2731"/>
    <mergeCell ref="A2732:H2732"/>
    <mergeCell ref="C2733:H2733"/>
    <mergeCell ref="B2729:C2729"/>
    <mergeCell ref="D2729:E2730"/>
    <mergeCell ref="F2729:H2729"/>
    <mergeCell ref="B2730:C2730"/>
    <mergeCell ref="F2730:H2730"/>
    <mergeCell ref="B2727:C2727"/>
    <mergeCell ref="E2727:F2727"/>
    <mergeCell ref="G2727:H2727"/>
    <mergeCell ref="B2728:C2728"/>
    <mergeCell ref="D2728:E2728"/>
    <mergeCell ref="F2728:H2728"/>
    <mergeCell ref="B2724:E2724"/>
    <mergeCell ref="F2724:H2724"/>
    <mergeCell ref="B2725:C2725"/>
    <mergeCell ref="D2725:H2725"/>
    <mergeCell ref="B2726:C2726"/>
    <mergeCell ref="D2726:H2726"/>
    <mergeCell ref="B2721:C2721"/>
    <mergeCell ref="B2722:C2722"/>
    <mergeCell ref="D2722:H2722"/>
    <mergeCell ref="B2723:C2723"/>
    <mergeCell ref="D2723:H2723"/>
    <mergeCell ref="B2718:C2718"/>
    <mergeCell ref="D2718:H2718"/>
    <mergeCell ref="B2719:C2719"/>
    <mergeCell ref="D2719:H2719"/>
    <mergeCell ref="B2720:C2720"/>
    <mergeCell ref="D2720:H2720"/>
    <mergeCell ref="B2715:C2715"/>
    <mergeCell ref="D2715:H2715"/>
    <mergeCell ref="B2716:C2716"/>
    <mergeCell ref="F2716:H2716"/>
    <mergeCell ref="B2717:C2717"/>
    <mergeCell ref="D2717:H2717"/>
    <mergeCell ref="B2712:C2712"/>
    <mergeCell ref="G2712:H2712"/>
    <mergeCell ref="B2713:C2713"/>
    <mergeCell ref="D2713:H2713"/>
    <mergeCell ref="B2714:C2714"/>
    <mergeCell ref="D2714:E2714"/>
    <mergeCell ref="F2714:H2714"/>
    <mergeCell ref="A2709:B2709"/>
    <mergeCell ref="C2709:E2709"/>
    <mergeCell ref="F2709:H2709"/>
    <mergeCell ref="A2710:H2710"/>
    <mergeCell ref="A2711:H2711"/>
    <mergeCell ref="C2691:H2691"/>
    <mergeCell ref="C2692:H2692"/>
    <mergeCell ref="E2693:H2693"/>
    <mergeCell ref="C2707:H2707"/>
    <mergeCell ref="A2708:B2708"/>
    <mergeCell ref="C2708:E2708"/>
    <mergeCell ref="F2708:H2708"/>
    <mergeCell ref="A2688:C2688"/>
    <mergeCell ref="D2688:E2688"/>
    <mergeCell ref="F2688:H2688"/>
    <mergeCell ref="A2689:H2689"/>
    <mergeCell ref="C2690:H2690"/>
    <mergeCell ref="B2686:C2686"/>
    <mergeCell ref="D2686:E2687"/>
    <mergeCell ref="F2686:H2686"/>
    <mergeCell ref="B2687:C2687"/>
    <mergeCell ref="F2687:H2687"/>
    <mergeCell ref="B2684:C2684"/>
    <mergeCell ref="E2684:F2684"/>
    <mergeCell ref="G2684:H2684"/>
    <mergeCell ref="B2685:C2685"/>
    <mergeCell ref="D2685:E2685"/>
    <mergeCell ref="F2685:H2685"/>
    <mergeCell ref="B2681:E2681"/>
    <mergeCell ref="F2681:H2681"/>
    <mergeCell ref="B2682:C2682"/>
    <mergeCell ref="D2682:H2682"/>
    <mergeCell ref="B2683:C2683"/>
    <mergeCell ref="D2683:H2683"/>
    <mergeCell ref="B2678:C2678"/>
    <mergeCell ref="B2679:C2679"/>
    <mergeCell ref="D2679:H2679"/>
    <mergeCell ref="B2680:C2680"/>
    <mergeCell ref="D2680:H2680"/>
    <mergeCell ref="B2675:C2675"/>
    <mergeCell ref="D2675:H2675"/>
    <mergeCell ref="B2676:C2676"/>
    <mergeCell ref="D2676:H2676"/>
    <mergeCell ref="B2677:C2677"/>
    <mergeCell ref="D2677:H2677"/>
    <mergeCell ref="B2672:C2672"/>
    <mergeCell ref="D2672:H2672"/>
    <mergeCell ref="B2673:C2673"/>
    <mergeCell ref="F2673:H2673"/>
    <mergeCell ref="B2674:C2674"/>
    <mergeCell ref="D2674:H2674"/>
    <mergeCell ref="B2669:C2669"/>
    <mergeCell ref="G2669:H2669"/>
    <mergeCell ref="B2670:C2670"/>
    <mergeCell ref="D2670:H2670"/>
    <mergeCell ref="B2671:C2671"/>
    <mergeCell ref="D2671:E2671"/>
    <mergeCell ref="F2671:H2671"/>
    <mergeCell ref="A2666:B2666"/>
    <mergeCell ref="C2666:E2666"/>
    <mergeCell ref="F2666:H2666"/>
    <mergeCell ref="A2667:H2667"/>
    <mergeCell ref="A2668:H2668"/>
    <mergeCell ref="C2648:H2648"/>
    <mergeCell ref="C2649:H2649"/>
    <mergeCell ref="E2650:H2650"/>
    <mergeCell ref="C2664:H2664"/>
    <mergeCell ref="A2665:B2665"/>
    <mergeCell ref="C2665:E2665"/>
    <mergeCell ref="F2665:H2665"/>
    <mergeCell ref="A2645:C2645"/>
    <mergeCell ref="D2645:E2645"/>
    <mergeCell ref="F2645:H2645"/>
    <mergeCell ref="A2646:H2646"/>
    <mergeCell ref="C2647:H2647"/>
    <mergeCell ref="B2643:C2643"/>
    <mergeCell ref="D2643:E2644"/>
    <mergeCell ref="F2643:H2643"/>
    <mergeCell ref="B2644:C2644"/>
    <mergeCell ref="F2644:H2644"/>
    <mergeCell ref="B2641:C2641"/>
    <mergeCell ref="E2641:F2641"/>
    <mergeCell ref="G2641:H2641"/>
    <mergeCell ref="B2642:C2642"/>
    <mergeCell ref="D2642:E2642"/>
    <mergeCell ref="F2642:H2642"/>
    <mergeCell ref="B2638:E2638"/>
    <mergeCell ref="F2638:H2638"/>
    <mergeCell ref="B2639:C2639"/>
    <mergeCell ref="D2639:H2639"/>
    <mergeCell ref="B2640:C2640"/>
    <mergeCell ref="D2640:H2640"/>
    <mergeCell ref="B2635:C2635"/>
    <mergeCell ref="B2636:C2636"/>
    <mergeCell ref="D2636:H2636"/>
    <mergeCell ref="B2637:C2637"/>
    <mergeCell ref="D2637:H2637"/>
    <mergeCell ref="B2632:C2632"/>
    <mergeCell ref="D2632:H2632"/>
    <mergeCell ref="B2633:C2633"/>
    <mergeCell ref="D2633:H2633"/>
    <mergeCell ref="B2634:C2634"/>
    <mergeCell ref="D2634:H2634"/>
    <mergeCell ref="B2629:C2629"/>
    <mergeCell ref="D2629:H2629"/>
    <mergeCell ref="B2630:C2630"/>
    <mergeCell ref="F2630:H2630"/>
    <mergeCell ref="B2631:C2631"/>
    <mergeCell ref="D2631:H2631"/>
    <mergeCell ref="B2626:C2626"/>
    <mergeCell ref="G2626:H2626"/>
    <mergeCell ref="B2627:C2627"/>
    <mergeCell ref="D2627:H2627"/>
    <mergeCell ref="B2628:C2628"/>
    <mergeCell ref="D2628:E2628"/>
    <mergeCell ref="F2628:H2628"/>
    <mergeCell ref="A2623:B2623"/>
    <mergeCell ref="C2623:E2623"/>
    <mergeCell ref="F2623:H2623"/>
    <mergeCell ref="A2624:H2624"/>
    <mergeCell ref="A2625:H2625"/>
    <mergeCell ref="C2605:H2605"/>
    <mergeCell ref="C2606:H2606"/>
    <mergeCell ref="E2607:H2607"/>
    <mergeCell ref="C2621:H2621"/>
    <mergeCell ref="A2622:B2622"/>
    <mergeCell ref="C2622:E2622"/>
    <mergeCell ref="F2622:H2622"/>
    <mergeCell ref="A2602:C2602"/>
    <mergeCell ref="D2602:E2602"/>
    <mergeCell ref="F2602:H2602"/>
    <mergeCell ref="A2603:H2603"/>
    <mergeCell ref="C2604:H2604"/>
    <mergeCell ref="B2600:C2600"/>
    <mergeCell ref="D2600:E2601"/>
    <mergeCell ref="F2600:H2600"/>
    <mergeCell ref="B2601:C2601"/>
    <mergeCell ref="F2601:H2601"/>
    <mergeCell ref="B2598:C2598"/>
    <mergeCell ref="E2598:F2598"/>
    <mergeCell ref="G2598:H2598"/>
    <mergeCell ref="B2599:C2599"/>
    <mergeCell ref="D2599:E2599"/>
    <mergeCell ref="F2599:H2599"/>
    <mergeCell ref="B2595:E2595"/>
    <mergeCell ref="F2595:H2595"/>
    <mergeCell ref="B2596:C2596"/>
    <mergeCell ref="D2596:H2596"/>
    <mergeCell ref="B2597:C2597"/>
    <mergeCell ref="D2597:H2597"/>
    <mergeCell ref="B2592:C2592"/>
    <mergeCell ref="B2593:C2593"/>
    <mergeCell ref="D2593:H2593"/>
    <mergeCell ref="B2594:C2594"/>
    <mergeCell ref="D2594:H2594"/>
    <mergeCell ref="B2589:C2589"/>
    <mergeCell ref="D2589:H2589"/>
    <mergeCell ref="B2590:C2590"/>
    <mergeCell ref="D2590:H2590"/>
    <mergeCell ref="B2591:C2591"/>
    <mergeCell ref="D2591:H2591"/>
    <mergeCell ref="B2586:C2586"/>
    <mergeCell ref="D2586:H2586"/>
    <mergeCell ref="B2587:C2587"/>
    <mergeCell ref="F2587:H2587"/>
    <mergeCell ref="B2588:C2588"/>
    <mergeCell ref="D2588:H2588"/>
    <mergeCell ref="B2583:C2583"/>
    <mergeCell ref="G2583:H2583"/>
    <mergeCell ref="B2584:C2584"/>
    <mergeCell ref="D2584:H2584"/>
    <mergeCell ref="B2585:C2585"/>
    <mergeCell ref="D2585:E2585"/>
    <mergeCell ref="F2585:H2585"/>
    <mergeCell ref="A2580:B2580"/>
    <mergeCell ref="C2580:E2580"/>
    <mergeCell ref="F2580:H2580"/>
    <mergeCell ref="A2581:H2581"/>
    <mergeCell ref="A2582:H2582"/>
    <mergeCell ref="C2562:H2562"/>
    <mergeCell ref="C2563:H2563"/>
    <mergeCell ref="E2564:H2564"/>
    <mergeCell ref="C2578:H2578"/>
    <mergeCell ref="A2579:B2579"/>
    <mergeCell ref="C2579:E2579"/>
    <mergeCell ref="F2579:H2579"/>
    <mergeCell ref="A2559:C2559"/>
    <mergeCell ref="D2559:E2559"/>
    <mergeCell ref="F2559:H2559"/>
    <mergeCell ref="A2560:H2560"/>
    <mergeCell ref="C2561:H2561"/>
    <mergeCell ref="B2557:C2557"/>
    <mergeCell ref="D2557:E2558"/>
    <mergeCell ref="F2557:H2557"/>
    <mergeCell ref="B2558:C2558"/>
    <mergeCell ref="F2558:H2558"/>
    <mergeCell ref="B2555:C2555"/>
    <mergeCell ref="E2555:F2555"/>
    <mergeCell ref="G2555:H2555"/>
    <mergeCell ref="B2556:C2556"/>
    <mergeCell ref="D2556:E2556"/>
    <mergeCell ref="F2556:H2556"/>
    <mergeCell ref="B2552:E2552"/>
    <mergeCell ref="F2552:H2552"/>
    <mergeCell ref="B2553:C2553"/>
    <mergeCell ref="D2553:H2553"/>
    <mergeCell ref="B2554:C2554"/>
    <mergeCell ref="D2554:H2554"/>
    <mergeCell ref="B2549:C2549"/>
    <mergeCell ref="B2550:C2550"/>
    <mergeCell ref="D2550:H2550"/>
    <mergeCell ref="B2551:C2551"/>
    <mergeCell ref="D2551:H2551"/>
    <mergeCell ref="B2546:C2546"/>
    <mergeCell ref="D2546:H2546"/>
    <mergeCell ref="B2547:C2547"/>
    <mergeCell ref="D2547:H2547"/>
    <mergeCell ref="B2548:C2548"/>
    <mergeCell ref="D2548:H2548"/>
    <mergeCell ref="B2543:C2543"/>
    <mergeCell ref="D2543:H2543"/>
    <mergeCell ref="B2544:C2544"/>
    <mergeCell ref="F2544:H2544"/>
    <mergeCell ref="B2545:C2545"/>
    <mergeCell ref="D2545:H2545"/>
    <mergeCell ref="B2540:C2540"/>
    <mergeCell ref="G2540:H2540"/>
    <mergeCell ref="B2541:C2541"/>
    <mergeCell ref="D2541:H2541"/>
    <mergeCell ref="B2542:C2542"/>
    <mergeCell ref="D2542:E2542"/>
    <mergeCell ref="F2542:H2542"/>
    <mergeCell ref="A2537:B2537"/>
    <mergeCell ref="C2537:E2537"/>
    <mergeCell ref="F2537:H2537"/>
    <mergeCell ref="A2538:H2538"/>
    <mergeCell ref="A2539:H2539"/>
    <mergeCell ref="C2519:H2519"/>
    <mergeCell ref="C2520:H2520"/>
    <mergeCell ref="E2521:H2521"/>
    <mergeCell ref="C2535:H2535"/>
    <mergeCell ref="A2536:B2536"/>
    <mergeCell ref="C2536:E2536"/>
    <mergeCell ref="F2536:H2536"/>
    <mergeCell ref="A2516:C2516"/>
    <mergeCell ref="D2516:E2516"/>
    <mergeCell ref="F2516:H2516"/>
    <mergeCell ref="A2517:H2517"/>
    <mergeCell ref="C2518:H2518"/>
    <mergeCell ref="B2514:C2514"/>
    <mergeCell ref="D2514:E2515"/>
    <mergeCell ref="F2514:H2514"/>
    <mergeCell ref="B2515:C2515"/>
    <mergeCell ref="F2515:H2515"/>
    <mergeCell ref="B2512:C2512"/>
    <mergeCell ref="E2512:F2512"/>
    <mergeCell ref="G2512:H2512"/>
    <mergeCell ref="B2513:C2513"/>
    <mergeCell ref="D2513:E2513"/>
    <mergeCell ref="F2513:H2513"/>
    <mergeCell ref="B2509:E2509"/>
    <mergeCell ref="F2509:H2509"/>
    <mergeCell ref="B2510:C2510"/>
    <mergeCell ref="D2510:H2510"/>
    <mergeCell ref="B2511:C2511"/>
    <mergeCell ref="D2511:H2511"/>
    <mergeCell ref="B2506:C2506"/>
    <mergeCell ref="B2507:C2507"/>
    <mergeCell ref="D2507:H2507"/>
    <mergeCell ref="B2508:C2508"/>
    <mergeCell ref="D2508:H2508"/>
    <mergeCell ref="B2503:C2503"/>
    <mergeCell ref="D2503:H2503"/>
    <mergeCell ref="B2504:C2504"/>
    <mergeCell ref="D2504:H2504"/>
    <mergeCell ref="B2505:C2505"/>
    <mergeCell ref="D2505:H2505"/>
    <mergeCell ref="B2500:C2500"/>
    <mergeCell ref="D2500:H2500"/>
    <mergeCell ref="B2501:C2501"/>
    <mergeCell ref="F2501:H2501"/>
    <mergeCell ref="B2502:C2502"/>
    <mergeCell ref="D2502:H2502"/>
    <mergeCell ref="B2497:C2497"/>
    <mergeCell ref="G2497:H2497"/>
    <mergeCell ref="B2498:C2498"/>
    <mergeCell ref="D2498:H2498"/>
    <mergeCell ref="B2499:C2499"/>
    <mergeCell ref="D2499:E2499"/>
    <mergeCell ref="F2499:H2499"/>
    <mergeCell ref="A2494:B2494"/>
    <mergeCell ref="C2494:E2494"/>
    <mergeCell ref="F2494:H2494"/>
    <mergeCell ref="A2495:H2495"/>
    <mergeCell ref="A2496:H2496"/>
    <mergeCell ref="C2476:H2476"/>
    <mergeCell ref="C2477:H2477"/>
    <mergeCell ref="E2478:H2478"/>
    <mergeCell ref="C2492:H2492"/>
    <mergeCell ref="A2493:B2493"/>
    <mergeCell ref="C2493:E2493"/>
    <mergeCell ref="F2493:H2493"/>
    <mergeCell ref="A2473:C2473"/>
    <mergeCell ref="D2473:E2473"/>
    <mergeCell ref="F2473:H2473"/>
    <mergeCell ref="A2474:H2474"/>
    <mergeCell ref="C2475:H2475"/>
    <mergeCell ref="B2471:C2471"/>
    <mergeCell ref="D2471:E2472"/>
    <mergeCell ref="F2471:H2471"/>
    <mergeCell ref="B2472:C2472"/>
    <mergeCell ref="F2472:H2472"/>
    <mergeCell ref="B2469:C2469"/>
    <mergeCell ref="E2469:F2469"/>
    <mergeCell ref="G2469:H2469"/>
    <mergeCell ref="B2470:C2470"/>
    <mergeCell ref="D2470:E2470"/>
    <mergeCell ref="F2470:H2470"/>
    <mergeCell ref="B2466:E2466"/>
    <mergeCell ref="F2466:H2466"/>
    <mergeCell ref="B2467:C2467"/>
    <mergeCell ref="D2467:H2467"/>
    <mergeCell ref="B2468:C2468"/>
    <mergeCell ref="D2468:H2468"/>
    <mergeCell ref="B2463:C2463"/>
    <mergeCell ref="B2464:C2464"/>
    <mergeCell ref="D2464:H2464"/>
    <mergeCell ref="B2465:C2465"/>
    <mergeCell ref="D2465:H2465"/>
    <mergeCell ref="B2460:C2460"/>
    <mergeCell ref="D2460:H2460"/>
    <mergeCell ref="B2461:C2461"/>
    <mergeCell ref="D2461:H2461"/>
    <mergeCell ref="B2462:C2462"/>
    <mergeCell ref="D2462:H2462"/>
    <mergeCell ref="B2457:C2457"/>
    <mergeCell ref="D2457:H2457"/>
    <mergeCell ref="B2458:C2458"/>
    <mergeCell ref="F2458:H2458"/>
    <mergeCell ref="B2459:C2459"/>
    <mergeCell ref="D2459:H2459"/>
    <mergeCell ref="B2454:C2454"/>
    <mergeCell ref="G2454:H2454"/>
    <mergeCell ref="B2455:C2455"/>
    <mergeCell ref="D2455:H2455"/>
    <mergeCell ref="B2456:C2456"/>
    <mergeCell ref="D2456:E2456"/>
    <mergeCell ref="F2456:H2456"/>
    <mergeCell ref="A2451:B2451"/>
    <mergeCell ref="C2451:E2451"/>
    <mergeCell ref="F2451:H2451"/>
    <mergeCell ref="A2452:H2452"/>
    <mergeCell ref="A2453:H2453"/>
    <mergeCell ref="C2433:H2433"/>
    <mergeCell ref="C2434:H2434"/>
    <mergeCell ref="E2435:H2435"/>
    <mergeCell ref="C2449:H2449"/>
    <mergeCell ref="A2450:B2450"/>
    <mergeCell ref="C2450:E2450"/>
    <mergeCell ref="F2450:H2450"/>
    <mergeCell ref="A2430:C2430"/>
    <mergeCell ref="D2430:E2430"/>
    <mergeCell ref="F2430:H2430"/>
    <mergeCell ref="A2431:H2431"/>
    <mergeCell ref="C2432:H2432"/>
    <mergeCell ref="B2428:C2428"/>
    <mergeCell ref="D2428:E2429"/>
    <mergeCell ref="F2428:H2428"/>
    <mergeCell ref="B2429:C2429"/>
    <mergeCell ref="F2429:H2429"/>
    <mergeCell ref="B2426:C2426"/>
    <mergeCell ref="E2426:F2426"/>
    <mergeCell ref="G2426:H2426"/>
    <mergeCell ref="B2427:C2427"/>
    <mergeCell ref="D2427:E2427"/>
    <mergeCell ref="F2427:H2427"/>
    <mergeCell ref="B2423:E2423"/>
    <mergeCell ref="F2423:H2423"/>
    <mergeCell ref="B2424:C2424"/>
    <mergeCell ref="D2424:H2424"/>
    <mergeCell ref="B2425:C2425"/>
    <mergeCell ref="D2425:H2425"/>
    <mergeCell ref="B2420:C2420"/>
    <mergeCell ref="B2421:C2421"/>
    <mergeCell ref="D2421:H2421"/>
    <mergeCell ref="B2422:C2422"/>
    <mergeCell ref="D2422:H2422"/>
    <mergeCell ref="B2417:C2417"/>
    <mergeCell ref="D2417:H2417"/>
    <mergeCell ref="B2418:C2418"/>
    <mergeCell ref="D2418:H2418"/>
    <mergeCell ref="B2419:C2419"/>
    <mergeCell ref="D2419:H2419"/>
    <mergeCell ref="B2414:C2414"/>
    <mergeCell ref="D2414:H2414"/>
    <mergeCell ref="B2415:C2415"/>
    <mergeCell ref="F2415:H2415"/>
    <mergeCell ref="B2416:C2416"/>
    <mergeCell ref="D2416:H2416"/>
    <mergeCell ref="B2411:C2411"/>
    <mergeCell ref="G2411:H2411"/>
    <mergeCell ref="B2412:C2412"/>
    <mergeCell ref="D2412:H2412"/>
    <mergeCell ref="B2413:C2413"/>
    <mergeCell ref="D2413:E2413"/>
    <mergeCell ref="F2413:H2413"/>
    <mergeCell ref="A2408:B2408"/>
    <mergeCell ref="C2408:E2408"/>
    <mergeCell ref="F2408:H2408"/>
    <mergeCell ref="A2409:H2409"/>
    <mergeCell ref="A2410:H2410"/>
    <mergeCell ref="C2390:H2390"/>
    <mergeCell ref="C2391:H2391"/>
    <mergeCell ref="E2392:H2392"/>
    <mergeCell ref="C2406:H2406"/>
    <mergeCell ref="A2407:B2407"/>
    <mergeCell ref="C2407:E2407"/>
    <mergeCell ref="F2407:H2407"/>
    <mergeCell ref="A2387:C2387"/>
    <mergeCell ref="D2387:E2387"/>
    <mergeCell ref="F2387:H2387"/>
    <mergeCell ref="A2388:H2388"/>
    <mergeCell ref="C2389:H2389"/>
    <mergeCell ref="B2385:C2385"/>
    <mergeCell ref="D2385:E2386"/>
    <mergeCell ref="F2385:H2385"/>
    <mergeCell ref="B2386:C2386"/>
    <mergeCell ref="F2386:H2386"/>
    <mergeCell ref="B2383:C2383"/>
    <mergeCell ref="E2383:F2383"/>
    <mergeCell ref="G2383:H2383"/>
    <mergeCell ref="B2384:C2384"/>
    <mergeCell ref="D2384:E2384"/>
    <mergeCell ref="F2384:H2384"/>
    <mergeCell ref="B2380:E2380"/>
    <mergeCell ref="F2380:H2380"/>
    <mergeCell ref="B2381:C2381"/>
    <mergeCell ref="D2381:H2381"/>
    <mergeCell ref="B2382:C2382"/>
    <mergeCell ref="D2382:H2382"/>
    <mergeCell ref="B2377:C2377"/>
    <mergeCell ref="B2378:C2378"/>
    <mergeCell ref="D2378:H2378"/>
    <mergeCell ref="B2379:C2379"/>
    <mergeCell ref="D2379:H2379"/>
    <mergeCell ref="B2374:C2374"/>
    <mergeCell ref="D2374:H2374"/>
    <mergeCell ref="B2375:C2375"/>
    <mergeCell ref="D2375:H2375"/>
    <mergeCell ref="B2376:C2376"/>
    <mergeCell ref="D2376:H2376"/>
    <mergeCell ref="B2371:C2371"/>
    <mergeCell ref="D2371:H2371"/>
    <mergeCell ref="B2372:C2372"/>
    <mergeCell ref="F2372:H2372"/>
    <mergeCell ref="B2373:C2373"/>
    <mergeCell ref="D2373:H2373"/>
    <mergeCell ref="B2368:C2368"/>
    <mergeCell ref="G2368:H2368"/>
    <mergeCell ref="B2369:C2369"/>
    <mergeCell ref="D2369:H2369"/>
    <mergeCell ref="B2370:C2370"/>
    <mergeCell ref="D2370:E2370"/>
    <mergeCell ref="F2370:H2370"/>
    <mergeCell ref="A2365:B2365"/>
    <mergeCell ref="C2365:E2365"/>
    <mergeCell ref="F2365:H2365"/>
    <mergeCell ref="A2366:H2366"/>
    <mergeCell ref="A2367:H2367"/>
    <mergeCell ref="C2347:H2347"/>
    <mergeCell ref="C2348:H2348"/>
    <mergeCell ref="E2349:H2349"/>
    <mergeCell ref="C2363:H2363"/>
    <mergeCell ref="A2364:B2364"/>
    <mergeCell ref="C2364:E2364"/>
    <mergeCell ref="F2364:H2364"/>
    <mergeCell ref="A2344:C2344"/>
    <mergeCell ref="D2344:E2344"/>
    <mergeCell ref="F2344:H2344"/>
    <mergeCell ref="A2345:H2345"/>
    <mergeCell ref="C2346:H2346"/>
    <mergeCell ref="B2342:C2342"/>
    <mergeCell ref="D2342:E2343"/>
    <mergeCell ref="F2342:H2342"/>
    <mergeCell ref="B2343:C2343"/>
    <mergeCell ref="F2343:H2343"/>
    <mergeCell ref="B2340:C2340"/>
    <mergeCell ref="E2340:F2340"/>
    <mergeCell ref="G2340:H2340"/>
    <mergeCell ref="B2341:C2341"/>
    <mergeCell ref="D2341:E2341"/>
    <mergeCell ref="F2341:H2341"/>
    <mergeCell ref="B2337:E2337"/>
    <mergeCell ref="F2337:H2337"/>
    <mergeCell ref="B2338:C2338"/>
    <mergeCell ref="D2338:H2338"/>
    <mergeCell ref="B2339:C2339"/>
    <mergeCell ref="D2339:H2339"/>
    <mergeCell ref="B2334:C2334"/>
    <mergeCell ref="B2335:C2335"/>
    <mergeCell ref="D2335:H2335"/>
    <mergeCell ref="B2336:C2336"/>
    <mergeCell ref="D2336:H2336"/>
    <mergeCell ref="B2331:C2331"/>
    <mergeCell ref="D2331:H2331"/>
    <mergeCell ref="B2332:C2332"/>
    <mergeCell ref="D2332:H2332"/>
    <mergeCell ref="B2333:C2333"/>
    <mergeCell ref="D2333:H2333"/>
    <mergeCell ref="B2328:C2328"/>
    <mergeCell ref="D2328:H2328"/>
    <mergeCell ref="B2329:C2329"/>
    <mergeCell ref="F2329:H2329"/>
    <mergeCell ref="B2330:C2330"/>
    <mergeCell ref="D2330:H2330"/>
    <mergeCell ref="B2325:C2325"/>
    <mergeCell ref="G2325:H2325"/>
    <mergeCell ref="B2326:C2326"/>
    <mergeCell ref="D2326:H2326"/>
    <mergeCell ref="B2327:C2327"/>
    <mergeCell ref="D2327:E2327"/>
    <mergeCell ref="F2327:H2327"/>
    <mergeCell ref="A2322:B2322"/>
    <mergeCell ref="C2322:E2322"/>
    <mergeCell ref="F2322:H2322"/>
    <mergeCell ref="A2323:H2323"/>
    <mergeCell ref="A2324:H2324"/>
    <mergeCell ref="C2304:H2304"/>
    <mergeCell ref="C2305:H2305"/>
    <mergeCell ref="E2306:H2306"/>
    <mergeCell ref="C2320:H2320"/>
    <mergeCell ref="A2321:B2321"/>
    <mergeCell ref="C2321:E2321"/>
    <mergeCell ref="F2321:H2321"/>
    <mergeCell ref="A2301:C2301"/>
    <mergeCell ref="D2301:E2301"/>
    <mergeCell ref="F2301:H2301"/>
    <mergeCell ref="A2302:H2302"/>
    <mergeCell ref="C2303:H2303"/>
    <mergeCell ref="B2299:C2299"/>
    <mergeCell ref="D2299:E2300"/>
    <mergeCell ref="F2299:H2299"/>
    <mergeCell ref="B2300:C2300"/>
    <mergeCell ref="F2300:H2300"/>
    <mergeCell ref="B2297:C2297"/>
    <mergeCell ref="E2297:F2297"/>
    <mergeCell ref="G2297:H2297"/>
    <mergeCell ref="B2298:C2298"/>
    <mergeCell ref="D2298:E2298"/>
    <mergeCell ref="F2298:H2298"/>
    <mergeCell ref="B2294:E2294"/>
    <mergeCell ref="F2294:H2294"/>
    <mergeCell ref="B2295:C2295"/>
    <mergeCell ref="D2295:H2295"/>
    <mergeCell ref="B2296:C2296"/>
    <mergeCell ref="D2296:H2296"/>
    <mergeCell ref="B2291:C2291"/>
    <mergeCell ref="B2292:C2292"/>
    <mergeCell ref="D2292:H2292"/>
    <mergeCell ref="B2293:C2293"/>
    <mergeCell ref="D2293:H2293"/>
    <mergeCell ref="B2288:C2288"/>
    <mergeCell ref="D2288:H2288"/>
    <mergeCell ref="B2289:C2289"/>
    <mergeCell ref="D2289:H2289"/>
    <mergeCell ref="B2290:C2290"/>
    <mergeCell ref="D2290:H2290"/>
    <mergeCell ref="B2285:C2285"/>
    <mergeCell ref="D2285:H2285"/>
    <mergeCell ref="B2286:C2286"/>
    <mergeCell ref="F2286:H2286"/>
    <mergeCell ref="B2287:C2287"/>
    <mergeCell ref="D2287:H2287"/>
    <mergeCell ref="B2282:C2282"/>
    <mergeCell ref="G2282:H2282"/>
    <mergeCell ref="B2283:C2283"/>
    <mergeCell ref="D2283:H2283"/>
    <mergeCell ref="B2284:C2284"/>
    <mergeCell ref="D2284:E2284"/>
    <mergeCell ref="F2284:H2284"/>
    <mergeCell ref="A2279:B2279"/>
    <mergeCell ref="C2279:E2279"/>
    <mergeCell ref="F2279:H2279"/>
    <mergeCell ref="A2280:H2280"/>
    <mergeCell ref="A2281:H2281"/>
    <mergeCell ref="C2261:H2261"/>
    <mergeCell ref="C2262:H2262"/>
    <mergeCell ref="E2263:H2263"/>
    <mergeCell ref="C2277:H2277"/>
    <mergeCell ref="A2278:B2278"/>
    <mergeCell ref="C2278:E2278"/>
    <mergeCell ref="F2278:H2278"/>
    <mergeCell ref="A2258:C2258"/>
    <mergeCell ref="D2258:E2258"/>
    <mergeCell ref="F2258:H2258"/>
    <mergeCell ref="A2259:H2259"/>
    <mergeCell ref="C2260:H2260"/>
    <mergeCell ref="B2256:C2256"/>
    <mergeCell ref="D2256:E2257"/>
    <mergeCell ref="F2256:H2256"/>
    <mergeCell ref="B2257:C2257"/>
    <mergeCell ref="F2257:H2257"/>
    <mergeCell ref="B2254:C2254"/>
    <mergeCell ref="E2254:F2254"/>
    <mergeCell ref="G2254:H2254"/>
    <mergeCell ref="B2255:C2255"/>
    <mergeCell ref="D2255:E2255"/>
    <mergeCell ref="F2255:H2255"/>
    <mergeCell ref="B2251:E2251"/>
    <mergeCell ref="F2251:H2251"/>
    <mergeCell ref="B2252:C2252"/>
    <mergeCell ref="D2252:H2252"/>
    <mergeCell ref="B2253:C2253"/>
    <mergeCell ref="D2253:H2253"/>
    <mergeCell ref="B2248:C2248"/>
    <mergeCell ref="B2249:C2249"/>
    <mergeCell ref="D2249:H2249"/>
    <mergeCell ref="B2250:C2250"/>
    <mergeCell ref="D2250:H2250"/>
    <mergeCell ref="B2245:C2245"/>
    <mergeCell ref="D2245:H2245"/>
    <mergeCell ref="B2246:C2246"/>
    <mergeCell ref="D2246:H2246"/>
    <mergeCell ref="B2247:C2247"/>
    <mergeCell ref="D2247:H2247"/>
    <mergeCell ref="B2242:C2242"/>
    <mergeCell ref="D2242:H2242"/>
    <mergeCell ref="B2243:C2243"/>
    <mergeCell ref="F2243:H2243"/>
    <mergeCell ref="B2244:C2244"/>
    <mergeCell ref="D2244:H2244"/>
    <mergeCell ref="B2239:C2239"/>
    <mergeCell ref="G2239:H2239"/>
    <mergeCell ref="B2240:C2240"/>
    <mergeCell ref="D2240:H2240"/>
    <mergeCell ref="B2241:C2241"/>
    <mergeCell ref="D2241:E2241"/>
    <mergeCell ref="F2241:H2241"/>
    <mergeCell ref="A2236:B2236"/>
    <mergeCell ref="C2236:E2236"/>
    <mergeCell ref="F2236:H2236"/>
    <mergeCell ref="A2237:H2237"/>
    <mergeCell ref="A2238:H2238"/>
    <mergeCell ref="C2218:H2218"/>
    <mergeCell ref="C2219:H2219"/>
    <mergeCell ref="E2220:H2220"/>
    <mergeCell ref="C2234:H2234"/>
    <mergeCell ref="A2235:B2235"/>
    <mergeCell ref="C2235:E2235"/>
    <mergeCell ref="F2235:H2235"/>
    <mergeCell ref="A2215:C2215"/>
    <mergeCell ref="D2215:E2215"/>
    <mergeCell ref="F2215:H2215"/>
    <mergeCell ref="A2216:H2216"/>
    <mergeCell ref="C2217:H2217"/>
    <mergeCell ref="B2213:C2213"/>
    <mergeCell ref="D2213:E2214"/>
    <mergeCell ref="F2213:H2213"/>
    <mergeCell ref="B2214:C2214"/>
    <mergeCell ref="F2214:H2214"/>
    <mergeCell ref="B2211:C2211"/>
    <mergeCell ref="E2211:F2211"/>
    <mergeCell ref="G2211:H2211"/>
    <mergeCell ref="B2212:C2212"/>
    <mergeCell ref="D2212:E2212"/>
    <mergeCell ref="F2212:H2212"/>
    <mergeCell ref="B2208:E2208"/>
    <mergeCell ref="F2208:H2208"/>
    <mergeCell ref="B2209:C2209"/>
    <mergeCell ref="D2209:H2209"/>
    <mergeCell ref="B2210:C2210"/>
    <mergeCell ref="D2210:H2210"/>
    <mergeCell ref="B2205:C2205"/>
    <mergeCell ref="B2206:C2206"/>
    <mergeCell ref="D2206:H2206"/>
    <mergeCell ref="B2207:C2207"/>
    <mergeCell ref="D2207:H2207"/>
    <mergeCell ref="B2202:C2202"/>
    <mergeCell ref="D2202:H2202"/>
    <mergeCell ref="B2203:C2203"/>
    <mergeCell ref="D2203:H2203"/>
    <mergeCell ref="B2204:C2204"/>
    <mergeCell ref="D2204:H2204"/>
    <mergeCell ref="B2199:C2199"/>
    <mergeCell ref="D2199:H2199"/>
    <mergeCell ref="B2200:C2200"/>
    <mergeCell ref="F2200:H2200"/>
    <mergeCell ref="B2201:C2201"/>
    <mergeCell ref="D2201:H2201"/>
    <mergeCell ref="B2196:C2196"/>
    <mergeCell ref="G2196:H2196"/>
    <mergeCell ref="B2197:C2197"/>
    <mergeCell ref="D2197:H2197"/>
    <mergeCell ref="B2198:C2198"/>
    <mergeCell ref="D2198:E2198"/>
    <mergeCell ref="F2198:H2198"/>
    <mergeCell ref="A2193:B2193"/>
    <mergeCell ref="C2193:E2193"/>
    <mergeCell ref="F2193:H2193"/>
    <mergeCell ref="A2194:H2194"/>
    <mergeCell ref="A2195:H2195"/>
    <mergeCell ref="C2175:H2175"/>
    <mergeCell ref="C2176:H2176"/>
    <mergeCell ref="E2177:H2177"/>
    <mergeCell ref="C2191:H2191"/>
    <mergeCell ref="A2192:B2192"/>
    <mergeCell ref="C2192:E2192"/>
    <mergeCell ref="F2192:H2192"/>
    <mergeCell ref="A2172:C2172"/>
    <mergeCell ref="D2172:E2172"/>
    <mergeCell ref="F2172:H2172"/>
    <mergeCell ref="A2173:H2173"/>
    <mergeCell ref="C2174:H2174"/>
    <mergeCell ref="B2170:C2170"/>
    <mergeCell ref="D2170:E2171"/>
    <mergeCell ref="F2170:H2170"/>
    <mergeCell ref="B2171:C2171"/>
    <mergeCell ref="F2171:H2171"/>
    <mergeCell ref="B2168:C2168"/>
    <mergeCell ref="E2168:F2168"/>
    <mergeCell ref="G2168:H2168"/>
    <mergeCell ref="B2169:C2169"/>
    <mergeCell ref="D2169:E2169"/>
    <mergeCell ref="F2169:H2169"/>
    <mergeCell ref="B2165:E2165"/>
    <mergeCell ref="F2165:H2165"/>
    <mergeCell ref="B2166:C2166"/>
    <mergeCell ref="D2166:H2166"/>
    <mergeCell ref="B2167:C2167"/>
    <mergeCell ref="D2167:H2167"/>
    <mergeCell ref="B2162:C2162"/>
    <mergeCell ref="B2163:C2163"/>
    <mergeCell ref="D2163:H2163"/>
    <mergeCell ref="B2164:C2164"/>
    <mergeCell ref="D2164:H2164"/>
    <mergeCell ref="B2159:C2159"/>
    <mergeCell ref="D2159:H2159"/>
    <mergeCell ref="B2160:C2160"/>
    <mergeCell ref="D2160:H2160"/>
    <mergeCell ref="B2161:C2161"/>
    <mergeCell ref="D2161:H2161"/>
    <mergeCell ref="B2156:C2156"/>
    <mergeCell ref="D2156:H2156"/>
    <mergeCell ref="B2157:C2157"/>
    <mergeCell ref="F2157:H2157"/>
    <mergeCell ref="B2158:C2158"/>
    <mergeCell ref="D2158:H2158"/>
    <mergeCell ref="B2153:C2153"/>
    <mergeCell ref="G2153:H2153"/>
    <mergeCell ref="B2154:C2154"/>
    <mergeCell ref="D2154:H2154"/>
    <mergeCell ref="B2155:C2155"/>
    <mergeCell ref="D2155:E2155"/>
    <mergeCell ref="F2155:H2155"/>
    <mergeCell ref="A2150:B2150"/>
    <mergeCell ref="C2150:E2150"/>
    <mergeCell ref="F2150:H2150"/>
    <mergeCell ref="A2151:H2151"/>
    <mergeCell ref="A2152:H2152"/>
    <mergeCell ref="C2132:H2132"/>
    <mergeCell ref="C2133:H2133"/>
    <mergeCell ref="E2134:H2134"/>
    <mergeCell ref="C2148:H2148"/>
    <mergeCell ref="A2149:B2149"/>
    <mergeCell ref="C2149:E2149"/>
    <mergeCell ref="F2149:H2149"/>
    <mergeCell ref="A2129:C2129"/>
    <mergeCell ref="D2129:E2129"/>
    <mergeCell ref="F2129:H2129"/>
    <mergeCell ref="A2130:H2130"/>
    <mergeCell ref="C2131:H2131"/>
    <mergeCell ref="B2127:C2127"/>
    <mergeCell ref="D2127:E2128"/>
    <mergeCell ref="F2127:H2127"/>
    <mergeCell ref="B2128:C2128"/>
    <mergeCell ref="F2128:H2128"/>
    <mergeCell ref="B2125:C2125"/>
    <mergeCell ref="E2125:F2125"/>
    <mergeCell ref="G2125:H2125"/>
    <mergeCell ref="B2126:C2126"/>
    <mergeCell ref="D2126:E2126"/>
    <mergeCell ref="F2126:H2126"/>
    <mergeCell ref="B2122:E2122"/>
    <mergeCell ref="F2122:H2122"/>
    <mergeCell ref="B2123:C2123"/>
    <mergeCell ref="D2123:H2123"/>
    <mergeCell ref="B2124:C2124"/>
    <mergeCell ref="D2124:H2124"/>
    <mergeCell ref="B2119:C2119"/>
    <mergeCell ref="B2120:C2120"/>
    <mergeCell ref="D2120:H2120"/>
    <mergeCell ref="B2121:C2121"/>
    <mergeCell ref="D2121:H2121"/>
    <mergeCell ref="B2116:C2116"/>
    <mergeCell ref="D2116:H2116"/>
    <mergeCell ref="B2117:C2117"/>
    <mergeCell ref="D2117:H2117"/>
    <mergeCell ref="B2118:C2118"/>
    <mergeCell ref="D2118:H2118"/>
    <mergeCell ref="B2113:C2113"/>
    <mergeCell ref="D2113:H2113"/>
    <mergeCell ref="B2114:C2114"/>
    <mergeCell ref="F2114:H2114"/>
    <mergeCell ref="B2115:C2115"/>
    <mergeCell ref="D2115:H2115"/>
    <mergeCell ref="B2110:C2110"/>
    <mergeCell ref="G2110:H2110"/>
    <mergeCell ref="B2111:C2111"/>
    <mergeCell ref="D2111:H2111"/>
    <mergeCell ref="B2112:C2112"/>
    <mergeCell ref="D2112:E2112"/>
    <mergeCell ref="F2112:H2112"/>
    <mergeCell ref="A2107:B2107"/>
    <mergeCell ref="C2107:E2107"/>
    <mergeCell ref="F2107:H2107"/>
    <mergeCell ref="A2108:H2108"/>
    <mergeCell ref="A2109:H2109"/>
    <mergeCell ref="C2089:H2089"/>
    <mergeCell ref="C2090:H2090"/>
    <mergeCell ref="E2091:H2091"/>
    <mergeCell ref="C2105:H2105"/>
    <mergeCell ref="A2106:B2106"/>
    <mergeCell ref="C2106:E2106"/>
    <mergeCell ref="F2106:H2106"/>
    <mergeCell ref="A2086:C2086"/>
    <mergeCell ref="D2086:E2086"/>
    <mergeCell ref="F2086:H2086"/>
    <mergeCell ref="A2087:H2087"/>
    <mergeCell ref="C2088:H2088"/>
    <mergeCell ref="B2084:C2084"/>
    <mergeCell ref="D2084:E2085"/>
    <mergeCell ref="F2084:H2084"/>
    <mergeCell ref="B2085:C2085"/>
    <mergeCell ref="F2085:H2085"/>
    <mergeCell ref="B2082:C2082"/>
    <mergeCell ref="E2082:F2082"/>
    <mergeCell ref="G2082:H2082"/>
    <mergeCell ref="B2083:C2083"/>
    <mergeCell ref="D2083:E2083"/>
    <mergeCell ref="F2083:H2083"/>
    <mergeCell ref="B2079:E2079"/>
    <mergeCell ref="F2079:H2079"/>
    <mergeCell ref="B2080:C2080"/>
    <mergeCell ref="D2080:H2080"/>
    <mergeCell ref="B2081:C2081"/>
    <mergeCell ref="D2081:H2081"/>
    <mergeCell ref="B2076:C2076"/>
    <mergeCell ref="B2077:C2077"/>
    <mergeCell ref="D2077:H2077"/>
    <mergeCell ref="B2078:C2078"/>
    <mergeCell ref="D2078:H2078"/>
    <mergeCell ref="B2073:C2073"/>
    <mergeCell ref="D2073:H2073"/>
    <mergeCell ref="B2074:C2074"/>
    <mergeCell ref="D2074:H2074"/>
    <mergeCell ref="B2075:C2075"/>
    <mergeCell ref="D2075:H2075"/>
    <mergeCell ref="B2070:C2070"/>
    <mergeCell ref="D2070:H2070"/>
    <mergeCell ref="B2071:C2071"/>
    <mergeCell ref="F2071:H2071"/>
    <mergeCell ref="B2072:C2072"/>
    <mergeCell ref="D2072:H2072"/>
    <mergeCell ref="B2067:C2067"/>
    <mergeCell ref="G2067:H2067"/>
    <mergeCell ref="B2068:C2068"/>
    <mergeCell ref="D2068:H2068"/>
    <mergeCell ref="B2069:C2069"/>
    <mergeCell ref="D2069:E2069"/>
    <mergeCell ref="F2069:H2069"/>
    <mergeCell ref="A2064:B2064"/>
    <mergeCell ref="C2064:E2064"/>
    <mergeCell ref="F2064:H2064"/>
    <mergeCell ref="A2065:H2065"/>
    <mergeCell ref="A2066:H2066"/>
    <mergeCell ref="C2046:H2046"/>
    <mergeCell ref="C2047:H2047"/>
    <mergeCell ref="E2048:H2048"/>
    <mergeCell ref="C2062:H2062"/>
    <mergeCell ref="A2063:B2063"/>
    <mergeCell ref="C2063:E2063"/>
    <mergeCell ref="F2063:H2063"/>
    <mergeCell ref="A2043:C2043"/>
    <mergeCell ref="D2043:E2043"/>
    <mergeCell ref="F2043:H2043"/>
    <mergeCell ref="A2044:H2044"/>
    <mergeCell ref="C2045:H2045"/>
    <mergeCell ref="B2041:C2041"/>
    <mergeCell ref="D2041:E2042"/>
    <mergeCell ref="F2041:H2041"/>
    <mergeCell ref="B2042:C2042"/>
    <mergeCell ref="F2042:H2042"/>
    <mergeCell ref="B2039:C2039"/>
    <mergeCell ref="E2039:F2039"/>
    <mergeCell ref="G2039:H2039"/>
    <mergeCell ref="B2040:C2040"/>
    <mergeCell ref="D2040:E2040"/>
    <mergeCell ref="F2040:H2040"/>
    <mergeCell ref="B2036:E2036"/>
    <mergeCell ref="F2036:H2036"/>
    <mergeCell ref="B2037:C2037"/>
    <mergeCell ref="D2037:H2037"/>
    <mergeCell ref="B2038:C2038"/>
    <mergeCell ref="D2038:H2038"/>
    <mergeCell ref="B2033:C2033"/>
    <mergeCell ref="B2034:C2034"/>
    <mergeCell ref="D2034:H2034"/>
    <mergeCell ref="B2035:C2035"/>
    <mergeCell ref="D2035:H2035"/>
    <mergeCell ref="B2030:C2030"/>
    <mergeCell ref="D2030:H2030"/>
    <mergeCell ref="B2031:C2031"/>
    <mergeCell ref="D2031:H2031"/>
    <mergeCell ref="B2032:C2032"/>
    <mergeCell ref="D2032:H2032"/>
    <mergeCell ref="B2027:C2027"/>
    <mergeCell ref="D2027:H2027"/>
    <mergeCell ref="B2028:C2028"/>
    <mergeCell ref="F2028:H2028"/>
    <mergeCell ref="B2029:C2029"/>
    <mergeCell ref="D2029:H2029"/>
    <mergeCell ref="B2024:C2024"/>
    <mergeCell ref="G2024:H2024"/>
    <mergeCell ref="B2025:C2025"/>
    <mergeCell ref="D2025:H2025"/>
    <mergeCell ref="B2026:C2026"/>
    <mergeCell ref="D2026:E2026"/>
    <mergeCell ref="F2026:H2026"/>
    <mergeCell ref="A2021:B2021"/>
    <mergeCell ref="C2021:E2021"/>
    <mergeCell ref="F2021:H2021"/>
    <mergeCell ref="A2022:H2022"/>
    <mergeCell ref="A2023:H2023"/>
    <mergeCell ref="C2003:H2003"/>
    <mergeCell ref="C2004:H2004"/>
    <mergeCell ref="E2005:H2005"/>
    <mergeCell ref="C2019:H2019"/>
    <mergeCell ref="A2020:B2020"/>
    <mergeCell ref="C2020:E2020"/>
    <mergeCell ref="F2020:H2020"/>
    <mergeCell ref="A2000:C2000"/>
    <mergeCell ref="D2000:E2000"/>
    <mergeCell ref="F2000:H2000"/>
    <mergeCell ref="A2001:H2001"/>
    <mergeCell ref="C2002:H2002"/>
    <mergeCell ref="B1998:C1998"/>
    <mergeCell ref="D1998:E1999"/>
    <mergeCell ref="F1998:H1998"/>
    <mergeCell ref="B1999:C1999"/>
    <mergeCell ref="F1999:H1999"/>
    <mergeCell ref="B1996:C1996"/>
    <mergeCell ref="E1996:F1996"/>
    <mergeCell ref="G1996:H1996"/>
    <mergeCell ref="B1997:C1997"/>
    <mergeCell ref="D1997:E1997"/>
    <mergeCell ref="F1997:H1997"/>
    <mergeCell ref="B1993:E1993"/>
    <mergeCell ref="F1993:H1993"/>
    <mergeCell ref="B1994:C1994"/>
    <mergeCell ref="D1994:H1994"/>
    <mergeCell ref="B1995:C1995"/>
    <mergeCell ref="D1995:H1995"/>
    <mergeCell ref="B1990:C1990"/>
    <mergeCell ref="B1991:C1991"/>
    <mergeCell ref="D1991:H1991"/>
    <mergeCell ref="B1992:C1992"/>
    <mergeCell ref="D1992:H1992"/>
    <mergeCell ref="B1987:C1987"/>
    <mergeCell ref="D1987:H1987"/>
    <mergeCell ref="B1988:C1988"/>
    <mergeCell ref="D1988:H1988"/>
    <mergeCell ref="B1989:C1989"/>
    <mergeCell ref="D1989:H1989"/>
    <mergeCell ref="B1984:C1984"/>
    <mergeCell ref="D1984:H1984"/>
    <mergeCell ref="B1985:C1985"/>
    <mergeCell ref="F1985:H1985"/>
    <mergeCell ref="B1986:C1986"/>
    <mergeCell ref="D1986:H1986"/>
    <mergeCell ref="B1981:C1981"/>
    <mergeCell ref="G1981:H1981"/>
    <mergeCell ref="B1982:C1982"/>
    <mergeCell ref="D1982:H1982"/>
    <mergeCell ref="B1983:C1983"/>
    <mergeCell ref="D1983:E1983"/>
    <mergeCell ref="F1983:H1983"/>
    <mergeCell ref="A1978:B1978"/>
    <mergeCell ref="C1978:E1978"/>
    <mergeCell ref="F1978:H1978"/>
    <mergeCell ref="A1979:H1979"/>
    <mergeCell ref="A1980:H1980"/>
    <mergeCell ref="C1960:H1960"/>
    <mergeCell ref="C1961:H1961"/>
    <mergeCell ref="E1962:H1962"/>
    <mergeCell ref="C1976:H1976"/>
    <mergeCell ref="A1977:B1977"/>
    <mergeCell ref="C1977:E1977"/>
    <mergeCell ref="F1977:H1977"/>
    <mergeCell ref="A1957:C1957"/>
    <mergeCell ref="D1957:E1957"/>
    <mergeCell ref="F1957:H1957"/>
    <mergeCell ref="A1958:H1958"/>
    <mergeCell ref="C1959:H1959"/>
    <mergeCell ref="B1955:C1955"/>
    <mergeCell ref="D1955:E1956"/>
    <mergeCell ref="F1955:H1955"/>
    <mergeCell ref="B1956:C1956"/>
    <mergeCell ref="F1956:H1956"/>
    <mergeCell ref="B1953:C1953"/>
    <mergeCell ref="E1953:F1953"/>
    <mergeCell ref="G1953:H1953"/>
    <mergeCell ref="B1954:C1954"/>
    <mergeCell ref="D1954:E1954"/>
    <mergeCell ref="F1954:H1954"/>
    <mergeCell ref="B1950:E1950"/>
    <mergeCell ref="F1950:H1950"/>
    <mergeCell ref="B1951:C1951"/>
    <mergeCell ref="D1951:H1951"/>
    <mergeCell ref="B1952:C1952"/>
    <mergeCell ref="D1952:H1952"/>
    <mergeCell ref="B1947:C1947"/>
    <mergeCell ref="B1948:C1948"/>
    <mergeCell ref="D1948:H1948"/>
    <mergeCell ref="B1949:C1949"/>
    <mergeCell ref="D1949:H1949"/>
    <mergeCell ref="B1944:C1944"/>
    <mergeCell ref="D1944:H1944"/>
    <mergeCell ref="B1945:C1945"/>
    <mergeCell ref="D1945:H1945"/>
    <mergeCell ref="B1946:C1946"/>
    <mergeCell ref="D1946:H1946"/>
    <mergeCell ref="B1941:C1941"/>
    <mergeCell ref="D1941:H1941"/>
    <mergeCell ref="B1942:C1942"/>
    <mergeCell ref="F1942:H1942"/>
    <mergeCell ref="B1943:C1943"/>
    <mergeCell ref="D1943:H1943"/>
    <mergeCell ref="B1938:C1938"/>
    <mergeCell ref="G1938:H1938"/>
    <mergeCell ref="B1939:C1939"/>
    <mergeCell ref="D1939:H1939"/>
    <mergeCell ref="B1940:C1940"/>
    <mergeCell ref="D1940:E1940"/>
    <mergeCell ref="F1940:H1940"/>
    <mergeCell ref="A1935:B1935"/>
    <mergeCell ref="C1935:E1935"/>
    <mergeCell ref="F1935:H1935"/>
    <mergeCell ref="A1936:H1936"/>
    <mergeCell ref="A1937:H1937"/>
    <mergeCell ref="C1917:H1917"/>
    <mergeCell ref="C1918:H1918"/>
    <mergeCell ref="E1919:H1919"/>
    <mergeCell ref="C1933:H1933"/>
    <mergeCell ref="A1934:B1934"/>
    <mergeCell ref="C1934:E1934"/>
    <mergeCell ref="F1934:H1934"/>
    <mergeCell ref="A1914:C1914"/>
    <mergeCell ref="D1914:E1914"/>
    <mergeCell ref="F1914:H1914"/>
    <mergeCell ref="A1915:H1915"/>
    <mergeCell ref="C1916:H1916"/>
    <mergeCell ref="B1912:C1912"/>
    <mergeCell ref="D1912:E1913"/>
    <mergeCell ref="F1912:H1912"/>
    <mergeCell ref="B1913:C1913"/>
    <mergeCell ref="F1913:H1913"/>
    <mergeCell ref="B1910:C1910"/>
    <mergeCell ref="E1910:F1910"/>
    <mergeCell ref="G1910:H1910"/>
    <mergeCell ref="B1911:C1911"/>
    <mergeCell ref="D1911:E1911"/>
    <mergeCell ref="F1911:H1911"/>
    <mergeCell ref="B1907:E1907"/>
    <mergeCell ref="F1907:H1907"/>
    <mergeCell ref="B1908:C1908"/>
    <mergeCell ref="D1908:H1908"/>
    <mergeCell ref="B1909:C1909"/>
    <mergeCell ref="D1909:H1909"/>
    <mergeCell ref="B1904:C1904"/>
    <mergeCell ref="B1905:C1905"/>
    <mergeCell ref="D1905:H1905"/>
    <mergeCell ref="B1906:C1906"/>
    <mergeCell ref="D1906:H1906"/>
    <mergeCell ref="B1901:C1901"/>
    <mergeCell ref="D1901:H1901"/>
    <mergeCell ref="B1902:C1902"/>
    <mergeCell ref="D1902:H1902"/>
    <mergeCell ref="B1903:C1903"/>
    <mergeCell ref="D1903:H1903"/>
    <mergeCell ref="B1898:C1898"/>
    <mergeCell ref="D1898:H1898"/>
    <mergeCell ref="B1899:C1899"/>
    <mergeCell ref="F1899:H1899"/>
    <mergeCell ref="B1900:C1900"/>
    <mergeCell ref="D1900:H1900"/>
    <mergeCell ref="B1895:C1895"/>
    <mergeCell ref="G1895:H1895"/>
    <mergeCell ref="B1896:C1896"/>
    <mergeCell ref="D1896:H1896"/>
    <mergeCell ref="B1897:C1897"/>
    <mergeCell ref="D1897:E1897"/>
    <mergeCell ref="F1897:H1897"/>
    <mergeCell ref="A1892:B1892"/>
    <mergeCell ref="C1892:E1892"/>
    <mergeCell ref="F1892:H1892"/>
    <mergeCell ref="A1893:H1893"/>
    <mergeCell ref="A1894:H1894"/>
    <mergeCell ref="C1874:H1874"/>
    <mergeCell ref="C1875:H1875"/>
    <mergeCell ref="E1876:H1876"/>
    <mergeCell ref="C1890:H1890"/>
    <mergeCell ref="A1891:B1891"/>
    <mergeCell ref="C1891:E1891"/>
    <mergeCell ref="F1891:H1891"/>
    <mergeCell ref="A1871:C1871"/>
    <mergeCell ref="D1871:E1871"/>
    <mergeCell ref="F1871:H1871"/>
    <mergeCell ref="A1872:H1872"/>
    <mergeCell ref="C1873:H1873"/>
    <mergeCell ref="B1869:C1869"/>
    <mergeCell ref="D1869:E1870"/>
    <mergeCell ref="F1869:H1869"/>
    <mergeCell ref="B1870:C1870"/>
    <mergeCell ref="F1870:H1870"/>
    <mergeCell ref="B1867:C1867"/>
    <mergeCell ref="E1867:F1867"/>
    <mergeCell ref="G1867:H1867"/>
    <mergeCell ref="B1868:C1868"/>
    <mergeCell ref="D1868:E1868"/>
    <mergeCell ref="F1868:H1868"/>
    <mergeCell ref="B1864:E1864"/>
    <mergeCell ref="F1864:H1864"/>
    <mergeCell ref="B1865:C1865"/>
    <mergeCell ref="D1865:H1865"/>
    <mergeCell ref="B1866:C1866"/>
    <mergeCell ref="D1866:H1866"/>
    <mergeCell ref="B1861:C1861"/>
    <mergeCell ref="B1862:C1862"/>
    <mergeCell ref="D1862:H1862"/>
    <mergeCell ref="B1863:C1863"/>
    <mergeCell ref="D1863:H1863"/>
    <mergeCell ref="B1858:C1858"/>
    <mergeCell ref="D1858:H1858"/>
    <mergeCell ref="B1859:C1859"/>
    <mergeCell ref="D1859:H1859"/>
    <mergeCell ref="B1860:C1860"/>
    <mergeCell ref="D1860:H1860"/>
    <mergeCell ref="B1855:C1855"/>
    <mergeCell ref="D1855:H1855"/>
    <mergeCell ref="B1856:C1856"/>
    <mergeCell ref="F1856:H1856"/>
    <mergeCell ref="B1857:C1857"/>
    <mergeCell ref="D1857:H1857"/>
    <mergeCell ref="B1852:C1852"/>
    <mergeCell ref="G1852:H1852"/>
    <mergeCell ref="B1853:C1853"/>
    <mergeCell ref="D1853:H1853"/>
    <mergeCell ref="B1854:C1854"/>
    <mergeCell ref="D1854:E1854"/>
    <mergeCell ref="F1854:H1854"/>
    <mergeCell ref="A1849:B1849"/>
    <mergeCell ref="C1849:E1849"/>
    <mergeCell ref="F1849:H1849"/>
    <mergeCell ref="A1850:H1850"/>
    <mergeCell ref="A1851:H1851"/>
    <mergeCell ref="C1831:H1831"/>
    <mergeCell ref="C1832:H1832"/>
    <mergeCell ref="E1833:H1833"/>
    <mergeCell ref="C1847:H1847"/>
    <mergeCell ref="A1848:B1848"/>
    <mergeCell ref="C1848:E1848"/>
    <mergeCell ref="F1848:H1848"/>
    <mergeCell ref="A1828:C1828"/>
    <mergeCell ref="D1828:E1828"/>
    <mergeCell ref="F1828:H1828"/>
    <mergeCell ref="A1829:H1829"/>
    <mergeCell ref="C1830:H1830"/>
    <mergeCell ref="B1826:C1826"/>
    <mergeCell ref="D1826:E1827"/>
    <mergeCell ref="F1826:H1826"/>
    <mergeCell ref="B1827:C1827"/>
    <mergeCell ref="F1827:H1827"/>
    <mergeCell ref="B1824:C1824"/>
    <mergeCell ref="E1824:F1824"/>
    <mergeCell ref="G1824:H1824"/>
    <mergeCell ref="B1825:C1825"/>
    <mergeCell ref="D1825:E1825"/>
    <mergeCell ref="F1825:H1825"/>
    <mergeCell ref="B1821:E1821"/>
    <mergeCell ref="F1821:H1821"/>
    <mergeCell ref="B1822:C1822"/>
    <mergeCell ref="D1822:H1822"/>
    <mergeCell ref="B1823:C1823"/>
    <mergeCell ref="D1823:H1823"/>
    <mergeCell ref="B1818:C1818"/>
    <mergeCell ref="B1819:C1819"/>
    <mergeCell ref="D1819:H1819"/>
    <mergeCell ref="B1820:C1820"/>
    <mergeCell ref="D1820:H1820"/>
    <mergeCell ref="B1815:C1815"/>
    <mergeCell ref="D1815:H1815"/>
    <mergeCell ref="B1816:C1816"/>
    <mergeCell ref="D1816:H1816"/>
    <mergeCell ref="B1817:C1817"/>
    <mergeCell ref="D1817:H1817"/>
    <mergeCell ref="B1812:C1812"/>
    <mergeCell ref="D1812:H1812"/>
    <mergeCell ref="B1813:C1813"/>
    <mergeCell ref="F1813:H1813"/>
    <mergeCell ref="B1814:C1814"/>
    <mergeCell ref="D1814:H1814"/>
    <mergeCell ref="B1809:C1809"/>
    <mergeCell ref="G1809:H1809"/>
    <mergeCell ref="B1810:C1810"/>
    <mergeCell ref="D1810:H1810"/>
    <mergeCell ref="B1811:C1811"/>
    <mergeCell ref="D1811:E1811"/>
    <mergeCell ref="F1811:H1811"/>
    <mergeCell ref="A1806:B1806"/>
    <mergeCell ref="C1806:E1806"/>
    <mergeCell ref="F1806:H1806"/>
    <mergeCell ref="A1807:H1807"/>
    <mergeCell ref="A1808:H1808"/>
    <mergeCell ref="C1788:H1788"/>
    <mergeCell ref="C1789:H1789"/>
    <mergeCell ref="E1790:H1790"/>
    <mergeCell ref="C1804:H1804"/>
    <mergeCell ref="A1805:B1805"/>
    <mergeCell ref="C1805:E1805"/>
    <mergeCell ref="F1805:H1805"/>
    <mergeCell ref="A1785:C1785"/>
    <mergeCell ref="D1785:E1785"/>
    <mergeCell ref="F1785:H1785"/>
    <mergeCell ref="A1786:H1786"/>
    <mergeCell ref="C1787:H1787"/>
    <mergeCell ref="B1783:C1783"/>
    <mergeCell ref="D1783:E1784"/>
    <mergeCell ref="F1783:H1783"/>
    <mergeCell ref="B1784:C1784"/>
    <mergeCell ref="F1784:H1784"/>
    <mergeCell ref="B1781:C1781"/>
    <mergeCell ref="E1781:F1781"/>
    <mergeCell ref="G1781:H1781"/>
    <mergeCell ref="B1782:C1782"/>
    <mergeCell ref="D1782:E1782"/>
    <mergeCell ref="F1782:H1782"/>
    <mergeCell ref="B1778:E1778"/>
    <mergeCell ref="F1778:H1778"/>
    <mergeCell ref="B1779:C1779"/>
    <mergeCell ref="D1779:H1779"/>
    <mergeCell ref="B1780:C1780"/>
    <mergeCell ref="D1780:H1780"/>
    <mergeCell ref="B1775:C1775"/>
    <mergeCell ref="B1776:C1776"/>
    <mergeCell ref="D1776:H1776"/>
    <mergeCell ref="B1777:C1777"/>
    <mergeCell ref="D1777:H1777"/>
    <mergeCell ref="B1772:C1772"/>
    <mergeCell ref="D1772:H1772"/>
    <mergeCell ref="B1773:C1773"/>
    <mergeCell ref="D1773:H1773"/>
    <mergeCell ref="B1774:C1774"/>
    <mergeCell ref="D1774:H1774"/>
    <mergeCell ref="B1769:C1769"/>
    <mergeCell ref="D1769:H1769"/>
    <mergeCell ref="B1770:C1770"/>
    <mergeCell ref="F1770:H1770"/>
    <mergeCell ref="B1771:C1771"/>
    <mergeCell ref="D1771:H1771"/>
    <mergeCell ref="B1766:C1766"/>
    <mergeCell ref="G1766:H1766"/>
    <mergeCell ref="B1767:C1767"/>
    <mergeCell ref="D1767:H1767"/>
    <mergeCell ref="B1768:C1768"/>
    <mergeCell ref="D1768:E1768"/>
    <mergeCell ref="F1768:H1768"/>
    <mergeCell ref="A1763:B1763"/>
    <mergeCell ref="C1763:E1763"/>
    <mergeCell ref="F1763:H1763"/>
    <mergeCell ref="A1764:H1764"/>
    <mergeCell ref="A1765:H1765"/>
    <mergeCell ref="C1745:H1745"/>
    <mergeCell ref="C1746:H1746"/>
    <mergeCell ref="E1747:H1747"/>
    <mergeCell ref="C1761:H1761"/>
    <mergeCell ref="A1762:B1762"/>
    <mergeCell ref="C1762:E1762"/>
    <mergeCell ref="F1762:H1762"/>
    <mergeCell ref="A1742:C1742"/>
    <mergeCell ref="D1742:E1742"/>
    <mergeCell ref="F1742:H1742"/>
    <mergeCell ref="A1743:H1743"/>
    <mergeCell ref="C1744:H1744"/>
    <mergeCell ref="B1740:C1740"/>
    <mergeCell ref="D1740:E1741"/>
    <mergeCell ref="F1740:H1740"/>
    <mergeCell ref="B1741:C1741"/>
    <mergeCell ref="F1741:H1741"/>
    <mergeCell ref="B1738:C1738"/>
    <mergeCell ref="E1738:F1738"/>
    <mergeCell ref="G1738:H1738"/>
    <mergeCell ref="B1739:C1739"/>
    <mergeCell ref="D1739:E1739"/>
    <mergeCell ref="F1739:H1739"/>
    <mergeCell ref="B1735:E1735"/>
    <mergeCell ref="F1735:H1735"/>
    <mergeCell ref="B1736:C1736"/>
    <mergeCell ref="D1736:H1736"/>
    <mergeCell ref="B1737:C1737"/>
    <mergeCell ref="D1737:H1737"/>
    <mergeCell ref="B1732:C1732"/>
    <mergeCell ref="B1733:C1733"/>
    <mergeCell ref="D1733:H1733"/>
    <mergeCell ref="B1734:C1734"/>
    <mergeCell ref="D1734:H1734"/>
    <mergeCell ref="B1729:C1729"/>
    <mergeCell ref="D1729:H1729"/>
    <mergeCell ref="B1730:C1730"/>
    <mergeCell ref="D1730:H1730"/>
    <mergeCell ref="B1731:C1731"/>
    <mergeCell ref="D1731:H1731"/>
    <mergeCell ref="B1726:C1726"/>
    <mergeCell ref="D1726:H1726"/>
    <mergeCell ref="B1727:C1727"/>
    <mergeCell ref="F1727:H1727"/>
    <mergeCell ref="B1728:C1728"/>
    <mergeCell ref="D1728:H1728"/>
    <mergeCell ref="B1723:C1723"/>
    <mergeCell ref="G1723:H1723"/>
    <mergeCell ref="B1724:C1724"/>
    <mergeCell ref="D1724:H1724"/>
    <mergeCell ref="B1725:C1725"/>
    <mergeCell ref="D1725:E1725"/>
    <mergeCell ref="F1725:H1725"/>
    <mergeCell ref="A1720:B1720"/>
    <mergeCell ref="C1720:E1720"/>
    <mergeCell ref="F1720:H1720"/>
    <mergeCell ref="A1721:H1721"/>
    <mergeCell ref="A1722:H1722"/>
    <mergeCell ref="C1702:H1702"/>
    <mergeCell ref="C1703:H1703"/>
    <mergeCell ref="E1704:H1704"/>
    <mergeCell ref="C1718:H1718"/>
    <mergeCell ref="A1719:B1719"/>
    <mergeCell ref="C1719:E1719"/>
    <mergeCell ref="F1719:H1719"/>
    <mergeCell ref="A1699:C1699"/>
    <mergeCell ref="D1699:E1699"/>
    <mergeCell ref="F1699:H1699"/>
    <mergeCell ref="A1700:H1700"/>
    <mergeCell ref="C1701:H1701"/>
    <mergeCell ref="B1697:C1697"/>
    <mergeCell ref="D1697:E1698"/>
    <mergeCell ref="F1697:H1697"/>
    <mergeCell ref="B1698:C1698"/>
    <mergeCell ref="F1698:H1698"/>
    <mergeCell ref="B1695:C1695"/>
    <mergeCell ref="E1695:F1695"/>
    <mergeCell ref="G1695:H1695"/>
    <mergeCell ref="B1696:C1696"/>
    <mergeCell ref="D1696:E1696"/>
    <mergeCell ref="F1696:H1696"/>
    <mergeCell ref="B1692:E1692"/>
    <mergeCell ref="F1692:H1692"/>
    <mergeCell ref="B1693:C1693"/>
    <mergeCell ref="D1693:H1693"/>
    <mergeCell ref="B1694:C1694"/>
    <mergeCell ref="D1694:H1694"/>
    <mergeCell ref="B1689:C1689"/>
    <mergeCell ref="B1690:C1690"/>
    <mergeCell ref="D1690:H1690"/>
    <mergeCell ref="B1691:C1691"/>
    <mergeCell ref="D1691:H1691"/>
    <mergeCell ref="B1686:C1686"/>
    <mergeCell ref="D1686:H1686"/>
    <mergeCell ref="B1687:C1687"/>
    <mergeCell ref="D1687:H1687"/>
    <mergeCell ref="B1688:C1688"/>
    <mergeCell ref="D1688:H1688"/>
    <mergeCell ref="B1683:C1683"/>
    <mergeCell ref="D1683:H1683"/>
    <mergeCell ref="B1684:C1684"/>
    <mergeCell ref="F1684:H1684"/>
    <mergeCell ref="B1685:C1685"/>
    <mergeCell ref="D1685:H1685"/>
    <mergeCell ref="B1680:C1680"/>
    <mergeCell ref="G1680:H1680"/>
    <mergeCell ref="B1681:C1681"/>
    <mergeCell ref="D1681:H1681"/>
    <mergeCell ref="B1682:C1682"/>
    <mergeCell ref="D1682:E1682"/>
    <mergeCell ref="F1682:H1682"/>
    <mergeCell ref="A1677:B1677"/>
    <mergeCell ref="C1677:E1677"/>
    <mergeCell ref="F1677:H1677"/>
    <mergeCell ref="A1678:H1678"/>
    <mergeCell ref="A1679:H1679"/>
    <mergeCell ref="C1659:H1659"/>
    <mergeCell ref="C1660:H1660"/>
    <mergeCell ref="E1661:H1661"/>
    <mergeCell ref="C1675:H1675"/>
    <mergeCell ref="A1676:B1676"/>
    <mergeCell ref="C1676:E1676"/>
    <mergeCell ref="F1676:H1676"/>
    <mergeCell ref="A1656:C1656"/>
    <mergeCell ref="D1656:E1656"/>
    <mergeCell ref="F1656:H1656"/>
    <mergeCell ref="A1657:H1657"/>
    <mergeCell ref="C1658:H1658"/>
    <mergeCell ref="B1654:C1654"/>
    <mergeCell ref="D1654:E1655"/>
    <mergeCell ref="F1654:H1654"/>
    <mergeCell ref="B1655:C1655"/>
    <mergeCell ref="F1655:H1655"/>
    <mergeCell ref="B1652:C1652"/>
    <mergeCell ref="E1652:F1652"/>
    <mergeCell ref="G1652:H1652"/>
    <mergeCell ref="B1653:C1653"/>
    <mergeCell ref="D1653:E1653"/>
    <mergeCell ref="F1653:H1653"/>
    <mergeCell ref="B1649:E1649"/>
    <mergeCell ref="F1649:H1649"/>
    <mergeCell ref="B1650:C1650"/>
    <mergeCell ref="D1650:H1650"/>
    <mergeCell ref="B1651:C1651"/>
    <mergeCell ref="D1651:H1651"/>
    <mergeCell ref="B1646:C1646"/>
    <mergeCell ref="B1647:C1647"/>
    <mergeCell ref="D1647:H1647"/>
    <mergeCell ref="B1648:C1648"/>
    <mergeCell ref="D1648:H1648"/>
    <mergeCell ref="B1643:C1643"/>
    <mergeCell ref="D1643:H1643"/>
    <mergeCell ref="B1644:C1644"/>
    <mergeCell ref="D1644:H1644"/>
    <mergeCell ref="B1645:C1645"/>
    <mergeCell ref="D1645:H1645"/>
    <mergeCell ref="B1640:C1640"/>
    <mergeCell ref="D1640:H1640"/>
    <mergeCell ref="B1641:C1641"/>
    <mergeCell ref="F1641:H1641"/>
    <mergeCell ref="B1642:C1642"/>
    <mergeCell ref="D1642:H1642"/>
    <mergeCell ref="B1637:C1637"/>
    <mergeCell ref="G1637:H1637"/>
    <mergeCell ref="B1638:C1638"/>
    <mergeCell ref="D1638:H1638"/>
    <mergeCell ref="B1639:C1639"/>
    <mergeCell ref="D1639:E1639"/>
    <mergeCell ref="F1639:H1639"/>
    <mergeCell ref="A1634:B1634"/>
    <mergeCell ref="C1634:E1634"/>
    <mergeCell ref="F1634:H1634"/>
    <mergeCell ref="A1635:H1635"/>
    <mergeCell ref="A1636:H1636"/>
    <mergeCell ref="C1616:H1616"/>
    <mergeCell ref="C1617:H1617"/>
    <mergeCell ref="E1618:H1618"/>
    <mergeCell ref="C1632:H1632"/>
    <mergeCell ref="A1633:B1633"/>
    <mergeCell ref="C1633:E1633"/>
    <mergeCell ref="F1633:H1633"/>
    <mergeCell ref="A1613:C1613"/>
    <mergeCell ref="D1613:E1613"/>
    <mergeCell ref="F1613:H1613"/>
    <mergeCell ref="A1614:H1614"/>
    <mergeCell ref="C1615:H1615"/>
    <mergeCell ref="B1611:C1611"/>
    <mergeCell ref="D1611:E1612"/>
    <mergeCell ref="F1611:H1611"/>
    <mergeCell ref="B1612:C1612"/>
    <mergeCell ref="F1612:H1612"/>
    <mergeCell ref="B1609:C1609"/>
    <mergeCell ref="E1609:F1609"/>
    <mergeCell ref="G1609:H1609"/>
    <mergeCell ref="B1610:C1610"/>
    <mergeCell ref="D1610:E1610"/>
    <mergeCell ref="F1610:H1610"/>
    <mergeCell ref="B1606:E1606"/>
    <mergeCell ref="F1606:H1606"/>
    <mergeCell ref="B1607:C1607"/>
    <mergeCell ref="D1607:H1607"/>
    <mergeCell ref="B1608:C1608"/>
    <mergeCell ref="D1608:H1608"/>
    <mergeCell ref="B1603:C1603"/>
    <mergeCell ref="B1604:C1604"/>
    <mergeCell ref="D1604:H1604"/>
    <mergeCell ref="B1605:C1605"/>
    <mergeCell ref="D1605:H1605"/>
    <mergeCell ref="B1600:C1600"/>
    <mergeCell ref="D1600:H1600"/>
    <mergeCell ref="B1601:C1601"/>
    <mergeCell ref="D1601:H1601"/>
    <mergeCell ref="B1602:C1602"/>
    <mergeCell ref="D1602:H1602"/>
    <mergeCell ref="B1597:C1597"/>
    <mergeCell ref="D1597:H1597"/>
    <mergeCell ref="B1598:C1598"/>
    <mergeCell ref="F1598:H1598"/>
    <mergeCell ref="B1599:C1599"/>
    <mergeCell ref="D1599:H1599"/>
    <mergeCell ref="B1594:C1594"/>
    <mergeCell ref="G1594:H1594"/>
    <mergeCell ref="B1595:C1595"/>
    <mergeCell ref="D1595:H1595"/>
    <mergeCell ref="B1596:C1596"/>
    <mergeCell ref="D1596:E1596"/>
    <mergeCell ref="F1596:H1596"/>
    <mergeCell ref="A1591:B1591"/>
    <mergeCell ref="C1591:E1591"/>
    <mergeCell ref="F1591:H1591"/>
    <mergeCell ref="A1592:H1592"/>
    <mergeCell ref="A1593:H1593"/>
    <mergeCell ref="C1573:H1573"/>
    <mergeCell ref="C1574:H1574"/>
    <mergeCell ref="E1575:H1575"/>
    <mergeCell ref="C1589:H1589"/>
    <mergeCell ref="A1590:B1590"/>
    <mergeCell ref="C1590:E1590"/>
    <mergeCell ref="F1590:H1590"/>
    <mergeCell ref="A1570:C1570"/>
    <mergeCell ref="D1570:E1570"/>
    <mergeCell ref="F1570:H1570"/>
    <mergeCell ref="A1571:H1571"/>
    <mergeCell ref="C1572:H1572"/>
    <mergeCell ref="B1568:C1568"/>
    <mergeCell ref="D1568:E1569"/>
    <mergeCell ref="F1568:H1568"/>
    <mergeCell ref="B1569:C1569"/>
    <mergeCell ref="F1569:H1569"/>
    <mergeCell ref="B1566:C1566"/>
    <mergeCell ref="E1566:F1566"/>
    <mergeCell ref="G1566:H1566"/>
    <mergeCell ref="B1567:C1567"/>
    <mergeCell ref="D1567:E1567"/>
    <mergeCell ref="F1567:H1567"/>
    <mergeCell ref="B1563:E1563"/>
    <mergeCell ref="F1563:H1563"/>
    <mergeCell ref="B1564:C1564"/>
    <mergeCell ref="D1564:H1564"/>
    <mergeCell ref="B1565:C1565"/>
    <mergeCell ref="D1565:H1565"/>
    <mergeCell ref="B1560:C1560"/>
    <mergeCell ref="B1561:C1561"/>
    <mergeCell ref="D1561:H1561"/>
    <mergeCell ref="B1562:C1562"/>
    <mergeCell ref="D1562:H1562"/>
    <mergeCell ref="B1557:C1557"/>
    <mergeCell ref="D1557:H1557"/>
    <mergeCell ref="B1558:C1558"/>
    <mergeCell ref="D1558:H1558"/>
    <mergeCell ref="B1559:C1559"/>
    <mergeCell ref="D1559:H1559"/>
    <mergeCell ref="B1554:C1554"/>
    <mergeCell ref="D1554:H1554"/>
    <mergeCell ref="B1555:C1555"/>
    <mergeCell ref="F1555:H1555"/>
    <mergeCell ref="B1556:C1556"/>
    <mergeCell ref="D1556:H1556"/>
    <mergeCell ref="B1551:C1551"/>
    <mergeCell ref="G1551:H1551"/>
    <mergeCell ref="B1552:C1552"/>
    <mergeCell ref="D1552:H1552"/>
    <mergeCell ref="B1553:C1553"/>
    <mergeCell ref="D1553:E1553"/>
    <mergeCell ref="F1553:H1553"/>
    <mergeCell ref="A1548:B1548"/>
    <mergeCell ref="C1548:E1548"/>
    <mergeCell ref="F1548:H1548"/>
    <mergeCell ref="A1549:H1549"/>
    <mergeCell ref="A1550:H1550"/>
    <mergeCell ref="C1530:H1530"/>
    <mergeCell ref="C1531:H1531"/>
    <mergeCell ref="E1532:H1532"/>
    <mergeCell ref="C1546:H1546"/>
    <mergeCell ref="A1547:B1547"/>
    <mergeCell ref="C1547:E1547"/>
    <mergeCell ref="F1547:H1547"/>
    <mergeCell ref="A1527:C1527"/>
    <mergeCell ref="D1527:E1527"/>
    <mergeCell ref="F1527:H1527"/>
    <mergeCell ref="A1528:H1528"/>
    <mergeCell ref="C1529:H1529"/>
    <mergeCell ref="B1525:C1525"/>
    <mergeCell ref="D1525:E1526"/>
    <mergeCell ref="F1525:H1525"/>
    <mergeCell ref="B1526:C1526"/>
    <mergeCell ref="F1526:H1526"/>
    <mergeCell ref="B1523:C1523"/>
    <mergeCell ref="E1523:F1523"/>
    <mergeCell ref="G1523:H1523"/>
    <mergeCell ref="B1524:C1524"/>
    <mergeCell ref="D1524:E1524"/>
    <mergeCell ref="F1524:H1524"/>
    <mergeCell ref="B1520:E1520"/>
    <mergeCell ref="F1520:H1520"/>
    <mergeCell ref="B1521:C1521"/>
    <mergeCell ref="D1521:H1521"/>
    <mergeCell ref="B1522:C1522"/>
    <mergeCell ref="D1522:H1522"/>
    <mergeCell ref="B1517:C1517"/>
    <mergeCell ref="B1518:C1518"/>
    <mergeCell ref="D1518:H1518"/>
    <mergeCell ref="B1519:C1519"/>
    <mergeCell ref="D1519:H1519"/>
    <mergeCell ref="B1514:C1514"/>
    <mergeCell ref="D1514:H1514"/>
    <mergeCell ref="B1515:C1515"/>
    <mergeCell ref="D1515:H1515"/>
    <mergeCell ref="B1516:C1516"/>
    <mergeCell ref="D1516:H1516"/>
    <mergeCell ref="B1511:C1511"/>
    <mergeCell ref="D1511:H1511"/>
    <mergeCell ref="B1512:C1512"/>
    <mergeCell ref="F1512:H1512"/>
    <mergeCell ref="B1513:C1513"/>
    <mergeCell ref="D1513:H1513"/>
    <mergeCell ref="B1508:C1508"/>
    <mergeCell ref="G1508:H1508"/>
    <mergeCell ref="B1509:C1509"/>
    <mergeCell ref="D1509:H1509"/>
    <mergeCell ref="B1510:C1510"/>
    <mergeCell ref="D1510:E1510"/>
    <mergeCell ref="F1510:H1510"/>
    <mergeCell ref="A1505:B1505"/>
    <mergeCell ref="C1505:E1505"/>
    <mergeCell ref="F1505:H1505"/>
    <mergeCell ref="A1506:H1506"/>
    <mergeCell ref="A1507:H1507"/>
    <mergeCell ref="C1487:H1487"/>
    <mergeCell ref="C1488:H1488"/>
    <mergeCell ref="E1489:H1489"/>
    <mergeCell ref="C1503:H1503"/>
    <mergeCell ref="A1504:B1504"/>
    <mergeCell ref="C1504:E1504"/>
    <mergeCell ref="F1504:H1504"/>
    <mergeCell ref="A1484:C1484"/>
    <mergeCell ref="D1484:E1484"/>
    <mergeCell ref="F1484:H1484"/>
    <mergeCell ref="A1485:H1485"/>
    <mergeCell ref="C1486:H1486"/>
    <mergeCell ref="B1482:C1482"/>
    <mergeCell ref="D1482:E1483"/>
    <mergeCell ref="F1482:H1482"/>
    <mergeCell ref="B1483:C1483"/>
    <mergeCell ref="F1483:H1483"/>
    <mergeCell ref="B1480:C1480"/>
    <mergeCell ref="E1480:F1480"/>
    <mergeCell ref="G1480:H1480"/>
    <mergeCell ref="B1481:C1481"/>
    <mergeCell ref="D1481:E1481"/>
    <mergeCell ref="F1481:H1481"/>
    <mergeCell ref="B1477:E1477"/>
    <mergeCell ref="F1477:H1477"/>
    <mergeCell ref="B1478:C1478"/>
    <mergeCell ref="D1478:H1478"/>
    <mergeCell ref="B1479:C1479"/>
    <mergeCell ref="D1479:H1479"/>
    <mergeCell ref="B1474:C1474"/>
    <mergeCell ref="B1475:C1475"/>
    <mergeCell ref="D1475:H1475"/>
    <mergeCell ref="B1476:C1476"/>
    <mergeCell ref="D1476:H1476"/>
    <mergeCell ref="B1471:C1471"/>
    <mergeCell ref="D1471:H1471"/>
    <mergeCell ref="B1472:C1472"/>
    <mergeCell ref="D1472:H1472"/>
    <mergeCell ref="B1473:C1473"/>
    <mergeCell ref="D1473:H1473"/>
    <mergeCell ref="B1468:C1468"/>
    <mergeCell ref="D1468:H1468"/>
    <mergeCell ref="B1469:C1469"/>
    <mergeCell ref="F1469:H1469"/>
    <mergeCell ref="B1470:C1470"/>
    <mergeCell ref="D1470:H1470"/>
    <mergeCell ref="B1465:C1465"/>
    <mergeCell ref="G1465:H1465"/>
    <mergeCell ref="B1466:C1466"/>
    <mergeCell ref="D1466:H1466"/>
    <mergeCell ref="B1467:C1467"/>
    <mergeCell ref="D1467:E1467"/>
    <mergeCell ref="F1467:H1467"/>
    <mergeCell ref="A1462:B1462"/>
    <mergeCell ref="C1462:E1462"/>
    <mergeCell ref="F1462:H1462"/>
    <mergeCell ref="A1463:H1463"/>
    <mergeCell ref="A1464:H1464"/>
    <mergeCell ref="C1444:H1444"/>
    <mergeCell ref="C1445:H1445"/>
    <mergeCell ref="E1446:H1446"/>
    <mergeCell ref="C1460:H1460"/>
    <mergeCell ref="A1461:B1461"/>
    <mergeCell ref="C1461:E1461"/>
    <mergeCell ref="F1461:H1461"/>
    <mergeCell ref="A1441:C1441"/>
    <mergeCell ref="D1441:E1441"/>
    <mergeCell ref="F1441:H1441"/>
    <mergeCell ref="A1442:H1442"/>
    <mergeCell ref="C1443:H1443"/>
    <mergeCell ref="B1439:C1439"/>
    <mergeCell ref="D1439:E1440"/>
    <mergeCell ref="F1439:H1439"/>
    <mergeCell ref="B1440:C1440"/>
    <mergeCell ref="F1440:H1440"/>
    <mergeCell ref="B1437:C1437"/>
    <mergeCell ref="E1437:F1437"/>
    <mergeCell ref="G1437:H1437"/>
    <mergeCell ref="B1438:C1438"/>
    <mergeCell ref="D1438:E1438"/>
    <mergeCell ref="F1438:H1438"/>
    <mergeCell ref="B1434:E1434"/>
    <mergeCell ref="F1434:H1434"/>
    <mergeCell ref="B1435:C1435"/>
    <mergeCell ref="D1435:H1435"/>
    <mergeCell ref="B1436:C1436"/>
    <mergeCell ref="D1436:H1436"/>
    <mergeCell ref="B1431:C1431"/>
    <mergeCell ref="B1432:C1432"/>
    <mergeCell ref="D1432:H1432"/>
    <mergeCell ref="B1433:C1433"/>
    <mergeCell ref="D1433:H1433"/>
    <mergeCell ref="B1428:C1428"/>
    <mergeCell ref="D1428:H1428"/>
    <mergeCell ref="B1429:C1429"/>
    <mergeCell ref="D1429:H1429"/>
    <mergeCell ref="B1430:C1430"/>
    <mergeCell ref="D1430:H1430"/>
    <mergeCell ref="B1425:C1425"/>
    <mergeCell ref="D1425:H1425"/>
    <mergeCell ref="B1426:C1426"/>
    <mergeCell ref="F1426:H1426"/>
    <mergeCell ref="B1427:C1427"/>
    <mergeCell ref="D1427:H1427"/>
    <mergeCell ref="B1422:C1422"/>
    <mergeCell ref="G1422:H1422"/>
    <mergeCell ref="B1423:C1423"/>
    <mergeCell ref="D1423:H1423"/>
    <mergeCell ref="B1424:C1424"/>
    <mergeCell ref="D1424:E1424"/>
    <mergeCell ref="F1424:H1424"/>
    <mergeCell ref="A1419:B1419"/>
    <mergeCell ref="C1419:E1419"/>
    <mergeCell ref="F1419:H1419"/>
    <mergeCell ref="A1420:H1420"/>
    <mergeCell ref="A1421:H1421"/>
    <mergeCell ref="C1401:H1401"/>
    <mergeCell ref="C1402:H1402"/>
    <mergeCell ref="E1403:H1403"/>
    <mergeCell ref="C1417:H1417"/>
    <mergeCell ref="A1418:B1418"/>
    <mergeCell ref="C1418:E1418"/>
    <mergeCell ref="F1418:H1418"/>
    <mergeCell ref="A1398:C1398"/>
    <mergeCell ref="D1398:E1398"/>
    <mergeCell ref="F1398:H1398"/>
    <mergeCell ref="A1399:H1399"/>
    <mergeCell ref="C1400:H1400"/>
    <mergeCell ref="B1396:C1396"/>
    <mergeCell ref="D1396:E1397"/>
    <mergeCell ref="F1396:H1396"/>
    <mergeCell ref="B1397:C1397"/>
    <mergeCell ref="F1397:H1397"/>
    <mergeCell ref="B1394:C1394"/>
    <mergeCell ref="E1394:F1394"/>
    <mergeCell ref="G1394:H1394"/>
    <mergeCell ref="B1395:C1395"/>
    <mergeCell ref="D1395:E1395"/>
    <mergeCell ref="F1395:H1395"/>
    <mergeCell ref="B1391:E1391"/>
    <mergeCell ref="F1391:H1391"/>
    <mergeCell ref="B1392:C1392"/>
    <mergeCell ref="D1392:H1392"/>
    <mergeCell ref="B1393:C1393"/>
    <mergeCell ref="D1393:H1393"/>
    <mergeCell ref="B1388:C1388"/>
    <mergeCell ref="B1389:C1389"/>
    <mergeCell ref="D1389:H1389"/>
    <mergeCell ref="B1390:C1390"/>
    <mergeCell ref="D1390:H1390"/>
    <mergeCell ref="B1385:C1385"/>
    <mergeCell ref="D1385:H1385"/>
    <mergeCell ref="B1386:C1386"/>
    <mergeCell ref="D1386:H1386"/>
    <mergeCell ref="B1387:C1387"/>
    <mergeCell ref="D1387:H1387"/>
    <mergeCell ref="B1382:C1382"/>
    <mergeCell ref="D1382:H1382"/>
    <mergeCell ref="B1383:C1383"/>
    <mergeCell ref="F1383:H1383"/>
    <mergeCell ref="B1384:C1384"/>
    <mergeCell ref="D1384:H1384"/>
    <mergeCell ref="B1379:C1379"/>
    <mergeCell ref="G1379:H1379"/>
    <mergeCell ref="B1380:C1380"/>
    <mergeCell ref="D1380:H1380"/>
    <mergeCell ref="B1381:C1381"/>
    <mergeCell ref="D1381:E1381"/>
    <mergeCell ref="F1381:H1381"/>
    <mergeCell ref="A1376:B1376"/>
    <mergeCell ref="C1376:E1376"/>
    <mergeCell ref="F1376:H1376"/>
    <mergeCell ref="A1377:H1377"/>
    <mergeCell ref="A1378:H1378"/>
    <mergeCell ref="C1358:H1358"/>
    <mergeCell ref="C1359:H1359"/>
    <mergeCell ref="E1360:H1360"/>
    <mergeCell ref="C1374:H1374"/>
    <mergeCell ref="A1375:B1375"/>
    <mergeCell ref="C1375:E1375"/>
    <mergeCell ref="F1375:H1375"/>
    <mergeCell ref="A1355:C1355"/>
    <mergeCell ref="D1355:E1355"/>
    <mergeCell ref="F1355:H1355"/>
    <mergeCell ref="A1356:H1356"/>
    <mergeCell ref="C1357:H1357"/>
    <mergeCell ref="B1353:C1353"/>
    <mergeCell ref="D1353:E1354"/>
    <mergeCell ref="F1353:H1353"/>
    <mergeCell ref="B1354:C1354"/>
    <mergeCell ref="F1354:H1354"/>
    <mergeCell ref="B1351:C1351"/>
    <mergeCell ref="E1351:F1351"/>
    <mergeCell ref="G1351:H1351"/>
    <mergeCell ref="B1352:C1352"/>
    <mergeCell ref="D1352:E1352"/>
    <mergeCell ref="F1352:H1352"/>
    <mergeCell ref="B1348:E1348"/>
    <mergeCell ref="F1348:H1348"/>
    <mergeCell ref="B1349:C1349"/>
    <mergeCell ref="D1349:H1349"/>
    <mergeCell ref="B1350:C1350"/>
    <mergeCell ref="D1350:H1350"/>
    <mergeCell ref="B1345:C1345"/>
    <mergeCell ref="B1346:C1346"/>
    <mergeCell ref="D1346:H1346"/>
    <mergeCell ref="B1347:C1347"/>
    <mergeCell ref="D1347:H1347"/>
    <mergeCell ref="B1342:C1342"/>
    <mergeCell ref="D1342:H1342"/>
    <mergeCell ref="B1343:C1343"/>
    <mergeCell ref="D1343:H1343"/>
    <mergeCell ref="B1344:C1344"/>
    <mergeCell ref="D1344:H1344"/>
    <mergeCell ref="B1339:C1339"/>
    <mergeCell ref="D1339:H1339"/>
    <mergeCell ref="B1340:C1340"/>
    <mergeCell ref="F1340:H1340"/>
    <mergeCell ref="B1341:C1341"/>
    <mergeCell ref="D1341:H1341"/>
    <mergeCell ref="B1336:C1336"/>
    <mergeCell ref="G1336:H1336"/>
    <mergeCell ref="B1337:C1337"/>
    <mergeCell ref="D1337:H1337"/>
    <mergeCell ref="B1338:C1338"/>
    <mergeCell ref="D1338:E1338"/>
    <mergeCell ref="F1338:H1338"/>
    <mergeCell ref="A1333:B1333"/>
    <mergeCell ref="C1333:E1333"/>
    <mergeCell ref="F1333:H1333"/>
    <mergeCell ref="A1334:H1334"/>
    <mergeCell ref="A1335:H1335"/>
    <mergeCell ref="C1315:H1315"/>
    <mergeCell ref="C1316:H1316"/>
    <mergeCell ref="E1317:H1317"/>
    <mergeCell ref="C1331:H1331"/>
    <mergeCell ref="A1332:B1332"/>
    <mergeCell ref="C1332:E1332"/>
    <mergeCell ref="F1332:H1332"/>
    <mergeCell ref="A1312:C1312"/>
    <mergeCell ref="D1312:E1312"/>
    <mergeCell ref="F1312:H1312"/>
    <mergeCell ref="A1313:H1313"/>
    <mergeCell ref="C1314:H1314"/>
    <mergeCell ref="B1310:C1310"/>
    <mergeCell ref="D1310:E1311"/>
    <mergeCell ref="F1310:H1310"/>
    <mergeCell ref="B1311:C1311"/>
    <mergeCell ref="F1311:H1311"/>
    <mergeCell ref="B1308:C1308"/>
    <mergeCell ref="E1308:F1308"/>
    <mergeCell ref="G1308:H1308"/>
    <mergeCell ref="B1309:C1309"/>
    <mergeCell ref="D1309:E1309"/>
    <mergeCell ref="F1309:H1309"/>
    <mergeCell ref="B1305:E1305"/>
    <mergeCell ref="F1305:H1305"/>
    <mergeCell ref="B1306:C1306"/>
    <mergeCell ref="D1306:H1306"/>
    <mergeCell ref="B1307:C1307"/>
    <mergeCell ref="D1307:H1307"/>
    <mergeCell ref="B1302:C1302"/>
    <mergeCell ref="B1303:C1303"/>
    <mergeCell ref="D1303:H1303"/>
    <mergeCell ref="B1304:C1304"/>
    <mergeCell ref="D1304:H1304"/>
    <mergeCell ref="B1299:C1299"/>
    <mergeCell ref="D1299:H1299"/>
    <mergeCell ref="B1300:C1300"/>
    <mergeCell ref="D1300:H1300"/>
    <mergeCell ref="B1301:C1301"/>
    <mergeCell ref="D1301:H1301"/>
    <mergeCell ref="B1296:C1296"/>
    <mergeCell ref="D1296:H1296"/>
    <mergeCell ref="B1297:C1297"/>
    <mergeCell ref="F1297:H1297"/>
    <mergeCell ref="B1298:C1298"/>
    <mergeCell ref="D1298:H1298"/>
    <mergeCell ref="B1293:C1293"/>
    <mergeCell ref="G1293:H1293"/>
    <mergeCell ref="B1294:C1294"/>
    <mergeCell ref="D1294:H1294"/>
    <mergeCell ref="B1295:C1295"/>
    <mergeCell ref="D1295:E1295"/>
    <mergeCell ref="F1295:H1295"/>
    <mergeCell ref="A1290:B1290"/>
    <mergeCell ref="C1290:E1290"/>
    <mergeCell ref="F1290:H1290"/>
    <mergeCell ref="A1291:H1291"/>
    <mergeCell ref="A1292:H1292"/>
    <mergeCell ref="C1272:H1272"/>
    <mergeCell ref="C1273:H1273"/>
    <mergeCell ref="E1274:H1274"/>
    <mergeCell ref="C1288:H1288"/>
    <mergeCell ref="A1289:B1289"/>
    <mergeCell ref="C1289:E1289"/>
    <mergeCell ref="F1289:H1289"/>
    <mergeCell ref="A1269:C1269"/>
    <mergeCell ref="D1269:E1269"/>
    <mergeCell ref="F1269:H1269"/>
    <mergeCell ref="A1270:H1270"/>
    <mergeCell ref="C1271:H1271"/>
    <mergeCell ref="B1267:C1267"/>
    <mergeCell ref="D1267:E1268"/>
    <mergeCell ref="F1267:H1267"/>
    <mergeCell ref="B1268:C1268"/>
    <mergeCell ref="F1268:H1268"/>
    <mergeCell ref="B1265:C1265"/>
    <mergeCell ref="E1265:F1265"/>
    <mergeCell ref="G1265:H1265"/>
    <mergeCell ref="B1266:C1266"/>
    <mergeCell ref="D1266:E1266"/>
    <mergeCell ref="F1266:H1266"/>
    <mergeCell ref="B1262:E1262"/>
    <mergeCell ref="F1262:H1262"/>
    <mergeCell ref="B1263:C1263"/>
    <mergeCell ref="D1263:H1263"/>
    <mergeCell ref="B1264:C1264"/>
    <mergeCell ref="D1264:H1264"/>
    <mergeCell ref="B1259:C1259"/>
    <mergeCell ref="B1260:C1260"/>
    <mergeCell ref="D1260:H1260"/>
    <mergeCell ref="B1261:C1261"/>
    <mergeCell ref="D1261:H1261"/>
    <mergeCell ref="B1256:C1256"/>
    <mergeCell ref="D1256:H1256"/>
    <mergeCell ref="B1257:C1257"/>
    <mergeCell ref="D1257:H1257"/>
    <mergeCell ref="B1258:C1258"/>
    <mergeCell ref="D1258:H1258"/>
    <mergeCell ref="B1253:C1253"/>
    <mergeCell ref="D1253:H1253"/>
    <mergeCell ref="B1254:C1254"/>
    <mergeCell ref="F1254:H1254"/>
    <mergeCell ref="B1255:C1255"/>
    <mergeCell ref="D1255:H1255"/>
    <mergeCell ref="B1250:C1250"/>
    <mergeCell ref="G1250:H1250"/>
    <mergeCell ref="B1251:C1251"/>
    <mergeCell ref="D1251:H1251"/>
    <mergeCell ref="B1252:C1252"/>
    <mergeCell ref="D1252:E1252"/>
    <mergeCell ref="F1252:H1252"/>
    <mergeCell ref="A1247:B1247"/>
    <mergeCell ref="C1247:E1247"/>
    <mergeCell ref="F1247:H1247"/>
    <mergeCell ref="A1248:H1248"/>
    <mergeCell ref="A1249:H1249"/>
    <mergeCell ref="C1229:H1229"/>
    <mergeCell ref="C1230:H1230"/>
    <mergeCell ref="E1231:H1231"/>
    <mergeCell ref="C1245:H1245"/>
    <mergeCell ref="A1246:B1246"/>
    <mergeCell ref="C1246:E1246"/>
    <mergeCell ref="F1246:H1246"/>
    <mergeCell ref="A1226:C1226"/>
    <mergeCell ref="D1226:E1226"/>
    <mergeCell ref="F1226:H1226"/>
    <mergeCell ref="A1227:H1227"/>
    <mergeCell ref="C1228:H1228"/>
    <mergeCell ref="B1224:C1224"/>
    <mergeCell ref="D1224:E1225"/>
    <mergeCell ref="F1224:H1224"/>
    <mergeCell ref="B1225:C1225"/>
    <mergeCell ref="F1225:H1225"/>
    <mergeCell ref="B1222:C1222"/>
    <mergeCell ref="E1222:F1222"/>
    <mergeCell ref="G1222:H1222"/>
    <mergeCell ref="B1223:C1223"/>
    <mergeCell ref="D1223:E1223"/>
    <mergeCell ref="F1223:H1223"/>
    <mergeCell ref="B1219:E1219"/>
    <mergeCell ref="F1219:H1219"/>
    <mergeCell ref="B1220:C1220"/>
    <mergeCell ref="D1220:H1220"/>
    <mergeCell ref="B1221:C1221"/>
    <mergeCell ref="D1221:H1221"/>
    <mergeCell ref="B1216:C1216"/>
    <mergeCell ref="B1217:C1217"/>
    <mergeCell ref="D1217:H1217"/>
    <mergeCell ref="B1218:C1218"/>
    <mergeCell ref="D1218:H1218"/>
    <mergeCell ref="B1213:C1213"/>
    <mergeCell ref="D1213:H1213"/>
    <mergeCell ref="B1214:C1214"/>
    <mergeCell ref="D1214:H1214"/>
    <mergeCell ref="B1215:C1215"/>
    <mergeCell ref="D1215:H1215"/>
    <mergeCell ref="B1210:C1210"/>
    <mergeCell ref="D1210:H1210"/>
    <mergeCell ref="B1211:C1211"/>
    <mergeCell ref="F1211:H1211"/>
    <mergeCell ref="B1212:C1212"/>
    <mergeCell ref="D1212:H1212"/>
    <mergeCell ref="B1207:C1207"/>
    <mergeCell ref="G1207:H1207"/>
    <mergeCell ref="B1208:C1208"/>
    <mergeCell ref="D1208:H1208"/>
    <mergeCell ref="B1209:C1209"/>
    <mergeCell ref="D1209:E1209"/>
    <mergeCell ref="F1209:H1209"/>
    <mergeCell ref="A1204:B1204"/>
    <mergeCell ref="C1204:E1204"/>
    <mergeCell ref="F1204:H1204"/>
    <mergeCell ref="A1205:H1205"/>
    <mergeCell ref="A1206:H1206"/>
    <mergeCell ref="C1186:H1186"/>
    <mergeCell ref="C1187:H1187"/>
    <mergeCell ref="E1188:H1188"/>
    <mergeCell ref="C1202:H1202"/>
    <mergeCell ref="A1203:B1203"/>
    <mergeCell ref="C1203:E1203"/>
    <mergeCell ref="F1203:H1203"/>
    <mergeCell ref="A1183:C1183"/>
    <mergeCell ref="D1183:E1183"/>
    <mergeCell ref="F1183:H1183"/>
    <mergeCell ref="A1184:H1184"/>
    <mergeCell ref="C1185:H1185"/>
    <mergeCell ref="B1181:C1181"/>
    <mergeCell ref="D1181:E1182"/>
    <mergeCell ref="F1181:H1181"/>
    <mergeCell ref="B1182:C1182"/>
    <mergeCell ref="F1182:H1182"/>
    <mergeCell ref="B1179:C1179"/>
    <mergeCell ref="E1179:F1179"/>
    <mergeCell ref="G1179:H1179"/>
    <mergeCell ref="B1180:C1180"/>
    <mergeCell ref="D1180:E1180"/>
    <mergeCell ref="F1180:H1180"/>
    <mergeCell ref="B1176:E1176"/>
    <mergeCell ref="F1176:H1176"/>
    <mergeCell ref="B1177:C1177"/>
    <mergeCell ref="D1177:H1177"/>
    <mergeCell ref="B1178:C1178"/>
    <mergeCell ref="D1178:H1178"/>
    <mergeCell ref="B1173:C1173"/>
    <mergeCell ref="B1174:C1174"/>
    <mergeCell ref="D1174:H1174"/>
    <mergeCell ref="B1175:C1175"/>
    <mergeCell ref="D1175:H1175"/>
    <mergeCell ref="B1170:C1170"/>
    <mergeCell ref="D1170:H1170"/>
    <mergeCell ref="B1171:C1171"/>
    <mergeCell ref="D1171:H1171"/>
    <mergeCell ref="B1172:C1172"/>
    <mergeCell ref="D1172:H1172"/>
    <mergeCell ref="B1167:C1167"/>
    <mergeCell ref="D1167:H1167"/>
    <mergeCell ref="B1168:C1168"/>
    <mergeCell ref="F1168:H1168"/>
    <mergeCell ref="B1169:C1169"/>
    <mergeCell ref="D1169:H1169"/>
    <mergeCell ref="B1164:C1164"/>
    <mergeCell ref="G1164:H1164"/>
    <mergeCell ref="B1165:C1165"/>
    <mergeCell ref="D1165:H1165"/>
    <mergeCell ref="B1166:C1166"/>
    <mergeCell ref="D1166:E1166"/>
    <mergeCell ref="F1166:H1166"/>
    <mergeCell ref="A1161:B1161"/>
    <mergeCell ref="C1161:E1161"/>
    <mergeCell ref="F1161:H1161"/>
    <mergeCell ref="A1162:H1162"/>
    <mergeCell ref="A1163:H1163"/>
    <mergeCell ref="C1143:H1143"/>
    <mergeCell ref="C1144:H1144"/>
    <mergeCell ref="E1145:H1145"/>
    <mergeCell ref="C1159:H1159"/>
    <mergeCell ref="A1160:B1160"/>
    <mergeCell ref="C1160:E1160"/>
    <mergeCell ref="F1160:H1160"/>
    <mergeCell ref="A1140:C1140"/>
    <mergeCell ref="D1140:E1140"/>
    <mergeCell ref="F1140:H1140"/>
    <mergeCell ref="A1141:H1141"/>
    <mergeCell ref="C1142:H1142"/>
    <mergeCell ref="B1138:C1138"/>
    <mergeCell ref="D1138:E1139"/>
    <mergeCell ref="F1138:H1138"/>
    <mergeCell ref="B1139:C1139"/>
    <mergeCell ref="F1139:H1139"/>
    <mergeCell ref="B1136:C1136"/>
    <mergeCell ref="E1136:F1136"/>
    <mergeCell ref="G1136:H1136"/>
    <mergeCell ref="B1137:C1137"/>
    <mergeCell ref="D1137:E1137"/>
    <mergeCell ref="F1137:H1137"/>
    <mergeCell ref="B1133:E1133"/>
    <mergeCell ref="F1133:H1133"/>
    <mergeCell ref="B1134:C1134"/>
    <mergeCell ref="D1134:H1134"/>
    <mergeCell ref="B1135:C1135"/>
    <mergeCell ref="D1135:H1135"/>
    <mergeCell ref="B1130:C1130"/>
    <mergeCell ref="B1131:C1131"/>
    <mergeCell ref="D1131:H1131"/>
    <mergeCell ref="B1132:C1132"/>
    <mergeCell ref="D1132:H1132"/>
    <mergeCell ref="B1127:C1127"/>
    <mergeCell ref="D1127:H1127"/>
    <mergeCell ref="B1128:C1128"/>
    <mergeCell ref="D1128:H1128"/>
    <mergeCell ref="B1129:C1129"/>
    <mergeCell ref="D1129:H1129"/>
    <mergeCell ref="B1124:C1124"/>
    <mergeCell ref="D1124:H1124"/>
    <mergeCell ref="B1125:C1125"/>
    <mergeCell ref="F1125:H1125"/>
    <mergeCell ref="B1126:C1126"/>
    <mergeCell ref="D1126:H1126"/>
    <mergeCell ref="B1121:C1121"/>
    <mergeCell ref="G1121:H1121"/>
    <mergeCell ref="B1122:C1122"/>
    <mergeCell ref="D1122:H1122"/>
    <mergeCell ref="B1123:C1123"/>
    <mergeCell ref="D1123:E1123"/>
    <mergeCell ref="F1123:H1123"/>
    <mergeCell ref="A1118:B1118"/>
    <mergeCell ref="C1118:E1118"/>
    <mergeCell ref="F1118:H1118"/>
    <mergeCell ref="A1119:H1119"/>
    <mergeCell ref="A1120:H1120"/>
    <mergeCell ref="C1100:H1100"/>
    <mergeCell ref="C1101:H1101"/>
    <mergeCell ref="E1102:H1102"/>
    <mergeCell ref="C1116:H1116"/>
    <mergeCell ref="A1117:B1117"/>
    <mergeCell ref="C1117:E1117"/>
    <mergeCell ref="F1117:H1117"/>
    <mergeCell ref="A1097:C1097"/>
    <mergeCell ref="D1097:E1097"/>
    <mergeCell ref="F1097:H1097"/>
    <mergeCell ref="A1098:H1098"/>
    <mergeCell ref="C1099:H1099"/>
    <mergeCell ref="B1095:C1095"/>
    <mergeCell ref="D1095:E1096"/>
    <mergeCell ref="F1095:H1095"/>
    <mergeCell ref="B1096:C1096"/>
    <mergeCell ref="F1096:H1096"/>
    <mergeCell ref="B1093:C1093"/>
    <mergeCell ref="E1093:F1093"/>
    <mergeCell ref="G1093:H1093"/>
    <mergeCell ref="B1094:C1094"/>
    <mergeCell ref="D1094:E1094"/>
    <mergeCell ref="F1094:H1094"/>
    <mergeCell ref="B1090:E1090"/>
    <mergeCell ref="F1090:H1090"/>
    <mergeCell ref="B1091:C1091"/>
    <mergeCell ref="D1091:H1091"/>
    <mergeCell ref="B1092:C1092"/>
    <mergeCell ref="D1092:H1092"/>
    <mergeCell ref="B1087:C1087"/>
    <mergeCell ref="B1088:C1088"/>
    <mergeCell ref="D1088:H1088"/>
    <mergeCell ref="B1089:C1089"/>
    <mergeCell ref="D1089:H1089"/>
    <mergeCell ref="B1084:C1084"/>
    <mergeCell ref="D1084:H1084"/>
    <mergeCell ref="B1085:C1085"/>
    <mergeCell ref="D1085:H1085"/>
    <mergeCell ref="B1086:C1086"/>
    <mergeCell ref="D1086:H1086"/>
    <mergeCell ref="B1081:C1081"/>
    <mergeCell ref="D1081:H1081"/>
    <mergeCell ref="B1082:C1082"/>
    <mergeCell ref="F1082:H1082"/>
    <mergeCell ref="B1083:C1083"/>
    <mergeCell ref="D1083:H1083"/>
    <mergeCell ref="B1078:C1078"/>
    <mergeCell ref="G1078:H1078"/>
    <mergeCell ref="B1079:C1079"/>
    <mergeCell ref="D1079:H1079"/>
    <mergeCell ref="B1080:C1080"/>
    <mergeCell ref="D1080:E1080"/>
    <mergeCell ref="F1080:H1080"/>
    <mergeCell ref="A1075:B1075"/>
    <mergeCell ref="C1075:E1075"/>
    <mergeCell ref="F1075:H1075"/>
    <mergeCell ref="A1076:H1076"/>
    <mergeCell ref="A1077:H1077"/>
    <mergeCell ref="C1057:H1057"/>
    <mergeCell ref="C1058:H1058"/>
    <mergeCell ref="E1059:H1059"/>
    <mergeCell ref="C1073:H1073"/>
    <mergeCell ref="A1074:B1074"/>
    <mergeCell ref="C1074:E1074"/>
    <mergeCell ref="F1074:H1074"/>
    <mergeCell ref="A1054:C1054"/>
    <mergeCell ref="D1054:E1054"/>
    <mergeCell ref="F1054:H1054"/>
    <mergeCell ref="A1055:H1055"/>
    <mergeCell ref="C1056:H1056"/>
    <mergeCell ref="B1052:C1052"/>
    <mergeCell ref="D1052:E1053"/>
    <mergeCell ref="F1052:H1052"/>
    <mergeCell ref="B1053:C1053"/>
    <mergeCell ref="F1053:H1053"/>
    <mergeCell ref="B1050:C1050"/>
    <mergeCell ref="E1050:F1050"/>
    <mergeCell ref="G1050:H1050"/>
    <mergeCell ref="B1051:C1051"/>
    <mergeCell ref="D1051:E1051"/>
    <mergeCell ref="F1051:H1051"/>
    <mergeCell ref="B1047:E1047"/>
    <mergeCell ref="F1047:H1047"/>
    <mergeCell ref="B1048:C1048"/>
    <mergeCell ref="D1048:H1048"/>
    <mergeCell ref="B1049:C1049"/>
    <mergeCell ref="D1049:H1049"/>
    <mergeCell ref="B1044:C1044"/>
    <mergeCell ref="B1045:C1045"/>
    <mergeCell ref="D1045:H1045"/>
    <mergeCell ref="B1046:C1046"/>
    <mergeCell ref="D1046:H1046"/>
    <mergeCell ref="B1041:C1041"/>
    <mergeCell ref="D1041:H1041"/>
    <mergeCell ref="B1042:C1042"/>
    <mergeCell ref="D1042:H1042"/>
    <mergeCell ref="B1043:C1043"/>
    <mergeCell ref="D1043:H1043"/>
    <mergeCell ref="B1038:C1038"/>
    <mergeCell ref="D1038:H1038"/>
    <mergeCell ref="B1039:C1039"/>
    <mergeCell ref="F1039:H1039"/>
    <mergeCell ref="B1040:C1040"/>
    <mergeCell ref="D1040:H1040"/>
    <mergeCell ref="B1035:C1035"/>
    <mergeCell ref="G1035:H1035"/>
    <mergeCell ref="B1036:C1036"/>
    <mergeCell ref="D1036:H1036"/>
    <mergeCell ref="B1037:C1037"/>
    <mergeCell ref="D1037:E1037"/>
    <mergeCell ref="F1037:H1037"/>
    <mergeCell ref="A1032:B1032"/>
    <mergeCell ref="C1032:E1032"/>
    <mergeCell ref="F1032:H1032"/>
    <mergeCell ref="A1033:H1033"/>
    <mergeCell ref="A1034:H1034"/>
    <mergeCell ref="C1014:H1014"/>
    <mergeCell ref="C1015:H1015"/>
    <mergeCell ref="E1016:H1016"/>
    <mergeCell ref="C1030:H1030"/>
    <mergeCell ref="A1031:B1031"/>
    <mergeCell ref="C1031:E1031"/>
    <mergeCell ref="F1031:H1031"/>
    <mergeCell ref="A1011:C1011"/>
    <mergeCell ref="D1011:E1011"/>
    <mergeCell ref="F1011:H1011"/>
    <mergeCell ref="A1012:H1012"/>
    <mergeCell ref="C1013:H1013"/>
    <mergeCell ref="B1009:C1009"/>
    <mergeCell ref="D1009:E1010"/>
    <mergeCell ref="F1009:H1009"/>
    <mergeCell ref="B1010:C1010"/>
    <mergeCell ref="F1010:H1010"/>
    <mergeCell ref="B1007:C1007"/>
    <mergeCell ref="E1007:F1007"/>
    <mergeCell ref="G1007:H1007"/>
    <mergeCell ref="B1008:C1008"/>
    <mergeCell ref="D1008:E1008"/>
    <mergeCell ref="F1008:H1008"/>
    <mergeCell ref="B1004:E1004"/>
    <mergeCell ref="F1004:H1004"/>
    <mergeCell ref="B1005:C1005"/>
    <mergeCell ref="D1005:H1005"/>
    <mergeCell ref="B1006:C1006"/>
    <mergeCell ref="D1006:H1006"/>
    <mergeCell ref="B1001:C1001"/>
    <mergeCell ref="B1002:C1002"/>
    <mergeCell ref="D1002:H1002"/>
    <mergeCell ref="B1003:C1003"/>
    <mergeCell ref="D1003:H1003"/>
    <mergeCell ref="B998:C998"/>
    <mergeCell ref="D998:H998"/>
    <mergeCell ref="B999:C999"/>
    <mergeCell ref="D999:H999"/>
    <mergeCell ref="B1000:C1000"/>
    <mergeCell ref="D1000:H1000"/>
    <mergeCell ref="B995:C995"/>
    <mergeCell ref="D995:H995"/>
    <mergeCell ref="B996:C996"/>
    <mergeCell ref="F996:H996"/>
    <mergeCell ref="B997:C997"/>
    <mergeCell ref="D997:H997"/>
    <mergeCell ref="B992:C992"/>
    <mergeCell ref="G992:H992"/>
    <mergeCell ref="B993:C993"/>
    <mergeCell ref="D993:H993"/>
    <mergeCell ref="B994:C994"/>
    <mergeCell ref="D994:E994"/>
    <mergeCell ref="F994:H994"/>
    <mergeCell ref="A989:B989"/>
    <mergeCell ref="C989:E989"/>
    <mergeCell ref="F989:H989"/>
    <mergeCell ref="A990:H990"/>
    <mergeCell ref="A991:H991"/>
    <mergeCell ref="C971:H971"/>
    <mergeCell ref="C972:H972"/>
    <mergeCell ref="E973:H973"/>
    <mergeCell ref="C987:H987"/>
    <mergeCell ref="A988:B988"/>
    <mergeCell ref="C988:E988"/>
    <mergeCell ref="F988:H988"/>
    <mergeCell ref="A968:C968"/>
    <mergeCell ref="D968:E968"/>
    <mergeCell ref="F968:H968"/>
    <mergeCell ref="A969:H969"/>
    <mergeCell ref="C970:H970"/>
    <mergeCell ref="B966:C966"/>
    <mergeCell ref="D966:E967"/>
    <mergeCell ref="F966:H966"/>
    <mergeCell ref="B967:C967"/>
    <mergeCell ref="F967:H967"/>
    <mergeCell ref="B964:C964"/>
    <mergeCell ref="E964:F964"/>
    <mergeCell ref="G964:H964"/>
    <mergeCell ref="B965:C965"/>
    <mergeCell ref="D965:E965"/>
    <mergeCell ref="F965:H965"/>
    <mergeCell ref="B961:E961"/>
    <mergeCell ref="F961:H961"/>
    <mergeCell ref="B962:C962"/>
    <mergeCell ref="D962:H962"/>
    <mergeCell ref="B963:C963"/>
    <mergeCell ref="D963:H963"/>
    <mergeCell ref="B958:C958"/>
    <mergeCell ref="B959:C959"/>
    <mergeCell ref="D959:H959"/>
    <mergeCell ref="B960:C960"/>
    <mergeCell ref="D960:H960"/>
    <mergeCell ref="B955:C955"/>
    <mergeCell ref="D955:H955"/>
    <mergeCell ref="B956:C956"/>
    <mergeCell ref="D956:H956"/>
    <mergeCell ref="B957:C957"/>
    <mergeCell ref="D957:H957"/>
    <mergeCell ref="B952:C952"/>
    <mergeCell ref="D952:H952"/>
    <mergeCell ref="B953:C953"/>
    <mergeCell ref="F953:H953"/>
    <mergeCell ref="B954:C954"/>
    <mergeCell ref="D954:H954"/>
    <mergeCell ref="B949:C949"/>
    <mergeCell ref="G949:H949"/>
    <mergeCell ref="B950:C950"/>
    <mergeCell ref="D950:H950"/>
    <mergeCell ref="B951:C951"/>
    <mergeCell ref="D951:E951"/>
    <mergeCell ref="F951:H951"/>
    <mergeCell ref="A946:B946"/>
    <mergeCell ref="C946:E946"/>
    <mergeCell ref="F946:H946"/>
    <mergeCell ref="A947:H947"/>
    <mergeCell ref="A948:H948"/>
    <mergeCell ref="C928:H928"/>
    <mergeCell ref="C929:H929"/>
    <mergeCell ref="E930:H930"/>
    <mergeCell ref="C944:H944"/>
    <mergeCell ref="A945:B945"/>
    <mergeCell ref="C945:E945"/>
    <mergeCell ref="F945:H945"/>
    <mergeCell ref="A925:C925"/>
    <mergeCell ref="D925:E925"/>
    <mergeCell ref="F925:H925"/>
    <mergeCell ref="A926:H926"/>
    <mergeCell ref="C927:H927"/>
    <mergeCell ref="B923:C923"/>
    <mergeCell ref="D923:E924"/>
    <mergeCell ref="F923:H923"/>
    <mergeCell ref="B924:C924"/>
    <mergeCell ref="F924:H924"/>
    <mergeCell ref="B921:C921"/>
    <mergeCell ref="E921:F921"/>
    <mergeCell ref="G921:H921"/>
    <mergeCell ref="B922:C922"/>
    <mergeCell ref="D922:E922"/>
    <mergeCell ref="F922:H922"/>
    <mergeCell ref="B918:E918"/>
    <mergeCell ref="F918:H918"/>
    <mergeCell ref="B919:C919"/>
    <mergeCell ref="D919:H919"/>
    <mergeCell ref="B920:C920"/>
    <mergeCell ref="D920:H920"/>
    <mergeCell ref="B915:C915"/>
    <mergeCell ref="B916:C916"/>
    <mergeCell ref="D916:H916"/>
    <mergeCell ref="B917:C917"/>
    <mergeCell ref="D917:H917"/>
    <mergeCell ref="B912:C912"/>
    <mergeCell ref="D912:H912"/>
    <mergeCell ref="B913:C913"/>
    <mergeCell ref="D913:H913"/>
    <mergeCell ref="B914:C914"/>
    <mergeCell ref="D914:H914"/>
    <mergeCell ref="B909:C909"/>
    <mergeCell ref="D909:H909"/>
    <mergeCell ref="B910:C910"/>
    <mergeCell ref="F910:H910"/>
    <mergeCell ref="B911:C911"/>
    <mergeCell ref="D911:H911"/>
    <mergeCell ref="B906:C906"/>
    <mergeCell ref="G906:H906"/>
    <mergeCell ref="B907:C907"/>
    <mergeCell ref="D907:H907"/>
    <mergeCell ref="B908:C908"/>
    <mergeCell ref="D908:E908"/>
    <mergeCell ref="F908:H908"/>
    <mergeCell ref="A903:B903"/>
    <mergeCell ref="C903:E903"/>
    <mergeCell ref="F903:H903"/>
    <mergeCell ref="A904:H904"/>
    <mergeCell ref="A905:H905"/>
    <mergeCell ref="C885:H885"/>
    <mergeCell ref="C886:H886"/>
    <mergeCell ref="E887:H887"/>
    <mergeCell ref="C901:H901"/>
    <mergeCell ref="A902:B902"/>
    <mergeCell ref="C902:E902"/>
    <mergeCell ref="F902:H902"/>
    <mergeCell ref="A882:C882"/>
    <mergeCell ref="D882:E882"/>
    <mergeCell ref="F882:H882"/>
    <mergeCell ref="A883:H883"/>
    <mergeCell ref="C884:H884"/>
    <mergeCell ref="B880:C880"/>
    <mergeCell ref="D880:E881"/>
    <mergeCell ref="F880:H880"/>
    <mergeCell ref="B881:C881"/>
    <mergeCell ref="F881:H881"/>
    <mergeCell ref="B878:C878"/>
    <mergeCell ref="E878:F878"/>
    <mergeCell ref="G878:H878"/>
    <mergeCell ref="B879:C879"/>
    <mergeCell ref="D879:E879"/>
    <mergeCell ref="F879:H879"/>
    <mergeCell ref="B875:E875"/>
    <mergeCell ref="F875:H875"/>
    <mergeCell ref="B876:C876"/>
    <mergeCell ref="D876:H876"/>
    <mergeCell ref="B877:C877"/>
    <mergeCell ref="D877:H877"/>
    <mergeCell ref="B872:C872"/>
    <mergeCell ref="B873:C873"/>
    <mergeCell ref="D873:H873"/>
    <mergeCell ref="B874:C874"/>
    <mergeCell ref="D874:H874"/>
    <mergeCell ref="B869:C869"/>
    <mergeCell ref="D869:H869"/>
    <mergeCell ref="B870:C870"/>
    <mergeCell ref="D870:H870"/>
    <mergeCell ref="B871:C871"/>
    <mergeCell ref="D871:H871"/>
    <mergeCell ref="B866:C866"/>
    <mergeCell ref="D866:H866"/>
    <mergeCell ref="B867:C867"/>
    <mergeCell ref="F867:H867"/>
    <mergeCell ref="B868:C868"/>
    <mergeCell ref="D868:H868"/>
    <mergeCell ref="B863:C863"/>
    <mergeCell ref="G863:H863"/>
    <mergeCell ref="B864:C864"/>
    <mergeCell ref="D864:H864"/>
    <mergeCell ref="B865:C865"/>
    <mergeCell ref="D865:E865"/>
    <mergeCell ref="F865:H865"/>
    <mergeCell ref="A860:B860"/>
    <mergeCell ref="C860:E860"/>
    <mergeCell ref="F860:H860"/>
    <mergeCell ref="A861:H861"/>
    <mergeCell ref="A862:H862"/>
    <mergeCell ref="C842:H842"/>
    <mergeCell ref="C843:H843"/>
    <mergeCell ref="E844:H844"/>
    <mergeCell ref="C858:H858"/>
    <mergeCell ref="A859:B859"/>
    <mergeCell ref="C859:E859"/>
    <mergeCell ref="F859:H859"/>
    <mergeCell ref="A839:C839"/>
    <mergeCell ref="D839:E839"/>
    <mergeCell ref="F839:H839"/>
    <mergeCell ref="A840:H840"/>
    <mergeCell ref="C841:H841"/>
    <mergeCell ref="B837:C837"/>
    <mergeCell ref="D837:E838"/>
    <mergeCell ref="F837:H837"/>
    <mergeCell ref="B838:C838"/>
    <mergeCell ref="F838:H838"/>
    <mergeCell ref="B835:C835"/>
    <mergeCell ref="E835:F835"/>
    <mergeCell ref="G835:H835"/>
    <mergeCell ref="B836:C836"/>
    <mergeCell ref="D836:E836"/>
    <mergeCell ref="F836:H836"/>
    <mergeCell ref="B832:E832"/>
    <mergeCell ref="F832:H832"/>
    <mergeCell ref="B833:C833"/>
    <mergeCell ref="D833:H833"/>
    <mergeCell ref="B834:C834"/>
    <mergeCell ref="D834:H834"/>
    <mergeCell ref="B829:C829"/>
    <mergeCell ref="B830:C830"/>
    <mergeCell ref="D830:H830"/>
    <mergeCell ref="B831:C831"/>
    <mergeCell ref="D831:H831"/>
    <mergeCell ref="B826:C826"/>
    <mergeCell ref="D826:H826"/>
    <mergeCell ref="B827:C827"/>
    <mergeCell ref="D827:H827"/>
    <mergeCell ref="B828:C828"/>
    <mergeCell ref="D828:H828"/>
    <mergeCell ref="B823:C823"/>
    <mergeCell ref="D823:H823"/>
    <mergeCell ref="B824:C824"/>
    <mergeCell ref="F824:H824"/>
    <mergeCell ref="B825:C825"/>
    <mergeCell ref="D825:H825"/>
    <mergeCell ref="B820:C820"/>
    <mergeCell ref="G820:H820"/>
    <mergeCell ref="B821:C821"/>
    <mergeCell ref="D821:H821"/>
    <mergeCell ref="B822:C822"/>
    <mergeCell ref="D822:E822"/>
    <mergeCell ref="F822:H822"/>
    <mergeCell ref="A817:B817"/>
    <mergeCell ref="C817:E817"/>
    <mergeCell ref="F817:H817"/>
    <mergeCell ref="A818:H818"/>
    <mergeCell ref="A819:H819"/>
    <mergeCell ref="C799:H799"/>
    <mergeCell ref="C800:H800"/>
    <mergeCell ref="E801:H801"/>
    <mergeCell ref="C815:H815"/>
    <mergeCell ref="A816:B816"/>
    <mergeCell ref="C816:E816"/>
    <mergeCell ref="F816:H816"/>
    <mergeCell ref="A796:C796"/>
    <mergeCell ref="D796:E796"/>
    <mergeCell ref="F796:H796"/>
    <mergeCell ref="A797:H797"/>
    <mergeCell ref="C798:H798"/>
    <mergeCell ref="B794:C794"/>
    <mergeCell ref="D794:E795"/>
    <mergeCell ref="F794:H794"/>
    <mergeCell ref="B795:C795"/>
    <mergeCell ref="F795:H795"/>
    <mergeCell ref="B792:C792"/>
    <mergeCell ref="E792:F792"/>
    <mergeCell ref="G792:H792"/>
    <mergeCell ref="B793:C793"/>
    <mergeCell ref="D793:E793"/>
    <mergeCell ref="F793:H793"/>
    <mergeCell ref="B789:E789"/>
    <mergeCell ref="F789:H789"/>
    <mergeCell ref="B790:C790"/>
    <mergeCell ref="D790:H790"/>
    <mergeCell ref="B791:C791"/>
    <mergeCell ref="D791:H791"/>
    <mergeCell ref="B786:C786"/>
    <mergeCell ref="B787:C787"/>
    <mergeCell ref="D787:H787"/>
    <mergeCell ref="B788:C788"/>
    <mergeCell ref="D788:H788"/>
    <mergeCell ref="B783:C783"/>
    <mergeCell ref="D783:H783"/>
    <mergeCell ref="B784:C784"/>
    <mergeCell ref="D784:H784"/>
    <mergeCell ref="B785:C785"/>
    <mergeCell ref="D785:H785"/>
    <mergeCell ref="B780:C780"/>
    <mergeCell ref="D780:H780"/>
    <mergeCell ref="B781:C781"/>
    <mergeCell ref="F781:H781"/>
    <mergeCell ref="B782:C782"/>
    <mergeCell ref="D782:H782"/>
    <mergeCell ref="B777:C777"/>
    <mergeCell ref="G777:H777"/>
    <mergeCell ref="B778:C778"/>
    <mergeCell ref="D778:H778"/>
    <mergeCell ref="B779:C779"/>
    <mergeCell ref="D779:E779"/>
    <mergeCell ref="F779:H779"/>
    <mergeCell ref="A774:B774"/>
    <mergeCell ref="C774:E774"/>
    <mergeCell ref="F774:H774"/>
    <mergeCell ref="A775:H775"/>
    <mergeCell ref="A776:H776"/>
    <mergeCell ref="C756:H756"/>
    <mergeCell ref="C757:H757"/>
    <mergeCell ref="E758:H758"/>
    <mergeCell ref="C772:H772"/>
    <mergeCell ref="A773:B773"/>
    <mergeCell ref="C773:E773"/>
    <mergeCell ref="F773:H773"/>
    <mergeCell ref="A753:C753"/>
    <mergeCell ref="D753:E753"/>
    <mergeCell ref="F753:H753"/>
    <mergeCell ref="A754:H754"/>
    <mergeCell ref="C755:H755"/>
    <mergeCell ref="B751:C751"/>
    <mergeCell ref="D751:E752"/>
    <mergeCell ref="F751:H751"/>
    <mergeCell ref="B752:C752"/>
    <mergeCell ref="F752:H752"/>
    <mergeCell ref="B749:C749"/>
    <mergeCell ref="E749:F749"/>
    <mergeCell ref="G749:H749"/>
    <mergeCell ref="B750:C750"/>
    <mergeCell ref="D750:E750"/>
    <mergeCell ref="F750:H750"/>
    <mergeCell ref="B746:E746"/>
    <mergeCell ref="F746:H746"/>
    <mergeCell ref="B747:C747"/>
    <mergeCell ref="D747:H747"/>
    <mergeCell ref="B748:C748"/>
    <mergeCell ref="D748:H748"/>
    <mergeCell ref="B743:C743"/>
    <mergeCell ref="B744:C744"/>
    <mergeCell ref="D744:H744"/>
    <mergeCell ref="B745:C745"/>
    <mergeCell ref="D745:H745"/>
    <mergeCell ref="B740:C740"/>
    <mergeCell ref="D740:H740"/>
    <mergeCell ref="B741:C741"/>
    <mergeCell ref="D741:H741"/>
    <mergeCell ref="B742:C742"/>
    <mergeCell ref="D742:H742"/>
    <mergeCell ref="B737:C737"/>
    <mergeCell ref="D737:H737"/>
    <mergeCell ref="B738:C738"/>
    <mergeCell ref="F738:H738"/>
    <mergeCell ref="B739:C739"/>
    <mergeCell ref="D739:H739"/>
    <mergeCell ref="B734:C734"/>
    <mergeCell ref="G734:H734"/>
    <mergeCell ref="B735:C735"/>
    <mergeCell ref="D735:H735"/>
    <mergeCell ref="B736:C736"/>
    <mergeCell ref="D736:E736"/>
    <mergeCell ref="F736:H736"/>
    <mergeCell ref="A731:B731"/>
    <mergeCell ref="C731:E731"/>
    <mergeCell ref="F731:H731"/>
    <mergeCell ref="A732:H732"/>
    <mergeCell ref="A733:H733"/>
    <mergeCell ref="C713:H713"/>
    <mergeCell ref="C714:H714"/>
    <mergeCell ref="E715:H715"/>
    <mergeCell ref="C729:H729"/>
    <mergeCell ref="A730:B730"/>
    <mergeCell ref="C730:E730"/>
    <mergeCell ref="F730:H730"/>
    <mergeCell ref="A710:C710"/>
    <mergeCell ref="D710:E710"/>
    <mergeCell ref="F710:H710"/>
    <mergeCell ref="A711:H711"/>
    <mergeCell ref="C712:H712"/>
    <mergeCell ref="B708:C708"/>
    <mergeCell ref="D708:E709"/>
    <mergeCell ref="F708:H708"/>
    <mergeCell ref="B709:C709"/>
    <mergeCell ref="F709:H709"/>
    <mergeCell ref="B706:C706"/>
    <mergeCell ref="E706:F706"/>
    <mergeCell ref="G706:H706"/>
    <mergeCell ref="B707:C707"/>
    <mergeCell ref="D707:E707"/>
    <mergeCell ref="F707:H707"/>
    <mergeCell ref="B703:E703"/>
    <mergeCell ref="F703:H703"/>
    <mergeCell ref="B704:C704"/>
    <mergeCell ref="D704:H704"/>
    <mergeCell ref="B705:C705"/>
    <mergeCell ref="D705:H705"/>
    <mergeCell ref="B700:C700"/>
    <mergeCell ref="B701:C701"/>
    <mergeCell ref="D701:H701"/>
    <mergeCell ref="B702:C702"/>
    <mergeCell ref="D702:H702"/>
    <mergeCell ref="B697:C697"/>
    <mergeCell ref="D697:H697"/>
    <mergeCell ref="B698:C698"/>
    <mergeCell ref="D698:H698"/>
    <mergeCell ref="B699:C699"/>
    <mergeCell ref="D699:H699"/>
    <mergeCell ref="B694:C694"/>
    <mergeCell ref="D694:H694"/>
    <mergeCell ref="B695:C695"/>
    <mergeCell ref="F695:H695"/>
    <mergeCell ref="B696:C696"/>
    <mergeCell ref="D696:H696"/>
    <mergeCell ref="B691:C691"/>
    <mergeCell ref="G691:H691"/>
    <mergeCell ref="B692:C692"/>
    <mergeCell ref="D692:H692"/>
    <mergeCell ref="B693:C693"/>
    <mergeCell ref="D693:E693"/>
    <mergeCell ref="F693:H693"/>
    <mergeCell ref="A688:B688"/>
    <mergeCell ref="C688:E688"/>
    <mergeCell ref="F688:H688"/>
    <mergeCell ref="A689:H689"/>
    <mergeCell ref="A690:H690"/>
    <mergeCell ref="C670:H670"/>
    <mergeCell ref="C671:H671"/>
    <mergeCell ref="E672:H672"/>
    <mergeCell ref="C686:H686"/>
    <mergeCell ref="A687:B687"/>
    <mergeCell ref="C687:E687"/>
    <mergeCell ref="F687:H687"/>
    <mergeCell ref="A667:C667"/>
    <mergeCell ref="D667:E667"/>
    <mergeCell ref="F667:H667"/>
    <mergeCell ref="A668:H668"/>
    <mergeCell ref="C669:H669"/>
    <mergeCell ref="B665:C665"/>
    <mergeCell ref="D665:E666"/>
    <mergeCell ref="F665:H665"/>
    <mergeCell ref="B666:C666"/>
    <mergeCell ref="F666:H666"/>
    <mergeCell ref="B663:C663"/>
    <mergeCell ref="E663:F663"/>
    <mergeCell ref="G663:H663"/>
    <mergeCell ref="B664:C664"/>
    <mergeCell ref="D664:E664"/>
    <mergeCell ref="F664:H664"/>
    <mergeCell ref="B660:E660"/>
    <mergeCell ref="F660:H660"/>
    <mergeCell ref="B661:C661"/>
    <mergeCell ref="D661:H661"/>
    <mergeCell ref="B662:C662"/>
    <mergeCell ref="D662:H662"/>
    <mergeCell ref="B657:C657"/>
    <mergeCell ref="B658:C658"/>
    <mergeCell ref="D658:H658"/>
    <mergeCell ref="B659:C659"/>
    <mergeCell ref="D659:H659"/>
    <mergeCell ref="B654:C654"/>
    <mergeCell ref="D654:H654"/>
    <mergeCell ref="B655:C655"/>
    <mergeCell ref="D655:H655"/>
    <mergeCell ref="B656:C656"/>
    <mergeCell ref="D656:H656"/>
    <mergeCell ref="B651:C651"/>
    <mergeCell ref="D651:H651"/>
    <mergeCell ref="B652:C652"/>
    <mergeCell ref="F652:H652"/>
    <mergeCell ref="B653:C653"/>
    <mergeCell ref="D653:H653"/>
    <mergeCell ref="B648:C648"/>
    <mergeCell ref="G648:H648"/>
    <mergeCell ref="B649:C649"/>
    <mergeCell ref="D649:H649"/>
    <mergeCell ref="B650:C650"/>
    <mergeCell ref="D650:E650"/>
    <mergeCell ref="F650:H650"/>
    <mergeCell ref="A645:B645"/>
    <mergeCell ref="C645:E645"/>
    <mergeCell ref="F645:H645"/>
    <mergeCell ref="A646:H646"/>
    <mergeCell ref="A647:H647"/>
    <mergeCell ref="C627:H627"/>
    <mergeCell ref="C628:H628"/>
    <mergeCell ref="E629:H629"/>
    <mergeCell ref="C643:H643"/>
    <mergeCell ref="A644:B644"/>
    <mergeCell ref="C644:E644"/>
    <mergeCell ref="F644:H644"/>
    <mergeCell ref="A624:C624"/>
    <mergeCell ref="D624:E624"/>
    <mergeCell ref="F624:H624"/>
    <mergeCell ref="A625:H625"/>
    <mergeCell ref="C626:H626"/>
    <mergeCell ref="B622:C622"/>
    <mergeCell ref="D622:E623"/>
    <mergeCell ref="F622:H622"/>
    <mergeCell ref="B623:C623"/>
    <mergeCell ref="F623:H623"/>
    <mergeCell ref="B620:C620"/>
    <mergeCell ref="E620:F620"/>
    <mergeCell ref="G620:H620"/>
    <mergeCell ref="B621:C621"/>
    <mergeCell ref="D621:E621"/>
    <mergeCell ref="F621:H621"/>
    <mergeCell ref="B617:E617"/>
    <mergeCell ref="F617:H617"/>
    <mergeCell ref="B618:C618"/>
    <mergeCell ref="D618:H618"/>
    <mergeCell ref="B619:C619"/>
    <mergeCell ref="D619:H619"/>
    <mergeCell ref="B614:C614"/>
    <mergeCell ref="B615:C615"/>
    <mergeCell ref="D615:H615"/>
    <mergeCell ref="B616:C616"/>
    <mergeCell ref="D616:H616"/>
    <mergeCell ref="B611:C611"/>
    <mergeCell ref="D611:H611"/>
    <mergeCell ref="B612:C612"/>
    <mergeCell ref="D612:H612"/>
    <mergeCell ref="B613:C613"/>
    <mergeCell ref="D613:H613"/>
    <mergeCell ref="B608:C608"/>
    <mergeCell ref="D608:H608"/>
    <mergeCell ref="B609:C609"/>
    <mergeCell ref="F609:H609"/>
    <mergeCell ref="B610:C610"/>
    <mergeCell ref="D610:H610"/>
    <mergeCell ref="B605:C605"/>
    <mergeCell ref="G605:H605"/>
    <mergeCell ref="B606:C606"/>
    <mergeCell ref="D606:H606"/>
    <mergeCell ref="B607:C607"/>
    <mergeCell ref="D607:E607"/>
    <mergeCell ref="F607:H607"/>
    <mergeCell ref="A602:B602"/>
    <mergeCell ref="C602:E602"/>
    <mergeCell ref="F602:H602"/>
    <mergeCell ref="A603:H603"/>
    <mergeCell ref="A604:H604"/>
    <mergeCell ref="C584:H584"/>
    <mergeCell ref="C585:H585"/>
    <mergeCell ref="E586:H586"/>
    <mergeCell ref="C600:H600"/>
    <mergeCell ref="A601:B601"/>
    <mergeCell ref="C601:E601"/>
    <mergeCell ref="F601:H601"/>
    <mergeCell ref="A581:C581"/>
    <mergeCell ref="D581:E581"/>
    <mergeCell ref="F581:H581"/>
    <mergeCell ref="A582:H582"/>
    <mergeCell ref="C583:H583"/>
    <mergeCell ref="B579:C579"/>
    <mergeCell ref="D579:E580"/>
    <mergeCell ref="F579:H579"/>
    <mergeCell ref="B580:C580"/>
    <mergeCell ref="F580:H580"/>
    <mergeCell ref="B577:C577"/>
    <mergeCell ref="E577:F577"/>
    <mergeCell ref="G577:H577"/>
    <mergeCell ref="B578:C578"/>
    <mergeCell ref="D578:E578"/>
    <mergeCell ref="F578:H578"/>
    <mergeCell ref="B574:E574"/>
    <mergeCell ref="F574:H574"/>
    <mergeCell ref="B575:C575"/>
    <mergeCell ref="D575:H575"/>
    <mergeCell ref="B576:C576"/>
    <mergeCell ref="D576:H576"/>
    <mergeCell ref="B571:C571"/>
    <mergeCell ref="B572:C572"/>
    <mergeCell ref="D572:H572"/>
    <mergeCell ref="B573:C573"/>
    <mergeCell ref="D573:H573"/>
    <mergeCell ref="B568:C568"/>
    <mergeCell ref="D568:H568"/>
    <mergeCell ref="B569:C569"/>
    <mergeCell ref="D569:H569"/>
    <mergeCell ref="B570:C570"/>
    <mergeCell ref="D570:H570"/>
    <mergeCell ref="B565:C565"/>
    <mergeCell ref="D565:H565"/>
    <mergeCell ref="B566:C566"/>
    <mergeCell ref="F566:H566"/>
    <mergeCell ref="B567:C567"/>
    <mergeCell ref="D567:H567"/>
    <mergeCell ref="B562:C562"/>
    <mergeCell ref="G562:H562"/>
    <mergeCell ref="B563:C563"/>
    <mergeCell ref="D563:H563"/>
    <mergeCell ref="B564:C564"/>
    <mergeCell ref="D564:E564"/>
    <mergeCell ref="F564:H564"/>
    <mergeCell ref="A559:B559"/>
    <mergeCell ref="C559:E559"/>
    <mergeCell ref="F559:H559"/>
    <mergeCell ref="A560:H560"/>
    <mergeCell ref="A561:H561"/>
    <mergeCell ref="C541:H541"/>
    <mergeCell ref="C542:H542"/>
    <mergeCell ref="E543:H543"/>
    <mergeCell ref="C557:H557"/>
    <mergeCell ref="A558:B558"/>
    <mergeCell ref="C558:E558"/>
    <mergeCell ref="F558:H558"/>
    <mergeCell ref="A538:C538"/>
    <mergeCell ref="D538:E538"/>
    <mergeCell ref="F538:H538"/>
    <mergeCell ref="A539:H539"/>
    <mergeCell ref="C540:H540"/>
    <mergeCell ref="B536:C536"/>
    <mergeCell ref="D536:E537"/>
    <mergeCell ref="F536:H536"/>
    <mergeCell ref="B537:C537"/>
    <mergeCell ref="F537:H537"/>
    <mergeCell ref="B534:C534"/>
    <mergeCell ref="E534:F534"/>
    <mergeCell ref="G534:H534"/>
    <mergeCell ref="B535:C535"/>
    <mergeCell ref="D535:E535"/>
    <mergeCell ref="F535:H535"/>
    <mergeCell ref="B531:E531"/>
    <mergeCell ref="F531:H531"/>
    <mergeCell ref="B532:C532"/>
    <mergeCell ref="D532:H532"/>
    <mergeCell ref="B533:C533"/>
    <mergeCell ref="D533:H533"/>
    <mergeCell ref="B528:C528"/>
    <mergeCell ref="B529:C529"/>
    <mergeCell ref="D529:H529"/>
    <mergeCell ref="B530:C530"/>
    <mergeCell ref="D530:H530"/>
    <mergeCell ref="B525:C525"/>
    <mergeCell ref="D525:H525"/>
    <mergeCell ref="B526:C526"/>
    <mergeCell ref="D526:H526"/>
    <mergeCell ref="B527:C527"/>
    <mergeCell ref="D527:H527"/>
    <mergeCell ref="B522:C522"/>
    <mergeCell ref="D522:H522"/>
    <mergeCell ref="B523:C523"/>
    <mergeCell ref="F523:H523"/>
    <mergeCell ref="B524:C524"/>
    <mergeCell ref="D524:H524"/>
    <mergeCell ref="B519:C519"/>
    <mergeCell ref="G519:H519"/>
    <mergeCell ref="B520:C520"/>
    <mergeCell ref="D520:H520"/>
    <mergeCell ref="B521:C521"/>
    <mergeCell ref="D521:E521"/>
    <mergeCell ref="F521:H521"/>
    <mergeCell ref="A516:B516"/>
    <mergeCell ref="C516:E516"/>
    <mergeCell ref="F516:H516"/>
    <mergeCell ref="A517:H517"/>
    <mergeCell ref="A518:H518"/>
    <mergeCell ref="C498:H498"/>
    <mergeCell ref="C499:H499"/>
    <mergeCell ref="E500:H500"/>
    <mergeCell ref="C514:H514"/>
    <mergeCell ref="A515:B515"/>
    <mergeCell ref="C515:E515"/>
    <mergeCell ref="F515:H515"/>
    <mergeCell ref="A495:C495"/>
    <mergeCell ref="D495:E495"/>
    <mergeCell ref="F495:H495"/>
    <mergeCell ref="A496:H496"/>
    <mergeCell ref="C497:H497"/>
    <mergeCell ref="B493:C493"/>
    <mergeCell ref="D493:E494"/>
    <mergeCell ref="F493:H493"/>
    <mergeCell ref="B494:C494"/>
    <mergeCell ref="F494:H494"/>
    <mergeCell ref="B491:C491"/>
    <mergeCell ref="E491:F491"/>
    <mergeCell ref="G491:H491"/>
    <mergeCell ref="B492:C492"/>
    <mergeCell ref="D492:E492"/>
    <mergeCell ref="F492:H492"/>
    <mergeCell ref="B488:E488"/>
    <mergeCell ref="F488:H488"/>
    <mergeCell ref="B489:C489"/>
    <mergeCell ref="D489:H489"/>
    <mergeCell ref="B490:C490"/>
    <mergeCell ref="D490:H490"/>
    <mergeCell ref="B485:C485"/>
    <mergeCell ref="B486:C486"/>
    <mergeCell ref="D486:H486"/>
    <mergeCell ref="B487:C487"/>
    <mergeCell ref="D487:H487"/>
    <mergeCell ref="B482:C482"/>
    <mergeCell ref="D482:H482"/>
    <mergeCell ref="B483:C483"/>
    <mergeCell ref="D483:H483"/>
    <mergeCell ref="B484:C484"/>
    <mergeCell ref="D484:H484"/>
    <mergeCell ref="B479:C479"/>
    <mergeCell ref="D479:H479"/>
    <mergeCell ref="B480:C480"/>
    <mergeCell ref="F480:H480"/>
    <mergeCell ref="B481:C481"/>
    <mergeCell ref="D481:H481"/>
    <mergeCell ref="B476:C476"/>
    <mergeCell ref="G476:H476"/>
    <mergeCell ref="B477:C477"/>
    <mergeCell ref="D477:H477"/>
    <mergeCell ref="B478:C478"/>
    <mergeCell ref="D478:E478"/>
    <mergeCell ref="F478:H478"/>
    <mergeCell ref="A473:B473"/>
    <mergeCell ref="C473:E473"/>
    <mergeCell ref="F473:H473"/>
    <mergeCell ref="A474:H474"/>
    <mergeCell ref="A475:H475"/>
    <mergeCell ref="C455:H455"/>
    <mergeCell ref="C456:H456"/>
    <mergeCell ref="E457:H457"/>
    <mergeCell ref="C471:H471"/>
    <mergeCell ref="A472:B472"/>
    <mergeCell ref="C472:E472"/>
    <mergeCell ref="F472:H472"/>
    <mergeCell ref="A452:C452"/>
    <mergeCell ref="D452:E452"/>
    <mergeCell ref="F452:H452"/>
    <mergeCell ref="A453:H453"/>
    <mergeCell ref="C454:H454"/>
    <mergeCell ref="B450:C450"/>
    <mergeCell ref="D450:E451"/>
    <mergeCell ref="F450:H450"/>
    <mergeCell ref="B451:C451"/>
    <mergeCell ref="F451:H451"/>
    <mergeCell ref="B448:C448"/>
    <mergeCell ref="E448:F448"/>
    <mergeCell ref="G448:H448"/>
    <mergeCell ref="B449:C449"/>
    <mergeCell ref="D449:E449"/>
    <mergeCell ref="F449:H449"/>
    <mergeCell ref="B445:E445"/>
    <mergeCell ref="F445:H445"/>
    <mergeCell ref="B446:C446"/>
    <mergeCell ref="D446:H446"/>
    <mergeCell ref="B447:C447"/>
    <mergeCell ref="D447:H447"/>
    <mergeCell ref="B442:C442"/>
    <mergeCell ref="B443:C443"/>
    <mergeCell ref="D443:H443"/>
    <mergeCell ref="B444:C444"/>
    <mergeCell ref="D444:H444"/>
    <mergeCell ref="B439:C439"/>
    <mergeCell ref="D439:H439"/>
    <mergeCell ref="B440:C440"/>
    <mergeCell ref="D440:H440"/>
    <mergeCell ref="B441:C441"/>
    <mergeCell ref="D441:H441"/>
    <mergeCell ref="B436:C436"/>
    <mergeCell ref="D436:H436"/>
    <mergeCell ref="B437:C437"/>
    <mergeCell ref="F437:H437"/>
    <mergeCell ref="B438:C438"/>
    <mergeCell ref="D438:H438"/>
    <mergeCell ref="B434:C434"/>
    <mergeCell ref="D434:H434"/>
    <mergeCell ref="B435:C435"/>
    <mergeCell ref="D435:E435"/>
    <mergeCell ref="F435:H435"/>
    <mergeCell ref="A216:H216"/>
    <mergeCell ref="A217:H217"/>
    <mergeCell ref="B218:C218"/>
    <mergeCell ref="G218:H218"/>
    <mergeCell ref="B219:C219"/>
    <mergeCell ref="D219:H219"/>
    <mergeCell ref="B220:C220"/>
    <mergeCell ref="D220:E220"/>
    <mergeCell ref="F220:H220"/>
    <mergeCell ref="B221:C221"/>
    <mergeCell ref="D221:H221"/>
    <mergeCell ref="B222:C222"/>
    <mergeCell ref="F222:H222"/>
    <mergeCell ref="B223:C223"/>
    <mergeCell ref="D223:H223"/>
    <mergeCell ref="B224:C224"/>
    <mergeCell ref="D224:H224"/>
    <mergeCell ref="B225:C225"/>
    <mergeCell ref="D225:H225"/>
    <mergeCell ref="B226:C226"/>
    <mergeCell ref="D226:H226"/>
    <mergeCell ref="B227:C227"/>
    <mergeCell ref="B228:C228"/>
    <mergeCell ref="D228:H228"/>
    <mergeCell ref="B229:C229"/>
    <mergeCell ref="D229:H229"/>
    <mergeCell ref="B230:E230"/>
    <mergeCell ref="F230:H230"/>
    <mergeCell ref="B231:C231"/>
    <mergeCell ref="D231:H231"/>
    <mergeCell ref="B232:C232"/>
    <mergeCell ref="D232:H232"/>
    <mergeCell ref="B233:C233"/>
    <mergeCell ref="E233:F233"/>
    <mergeCell ref="G233:H233"/>
    <mergeCell ref="B234:C234"/>
    <mergeCell ref="D234:E234"/>
    <mergeCell ref="F234:H234"/>
    <mergeCell ref="B235:C235"/>
    <mergeCell ref="D235:E236"/>
    <mergeCell ref="F235:H235"/>
    <mergeCell ref="B236:C236"/>
    <mergeCell ref="F236:H236"/>
    <mergeCell ref="A237:C237"/>
    <mergeCell ref="D237:E237"/>
    <mergeCell ref="F237:H237"/>
    <mergeCell ref="A238:H238"/>
    <mergeCell ref="C239:H239"/>
    <mergeCell ref="C240:H240"/>
    <mergeCell ref="C241:H241"/>
    <mergeCell ref="E242:H242"/>
    <mergeCell ref="C256:H256"/>
    <mergeCell ref="A257:B257"/>
    <mergeCell ref="C257:E257"/>
    <mergeCell ref="F257:H257"/>
    <mergeCell ref="A258:B258"/>
    <mergeCell ref="C258:E258"/>
    <mergeCell ref="F258:H258"/>
    <mergeCell ref="A259:H259"/>
    <mergeCell ref="A260:H260"/>
    <mergeCell ref="B261:C261"/>
    <mergeCell ref="G261:H261"/>
    <mergeCell ref="B262:C262"/>
    <mergeCell ref="D262:H262"/>
    <mergeCell ref="B263:C263"/>
    <mergeCell ref="D263:E263"/>
    <mergeCell ref="F263:H263"/>
    <mergeCell ref="B264:C264"/>
    <mergeCell ref="D264:H264"/>
    <mergeCell ref="B265:C265"/>
    <mergeCell ref="F265:H265"/>
    <mergeCell ref="B266:C266"/>
    <mergeCell ref="D266:H266"/>
    <mergeCell ref="B267:C267"/>
    <mergeCell ref="D267:H267"/>
    <mergeCell ref="B268:C268"/>
    <mergeCell ref="D268:H268"/>
    <mergeCell ref="B269:C269"/>
    <mergeCell ref="D269:H269"/>
    <mergeCell ref="B270:C270"/>
    <mergeCell ref="B271:C271"/>
    <mergeCell ref="D271:H271"/>
    <mergeCell ref="B272:C272"/>
    <mergeCell ref="D272:H272"/>
    <mergeCell ref="B273:E273"/>
    <mergeCell ref="F273:H273"/>
    <mergeCell ref="B274:C274"/>
    <mergeCell ref="D274:H274"/>
    <mergeCell ref="B275:C275"/>
    <mergeCell ref="D275:H275"/>
    <mergeCell ref="B276:C276"/>
    <mergeCell ref="E276:F276"/>
    <mergeCell ref="G276:H276"/>
    <mergeCell ref="B277:C277"/>
    <mergeCell ref="D277:E277"/>
    <mergeCell ref="F277:H277"/>
    <mergeCell ref="B278:C278"/>
    <mergeCell ref="D278:E279"/>
    <mergeCell ref="F278:H278"/>
    <mergeCell ref="B279:C279"/>
    <mergeCell ref="F279:H279"/>
    <mergeCell ref="A280:C280"/>
    <mergeCell ref="D280:E280"/>
    <mergeCell ref="F280:H280"/>
    <mergeCell ref="A281:H281"/>
    <mergeCell ref="C282:H282"/>
    <mergeCell ref="C283:H283"/>
    <mergeCell ref="C284:H284"/>
    <mergeCell ref="E285:H285"/>
    <mergeCell ref="C299:H299"/>
    <mergeCell ref="A300:B300"/>
    <mergeCell ref="C300:E300"/>
    <mergeCell ref="F300:H300"/>
    <mergeCell ref="A301:B301"/>
    <mergeCell ref="C301:E301"/>
    <mergeCell ref="F301:H301"/>
    <mergeCell ref="A302:H302"/>
    <mergeCell ref="A303:H303"/>
    <mergeCell ref="B304:C304"/>
    <mergeCell ref="G304:H304"/>
    <mergeCell ref="B305:C305"/>
    <mergeCell ref="D305:H305"/>
    <mergeCell ref="B306:C306"/>
    <mergeCell ref="D306:E306"/>
    <mergeCell ref="F306:H306"/>
    <mergeCell ref="B307:C307"/>
    <mergeCell ref="D307:H307"/>
    <mergeCell ref="B308:C308"/>
    <mergeCell ref="F308:H308"/>
    <mergeCell ref="B309:C309"/>
    <mergeCell ref="D309:H309"/>
    <mergeCell ref="B310:C310"/>
    <mergeCell ref="D310:H310"/>
    <mergeCell ref="B311:C311"/>
    <mergeCell ref="D311:H311"/>
    <mergeCell ref="B312:C312"/>
    <mergeCell ref="D312:H312"/>
    <mergeCell ref="B313:C313"/>
    <mergeCell ref="B314:C314"/>
    <mergeCell ref="D314:H314"/>
    <mergeCell ref="B315:C315"/>
    <mergeCell ref="D315:H315"/>
    <mergeCell ref="B316:E316"/>
    <mergeCell ref="F316:H316"/>
    <mergeCell ref="B317:C317"/>
    <mergeCell ref="D317:H317"/>
    <mergeCell ref="B318:C318"/>
    <mergeCell ref="D318:H318"/>
    <mergeCell ref="B319:C319"/>
    <mergeCell ref="E319:F319"/>
    <mergeCell ref="G319:H319"/>
    <mergeCell ref="B320:C320"/>
    <mergeCell ref="D320:E320"/>
    <mergeCell ref="F320:H320"/>
    <mergeCell ref="B321:C321"/>
    <mergeCell ref="D321:E322"/>
    <mergeCell ref="F321:H321"/>
    <mergeCell ref="B322:C322"/>
    <mergeCell ref="F322:H322"/>
    <mergeCell ref="A323:C323"/>
    <mergeCell ref="D323:E323"/>
    <mergeCell ref="F323:H323"/>
    <mergeCell ref="A324:H324"/>
    <mergeCell ref="C325:H325"/>
    <mergeCell ref="C326:H326"/>
    <mergeCell ref="C327:H327"/>
    <mergeCell ref="E328:H328"/>
    <mergeCell ref="C342:H342"/>
    <mergeCell ref="A343:B343"/>
    <mergeCell ref="C343:E343"/>
    <mergeCell ref="F343:H343"/>
    <mergeCell ref="A344:B344"/>
    <mergeCell ref="C344:E344"/>
    <mergeCell ref="F344:H344"/>
    <mergeCell ref="A345:H345"/>
    <mergeCell ref="A346:H346"/>
    <mergeCell ref="B347:C347"/>
    <mergeCell ref="G347:H347"/>
    <mergeCell ref="B348:C348"/>
    <mergeCell ref="D348:H348"/>
    <mergeCell ref="B349:C349"/>
    <mergeCell ref="D349:E349"/>
    <mergeCell ref="F349:H349"/>
    <mergeCell ref="B350:C350"/>
    <mergeCell ref="D350:H350"/>
    <mergeCell ref="B351:C351"/>
    <mergeCell ref="F351:H351"/>
    <mergeCell ref="B352:C352"/>
    <mergeCell ref="D352:H352"/>
    <mergeCell ref="B353:C353"/>
    <mergeCell ref="D353:H353"/>
    <mergeCell ref="B354:C354"/>
    <mergeCell ref="D354:H354"/>
    <mergeCell ref="B355:C355"/>
    <mergeCell ref="D355:H355"/>
    <mergeCell ref="B356:C356"/>
    <mergeCell ref="B357:C357"/>
    <mergeCell ref="D357:H357"/>
    <mergeCell ref="B358:C358"/>
    <mergeCell ref="D358:H358"/>
    <mergeCell ref="B359:E359"/>
    <mergeCell ref="F359:H359"/>
    <mergeCell ref="B360:C360"/>
    <mergeCell ref="D360:H360"/>
    <mergeCell ref="B361:C361"/>
    <mergeCell ref="D361:H361"/>
    <mergeCell ref="B362:C362"/>
    <mergeCell ref="E362:F362"/>
    <mergeCell ref="G362:H362"/>
    <mergeCell ref="B363:C363"/>
    <mergeCell ref="D363:E363"/>
    <mergeCell ref="F363:H363"/>
    <mergeCell ref="B364:C364"/>
    <mergeCell ref="D364:E365"/>
    <mergeCell ref="F364:H364"/>
    <mergeCell ref="B365:C365"/>
    <mergeCell ref="F365:H365"/>
    <mergeCell ref="A366:C366"/>
    <mergeCell ref="D366:E366"/>
    <mergeCell ref="F366:H366"/>
    <mergeCell ref="A367:H367"/>
    <mergeCell ref="C368:H368"/>
    <mergeCell ref="C369:H369"/>
    <mergeCell ref="C370:H370"/>
    <mergeCell ref="E371:H371"/>
    <mergeCell ref="C385:H385"/>
    <mergeCell ref="A386:B386"/>
    <mergeCell ref="C386:E386"/>
    <mergeCell ref="F386:H386"/>
    <mergeCell ref="A387:B387"/>
    <mergeCell ref="C387:E387"/>
    <mergeCell ref="F387:H387"/>
    <mergeCell ref="A388:H388"/>
    <mergeCell ref="A389:H389"/>
    <mergeCell ref="B390:C390"/>
    <mergeCell ref="G390:H390"/>
    <mergeCell ref="B391:C391"/>
    <mergeCell ref="D391:H391"/>
    <mergeCell ref="B392:C392"/>
    <mergeCell ref="D392:E392"/>
    <mergeCell ref="F392:H392"/>
    <mergeCell ref="B393:C393"/>
    <mergeCell ref="D393:H393"/>
    <mergeCell ref="B394:C394"/>
    <mergeCell ref="F394:H394"/>
    <mergeCell ref="B395:C395"/>
    <mergeCell ref="D395:H395"/>
    <mergeCell ref="B396:C396"/>
    <mergeCell ref="D396:H396"/>
    <mergeCell ref="B397:C397"/>
    <mergeCell ref="D397:H397"/>
    <mergeCell ref="B398:C398"/>
    <mergeCell ref="D398:H398"/>
    <mergeCell ref="B399:C399"/>
    <mergeCell ref="B400:C400"/>
    <mergeCell ref="D400:H400"/>
    <mergeCell ref="B401:C401"/>
    <mergeCell ref="D401:H401"/>
    <mergeCell ref="A431:H431"/>
    <mergeCell ref="A432:H432"/>
    <mergeCell ref="B402:E402"/>
    <mergeCell ref="F402:H402"/>
    <mergeCell ref="B403:C403"/>
    <mergeCell ref="D403:H403"/>
    <mergeCell ref="B404:C404"/>
    <mergeCell ref="D404:H404"/>
    <mergeCell ref="B405:C405"/>
    <mergeCell ref="E405:F405"/>
    <mergeCell ref="G405:H405"/>
    <mergeCell ref="B406:C406"/>
    <mergeCell ref="D406:E406"/>
    <mergeCell ref="F406:H406"/>
    <mergeCell ref="B407:C407"/>
    <mergeCell ref="D407:E408"/>
    <mergeCell ref="F407:H407"/>
    <mergeCell ref="B408:C408"/>
    <mergeCell ref="F408:H408"/>
    <mergeCell ref="A215:B215"/>
    <mergeCell ref="C215:E215"/>
    <mergeCell ref="F215:H215"/>
    <mergeCell ref="B433:C433"/>
    <mergeCell ref="G433:H433"/>
    <mergeCell ref="C197:H197"/>
    <mergeCell ref="C198:H198"/>
    <mergeCell ref="E199:H199"/>
    <mergeCell ref="C213:H213"/>
    <mergeCell ref="A214:B214"/>
    <mergeCell ref="C214:E214"/>
    <mergeCell ref="F214:H214"/>
    <mergeCell ref="A194:C194"/>
    <mergeCell ref="D194:E194"/>
    <mergeCell ref="F194:H194"/>
    <mergeCell ref="A195:H195"/>
    <mergeCell ref="C196:H196"/>
    <mergeCell ref="A409:C409"/>
    <mergeCell ref="D409:E409"/>
    <mergeCell ref="F409:H409"/>
    <mergeCell ref="A410:H410"/>
    <mergeCell ref="C411:H411"/>
    <mergeCell ref="C412:H412"/>
    <mergeCell ref="C413:H413"/>
    <mergeCell ref="E414:H414"/>
    <mergeCell ref="C428:H428"/>
    <mergeCell ref="A429:B429"/>
    <mergeCell ref="C429:E429"/>
    <mergeCell ref="F429:H429"/>
    <mergeCell ref="A430:B430"/>
    <mergeCell ref="C430:E430"/>
    <mergeCell ref="F430:H430"/>
    <mergeCell ref="B192:C192"/>
    <mergeCell ref="D192:E193"/>
    <mergeCell ref="F192:H192"/>
    <mergeCell ref="B193:C193"/>
    <mergeCell ref="F193:H193"/>
    <mergeCell ref="B190:C190"/>
    <mergeCell ref="E190:F190"/>
    <mergeCell ref="G190:H190"/>
    <mergeCell ref="B191:C191"/>
    <mergeCell ref="D191:E191"/>
    <mergeCell ref="F191:H191"/>
    <mergeCell ref="B187:E187"/>
    <mergeCell ref="F187:H187"/>
    <mergeCell ref="B188:C188"/>
    <mergeCell ref="D188:H188"/>
    <mergeCell ref="B189:C189"/>
    <mergeCell ref="D189:H189"/>
    <mergeCell ref="B184:C184"/>
    <mergeCell ref="B185:C185"/>
    <mergeCell ref="D185:H185"/>
    <mergeCell ref="B186:C186"/>
    <mergeCell ref="D186:H186"/>
    <mergeCell ref="B181:C181"/>
    <mergeCell ref="D181:H181"/>
    <mergeCell ref="B182:C182"/>
    <mergeCell ref="D182:H182"/>
    <mergeCell ref="B183:C183"/>
    <mergeCell ref="D183:H183"/>
    <mergeCell ref="B178:C178"/>
    <mergeCell ref="D178:H178"/>
    <mergeCell ref="B179:C179"/>
    <mergeCell ref="F179:H179"/>
    <mergeCell ref="B180:C180"/>
    <mergeCell ref="D180:H180"/>
    <mergeCell ref="B175:C175"/>
    <mergeCell ref="G175:H175"/>
    <mergeCell ref="B176:C176"/>
    <mergeCell ref="D176:H176"/>
    <mergeCell ref="B177:C177"/>
    <mergeCell ref="D177:E177"/>
    <mergeCell ref="F177:H177"/>
    <mergeCell ref="A172:B172"/>
    <mergeCell ref="C172:E172"/>
    <mergeCell ref="F172:H172"/>
    <mergeCell ref="A173:H173"/>
    <mergeCell ref="A174:H174"/>
    <mergeCell ref="C154:H154"/>
    <mergeCell ref="C155:H155"/>
    <mergeCell ref="E156:H156"/>
    <mergeCell ref="C170:H170"/>
    <mergeCell ref="A171:B171"/>
    <mergeCell ref="C171:E171"/>
    <mergeCell ref="F171:H171"/>
    <mergeCell ref="A151:C151"/>
    <mergeCell ref="D151:E151"/>
    <mergeCell ref="F151:H151"/>
    <mergeCell ref="A152:H152"/>
    <mergeCell ref="C153:H153"/>
    <mergeCell ref="B149:C149"/>
    <mergeCell ref="D149:E150"/>
    <mergeCell ref="F149:H149"/>
    <mergeCell ref="B150:C150"/>
    <mergeCell ref="F150:H150"/>
    <mergeCell ref="B147:C147"/>
    <mergeCell ref="E147:F147"/>
    <mergeCell ref="G147:H147"/>
    <mergeCell ref="B148:C148"/>
    <mergeCell ref="D148:E148"/>
    <mergeCell ref="F148:H148"/>
    <mergeCell ref="B144:E144"/>
    <mergeCell ref="F144:H144"/>
    <mergeCell ref="B145:C145"/>
    <mergeCell ref="D145:H145"/>
    <mergeCell ref="B146:C146"/>
    <mergeCell ref="D146:H146"/>
    <mergeCell ref="B141:C141"/>
    <mergeCell ref="B142:C142"/>
    <mergeCell ref="D142:H142"/>
    <mergeCell ref="B143:C143"/>
    <mergeCell ref="D143:H143"/>
    <mergeCell ref="B138:C138"/>
    <mergeCell ref="D138:H138"/>
    <mergeCell ref="B139:C139"/>
    <mergeCell ref="D139:H139"/>
    <mergeCell ref="B140:C140"/>
    <mergeCell ref="D140:H140"/>
    <mergeCell ref="B135:C135"/>
    <mergeCell ref="D135:H135"/>
    <mergeCell ref="B136:C136"/>
    <mergeCell ref="F136:H136"/>
    <mergeCell ref="B137:C137"/>
    <mergeCell ref="D137:H137"/>
    <mergeCell ref="B132:C132"/>
    <mergeCell ref="G132:H132"/>
    <mergeCell ref="B133:C133"/>
    <mergeCell ref="D133:H133"/>
    <mergeCell ref="B134:C134"/>
    <mergeCell ref="D134:E134"/>
    <mergeCell ref="F134:H134"/>
    <mergeCell ref="A129:B129"/>
    <mergeCell ref="C129:E129"/>
    <mergeCell ref="F129:H129"/>
    <mergeCell ref="A130:H130"/>
    <mergeCell ref="A131:H131"/>
    <mergeCell ref="C111:H111"/>
    <mergeCell ref="C112:H112"/>
    <mergeCell ref="E113:H113"/>
    <mergeCell ref="C127:H127"/>
    <mergeCell ref="A128:B128"/>
    <mergeCell ref="C128:E128"/>
    <mergeCell ref="F128:H128"/>
    <mergeCell ref="A108:C108"/>
    <mergeCell ref="D108:E108"/>
    <mergeCell ref="F108:H108"/>
    <mergeCell ref="A109:H109"/>
    <mergeCell ref="C110:H110"/>
    <mergeCell ref="B106:C106"/>
    <mergeCell ref="D106:E107"/>
    <mergeCell ref="F106:H106"/>
    <mergeCell ref="B107:C107"/>
    <mergeCell ref="F107:H107"/>
    <mergeCell ref="B104:C104"/>
    <mergeCell ref="E104:F104"/>
    <mergeCell ref="G104:H104"/>
    <mergeCell ref="B105:C105"/>
    <mergeCell ref="D105:E105"/>
    <mergeCell ref="F105:H105"/>
    <mergeCell ref="B101:E101"/>
    <mergeCell ref="F101:H101"/>
    <mergeCell ref="B102:C102"/>
    <mergeCell ref="D102:H102"/>
    <mergeCell ref="B103:C103"/>
    <mergeCell ref="D103:H103"/>
    <mergeCell ref="B98:C98"/>
    <mergeCell ref="B99:C99"/>
    <mergeCell ref="D99:H99"/>
    <mergeCell ref="B100:C100"/>
    <mergeCell ref="D100:H100"/>
    <mergeCell ref="B95:C95"/>
    <mergeCell ref="D95:H95"/>
    <mergeCell ref="B96:C96"/>
    <mergeCell ref="D96:H96"/>
    <mergeCell ref="B97:C97"/>
    <mergeCell ref="D97:H97"/>
    <mergeCell ref="B92:C92"/>
    <mergeCell ref="D92:H92"/>
    <mergeCell ref="B93:C93"/>
    <mergeCell ref="F93:H93"/>
    <mergeCell ref="B94:C94"/>
    <mergeCell ref="D94:H94"/>
    <mergeCell ref="B89:C89"/>
    <mergeCell ref="G89:H89"/>
    <mergeCell ref="B90:C90"/>
    <mergeCell ref="D90:H90"/>
    <mergeCell ref="B91:C91"/>
    <mergeCell ref="D91:E91"/>
    <mergeCell ref="F91:H91"/>
    <mergeCell ref="A86:B86"/>
    <mergeCell ref="C86:E86"/>
    <mergeCell ref="F86:H86"/>
    <mergeCell ref="A87:H87"/>
    <mergeCell ref="A88:H88"/>
    <mergeCell ref="C68:H68"/>
    <mergeCell ref="C69:H69"/>
    <mergeCell ref="E70:H70"/>
    <mergeCell ref="C84:H84"/>
    <mergeCell ref="A85:B85"/>
    <mergeCell ref="C85:E85"/>
    <mergeCell ref="F85:H85"/>
    <mergeCell ref="A65:C65"/>
    <mergeCell ref="D65:E65"/>
    <mergeCell ref="F65:H65"/>
    <mergeCell ref="A66:H66"/>
    <mergeCell ref="C67:H67"/>
    <mergeCell ref="B62:C62"/>
    <mergeCell ref="D62:E62"/>
    <mergeCell ref="F62:H62"/>
    <mergeCell ref="B63:C63"/>
    <mergeCell ref="D63:E64"/>
    <mergeCell ref="F63:H63"/>
    <mergeCell ref="B64:C64"/>
    <mergeCell ref="F64:H64"/>
    <mergeCell ref="B59:C59"/>
    <mergeCell ref="D59:H59"/>
    <mergeCell ref="B60:C60"/>
    <mergeCell ref="D60:H60"/>
    <mergeCell ref="B61:C61"/>
    <mergeCell ref="E61:F61"/>
    <mergeCell ref="G61:H61"/>
    <mergeCell ref="D16:H16"/>
    <mergeCell ref="D17:H17"/>
    <mergeCell ref="F19:H19"/>
    <mergeCell ref="E18:F18"/>
    <mergeCell ref="F21:H21"/>
    <mergeCell ref="B56:C56"/>
    <mergeCell ref="D56:H56"/>
    <mergeCell ref="B57:C57"/>
    <mergeCell ref="D57:H57"/>
    <mergeCell ref="B58:E58"/>
    <mergeCell ref="F58:H58"/>
    <mergeCell ref="B53:C53"/>
    <mergeCell ref="D53:H53"/>
    <mergeCell ref="B54:C54"/>
    <mergeCell ref="D54:H54"/>
    <mergeCell ref="B55:C55"/>
    <mergeCell ref="B50:C50"/>
    <mergeCell ref="F50:H50"/>
    <mergeCell ref="B51:C51"/>
    <mergeCell ref="D51:H51"/>
    <mergeCell ref="B52:C52"/>
    <mergeCell ref="D52:H52"/>
    <mergeCell ref="A1:H1"/>
    <mergeCell ref="A2:H2"/>
    <mergeCell ref="A23:H23"/>
    <mergeCell ref="A22:C22"/>
    <mergeCell ref="F7:H7"/>
    <mergeCell ref="D4:H4"/>
    <mergeCell ref="G3:H3"/>
    <mergeCell ref="G18:H18"/>
    <mergeCell ref="D9:H9"/>
    <mergeCell ref="F5:H5"/>
    <mergeCell ref="D6:H6"/>
    <mergeCell ref="D5:E5"/>
    <mergeCell ref="D8:H8"/>
    <mergeCell ref="B16:C16"/>
    <mergeCell ref="B17:C17"/>
    <mergeCell ref="B18:C18"/>
    <mergeCell ref="B3:C3"/>
    <mergeCell ref="B13:C13"/>
    <mergeCell ref="B14:C14"/>
    <mergeCell ref="D13:H13"/>
    <mergeCell ref="B8:C8"/>
    <mergeCell ref="B9:C9"/>
    <mergeCell ref="B10:C10"/>
    <mergeCell ref="B11:C11"/>
    <mergeCell ref="B12:C12"/>
    <mergeCell ref="D14:H14"/>
    <mergeCell ref="F15:H15"/>
    <mergeCell ref="D10:H10"/>
    <mergeCell ref="D11:H11"/>
    <mergeCell ref="B4:C4"/>
    <mergeCell ref="B5:C5"/>
    <mergeCell ref="B6:C6"/>
    <mergeCell ref="B7:C7"/>
    <mergeCell ref="B19:C19"/>
    <mergeCell ref="D22:E22"/>
    <mergeCell ref="B20:C20"/>
    <mergeCell ref="B21:C21"/>
    <mergeCell ref="D20:E21"/>
    <mergeCell ref="D19:E19"/>
    <mergeCell ref="F22:H22"/>
    <mergeCell ref="F20:H20"/>
    <mergeCell ref="B48:C48"/>
    <mergeCell ref="D48:E48"/>
    <mergeCell ref="F48:H48"/>
    <mergeCell ref="B49:C49"/>
    <mergeCell ref="D49:H49"/>
    <mergeCell ref="A44:H44"/>
    <mergeCell ref="A45:H45"/>
    <mergeCell ref="B46:C46"/>
    <mergeCell ref="G46:H46"/>
    <mergeCell ref="B47:C47"/>
    <mergeCell ref="D47:H47"/>
    <mergeCell ref="B15:E15"/>
    <mergeCell ref="C42:E42"/>
    <mergeCell ref="F42:H42"/>
    <mergeCell ref="C41:H41"/>
    <mergeCell ref="A43:B43"/>
    <mergeCell ref="A42:B42"/>
    <mergeCell ref="C24:H24"/>
    <mergeCell ref="C25:H25"/>
    <mergeCell ref="C26:H26"/>
    <mergeCell ref="C43:E43"/>
    <mergeCell ref="F43:H43"/>
    <mergeCell ref="E27:H27"/>
  </mergeCells>
  <phoneticPr fontId="14" type="noConversion"/>
  <conditionalFormatting sqref="F15 D13 D16 D12:G12 A1:A2 A22:A23 E3:G3 E18 D22 F22 C41 B28:B39 C29:G29 C36:G38 B3:B21 D6:D11 D3:D4 B24:C27">
    <cfRule type="cellIs" dxfId="799" priority="1043" stopIfTrue="1" operator="equal">
      <formula>0</formula>
    </cfRule>
  </conditionalFormatting>
  <conditionalFormatting sqref="F15 A22 D13 D16 D12:G12 A1:A2 E3:G3 E18 D22 F22 B3:B21 D6:D11 D3:D4 C24:C26">
    <cfRule type="containsText" dxfId="798" priority="1042" stopIfTrue="1" operator="containsText" text="iw.kkZad">
      <formula>NOT(ISERROR(SEARCH("iw.kkZad",A1)))</formula>
    </cfRule>
  </conditionalFormatting>
  <conditionalFormatting sqref="F5 F12 F15 F7 C41 C38:G38 D6:D12 D4">
    <cfRule type="cellIs" dxfId="797" priority="1040" stopIfTrue="1" operator="equal">
      <formula>1800</formula>
    </cfRule>
    <cfRule type="cellIs" dxfId="796" priority="1041" stopIfTrue="1" operator="equal">
      <formula>200</formula>
    </cfRule>
  </conditionalFormatting>
  <conditionalFormatting sqref="F15 B27:C27 D13 D12:G12 B24:B26 A23 C41 B28:B39 C29:G29 C36:G38">
    <cfRule type="containsText" dxfId="795" priority="1039" stopIfTrue="1" operator="containsText" text="dsoy jktdh; fo|ky;ksa esa iz;ksx gsrq fu%'kqYd">
      <formula>NOT(ISERROR(SEARCH("dsoy jktdh; fo|ky;ksa esa iz;ksx gsrq fu%'kqYd",A12)))</formula>
    </cfRule>
  </conditionalFormatting>
  <conditionalFormatting sqref="B27:C27 B24:B26 A23 C41 B28:B39 C29:G29 C36:G38">
    <cfRule type="containsText" dxfId="794" priority="1036" stopIfTrue="1" operator="containsText" text="f'k{kk foHkkx jktLFkku">
      <formula>NOT(ISERROR(SEARCH("f'k{kk foHkkx jktLFkku",A23)))</formula>
    </cfRule>
    <cfRule type="containsText" dxfId="793" priority="1037" stopIfTrue="1" operator="containsText" text="iw.kkZad">
      <formula>NOT(ISERROR(SEARCH("iw.kkZad",A23)))</formula>
    </cfRule>
  </conditionalFormatting>
  <conditionalFormatting sqref="F15 A22 E3:G3 D16 E18 D12:G12 D13:D14 F5 D7:F7 A1:A2 D22 F22 B3:B21 D8:D11 D3:D6 C24:C26">
    <cfRule type="containsText" dxfId="792" priority="1004" operator="containsText" text="izkjfEHkd f'k{kk foHkkx] jktLFkku">
      <formula>NOT(ISERROR(SEARCH("izkjfEHkd f'k{kk foHkkx] jktLFkku",A1)))</formula>
    </cfRule>
  </conditionalFormatting>
  <conditionalFormatting sqref="F58 D56 D59 D55:G55 A44:A45 A65:A66 E46:G46 E61 D65 F65 C84 B71:B82 C72:G72 C79:G81 B46:B64 D49:D54 D46:D47 B67:C70">
    <cfRule type="cellIs" dxfId="791" priority="792" stopIfTrue="1" operator="equal">
      <formula>0</formula>
    </cfRule>
  </conditionalFormatting>
  <conditionalFormatting sqref="F58 A65 D56 D59 D55:G55 A44:A45 E46:G46 E61 D65 F65 B46:B64 D49:D54 D46:D47 C67:C69">
    <cfRule type="containsText" dxfId="790" priority="791" stopIfTrue="1" operator="containsText" text="iw.kkZad">
      <formula>NOT(ISERROR(SEARCH("iw.kkZad",A44)))</formula>
    </cfRule>
  </conditionalFormatting>
  <conditionalFormatting sqref="F48 F55 F58 F50 C84 C81:G81 D49:D55 D47">
    <cfRule type="cellIs" dxfId="789" priority="789" stopIfTrue="1" operator="equal">
      <formula>1800</formula>
    </cfRule>
    <cfRule type="cellIs" dxfId="788" priority="790" stopIfTrue="1" operator="equal">
      <formula>200</formula>
    </cfRule>
  </conditionalFormatting>
  <conditionalFormatting sqref="F58 B70:C70 D56 D55:G55 B67:B69 A66 C84 B71:B82 C72:G72 C79:G81">
    <cfRule type="containsText" dxfId="787" priority="788" stopIfTrue="1" operator="containsText" text="dsoy jktdh; fo|ky;ksa esa iz;ksx gsrq fu%'kqYd">
      <formula>NOT(ISERROR(SEARCH("dsoy jktdh; fo|ky;ksa esa iz;ksx gsrq fu%'kqYd",A55)))</formula>
    </cfRule>
  </conditionalFormatting>
  <conditionalFormatting sqref="B70:C70 B67:B69 A66 C84 B71:B82 C72:G72 C79:G81">
    <cfRule type="containsText" dxfId="786" priority="786" stopIfTrue="1" operator="containsText" text="f'k{kk foHkkx jktLFkku">
      <formula>NOT(ISERROR(SEARCH("f'k{kk foHkkx jktLFkku",A66)))</formula>
    </cfRule>
    <cfRule type="containsText" dxfId="785" priority="787" stopIfTrue="1" operator="containsText" text="iw.kkZad">
      <formula>NOT(ISERROR(SEARCH("iw.kkZad",A66)))</formula>
    </cfRule>
  </conditionalFormatting>
  <conditionalFormatting sqref="F58 A65 E46:G46 D59 E61 D55:G55 D56:D57 F48 D50:F50 A44:A45 D65 F65 B46:B64 D51:D54 D46:D49 C67:C69">
    <cfRule type="containsText" dxfId="784" priority="785" operator="containsText" text="izkjfEHkd f'k{kk foHkkx] jktLFkku">
      <formula>NOT(ISERROR(SEARCH("izkjfEHkd f'k{kk foHkkx] jktLFkku",A44)))</formula>
    </cfRule>
  </conditionalFormatting>
  <conditionalFormatting sqref="F101 D99 D102 D98:G98 A87:A88 A108:A109 E89:G89 E104 D108 F108 C127 B114:B125 C115:G115 C122:G124 B89:B107 D92:D97 D89:D90 B110:C113">
    <cfRule type="cellIs" dxfId="783" priority="784" stopIfTrue="1" operator="equal">
      <formula>0</formula>
    </cfRule>
  </conditionalFormatting>
  <conditionalFormatting sqref="F101 A108 D99 D102 D98:G98 A87:A88 E89:G89 E104 D108 F108 B89:B107 D92:D97 D89:D90 C110:C112">
    <cfRule type="containsText" dxfId="782" priority="783" stopIfTrue="1" operator="containsText" text="iw.kkZad">
      <formula>NOT(ISERROR(SEARCH("iw.kkZad",A87)))</formula>
    </cfRule>
  </conditionalFormatting>
  <conditionalFormatting sqref="F91 F98 F101 F93 C127 C124:G124 D92:D98 D90">
    <cfRule type="cellIs" dxfId="781" priority="781" stopIfTrue="1" operator="equal">
      <formula>1800</formula>
    </cfRule>
    <cfRule type="cellIs" dxfId="780" priority="782" stopIfTrue="1" operator="equal">
      <formula>200</formula>
    </cfRule>
  </conditionalFormatting>
  <conditionalFormatting sqref="F101 B113:C113 D99 D98:G98 B110:B112 A109 C127 B114:B125 C115:G115 C122:G124">
    <cfRule type="containsText" dxfId="779" priority="780" stopIfTrue="1" operator="containsText" text="dsoy jktdh; fo|ky;ksa esa iz;ksx gsrq fu%'kqYd">
      <formula>NOT(ISERROR(SEARCH("dsoy jktdh; fo|ky;ksa esa iz;ksx gsrq fu%'kqYd",A98)))</formula>
    </cfRule>
  </conditionalFormatting>
  <conditionalFormatting sqref="B113:C113 B110:B112 A109 C127 B114:B125 C115:G115 C122:G124">
    <cfRule type="containsText" dxfId="778" priority="778" stopIfTrue="1" operator="containsText" text="f'k{kk foHkkx jktLFkku">
      <formula>NOT(ISERROR(SEARCH("f'k{kk foHkkx jktLFkku",A109)))</formula>
    </cfRule>
    <cfRule type="containsText" dxfId="777" priority="779" stopIfTrue="1" operator="containsText" text="iw.kkZad">
      <formula>NOT(ISERROR(SEARCH("iw.kkZad",A109)))</formula>
    </cfRule>
  </conditionalFormatting>
  <conditionalFormatting sqref="F101 A108 E89:G89 D102 E104 D98:G98 D99:D100 F91 D93:F93 A87:A88 D108 F108 B89:B107 D94:D97 D89:D92 C110:C112">
    <cfRule type="containsText" dxfId="776" priority="777" operator="containsText" text="izkjfEHkd f'k{kk foHkkx] jktLFkku">
      <formula>NOT(ISERROR(SEARCH("izkjfEHkd f'k{kk foHkkx] jktLFkku",A87)))</formula>
    </cfRule>
  </conditionalFormatting>
  <conditionalFormatting sqref="F144 D142 D145 D141:G141 A130:A131 A151:A152 E132:G132 E147 D151 F151 C170 B157:B168 C158:G158 C165:G167 B132:B150 D135:D140 D132:D133 B153:C156">
    <cfRule type="cellIs" dxfId="775" priority="776" stopIfTrue="1" operator="equal">
      <formula>0</formula>
    </cfRule>
  </conditionalFormatting>
  <conditionalFormatting sqref="F144 A151 D142 D145 D141:G141 A130:A131 E132:G132 E147 D151 F151 B132:B150 D135:D140 D132:D133 C153:C155">
    <cfRule type="containsText" dxfId="774" priority="775" stopIfTrue="1" operator="containsText" text="iw.kkZad">
      <formula>NOT(ISERROR(SEARCH("iw.kkZad",A130)))</formula>
    </cfRule>
  </conditionalFormatting>
  <conditionalFormatting sqref="F134 F141 F144 F136 C170 C167:G167 D135:D141 D133">
    <cfRule type="cellIs" dxfId="773" priority="773" stopIfTrue="1" operator="equal">
      <formula>1800</formula>
    </cfRule>
    <cfRule type="cellIs" dxfId="772" priority="774" stopIfTrue="1" operator="equal">
      <formula>200</formula>
    </cfRule>
  </conditionalFormatting>
  <conditionalFormatting sqref="F144 B156:C156 D142 D141:G141 B153:B155 A152 C170 B157:B168 C158:G158 C165:G167">
    <cfRule type="containsText" dxfId="771" priority="772" stopIfTrue="1" operator="containsText" text="dsoy jktdh; fo|ky;ksa esa iz;ksx gsrq fu%'kqYd">
      <formula>NOT(ISERROR(SEARCH("dsoy jktdh; fo|ky;ksa esa iz;ksx gsrq fu%'kqYd",A141)))</formula>
    </cfRule>
  </conditionalFormatting>
  <conditionalFormatting sqref="B156:C156 B153:B155 A152 C170 B157:B168 C158:G158 C165:G167">
    <cfRule type="containsText" dxfId="770" priority="770" stopIfTrue="1" operator="containsText" text="f'k{kk foHkkx jktLFkku">
      <formula>NOT(ISERROR(SEARCH("f'k{kk foHkkx jktLFkku",A152)))</formula>
    </cfRule>
    <cfRule type="containsText" dxfId="769" priority="771" stopIfTrue="1" operator="containsText" text="iw.kkZad">
      <formula>NOT(ISERROR(SEARCH("iw.kkZad",A152)))</formula>
    </cfRule>
  </conditionalFormatting>
  <conditionalFormatting sqref="F144 A151 E132:G132 D145 E147 D141:G141 D142:D143 F134 D136:F136 A130:A131 D151 F151 B132:B150 D137:D140 D132:D135 C153:C155">
    <cfRule type="containsText" dxfId="768" priority="769" operator="containsText" text="izkjfEHkd f'k{kk foHkkx] jktLFkku">
      <formula>NOT(ISERROR(SEARCH("izkjfEHkd f'k{kk foHkkx] jktLFkku",A130)))</formula>
    </cfRule>
  </conditionalFormatting>
  <conditionalFormatting sqref="F187 D185 D188 D184:G184 A173:A174 A194:A195 E175:G175 E190 D194 F194 C213 B200:B211 C201:G201 C208:G210 B175:B193 D178:D183 D175:D176 B196:C199">
    <cfRule type="cellIs" dxfId="767" priority="768" stopIfTrue="1" operator="equal">
      <formula>0</formula>
    </cfRule>
  </conditionalFormatting>
  <conditionalFormatting sqref="F187 A194 D185 D188 D184:G184 A173:A174 E175:G175 E190 D194 F194 B175:B193 D178:D183 D175:D176 C196:C198">
    <cfRule type="containsText" dxfId="766" priority="767" stopIfTrue="1" operator="containsText" text="iw.kkZad">
      <formula>NOT(ISERROR(SEARCH("iw.kkZad",A173)))</formula>
    </cfRule>
  </conditionalFormatting>
  <conditionalFormatting sqref="F177 F184 F187 F179 C213 C210:G210 D178:D184 D176">
    <cfRule type="cellIs" dxfId="765" priority="765" stopIfTrue="1" operator="equal">
      <formula>1800</formula>
    </cfRule>
    <cfRule type="cellIs" dxfId="764" priority="766" stopIfTrue="1" operator="equal">
      <formula>200</formula>
    </cfRule>
  </conditionalFormatting>
  <conditionalFormatting sqref="F187 B199:C199 D185 D184:G184 B196:B198 A195 C213 B200:B211 C201:G201 C208:G210">
    <cfRule type="containsText" dxfId="763" priority="764" stopIfTrue="1" operator="containsText" text="dsoy jktdh; fo|ky;ksa esa iz;ksx gsrq fu%'kqYd">
      <formula>NOT(ISERROR(SEARCH("dsoy jktdh; fo|ky;ksa esa iz;ksx gsrq fu%'kqYd",A184)))</formula>
    </cfRule>
  </conditionalFormatting>
  <conditionalFormatting sqref="B199:C199 B196:B198 A195 C213 B200:B211 C201:G201 C208:G210">
    <cfRule type="containsText" dxfId="762" priority="762" stopIfTrue="1" operator="containsText" text="f'k{kk foHkkx jktLFkku">
      <formula>NOT(ISERROR(SEARCH("f'k{kk foHkkx jktLFkku",A195)))</formula>
    </cfRule>
    <cfRule type="containsText" dxfId="761" priority="763" stopIfTrue="1" operator="containsText" text="iw.kkZad">
      <formula>NOT(ISERROR(SEARCH("iw.kkZad",A195)))</formula>
    </cfRule>
  </conditionalFormatting>
  <conditionalFormatting sqref="F187 A194 E175:G175 D188 E190 D184:G184 D185:D186 F177 D179:F179 A173:A174 D194 F194 B175:B193 D180:D183 D175:D178 C196:C198">
    <cfRule type="containsText" dxfId="760" priority="761" operator="containsText" text="izkjfEHkd f'k{kk foHkkx] jktLFkku">
      <formula>NOT(ISERROR(SEARCH("izkjfEHkd f'k{kk foHkkx] jktLFkku",A173)))</formula>
    </cfRule>
  </conditionalFormatting>
  <conditionalFormatting sqref="F230 D228 D231 D227:G227 A216:A217 A237:A238 E218:G218 E233 D237 F237 C256 B243:B254 C244:G244 C251:G253 B218:B236 D221:D226 D218:D219 B239:C242">
    <cfRule type="cellIs" dxfId="759" priority="760" stopIfTrue="1" operator="equal">
      <formula>0</formula>
    </cfRule>
  </conditionalFormatting>
  <conditionalFormatting sqref="F230 A237 D228 D231 D227:G227 A216:A217 E218:G218 E233 D237 F237 B218:B236 D221:D226 D218:D219 C239:C241">
    <cfRule type="containsText" dxfId="758" priority="759" stopIfTrue="1" operator="containsText" text="iw.kkZad">
      <formula>NOT(ISERROR(SEARCH("iw.kkZad",A216)))</formula>
    </cfRule>
  </conditionalFormatting>
  <conditionalFormatting sqref="F220 F227 F230 F222 C256 C253:G253 D221:D227 D219">
    <cfRule type="cellIs" dxfId="757" priority="757" stopIfTrue="1" operator="equal">
      <formula>1800</formula>
    </cfRule>
    <cfRule type="cellIs" dxfId="756" priority="758" stopIfTrue="1" operator="equal">
      <formula>200</formula>
    </cfRule>
  </conditionalFormatting>
  <conditionalFormatting sqref="F230 B242:C242 D228 D227:G227 B239:B241 A238 C256 B243:B254 C244:G244 C251:G253">
    <cfRule type="containsText" dxfId="755" priority="756" stopIfTrue="1" operator="containsText" text="dsoy jktdh; fo|ky;ksa esa iz;ksx gsrq fu%'kqYd">
      <formula>NOT(ISERROR(SEARCH("dsoy jktdh; fo|ky;ksa esa iz;ksx gsrq fu%'kqYd",A227)))</formula>
    </cfRule>
  </conditionalFormatting>
  <conditionalFormatting sqref="B242:C242 B239:B241 A238 C256 B243:B254 C244:G244 C251:G253">
    <cfRule type="containsText" dxfId="754" priority="754" stopIfTrue="1" operator="containsText" text="f'k{kk foHkkx jktLFkku">
      <formula>NOT(ISERROR(SEARCH("f'k{kk foHkkx jktLFkku",A238)))</formula>
    </cfRule>
    <cfRule type="containsText" dxfId="753" priority="755" stopIfTrue="1" operator="containsText" text="iw.kkZad">
      <formula>NOT(ISERROR(SEARCH("iw.kkZad",A238)))</formula>
    </cfRule>
  </conditionalFormatting>
  <conditionalFormatting sqref="F230 A237 E218:G218 D231 E233 D227:G227 D228:D229 F220 D222:F222 A216:A217 D237 F237 B218:B236 D223:D226 D218:D221 C239:C241">
    <cfRule type="containsText" dxfId="752" priority="753" operator="containsText" text="izkjfEHkd f'k{kk foHkkx] jktLFkku">
      <formula>NOT(ISERROR(SEARCH("izkjfEHkd f'k{kk foHkkx] jktLFkku",A216)))</formula>
    </cfRule>
  </conditionalFormatting>
  <conditionalFormatting sqref="F273 D271 D274 D270:G270 A259:A260 A280:A281 E261:G261 E276 D280 F280 C299 B286:B297 C287:G287 C294:G296 B261:B279 D264:D269 D261:D262 B282:C285">
    <cfRule type="cellIs" dxfId="751" priority="752" stopIfTrue="1" operator="equal">
      <formula>0</formula>
    </cfRule>
  </conditionalFormatting>
  <conditionalFormatting sqref="F273 A280 D271 D274 D270:G270 A259:A260 E261:G261 E276 D280 F280 B261:B279 D264:D269 D261:D262 C282:C284">
    <cfRule type="containsText" dxfId="750" priority="751" stopIfTrue="1" operator="containsText" text="iw.kkZad">
      <formula>NOT(ISERROR(SEARCH("iw.kkZad",A259)))</formula>
    </cfRule>
  </conditionalFormatting>
  <conditionalFormatting sqref="F263 F270 F273 F265 C299 C296:G296 D264:D270 D262">
    <cfRule type="cellIs" dxfId="749" priority="749" stopIfTrue="1" operator="equal">
      <formula>1800</formula>
    </cfRule>
    <cfRule type="cellIs" dxfId="748" priority="750" stopIfTrue="1" operator="equal">
      <formula>200</formula>
    </cfRule>
  </conditionalFormatting>
  <conditionalFormatting sqref="F273 B285:C285 D271 D270:G270 B282:B284 A281 C299 B286:B297 C287:G287 C294:G296">
    <cfRule type="containsText" dxfId="747" priority="748" stopIfTrue="1" operator="containsText" text="dsoy jktdh; fo|ky;ksa esa iz;ksx gsrq fu%'kqYd">
      <formula>NOT(ISERROR(SEARCH("dsoy jktdh; fo|ky;ksa esa iz;ksx gsrq fu%'kqYd",A270)))</formula>
    </cfRule>
  </conditionalFormatting>
  <conditionalFormatting sqref="B285:C285 B282:B284 A281 C299 B286:B297 C287:G287 C294:G296">
    <cfRule type="containsText" dxfId="746" priority="746" stopIfTrue="1" operator="containsText" text="f'k{kk foHkkx jktLFkku">
      <formula>NOT(ISERROR(SEARCH("f'k{kk foHkkx jktLFkku",A281)))</formula>
    </cfRule>
    <cfRule type="containsText" dxfId="745" priority="747" stopIfTrue="1" operator="containsText" text="iw.kkZad">
      <formula>NOT(ISERROR(SEARCH("iw.kkZad",A281)))</formula>
    </cfRule>
  </conditionalFormatting>
  <conditionalFormatting sqref="F273 A280 E261:G261 D274 E276 D270:G270 D271:D272 F263 D265:F265 A259:A260 D280 F280 B261:B279 D266:D269 D261:D264 C282:C284">
    <cfRule type="containsText" dxfId="744" priority="745" operator="containsText" text="izkjfEHkd f'k{kk foHkkx] jktLFkku">
      <formula>NOT(ISERROR(SEARCH("izkjfEHkd f'k{kk foHkkx] jktLFkku",A259)))</formula>
    </cfRule>
  </conditionalFormatting>
  <conditionalFormatting sqref="F316 D314 D317 D313:G313 A302:A303 A323:A324 E304:G304 E319 D323 F323 C342 B329:B340 C330:G330 C337:G339 B304:B322 D307:D312 D304:D305 B325:C328">
    <cfRule type="cellIs" dxfId="743" priority="744" stopIfTrue="1" operator="equal">
      <formula>0</formula>
    </cfRule>
  </conditionalFormatting>
  <conditionalFormatting sqref="F316 A323 D314 D317 D313:G313 A302:A303 E304:G304 E319 D323 F323 B304:B322 D307:D312 D304:D305 C325:C327">
    <cfRule type="containsText" dxfId="742" priority="743" stopIfTrue="1" operator="containsText" text="iw.kkZad">
      <formula>NOT(ISERROR(SEARCH("iw.kkZad",A302)))</formula>
    </cfRule>
  </conditionalFormatting>
  <conditionalFormatting sqref="F306 F313 F316 F308 C342 C339:G339 D307:D313 D305">
    <cfRule type="cellIs" dxfId="741" priority="741" stopIfTrue="1" operator="equal">
      <formula>1800</formula>
    </cfRule>
    <cfRule type="cellIs" dxfId="740" priority="742" stopIfTrue="1" operator="equal">
      <formula>200</formula>
    </cfRule>
  </conditionalFormatting>
  <conditionalFormatting sqref="F316 B328:C328 D314 D313:G313 B325:B327 A324 C342 B329:B340 C330:G330 C337:G339">
    <cfRule type="containsText" dxfId="739" priority="740" stopIfTrue="1" operator="containsText" text="dsoy jktdh; fo|ky;ksa esa iz;ksx gsrq fu%'kqYd">
      <formula>NOT(ISERROR(SEARCH("dsoy jktdh; fo|ky;ksa esa iz;ksx gsrq fu%'kqYd",A313)))</formula>
    </cfRule>
  </conditionalFormatting>
  <conditionalFormatting sqref="B328:C328 B325:B327 A324 C342 B329:B340 C330:G330 C337:G339">
    <cfRule type="containsText" dxfId="738" priority="738" stopIfTrue="1" operator="containsText" text="f'k{kk foHkkx jktLFkku">
      <formula>NOT(ISERROR(SEARCH("f'k{kk foHkkx jktLFkku",A324)))</formula>
    </cfRule>
    <cfRule type="containsText" dxfId="737" priority="739" stopIfTrue="1" operator="containsText" text="iw.kkZad">
      <formula>NOT(ISERROR(SEARCH("iw.kkZad",A324)))</formula>
    </cfRule>
  </conditionalFormatting>
  <conditionalFormatting sqref="F316 A323 E304:G304 D317 E319 D313:G313 D314:D315 F306 D308:F308 A302:A303 D323 F323 B304:B322 D309:D312 D304:D307 C325:C327">
    <cfRule type="containsText" dxfId="736" priority="737" operator="containsText" text="izkjfEHkd f'k{kk foHkkx] jktLFkku">
      <formula>NOT(ISERROR(SEARCH("izkjfEHkd f'k{kk foHkkx] jktLFkku",A302)))</formula>
    </cfRule>
  </conditionalFormatting>
  <conditionalFormatting sqref="F359 D357 D360 D356:G356 A345:A346 A366:A367 E347:G347 E362 D366 F366 C385 B372:B383 C373:G373 C380:G382 B347:B365 D350:D355 D347:D348 B368:C371">
    <cfRule type="cellIs" dxfId="735" priority="736" stopIfTrue="1" operator="equal">
      <formula>0</formula>
    </cfRule>
  </conditionalFormatting>
  <conditionalFormatting sqref="F359 A366 D357 D360 D356:G356 A345:A346 E347:G347 E362 D366 F366 B347:B365 D350:D355 D347:D348 C368:C370">
    <cfRule type="containsText" dxfId="734" priority="735" stopIfTrue="1" operator="containsText" text="iw.kkZad">
      <formula>NOT(ISERROR(SEARCH("iw.kkZad",A345)))</formula>
    </cfRule>
  </conditionalFormatting>
  <conditionalFormatting sqref="F349 F356 F359 F351 C385 C382:G382 D350:D356 D348">
    <cfRule type="cellIs" dxfId="733" priority="733" stopIfTrue="1" operator="equal">
      <formula>1800</formula>
    </cfRule>
    <cfRule type="cellIs" dxfId="732" priority="734" stopIfTrue="1" operator="equal">
      <formula>200</formula>
    </cfRule>
  </conditionalFormatting>
  <conditionalFormatting sqref="F359 B371:C371 D357 D356:G356 B368:B370 A367 C385 B372:B383 C373:G373 C380:G382">
    <cfRule type="containsText" dxfId="731" priority="732" stopIfTrue="1" operator="containsText" text="dsoy jktdh; fo|ky;ksa esa iz;ksx gsrq fu%'kqYd">
      <formula>NOT(ISERROR(SEARCH("dsoy jktdh; fo|ky;ksa esa iz;ksx gsrq fu%'kqYd",A356)))</formula>
    </cfRule>
  </conditionalFormatting>
  <conditionalFormatting sqref="B371:C371 B368:B370 A367 C385 B372:B383 C373:G373 C380:G382">
    <cfRule type="containsText" dxfId="730" priority="730" stopIfTrue="1" operator="containsText" text="f'k{kk foHkkx jktLFkku">
      <formula>NOT(ISERROR(SEARCH("f'k{kk foHkkx jktLFkku",A367)))</formula>
    </cfRule>
    <cfRule type="containsText" dxfId="729" priority="731" stopIfTrue="1" operator="containsText" text="iw.kkZad">
      <formula>NOT(ISERROR(SEARCH("iw.kkZad",A367)))</formula>
    </cfRule>
  </conditionalFormatting>
  <conditionalFormatting sqref="F359 A366 E347:G347 D360 E362 D356:G356 D357:D358 F349 D351:F351 A345:A346 D366 F366 B347:B365 D352:D355 D347:D350 C368:C370">
    <cfRule type="containsText" dxfId="728" priority="729" operator="containsText" text="izkjfEHkd f'k{kk foHkkx] jktLFkku">
      <formula>NOT(ISERROR(SEARCH("izkjfEHkd f'k{kk foHkkx] jktLFkku",A345)))</formula>
    </cfRule>
  </conditionalFormatting>
  <conditionalFormatting sqref="F402 D400 D403 D399:G399 A388:A389 A409:A410 E390:G390 E405 D409 F409 C428 B415:B426 C416:G416 C423:G425 B390:B408 D393:D398 D390:D391 B411:C414">
    <cfRule type="cellIs" dxfId="727" priority="728" stopIfTrue="1" operator="equal">
      <formula>0</formula>
    </cfRule>
  </conditionalFormatting>
  <conditionalFormatting sqref="F402 A409 D400 D403 D399:G399 A388:A389 E390:G390 E405 D409 F409 B390:B408 D393:D398 D390:D391 C411:C413">
    <cfRule type="containsText" dxfId="726" priority="727" stopIfTrue="1" operator="containsText" text="iw.kkZad">
      <formula>NOT(ISERROR(SEARCH("iw.kkZad",A388)))</formula>
    </cfRule>
  </conditionalFormatting>
  <conditionalFormatting sqref="F392 F399 F402 F394 C428 C425:G425 D393:D399 D391">
    <cfRule type="cellIs" dxfId="725" priority="725" stopIfTrue="1" operator="equal">
      <formula>1800</formula>
    </cfRule>
    <cfRule type="cellIs" dxfId="724" priority="726" stopIfTrue="1" operator="equal">
      <formula>200</formula>
    </cfRule>
  </conditionalFormatting>
  <conditionalFormatting sqref="F402 B414:C414 D400 D399:G399 B411:B413 A410 C428 B415:B426 C416:G416 C423:G425">
    <cfRule type="containsText" dxfId="723" priority="724" stopIfTrue="1" operator="containsText" text="dsoy jktdh; fo|ky;ksa esa iz;ksx gsrq fu%'kqYd">
      <formula>NOT(ISERROR(SEARCH("dsoy jktdh; fo|ky;ksa esa iz;ksx gsrq fu%'kqYd",A399)))</formula>
    </cfRule>
  </conditionalFormatting>
  <conditionalFormatting sqref="B414:C414 B411:B413 A410 C428 B415:B426 C416:G416 C423:G425">
    <cfRule type="containsText" dxfId="722" priority="722" stopIfTrue="1" operator="containsText" text="f'k{kk foHkkx jktLFkku">
      <formula>NOT(ISERROR(SEARCH("f'k{kk foHkkx jktLFkku",A410)))</formula>
    </cfRule>
    <cfRule type="containsText" dxfId="721" priority="723" stopIfTrue="1" operator="containsText" text="iw.kkZad">
      <formula>NOT(ISERROR(SEARCH("iw.kkZad",A410)))</formula>
    </cfRule>
  </conditionalFormatting>
  <conditionalFormatting sqref="F402 A409 E390:G390 D403 E405 D399:G399 D400:D401 F392 D394:F394 A388:A389 D409 F409 B390:B408 D395:D398 D390:D393 C411:C413">
    <cfRule type="containsText" dxfId="720" priority="721" operator="containsText" text="izkjfEHkd f'k{kk foHkkx] jktLFkku">
      <formula>NOT(ISERROR(SEARCH("izkjfEHkd f'k{kk foHkkx] jktLFkku",A388)))</formula>
    </cfRule>
  </conditionalFormatting>
  <conditionalFormatting sqref="F445 D443 D446 D442:G442 A431:A432 A452:A453 E433:G433 E448 D452 F452 C471 B458:B469 C459:G459 C466:G468 B433:B451 D436:D441 D433:D434 B454:C457">
    <cfRule type="cellIs" dxfId="719" priority="720" stopIfTrue="1" operator="equal">
      <formula>0</formula>
    </cfRule>
  </conditionalFormatting>
  <conditionalFormatting sqref="F445 A452 D443 D446 D442:G442 A431:A432 E433:G433 E448 D452 F452 B433:B451 D436:D441 D433:D434 C454:C456">
    <cfRule type="containsText" dxfId="718" priority="719" stopIfTrue="1" operator="containsText" text="iw.kkZad">
      <formula>NOT(ISERROR(SEARCH("iw.kkZad",A431)))</formula>
    </cfRule>
  </conditionalFormatting>
  <conditionalFormatting sqref="F435 F442 F445 F437 C471 C468:G468 D436:D442 D434">
    <cfRule type="cellIs" dxfId="717" priority="717" stopIfTrue="1" operator="equal">
      <formula>1800</formula>
    </cfRule>
    <cfRule type="cellIs" dxfId="716" priority="718" stopIfTrue="1" operator="equal">
      <formula>200</formula>
    </cfRule>
  </conditionalFormatting>
  <conditionalFormatting sqref="F445 B457:C457 D443 D442:G442 B454:B456 A453 C471 B458:B469 C459:G459 C466:G468">
    <cfRule type="containsText" dxfId="715" priority="716" stopIfTrue="1" operator="containsText" text="dsoy jktdh; fo|ky;ksa esa iz;ksx gsrq fu%'kqYd">
      <formula>NOT(ISERROR(SEARCH("dsoy jktdh; fo|ky;ksa esa iz;ksx gsrq fu%'kqYd",A442)))</formula>
    </cfRule>
  </conditionalFormatting>
  <conditionalFormatting sqref="B457:C457 B454:B456 A453 C471 B458:B469 C459:G459 C466:G468">
    <cfRule type="containsText" dxfId="714" priority="714" stopIfTrue="1" operator="containsText" text="f'k{kk foHkkx jktLFkku">
      <formula>NOT(ISERROR(SEARCH("f'k{kk foHkkx jktLFkku",A453)))</formula>
    </cfRule>
    <cfRule type="containsText" dxfId="713" priority="715" stopIfTrue="1" operator="containsText" text="iw.kkZad">
      <formula>NOT(ISERROR(SEARCH("iw.kkZad",A453)))</formula>
    </cfRule>
  </conditionalFormatting>
  <conditionalFormatting sqref="F445 A452 E433:G433 D446 E448 D442:G442 D443:D444 F435 D437:F437 A431:A432 D452 F452 B433:B451 D438:D441 D433:D436 C454:C456">
    <cfRule type="containsText" dxfId="712" priority="713" operator="containsText" text="izkjfEHkd f'k{kk foHkkx] jktLFkku">
      <formula>NOT(ISERROR(SEARCH("izkjfEHkd f'k{kk foHkkx] jktLFkku",A431)))</formula>
    </cfRule>
  </conditionalFormatting>
  <conditionalFormatting sqref="F488 D486 D489 D485:G485 A474:A475 A495:A496 E476:G476 E491 D495 F495 C514 B501:B512 C502:G502 C509:G511 B476:B494 D479:D484 D476:D477 B497:C500">
    <cfRule type="cellIs" dxfId="711" priority="712" stopIfTrue="1" operator="equal">
      <formula>0</formula>
    </cfRule>
  </conditionalFormatting>
  <conditionalFormatting sqref="F488 A495 D486 D489 D485:G485 A474:A475 E476:G476 E491 D495 F495 B476:B494 D479:D484 D476:D477 C497:C499">
    <cfRule type="containsText" dxfId="710" priority="711" stopIfTrue="1" operator="containsText" text="iw.kkZad">
      <formula>NOT(ISERROR(SEARCH("iw.kkZad",A474)))</formula>
    </cfRule>
  </conditionalFormatting>
  <conditionalFormatting sqref="F478 F485 F488 F480 C514 C511:G511 D479:D485 D477">
    <cfRule type="cellIs" dxfId="709" priority="709" stopIfTrue="1" operator="equal">
      <formula>1800</formula>
    </cfRule>
    <cfRule type="cellIs" dxfId="708" priority="710" stopIfTrue="1" operator="equal">
      <formula>200</formula>
    </cfRule>
  </conditionalFormatting>
  <conditionalFormatting sqref="F488 B500:C500 D486 D485:G485 B497:B499 A496 C514 B501:B512 C502:G502 C509:G511">
    <cfRule type="containsText" dxfId="707" priority="708" stopIfTrue="1" operator="containsText" text="dsoy jktdh; fo|ky;ksa esa iz;ksx gsrq fu%'kqYd">
      <formula>NOT(ISERROR(SEARCH("dsoy jktdh; fo|ky;ksa esa iz;ksx gsrq fu%'kqYd",A485)))</formula>
    </cfRule>
  </conditionalFormatting>
  <conditionalFormatting sqref="B500:C500 B497:B499 A496 C514 B501:B512 C502:G502 C509:G511">
    <cfRule type="containsText" dxfId="706" priority="706" stopIfTrue="1" operator="containsText" text="f'k{kk foHkkx jktLFkku">
      <formula>NOT(ISERROR(SEARCH("f'k{kk foHkkx jktLFkku",A496)))</formula>
    </cfRule>
    <cfRule type="containsText" dxfId="705" priority="707" stopIfTrue="1" operator="containsText" text="iw.kkZad">
      <formula>NOT(ISERROR(SEARCH("iw.kkZad",A496)))</formula>
    </cfRule>
  </conditionalFormatting>
  <conditionalFormatting sqref="F488 A495 E476:G476 D489 E491 D485:G485 D486:D487 F478 D480:F480 A474:A475 D495 F495 B476:B494 D481:D484 D476:D479 C497:C499">
    <cfRule type="containsText" dxfId="704" priority="705" operator="containsText" text="izkjfEHkd f'k{kk foHkkx] jktLFkku">
      <formula>NOT(ISERROR(SEARCH("izkjfEHkd f'k{kk foHkkx] jktLFkku",A474)))</formula>
    </cfRule>
  </conditionalFormatting>
  <conditionalFormatting sqref="F531 D529 D532 D528:G528 A517:A518 A538:A539 E519:G519 E534 D538 F538 C557 B544:B555 C545:G545 C552:G554 B519:B537 D522:D527 D519:D520 B540:C543">
    <cfRule type="cellIs" dxfId="703" priority="704" stopIfTrue="1" operator="equal">
      <formula>0</formula>
    </cfRule>
  </conditionalFormatting>
  <conditionalFormatting sqref="F531 A538 D529 D532 D528:G528 A517:A518 E519:G519 E534 D538 F538 B519:B537 D522:D527 D519:D520 C540:C542">
    <cfRule type="containsText" dxfId="702" priority="703" stopIfTrue="1" operator="containsText" text="iw.kkZad">
      <formula>NOT(ISERROR(SEARCH("iw.kkZad",A517)))</formula>
    </cfRule>
  </conditionalFormatting>
  <conditionalFormatting sqref="F521 F528 F531 F523 C557 C554:G554 D522:D528 D520">
    <cfRule type="cellIs" dxfId="701" priority="701" stopIfTrue="1" operator="equal">
      <formula>1800</formula>
    </cfRule>
    <cfRule type="cellIs" dxfId="700" priority="702" stopIfTrue="1" operator="equal">
      <formula>200</formula>
    </cfRule>
  </conditionalFormatting>
  <conditionalFormatting sqref="F531 B543:C543 D529 D528:G528 B540:B542 A539 C557 B544:B555 C545:G545 C552:G554">
    <cfRule type="containsText" dxfId="699" priority="700" stopIfTrue="1" operator="containsText" text="dsoy jktdh; fo|ky;ksa esa iz;ksx gsrq fu%'kqYd">
      <formula>NOT(ISERROR(SEARCH("dsoy jktdh; fo|ky;ksa esa iz;ksx gsrq fu%'kqYd",A528)))</formula>
    </cfRule>
  </conditionalFormatting>
  <conditionalFormatting sqref="B543:C543 B540:B542 A539 C557 B544:B555 C545:G545 C552:G554">
    <cfRule type="containsText" dxfId="698" priority="698" stopIfTrue="1" operator="containsText" text="f'k{kk foHkkx jktLFkku">
      <formula>NOT(ISERROR(SEARCH("f'k{kk foHkkx jktLFkku",A539)))</formula>
    </cfRule>
    <cfRule type="containsText" dxfId="697" priority="699" stopIfTrue="1" operator="containsText" text="iw.kkZad">
      <formula>NOT(ISERROR(SEARCH("iw.kkZad",A539)))</formula>
    </cfRule>
  </conditionalFormatting>
  <conditionalFormatting sqref="F531 A538 E519:G519 D532 E534 D528:G528 D529:D530 F521 D523:F523 A517:A518 D538 F538 B519:B537 D524:D527 D519:D522 C540:C542">
    <cfRule type="containsText" dxfId="696" priority="697" operator="containsText" text="izkjfEHkd f'k{kk foHkkx] jktLFkku">
      <formula>NOT(ISERROR(SEARCH("izkjfEHkd f'k{kk foHkkx] jktLFkku",A517)))</formula>
    </cfRule>
  </conditionalFormatting>
  <conditionalFormatting sqref="F574 D572 D575 D571:G571 A560:A561 A581:A582 E562:G562 E577 D581 F581 C600 B587:B598 C588:G588 C595:G597 B562:B580 D565:D570 D562:D563 B583:C586">
    <cfRule type="cellIs" dxfId="695" priority="696" stopIfTrue="1" operator="equal">
      <formula>0</formula>
    </cfRule>
  </conditionalFormatting>
  <conditionalFormatting sqref="F574 A581 D572 D575 D571:G571 A560:A561 E562:G562 E577 D581 F581 B562:B580 D565:D570 D562:D563 C583:C585">
    <cfRule type="containsText" dxfId="694" priority="695" stopIfTrue="1" operator="containsText" text="iw.kkZad">
      <formula>NOT(ISERROR(SEARCH("iw.kkZad",A560)))</formula>
    </cfRule>
  </conditionalFormatting>
  <conditionalFormatting sqref="F564 F571 F574 F566 C600 C597:G597 D565:D571 D563">
    <cfRule type="cellIs" dxfId="693" priority="693" stopIfTrue="1" operator="equal">
      <formula>1800</formula>
    </cfRule>
    <cfRule type="cellIs" dxfId="692" priority="694" stopIfTrue="1" operator="equal">
      <formula>200</formula>
    </cfRule>
  </conditionalFormatting>
  <conditionalFormatting sqref="F574 B586:C586 D572 D571:G571 B583:B585 A582 C600 B587:B598 C588:G588 C595:G597">
    <cfRule type="containsText" dxfId="691" priority="692" stopIfTrue="1" operator="containsText" text="dsoy jktdh; fo|ky;ksa esa iz;ksx gsrq fu%'kqYd">
      <formula>NOT(ISERROR(SEARCH("dsoy jktdh; fo|ky;ksa esa iz;ksx gsrq fu%'kqYd",A571)))</formula>
    </cfRule>
  </conditionalFormatting>
  <conditionalFormatting sqref="B586:C586 B583:B585 A582 C600 B587:B598 C588:G588 C595:G597">
    <cfRule type="containsText" dxfId="690" priority="690" stopIfTrue="1" operator="containsText" text="f'k{kk foHkkx jktLFkku">
      <formula>NOT(ISERROR(SEARCH("f'k{kk foHkkx jktLFkku",A582)))</formula>
    </cfRule>
    <cfRule type="containsText" dxfId="689" priority="691" stopIfTrue="1" operator="containsText" text="iw.kkZad">
      <formula>NOT(ISERROR(SEARCH("iw.kkZad",A582)))</formula>
    </cfRule>
  </conditionalFormatting>
  <conditionalFormatting sqref="F574 A581 E562:G562 D575 E577 D571:G571 D572:D573 F564 D566:F566 A560:A561 D581 F581 B562:B580 D567:D570 D562:D565 C583:C585">
    <cfRule type="containsText" dxfId="688" priority="689" operator="containsText" text="izkjfEHkd f'k{kk foHkkx] jktLFkku">
      <formula>NOT(ISERROR(SEARCH("izkjfEHkd f'k{kk foHkkx] jktLFkku",A560)))</formula>
    </cfRule>
  </conditionalFormatting>
  <conditionalFormatting sqref="F617 D615 D618 D614:G614 A603:A604 A624:A625 E605:G605 E620 D624 F624 C643 B630:B641 C631:G631 C638:G640 B605:B623 D608:D613 D605:D606 B626:C629">
    <cfRule type="cellIs" dxfId="687" priority="688" stopIfTrue="1" operator="equal">
      <formula>0</formula>
    </cfRule>
  </conditionalFormatting>
  <conditionalFormatting sqref="F617 A624 D615 D618 D614:G614 A603:A604 E605:G605 E620 D624 F624 B605:B623 D608:D613 D605:D606 C626:C628">
    <cfRule type="containsText" dxfId="686" priority="687" stopIfTrue="1" operator="containsText" text="iw.kkZad">
      <formula>NOT(ISERROR(SEARCH("iw.kkZad",A603)))</formula>
    </cfRule>
  </conditionalFormatting>
  <conditionalFormatting sqref="F607 F614 F617 F609 C643 C640:G640 D608:D614 D606">
    <cfRule type="cellIs" dxfId="685" priority="685" stopIfTrue="1" operator="equal">
      <formula>1800</formula>
    </cfRule>
    <cfRule type="cellIs" dxfId="684" priority="686" stopIfTrue="1" operator="equal">
      <formula>200</formula>
    </cfRule>
  </conditionalFormatting>
  <conditionalFormatting sqref="F617 B629:C629 D615 D614:G614 B626:B628 A625 C643 B630:B641 C631:G631 C638:G640">
    <cfRule type="containsText" dxfId="683" priority="684" stopIfTrue="1" operator="containsText" text="dsoy jktdh; fo|ky;ksa esa iz;ksx gsrq fu%'kqYd">
      <formula>NOT(ISERROR(SEARCH("dsoy jktdh; fo|ky;ksa esa iz;ksx gsrq fu%'kqYd",A614)))</formula>
    </cfRule>
  </conditionalFormatting>
  <conditionalFormatting sqref="B629:C629 B626:B628 A625 C643 B630:B641 C631:G631 C638:G640">
    <cfRule type="containsText" dxfId="682" priority="682" stopIfTrue="1" operator="containsText" text="f'k{kk foHkkx jktLFkku">
      <formula>NOT(ISERROR(SEARCH("f'k{kk foHkkx jktLFkku",A625)))</formula>
    </cfRule>
    <cfRule type="containsText" dxfId="681" priority="683" stopIfTrue="1" operator="containsText" text="iw.kkZad">
      <formula>NOT(ISERROR(SEARCH("iw.kkZad",A625)))</formula>
    </cfRule>
  </conditionalFormatting>
  <conditionalFormatting sqref="F617 A624 E605:G605 D618 E620 D614:G614 D615:D616 F607 D609:F609 A603:A604 D624 F624 B605:B623 D610:D613 D605:D608 C626:C628">
    <cfRule type="containsText" dxfId="680" priority="681" operator="containsText" text="izkjfEHkd f'k{kk foHkkx] jktLFkku">
      <formula>NOT(ISERROR(SEARCH("izkjfEHkd f'k{kk foHkkx] jktLFkku",A603)))</formula>
    </cfRule>
  </conditionalFormatting>
  <conditionalFormatting sqref="F660 D658 D661 D657:G657 A646:A647 A667:A668 E648:G648 E663 D667 F667 C686 B673:B684 C674:G674 C681:G683 B648:B666 D651:D656 D648:D649 B669:C672">
    <cfRule type="cellIs" dxfId="679" priority="680" stopIfTrue="1" operator="equal">
      <formula>0</formula>
    </cfRule>
  </conditionalFormatting>
  <conditionalFormatting sqref="F660 A667 D658 D661 D657:G657 A646:A647 E648:G648 E663 D667 F667 B648:B666 D651:D656 D648:D649 C669:C671">
    <cfRule type="containsText" dxfId="678" priority="679" stopIfTrue="1" operator="containsText" text="iw.kkZad">
      <formula>NOT(ISERROR(SEARCH("iw.kkZad",A646)))</formula>
    </cfRule>
  </conditionalFormatting>
  <conditionalFormatting sqref="F650 F657 F660 F652 C686 C683:G683 D651:D657 D649">
    <cfRule type="cellIs" dxfId="677" priority="677" stopIfTrue="1" operator="equal">
      <formula>1800</formula>
    </cfRule>
    <cfRule type="cellIs" dxfId="676" priority="678" stopIfTrue="1" operator="equal">
      <formula>200</formula>
    </cfRule>
  </conditionalFormatting>
  <conditionalFormatting sqref="F660 B672:C672 D658 D657:G657 B669:B671 A668 C686 B673:B684 C674:G674 C681:G683">
    <cfRule type="containsText" dxfId="675" priority="676" stopIfTrue="1" operator="containsText" text="dsoy jktdh; fo|ky;ksa esa iz;ksx gsrq fu%'kqYd">
      <formula>NOT(ISERROR(SEARCH("dsoy jktdh; fo|ky;ksa esa iz;ksx gsrq fu%'kqYd",A657)))</formula>
    </cfRule>
  </conditionalFormatting>
  <conditionalFormatting sqref="B672:C672 B669:B671 A668 C686 B673:B684 C674:G674 C681:G683">
    <cfRule type="containsText" dxfId="674" priority="674" stopIfTrue="1" operator="containsText" text="f'k{kk foHkkx jktLFkku">
      <formula>NOT(ISERROR(SEARCH("f'k{kk foHkkx jktLFkku",A668)))</formula>
    </cfRule>
    <cfRule type="containsText" dxfId="673" priority="675" stopIfTrue="1" operator="containsText" text="iw.kkZad">
      <formula>NOT(ISERROR(SEARCH("iw.kkZad",A668)))</formula>
    </cfRule>
  </conditionalFormatting>
  <conditionalFormatting sqref="F660 A667 E648:G648 D661 E663 D657:G657 D658:D659 F650 D652:F652 A646:A647 D667 F667 B648:B666 D653:D656 D648:D651 C669:C671">
    <cfRule type="containsText" dxfId="672" priority="673" operator="containsText" text="izkjfEHkd f'k{kk foHkkx] jktLFkku">
      <formula>NOT(ISERROR(SEARCH("izkjfEHkd f'k{kk foHkkx] jktLFkku",A646)))</formula>
    </cfRule>
  </conditionalFormatting>
  <conditionalFormatting sqref="F703 D701 D704 D700:G700 A689:A690 A710:A711 E691:G691 E706 D710 F710 C729 B716:B727 C717:G717 C724:G726 B691:B709 D694:D699 D691:D692 B712:C715">
    <cfRule type="cellIs" dxfId="671" priority="672" stopIfTrue="1" operator="equal">
      <formula>0</formula>
    </cfRule>
  </conditionalFormatting>
  <conditionalFormatting sqref="F703 A710 D701 D704 D700:G700 A689:A690 E691:G691 E706 D710 F710 B691:B709 D694:D699 D691:D692 C712:C714">
    <cfRule type="containsText" dxfId="670" priority="671" stopIfTrue="1" operator="containsText" text="iw.kkZad">
      <formula>NOT(ISERROR(SEARCH("iw.kkZad",A689)))</formula>
    </cfRule>
  </conditionalFormatting>
  <conditionalFormatting sqref="F693 F700 F703 F695 C729 C726:G726 D694:D700 D692">
    <cfRule type="cellIs" dxfId="669" priority="669" stopIfTrue="1" operator="equal">
      <formula>1800</formula>
    </cfRule>
    <cfRule type="cellIs" dxfId="668" priority="670" stopIfTrue="1" operator="equal">
      <formula>200</formula>
    </cfRule>
  </conditionalFormatting>
  <conditionalFormatting sqref="F703 B715:C715 D701 D700:G700 B712:B714 A711 C729 B716:B727 C717:G717 C724:G726">
    <cfRule type="containsText" dxfId="667" priority="668" stopIfTrue="1" operator="containsText" text="dsoy jktdh; fo|ky;ksa esa iz;ksx gsrq fu%'kqYd">
      <formula>NOT(ISERROR(SEARCH("dsoy jktdh; fo|ky;ksa esa iz;ksx gsrq fu%'kqYd",A700)))</formula>
    </cfRule>
  </conditionalFormatting>
  <conditionalFormatting sqref="B715:C715 B712:B714 A711 C729 B716:B727 C717:G717 C724:G726">
    <cfRule type="containsText" dxfId="666" priority="666" stopIfTrue="1" operator="containsText" text="f'k{kk foHkkx jktLFkku">
      <formula>NOT(ISERROR(SEARCH("f'k{kk foHkkx jktLFkku",A711)))</formula>
    </cfRule>
    <cfRule type="containsText" dxfId="665" priority="667" stopIfTrue="1" operator="containsText" text="iw.kkZad">
      <formula>NOT(ISERROR(SEARCH("iw.kkZad",A711)))</formula>
    </cfRule>
  </conditionalFormatting>
  <conditionalFormatting sqref="F703 A710 E691:G691 D704 E706 D700:G700 D701:D702 F693 D695:F695 A689:A690 D710 F710 B691:B709 D696:D699 D691:D694 C712:C714">
    <cfRule type="containsText" dxfId="664" priority="665" operator="containsText" text="izkjfEHkd f'k{kk foHkkx] jktLFkku">
      <formula>NOT(ISERROR(SEARCH("izkjfEHkd f'k{kk foHkkx] jktLFkku",A689)))</formula>
    </cfRule>
  </conditionalFormatting>
  <conditionalFormatting sqref="F746 D744 D747 D743:G743 A732:A733 A753:A754 E734:G734 E749 D753 F753 C772 B759:B770 C760:G760 C767:G769 B734:B752 D737:D742 D734:D735 B755:C758">
    <cfRule type="cellIs" dxfId="663" priority="664" stopIfTrue="1" operator="equal">
      <formula>0</formula>
    </cfRule>
  </conditionalFormatting>
  <conditionalFormatting sqref="F746 A753 D744 D747 D743:G743 A732:A733 E734:G734 E749 D753 F753 B734:B752 D737:D742 D734:D735 C755:C757">
    <cfRule type="containsText" dxfId="662" priority="663" stopIfTrue="1" operator="containsText" text="iw.kkZad">
      <formula>NOT(ISERROR(SEARCH("iw.kkZad",A732)))</formula>
    </cfRule>
  </conditionalFormatting>
  <conditionalFormatting sqref="F736 F743 F746 F738 C772 C769:G769 D737:D743 D735">
    <cfRule type="cellIs" dxfId="661" priority="661" stopIfTrue="1" operator="equal">
      <formula>1800</formula>
    </cfRule>
    <cfRule type="cellIs" dxfId="660" priority="662" stopIfTrue="1" operator="equal">
      <formula>200</formula>
    </cfRule>
  </conditionalFormatting>
  <conditionalFormatting sqref="F746 B758:C758 D744 D743:G743 B755:B757 A754 C772 B759:B770 C760:G760 C767:G769">
    <cfRule type="containsText" dxfId="659" priority="660" stopIfTrue="1" operator="containsText" text="dsoy jktdh; fo|ky;ksa esa iz;ksx gsrq fu%'kqYd">
      <formula>NOT(ISERROR(SEARCH("dsoy jktdh; fo|ky;ksa esa iz;ksx gsrq fu%'kqYd",A743)))</formula>
    </cfRule>
  </conditionalFormatting>
  <conditionalFormatting sqref="B758:C758 B755:B757 A754 C772 B759:B770 C760:G760 C767:G769">
    <cfRule type="containsText" dxfId="658" priority="658" stopIfTrue="1" operator="containsText" text="f'k{kk foHkkx jktLFkku">
      <formula>NOT(ISERROR(SEARCH("f'k{kk foHkkx jktLFkku",A754)))</formula>
    </cfRule>
    <cfRule type="containsText" dxfId="657" priority="659" stopIfTrue="1" operator="containsText" text="iw.kkZad">
      <formula>NOT(ISERROR(SEARCH("iw.kkZad",A754)))</formula>
    </cfRule>
  </conditionalFormatting>
  <conditionalFormatting sqref="F746 A753 E734:G734 D747 E749 D743:G743 D744:D745 F736 D738:F738 A732:A733 D753 F753 B734:B752 D739:D742 D734:D737 C755:C757">
    <cfRule type="containsText" dxfId="656" priority="657" operator="containsText" text="izkjfEHkd f'k{kk foHkkx] jktLFkku">
      <formula>NOT(ISERROR(SEARCH("izkjfEHkd f'k{kk foHkkx] jktLFkku",A732)))</formula>
    </cfRule>
  </conditionalFormatting>
  <conditionalFormatting sqref="F789 D787 D790 D786:G786 A775:A776 A796:A797 E777:G777 E792 D796 F796 C815 B802:B813 C803:G803 C810:G812 B777:B795 D780:D785 D777:D778 B798:C801">
    <cfRule type="cellIs" dxfId="655" priority="656" stopIfTrue="1" operator="equal">
      <formula>0</formula>
    </cfRule>
  </conditionalFormatting>
  <conditionalFormatting sqref="F789 A796 D787 D790 D786:G786 A775:A776 E777:G777 E792 D796 F796 B777:B795 D780:D785 D777:D778 C798:C800">
    <cfRule type="containsText" dxfId="654" priority="655" stopIfTrue="1" operator="containsText" text="iw.kkZad">
      <formula>NOT(ISERROR(SEARCH("iw.kkZad",A775)))</formula>
    </cfRule>
  </conditionalFormatting>
  <conditionalFormatting sqref="F779 F786 F789 F781 C815 C812:G812 D780:D786 D778">
    <cfRule type="cellIs" dxfId="653" priority="653" stopIfTrue="1" operator="equal">
      <formula>1800</formula>
    </cfRule>
    <cfRule type="cellIs" dxfId="652" priority="654" stopIfTrue="1" operator="equal">
      <formula>200</formula>
    </cfRule>
  </conditionalFormatting>
  <conditionalFormatting sqref="F789 B801:C801 D787 D786:G786 B798:B800 A797 C815 B802:B813 C803:G803 C810:G812">
    <cfRule type="containsText" dxfId="651" priority="652" stopIfTrue="1" operator="containsText" text="dsoy jktdh; fo|ky;ksa esa iz;ksx gsrq fu%'kqYd">
      <formula>NOT(ISERROR(SEARCH("dsoy jktdh; fo|ky;ksa esa iz;ksx gsrq fu%'kqYd",A786)))</formula>
    </cfRule>
  </conditionalFormatting>
  <conditionalFormatting sqref="B801:C801 B798:B800 A797 C815 B802:B813 C803:G803 C810:G812">
    <cfRule type="containsText" dxfId="650" priority="650" stopIfTrue="1" operator="containsText" text="f'k{kk foHkkx jktLFkku">
      <formula>NOT(ISERROR(SEARCH("f'k{kk foHkkx jktLFkku",A797)))</formula>
    </cfRule>
    <cfRule type="containsText" dxfId="649" priority="651" stopIfTrue="1" operator="containsText" text="iw.kkZad">
      <formula>NOT(ISERROR(SEARCH("iw.kkZad",A797)))</formula>
    </cfRule>
  </conditionalFormatting>
  <conditionalFormatting sqref="F789 A796 E777:G777 D790 E792 D786:G786 D787:D788 F779 D781:F781 A775:A776 D796 F796 B777:B795 D782:D785 D777:D780 C798:C800">
    <cfRule type="containsText" dxfId="648" priority="649" operator="containsText" text="izkjfEHkd f'k{kk foHkkx] jktLFkku">
      <formula>NOT(ISERROR(SEARCH("izkjfEHkd f'k{kk foHkkx] jktLFkku",A775)))</formula>
    </cfRule>
  </conditionalFormatting>
  <conditionalFormatting sqref="F832 D830 D833 D829:G829 A818:A819 A839:A840 E820:G820 E835 D839 F839 C858 B845:B856 C846:G846 C853:G855 B820:B838 D823:D828 D820:D821 B841:C844">
    <cfRule type="cellIs" dxfId="647" priority="648" stopIfTrue="1" operator="equal">
      <formula>0</formula>
    </cfRule>
  </conditionalFormatting>
  <conditionalFormatting sqref="F832 A839 D830 D833 D829:G829 A818:A819 E820:G820 E835 D839 F839 B820:B838 D823:D828 D820:D821 C841:C843">
    <cfRule type="containsText" dxfId="646" priority="647" stopIfTrue="1" operator="containsText" text="iw.kkZad">
      <formula>NOT(ISERROR(SEARCH("iw.kkZad",A818)))</formula>
    </cfRule>
  </conditionalFormatting>
  <conditionalFormatting sqref="F822 F829 F832 F824 C858 C855:G855 D823:D829 D821">
    <cfRule type="cellIs" dxfId="645" priority="645" stopIfTrue="1" operator="equal">
      <formula>1800</formula>
    </cfRule>
    <cfRule type="cellIs" dxfId="644" priority="646" stopIfTrue="1" operator="equal">
      <formula>200</formula>
    </cfRule>
  </conditionalFormatting>
  <conditionalFormatting sqref="F832 B844:C844 D830 D829:G829 B841:B843 A840 C858 B845:B856 C846:G846 C853:G855">
    <cfRule type="containsText" dxfId="643" priority="644" stopIfTrue="1" operator="containsText" text="dsoy jktdh; fo|ky;ksa esa iz;ksx gsrq fu%'kqYd">
      <formula>NOT(ISERROR(SEARCH("dsoy jktdh; fo|ky;ksa esa iz;ksx gsrq fu%'kqYd",A829)))</formula>
    </cfRule>
  </conditionalFormatting>
  <conditionalFormatting sqref="B844:C844 B841:B843 A840 C858 B845:B856 C846:G846 C853:G855">
    <cfRule type="containsText" dxfId="642" priority="642" stopIfTrue="1" operator="containsText" text="f'k{kk foHkkx jktLFkku">
      <formula>NOT(ISERROR(SEARCH("f'k{kk foHkkx jktLFkku",A840)))</formula>
    </cfRule>
    <cfRule type="containsText" dxfId="641" priority="643" stopIfTrue="1" operator="containsText" text="iw.kkZad">
      <formula>NOT(ISERROR(SEARCH("iw.kkZad",A840)))</formula>
    </cfRule>
  </conditionalFormatting>
  <conditionalFormatting sqref="F832 A839 E820:G820 D833 E835 D829:G829 D830:D831 F822 D824:F824 A818:A819 D839 F839 B820:B838 D825:D828 D820:D823 C841:C843">
    <cfRule type="containsText" dxfId="640" priority="641" operator="containsText" text="izkjfEHkd f'k{kk foHkkx] jktLFkku">
      <formula>NOT(ISERROR(SEARCH("izkjfEHkd f'k{kk foHkkx] jktLFkku",A818)))</formula>
    </cfRule>
  </conditionalFormatting>
  <conditionalFormatting sqref="F875 D873 D876 D872:G872 A861:A862 A882:A883 E863:G863 E878 D882 F882 C901 B888:B899 C889:G889 C896:G898 B863:B881 D866:D871 D863:D864 B884:C887">
    <cfRule type="cellIs" dxfId="639" priority="640" stopIfTrue="1" operator="equal">
      <formula>0</formula>
    </cfRule>
  </conditionalFormatting>
  <conditionalFormatting sqref="F875 A882 D873 D876 D872:G872 A861:A862 E863:G863 E878 D882 F882 B863:B881 D866:D871 D863:D864 C884:C886">
    <cfRule type="containsText" dxfId="638" priority="639" stopIfTrue="1" operator="containsText" text="iw.kkZad">
      <formula>NOT(ISERROR(SEARCH("iw.kkZad",A861)))</formula>
    </cfRule>
  </conditionalFormatting>
  <conditionalFormatting sqref="F865 F872 F875 F867 C901 C898:G898 D866:D872 D864">
    <cfRule type="cellIs" dxfId="637" priority="637" stopIfTrue="1" operator="equal">
      <formula>1800</formula>
    </cfRule>
    <cfRule type="cellIs" dxfId="636" priority="638" stopIfTrue="1" operator="equal">
      <formula>200</formula>
    </cfRule>
  </conditionalFormatting>
  <conditionalFormatting sqref="F875 B887:C887 D873 D872:G872 B884:B886 A883 C901 B888:B899 C889:G889 C896:G898">
    <cfRule type="containsText" dxfId="635" priority="636" stopIfTrue="1" operator="containsText" text="dsoy jktdh; fo|ky;ksa esa iz;ksx gsrq fu%'kqYd">
      <formula>NOT(ISERROR(SEARCH("dsoy jktdh; fo|ky;ksa esa iz;ksx gsrq fu%'kqYd",A872)))</formula>
    </cfRule>
  </conditionalFormatting>
  <conditionalFormatting sqref="B887:C887 B884:B886 A883 C901 B888:B899 C889:G889 C896:G898">
    <cfRule type="containsText" dxfId="634" priority="634" stopIfTrue="1" operator="containsText" text="f'k{kk foHkkx jktLFkku">
      <formula>NOT(ISERROR(SEARCH("f'k{kk foHkkx jktLFkku",A883)))</formula>
    </cfRule>
    <cfRule type="containsText" dxfId="633" priority="635" stopIfTrue="1" operator="containsText" text="iw.kkZad">
      <formula>NOT(ISERROR(SEARCH("iw.kkZad",A883)))</formula>
    </cfRule>
  </conditionalFormatting>
  <conditionalFormatting sqref="F875 A882 E863:G863 D876 E878 D872:G872 D873:D874 F865 D867:F867 A861:A862 D882 F882 B863:B881 D868:D871 D863:D866 C884:C886">
    <cfRule type="containsText" dxfId="632" priority="633" operator="containsText" text="izkjfEHkd f'k{kk foHkkx] jktLFkku">
      <formula>NOT(ISERROR(SEARCH("izkjfEHkd f'k{kk foHkkx] jktLFkku",A861)))</formula>
    </cfRule>
  </conditionalFormatting>
  <conditionalFormatting sqref="F918 D916 D919 D915:G915 A904:A905 A925:A926 E906:G906 E921 D925 F925 C944 B931:B942 C932:G932 C939:G941 B906:B924 D909:D914 D906:D907 B927:C930">
    <cfRule type="cellIs" dxfId="631" priority="632" stopIfTrue="1" operator="equal">
      <formula>0</formula>
    </cfRule>
  </conditionalFormatting>
  <conditionalFormatting sqref="F918 A925 D916 D919 D915:G915 A904:A905 E906:G906 E921 D925 F925 B906:B924 D909:D914 D906:D907 C927:C929">
    <cfRule type="containsText" dxfId="630" priority="631" stopIfTrue="1" operator="containsText" text="iw.kkZad">
      <formula>NOT(ISERROR(SEARCH("iw.kkZad",A904)))</formula>
    </cfRule>
  </conditionalFormatting>
  <conditionalFormatting sqref="F908 F915 F918 F910 C944 C941:G941 D909:D915 D907">
    <cfRule type="cellIs" dxfId="629" priority="629" stopIfTrue="1" operator="equal">
      <formula>1800</formula>
    </cfRule>
    <cfRule type="cellIs" dxfId="628" priority="630" stopIfTrue="1" operator="equal">
      <formula>200</formula>
    </cfRule>
  </conditionalFormatting>
  <conditionalFormatting sqref="F918 B930:C930 D916 D915:G915 B927:B929 A926 C944 B931:B942 C932:G932 C939:G941">
    <cfRule type="containsText" dxfId="627" priority="628" stopIfTrue="1" operator="containsText" text="dsoy jktdh; fo|ky;ksa esa iz;ksx gsrq fu%'kqYd">
      <formula>NOT(ISERROR(SEARCH("dsoy jktdh; fo|ky;ksa esa iz;ksx gsrq fu%'kqYd",A915)))</formula>
    </cfRule>
  </conditionalFormatting>
  <conditionalFormatting sqref="B930:C930 B927:B929 A926 C944 B931:B942 C932:G932 C939:G941">
    <cfRule type="containsText" dxfId="626" priority="626" stopIfTrue="1" operator="containsText" text="f'k{kk foHkkx jktLFkku">
      <formula>NOT(ISERROR(SEARCH("f'k{kk foHkkx jktLFkku",A926)))</formula>
    </cfRule>
    <cfRule type="containsText" dxfId="625" priority="627" stopIfTrue="1" operator="containsText" text="iw.kkZad">
      <formula>NOT(ISERROR(SEARCH("iw.kkZad",A926)))</formula>
    </cfRule>
  </conditionalFormatting>
  <conditionalFormatting sqref="F918 A925 E906:G906 D919 E921 D915:G915 D916:D917 F908 D910:F910 A904:A905 D925 F925 B906:B924 D911:D914 D906:D909 C927:C929">
    <cfRule type="containsText" dxfId="624" priority="625" operator="containsText" text="izkjfEHkd f'k{kk foHkkx] jktLFkku">
      <formula>NOT(ISERROR(SEARCH("izkjfEHkd f'k{kk foHkkx] jktLFkku",A904)))</formula>
    </cfRule>
  </conditionalFormatting>
  <conditionalFormatting sqref="F961 D959 D962 D958:G958 A947:A948 A968:A969 E949:G949 E964 D968 F968 C987 B974:B985 C975:G975 C982:G984 B949:B967 D952:D957 D949:D950 B970:C973">
    <cfRule type="cellIs" dxfId="623" priority="624" stopIfTrue="1" operator="equal">
      <formula>0</formula>
    </cfRule>
  </conditionalFormatting>
  <conditionalFormatting sqref="F961 A968 D959 D962 D958:G958 A947:A948 E949:G949 E964 D968 F968 B949:B967 D952:D957 D949:D950 C970:C972">
    <cfRule type="containsText" dxfId="622" priority="623" stopIfTrue="1" operator="containsText" text="iw.kkZad">
      <formula>NOT(ISERROR(SEARCH("iw.kkZad",A947)))</formula>
    </cfRule>
  </conditionalFormatting>
  <conditionalFormatting sqref="F951 F958 F961 F953 C987 C984:G984 D952:D958 D950">
    <cfRule type="cellIs" dxfId="621" priority="621" stopIfTrue="1" operator="equal">
      <formula>1800</formula>
    </cfRule>
    <cfRule type="cellIs" dxfId="620" priority="622" stopIfTrue="1" operator="equal">
      <formula>200</formula>
    </cfRule>
  </conditionalFormatting>
  <conditionalFormatting sqref="F961 B973:C973 D959 D958:G958 B970:B972 A969 C987 B974:B985 C975:G975 C982:G984">
    <cfRule type="containsText" dxfId="619" priority="620" stopIfTrue="1" operator="containsText" text="dsoy jktdh; fo|ky;ksa esa iz;ksx gsrq fu%'kqYd">
      <formula>NOT(ISERROR(SEARCH("dsoy jktdh; fo|ky;ksa esa iz;ksx gsrq fu%'kqYd",A958)))</formula>
    </cfRule>
  </conditionalFormatting>
  <conditionalFormatting sqref="B973:C973 B970:B972 A969 C987 B974:B985 C975:G975 C982:G984">
    <cfRule type="containsText" dxfId="618" priority="618" stopIfTrue="1" operator="containsText" text="f'k{kk foHkkx jktLFkku">
      <formula>NOT(ISERROR(SEARCH("f'k{kk foHkkx jktLFkku",A969)))</formula>
    </cfRule>
    <cfRule type="containsText" dxfId="617" priority="619" stopIfTrue="1" operator="containsText" text="iw.kkZad">
      <formula>NOT(ISERROR(SEARCH("iw.kkZad",A969)))</formula>
    </cfRule>
  </conditionalFormatting>
  <conditionalFormatting sqref="F961 A968 E949:G949 D962 E964 D958:G958 D959:D960 F951 D953:F953 A947:A948 D968 F968 B949:B967 D954:D957 D949:D952 C970:C972">
    <cfRule type="containsText" dxfId="616" priority="617" operator="containsText" text="izkjfEHkd f'k{kk foHkkx] jktLFkku">
      <formula>NOT(ISERROR(SEARCH("izkjfEHkd f'k{kk foHkkx] jktLFkku",A947)))</formula>
    </cfRule>
  </conditionalFormatting>
  <conditionalFormatting sqref="F1004 D1002 D1005 D1001:G1001 A990:A991 A1011:A1012 E992:G992 E1007 D1011 F1011 C1030 B1017:B1028 C1018:G1018 C1025:G1027 B992:B1010 D995:D1000 D992:D993 B1013:C1016">
    <cfRule type="cellIs" dxfId="615" priority="616" stopIfTrue="1" operator="equal">
      <formula>0</formula>
    </cfRule>
  </conditionalFormatting>
  <conditionalFormatting sqref="F1004 A1011 D1002 D1005 D1001:G1001 A990:A991 E992:G992 E1007 D1011 F1011 B992:B1010 D995:D1000 D992:D993 C1013:C1015">
    <cfRule type="containsText" dxfId="614" priority="615" stopIfTrue="1" operator="containsText" text="iw.kkZad">
      <formula>NOT(ISERROR(SEARCH("iw.kkZad",A990)))</formula>
    </cfRule>
  </conditionalFormatting>
  <conditionalFormatting sqref="F994 F1001 F1004 F996 C1030 C1027:G1027 D995:D1001 D993">
    <cfRule type="cellIs" dxfId="613" priority="613" stopIfTrue="1" operator="equal">
      <formula>1800</formula>
    </cfRule>
    <cfRule type="cellIs" dxfId="612" priority="614" stopIfTrue="1" operator="equal">
      <formula>200</formula>
    </cfRule>
  </conditionalFormatting>
  <conditionalFormatting sqref="F1004 B1016:C1016 D1002 D1001:G1001 B1013:B1015 A1012 C1030 B1017:B1028 C1018:G1018 C1025:G1027">
    <cfRule type="containsText" dxfId="611" priority="612" stopIfTrue="1" operator="containsText" text="dsoy jktdh; fo|ky;ksa esa iz;ksx gsrq fu%'kqYd">
      <formula>NOT(ISERROR(SEARCH("dsoy jktdh; fo|ky;ksa esa iz;ksx gsrq fu%'kqYd",A1001)))</formula>
    </cfRule>
  </conditionalFormatting>
  <conditionalFormatting sqref="B1016:C1016 B1013:B1015 A1012 C1030 B1017:B1028 C1018:G1018 C1025:G1027">
    <cfRule type="containsText" dxfId="610" priority="610" stopIfTrue="1" operator="containsText" text="f'k{kk foHkkx jktLFkku">
      <formula>NOT(ISERROR(SEARCH("f'k{kk foHkkx jktLFkku",A1012)))</formula>
    </cfRule>
    <cfRule type="containsText" dxfId="609" priority="611" stopIfTrue="1" operator="containsText" text="iw.kkZad">
      <formula>NOT(ISERROR(SEARCH("iw.kkZad",A1012)))</formula>
    </cfRule>
  </conditionalFormatting>
  <conditionalFormatting sqref="F1004 A1011 E992:G992 D1005 E1007 D1001:G1001 D1002:D1003 F994 D996:F996 A990:A991 D1011 F1011 B992:B1010 D997:D1000 D992:D995 C1013:C1015">
    <cfRule type="containsText" dxfId="608" priority="609" operator="containsText" text="izkjfEHkd f'k{kk foHkkx] jktLFkku">
      <formula>NOT(ISERROR(SEARCH("izkjfEHkd f'k{kk foHkkx] jktLFkku",A990)))</formula>
    </cfRule>
  </conditionalFormatting>
  <conditionalFormatting sqref="F1047 D1045 D1048 D1044:G1044 A1033:A1034 A1054:A1055 E1035:G1035 E1050 D1054 F1054 C1073 B1060:B1071 C1061:G1061 C1068:G1070 B1035:B1053 D1038:D1043 D1035:D1036 B1056:C1059">
    <cfRule type="cellIs" dxfId="607" priority="608" stopIfTrue="1" operator="equal">
      <formula>0</formula>
    </cfRule>
  </conditionalFormatting>
  <conditionalFormatting sqref="F1047 A1054 D1045 D1048 D1044:G1044 A1033:A1034 E1035:G1035 E1050 D1054 F1054 B1035:B1053 D1038:D1043 D1035:D1036 C1056:C1058">
    <cfRule type="containsText" dxfId="606" priority="607" stopIfTrue="1" operator="containsText" text="iw.kkZad">
      <formula>NOT(ISERROR(SEARCH("iw.kkZad",A1033)))</formula>
    </cfRule>
  </conditionalFormatting>
  <conditionalFormatting sqref="F1037 F1044 F1047 F1039 C1073 C1070:G1070 D1038:D1044 D1036">
    <cfRule type="cellIs" dxfId="605" priority="605" stopIfTrue="1" operator="equal">
      <formula>1800</formula>
    </cfRule>
    <cfRule type="cellIs" dxfId="604" priority="606" stopIfTrue="1" operator="equal">
      <formula>200</formula>
    </cfRule>
  </conditionalFormatting>
  <conditionalFormatting sqref="F1047 B1059:C1059 D1045 D1044:G1044 B1056:B1058 A1055 C1073 B1060:B1071 C1061:G1061 C1068:G1070">
    <cfRule type="containsText" dxfId="603" priority="604" stopIfTrue="1" operator="containsText" text="dsoy jktdh; fo|ky;ksa esa iz;ksx gsrq fu%'kqYd">
      <formula>NOT(ISERROR(SEARCH("dsoy jktdh; fo|ky;ksa esa iz;ksx gsrq fu%'kqYd",A1044)))</formula>
    </cfRule>
  </conditionalFormatting>
  <conditionalFormatting sqref="B1059:C1059 B1056:B1058 A1055 C1073 B1060:B1071 C1061:G1061 C1068:G1070">
    <cfRule type="containsText" dxfId="602" priority="602" stopIfTrue="1" operator="containsText" text="f'k{kk foHkkx jktLFkku">
      <formula>NOT(ISERROR(SEARCH("f'k{kk foHkkx jktLFkku",A1055)))</formula>
    </cfRule>
    <cfRule type="containsText" dxfId="601" priority="603" stopIfTrue="1" operator="containsText" text="iw.kkZad">
      <formula>NOT(ISERROR(SEARCH("iw.kkZad",A1055)))</formula>
    </cfRule>
  </conditionalFormatting>
  <conditionalFormatting sqref="F1047 A1054 E1035:G1035 D1048 E1050 D1044:G1044 D1045:D1046 F1037 D1039:F1039 A1033:A1034 D1054 F1054 B1035:B1053 D1040:D1043 D1035:D1038 C1056:C1058">
    <cfRule type="containsText" dxfId="600" priority="601" operator="containsText" text="izkjfEHkd f'k{kk foHkkx] jktLFkku">
      <formula>NOT(ISERROR(SEARCH("izkjfEHkd f'k{kk foHkkx] jktLFkku",A1033)))</formula>
    </cfRule>
  </conditionalFormatting>
  <conditionalFormatting sqref="F1090 D1088 D1091 D1087:G1087 A1076:A1077 A1097:A1098 E1078:G1078 E1093 D1097 F1097 C1116 B1103:B1114 C1104:G1104 C1111:G1113 B1078:B1096 D1081:D1086 D1078:D1079 B1099:C1102">
    <cfRule type="cellIs" dxfId="599" priority="600" stopIfTrue="1" operator="equal">
      <formula>0</formula>
    </cfRule>
  </conditionalFormatting>
  <conditionalFormatting sqref="F1090 A1097 D1088 D1091 D1087:G1087 A1076:A1077 E1078:G1078 E1093 D1097 F1097 B1078:B1096 D1081:D1086 D1078:D1079 C1099:C1101">
    <cfRule type="containsText" dxfId="598" priority="599" stopIfTrue="1" operator="containsText" text="iw.kkZad">
      <formula>NOT(ISERROR(SEARCH("iw.kkZad",A1076)))</formula>
    </cfRule>
  </conditionalFormatting>
  <conditionalFormatting sqref="F1080 F1087 F1090 F1082 C1116 C1113:G1113 D1081:D1087 D1079">
    <cfRule type="cellIs" dxfId="597" priority="597" stopIfTrue="1" operator="equal">
      <formula>1800</formula>
    </cfRule>
    <cfRule type="cellIs" dxfId="596" priority="598" stopIfTrue="1" operator="equal">
      <formula>200</formula>
    </cfRule>
  </conditionalFormatting>
  <conditionalFormatting sqref="F1090 B1102:C1102 D1088 D1087:G1087 B1099:B1101 A1098 C1116 B1103:B1114 C1104:G1104 C1111:G1113">
    <cfRule type="containsText" dxfId="595" priority="596" stopIfTrue="1" operator="containsText" text="dsoy jktdh; fo|ky;ksa esa iz;ksx gsrq fu%'kqYd">
      <formula>NOT(ISERROR(SEARCH("dsoy jktdh; fo|ky;ksa esa iz;ksx gsrq fu%'kqYd",A1087)))</formula>
    </cfRule>
  </conditionalFormatting>
  <conditionalFormatting sqref="B1102:C1102 B1099:B1101 A1098 C1116 B1103:B1114 C1104:G1104 C1111:G1113">
    <cfRule type="containsText" dxfId="594" priority="594" stopIfTrue="1" operator="containsText" text="f'k{kk foHkkx jktLFkku">
      <formula>NOT(ISERROR(SEARCH("f'k{kk foHkkx jktLFkku",A1098)))</formula>
    </cfRule>
    <cfRule type="containsText" dxfId="593" priority="595" stopIfTrue="1" operator="containsText" text="iw.kkZad">
      <formula>NOT(ISERROR(SEARCH("iw.kkZad",A1098)))</formula>
    </cfRule>
  </conditionalFormatting>
  <conditionalFormatting sqref="F1090 A1097 E1078:G1078 D1091 E1093 D1087:G1087 D1088:D1089 F1080 D1082:F1082 A1076:A1077 D1097 F1097 B1078:B1096 D1083:D1086 D1078:D1081 C1099:C1101">
    <cfRule type="containsText" dxfId="592" priority="593" operator="containsText" text="izkjfEHkd f'k{kk foHkkx] jktLFkku">
      <formula>NOT(ISERROR(SEARCH("izkjfEHkd f'k{kk foHkkx] jktLFkku",A1076)))</formula>
    </cfRule>
  </conditionalFormatting>
  <conditionalFormatting sqref="F1133 D1131 D1134 D1130:G1130 A1119:A1120 A1140:A1141 E1121:G1121 E1136 D1140 F1140 C1159 B1146:B1157 C1147:G1147 C1154:G1156 B1121:B1139 D1124:D1129 D1121:D1122 B1142:C1145">
    <cfRule type="cellIs" dxfId="591" priority="592" stopIfTrue="1" operator="equal">
      <formula>0</formula>
    </cfRule>
  </conditionalFormatting>
  <conditionalFormatting sqref="F1133 A1140 D1131 D1134 D1130:G1130 A1119:A1120 E1121:G1121 E1136 D1140 F1140 B1121:B1139 D1124:D1129 D1121:D1122 C1142:C1144">
    <cfRule type="containsText" dxfId="590" priority="591" stopIfTrue="1" operator="containsText" text="iw.kkZad">
      <formula>NOT(ISERROR(SEARCH("iw.kkZad",A1119)))</formula>
    </cfRule>
  </conditionalFormatting>
  <conditionalFormatting sqref="F1123 F1130 F1133 F1125 C1159 C1156:G1156 D1124:D1130 D1122">
    <cfRule type="cellIs" dxfId="589" priority="589" stopIfTrue="1" operator="equal">
      <formula>1800</formula>
    </cfRule>
    <cfRule type="cellIs" dxfId="588" priority="590" stopIfTrue="1" operator="equal">
      <formula>200</formula>
    </cfRule>
  </conditionalFormatting>
  <conditionalFormatting sqref="F1133 B1145:C1145 D1131 D1130:G1130 B1142:B1144 A1141 C1159 B1146:B1157 C1147:G1147 C1154:G1156">
    <cfRule type="containsText" dxfId="587" priority="588" stopIfTrue="1" operator="containsText" text="dsoy jktdh; fo|ky;ksa esa iz;ksx gsrq fu%'kqYd">
      <formula>NOT(ISERROR(SEARCH("dsoy jktdh; fo|ky;ksa esa iz;ksx gsrq fu%'kqYd",A1130)))</formula>
    </cfRule>
  </conditionalFormatting>
  <conditionalFormatting sqref="B1145:C1145 B1142:B1144 A1141 C1159 B1146:B1157 C1147:G1147 C1154:G1156">
    <cfRule type="containsText" dxfId="586" priority="586" stopIfTrue="1" operator="containsText" text="f'k{kk foHkkx jktLFkku">
      <formula>NOT(ISERROR(SEARCH("f'k{kk foHkkx jktLFkku",A1141)))</formula>
    </cfRule>
    <cfRule type="containsText" dxfId="585" priority="587" stopIfTrue="1" operator="containsText" text="iw.kkZad">
      <formula>NOT(ISERROR(SEARCH("iw.kkZad",A1141)))</formula>
    </cfRule>
  </conditionalFormatting>
  <conditionalFormatting sqref="F1133 A1140 E1121:G1121 D1134 E1136 D1130:G1130 D1131:D1132 F1123 D1125:F1125 A1119:A1120 D1140 F1140 B1121:B1139 D1126:D1129 D1121:D1124 C1142:C1144">
    <cfRule type="containsText" dxfId="584" priority="585" operator="containsText" text="izkjfEHkd f'k{kk foHkkx] jktLFkku">
      <formula>NOT(ISERROR(SEARCH("izkjfEHkd f'k{kk foHkkx] jktLFkku",A1119)))</formula>
    </cfRule>
  </conditionalFormatting>
  <conditionalFormatting sqref="F1176 D1174 D1177 D1173:G1173 A1162:A1163 A1183:A1184 E1164:G1164 E1179 D1183 F1183 C1202 B1189:B1200 C1190:G1190 C1197:G1199 B1164:B1182 D1167:D1172 D1164:D1165 B1185:C1188">
    <cfRule type="cellIs" dxfId="583" priority="584" stopIfTrue="1" operator="equal">
      <formula>0</formula>
    </cfRule>
  </conditionalFormatting>
  <conditionalFormatting sqref="F1176 A1183 D1174 D1177 D1173:G1173 A1162:A1163 E1164:G1164 E1179 D1183 F1183 B1164:B1182 D1167:D1172 D1164:D1165 C1185:C1187">
    <cfRule type="containsText" dxfId="582" priority="583" stopIfTrue="1" operator="containsText" text="iw.kkZad">
      <formula>NOT(ISERROR(SEARCH("iw.kkZad",A1162)))</formula>
    </cfRule>
  </conditionalFormatting>
  <conditionalFormatting sqref="F1166 F1173 F1176 F1168 C1202 C1199:G1199 D1167:D1173 D1165">
    <cfRule type="cellIs" dxfId="581" priority="581" stopIfTrue="1" operator="equal">
      <formula>1800</formula>
    </cfRule>
    <cfRule type="cellIs" dxfId="580" priority="582" stopIfTrue="1" operator="equal">
      <formula>200</formula>
    </cfRule>
  </conditionalFormatting>
  <conditionalFormatting sqref="F1176 B1188:C1188 D1174 D1173:G1173 B1185:B1187 A1184 C1202 B1189:B1200 C1190:G1190 C1197:G1199">
    <cfRule type="containsText" dxfId="579" priority="580" stopIfTrue="1" operator="containsText" text="dsoy jktdh; fo|ky;ksa esa iz;ksx gsrq fu%'kqYd">
      <formula>NOT(ISERROR(SEARCH("dsoy jktdh; fo|ky;ksa esa iz;ksx gsrq fu%'kqYd",A1173)))</formula>
    </cfRule>
  </conditionalFormatting>
  <conditionalFormatting sqref="B1188:C1188 B1185:B1187 A1184 C1202 B1189:B1200 C1190:G1190 C1197:G1199">
    <cfRule type="containsText" dxfId="578" priority="578" stopIfTrue="1" operator="containsText" text="f'k{kk foHkkx jktLFkku">
      <formula>NOT(ISERROR(SEARCH("f'k{kk foHkkx jktLFkku",A1184)))</formula>
    </cfRule>
    <cfRule type="containsText" dxfId="577" priority="579" stopIfTrue="1" operator="containsText" text="iw.kkZad">
      <formula>NOT(ISERROR(SEARCH("iw.kkZad",A1184)))</formula>
    </cfRule>
  </conditionalFormatting>
  <conditionalFormatting sqref="F1176 A1183 E1164:G1164 D1177 E1179 D1173:G1173 D1174:D1175 F1166 D1168:F1168 A1162:A1163 D1183 F1183 B1164:B1182 D1169:D1172 D1164:D1167 C1185:C1187">
    <cfRule type="containsText" dxfId="576" priority="577" operator="containsText" text="izkjfEHkd f'k{kk foHkkx] jktLFkku">
      <formula>NOT(ISERROR(SEARCH("izkjfEHkd f'k{kk foHkkx] jktLFkku",A1162)))</formula>
    </cfRule>
  </conditionalFormatting>
  <conditionalFormatting sqref="F1219 D1217 D1220 D1216:G1216 A1205:A1206 A1226:A1227 E1207:G1207 E1222 D1226 F1226 C1245 B1232:B1243 C1233:G1233 C1240:G1242 B1207:B1225 D1210:D1215 D1207:D1208 B1228:C1231">
    <cfRule type="cellIs" dxfId="575" priority="576" stopIfTrue="1" operator="equal">
      <formula>0</formula>
    </cfRule>
  </conditionalFormatting>
  <conditionalFormatting sqref="F1219 A1226 D1217 D1220 D1216:G1216 A1205:A1206 E1207:G1207 E1222 D1226 F1226 B1207:B1225 D1210:D1215 D1207:D1208 C1228:C1230">
    <cfRule type="containsText" dxfId="574" priority="575" stopIfTrue="1" operator="containsText" text="iw.kkZad">
      <formula>NOT(ISERROR(SEARCH("iw.kkZad",A1205)))</formula>
    </cfRule>
  </conditionalFormatting>
  <conditionalFormatting sqref="F1209 F1216 F1219 F1211 C1245 C1242:G1242 D1210:D1216 D1208">
    <cfRule type="cellIs" dxfId="573" priority="573" stopIfTrue="1" operator="equal">
      <formula>1800</formula>
    </cfRule>
    <cfRule type="cellIs" dxfId="572" priority="574" stopIfTrue="1" operator="equal">
      <formula>200</formula>
    </cfRule>
  </conditionalFormatting>
  <conditionalFormatting sqref="F1219 B1231:C1231 D1217 D1216:G1216 B1228:B1230 A1227 C1245 B1232:B1243 C1233:G1233 C1240:G1242">
    <cfRule type="containsText" dxfId="571" priority="572" stopIfTrue="1" operator="containsText" text="dsoy jktdh; fo|ky;ksa esa iz;ksx gsrq fu%'kqYd">
      <formula>NOT(ISERROR(SEARCH("dsoy jktdh; fo|ky;ksa esa iz;ksx gsrq fu%'kqYd",A1216)))</formula>
    </cfRule>
  </conditionalFormatting>
  <conditionalFormatting sqref="B1231:C1231 B1228:B1230 A1227 C1245 B1232:B1243 C1233:G1233 C1240:G1242">
    <cfRule type="containsText" dxfId="570" priority="570" stopIfTrue="1" operator="containsText" text="f'k{kk foHkkx jktLFkku">
      <formula>NOT(ISERROR(SEARCH("f'k{kk foHkkx jktLFkku",A1227)))</formula>
    </cfRule>
    <cfRule type="containsText" dxfId="569" priority="571" stopIfTrue="1" operator="containsText" text="iw.kkZad">
      <formula>NOT(ISERROR(SEARCH("iw.kkZad",A1227)))</formula>
    </cfRule>
  </conditionalFormatting>
  <conditionalFormatting sqref="F1219 A1226 E1207:G1207 D1220 E1222 D1216:G1216 D1217:D1218 F1209 D1211:F1211 A1205:A1206 D1226 F1226 B1207:B1225 D1212:D1215 D1207:D1210 C1228:C1230">
    <cfRule type="containsText" dxfId="568" priority="569" operator="containsText" text="izkjfEHkd f'k{kk foHkkx] jktLFkku">
      <formula>NOT(ISERROR(SEARCH("izkjfEHkd f'k{kk foHkkx] jktLFkku",A1205)))</formula>
    </cfRule>
  </conditionalFormatting>
  <conditionalFormatting sqref="F1262 D1260 D1263 D1259:G1259 A1248:A1249 A1269:A1270 E1250:G1250 E1265 D1269 F1269 C1288 B1275:B1286 C1276:G1276 C1283:G1285 B1250:B1268 D1253:D1258 D1250:D1251 B1271:C1274">
    <cfRule type="cellIs" dxfId="567" priority="568" stopIfTrue="1" operator="equal">
      <formula>0</formula>
    </cfRule>
  </conditionalFormatting>
  <conditionalFormatting sqref="F1262 A1269 D1260 D1263 D1259:G1259 A1248:A1249 E1250:G1250 E1265 D1269 F1269 B1250:B1268 D1253:D1258 D1250:D1251 C1271:C1273">
    <cfRule type="containsText" dxfId="566" priority="567" stopIfTrue="1" operator="containsText" text="iw.kkZad">
      <formula>NOT(ISERROR(SEARCH("iw.kkZad",A1248)))</formula>
    </cfRule>
  </conditionalFormatting>
  <conditionalFormatting sqref="F1252 F1259 F1262 F1254 C1288 C1285:G1285 D1253:D1259 D1251">
    <cfRule type="cellIs" dxfId="565" priority="565" stopIfTrue="1" operator="equal">
      <formula>1800</formula>
    </cfRule>
    <cfRule type="cellIs" dxfId="564" priority="566" stopIfTrue="1" operator="equal">
      <formula>200</formula>
    </cfRule>
  </conditionalFormatting>
  <conditionalFormatting sqref="F1262 B1274:C1274 D1260 D1259:G1259 B1271:B1273 A1270 C1288 B1275:B1286 C1276:G1276 C1283:G1285">
    <cfRule type="containsText" dxfId="563" priority="564" stopIfTrue="1" operator="containsText" text="dsoy jktdh; fo|ky;ksa esa iz;ksx gsrq fu%'kqYd">
      <formula>NOT(ISERROR(SEARCH("dsoy jktdh; fo|ky;ksa esa iz;ksx gsrq fu%'kqYd",A1259)))</formula>
    </cfRule>
  </conditionalFormatting>
  <conditionalFormatting sqref="B1274:C1274 B1271:B1273 A1270 C1288 B1275:B1286 C1276:G1276 C1283:G1285">
    <cfRule type="containsText" dxfId="562" priority="562" stopIfTrue="1" operator="containsText" text="f'k{kk foHkkx jktLFkku">
      <formula>NOT(ISERROR(SEARCH("f'k{kk foHkkx jktLFkku",A1270)))</formula>
    </cfRule>
    <cfRule type="containsText" dxfId="561" priority="563" stopIfTrue="1" operator="containsText" text="iw.kkZad">
      <formula>NOT(ISERROR(SEARCH("iw.kkZad",A1270)))</formula>
    </cfRule>
  </conditionalFormatting>
  <conditionalFormatting sqref="F1262 A1269 E1250:G1250 D1263 E1265 D1259:G1259 D1260:D1261 F1252 D1254:F1254 A1248:A1249 D1269 F1269 B1250:B1268 D1255:D1258 D1250:D1253 C1271:C1273">
    <cfRule type="containsText" dxfId="560" priority="561" operator="containsText" text="izkjfEHkd f'k{kk foHkkx] jktLFkku">
      <formula>NOT(ISERROR(SEARCH("izkjfEHkd f'k{kk foHkkx] jktLFkku",A1248)))</formula>
    </cfRule>
  </conditionalFormatting>
  <conditionalFormatting sqref="F1305 D1303 D1306 D1302:G1302 A1291:A1292 A1312:A1313 E1293:G1293 E1308 D1312 F1312 C1331 B1318:B1329 C1319:G1319 C1326:G1328 B1293:B1311 D1296:D1301 D1293:D1294 B1314:C1317">
    <cfRule type="cellIs" dxfId="559" priority="560" stopIfTrue="1" operator="equal">
      <formula>0</formula>
    </cfRule>
  </conditionalFormatting>
  <conditionalFormatting sqref="F1305 A1312 D1303 D1306 D1302:G1302 A1291:A1292 E1293:G1293 E1308 D1312 F1312 B1293:B1311 D1296:D1301 D1293:D1294 C1314:C1316">
    <cfRule type="containsText" dxfId="558" priority="559" stopIfTrue="1" operator="containsText" text="iw.kkZad">
      <formula>NOT(ISERROR(SEARCH("iw.kkZad",A1291)))</formula>
    </cfRule>
  </conditionalFormatting>
  <conditionalFormatting sqref="F1295 F1302 F1305 F1297 C1331 C1328:G1328 D1296:D1302 D1294">
    <cfRule type="cellIs" dxfId="557" priority="557" stopIfTrue="1" operator="equal">
      <formula>1800</formula>
    </cfRule>
    <cfRule type="cellIs" dxfId="556" priority="558" stopIfTrue="1" operator="equal">
      <formula>200</formula>
    </cfRule>
  </conditionalFormatting>
  <conditionalFormatting sqref="F1305 B1317:C1317 D1303 D1302:G1302 B1314:B1316 A1313 C1331 B1318:B1329 C1319:G1319 C1326:G1328">
    <cfRule type="containsText" dxfId="555" priority="556" stopIfTrue="1" operator="containsText" text="dsoy jktdh; fo|ky;ksa esa iz;ksx gsrq fu%'kqYd">
      <formula>NOT(ISERROR(SEARCH("dsoy jktdh; fo|ky;ksa esa iz;ksx gsrq fu%'kqYd",A1302)))</formula>
    </cfRule>
  </conditionalFormatting>
  <conditionalFormatting sqref="B1317:C1317 B1314:B1316 A1313 C1331 B1318:B1329 C1319:G1319 C1326:G1328">
    <cfRule type="containsText" dxfId="554" priority="554" stopIfTrue="1" operator="containsText" text="f'k{kk foHkkx jktLFkku">
      <formula>NOT(ISERROR(SEARCH("f'k{kk foHkkx jktLFkku",A1313)))</formula>
    </cfRule>
    <cfRule type="containsText" dxfId="553" priority="555" stopIfTrue="1" operator="containsText" text="iw.kkZad">
      <formula>NOT(ISERROR(SEARCH("iw.kkZad",A1313)))</formula>
    </cfRule>
  </conditionalFormatting>
  <conditionalFormatting sqref="F1305 A1312 E1293:G1293 D1306 E1308 D1302:G1302 D1303:D1304 F1295 D1297:F1297 A1291:A1292 D1312 F1312 B1293:B1311 D1298:D1301 D1293:D1296 C1314:C1316">
    <cfRule type="containsText" dxfId="552" priority="553" operator="containsText" text="izkjfEHkd f'k{kk foHkkx] jktLFkku">
      <formula>NOT(ISERROR(SEARCH("izkjfEHkd f'k{kk foHkkx] jktLFkku",A1291)))</formula>
    </cfRule>
  </conditionalFormatting>
  <conditionalFormatting sqref="F1348 D1346 D1349 D1345:G1345 A1334:A1335 A1355:A1356 E1336:G1336 E1351 D1355 F1355 C1374 B1361:B1372 C1362:G1362 C1369:G1371 B1336:B1354 D1339:D1344 D1336:D1337 B1357:C1360">
    <cfRule type="cellIs" dxfId="551" priority="552" stopIfTrue="1" operator="equal">
      <formula>0</formula>
    </cfRule>
  </conditionalFormatting>
  <conditionalFormatting sqref="F1348 A1355 D1346 D1349 D1345:G1345 A1334:A1335 E1336:G1336 E1351 D1355 F1355 B1336:B1354 D1339:D1344 D1336:D1337 C1357:C1359">
    <cfRule type="containsText" dxfId="550" priority="551" stopIfTrue="1" operator="containsText" text="iw.kkZad">
      <formula>NOT(ISERROR(SEARCH("iw.kkZad",A1334)))</formula>
    </cfRule>
  </conditionalFormatting>
  <conditionalFormatting sqref="F1338 F1345 F1348 F1340 C1374 C1371:G1371 D1339:D1345 D1337">
    <cfRule type="cellIs" dxfId="549" priority="549" stopIfTrue="1" operator="equal">
      <formula>1800</formula>
    </cfRule>
    <cfRule type="cellIs" dxfId="548" priority="550" stopIfTrue="1" operator="equal">
      <formula>200</formula>
    </cfRule>
  </conditionalFormatting>
  <conditionalFormatting sqref="F1348 B1360:C1360 D1346 D1345:G1345 B1357:B1359 A1356 C1374 B1361:B1372 C1362:G1362 C1369:G1371">
    <cfRule type="containsText" dxfId="547" priority="548" stopIfTrue="1" operator="containsText" text="dsoy jktdh; fo|ky;ksa esa iz;ksx gsrq fu%'kqYd">
      <formula>NOT(ISERROR(SEARCH("dsoy jktdh; fo|ky;ksa esa iz;ksx gsrq fu%'kqYd",A1345)))</formula>
    </cfRule>
  </conditionalFormatting>
  <conditionalFormatting sqref="B1360:C1360 B1357:B1359 A1356 C1374 B1361:B1372 C1362:G1362 C1369:G1371">
    <cfRule type="containsText" dxfId="546" priority="546" stopIfTrue="1" operator="containsText" text="f'k{kk foHkkx jktLFkku">
      <formula>NOT(ISERROR(SEARCH("f'k{kk foHkkx jktLFkku",A1356)))</formula>
    </cfRule>
    <cfRule type="containsText" dxfId="545" priority="547" stopIfTrue="1" operator="containsText" text="iw.kkZad">
      <formula>NOT(ISERROR(SEARCH("iw.kkZad",A1356)))</formula>
    </cfRule>
  </conditionalFormatting>
  <conditionalFormatting sqref="F1348 A1355 E1336:G1336 D1349 E1351 D1345:G1345 D1346:D1347 F1338 D1340:F1340 A1334:A1335 D1355 F1355 B1336:B1354 D1341:D1344 D1336:D1339 C1357:C1359">
    <cfRule type="containsText" dxfId="544" priority="545" operator="containsText" text="izkjfEHkd f'k{kk foHkkx] jktLFkku">
      <formula>NOT(ISERROR(SEARCH("izkjfEHkd f'k{kk foHkkx] jktLFkku",A1334)))</formula>
    </cfRule>
  </conditionalFormatting>
  <conditionalFormatting sqref="F1391 D1389 D1392 D1388:G1388 A1377:A1378 A1398:A1399 E1379:G1379 E1394 D1398 F1398 C1417 B1404:B1415 C1405:G1405 C1412:G1414 B1379:B1397 D1382:D1387 D1379:D1380 B1400:C1403">
    <cfRule type="cellIs" dxfId="543" priority="544" stopIfTrue="1" operator="equal">
      <formula>0</formula>
    </cfRule>
  </conditionalFormatting>
  <conditionalFormatting sqref="F1391 A1398 D1389 D1392 D1388:G1388 A1377:A1378 E1379:G1379 E1394 D1398 F1398 B1379:B1397 D1382:D1387 D1379:D1380 C1400:C1402">
    <cfRule type="containsText" dxfId="542" priority="543" stopIfTrue="1" operator="containsText" text="iw.kkZad">
      <formula>NOT(ISERROR(SEARCH("iw.kkZad",A1377)))</formula>
    </cfRule>
  </conditionalFormatting>
  <conditionalFormatting sqref="F1381 F1388 F1391 F1383 C1417 C1414:G1414 D1382:D1388 D1380">
    <cfRule type="cellIs" dxfId="541" priority="541" stopIfTrue="1" operator="equal">
      <formula>1800</formula>
    </cfRule>
    <cfRule type="cellIs" dxfId="540" priority="542" stopIfTrue="1" operator="equal">
      <formula>200</formula>
    </cfRule>
  </conditionalFormatting>
  <conditionalFormatting sqref="F1391 B1403:C1403 D1389 D1388:G1388 B1400:B1402 A1399 C1417 B1404:B1415 C1405:G1405 C1412:G1414">
    <cfRule type="containsText" dxfId="539" priority="540" stopIfTrue="1" operator="containsText" text="dsoy jktdh; fo|ky;ksa esa iz;ksx gsrq fu%'kqYd">
      <formula>NOT(ISERROR(SEARCH("dsoy jktdh; fo|ky;ksa esa iz;ksx gsrq fu%'kqYd",A1388)))</formula>
    </cfRule>
  </conditionalFormatting>
  <conditionalFormatting sqref="B1403:C1403 B1400:B1402 A1399 C1417 B1404:B1415 C1405:G1405 C1412:G1414">
    <cfRule type="containsText" dxfId="538" priority="538" stopIfTrue="1" operator="containsText" text="f'k{kk foHkkx jktLFkku">
      <formula>NOT(ISERROR(SEARCH("f'k{kk foHkkx jktLFkku",A1399)))</formula>
    </cfRule>
    <cfRule type="containsText" dxfId="537" priority="539" stopIfTrue="1" operator="containsText" text="iw.kkZad">
      <formula>NOT(ISERROR(SEARCH("iw.kkZad",A1399)))</formula>
    </cfRule>
  </conditionalFormatting>
  <conditionalFormatting sqref="F1391 A1398 E1379:G1379 D1392 E1394 D1388:G1388 D1389:D1390 F1381 D1383:F1383 A1377:A1378 D1398 F1398 B1379:B1397 D1384:D1387 D1379:D1382 C1400:C1402">
    <cfRule type="containsText" dxfId="536" priority="537" operator="containsText" text="izkjfEHkd f'k{kk foHkkx] jktLFkku">
      <formula>NOT(ISERROR(SEARCH("izkjfEHkd f'k{kk foHkkx] jktLFkku",A1377)))</formula>
    </cfRule>
  </conditionalFormatting>
  <conditionalFormatting sqref="F1434 D1432 D1435 D1431:G1431 A1420:A1421 A1441:A1442 E1422:G1422 E1437 D1441 F1441 C1460 B1447:B1458 C1448:G1448 C1455:G1457 B1422:B1440 D1425:D1430 D1422:D1423 B1443:C1446">
    <cfRule type="cellIs" dxfId="535" priority="536" stopIfTrue="1" operator="equal">
      <formula>0</formula>
    </cfRule>
  </conditionalFormatting>
  <conditionalFormatting sqref="F1434 A1441 D1432 D1435 D1431:G1431 A1420:A1421 E1422:G1422 E1437 D1441 F1441 B1422:B1440 D1425:D1430 D1422:D1423 C1443:C1445">
    <cfRule type="containsText" dxfId="534" priority="535" stopIfTrue="1" operator="containsText" text="iw.kkZad">
      <formula>NOT(ISERROR(SEARCH("iw.kkZad",A1420)))</formula>
    </cfRule>
  </conditionalFormatting>
  <conditionalFormatting sqref="F1424 F1431 F1434 F1426 C1460 C1457:G1457 D1425:D1431 D1423">
    <cfRule type="cellIs" dxfId="533" priority="533" stopIfTrue="1" operator="equal">
      <formula>1800</formula>
    </cfRule>
    <cfRule type="cellIs" dxfId="532" priority="534" stopIfTrue="1" operator="equal">
      <formula>200</formula>
    </cfRule>
  </conditionalFormatting>
  <conditionalFormatting sqref="F1434 B1446:C1446 D1432 D1431:G1431 B1443:B1445 A1442 C1460 B1447:B1458 C1448:G1448 C1455:G1457">
    <cfRule type="containsText" dxfId="531" priority="532" stopIfTrue="1" operator="containsText" text="dsoy jktdh; fo|ky;ksa esa iz;ksx gsrq fu%'kqYd">
      <formula>NOT(ISERROR(SEARCH("dsoy jktdh; fo|ky;ksa esa iz;ksx gsrq fu%'kqYd",A1431)))</formula>
    </cfRule>
  </conditionalFormatting>
  <conditionalFormatting sqref="B1446:C1446 B1443:B1445 A1442 C1460 B1447:B1458 C1448:G1448 C1455:G1457">
    <cfRule type="containsText" dxfId="530" priority="530" stopIfTrue="1" operator="containsText" text="f'k{kk foHkkx jktLFkku">
      <formula>NOT(ISERROR(SEARCH("f'k{kk foHkkx jktLFkku",A1442)))</formula>
    </cfRule>
    <cfRule type="containsText" dxfId="529" priority="531" stopIfTrue="1" operator="containsText" text="iw.kkZad">
      <formula>NOT(ISERROR(SEARCH("iw.kkZad",A1442)))</formula>
    </cfRule>
  </conditionalFormatting>
  <conditionalFormatting sqref="F1434 A1441 E1422:G1422 D1435 E1437 D1431:G1431 D1432:D1433 F1424 D1426:F1426 A1420:A1421 D1441 F1441 B1422:B1440 D1427:D1430 D1422:D1425 C1443:C1445">
    <cfRule type="containsText" dxfId="528" priority="529" operator="containsText" text="izkjfEHkd f'k{kk foHkkx] jktLFkku">
      <formula>NOT(ISERROR(SEARCH("izkjfEHkd f'k{kk foHkkx] jktLFkku",A1420)))</formula>
    </cfRule>
  </conditionalFormatting>
  <conditionalFormatting sqref="F1477 D1475 D1478 D1474:G1474 A1463:A1464 A1484:A1485 E1465:G1465 E1480 D1484 F1484 C1503 B1490:B1501 C1491:G1491 C1498:G1500 B1465:B1483 D1468:D1473 D1465:D1466 B1486:C1489">
    <cfRule type="cellIs" dxfId="527" priority="528" stopIfTrue="1" operator="equal">
      <formula>0</formula>
    </cfRule>
  </conditionalFormatting>
  <conditionalFormatting sqref="F1477 A1484 D1475 D1478 D1474:G1474 A1463:A1464 E1465:G1465 E1480 D1484 F1484 B1465:B1483 D1468:D1473 D1465:D1466 C1486:C1488">
    <cfRule type="containsText" dxfId="526" priority="527" stopIfTrue="1" operator="containsText" text="iw.kkZad">
      <formula>NOT(ISERROR(SEARCH("iw.kkZad",A1463)))</formula>
    </cfRule>
  </conditionalFormatting>
  <conditionalFormatting sqref="F1467 F1474 F1477 F1469 C1503 C1500:G1500 D1468:D1474 D1466">
    <cfRule type="cellIs" dxfId="525" priority="525" stopIfTrue="1" operator="equal">
      <formula>1800</formula>
    </cfRule>
    <cfRule type="cellIs" dxfId="524" priority="526" stopIfTrue="1" operator="equal">
      <formula>200</formula>
    </cfRule>
  </conditionalFormatting>
  <conditionalFormatting sqref="F1477 B1489:C1489 D1475 D1474:G1474 B1486:B1488 A1485 C1503 B1490:B1501 C1491:G1491 C1498:G1500">
    <cfRule type="containsText" dxfId="523" priority="524" stopIfTrue="1" operator="containsText" text="dsoy jktdh; fo|ky;ksa esa iz;ksx gsrq fu%'kqYd">
      <formula>NOT(ISERROR(SEARCH("dsoy jktdh; fo|ky;ksa esa iz;ksx gsrq fu%'kqYd",A1474)))</formula>
    </cfRule>
  </conditionalFormatting>
  <conditionalFormatting sqref="B1489:C1489 B1486:B1488 A1485 C1503 B1490:B1501 C1491:G1491 C1498:G1500">
    <cfRule type="containsText" dxfId="522" priority="522" stopIfTrue="1" operator="containsText" text="f'k{kk foHkkx jktLFkku">
      <formula>NOT(ISERROR(SEARCH("f'k{kk foHkkx jktLFkku",A1485)))</formula>
    </cfRule>
    <cfRule type="containsText" dxfId="521" priority="523" stopIfTrue="1" operator="containsText" text="iw.kkZad">
      <formula>NOT(ISERROR(SEARCH("iw.kkZad",A1485)))</formula>
    </cfRule>
  </conditionalFormatting>
  <conditionalFormatting sqref="F1477 A1484 E1465:G1465 D1478 E1480 D1474:G1474 D1475:D1476 F1467 D1469:F1469 A1463:A1464 D1484 F1484 B1465:B1483 D1470:D1473 D1465:D1468 C1486:C1488">
    <cfRule type="containsText" dxfId="520" priority="521" operator="containsText" text="izkjfEHkd f'k{kk foHkkx] jktLFkku">
      <formula>NOT(ISERROR(SEARCH("izkjfEHkd f'k{kk foHkkx] jktLFkku",A1463)))</formula>
    </cfRule>
  </conditionalFormatting>
  <conditionalFormatting sqref="F1520 D1518 D1521 D1517:G1517 A1506:A1507 A1527:A1528 E1508:G1508 E1523 D1527 F1527 C1546 B1533:B1544 C1534:G1534 C1541:G1543 B1508:B1526 D1511:D1516 D1508:D1509 B1529:C1532">
    <cfRule type="cellIs" dxfId="519" priority="520" stopIfTrue="1" operator="equal">
      <formula>0</formula>
    </cfRule>
  </conditionalFormatting>
  <conditionalFormatting sqref="F1520 A1527 D1518 D1521 D1517:G1517 A1506:A1507 E1508:G1508 E1523 D1527 F1527 B1508:B1526 D1511:D1516 D1508:D1509 C1529:C1531">
    <cfRule type="containsText" dxfId="518" priority="519" stopIfTrue="1" operator="containsText" text="iw.kkZad">
      <formula>NOT(ISERROR(SEARCH("iw.kkZad",A1506)))</formula>
    </cfRule>
  </conditionalFormatting>
  <conditionalFormatting sqref="F1510 F1517 F1520 F1512 C1546 C1543:G1543 D1511:D1517 D1509">
    <cfRule type="cellIs" dxfId="517" priority="517" stopIfTrue="1" operator="equal">
      <formula>1800</formula>
    </cfRule>
    <cfRule type="cellIs" dxfId="516" priority="518" stopIfTrue="1" operator="equal">
      <formula>200</formula>
    </cfRule>
  </conditionalFormatting>
  <conditionalFormatting sqref="F1520 B1532:C1532 D1518 D1517:G1517 B1529:B1531 A1528 C1546 B1533:B1544 C1534:G1534 C1541:G1543">
    <cfRule type="containsText" dxfId="515" priority="516" stopIfTrue="1" operator="containsText" text="dsoy jktdh; fo|ky;ksa esa iz;ksx gsrq fu%'kqYd">
      <formula>NOT(ISERROR(SEARCH("dsoy jktdh; fo|ky;ksa esa iz;ksx gsrq fu%'kqYd",A1517)))</formula>
    </cfRule>
  </conditionalFormatting>
  <conditionalFormatting sqref="B1532:C1532 B1529:B1531 A1528 C1546 B1533:B1544 C1534:G1534 C1541:G1543">
    <cfRule type="containsText" dxfId="514" priority="514" stopIfTrue="1" operator="containsText" text="f'k{kk foHkkx jktLFkku">
      <formula>NOT(ISERROR(SEARCH("f'k{kk foHkkx jktLFkku",A1528)))</formula>
    </cfRule>
    <cfRule type="containsText" dxfId="513" priority="515" stopIfTrue="1" operator="containsText" text="iw.kkZad">
      <formula>NOT(ISERROR(SEARCH("iw.kkZad",A1528)))</formula>
    </cfRule>
  </conditionalFormatting>
  <conditionalFormatting sqref="F1520 A1527 E1508:G1508 D1521 E1523 D1517:G1517 D1518:D1519 F1510 D1512:F1512 A1506:A1507 D1527 F1527 B1508:B1526 D1513:D1516 D1508:D1511 C1529:C1531">
    <cfRule type="containsText" dxfId="512" priority="513" operator="containsText" text="izkjfEHkd f'k{kk foHkkx] jktLFkku">
      <formula>NOT(ISERROR(SEARCH("izkjfEHkd f'k{kk foHkkx] jktLFkku",A1506)))</formula>
    </cfRule>
  </conditionalFormatting>
  <conditionalFormatting sqref="F1563 D1561 D1564 D1560:G1560 A1549:A1550 A1570:A1571 E1551:G1551 E1566 D1570 F1570 C1589 B1576:B1587 C1577:G1577 C1584:G1586 B1551:B1569 D1554:D1559 D1551:D1552 B1572:C1575">
    <cfRule type="cellIs" dxfId="511" priority="512" stopIfTrue="1" operator="equal">
      <formula>0</formula>
    </cfRule>
  </conditionalFormatting>
  <conditionalFormatting sqref="F1563 A1570 D1561 D1564 D1560:G1560 A1549:A1550 E1551:G1551 E1566 D1570 F1570 B1551:B1569 D1554:D1559 D1551:D1552 C1572:C1574">
    <cfRule type="containsText" dxfId="510" priority="511" stopIfTrue="1" operator="containsText" text="iw.kkZad">
      <formula>NOT(ISERROR(SEARCH("iw.kkZad",A1549)))</formula>
    </cfRule>
  </conditionalFormatting>
  <conditionalFormatting sqref="F1553 F1560 F1563 F1555 C1589 C1586:G1586 D1554:D1560 D1552">
    <cfRule type="cellIs" dxfId="509" priority="509" stopIfTrue="1" operator="equal">
      <formula>1800</formula>
    </cfRule>
    <cfRule type="cellIs" dxfId="508" priority="510" stopIfTrue="1" operator="equal">
      <formula>200</formula>
    </cfRule>
  </conditionalFormatting>
  <conditionalFormatting sqref="F1563 B1575:C1575 D1561 D1560:G1560 B1572:B1574 A1571 C1589 B1576:B1587 C1577:G1577 C1584:G1586">
    <cfRule type="containsText" dxfId="507" priority="508" stopIfTrue="1" operator="containsText" text="dsoy jktdh; fo|ky;ksa esa iz;ksx gsrq fu%'kqYd">
      <formula>NOT(ISERROR(SEARCH("dsoy jktdh; fo|ky;ksa esa iz;ksx gsrq fu%'kqYd",A1560)))</formula>
    </cfRule>
  </conditionalFormatting>
  <conditionalFormatting sqref="B1575:C1575 B1572:B1574 A1571 C1589 B1576:B1587 C1577:G1577 C1584:G1586">
    <cfRule type="containsText" dxfId="506" priority="506" stopIfTrue="1" operator="containsText" text="f'k{kk foHkkx jktLFkku">
      <formula>NOT(ISERROR(SEARCH("f'k{kk foHkkx jktLFkku",A1571)))</formula>
    </cfRule>
    <cfRule type="containsText" dxfId="505" priority="507" stopIfTrue="1" operator="containsText" text="iw.kkZad">
      <formula>NOT(ISERROR(SEARCH("iw.kkZad",A1571)))</formula>
    </cfRule>
  </conditionalFormatting>
  <conditionalFormatting sqref="F1563 A1570 E1551:G1551 D1564 E1566 D1560:G1560 D1561:D1562 F1553 D1555:F1555 A1549:A1550 D1570 F1570 B1551:B1569 D1556:D1559 D1551:D1554 C1572:C1574">
    <cfRule type="containsText" dxfId="504" priority="505" operator="containsText" text="izkjfEHkd f'k{kk foHkkx] jktLFkku">
      <formula>NOT(ISERROR(SEARCH("izkjfEHkd f'k{kk foHkkx] jktLFkku",A1549)))</formula>
    </cfRule>
  </conditionalFormatting>
  <conditionalFormatting sqref="F1606 D1604 D1607 D1603:G1603 A1592:A1593 A1613:A1614 E1594:G1594 E1609 D1613 F1613 C1632 B1619:B1630 C1620:G1620 C1627:G1629 B1594:B1612 D1597:D1602 D1594:D1595 B1615:C1618">
    <cfRule type="cellIs" dxfId="503" priority="504" stopIfTrue="1" operator="equal">
      <formula>0</formula>
    </cfRule>
  </conditionalFormatting>
  <conditionalFormatting sqref="F1606 A1613 D1604 D1607 D1603:G1603 A1592:A1593 E1594:G1594 E1609 D1613 F1613 B1594:B1612 D1597:D1602 D1594:D1595 C1615:C1617">
    <cfRule type="containsText" dxfId="502" priority="503" stopIfTrue="1" operator="containsText" text="iw.kkZad">
      <formula>NOT(ISERROR(SEARCH("iw.kkZad",A1592)))</formula>
    </cfRule>
  </conditionalFormatting>
  <conditionalFormatting sqref="F1596 F1603 F1606 F1598 C1632 C1629:G1629 D1597:D1603 D1595">
    <cfRule type="cellIs" dxfId="501" priority="501" stopIfTrue="1" operator="equal">
      <formula>1800</formula>
    </cfRule>
    <cfRule type="cellIs" dxfId="500" priority="502" stopIfTrue="1" operator="equal">
      <formula>200</formula>
    </cfRule>
  </conditionalFormatting>
  <conditionalFormatting sqref="F1606 B1618:C1618 D1604 D1603:G1603 B1615:B1617 A1614 C1632 B1619:B1630 C1620:G1620 C1627:G1629">
    <cfRule type="containsText" dxfId="499" priority="500" stopIfTrue="1" operator="containsText" text="dsoy jktdh; fo|ky;ksa esa iz;ksx gsrq fu%'kqYd">
      <formula>NOT(ISERROR(SEARCH("dsoy jktdh; fo|ky;ksa esa iz;ksx gsrq fu%'kqYd",A1603)))</formula>
    </cfRule>
  </conditionalFormatting>
  <conditionalFormatting sqref="B1618:C1618 B1615:B1617 A1614 C1632 B1619:B1630 C1620:G1620 C1627:G1629">
    <cfRule type="containsText" dxfId="498" priority="498" stopIfTrue="1" operator="containsText" text="f'k{kk foHkkx jktLFkku">
      <formula>NOT(ISERROR(SEARCH("f'k{kk foHkkx jktLFkku",A1614)))</formula>
    </cfRule>
    <cfRule type="containsText" dxfId="497" priority="499" stopIfTrue="1" operator="containsText" text="iw.kkZad">
      <formula>NOT(ISERROR(SEARCH("iw.kkZad",A1614)))</formula>
    </cfRule>
  </conditionalFormatting>
  <conditionalFormatting sqref="F1606 A1613 E1594:G1594 D1607 E1609 D1603:G1603 D1604:D1605 F1596 D1598:F1598 A1592:A1593 D1613 F1613 B1594:B1612 D1599:D1602 D1594:D1597 C1615:C1617">
    <cfRule type="containsText" dxfId="496" priority="497" operator="containsText" text="izkjfEHkd f'k{kk foHkkx] jktLFkku">
      <formula>NOT(ISERROR(SEARCH("izkjfEHkd f'k{kk foHkkx] jktLFkku",A1592)))</formula>
    </cfRule>
  </conditionalFormatting>
  <conditionalFormatting sqref="F1649 D1647 D1650 D1646:G1646 A1635:A1636 A1656:A1657 E1637:G1637 E1652 D1656 F1656 C1675 B1662:B1673 C1663:G1663 C1670:G1672 B1637:B1655 D1640:D1645 D1637:D1638 B1658:C1661">
    <cfRule type="cellIs" dxfId="495" priority="496" stopIfTrue="1" operator="equal">
      <formula>0</formula>
    </cfRule>
  </conditionalFormatting>
  <conditionalFormatting sqref="F1649 A1656 D1647 D1650 D1646:G1646 A1635:A1636 E1637:G1637 E1652 D1656 F1656 B1637:B1655 D1640:D1645 D1637:D1638 C1658:C1660">
    <cfRule type="containsText" dxfId="494" priority="495" stopIfTrue="1" operator="containsText" text="iw.kkZad">
      <formula>NOT(ISERROR(SEARCH("iw.kkZad",A1635)))</formula>
    </cfRule>
  </conditionalFormatting>
  <conditionalFormatting sqref="F1639 F1646 F1649 F1641 C1675 C1672:G1672 D1640:D1646 D1638">
    <cfRule type="cellIs" dxfId="493" priority="493" stopIfTrue="1" operator="equal">
      <formula>1800</formula>
    </cfRule>
    <cfRule type="cellIs" dxfId="492" priority="494" stopIfTrue="1" operator="equal">
      <formula>200</formula>
    </cfRule>
  </conditionalFormatting>
  <conditionalFormatting sqref="F1649 B1661:C1661 D1647 D1646:G1646 B1658:B1660 A1657 C1675 B1662:B1673 C1663:G1663 C1670:G1672">
    <cfRule type="containsText" dxfId="491" priority="492" stopIfTrue="1" operator="containsText" text="dsoy jktdh; fo|ky;ksa esa iz;ksx gsrq fu%'kqYd">
      <formula>NOT(ISERROR(SEARCH("dsoy jktdh; fo|ky;ksa esa iz;ksx gsrq fu%'kqYd",A1646)))</formula>
    </cfRule>
  </conditionalFormatting>
  <conditionalFormatting sqref="B1661:C1661 B1658:B1660 A1657 C1675 B1662:B1673 C1663:G1663 C1670:G1672">
    <cfRule type="containsText" dxfId="490" priority="490" stopIfTrue="1" operator="containsText" text="f'k{kk foHkkx jktLFkku">
      <formula>NOT(ISERROR(SEARCH("f'k{kk foHkkx jktLFkku",A1657)))</formula>
    </cfRule>
    <cfRule type="containsText" dxfId="489" priority="491" stopIfTrue="1" operator="containsText" text="iw.kkZad">
      <formula>NOT(ISERROR(SEARCH("iw.kkZad",A1657)))</formula>
    </cfRule>
  </conditionalFormatting>
  <conditionalFormatting sqref="F1649 A1656 E1637:G1637 D1650 E1652 D1646:G1646 D1647:D1648 F1639 D1641:F1641 A1635:A1636 D1656 F1656 B1637:B1655 D1642:D1645 D1637:D1640 C1658:C1660">
    <cfRule type="containsText" dxfId="488" priority="489" operator="containsText" text="izkjfEHkd f'k{kk foHkkx] jktLFkku">
      <formula>NOT(ISERROR(SEARCH("izkjfEHkd f'k{kk foHkkx] jktLFkku",A1635)))</formula>
    </cfRule>
  </conditionalFormatting>
  <conditionalFormatting sqref="F1692 D1690 D1693 D1689:G1689 A1678:A1679 A1699:A1700 E1680:G1680 E1695 D1699 F1699 C1718 B1705:B1716 C1706:G1706 C1713:G1715 B1680:B1698 D1683:D1688 D1680:D1681 B1701:C1704">
    <cfRule type="cellIs" dxfId="487" priority="488" stopIfTrue="1" operator="equal">
      <formula>0</formula>
    </cfRule>
  </conditionalFormatting>
  <conditionalFormatting sqref="F1692 A1699 D1690 D1693 D1689:G1689 A1678:A1679 E1680:G1680 E1695 D1699 F1699 B1680:B1698 D1683:D1688 D1680:D1681 C1701:C1703">
    <cfRule type="containsText" dxfId="486" priority="487" stopIfTrue="1" operator="containsText" text="iw.kkZad">
      <formula>NOT(ISERROR(SEARCH("iw.kkZad",A1678)))</formula>
    </cfRule>
  </conditionalFormatting>
  <conditionalFormatting sqref="F1682 F1689 F1692 F1684 C1718 C1715:G1715 D1683:D1689 D1681">
    <cfRule type="cellIs" dxfId="485" priority="485" stopIfTrue="1" operator="equal">
      <formula>1800</formula>
    </cfRule>
    <cfRule type="cellIs" dxfId="484" priority="486" stopIfTrue="1" operator="equal">
      <formula>200</formula>
    </cfRule>
  </conditionalFormatting>
  <conditionalFormatting sqref="F1692 B1704:C1704 D1690 D1689:G1689 B1701:B1703 A1700 C1718 B1705:B1716 C1706:G1706 C1713:G1715">
    <cfRule type="containsText" dxfId="483" priority="484" stopIfTrue="1" operator="containsText" text="dsoy jktdh; fo|ky;ksa esa iz;ksx gsrq fu%'kqYd">
      <formula>NOT(ISERROR(SEARCH("dsoy jktdh; fo|ky;ksa esa iz;ksx gsrq fu%'kqYd",A1689)))</formula>
    </cfRule>
  </conditionalFormatting>
  <conditionalFormatting sqref="B1704:C1704 B1701:B1703 A1700 C1718 B1705:B1716 C1706:G1706 C1713:G1715">
    <cfRule type="containsText" dxfId="482" priority="482" stopIfTrue="1" operator="containsText" text="f'k{kk foHkkx jktLFkku">
      <formula>NOT(ISERROR(SEARCH("f'k{kk foHkkx jktLFkku",A1700)))</formula>
    </cfRule>
    <cfRule type="containsText" dxfId="481" priority="483" stopIfTrue="1" operator="containsText" text="iw.kkZad">
      <formula>NOT(ISERROR(SEARCH("iw.kkZad",A1700)))</formula>
    </cfRule>
  </conditionalFormatting>
  <conditionalFormatting sqref="F1692 A1699 E1680:G1680 D1693 E1695 D1689:G1689 D1690:D1691 F1682 D1684:F1684 A1678:A1679 D1699 F1699 B1680:B1698 D1685:D1688 D1680:D1683 C1701:C1703">
    <cfRule type="containsText" dxfId="480" priority="481" operator="containsText" text="izkjfEHkd f'k{kk foHkkx] jktLFkku">
      <formula>NOT(ISERROR(SEARCH("izkjfEHkd f'k{kk foHkkx] jktLFkku",A1678)))</formula>
    </cfRule>
  </conditionalFormatting>
  <conditionalFormatting sqref="F1735 D1733 D1736 D1732:G1732 A1721:A1722 A1742:A1743 E1723:G1723 E1738 D1742 F1742 C1761 B1748:B1759 C1749:G1749 C1756:G1758 B1723:B1741 D1726:D1731 D1723:D1724 B1744:C1747">
    <cfRule type="cellIs" dxfId="479" priority="480" stopIfTrue="1" operator="equal">
      <formula>0</formula>
    </cfRule>
  </conditionalFormatting>
  <conditionalFormatting sqref="F1735 A1742 D1733 D1736 D1732:G1732 A1721:A1722 E1723:G1723 E1738 D1742 F1742 B1723:B1741 D1726:D1731 D1723:D1724 C1744:C1746">
    <cfRule type="containsText" dxfId="478" priority="479" stopIfTrue="1" operator="containsText" text="iw.kkZad">
      <formula>NOT(ISERROR(SEARCH("iw.kkZad",A1721)))</formula>
    </cfRule>
  </conditionalFormatting>
  <conditionalFormatting sqref="F1725 F1732 F1735 F1727 C1761 C1758:G1758 D1726:D1732 D1724">
    <cfRule type="cellIs" dxfId="477" priority="477" stopIfTrue="1" operator="equal">
      <formula>1800</formula>
    </cfRule>
    <cfRule type="cellIs" dxfId="476" priority="478" stopIfTrue="1" operator="equal">
      <formula>200</formula>
    </cfRule>
  </conditionalFormatting>
  <conditionalFormatting sqref="F1735 B1747:C1747 D1733 D1732:G1732 B1744:B1746 A1743 C1761 B1748:B1759 C1749:G1749 C1756:G1758">
    <cfRule type="containsText" dxfId="475" priority="476" stopIfTrue="1" operator="containsText" text="dsoy jktdh; fo|ky;ksa esa iz;ksx gsrq fu%'kqYd">
      <formula>NOT(ISERROR(SEARCH("dsoy jktdh; fo|ky;ksa esa iz;ksx gsrq fu%'kqYd",A1732)))</formula>
    </cfRule>
  </conditionalFormatting>
  <conditionalFormatting sqref="B1747:C1747 B1744:B1746 A1743 C1761 B1748:B1759 C1749:G1749 C1756:G1758">
    <cfRule type="containsText" dxfId="474" priority="474" stopIfTrue="1" operator="containsText" text="f'k{kk foHkkx jktLFkku">
      <formula>NOT(ISERROR(SEARCH("f'k{kk foHkkx jktLFkku",A1743)))</formula>
    </cfRule>
    <cfRule type="containsText" dxfId="473" priority="475" stopIfTrue="1" operator="containsText" text="iw.kkZad">
      <formula>NOT(ISERROR(SEARCH("iw.kkZad",A1743)))</formula>
    </cfRule>
  </conditionalFormatting>
  <conditionalFormatting sqref="F1735 A1742 E1723:G1723 D1736 E1738 D1732:G1732 D1733:D1734 F1725 D1727:F1727 A1721:A1722 D1742 F1742 B1723:B1741 D1728:D1731 D1723:D1726 C1744:C1746">
    <cfRule type="containsText" dxfId="472" priority="473" operator="containsText" text="izkjfEHkd f'k{kk foHkkx] jktLFkku">
      <formula>NOT(ISERROR(SEARCH("izkjfEHkd f'k{kk foHkkx] jktLFkku",A1721)))</formula>
    </cfRule>
  </conditionalFormatting>
  <conditionalFormatting sqref="F1778 D1776 D1779 D1775:G1775 A1764:A1765 A1785:A1786 E1766:G1766 E1781 D1785 F1785 C1804 B1791:B1802 C1792:G1792 C1799:G1801 B1766:B1784 D1769:D1774 D1766:D1767 B1787:C1790">
    <cfRule type="cellIs" dxfId="471" priority="472" stopIfTrue="1" operator="equal">
      <formula>0</formula>
    </cfRule>
  </conditionalFormatting>
  <conditionalFormatting sqref="F1778 A1785 D1776 D1779 D1775:G1775 A1764:A1765 E1766:G1766 E1781 D1785 F1785 B1766:B1784 D1769:D1774 D1766:D1767 C1787:C1789">
    <cfRule type="containsText" dxfId="470" priority="471" stopIfTrue="1" operator="containsText" text="iw.kkZad">
      <formula>NOT(ISERROR(SEARCH("iw.kkZad",A1764)))</formula>
    </cfRule>
  </conditionalFormatting>
  <conditionalFormatting sqref="F1768 F1775 F1778 F1770 C1804 C1801:G1801 D1769:D1775 D1767">
    <cfRule type="cellIs" dxfId="469" priority="469" stopIfTrue="1" operator="equal">
      <formula>1800</formula>
    </cfRule>
    <cfRule type="cellIs" dxfId="468" priority="470" stopIfTrue="1" operator="equal">
      <formula>200</formula>
    </cfRule>
  </conditionalFormatting>
  <conditionalFormatting sqref="F1778 B1790:C1790 D1776 D1775:G1775 B1787:B1789 A1786 C1804 B1791:B1802 C1792:G1792 C1799:G1801">
    <cfRule type="containsText" dxfId="467" priority="468" stopIfTrue="1" operator="containsText" text="dsoy jktdh; fo|ky;ksa esa iz;ksx gsrq fu%'kqYd">
      <formula>NOT(ISERROR(SEARCH("dsoy jktdh; fo|ky;ksa esa iz;ksx gsrq fu%'kqYd",A1775)))</formula>
    </cfRule>
  </conditionalFormatting>
  <conditionalFormatting sqref="B1790:C1790 B1787:B1789 A1786 C1804 B1791:B1802 C1792:G1792 C1799:G1801">
    <cfRule type="containsText" dxfId="466" priority="466" stopIfTrue="1" operator="containsText" text="f'k{kk foHkkx jktLFkku">
      <formula>NOT(ISERROR(SEARCH("f'k{kk foHkkx jktLFkku",A1786)))</formula>
    </cfRule>
    <cfRule type="containsText" dxfId="465" priority="467" stopIfTrue="1" operator="containsText" text="iw.kkZad">
      <formula>NOT(ISERROR(SEARCH("iw.kkZad",A1786)))</formula>
    </cfRule>
  </conditionalFormatting>
  <conditionalFormatting sqref="F1778 A1785 E1766:G1766 D1779 E1781 D1775:G1775 D1776:D1777 F1768 D1770:F1770 A1764:A1765 D1785 F1785 B1766:B1784 D1771:D1774 D1766:D1769 C1787:C1789">
    <cfRule type="containsText" dxfId="464" priority="465" operator="containsText" text="izkjfEHkd f'k{kk foHkkx] jktLFkku">
      <formula>NOT(ISERROR(SEARCH("izkjfEHkd f'k{kk foHkkx] jktLFkku",A1764)))</formula>
    </cfRule>
  </conditionalFormatting>
  <conditionalFormatting sqref="F1821 D1819 D1822 D1818:G1818 A1807:A1808 A1828:A1829 E1809:G1809 E1824 D1828 F1828 C1847 B1834:B1845 C1835:G1835 C1842:G1844 B1809:B1827 D1812:D1817 D1809:D1810 B1830:C1833">
    <cfRule type="cellIs" dxfId="463" priority="464" stopIfTrue="1" operator="equal">
      <formula>0</formula>
    </cfRule>
  </conditionalFormatting>
  <conditionalFormatting sqref="F1821 A1828 D1819 D1822 D1818:G1818 A1807:A1808 E1809:G1809 E1824 D1828 F1828 B1809:B1827 D1812:D1817 D1809:D1810 C1830:C1832">
    <cfRule type="containsText" dxfId="462" priority="463" stopIfTrue="1" operator="containsText" text="iw.kkZad">
      <formula>NOT(ISERROR(SEARCH("iw.kkZad",A1807)))</formula>
    </cfRule>
  </conditionalFormatting>
  <conditionalFormatting sqref="F1811 F1818 F1821 F1813 C1847 C1844:G1844 D1812:D1818 D1810">
    <cfRule type="cellIs" dxfId="461" priority="461" stopIfTrue="1" operator="equal">
      <formula>1800</formula>
    </cfRule>
    <cfRule type="cellIs" dxfId="460" priority="462" stopIfTrue="1" operator="equal">
      <formula>200</formula>
    </cfRule>
  </conditionalFormatting>
  <conditionalFormatting sqref="F1821 B1833:C1833 D1819 D1818:G1818 B1830:B1832 A1829 C1847 B1834:B1845 C1835:G1835 C1842:G1844">
    <cfRule type="containsText" dxfId="459" priority="460" stopIfTrue="1" operator="containsText" text="dsoy jktdh; fo|ky;ksa esa iz;ksx gsrq fu%'kqYd">
      <formula>NOT(ISERROR(SEARCH("dsoy jktdh; fo|ky;ksa esa iz;ksx gsrq fu%'kqYd",A1818)))</formula>
    </cfRule>
  </conditionalFormatting>
  <conditionalFormatting sqref="B1833:C1833 B1830:B1832 A1829 C1847 B1834:B1845 C1835:G1835 C1842:G1844">
    <cfRule type="containsText" dxfId="458" priority="458" stopIfTrue="1" operator="containsText" text="f'k{kk foHkkx jktLFkku">
      <formula>NOT(ISERROR(SEARCH("f'k{kk foHkkx jktLFkku",A1829)))</formula>
    </cfRule>
    <cfRule type="containsText" dxfId="457" priority="459" stopIfTrue="1" operator="containsText" text="iw.kkZad">
      <formula>NOT(ISERROR(SEARCH("iw.kkZad",A1829)))</formula>
    </cfRule>
  </conditionalFormatting>
  <conditionalFormatting sqref="F1821 A1828 E1809:G1809 D1822 E1824 D1818:G1818 D1819:D1820 F1811 D1813:F1813 A1807:A1808 D1828 F1828 B1809:B1827 D1814:D1817 D1809:D1812 C1830:C1832">
    <cfRule type="containsText" dxfId="456" priority="457" operator="containsText" text="izkjfEHkd f'k{kk foHkkx] jktLFkku">
      <formula>NOT(ISERROR(SEARCH("izkjfEHkd f'k{kk foHkkx] jktLFkku",A1807)))</formula>
    </cfRule>
  </conditionalFormatting>
  <conditionalFormatting sqref="F1864 D1862 D1865 D1861:G1861 A1850:A1851 A1871:A1872 E1852:G1852 E1867 D1871 F1871 C1890 B1877:B1888 C1878:G1878 C1885:G1887 B1852:B1870 D1855:D1860 D1852:D1853 B1873:C1876">
    <cfRule type="cellIs" dxfId="455" priority="456" stopIfTrue="1" operator="equal">
      <formula>0</formula>
    </cfRule>
  </conditionalFormatting>
  <conditionalFormatting sqref="F1864 A1871 D1862 D1865 D1861:G1861 A1850:A1851 E1852:G1852 E1867 D1871 F1871 B1852:B1870 D1855:D1860 D1852:D1853 C1873:C1875">
    <cfRule type="containsText" dxfId="454" priority="455" stopIfTrue="1" operator="containsText" text="iw.kkZad">
      <formula>NOT(ISERROR(SEARCH("iw.kkZad",A1850)))</formula>
    </cfRule>
  </conditionalFormatting>
  <conditionalFormatting sqref="F1854 F1861 F1864 F1856 C1890 C1887:G1887 D1855:D1861 D1853">
    <cfRule type="cellIs" dxfId="453" priority="453" stopIfTrue="1" operator="equal">
      <formula>1800</formula>
    </cfRule>
    <cfRule type="cellIs" dxfId="452" priority="454" stopIfTrue="1" operator="equal">
      <formula>200</formula>
    </cfRule>
  </conditionalFormatting>
  <conditionalFormatting sqref="F1864 B1876:C1876 D1862 D1861:G1861 B1873:B1875 A1872 C1890 B1877:B1888 C1878:G1878 C1885:G1887">
    <cfRule type="containsText" dxfId="451" priority="452" stopIfTrue="1" operator="containsText" text="dsoy jktdh; fo|ky;ksa esa iz;ksx gsrq fu%'kqYd">
      <formula>NOT(ISERROR(SEARCH("dsoy jktdh; fo|ky;ksa esa iz;ksx gsrq fu%'kqYd",A1861)))</formula>
    </cfRule>
  </conditionalFormatting>
  <conditionalFormatting sqref="B1876:C1876 B1873:B1875 A1872 C1890 B1877:B1888 C1878:G1878 C1885:G1887">
    <cfRule type="containsText" dxfId="450" priority="450" stopIfTrue="1" operator="containsText" text="f'k{kk foHkkx jktLFkku">
      <formula>NOT(ISERROR(SEARCH("f'k{kk foHkkx jktLFkku",A1872)))</formula>
    </cfRule>
    <cfRule type="containsText" dxfId="449" priority="451" stopIfTrue="1" operator="containsText" text="iw.kkZad">
      <formula>NOT(ISERROR(SEARCH("iw.kkZad",A1872)))</formula>
    </cfRule>
  </conditionalFormatting>
  <conditionalFormatting sqref="F1864 A1871 E1852:G1852 D1865 E1867 D1861:G1861 D1862:D1863 F1854 D1856:F1856 A1850:A1851 D1871 F1871 B1852:B1870 D1857:D1860 D1852:D1855 C1873:C1875">
    <cfRule type="containsText" dxfId="448" priority="449" operator="containsText" text="izkjfEHkd f'k{kk foHkkx] jktLFkku">
      <formula>NOT(ISERROR(SEARCH("izkjfEHkd f'k{kk foHkkx] jktLFkku",A1850)))</formula>
    </cfRule>
  </conditionalFormatting>
  <conditionalFormatting sqref="F1907 D1905 D1908 D1904:G1904 A1893:A1894 A1914:A1915 E1895:G1895 E1910 D1914 F1914 C1933 B1920:B1931 C1921:G1921 C1928:G1930 B1895:B1913 D1898:D1903 D1895:D1896 B1916:C1919">
    <cfRule type="cellIs" dxfId="447" priority="448" stopIfTrue="1" operator="equal">
      <formula>0</formula>
    </cfRule>
  </conditionalFormatting>
  <conditionalFormatting sqref="F1907 A1914 D1905 D1908 D1904:G1904 A1893:A1894 E1895:G1895 E1910 D1914 F1914 B1895:B1913 D1898:D1903 D1895:D1896 C1916:C1918">
    <cfRule type="containsText" dxfId="446" priority="447" stopIfTrue="1" operator="containsText" text="iw.kkZad">
      <formula>NOT(ISERROR(SEARCH("iw.kkZad",A1893)))</formula>
    </cfRule>
  </conditionalFormatting>
  <conditionalFormatting sqref="F1897 F1904 F1907 F1899 C1933 C1930:G1930 D1898:D1904 D1896">
    <cfRule type="cellIs" dxfId="445" priority="445" stopIfTrue="1" operator="equal">
      <formula>1800</formula>
    </cfRule>
    <cfRule type="cellIs" dxfId="444" priority="446" stopIfTrue="1" operator="equal">
      <formula>200</formula>
    </cfRule>
  </conditionalFormatting>
  <conditionalFormatting sqref="F1907 B1919:C1919 D1905 D1904:G1904 B1916:B1918 A1915 C1933 B1920:B1931 C1921:G1921 C1928:G1930">
    <cfRule type="containsText" dxfId="443" priority="444" stopIfTrue="1" operator="containsText" text="dsoy jktdh; fo|ky;ksa esa iz;ksx gsrq fu%'kqYd">
      <formula>NOT(ISERROR(SEARCH("dsoy jktdh; fo|ky;ksa esa iz;ksx gsrq fu%'kqYd",A1904)))</formula>
    </cfRule>
  </conditionalFormatting>
  <conditionalFormatting sqref="B1919:C1919 B1916:B1918 A1915 C1933 B1920:B1931 C1921:G1921 C1928:G1930">
    <cfRule type="containsText" dxfId="442" priority="442" stopIfTrue="1" operator="containsText" text="f'k{kk foHkkx jktLFkku">
      <formula>NOT(ISERROR(SEARCH("f'k{kk foHkkx jktLFkku",A1915)))</formula>
    </cfRule>
    <cfRule type="containsText" dxfId="441" priority="443" stopIfTrue="1" operator="containsText" text="iw.kkZad">
      <formula>NOT(ISERROR(SEARCH("iw.kkZad",A1915)))</formula>
    </cfRule>
  </conditionalFormatting>
  <conditionalFormatting sqref="F1907 A1914 E1895:G1895 D1908 E1910 D1904:G1904 D1905:D1906 F1897 D1899:F1899 A1893:A1894 D1914 F1914 B1895:B1913 D1900:D1903 D1895:D1898 C1916:C1918">
    <cfRule type="containsText" dxfId="440" priority="441" operator="containsText" text="izkjfEHkd f'k{kk foHkkx] jktLFkku">
      <formula>NOT(ISERROR(SEARCH("izkjfEHkd f'k{kk foHkkx] jktLFkku",A1893)))</formula>
    </cfRule>
  </conditionalFormatting>
  <conditionalFormatting sqref="F1950 D1948 D1951 D1947:G1947 A1936:A1937 A1957:A1958 E1938:G1938 E1953 D1957 F1957 C1976 B1963:B1974 C1964:G1964 C1971:G1973 B1938:B1956 D1941:D1946 D1938:D1939 B1959:C1962">
    <cfRule type="cellIs" dxfId="439" priority="440" stopIfTrue="1" operator="equal">
      <formula>0</formula>
    </cfRule>
  </conditionalFormatting>
  <conditionalFormatting sqref="F1950 A1957 D1948 D1951 D1947:G1947 A1936:A1937 E1938:G1938 E1953 D1957 F1957 B1938:B1956 D1941:D1946 D1938:D1939 C1959:C1961">
    <cfRule type="containsText" dxfId="438" priority="439" stopIfTrue="1" operator="containsText" text="iw.kkZad">
      <formula>NOT(ISERROR(SEARCH("iw.kkZad",A1936)))</formula>
    </cfRule>
  </conditionalFormatting>
  <conditionalFormatting sqref="F1940 F1947 F1950 F1942 C1976 C1973:G1973 D1941:D1947 D1939">
    <cfRule type="cellIs" dxfId="437" priority="437" stopIfTrue="1" operator="equal">
      <formula>1800</formula>
    </cfRule>
    <cfRule type="cellIs" dxfId="436" priority="438" stopIfTrue="1" operator="equal">
      <formula>200</formula>
    </cfRule>
  </conditionalFormatting>
  <conditionalFormatting sqref="F1950 B1962:C1962 D1948 D1947:G1947 B1959:B1961 A1958 C1976 B1963:B1974 C1964:G1964 C1971:G1973">
    <cfRule type="containsText" dxfId="435" priority="436" stopIfTrue="1" operator="containsText" text="dsoy jktdh; fo|ky;ksa esa iz;ksx gsrq fu%'kqYd">
      <formula>NOT(ISERROR(SEARCH("dsoy jktdh; fo|ky;ksa esa iz;ksx gsrq fu%'kqYd",A1947)))</formula>
    </cfRule>
  </conditionalFormatting>
  <conditionalFormatting sqref="B1962:C1962 B1959:B1961 A1958 C1976 B1963:B1974 C1964:G1964 C1971:G1973">
    <cfRule type="containsText" dxfId="434" priority="434" stopIfTrue="1" operator="containsText" text="f'k{kk foHkkx jktLFkku">
      <formula>NOT(ISERROR(SEARCH("f'k{kk foHkkx jktLFkku",A1958)))</formula>
    </cfRule>
    <cfRule type="containsText" dxfId="433" priority="435" stopIfTrue="1" operator="containsText" text="iw.kkZad">
      <formula>NOT(ISERROR(SEARCH("iw.kkZad",A1958)))</formula>
    </cfRule>
  </conditionalFormatting>
  <conditionalFormatting sqref="F1950 A1957 E1938:G1938 D1951 E1953 D1947:G1947 D1948:D1949 F1940 D1942:F1942 A1936:A1937 D1957 F1957 B1938:B1956 D1943:D1946 D1938:D1941 C1959:C1961">
    <cfRule type="containsText" dxfId="432" priority="433" operator="containsText" text="izkjfEHkd f'k{kk foHkkx] jktLFkku">
      <formula>NOT(ISERROR(SEARCH("izkjfEHkd f'k{kk foHkkx] jktLFkku",A1936)))</formula>
    </cfRule>
  </conditionalFormatting>
  <conditionalFormatting sqref="F1993 D1991 D1994 D1990:G1990 A1979:A1980 A2000:A2001 E1981:G1981 E1996 D2000 F2000 C2019 B2006:B2017 C2007:G2007 C2014:G2016 B1981:B1999 D1984:D1989 D1981:D1982 B2002:C2005">
    <cfRule type="cellIs" dxfId="431" priority="432" stopIfTrue="1" operator="equal">
      <formula>0</formula>
    </cfRule>
  </conditionalFormatting>
  <conditionalFormatting sqref="F1993 A2000 D1991 D1994 D1990:G1990 A1979:A1980 E1981:G1981 E1996 D2000 F2000 B1981:B1999 D1984:D1989 D1981:D1982 C2002:C2004">
    <cfRule type="containsText" dxfId="430" priority="431" stopIfTrue="1" operator="containsText" text="iw.kkZad">
      <formula>NOT(ISERROR(SEARCH("iw.kkZad",A1979)))</formula>
    </cfRule>
  </conditionalFormatting>
  <conditionalFormatting sqref="F1983 F1990 F1993 F1985 C2019 C2016:G2016 D1984:D1990 D1982">
    <cfRule type="cellIs" dxfId="429" priority="429" stopIfTrue="1" operator="equal">
      <formula>1800</formula>
    </cfRule>
    <cfRule type="cellIs" dxfId="428" priority="430" stopIfTrue="1" operator="equal">
      <formula>200</formula>
    </cfRule>
  </conditionalFormatting>
  <conditionalFormatting sqref="F1993 B2005:C2005 D1991 D1990:G1990 B2002:B2004 A2001 C2019 B2006:B2017 C2007:G2007 C2014:G2016">
    <cfRule type="containsText" dxfId="427" priority="428" stopIfTrue="1" operator="containsText" text="dsoy jktdh; fo|ky;ksa esa iz;ksx gsrq fu%'kqYd">
      <formula>NOT(ISERROR(SEARCH("dsoy jktdh; fo|ky;ksa esa iz;ksx gsrq fu%'kqYd",A1990)))</formula>
    </cfRule>
  </conditionalFormatting>
  <conditionalFormatting sqref="B2005:C2005 B2002:B2004 A2001 C2019 B2006:B2017 C2007:G2007 C2014:G2016">
    <cfRule type="containsText" dxfId="426" priority="426" stopIfTrue="1" operator="containsText" text="f'k{kk foHkkx jktLFkku">
      <formula>NOT(ISERROR(SEARCH("f'k{kk foHkkx jktLFkku",A2001)))</formula>
    </cfRule>
    <cfRule type="containsText" dxfId="425" priority="427" stopIfTrue="1" operator="containsText" text="iw.kkZad">
      <formula>NOT(ISERROR(SEARCH("iw.kkZad",A2001)))</formula>
    </cfRule>
  </conditionalFormatting>
  <conditionalFormatting sqref="F1993 A2000 E1981:G1981 D1994 E1996 D1990:G1990 D1991:D1992 F1983 D1985:F1985 A1979:A1980 D2000 F2000 B1981:B1999 D1986:D1989 D1981:D1984 C2002:C2004">
    <cfRule type="containsText" dxfId="424" priority="425" operator="containsText" text="izkjfEHkd f'k{kk foHkkx] jktLFkku">
      <formula>NOT(ISERROR(SEARCH("izkjfEHkd f'k{kk foHkkx] jktLFkku",A1979)))</formula>
    </cfRule>
  </conditionalFormatting>
  <conditionalFormatting sqref="F2036 D2034 D2037 D2033:G2033 A2022:A2023 A2043:A2044 E2024:G2024 E2039 D2043 F2043 C2062 B2049:B2060 C2050:G2050 C2057:G2059 B2024:B2042 D2027:D2032 D2024:D2025 B2045:C2048">
    <cfRule type="cellIs" dxfId="423" priority="424" stopIfTrue="1" operator="equal">
      <formula>0</formula>
    </cfRule>
  </conditionalFormatting>
  <conditionalFormatting sqref="F2036 A2043 D2034 D2037 D2033:G2033 A2022:A2023 E2024:G2024 E2039 D2043 F2043 B2024:B2042 D2027:D2032 D2024:D2025 C2045:C2047">
    <cfRule type="containsText" dxfId="422" priority="423" stopIfTrue="1" operator="containsText" text="iw.kkZad">
      <formula>NOT(ISERROR(SEARCH("iw.kkZad",A2022)))</formula>
    </cfRule>
  </conditionalFormatting>
  <conditionalFormatting sqref="F2026 F2033 F2036 F2028 C2062 C2059:G2059 D2027:D2033 D2025">
    <cfRule type="cellIs" dxfId="421" priority="421" stopIfTrue="1" operator="equal">
      <formula>1800</formula>
    </cfRule>
    <cfRule type="cellIs" dxfId="420" priority="422" stopIfTrue="1" operator="equal">
      <formula>200</formula>
    </cfRule>
  </conditionalFormatting>
  <conditionalFormatting sqref="F2036 B2048:C2048 D2034 D2033:G2033 B2045:B2047 A2044 C2062 B2049:B2060 C2050:G2050 C2057:G2059">
    <cfRule type="containsText" dxfId="419" priority="420" stopIfTrue="1" operator="containsText" text="dsoy jktdh; fo|ky;ksa esa iz;ksx gsrq fu%'kqYd">
      <formula>NOT(ISERROR(SEARCH("dsoy jktdh; fo|ky;ksa esa iz;ksx gsrq fu%'kqYd",A2033)))</formula>
    </cfRule>
  </conditionalFormatting>
  <conditionalFormatting sqref="B2048:C2048 B2045:B2047 A2044 C2062 B2049:B2060 C2050:G2050 C2057:G2059">
    <cfRule type="containsText" dxfId="418" priority="418" stopIfTrue="1" operator="containsText" text="f'k{kk foHkkx jktLFkku">
      <formula>NOT(ISERROR(SEARCH("f'k{kk foHkkx jktLFkku",A2044)))</formula>
    </cfRule>
    <cfRule type="containsText" dxfId="417" priority="419" stopIfTrue="1" operator="containsText" text="iw.kkZad">
      <formula>NOT(ISERROR(SEARCH("iw.kkZad",A2044)))</formula>
    </cfRule>
  </conditionalFormatting>
  <conditionalFormatting sqref="F2036 A2043 E2024:G2024 D2037 E2039 D2033:G2033 D2034:D2035 F2026 D2028:F2028 A2022:A2023 D2043 F2043 B2024:B2042 D2029:D2032 D2024:D2027 C2045:C2047">
    <cfRule type="containsText" dxfId="416" priority="417" operator="containsText" text="izkjfEHkd f'k{kk foHkkx] jktLFkku">
      <formula>NOT(ISERROR(SEARCH("izkjfEHkd f'k{kk foHkkx] jktLFkku",A2022)))</formula>
    </cfRule>
  </conditionalFormatting>
  <conditionalFormatting sqref="F2079 D2077 D2080 D2076:G2076 A2065:A2066 A2086:A2087 E2067:G2067 E2082 D2086 F2086 C2105 B2092:B2103 C2093:G2093 C2100:G2102 B2067:B2085 D2070:D2075 D2067:D2068 B2088:C2091">
    <cfRule type="cellIs" dxfId="415" priority="416" stopIfTrue="1" operator="equal">
      <formula>0</formula>
    </cfRule>
  </conditionalFormatting>
  <conditionalFormatting sqref="F2079 A2086 D2077 D2080 D2076:G2076 A2065:A2066 E2067:G2067 E2082 D2086 F2086 B2067:B2085 D2070:D2075 D2067:D2068 C2088:C2090">
    <cfRule type="containsText" dxfId="414" priority="415" stopIfTrue="1" operator="containsText" text="iw.kkZad">
      <formula>NOT(ISERROR(SEARCH("iw.kkZad",A2065)))</formula>
    </cfRule>
  </conditionalFormatting>
  <conditionalFormatting sqref="F2069 F2076 F2079 F2071 C2105 C2102:G2102 D2070:D2076 D2068">
    <cfRule type="cellIs" dxfId="413" priority="413" stopIfTrue="1" operator="equal">
      <formula>1800</formula>
    </cfRule>
    <cfRule type="cellIs" dxfId="412" priority="414" stopIfTrue="1" operator="equal">
      <formula>200</formula>
    </cfRule>
  </conditionalFormatting>
  <conditionalFormatting sqref="F2079 B2091:C2091 D2077 D2076:G2076 B2088:B2090 A2087 C2105 B2092:B2103 C2093:G2093 C2100:G2102">
    <cfRule type="containsText" dxfId="411" priority="412" stopIfTrue="1" operator="containsText" text="dsoy jktdh; fo|ky;ksa esa iz;ksx gsrq fu%'kqYd">
      <formula>NOT(ISERROR(SEARCH("dsoy jktdh; fo|ky;ksa esa iz;ksx gsrq fu%'kqYd",A2076)))</formula>
    </cfRule>
  </conditionalFormatting>
  <conditionalFormatting sqref="B2091:C2091 B2088:B2090 A2087 C2105 B2092:B2103 C2093:G2093 C2100:G2102">
    <cfRule type="containsText" dxfId="410" priority="410" stopIfTrue="1" operator="containsText" text="f'k{kk foHkkx jktLFkku">
      <formula>NOT(ISERROR(SEARCH("f'k{kk foHkkx jktLFkku",A2087)))</formula>
    </cfRule>
    <cfRule type="containsText" dxfId="409" priority="411" stopIfTrue="1" operator="containsText" text="iw.kkZad">
      <formula>NOT(ISERROR(SEARCH("iw.kkZad",A2087)))</formula>
    </cfRule>
  </conditionalFormatting>
  <conditionalFormatting sqref="F2079 A2086 E2067:G2067 D2080 E2082 D2076:G2076 D2077:D2078 F2069 D2071:F2071 A2065:A2066 D2086 F2086 B2067:B2085 D2072:D2075 D2067:D2070 C2088:C2090">
    <cfRule type="containsText" dxfId="408" priority="409" operator="containsText" text="izkjfEHkd f'k{kk foHkkx] jktLFkku">
      <formula>NOT(ISERROR(SEARCH("izkjfEHkd f'k{kk foHkkx] jktLFkku",A2065)))</formula>
    </cfRule>
  </conditionalFormatting>
  <conditionalFormatting sqref="F2122 D2120 D2123 D2119:G2119 A2108:A2109 A2129:A2130 E2110:G2110 E2125 D2129 F2129 C2148 B2135:B2146 C2136:G2136 C2143:G2145 B2110:B2128 D2113:D2118 D2110:D2111 B2131:C2134">
    <cfRule type="cellIs" dxfId="407" priority="408" stopIfTrue="1" operator="equal">
      <formula>0</formula>
    </cfRule>
  </conditionalFormatting>
  <conditionalFormatting sqref="F2122 A2129 D2120 D2123 D2119:G2119 A2108:A2109 E2110:G2110 E2125 D2129 F2129 B2110:B2128 D2113:D2118 D2110:D2111 C2131:C2133">
    <cfRule type="containsText" dxfId="406" priority="407" stopIfTrue="1" operator="containsText" text="iw.kkZad">
      <formula>NOT(ISERROR(SEARCH("iw.kkZad",A2108)))</formula>
    </cfRule>
  </conditionalFormatting>
  <conditionalFormatting sqref="F2112 F2119 F2122 F2114 C2148 C2145:G2145 D2113:D2119 D2111">
    <cfRule type="cellIs" dxfId="405" priority="405" stopIfTrue="1" operator="equal">
      <formula>1800</formula>
    </cfRule>
    <cfRule type="cellIs" dxfId="404" priority="406" stopIfTrue="1" operator="equal">
      <formula>200</formula>
    </cfRule>
  </conditionalFormatting>
  <conditionalFormatting sqref="F2122 B2134:C2134 D2120 D2119:G2119 B2131:B2133 A2130 C2148 B2135:B2146 C2136:G2136 C2143:G2145">
    <cfRule type="containsText" dxfId="403" priority="404" stopIfTrue="1" operator="containsText" text="dsoy jktdh; fo|ky;ksa esa iz;ksx gsrq fu%'kqYd">
      <formula>NOT(ISERROR(SEARCH("dsoy jktdh; fo|ky;ksa esa iz;ksx gsrq fu%'kqYd",A2119)))</formula>
    </cfRule>
  </conditionalFormatting>
  <conditionalFormatting sqref="B2134:C2134 B2131:B2133 A2130 C2148 B2135:B2146 C2136:G2136 C2143:G2145">
    <cfRule type="containsText" dxfId="402" priority="402" stopIfTrue="1" operator="containsText" text="f'k{kk foHkkx jktLFkku">
      <formula>NOT(ISERROR(SEARCH("f'k{kk foHkkx jktLFkku",A2130)))</formula>
    </cfRule>
    <cfRule type="containsText" dxfId="401" priority="403" stopIfTrue="1" operator="containsText" text="iw.kkZad">
      <formula>NOT(ISERROR(SEARCH("iw.kkZad",A2130)))</formula>
    </cfRule>
  </conditionalFormatting>
  <conditionalFormatting sqref="F2122 A2129 E2110:G2110 D2123 E2125 D2119:G2119 D2120:D2121 F2112 D2114:F2114 A2108:A2109 D2129 F2129 B2110:B2128 D2115:D2118 D2110:D2113 C2131:C2133">
    <cfRule type="containsText" dxfId="400" priority="401" operator="containsText" text="izkjfEHkd f'k{kk foHkkx] jktLFkku">
      <formula>NOT(ISERROR(SEARCH("izkjfEHkd f'k{kk foHkkx] jktLFkku",A2108)))</formula>
    </cfRule>
  </conditionalFormatting>
  <conditionalFormatting sqref="F2165 D2163 D2166 D2162:G2162 A2151:A2152 A2172:A2173 E2153:G2153 E2168 D2172 F2172 C2191 B2178:B2189 C2179:G2179 C2186:G2188 B2153:B2171 D2156:D2161 D2153:D2154 B2174:C2177">
    <cfRule type="cellIs" dxfId="399" priority="400" stopIfTrue="1" operator="equal">
      <formula>0</formula>
    </cfRule>
  </conditionalFormatting>
  <conditionalFormatting sqref="F2165 A2172 D2163 D2166 D2162:G2162 A2151:A2152 E2153:G2153 E2168 D2172 F2172 B2153:B2171 D2156:D2161 D2153:D2154 C2174:C2176">
    <cfRule type="containsText" dxfId="398" priority="399" stopIfTrue="1" operator="containsText" text="iw.kkZad">
      <formula>NOT(ISERROR(SEARCH("iw.kkZad",A2151)))</formula>
    </cfRule>
  </conditionalFormatting>
  <conditionalFormatting sqref="F2155 F2162 F2165 F2157 C2191 C2188:G2188 D2156:D2162 D2154">
    <cfRule type="cellIs" dxfId="397" priority="397" stopIfTrue="1" operator="equal">
      <formula>1800</formula>
    </cfRule>
    <cfRule type="cellIs" dxfId="396" priority="398" stopIfTrue="1" operator="equal">
      <formula>200</formula>
    </cfRule>
  </conditionalFormatting>
  <conditionalFormatting sqref="F2165 B2177:C2177 D2163 D2162:G2162 B2174:B2176 A2173 C2191 B2178:B2189 C2179:G2179 C2186:G2188">
    <cfRule type="containsText" dxfId="395" priority="396" stopIfTrue="1" operator="containsText" text="dsoy jktdh; fo|ky;ksa esa iz;ksx gsrq fu%'kqYd">
      <formula>NOT(ISERROR(SEARCH("dsoy jktdh; fo|ky;ksa esa iz;ksx gsrq fu%'kqYd",A2162)))</formula>
    </cfRule>
  </conditionalFormatting>
  <conditionalFormatting sqref="B2177:C2177 B2174:B2176 A2173 C2191 B2178:B2189 C2179:G2179 C2186:G2188">
    <cfRule type="containsText" dxfId="394" priority="394" stopIfTrue="1" operator="containsText" text="f'k{kk foHkkx jktLFkku">
      <formula>NOT(ISERROR(SEARCH("f'k{kk foHkkx jktLFkku",A2173)))</formula>
    </cfRule>
    <cfRule type="containsText" dxfId="393" priority="395" stopIfTrue="1" operator="containsText" text="iw.kkZad">
      <formula>NOT(ISERROR(SEARCH("iw.kkZad",A2173)))</formula>
    </cfRule>
  </conditionalFormatting>
  <conditionalFormatting sqref="F2165 A2172 E2153:G2153 D2166 E2168 D2162:G2162 D2163:D2164 F2155 D2157:F2157 A2151:A2152 D2172 F2172 B2153:B2171 D2158:D2161 D2153:D2156 C2174:C2176">
    <cfRule type="containsText" dxfId="392" priority="393" operator="containsText" text="izkjfEHkd f'k{kk foHkkx] jktLFkku">
      <formula>NOT(ISERROR(SEARCH("izkjfEHkd f'k{kk foHkkx] jktLFkku",A2151)))</formula>
    </cfRule>
  </conditionalFormatting>
  <conditionalFormatting sqref="F2208 D2206 D2209 D2205:G2205 A2194:A2195 A2215:A2216 E2196:G2196 E2211 D2215 F2215 C2234 B2221:B2232 C2222:G2222 C2229:G2231 B2196:B2214 D2199:D2204 D2196:D2197 B2217:C2220">
    <cfRule type="cellIs" dxfId="391" priority="392" stopIfTrue="1" operator="equal">
      <formula>0</formula>
    </cfRule>
  </conditionalFormatting>
  <conditionalFormatting sqref="F2208 A2215 D2206 D2209 D2205:G2205 A2194:A2195 E2196:G2196 E2211 D2215 F2215 B2196:B2214 D2199:D2204 D2196:D2197 C2217:C2219">
    <cfRule type="containsText" dxfId="390" priority="391" stopIfTrue="1" operator="containsText" text="iw.kkZad">
      <formula>NOT(ISERROR(SEARCH("iw.kkZad",A2194)))</formula>
    </cfRule>
  </conditionalFormatting>
  <conditionalFormatting sqref="F2198 F2205 F2208 F2200 C2234 C2231:G2231 D2199:D2205 D2197">
    <cfRule type="cellIs" dxfId="389" priority="389" stopIfTrue="1" operator="equal">
      <formula>1800</formula>
    </cfRule>
    <cfRule type="cellIs" dxfId="388" priority="390" stopIfTrue="1" operator="equal">
      <formula>200</formula>
    </cfRule>
  </conditionalFormatting>
  <conditionalFormatting sqref="F2208 B2220:C2220 D2206 D2205:G2205 B2217:B2219 A2216 C2234 B2221:B2232 C2222:G2222 C2229:G2231">
    <cfRule type="containsText" dxfId="387" priority="388" stopIfTrue="1" operator="containsText" text="dsoy jktdh; fo|ky;ksa esa iz;ksx gsrq fu%'kqYd">
      <formula>NOT(ISERROR(SEARCH("dsoy jktdh; fo|ky;ksa esa iz;ksx gsrq fu%'kqYd",A2205)))</formula>
    </cfRule>
  </conditionalFormatting>
  <conditionalFormatting sqref="B2220:C2220 B2217:B2219 A2216 C2234 B2221:B2232 C2222:G2222 C2229:G2231">
    <cfRule type="containsText" dxfId="386" priority="386" stopIfTrue="1" operator="containsText" text="f'k{kk foHkkx jktLFkku">
      <formula>NOT(ISERROR(SEARCH("f'k{kk foHkkx jktLFkku",A2216)))</formula>
    </cfRule>
    <cfRule type="containsText" dxfId="385" priority="387" stopIfTrue="1" operator="containsText" text="iw.kkZad">
      <formula>NOT(ISERROR(SEARCH("iw.kkZad",A2216)))</formula>
    </cfRule>
  </conditionalFormatting>
  <conditionalFormatting sqref="F2208 A2215 E2196:G2196 D2209 E2211 D2205:G2205 D2206:D2207 F2198 D2200:F2200 A2194:A2195 D2215 F2215 B2196:B2214 D2201:D2204 D2196:D2199 C2217:C2219">
    <cfRule type="containsText" dxfId="384" priority="385" operator="containsText" text="izkjfEHkd f'k{kk foHkkx] jktLFkku">
      <formula>NOT(ISERROR(SEARCH("izkjfEHkd f'k{kk foHkkx] jktLFkku",A2194)))</formula>
    </cfRule>
  </conditionalFormatting>
  <conditionalFormatting sqref="F2251 D2249 D2252 D2248:G2248 A2237:A2238 A2258:A2259 E2239:G2239 E2254 D2258 F2258 C2277 B2264:B2275 C2265:G2265 C2272:G2274 B2239:B2257 D2242:D2247 D2239:D2240 B2260:C2263">
    <cfRule type="cellIs" dxfId="383" priority="384" stopIfTrue="1" operator="equal">
      <formula>0</formula>
    </cfRule>
  </conditionalFormatting>
  <conditionalFormatting sqref="F2251 A2258 D2249 D2252 D2248:G2248 A2237:A2238 E2239:G2239 E2254 D2258 F2258 B2239:B2257 D2242:D2247 D2239:D2240 C2260:C2262">
    <cfRule type="containsText" dxfId="382" priority="383" stopIfTrue="1" operator="containsText" text="iw.kkZad">
      <formula>NOT(ISERROR(SEARCH("iw.kkZad",A2237)))</formula>
    </cfRule>
  </conditionalFormatting>
  <conditionalFormatting sqref="F2241 F2248 F2251 F2243 C2277 C2274:G2274 D2242:D2248 D2240">
    <cfRule type="cellIs" dxfId="381" priority="381" stopIfTrue="1" operator="equal">
      <formula>1800</formula>
    </cfRule>
    <cfRule type="cellIs" dxfId="380" priority="382" stopIfTrue="1" operator="equal">
      <formula>200</formula>
    </cfRule>
  </conditionalFormatting>
  <conditionalFormatting sqref="F2251 B2263:C2263 D2249 D2248:G2248 B2260:B2262 A2259 C2277 B2264:B2275 C2265:G2265 C2272:G2274">
    <cfRule type="containsText" dxfId="379" priority="380" stopIfTrue="1" operator="containsText" text="dsoy jktdh; fo|ky;ksa esa iz;ksx gsrq fu%'kqYd">
      <formula>NOT(ISERROR(SEARCH("dsoy jktdh; fo|ky;ksa esa iz;ksx gsrq fu%'kqYd",A2248)))</formula>
    </cfRule>
  </conditionalFormatting>
  <conditionalFormatting sqref="B2263:C2263 B2260:B2262 A2259 C2277 B2264:B2275 C2265:G2265 C2272:G2274">
    <cfRule type="containsText" dxfId="378" priority="378" stopIfTrue="1" operator="containsText" text="f'k{kk foHkkx jktLFkku">
      <formula>NOT(ISERROR(SEARCH("f'k{kk foHkkx jktLFkku",A2259)))</formula>
    </cfRule>
    <cfRule type="containsText" dxfId="377" priority="379" stopIfTrue="1" operator="containsText" text="iw.kkZad">
      <formula>NOT(ISERROR(SEARCH("iw.kkZad",A2259)))</formula>
    </cfRule>
  </conditionalFormatting>
  <conditionalFormatting sqref="F2251 A2258 E2239:G2239 D2252 E2254 D2248:G2248 D2249:D2250 F2241 D2243:F2243 A2237:A2238 D2258 F2258 B2239:B2257 D2244:D2247 D2239:D2242 C2260:C2262">
    <cfRule type="containsText" dxfId="376" priority="377" operator="containsText" text="izkjfEHkd f'k{kk foHkkx] jktLFkku">
      <formula>NOT(ISERROR(SEARCH("izkjfEHkd f'k{kk foHkkx] jktLFkku",A2237)))</formula>
    </cfRule>
  </conditionalFormatting>
  <conditionalFormatting sqref="F2294 D2292 D2295 D2291:G2291 A2280:A2281 A2301:A2302 E2282:G2282 E2297 D2301 F2301 C2320 B2307:B2318 C2308:G2308 C2315:G2317 B2282:B2300 D2285:D2290 D2282:D2283 B2303:C2306">
    <cfRule type="cellIs" dxfId="375" priority="376" stopIfTrue="1" operator="equal">
      <formula>0</formula>
    </cfRule>
  </conditionalFormatting>
  <conditionalFormatting sqref="F2294 A2301 D2292 D2295 D2291:G2291 A2280:A2281 E2282:G2282 E2297 D2301 F2301 B2282:B2300 D2285:D2290 D2282:D2283 C2303:C2305">
    <cfRule type="containsText" dxfId="374" priority="375" stopIfTrue="1" operator="containsText" text="iw.kkZad">
      <formula>NOT(ISERROR(SEARCH("iw.kkZad",A2280)))</formula>
    </cfRule>
  </conditionalFormatting>
  <conditionalFormatting sqref="F2284 F2291 F2294 F2286 C2320 C2317:G2317 D2285:D2291 D2283">
    <cfRule type="cellIs" dxfId="373" priority="373" stopIfTrue="1" operator="equal">
      <formula>1800</formula>
    </cfRule>
    <cfRule type="cellIs" dxfId="372" priority="374" stopIfTrue="1" operator="equal">
      <formula>200</formula>
    </cfRule>
  </conditionalFormatting>
  <conditionalFormatting sqref="F2294 B2306:C2306 D2292 D2291:G2291 B2303:B2305 A2302 C2320 B2307:B2318 C2308:G2308 C2315:G2317">
    <cfRule type="containsText" dxfId="371" priority="372" stopIfTrue="1" operator="containsText" text="dsoy jktdh; fo|ky;ksa esa iz;ksx gsrq fu%'kqYd">
      <formula>NOT(ISERROR(SEARCH("dsoy jktdh; fo|ky;ksa esa iz;ksx gsrq fu%'kqYd",A2291)))</formula>
    </cfRule>
  </conditionalFormatting>
  <conditionalFormatting sqref="B2306:C2306 B2303:B2305 A2302 C2320 B2307:B2318 C2308:G2308 C2315:G2317">
    <cfRule type="containsText" dxfId="370" priority="370" stopIfTrue="1" operator="containsText" text="f'k{kk foHkkx jktLFkku">
      <formula>NOT(ISERROR(SEARCH("f'k{kk foHkkx jktLFkku",A2302)))</formula>
    </cfRule>
    <cfRule type="containsText" dxfId="369" priority="371" stopIfTrue="1" operator="containsText" text="iw.kkZad">
      <formula>NOT(ISERROR(SEARCH("iw.kkZad",A2302)))</formula>
    </cfRule>
  </conditionalFormatting>
  <conditionalFormatting sqref="F2294 A2301 E2282:G2282 D2295 E2297 D2291:G2291 D2292:D2293 F2284 D2286:F2286 A2280:A2281 D2301 F2301 B2282:B2300 D2287:D2290 D2282:D2285 C2303:C2305">
    <cfRule type="containsText" dxfId="368" priority="369" operator="containsText" text="izkjfEHkd f'k{kk foHkkx] jktLFkku">
      <formula>NOT(ISERROR(SEARCH("izkjfEHkd f'k{kk foHkkx] jktLFkku",A2280)))</formula>
    </cfRule>
  </conditionalFormatting>
  <conditionalFormatting sqref="F2337 D2335 D2338 D2334:G2334 A2323:A2324 A2344:A2345 E2325:G2325 E2340 D2344 F2344 C2363 B2350:B2361 C2351:G2351 C2358:G2360 B2325:B2343 D2328:D2333 D2325:D2326 B2346:C2349">
    <cfRule type="cellIs" dxfId="367" priority="368" stopIfTrue="1" operator="equal">
      <formula>0</formula>
    </cfRule>
  </conditionalFormatting>
  <conditionalFormatting sqref="F2337 A2344 D2335 D2338 D2334:G2334 A2323:A2324 E2325:G2325 E2340 D2344 F2344 B2325:B2343 D2328:D2333 D2325:D2326 C2346:C2348">
    <cfRule type="containsText" dxfId="366" priority="367" stopIfTrue="1" operator="containsText" text="iw.kkZad">
      <formula>NOT(ISERROR(SEARCH("iw.kkZad",A2323)))</formula>
    </cfRule>
  </conditionalFormatting>
  <conditionalFormatting sqref="F2327 F2334 F2337 F2329 C2363 C2360:G2360 D2328:D2334 D2326">
    <cfRule type="cellIs" dxfId="365" priority="365" stopIfTrue="1" operator="equal">
      <formula>1800</formula>
    </cfRule>
    <cfRule type="cellIs" dxfId="364" priority="366" stopIfTrue="1" operator="equal">
      <formula>200</formula>
    </cfRule>
  </conditionalFormatting>
  <conditionalFormatting sqref="F2337 B2349:C2349 D2335 D2334:G2334 B2346:B2348 A2345 C2363 B2350:B2361 C2351:G2351 C2358:G2360">
    <cfRule type="containsText" dxfId="363" priority="364" stopIfTrue="1" operator="containsText" text="dsoy jktdh; fo|ky;ksa esa iz;ksx gsrq fu%'kqYd">
      <formula>NOT(ISERROR(SEARCH("dsoy jktdh; fo|ky;ksa esa iz;ksx gsrq fu%'kqYd",A2334)))</formula>
    </cfRule>
  </conditionalFormatting>
  <conditionalFormatting sqref="B2349:C2349 B2346:B2348 A2345 C2363 B2350:B2361 C2351:G2351 C2358:G2360">
    <cfRule type="containsText" dxfId="362" priority="362" stopIfTrue="1" operator="containsText" text="f'k{kk foHkkx jktLFkku">
      <formula>NOT(ISERROR(SEARCH("f'k{kk foHkkx jktLFkku",A2345)))</formula>
    </cfRule>
    <cfRule type="containsText" dxfId="361" priority="363" stopIfTrue="1" operator="containsText" text="iw.kkZad">
      <formula>NOT(ISERROR(SEARCH("iw.kkZad",A2345)))</formula>
    </cfRule>
  </conditionalFormatting>
  <conditionalFormatting sqref="F2337 A2344 E2325:G2325 D2338 E2340 D2334:G2334 D2335:D2336 F2327 D2329:F2329 A2323:A2324 D2344 F2344 B2325:B2343 D2330:D2333 D2325:D2328 C2346:C2348">
    <cfRule type="containsText" dxfId="360" priority="361" operator="containsText" text="izkjfEHkd f'k{kk foHkkx] jktLFkku">
      <formula>NOT(ISERROR(SEARCH("izkjfEHkd f'k{kk foHkkx] jktLFkku",A2323)))</formula>
    </cfRule>
  </conditionalFormatting>
  <conditionalFormatting sqref="F2380 D2378 D2381 D2377:G2377 A2366:A2367 A2387:A2388 E2368:G2368 E2383 D2387 F2387 C2406 B2393:B2404 C2394:G2394 C2401:G2403 B2368:B2386 D2371:D2376 D2368:D2369 B2389:C2392">
    <cfRule type="cellIs" dxfId="359" priority="360" stopIfTrue="1" operator="equal">
      <formula>0</formula>
    </cfRule>
  </conditionalFormatting>
  <conditionalFormatting sqref="F2380 A2387 D2378 D2381 D2377:G2377 A2366:A2367 E2368:G2368 E2383 D2387 F2387 B2368:B2386 D2371:D2376 D2368:D2369 C2389:C2391">
    <cfRule type="containsText" dxfId="358" priority="359" stopIfTrue="1" operator="containsText" text="iw.kkZad">
      <formula>NOT(ISERROR(SEARCH("iw.kkZad",A2366)))</formula>
    </cfRule>
  </conditionalFormatting>
  <conditionalFormatting sqref="F2370 F2377 F2380 F2372 C2406 C2403:G2403 D2371:D2377 D2369">
    <cfRule type="cellIs" dxfId="357" priority="357" stopIfTrue="1" operator="equal">
      <formula>1800</formula>
    </cfRule>
    <cfRule type="cellIs" dxfId="356" priority="358" stopIfTrue="1" operator="equal">
      <formula>200</formula>
    </cfRule>
  </conditionalFormatting>
  <conditionalFormatting sqref="F2380 B2392:C2392 D2378 D2377:G2377 B2389:B2391 A2388 C2406 B2393:B2404 C2394:G2394 C2401:G2403">
    <cfRule type="containsText" dxfId="355" priority="356" stopIfTrue="1" operator="containsText" text="dsoy jktdh; fo|ky;ksa esa iz;ksx gsrq fu%'kqYd">
      <formula>NOT(ISERROR(SEARCH("dsoy jktdh; fo|ky;ksa esa iz;ksx gsrq fu%'kqYd",A2377)))</formula>
    </cfRule>
  </conditionalFormatting>
  <conditionalFormatting sqref="B2392:C2392 B2389:B2391 A2388 C2406 B2393:B2404 C2394:G2394 C2401:G2403">
    <cfRule type="containsText" dxfId="354" priority="354" stopIfTrue="1" operator="containsText" text="f'k{kk foHkkx jktLFkku">
      <formula>NOT(ISERROR(SEARCH("f'k{kk foHkkx jktLFkku",A2388)))</formula>
    </cfRule>
    <cfRule type="containsText" dxfId="353" priority="355" stopIfTrue="1" operator="containsText" text="iw.kkZad">
      <formula>NOT(ISERROR(SEARCH("iw.kkZad",A2388)))</formula>
    </cfRule>
  </conditionalFormatting>
  <conditionalFormatting sqref="F2380 A2387 E2368:G2368 D2381 E2383 D2377:G2377 D2378:D2379 F2370 D2372:F2372 A2366:A2367 D2387 F2387 B2368:B2386 D2373:D2376 D2368:D2371 C2389:C2391">
    <cfRule type="containsText" dxfId="352" priority="353" operator="containsText" text="izkjfEHkd f'k{kk foHkkx] jktLFkku">
      <formula>NOT(ISERROR(SEARCH("izkjfEHkd f'k{kk foHkkx] jktLFkku",A2366)))</formula>
    </cfRule>
  </conditionalFormatting>
  <conditionalFormatting sqref="F2423 D2421 D2424 D2420:G2420 A2409:A2410 A2430:A2431 E2411:G2411 E2426 D2430 F2430 C2449 B2436:B2447 C2437:G2437 C2444:G2446 B2411:B2429 D2414:D2419 D2411:D2412 B2432:C2435">
    <cfRule type="cellIs" dxfId="351" priority="352" stopIfTrue="1" operator="equal">
      <formula>0</formula>
    </cfRule>
  </conditionalFormatting>
  <conditionalFormatting sqref="F2423 A2430 D2421 D2424 D2420:G2420 A2409:A2410 E2411:G2411 E2426 D2430 F2430 B2411:B2429 D2414:D2419 D2411:D2412 C2432:C2434">
    <cfRule type="containsText" dxfId="350" priority="351" stopIfTrue="1" operator="containsText" text="iw.kkZad">
      <formula>NOT(ISERROR(SEARCH("iw.kkZad",A2409)))</formula>
    </cfRule>
  </conditionalFormatting>
  <conditionalFormatting sqref="F2413 F2420 F2423 F2415 C2449 C2446:G2446 D2414:D2420 D2412">
    <cfRule type="cellIs" dxfId="349" priority="349" stopIfTrue="1" operator="equal">
      <formula>1800</formula>
    </cfRule>
    <cfRule type="cellIs" dxfId="348" priority="350" stopIfTrue="1" operator="equal">
      <formula>200</formula>
    </cfRule>
  </conditionalFormatting>
  <conditionalFormatting sqref="F2423 B2435:C2435 D2421 D2420:G2420 B2432:B2434 A2431 C2449 B2436:B2447 C2437:G2437 C2444:G2446">
    <cfRule type="containsText" dxfId="347" priority="348" stopIfTrue="1" operator="containsText" text="dsoy jktdh; fo|ky;ksa esa iz;ksx gsrq fu%'kqYd">
      <formula>NOT(ISERROR(SEARCH("dsoy jktdh; fo|ky;ksa esa iz;ksx gsrq fu%'kqYd",A2420)))</formula>
    </cfRule>
  </conditionalFormatting>
  <conditionalFormatting sqref="B2435:C2435 B2432:B2434 A2431 C2449 B2436:B2447 C2437:G2437 C2444:G2446">
    <cfRule type="containsText" dxfId="346" priority="346" stopIfTrue="1" operator="containsText" text="f'k{kk foHkkx jktLFkku">
      <formula>NOT(ISERROR(SEARCH("f'k{kk foHkkx jktLFkku",A2431)))</formula>
    </cfRule>
    <cfRule type="containsText" dxfId="345" priority="347" stopIfTrue="1" operator="containsText" text="iw.kkZad">
      <formula>NOT(ISERROR(SEARCH("iw.kkZad",A2431)))</formula>
    </cfRule>
  </conditionalFormatting>
  <conditionalFormatting sqref="F2423 A2430 E2411:G2411 D2424 E2426 D2420:G2420 D2421:D2422 F2413 D2415:F2415 A2409:A2410 D2430 F2430 B2411:B2429 D2416:D2419 D2411:D2414 C2432:C2434">
    <cfRule type="containsText" dxfId="344" priority="345" operator="containsText" text="izkjfEHkd f'k{kk foHkkx] jktLFkku">
      <formula>NOT(ISERROR(SEARCH("izkjfEHkd f'k{kk foHkkx] jktLFkku",A2409)))</formula>
    </cfRule>
  </conditionalFormatting>
  <conditionalFormatting sqref="F2466 D2464 D2467 D2463:G2463 A2452:A2453 A2473:A2474 E2454:G2454 E2469 D2473 F2473 C2492 B2479:B2490 C2480:G2480 C2487:G2489 B2454:B2472 D2457:D2462 D2454:D2455 B2475:C2478">
    <cfRule type="cellIs" dxfId="343" priority="344" stopIfTrue="1" operator="equal">
      <formula>0</formula>
    </cfRule>
  </conditionalFormatting>
  <conditionalFormatting sqref="F2466 A2473 D2464 D2467 D2463:G2463 A2452:A2453 E2454:G2454 E2469 D2473 F2473 B2454:B2472 D2457:D2462 D2454:D2455 C2475:C2477">
    <cfRule type="containsText" dxfId="342" priority="343" stopIfTrue="1" operator="containsText" text="iw.kkZad">
      <formula>NOT(ISERROR(SEARCH("iw.kkZad",A2452)))</formula>
    </cfRule>
  </conditionalFormatting>
  <conditionalFormatting sqref="F2456 F2463 F2466 F2458 C2492 C2489:G2489 D2457:D2463 D2455">
    <cfRule type="cellIs" dxfId="341" priority="341" stopIfTrue="1" operator="equal">
      <formula>1800</formula>
    </cfRule>
    <cfRule type="cellIs" dxfId="340" priority="342" stopIfTrue="1" operator="equal">
      <formula>200</formula>
    </cfRule>
  </conditionalFormatting>
  <conditionalFormatting sqref="F2466 B2478:C2478 D2464 D2463:G2463 B2475:B2477 A2474 C2492 B2479:B2490 C2480:G2480 C2487:G2489">
    <cfRule type="containsText" dxfId="339" priority="340" stopIfTrue="1" operator="containsText" text="dsoy jktdh; fo|ky;ksa esa iz;ksx gsrq fu%'kqYd">
      <formula>NOT(ISERROR(SEARCH("dsoy jktdh; fo|ky;ksa esa iz;ksx gsrq fu%'kqYd",A2463)))</formula>
    </cfRule>
  </conditionalFormatting>
  <conditionalFormatting sqref="B2478:C2478 B2475:B2477 A2474 C2492 B2479:B2490 C2480:G2480 C2487:G2489">
    <cfRule type="containsText" dxfId="338" priority="338" stopIfTrue="1" operator="containsText" text="f'k{kk foHkkx jktLFkku">
      <formula>NOT(ISERROR(SEARCH("f'k{kk foHkkx jktLFkku",A2474)))</formula>
    </cfRule>
    <cfRule type="containsText" dxfId="337" priority="339" stopIfTrue="1" operator="containsText" text="iw.kkZad">
      <formula>NOT(ISERROR(SEARCH("iw.kkZad",A2474)))</formula>
    </cfRule>
  </conditionalFormatting>
  <conditionalFormatting sqref="F2466 A2473 E2454:G2454 D2467 E2469 D2463:G2463 D2464:D2465 F2456 D2458:F2458 A2452:A2453 D2473 F2473 B2454:B2472 D2459:D2462 D2454:D2457 C2475:C2477">
    <cfRule type="containsText" dxfId="336" priority="337" operator="containsText" text="izkjfEHkd f'k{kk foHkkx] jktLFkku">
      <formula>NOT(ISERROR(SEARCH("izkjfEHkd f'k{kk foHkkx] jktLFkku",A2452)))</formula>
    </cfRule>
  </conditionalFormatting>
  <conditionalFormatting sqref="F2509 D2507 D2510 D2506:G2506 A2495:A2496 A2516:A2517 E2497:G2497 E2512 D2516 F2516 C2535 B2522:B2533 C2523:G2523 C2530:G2532 B2497:B2515 D2500:D2505 D2497:D2498 B2518:C2521">
    <cfRule type="cellIs" dxfId="335" priority="336" stopIfTrue="1" operator="equal">
      <formula>0</formula>
    </cfRule>
  </conditionalFormatting>
  <conditionalFormatting sqref="F2509 A2516 D2507 D2510 D2506:G2506 A2495:A2496 E2497:G2497 E2512 D2516 F2516 B2497:B2515 D2500:D2505 D2497:D2498 C2518:C2520">
    <cfRule type="containsText" dxfId="334" priority="335" stopIfTrue="1" operator="containsText" text="iw.kkZad">
      <formula>NOT(ISERROR(SEARCH("iw.kkZad",A2495)))</formula>
    </cfRule>
  </conditionalFormatting>
  <conditionalFormatting sqref="F2499 F2506 F2509 F2501 C2535 C2532:G2532 D2500:D2506 D2498">
    <cfRule type="cellIs" dxfId="333" priority="333" stopIfTrue="1" operator="equal">
      <formula>1800</formula>
    </cfRule>
    <cfRule type="cellIs" dxfId="332" priority="334" stopIfTrue="1" operator="equal">
      <formula>200</formula>
    </cfRule>
  </conditionalFormatting>
  <conditionalFormatting sqref="F2509 B2521:C2521 D2507 D2506:G2506 B2518:B2520 A2517 C2535 B2522:B2533 C2523:G2523 C2530:G2532">
    <cfRule type="containsText" dxfId="331" priority="332" stopIfTrue="1" operator="containsText" text="dsoy jktdh; fo|ky;ksa esa iz;ksx gsrq fu%'kqYd">
      <formula>NOT(ISERROR(SEARCH("dsoy jktdh; fo|ky;ksa esa iz;ksx gsrq fu%'kqYd",A2506)))</formula>
    </cfRule>
  </conditionalFormatting>
  <conditionalFormatting sqref="B2521:C2521 B2518:B2520 A2517 C2535 B2522:B2533 C2523:G2523 C2530:G2532">
    <cfRule type="containsText" dxfId="330" priority="330" stopIfTrue="1" operator="containsText" text="f'k{kk foHkkx jktLFkku">
      <formula>NOT(ISERROR(SEARCH("f'k{kk foHkkx jktLFkku",A2517)))</formula>
    </cfRule>
    <cfRule type="containsText" dxfId="329" priority="331" stopIfTrue="1" operator="containsText" text="iw.kkZad">
      <formula>NOT(ISERROR(SEARCH("iw.kkZad",A2517)))</formula>
    </cfRule>
  </conditionalFormatting>
  <conditionalFormatting sqref="F2509 A2516 E2497:G2497 D2510 E2512 D2506:G2506 D2507:D2508 F2499 D2501:F2501 A2495:A2496 D2516 F2516 B2497:B2515 D2502:D2505 D2497:D2500 C2518:C2520">
    <cfRule type="containsText" dxfId="328" priority="329" operator="containsText" text="izkjfEHkd f'k{kk foHkkx] jktLFkku">
      <formula>NOT(ISERROR(SEARCH("izkjfEHkd f'k{kk foHkkx] jktLFkku",A2495)))</formula>
    </cfRule>
  </conditionalFormatting>
  <conditionalFormatting sqref="F2552 D2550 D2553 D2549:G2549 A2538:A2539 A2559:A2560 E2540:G2540 E2555 D2559 F2559 C2578 B2565:B2576 C2566:G2566 C2573:G2575 B2540:B2558 D2543:D2548 D2540:D2541 B2561:C2564">
    <cfRule type="cellIs" dxfId="327" priority="328" stopIfTrue="1" operator="equal">
      <formula>0</formula>
    </cfRule>
  </conditionalFormatting>
  <conditionalFormatting sqref="F2552 A2559 D2550 D2553 D2549:G2549 A2538:A2539 E2540:G2540 E2555 D2559 F2559 B2540:B2558 D2543:D2548 D2540:D2541 C2561:C2563">
    <cfRule type="containsText" dxfId="326" priority="327" stopIfTrue="1" operator="containsText" text="iw.kkZad">
      <formula>NOT(ISERROR(SEARCH("iw.kkZad",A2538)))</formula>
    </cfRule>
  </conditionalFormatting>
  <conditionalFormatting sqref="F2542 F2549 F2552 F2544 C2578 C2575:G2575 D2543:D2549 D2541">
    <cfRule type="cellIs" dxfId="325" priority="325" stopIfTrue="1" operator="equal">
      <formula>1800</formula>
    </cfRule>
    <cfRule type="cellIs" dxfId="324" priority="326" stopIfTrue="1" operator="equal">
      <formula>200</formula>
    </cfRule>
  </conditionalFormatting>
  <conditionalFormatting sqref="F2552 B2564:C2564 D2550 D2549:G2549 B2561:B2563 A2560 C2578 B2565:B2576 C2566:G2566 C2573:G2575">
    <cfRule type="containsText" dxfId="323" priority="324" stopIfTrue="1" operator="containsText" text="dsoy jktdh; fo|ky;ksa esa iz;ksx gsrq fu%'kqYd">
      <formula>NOT(ISERROR(SEARCH("dsoy jktdh; fo|ky;ksa esa iz;ksx gsrq fu%'kqYd",A2549)))</formula>
    </cfRule>
  </conditionalFormatting>
  <conditionalFormatting sqref="B2564:C2564 B2561:B2563 A2560 C2578 B2565:B2576 C2566:G2566 C2573:G2575">
    <cfRule type="containsText" dxfId="322" priority="322" stopIfTrue="1" operator="containsText" text="f'k{kk foHkkx jktLFkku">
      <formula>NOT(ISERROR(SEARCH("f'k{kk foHkkx jktLFkku",A2560)))</formula>
    </cfRule>
    <cfRule type="containsText" dxfId="321" priority="323" stopIfTrue="1" operator="containsText" text="iw.kkZad">
      <formula>NOT(ISERROR(SEARCH("iw.kkZad",A2560)))</formula>
    </cfRule>
  </conditionalFormatting>
  <conditionalFormatting sqref="F2552 A2559 E2540:G2540 D2553 E2555 D2549:G2549 D2550:D2551 F2542 D2544:F2544 A2538:A2539 D2559 F2559 B2540:B2558 D2545:D2548 D2540:D2543 C2561:C2563">
    <cfRule type="containsText" dxfId="320" priority="321" operator="containsText" text="izkjfEHkd f'k{kk foHkkx] jktLFkku">
      <formula>NOT(ISERROR(SEARCH("izkjfEHkd f'k{kk foHkkx] jktLFkku",A2538)))</formula>
    </cfRule>
  </conditionalFormatting>
  <conditionalFormatting sqref="F2595 D2593 D2596 D2592:G2592 A2581:A2582 A2602:A2603 E2583:G2583 E2598 D2602 F2602 C2621 B2608:B2619 C2609:G2609 C2616:G2618 B2583:B2601 D2586:D2591 D2583:D2584 B2604:C2607">
    <cfRule type="cellIs" dxfId="319" priority="320" stopIfTrue="1" operator="equal">
      <formula>0</formula>
    </cfRule>
  </conditionalFormatting>
  <conditionalFormatting sqref="F2595 A2602 D2593 D2596 D2592:G2592 A2581:A2582 E2583:G2583 E2598 D2602 F2602 B2583:B2601 D2586:D2591 D2583:D2584 C2604:C2606">
    <cfRule type="containsText" dxfId="318" priority="319" stopIfTrue="1" operator="containsText" text="iw.kkZad">
      <formula>NOT(ISERROR(SEARCH("iw.kkZad",A2581)))</formula>
    </cfRule>
  </conditionalFormatting>
  <conditionalFormatting sqref="F2585 F2592 F2595 F2587 C2621 C2618:G2618 D2586:D2592 D2584">
    <cfRule type="cellIs" dxfId="317" priority="317" stopIfTrue="1" operator="equal">
      <formula>1800</formula>
    </cfRule>
    <cfRule type="cellIs" dxfId="316" priority="318" stopIfTrue="1" operator="equal">
      <formula>200</formula>
    </cfRule>
  </conditionalFormatting>
  <conditionalFormatting sqref="F2595 B2607:C2607 D2593 D2592:G2592 B2604:B2606 A2603 C2621 B2608:B2619 C2609:G2609 C2616:G2618">
    <cfRule type="containsText" dxfId="315" priority="316" stopIfTrue="1" operator="containsText" text="dsoy jktdh; fo|ky;ksa esa iz;ksx gsrq fu%'kqYd">
      <formula>NOT(ISERROR(SEARCH("dsoy jktdh; fo|ky;ksa esa iz;ksx gsrq fu%'kqYd",A2592)))</formula>
    </cfRule>
  </conditionalFormatting>
  <conditionalFormatting sqref="B2607:C2607 B2604:B2606 A2603 C2621 B2608:B2619 C2609:G2609 C2616:G2618">
    <cfRule type="containsText" dxfId="314" priority="314" stopIfTrue="1" operator="containsText" text="f'k{kk foHkkx jktLFkku">
      <formula>NOT(ISERROR(SEARCH("f'k{kk foHkkx jktLFkku",A2603)))</formula>
    </cfRule>
    <cfRule type="containsText" dxfId="313" priority="315" stopIfTrue="1" operator="containsText" text="iw.kkZad">
      <formula>NOT(ISERROR(SEARCH("iw.kkZad",A2603)))</formula>
    </cfRule>
  </conditionalFormatting>
  <conditionalFormatting sqref="F2595 A2602 E2583:G2583 D2596 E2598 D2592:G2592 D2593:D2594 F2585 D2587:F2587 A2581:A2582 D2602 F2602 B2583:B2601 D2588:D2591 D2583:D2586 C2604:C2606">
    <cfRule type="containsText" dxfId="312" priority="313" operator="containsText" text="izkjfEHkd f'k{kk foHkkx] jktLFkku">
      <formula>NOT(ISERROR(SEARCH("izkjfEHkd f'k{kk foHkkx] jktLFkku",A2581)))</formula>
    </cfRule>
  </conditionalFormatting>
  <conditionalFormatting sqref="F2638 D2636 D2639 D2635:G2635 A2624:A2625 A2645:A2646 E2626:G2626 E2641 D2645 F2645 C2664 B2651:B2662 C2652:G2652 C2659:G2661 B2626:B2644 D2629:D2634 D2626:D2627 B2647:C2650">
    <cfRule type="cellIs" dxfId="311" priority="312" stopIfTrue="1" operator="equal">
      <formula>0</formula>
    </cfRule>
  </conditionalFormatting>
  <conditionalFormatting sqref="F2638 A2645 D2636 D2639 D2635:G2635 A2624:A2625 E2626:G2626 E2641 D2645 F2645 B2626:B2644 D2629:D2634 D2626:D2627 C2647:C2649">
    <cfRule type="containsText" dxfId="310" priority="311" stopIfTrue="1" operator="containsText" text="iw.kkZad">
      <formula>NOT(ISERROR(SEARCH("iw.kkZad",A2624)))</formula>
    </cfRule>
  </conditionalFormatting>
  <conditionalFormatting sqref="F2628 F2635 F2638 F2630 C2664 C2661:G2661 D2629:D2635 D2627">
    <cfRule type="cellIs" dxfId="309" priority="309" stopIfTrue="1" operator="equal">
      <formula>1800</formula>
    </cfRule>
    <cfRule type="cellIs" dxfId="308" priority="310" stopIfTrue="1" operator="equal">
      <formula>200</formula>
    </cfRule>
  </conditionalFormatting>
  <conditionalFormatting sqref="F2638 B2650:C2650 D2636 D2635:G2635 B2647:B2649 A2646 C2664 B2651:B2662 C2652:G2652 C2659:G2661">
    <cfRule type="containsText" dxfId="307" priority="308" stopIfTrue="1" operator="containsText" text="dsoy jktdh; fo|ky;ksa esa iz;ksx gsrq fu%'kqYd">
      <formula>NOT(ISERROR(SEARCH("dsoy jktdh; fo|ky;ksa esa iz;ksx gsrq fu%'kqYd",A2635)))</formula>
    </cfRule>
  </conditionalFormatting>
  <conditionalFormatting sqref="B2650:C2650 B2647:B2649 A2646 C2664 B2651:B2662 C2652:G2652 C2659:G2661">
    <cfRule type="containsText" dxfId="306" priority="306" stopIfTrue="1" operator="containsText" text="f'k{kk foHkkx jktLFkku">
      <formula>NOT(ISERROR(SEARCH("f'k{kk foHkkx jktLFkku",A2646)))</formula>
    </cfRule>
    <cfRule type="containsText" dxfId="305" priority="307" stopIfTrue="1" operator="containsText" text="iw.kkZad">
      <formula>NOT(ISERROR(SEARCH("iw.kkZad",A2646)))</formula>
    </cfRule>
  </conditionalFormatting>
  <conditionalFormatting sqref="F2638 A2645 E2626:G2626 D2639 E2641 D2635:G2635 D2636:D2637 F2628 D2630:F2630 A2624:A2625 D2645 F2645 B2626:B2644 D2631:D2634 D2626:D2629 C2647:C2649">
    <cfRule type="containsText" dxfId="304" priority="305" operator="containsText" text="izkjfEHkd f'k{kk foHkkx] jktLFkku">
      <formula>NOT(ISERROR(SEARCH("izkjfEHkd f'k{kk foHkkx] jktLFkku",A2624)))</formula>
    </cfRule>
  </conditionalFormatting>
  <conditionalFormatting sqref="F2681 D2679 D2682 D2678:G2678 A2667:A2668 A2688:A2689 E2669:G2669 E2684 D2688 F2688 C2707 B2694:B2705 C2695:G2695 C2702:G2704 B2669:B2687 D2672:D2677 D2669:D2670 B2690:C2693">
    <cfRule type="cellIs" dxfId="303" priority="304" stopIfTrue="1" operator="equal">
      <formula>0</formula>
    </cfRule>
  </conditionalFormatting>
  <conditionalFormatting sqref="F2681 A2688 D2679 D2682 D2678:G2678 A2667:A2668 E2669:G2669 E2684 D2688 F2688 B2669:B2687 D2672:D2677 D2669:D2670 C2690:C2692">
    <cfRule type="containsText" dxfId="302" priority="303" stopIfTrue="1" operator="containsText" text="iw.kkZad">
      <formula>NOT(ISERROR(SEARCH("iw.kkZad",A2667)))</formula>
    </cfRule>
  </conditionalFormatting>
  <conditionalFormatting sqref="F2671 F2678 F2681 F2673 C2707 C2704:G2704 D2672:D2678 D2670">
    <cfRule type="cellIs" dxfId="301" priority="301" stopIfTrue="1" operator="equal">
      <formula>1800</formula>
    </cfRule>
    <cfRule type="cellIs" dxfId="300" priority="302" stopIfTrue="1" operator="equal">
      <formula>200</formula>
    </cfRule>
  </conditionalFormatting>
  <conditionalFormatting sqref="F2681 B2693:C2693 D2679 D2678:G2678 B2690:B2692 A2689 C2707 B2694:B2705 C2695:G2695 C2702:G2704">
    <cfRule type="containsText" dxfId="299" priority="300" stopIfTrue="1" operator="containsText" text="dsoy jktdh; fo|ky;ksa esa iz;ksx gsrq fu%'kqYd">
      <formula>NOT(ISERROR(SEARCH("dsoy jktdh; fo|ky;ksa esa iz;ksx gsrq fu%'kqYd",A2678)))</formula>
    </cfRule>
  </conditionalFormatting>
  <conditionalFormatting sqref="B2693:C2693 B2690:B2692 A2689 C2707 B2694:B2705 C2695:G2695 C2702:G2704">
    <cfRule type="containsText" dxfId="298" priority="298" stopIfTrue="1" operator="containsText" text="f'k{kk foHkkx jktLFkku">
      <formula>NOT(ISERROR(SEARCH("f'k{kk foHkkx jktLFkku",A2689)))</formula>
    </cfRule>
    <cfRule type="containsText" dxfId="297" priority="299" stopIfTrue="1" operator="containsText" text="iw.kkZad">
      <formula>NOT(ISERROR(SEARCH("iw.kkZad",A2689)))</formula>
    </cfRule>
  </conditionalFormatting>
  <conditionalFormatting sqref="F2681 A2688 E2669:G2669 D2682 E2684 D2678:G2678 D2679:D2680 F2671 D2673:F2673 A2667:A2668 D2688 F2688 B2669:B2687 D2674:D2677 D2669:D2672 C2690:C2692">
    <cfRule type="containsText" dxfId="296" priority="297" operator="containsText" text="izkjfEHkd f'k{kk foHkkx] jktLFkku">
      <formula>NOT(ISERROR(SEARCH("izkjfEHkd f'k{kk foHkkx] jktLFkku",A2667)))</formula>
    </cfRule>
  </conditionalFormatting>
  <conditionalFormatting sqref="F2724 D2722 D2725 D2721:G2721 A2710:A2711 A2731:A2732 E2712:G2712 E2727 D2731 F2731 C2750 B2737:B2748 C2738:G2738 C2745:G2747 B2712:B2730 D2715:D2720 D2712:D2713 B2733:C2736">
    <cfRule type="cellIs" dxfId="295" priority="296" stopIfTrue="1" operator="equal">
      <formula>0</formula>
    </cfRule>
  </conditionalFormatting>
  <conditionalFormatting sqref="F2724 A2731 D2722 D2725 D2721:G2721 A2710:A2711 E2712:G2712 E2727 D2731 F2731 B2712:B2730 D2715:D2720 D2712:D2713 C2733:C2735">
    <cfRule type="containsText" dxfId="294" priority="295" stopIfTrue="1" operator="containsText" text="iw.kkZad">
      <formula>NOT(ISERROR(SEARCH("iw.kkZad",A2710)))</formula>
    </cfRule>
  </conditionalFormatting>
  <conditionalFormatting sqref="F2714 F2721 F2724 F2716 C2750 C2747:G2747 D2715:D2721 D2713">
    <cfRule type="cellIs" dxfId="293" priority="293" stopIfTrue="1" operator="equal">
      <formula>1800</formula>
    </cfRule>
    <cfRule type="cellIs" dxfId="292" priority="294" stopIfTrue="1" operator="equal">
      <formula>200</formula>
    </cfRule>
  </conditionalFormatting>
  <conditionalFormatting sqref="F2724 B2736:C2736 D2722 D2721:G2721 B2733:B2735 A2732 C2750 B2737:B2748 C2738:G2738 C2745:G2747">
    <cfRule type="containsText" dxfId="291" priority="292" stopIfTrue="1" operator="containsText" text="dsoy jktdh; fo|ky;ksa esa iz;ksx gsrq fu%'kqYd">
      <formula>NOT(ISERROR(SEARCH("dsoy jktdh; fo|ky;ksa esa iz;ksx gsrq fu%'kqYd",A2721)))</formula>
    </cfRule>
  </conditionalFormatting>
  <conditionalFormatting sqref="B2736:C2736 B2733:B2735 A2732 C2750 B2737:B2748 C2738:G2738 C2745:G2747">
    <cfRule type="containsText" dxfId="290" priority="290" stopIfTrue="1" operator="containsText" text="f'k{kk foHkkx jktLFkku">
      <formula>NOT(ISERROR(SEARCH("f'k{kk foHkkx jktLFkku",A2732)))</formula>
    </cfRule>
    <cfRule type="containsText" dxfId="289" priority="291" stopIfTrue="1" operator="containsText" text="iw.kkZad">
      <formula>NOT(ISERROR(SEARCH("iw.kkZad",A2732)))</formula>
    </cfRule>
  </conditionalFormatting>
  <conditionalFormatting sqref="F2724 A2731 E2712:G2712 D2725 E2727 D2721:G2721 D2722:D2723 F2714 D2716:F2716 A2710:A2711 D2731 F2731 B2712:B2730 D2717:D2720 D2712:D2715 C2733:C2735">
    <cfRule type="containsText" dxfId="288" priority="289" operator="containsText" text="izkjfEHkd f'k{kk foHkkx] jktLFkku">
      <formula>NOT(ISERROR(SEARCH("izkjfEHkd f'k{kk foHkkx] jktLFkku",A2710)))</formula>
    </cfRule>
  </conditionalFormatting>
  <conditionalFormatting sqref="F2767 D2765 D2768 D2764:G2764 A2753:A2754 A2774:A2775 E2755:G2755 E2770 D2774 F2774 C2793 B2780:B2791 C2781:G2781 C2788:G2790 B2755:B2773 D2758:D2763 D2755:D2756 B2776:C2779">
    <cfRule type="cellIs" dxfId="287" priority="288" stopIfTrue="1" operator="equal">
      <formula>0</formula>
    </cfRule>
  </conditionalFormatting>
  <conditionalFormatting sqref="F2767 A2774 D2765 D2768 D2764:G2764 A2753:A2754 E2755:G2755 E2770 D2774 F2774 B2755:B2773 D2758:D2763 D2755:D2756 C2776:C2778">
    <cfRule type="containsText" dxfId="286" priority="287" stopIfTrue="1" operator="containsText" text="iw.kkZad">
      <formula>NOT(ISERROR(SEARCH("iw.kkZad",A2753)))</formula>
    </cfRule>
  </conditionalFormatting>
  <conditionalFormatting sqref="F2757 F2764 F2767 F2759 C2793 C2790:G2790 D2758:D2764 D2756">
    <cfRule type="cellIs" dxfId="285" priority="285" stopIfTrue="1" operator="equal">
      <formula>1800</formula>
    </cfRule>
    <cfRule type="cellIs" dxfId="284" priority="286" stopIfTrue="1" operator="equal">
      <formula>200</formula>
    </cfRule>
  </conditionalFormatting>
  <conditionalFormatting sqref="F2767 B2779:C2779 D2765 D2764:G2764 B2776:B2778 A2775 C2793 B2780:B2791 C2781:G2781 C2788:G2790">
    <cfRule type="containsText" dxfId="283" priority="284" stopIfTrue="1" operator="containsText" text="dsoy jktdh; fo|ky;ksa esa iz;ksx gsrq fu%'kqYd">
      <formula>NOT(ISERROR(SEARCH("dsoy jktdh; fo|ky;ksa esa iz;ksx gsrq fu%'kqYd",A2764)))</formula>
    </cfRule>
  </conditionalFormatting>
  <conditionalFormatting sqref="B2779:C2779 B2776:B2778 A2775 C2793 B2780:B2791 C2781:G2781 C2788:G2790">
    <cfRule type="containsText" dxfId="282" priority="282" stopIfTrue="1" operator="containsText" text="f'k{kk foHkkx jktLFkku">
      <formula>NOT(ISERROR(SEARCH("f'k{kk foHkkx jktLFkku",A2775)))</formula>
    </cfRule>
    <cfRule type="containsText" dxfId="281" priority="283" stopIfTrue="1" operator="containsText" text="iw.kkZad">
      <formula>NOT(ISERROR(SEARCH("iw.kkZad",A2775)))</formula>
    </cfRule>
  </conditionalFormatting>
  <conditionalFormatting sqref="F2767 A2774 E2755:G2755 D2768 E2770 D2764:G2764 D2765:D2766 F2757 D2759:F2759 A2753:A2754 D2774 F2774 B2755:B2773 D2760:D2763 D2755:D2758 C2776:C2778">
    <cfRule type="containsText" dxfId="280" priority="281" operator="containsText" text="izkjfEHkd f'k{kk foHkkx] jktLFkku">
      <formula>NOT(ISERROR(SEARCH("izkjfEHkd f'k{kk foHkkx] jktLFkku",A2753)))</formula>
    </cfRule>
  </conditionalFormatting>
  <conditionalFormatting sqref="F2810 D2808 D2811 D2807:G2807 A2796:A2797 A2817:A2818 E2798:G2798 E2813 D2817 F2817 C2836 B2823:B2834 C2824:G2824 C2831:G2833 B2798:B2816 D2801:D2806 D2798:D2799 B2819:C2822">
    <cfRule type="cellIs" dxfId="279" priority="280" stopIfTrue="1" operator="equal">
      <formula>0</formula>
    </cfRule>
  </conditionalFormatting>
  <conditionalFormatting sqref="F2810 A2817 D2808 D2811 D2807:G2807 A2796:A2797 E2798:G2798 E2813 D2817 F2817 B2798:B2816 D2801:D2806 D2798:D2799 C2819:C2821">
    <cfRule type="containsText" dxfId="278" priority="279" stopIfTrue="1" operator="containsText" text="iw.kkZad">
      <formula>NOT(ISERROR(SEARCH("iw.kkZad",A2796)))</formula>
    </cfRule>
  </conditionalFormatting>
  <conditionalFormatting sqref="F2800 F2807 F2810 F2802 C2836 C2833:G2833 D2801:D2807 D2799">
    <cfRule type="cellIs" dxfId="277" priority="277" stopIfTrue="1" operator="equal">
      <formula>1800</formula>
    </cfRule>
    <cfRule type="cellIs" dxfId="276" priority="278" stopIfTrue="1" operator="equal">
      <formula>200</formula>
    </cfRule>
  </conditionalFormatting>
  <conditionalFormatting sqref="F2810 B2822:C2822 D2808 D2807:G2807 B2819:B2821 A2818 C2836 B2823:B2834 C2824:G2824 C2831:G2833">
    <cfRule type="containsText" dxfId="275" priority="276" stopIfTrue="1" operator="containsText" text="dsoy jktdh; fo|ky;ksa esa iz;ksx gsrq fu%'kqYd">
      <formula>NOT(ISERROR(SEARCH("dsoy jktdh; fo|ky;ksa esa iz;ksx gsrq fu%'kqYd",A2807)))</formula>
    </cfRule>
  </conditionalFormatting>
  <conditionalFormatting sqref="B2822:C2822 B2819:B2821 A2818 C2836 B2823:B2834 C2824:G2824 C2831:G2833">
    <cfRule type="containsText" dxfId="274" priority="274" stopIfTrue="1" operator="containsText" text="f'k{kk foHkkx jktLFkku">
      <formula>NOT(ISERROR(SEARCH("f'k{kk foHkkx jktLFkku",A2818)))</formula>
    </cfRule>
    <cfRule type="containsText" dxfId="273" priority="275" stopIfTrue="1" operator="containsText" text="iw.kkZad">
      <formula>NOT(ISERROR(SEARCH("iw.kkZad",A2818)))</formula>
    </cfRule>
  </conditionalFormatting>
  <conditionalFormatting sqref="F2810 A2817 E2798:G2798 D2811 E2813 D2807:G2807 D2808:D2809 F2800 D2802:F2802 A2796:A2797 D2817 F2817 B2798:B2816 D2803:D2806 D2798:D2801 C2819:C2821">
    <cfRule type="containsText" dxfId="272" priority="273" operator="containsText" text="izkjfEHkd f'k{kk foHkkx] jktLFkku">
      <formula>NOT(ISERROR(SEARCH("izkjfEHkd f'k{kk foHkkx] jktLFkku",A2796)))</formula>
    </cfRule>
  </conditionalFormatting>
  <conditionalFormatting sqref="F2853 D2851 D2854 D2850:G2850 A2839:A2840 A2860:A2861 E2841:G2841 E2856 D2860 F2860 C2879 B2866:B2877 C2867:G2867 C2874:G2876 B2841:B2859 D2844:D2849 D2841:D2842 B2862:C2865">
    <cfRule type="cellIs" dxfId="271" priority="272" stopIfTrue="1" operator="equal">
      <formula>0</formula>
    </cfRule>
  </conditionalFormatting>
  <conditionalFormatting sqref="F2853 A2860 D2851 D2854 D2850:G2850 A2839:A2840 E2841:G2841 E2856 D2860 F2860 B2841:B2859 D2844:D2849 D2841:D2842 C2862:C2864">
    <cfRule type="containsText" dxfId="270" priority="271" stopIfTrue="1" operator="containsText" text="iw.kkZad">
      <formula>NOT(ISERROR(SEARCH("iw.kkZad",A2839)))</formula>
    </cfRule>
  </conditionalFormatting>
  <conditionalFormatting sqref="F2843 F2850 F2853 F2845 C2879 C2876:G2876 D2844:D2850 D2842">
    <cfRule type="cellIs" dxfId="269" priority="269" stopIfTrue="1" operator="equal">
      <formula>1800</formula>
    </cfRule>
    <cfRule type="cellIs" dxfId="268" priority="270" stopIfTrue="1" operator="equal">
      <formula>200</formula>
    </cfRule>
  </conditionalFormatting>
  <conditionalFormatting sqref="F2853 B2865:C2865 D2851 D2850:G2850 B2862:B2864 A2861 C2879 B2866:B2877 C2867:G2867 C2874:G2876">
    <cfRule type="containsText" dxfId="267" priority="268" stopIfTrue="1" operator="containsText" text="dsoy jktdh; fo|ky;ksa esa iz;ksx gsrq fu%'kqYd">
      <formula>NOT(ISERROR(SEARCH("dsoy jktdh; fo|ky;ksa esa iz;ksx gsrq fu%'kqYd",A2850)))</formula>
    </cfRule>
  </conditionalFormatting>
  <conditionalFormatting sqref="B2865:C2865 B2862:B2864 A2861 C2879 B2866:B2877 C2867:G2867 C2874:G2876">
    <cfRule type="containsText" dxfId="266" priority="266" stopIfTrue="1" operator="containsText" text="f'k{kk foHkkx jktLFkku">
      <formula>NOT(ISERROR(SEARCH("f'k{kk foHkkx jktLFkku",A2861)))</formula>
    </cfRule>
    <cfRule type="containsText" dxfId="265" priority="267" stopIfTrue="1" operator="containsText" text="iw.kkZad">
      <formula>NOT(ISERROR(SEARCH("iw.kkZad",A2861)))</formula>
    </cfRule>
  </conditionalFormatting>
  <conditionalFormatting sqref="F2853 A2860 E2841:G2841 D2854 E2856 D2850:G2850 D2851:D2852 F2843 D2845:F2845 A2839:A2840 D2860 F2860 B2841:B2859 D2846:D2849 D2841:D2844 C2862:C2864">
    <cfRule type="containsText" dxfId="264" priority="265" operator="containsText" text="izkjfEHkd f'k{kk foHkkx] jktLFkku">
      <formula>NOT(ISERROR(SEARCH("izkjfEHkd f'k{kk foHkkx] jktLFkku",A2839)))</formula>
    </cfRule>
  </conditionalFormatting>
  <conditionalFormatting sqref="F2896 D2894 D2897 D2893:G2893 A2882:A2883 A2903:A2904 E2884:G2884 E2899 D2903 F2903 C2922 B2909:B2920 C2910:G2910 C2917:G2919 B2884:B2902 D2887:D2892 D2884:D2885 B2905:C2908">
    <cfRule type="cellIs" dxfId="263" priority="264" stopIfTrue="1" operator="equal">
      <formula>0</formula>
    </cfRule>
  </conditionalFormatting>
  <conditionalFormatting sqref="F2896 A2903 D2894 D2897 D2893:G2893 A2882:A2883 E2884:G2884 E2899 D2903 F2903 B2884:B2902 D2887:D2892 D2884:D2885 C2905:C2907">
    <cfRule type="containsText" dxfId="262" priority="263" stopIfTrue="1" operator="containsText" text="iw.kkZad">
      <formula>NOT(ISERROR(SEARCH("iw.kkZad",A2882)))</formula>
    </cfRule>
  </conditionalFormatting>
  <conditionalFormatting sqref="F2886 F2893 F2896 F2888 C2922 C2919:G2919 D2887:D2893 D2885">
    <cfRule type="cellIs" dxfId="261" priority="261" stopIfTrue="1" operator="equal">
      <formula>1800</formula>
    </cfRule>
    <cfRule type="cellIs" dxfId="260" priority="262" stopIfTrue="1" operator="equal">
      <formula>200</formula>
    </cfRule>
  </conditionalFormatting>
  <conditionalFormatting sqref="F2896 B2908:C2908 D2894 D2893:G2893 B2905:B2907 A2904 C2922 B2909:B2920 C2910:G2910 C2917:G2919">
    <cfRule type="containsText" dxfId="259" priority="260" stopIfTrue="1" operator="containsText" text="dsoy jktdh; fo|ky;ksa esa iz;ksx gsrq fu%'kqYd">
      <formula>NOT(ISERROR(SEARCH("dsoy jktdh; fo|ky;ksa esa iz;ksx gsrq fu%'kqYd",A2893)))</formula>
    </cfRule>
  </conditionalFormatting>
  <conditionalFormatting sqref="B2908:C2908 B2905:B2907 A2904 C2922 B2909:B2920 C2910:G2910 C2917:G2919">
    <cfRule type="containsText" dxfId="258" priority="258" stopIfTrue="1" operator="containsText" text="f'k{kk foHkkx jktLFkku">
      <formula>NOT(ISERROR(SEARCH("f'k{kk foHkkx jktLFkku",A2904)))</formula>
    </cfRule>
    <cfRule type="containsText" dxfId="257" priority="259" stopIfTrue="1" operator="containsText" text="iw.kkZad">
      <formula>NOT(ISERROR(SEARCH("iw.kkZad",A2904)))</formula>
    </cfRule>
  </conditionalFormatting>
  <conditionalFormatting sqref="F2896 A2903 E2884:G2884 D2897 E2899 D2893:G2893 D2894:D2895 F2886 D2888:F2888 A2882:A2883 D2903 F2903 B2884:B2902 D2889:D2892 D2884:D2887 C2905:C2907">
    <cfRule type="containsText" dxfId="256" priority="257" operator="containsText" text="izkjfEHkd f'k{kk foHkkx] jktLFkku">
      <formula>NOT(ISERROR(SEARCH("izkjfEHkd f'k{kk foHkkx] jktLFkku",A2882)))</formula>
    </cfRule>
  </conditionalFormatting>
  <conditionalFormatting sqref="F2939 D2937 D2940 D2936:G2936 A2925:A2926 A2946:A2947 E2927:G2927 E2942 D2946 F2946 C2965 B2952:B2963 C2953:G2953 C2960:G2962 B2927:B2945 D2930:D2935 D2927:D2928 B2948:C2951">
    <cfRule type="cellIs" dxfId="255" priority="256" stopIfTrue="1" operator="equal">
      <formula>0</formula>
    </cfRule>
  </conditionalFormatting>
  <conditionalFormatting sqref="F2939 A2946 D2937 D2940 D2936:G2936 A2925:A2926 E2927:G2927 E2942 D2946 F2946 B2927:B2945 D2930:D2935 D2927:D2928 C2948:C2950">
    <cfRule type="containsText" dxfId="254" priority="255" stopIfTrue="1" operator="containsText" text="iw.kkZad">
      <formula>NOT(ISERROR(SEARCH("iw.kkZad",A2925)))</formula>
    </cfRule>
  </conditionalFormatting>
  <conditionalFormatting sqref="F2929 F2936 F2939 F2931 C2965 C2962:G2962 D2930:D2936 D2928">
    <cfRule type="cellIs" dxfId="253" priority="253" stopIfTrue="1" operator="equal">
      <formula>1800</formula>
    </cfRule>
    <cfRule type="cellIs" dxfId="252" priority="254" stopIfTrue="1" operator="equal">
      <formula>200</formula>
    </cfRule>
  </conditionalFormatting>
  <conditionalFormatting sqref="F2939 B2951:C2951 D2937 D2936:G2936 B2948:B2950 A2947 C2965 B2952:B2963 C2953:G2953 C2960:G2962">
    <cfRule type="containsText" dxfId="251" priority="252" stopIfTrue="1" operator="containsText" text="dsoy jktdh; fo|ky;ksa esa iz;ksx gsrq fu%'kqYd">
      <formula>NOT(ISERROR(SEARCH("dsoy jktdh; fo|ky;ksa esa iz;ksx gsrq fu%'kqYd",A2936)))</formula>
    </cfRule>
  </conditionalFormatting>
  <conditionalFormatting sqref="B2951:C2951 B2948:B2950 A2947 C2965 B2952:B2963 C2953:G2953 C2960:G2962">
    <cfRule type="containsText" dxfId="250" priority="250" stopIfTrue="1" operator="containsText" text="f'k{kk foHkkx jktLFkku">
      <formula>NOT(ISERROR(SEARCH("f'k{kk foHkkx jktLFkku",A2947)))</formula>
    </cfRule>
    <cfRule type="containsText" dxfId="249" priority="251" stopIfTrue="1" operator="containsText" text="iw.kkZad">
      <formula>NOT(ISERROR(SEARCH("iw.kkZad",A2947)))</formula>
    </cfRule>
  </conditionalFormatting>
  <conditionalFormatting sqref="F2939 A2946 E2927:G2927 D2940 E2942 D2936:G2936 D2937:D2938 F2929 D2931:F2931 A2925:A2926 D2946 F2946 B2927:B2945 D2932:D2935 D2927:D2930 C2948:C2950">
    <cfRule type="containsText" dxfId="248" priority="249" operator="containsText" text="izkjfEHkd f'k{kk foHkkx] jktLFkku">
      <formula>NOT(ISERROR(SEARCH("izkjfEHkd f'k{kk foHkkx] jktLFkku",A2925)))</formula>
    </cfRule>
  </conditionalFormatting>
  <conditionalFormatting sqref="F2982 D2980 D2983 D2979:G2979 A2968:A2969 A2989:A2990 E2970:G2970 E2985 D2989 F2989 C3008 B2995:B3006 C2996:G2996 C3003:G3005 B2970:B2988 D2973:D2978 D2970:D2971 B2991:C2994">
    <cfRule type="cellIs" dxfId="247" priority="248" stopIfTrue="1" operator="equal">
      <formula>0</formula>
    </cfRule>
  </conditionalFormatting>
  <conditionalFormatting sqref="F2982 A2989 D2980 D2983 D2979:G2979 A2968:A2969 E2970:G2970 E2985 D2989 F2989 B2970:B2988 D2973:D2978 D2970:D2971 C2991:C2993">
    <cfRule type="containsText" dxfId="246" priority="247" stopIfTrue="1" operator="containsText" text="iw.kkZad">
      <formula>NOT(ISERROR(SEARCH("iw.kkZad",A2968)))</formula>
    </cfRule>
  </conditionalFormatting>
  <conditionalFormatting sqref="F2972 F2979 F2982 F2974 C3008 C3005:G3005 D2973:D2979 D2971">
    <cfRule type="cellIs" dxfId="245" priority="245" stopIfTrue="1" operator="equal">
      <formula>1800</formula>
    </cfRule>
    <cfRule type="cellIs" dxfId="244" priority="246" stopIfTrue="1" operator="equal">
      <formula>200</formula>
    </cfRule>
  </conditionalFormatting>
  <conditionalFormatting sqref="F2982 B2994:C2994 D2980 D2979:G2979 B2991:B2993 A2990 C3008 B2995:B3006 C2996:G2996 C3003:G3005">
    <cfRule type="containsText" dxfId="243" priority="244" stopIfTrue="1" operator="containsText" text="dsoy jktdh; fo|ky;ksa esa iz;ksx gsrq fu%'kqYd">
      <formula>NOT(ISERROR(SEARCH("dsoy jktdh; fo|ky;ksa esa iz;ksx gsrq fu%'kqYd",A2979)))</formula>
    </cfRule>
  </conditionalFormatting>
  <conditionalFormatting sqref="B2994:C2994 B2991:B2993 A2990 C3008 B2995:B3006 C2996:G2996 C3003:G3005">
    <cfRule type="containsText" dxfId="242" priority="242" stopIfTrue="1" operator="containsText" text="f'k{kk foHkkx jktLFkku">
      <formula>NOT(ISERROR(SEARCH("f'k{kk foHkkx jktLFkku",A2990)))</formula>
    </cfRule>
    <cfRule type="containsText" dxfId="241" priority="243" stopIfTrue="1" operator="containsText" text="iw.kkZad">
      <formula>NOT(ISERROR(SEARCH("iw.kkZad",A2990)))</formula>
    </cfRule>
  </conditionalFormatting>
  <conditionalFormatting sqref="F2982 A2989 E2970:G2970 D2983 E2985 D2979:G2979 D2980:D2981 F2972 D2974:F2974 A2968:A2969 D2989 F2989 B2970:B2988 D2975:D2978 D2970:D2973 C2991:C2993">
    <cfRule type="containsText" dxfId="240" priority="241" operator="containsText" text="izkjfEHkd f'k{kk foHkkx] jktLFkku">
      <formula>NOT(ISERROR(SEARCH("izkjfEHkd f'k{kk foHkkx] jktLFkku",A2968)))</formula>
    </cfRule>
  </conditionalFormatting>
  <conditionalFormatting sqref="F3025 D3023 D3026 D3022:G3022 A3011:A3012 A3032:A3033 E3013:G3013 E3028 D3032 F3032 C3051 B3038:B3049 C3039:G3039 C3046:G3048 B3013:B3031 D3016:D3021 D3013:D3014 B3034:C3037">
    <cfRule type="cellIs" dxfId="239" priority="240" stopIfTrue="1" operator="equal">
      <formula>0</formula>
    </cfRule>
  </conditionalFormatting>
  <conditionalFormatting sqref="F3025 A3032 D3023 D3026 D3022:G3022 A3011:A3012 E3013:G3013 E3028 D3032 F3032 B3013:B3031 D3016:D3021 D3013:D3014 C3034:C3036">
    <cfRule type="containsText" dxfId="238" priority="239" stopIfTrue="1" operator="containsText" text="iw.kkZad">
      <formula>NOT(ISERROR(SEARCH("iw.kkZad",A3011)))</formula>
    </cfRule>
  </conditionalFormatting>
  <conditionalFormatting sqref="F3015 F3022 F3025 F3017 C3051 C3048:G3048 D3016:D3022 D3014">
    <cfRule type="cellIs" dxfId="237" priority="237" stopIfTrue="1" operator="equal">
      <formula>1800</formula>
    </cfRule>
    <cfRule type="cellIs" dxfId="236" priority="238" stopIfTrue="1" operator="equal">
      <formula>200</formula>
    </cfRule>
  </conditionalFormatting>
  <conditionalFormatting sqref="F3025 B3037:C3037 D3023 D3022:G3022 B3034:B3036 A3033 C3051 B3038:B3049 C3039:G3039 C3046:G3048">
    <cfRule type="containsText" dxfId="235" priority="236" stopIfTrue="1" operator="containsText" text="dsoy jktdh; fo|ky;ksa esa iz;ksx gsrq fu%'kqYd">
      <formula>NOT(ISERROR(SEARCH("dsoy jktdh; fo|ky;ksa esa iz;ksx gsrq fu%'kqYd",A3022)))</formula>
    </cfRule>
  </conditionalFormatting>
  <conditionalFormatting sqref="B3037:C3037 B3034:B3036 A3033 C3051 B3038:B3049 C3039:G3039 C3046:G3048">
    <cfRule type="containsText" dxfId="234" priority="234" stopIfTrue="1" operator="containsText" text="f'k{kk foHkkx jktLFkku">
      <formula>NOT(ISERROR(SEARCH("f'k{kk foHkkx jktLFkku",A3033)))</formula>
    </cfRule>
    <cfRule type="containsText" dxfId="233" priority="235" stopIfTrue="1" operator="containsText" text="iw.kkZad">
      <formula>NOT(ISERROR(SEARCH("iw.kkZad",A3033)))</formula>
    </cfRule>
  </conditionalFormatting>
  <conditionalFormatting sqref="F3025 A3032 E3013:G3013 D3026 E3028 D3022:G3022 D3023:D3024 F3015 D3017:F3017 A3011:A3012 D3032 F3032 B3013:B3031 D3018:D3021 D3013:D3016 C3034:C3036">
    <cfRule type="containsText" dxfId="232" priority="233" operator="containsText" text="izkjfEHkd f'k{kk foHkkx] jktLFkku">
      <formula>NOT(ISERROR(SEARCH("izkjfEHkd f'k{kk foHkkx] jktLFkku",A3011)))</formula>
    </cfRule>
  </conditionalFormatting>
  <conditionalFormatting sqref="F3068 D3066 D3069 D3065:G3065 A3054:A3055 A3075:A3076 E3056:G3056 E3071 D3075 F3075 C3094 B3081:B3092 C3082:G3082 C3089:G3091 B3056:B3074 D3059:D3064 D3056:D3057 B3077:C3080">
    <cfRule type="cellIs" dxfId="231" priority="232" stopIfTrue="1" operator="equal">
      <formula>0</formula>
    </cfRule>
  </conditionalFormatting>
  <conditionalFormatting sqref="F3068 A3075 D3066 D3069 D3065:G3065 A3054:A3055 E3056:G3056 E3071 D3075 F3075 B3056:B3074 D3059:D3064 D3056:D3057 C3077:C3079">
    <cfRule type="containsText" dxfId="230" priority="231" stopIfTrue="1" operator="containsText" text="iw.kkZad">
      <formula>NOT(ISERROR(SEARCH("iw.kkZad",A3054)))</formula>
    </cfRule>
  </conditionalFormatting>
  <conditionalFormatting sqref="F3058 F3065 F3068 F3060 C3094 C3091:G3091 D3059:D3065 D3057">
    <cfRule type="cellIs" dxfId="229" priority="229" stopIfTrue="1" operator="equal">
      <formula>1800</formula>
    </cfRule>
    <cfRule type="cellIs" dxfId="228" priority="230" stopIfTrue="1" operator="equal">
      <formula>200</formula>
    </cfRule>
  </conditionalFormatting>
  <conditionalFormatting sqref="F3068 B3080:C3080 D3066 D3065:G3065 B3077:B3079 A3076 C3094 B3081:B3092 C3082:G3082 C3089:G3091">
    <cfRule type="containsText" dxfId="227" priority="228" stopIfTrue="1" operator="containsText" text="dsoy jktdh; fo|ky;ksa esa iz;ksx gsrq fu%'kqYd">
      <formula>NOT(ISERROR(SEARCH("dsoy jktdh; fo|ky;ksa esa iz;ksx gsrq fu%'kqYd",A3065)))</formula>
    </cfRule>
  </conditionalFormatting>
  <conditionalFormatting sqref="B3080:C3080 B3077:B3079 A3076 C3094 B3081:B3092 C3082:G3082 C3089:G3091">
    <cfRule type="containsText" dxfId="226" priority="226" stopIfTrue="1" operator="containsText" text="f'k{kk foHkkx jktLFkku">
      <formula>NOT(ISERROR(SEARCH("f'k{kk foHkkx jktLFkku",A3076)))</formula>
    </cfRule>
    <cfRule type="containsText" dxfId="225" priority="227" stopIfTrue="1" operator="containsText" text="iw.kkZad">
      <formula>NOT(ISERROR(SEARCH("iw.kkZad",A3076)))</formula>
    </cfRule>
  </conditionalFormatting>
  <conditionalFormatting sqref="F3068 A3075 E3056:G3056 D3069 E3071 D3065:G3065 D3066:D3067 F3058 D3060:F3060 A3054:A3055 D3075 F3075 B3056:B3074 D3061:D3064 D3056:D3059 C3077:C3079">
    <cfRule type="containsText" dxfId="224" priority="225" operator="containsText" text="izkjfEHkd f'k{kk foHkkx] jktLFkku">
      <formula>NOT(ISERROR(SEARCH("izkjfEHkd f'k{kk foHkkx] jktLFkku",A3054)))</formula>
    </cfRule>
  </conditionalFormatting>
  <conditionalFormatting sqref="F3111 D3109 D3112 D3108:G3108 A3097:A3098 A3118:A3119 E3099:G3099 E3114 D3118 F3118 C3137 B3124:B3135 C3125:G3125 C3132:G3134 B3099:B3117 D3102:D3107 D3099:D3100 B3120:C3123">
    <cfRule type="cellIs" dxfId="223" priority="224" stopIfTrue="1" operator="equal">
      <formula>0</formula>
    </cfRule>
  </conditionalFormatting>
  <conditionalFormatting sqref="F3111 A3118 D3109 D3112 D3108:G3108 A3097:A3098 E3099:G3099 E3114 D3118 F3118 B3099:B3117 D3102:D3107 D3099:D3100 C3120:C3122">
    <cfRule type="containsText" dxfId="222" priority="223" stopIfTrue="1" operator="containsText" text="iw.kkZad">
      <formula>NOT(ISERROR(SEARCH("iw.kkZad",A3097)))</formula>
    </cfRule>
  </conditionalFormatting>
  <conditionalFormatting sqref="F3101 F3108 F3111 F3103 C3137 C3134:G3134 D3102:D3108 D3100">
    <cfRule type="cellIs" dxfId="221" priority="221" stopIfTrue="1" operator="equal">
      <formula>1800</formula>
    </cfRule>
    <cfRule type="cellIs" dxfId="220" priority="222" stopIfTrue="1" operator="equal">
      <formula>200</formula>
    </cfRule>
  </conditionalFormatting>
  <conditionalFormatting sqref="F3111 B3123:C3123 D3109 D3108:G3108 B3120:B3122 A3119 C3137 B3124:B3135 C3125:G3125 C3132:G3134">
    <cfRule type="containsText" dxfId="219" priority="220" stopIfTrue="1" operator="containsText" text="dsoy jktdh; fo|ky;ksa esa iz;ksx gsrq fu%'kqYd">
      <formula>NOT(ISERROR(SEARCH("dsoy jktdh; fo|ky;ksa esa iz;ksx gsrq fu%'kqYd",A3108)))</formula>
    </cfRule>
  </conditionalFormatting>
  <conditionalFormatting sqref="B3123:C3123 B3120:B3122 A3119 C3137 B3124:B3135 C3125:G3125 C3132:G3134">
    <cfRule type="containsText" dxfId="218" priority="218" stopIfTrue="1" operator="containsText" text="f'k{kk foHkkx jktLFkku">
      <formula>NOT(ISERROR(SEARCH("f'k{kk foHkkx jktLFkku",A3119)))</formula>
    </cfRule>
    <cfRule type="containsText" dxfId="217" priority="219" stopIfTrue="1" operator="containsText" text="iw.kkZad">
      <formula>NOT(ISERROR(SEARCH("iw.kkZad",A3119)))</formula>
    </cfRule>
  </conditionalFormatting>
  <conditionalFormatting sqref="F3111 A3118 E3099:G3099 D3112 E3114 D3108:G3108 D3109:D3110 F3101 D3103:F3103 A3097:A3098 D3118 F3118 B3099:B3117 D3104:D3107 D3099:D3102 C3120:C3122">
    <cfRule type="containsText" dxfId="216" priority="217" operator="containsText" text="izkjfEHkd f'k{kk foHkkx] jktLFkku">
      <formula>NOT(ISERROR(SEARCH("izkjfEHkd f'k{kk foHkkx] jktLFkku",A3097)))</formula>
    </cfRule>
  </conditionalFormatting>
  <conditionalFormatting sqref="F3154 D3152 D3155 D3151:G3151 A3140:A3141 A3161:A3162 E3142:G3142 E3157 D3161 F3161 C3180 B3167:B3178 C3168:G3168 C3175:G3177 B3142:B3160 D3145:D3150 D3142:D3143 B3163:C3166">
    <cfRule type="cellIs" dxfId="215" priority="216" stopIfTrue="1" operator="equal">
      <formula>0</formula>
    </cfRule>
  </conditionalFormatting>
  <conditionalFormatting sqref="F3154 A3161 D3152 D3155 D3151:G3151 A3140:A3141 E3142:G3142 E3157 D3161 F3161 B3142:B3160 D3145:D3150 D3142:D3143 C3163:C3165">
    <cfRule type="containsText" dxfId="214" priority="215" stopIfTrue="1" operator="containsText" text="iw.kkZad">
      <formula>NOT(ISERROR(SEARCH("iw.kkZad",A3140)))</formula>
    </cfRule>
  </conditionalFormatting>
  <conditionalFormatting sqref="F3144 F3151 F3154 F3146 C3180 C3177:G3177 D3145:D3151 D3143">
    <cfRule type="cellIs" dxfId="213" priority="213" stopIfTrue="1" operator="equal">
      <formula>1800</formula>
    </cfRule>
    <cfRule type="cellIs" dxfId="212" priority="214" stopIfTrue="1" operator="equal">
      <formula>200</formula>
    </cfRule>
  </conditionalFormatting>
  <conditionalFormatting sqref="F3154 B3166:C3166 D3152 D3151:G3151 B3163:B3165 A3162 C3180 B3167:B3178 C3168:G3168 C3175:G3177">
    <cfRule type="containsText" dxfId="211" priority="212" stopIfTrue="1" operator="containsText" text="dsoy jktdh; fo|ky;ksa esa iz;ksx gsrq fu%'kqYd">
      <formula>NOT(ISERROR(SEARCH("dsoy jktdh; fo|ky;ksa esa iz;ksx gsrq fu%'kqYd",A3151)))</formula>
    </cfRule>
  </conditionalFormatting>
  <conditionalFormatting sqref="B3166:C3166 B3163:B3165 A3162 C3180 B3167:B3178 C3168:G3168 C3175:G3177">
    <cfRule type="containsText" dxfId="210" priority="210" stopIfTrue="1" operator="containsText" text="f'k{kk foHkkx jktLFkku">
      <formula>NOT(ISERROR(SEARCH("f'k{kk foHkkx jktLFkku",A3162)))</formula>
    </cfRule>
    <cfRule type="containsText" dxfId="209" priority="211" stopIfTrue="1" operator="containsText" text="iw.kkZad">
      <formula>NOT(ISERROR(SEARCH("iw.kkZad",A3162)))</formula>
    </cfRule>
  </conditionalFormatting>
  <conditionalFormatting sqref="F3154 A3161 E3142:G3142 D3155 E3157 D3151:G3151 D3152:D3153 F3144 D3146:F3146 A3140:A3141 D3161 F3161 B3142:B3160 D3147:D3150 D3142:D3145 C3163:C3165">
    <cfRule type="containsText" dxfId="208" priority="209" operator="containsText" text="izkjfEHkd f'k{kk foHkkx] jktLFkku">
      <formula>NOT(ISERROR(SEARCH("izkjfEHkd f'k{kk foHkkx] jktLFkku",A3140)))</formula>
    </cfRule>
  </conditionalFormatting>
  <conditionalFormatting sqref="F3197 D3195 D3198 D3194:G3194 A3183:A3184 A3204:A3205 E3185:G3185 E3200 D3204 F3204 C3223 B3210:B3221 C3211:G3211 C3218:G3220 B3185:B3203 D3188:D3193 D3185:D3186 B3206:C3209">
    <cfRule type="cellIs" dxfId="207" priority="208" stopIfTrue="1" operator="equal">
      <formula>0</formula>
    </cfRule>
  </conditionalFormatting>
  <conditionalFormatting sqref="F3197 A3204 D3195 D3198 D3194:G3194 A3183:A3184 E3185:G3185 E3200 D3204 F3204 B3185:B3203 D3188:D3193 D3185:D3186 C3206:C3208">
    <cfRule type="containsText" dxfId="206" priority="207" stopIfTrue="1" operator="containsText" text="iw.kkZad">
      <formula>NOT(ISERROR(SEARCH("iw.kkZad",A3183)))</formula>
    </cfRule>
  </conditionalFormatting>
  <conditionalFormatting sqref="F3187 F3194 F3197 F3189 C3223 C3220:G3220 D3188:D3194 D3186">
    <cfRule type="cellIs" dxfId="205" priority="205" stopIfTrue="1" operator="equal">
      <formula>1800</formula>
    </cfRule>
    <cfRule type="cellIs" dxfId="204" priority="206" stopIfTrue="1" operator="equal">
      <formula>200</formula>
    </cfRule>
  </conditionalFormatting>
  <conditionalFormatting sqref="F3197 B3209:C3209 D3195 D3194:G3194 B3206:B3208 A3205 C3223 B3210:B3221 C3211:G3211 C3218:G3220">
    <cfRule type="containsText" dxfId="203" priority="204" stopIfTrue="1" operator="containsText" text="dsoy jktdh; fo|ky;ksa esa iz;ksx gsrq fu%'kqYd">
      <formula>NOT(ISERROR(SEARCH("dsoy jktdh; fo|ky;ksa esa iz;ksx gsrq fu%'kqYd",A3194)))</formula>
    </cfRule>
  </conditionalFormatting>
  <conditionalFormatting sqref="B3209:C3209 B3206:B3208 A3205 C3223 B3210:B3221 C3211:G3211 C3218:G3220">
    <cfRule type="containsText" dxfId="202" priority="202" stopIfTrue="1" operator="containsText" text="f'k{kk foHkkx jktLFkku">
      <formula>NOT(ISERROR(SEARCH("f'k{kk foHkkx jktLFkku",A3205)))</formula>
    </cfRule>
    <cfRule type="containsText" dxfId="201" priority="203" stopIfTrue="1" operator="containsText" text="iw.kkZad">
      <formula>NOT(ISERROR(SEARCH("iw.kkZad",A3205)))</formula>
    </cfRule>
  </conditionalFormatting>
  <conditionalFormatting sqref="F3197 A3204 E3185:G3185 D3198 E3200 D3194:G3194 D3195:D3196 F3187 D3189:F3189 A3183:A3184 D3204 F3204 B3185:B3203 D3190:D3193 D3185:D3188 C3206:C3208">
    <cfRule type="containsText" dxfId="200" priority="201" operator="containsText" text="izkjfEHkd f'k{kk foHkkx] jktLFkku">
      <formula>NOT(ISERROR(SEARCH("izkjfEHkd f'k{kk foHkkx] jktLFkku",A3183)))</formula>
    </cfRule>
  </conditionalFormatting>
  <conditionalFormatting sqref="F3240 D3238 D3241 D3237:G3237 A3226:A3227 A3247:A3248 E3228:G3228 E3243 D3247 F3247 C3266 B3253:B3264 C3254:G3254 C3261:G3263 B3228:B3246 D3231:D3236 D3228:D3229 B3249:C3252">
    <cfRule type="cellIs" dxfId="199" priority="200" stopIfTrue="1" operator="equal">
      <formula>0</formula>
    </cfRule>
  </conditionalFormatting>
  <conditionalFormatting sqref="F3240 A3247 D3238 D3241 D3237:G3237 A3226:A3227 E3228:G3228 E3243 D3247 F3247 B3228:B3246 D3231:D3236 D3228:D3229 C3249:C3251">
    <cfRule type="containsText" dxfId="198" priority="199" stopIfTrue="1" operator="containsText" text="iw.kkZad">
      <formula>NOT(ISERROR(SEARCH("iw.kkZad",A3226)))</formula>
    </cfRule>
  </conditionalFormatting>
  <conditionalFormatting sqref="F3230 F3237 F3240 F3232 C3266 C3263:G3263 D3231:D3237 D3229">
    <cfRule type="cellIs" dxfId="197" priority="197" stopIfTrue="1" operator="equal">
      <formula>1800</formula>
    </cfRule>
    <cfRule type="cellIs" dxfId="196" priority="198" stopIfTrue="1" operator="equal">
      <formula>200</formula>
    </cfRule>
  </conditionalFormatting>
  <conditionalFormatting sqref="F3240 B3252:C3252 D3238 D3237:G3237 B3249:B3251 A3248 C3266 B3253:B3264 C3254:G3254 C3261:G3263">
    <cfRule type="containsText" dxfId="195" priority="196" stopIfTrue="1" operator="containsText" text="dsoy jktdh; fo|ky;ksa esa iz;ksx gsrq fu%'kqYd">
      <formula>NOT(ISERROR(SEARCH("dsoy jktdh; fo|ky;ksa esa iz;ksx gsrq fu%'kqYd",A3237)))</formula>
    </cfRule>
  </conditionalFormatting>
  <conditionalFormatting sqref="B3252:C3252 B3249:B3251 A3248 C3266 B3253:B3264 C3254:G3254 C3261:G3263">
    <cfRule type="containsText" dxfId="194" priority="194" stopIfTrue="1" operator="containsText" text="f'k{kk foHkkx jktLFkku">
      <formula>NOT(ISERROR(SEARCH("f'k{kk foHkkx jktLFkku",A3248)))</formula>
    </cfRule>
    <cfRule type="containsText" dxfId="193" priority="195" stopIfTrue="1" operator="containsText" text="iw.kkZad">
      <formula>NOT(ISERROR(SEARCH("iw.kkZad",A3248)))</formula>
    </cfRule>
  </conditionalFormatting>
  <conditionalFormatting sqref="F3240 A3247 E3228:G3228 D3241 E3243 D3237:G3237 D3238:D3239 F3230 D3232:F3232 A3226:A3227 D3247 F3247 B3228:B3246 D3233:D3236 D3228:D3231 C3249:C3251">
    <cfRule type="containsText" dxfId="192" priority="193" operator="containsText" text="izkjfEHkd f'k{kk foHkkx] jktLFkku">
      <formula>NOT(ISERROR(SEARCH("izkjfEHkd f'k{kk foHkkx] jktLFkku",A3226)))</formula>
    </cfRule>
  </conditionalFormatting>
  <conditionalFormatting sqref="F3283 D3281 D3284 D3280:G3280 A3269:A3270 A3290:A3291 E3271:G3271 E3286 D3290 F3290 C3309 B3296:B3307 C3297:G3297 C3304:G3306 B3271:B3289 D3274:D3279 D3271:D3272 B3292:C3295">
    <cfRule type="cellIs" dxfId="191" priority="192" stopIfTrue="1" operator="equal">
      <formula>0</formula>
    </cfRule>
  </conditionalFormatting>
  <conditionalFormatting sqref="F3283 A3290 D3281 D3284 D3280:G3280 A3269:A3270 E3271:G3271 E3286 D3290 F3290 B3271:B3289 D3274:D3279 D3271:D3272 C3292:C3294">
    <cfRule type="containsText" dxfId="190" priority="191" stopIfTrue="1" operator="containsText" text="iw.kkZad">
      <formula>NOT(ISERROR(SEARCH("iw.kkZad",A3269)))</formula>
    </cfRule>
  </conditionalFormatting>
  <conditionalFormatting sqref="F3273 F3280 F3283 F3275 C3309 C3306:G3306 D3274:D3280 D3272">
    <cfRule type="cellIs" dxfId="189" priority="189" stopIfTrue="1" operator="equal">
      <formula>1800</formula>
    </cfRule>
    <cfRule type="cellIs" dxfId="188" priority="190" stopIfTrue="1" operator="equal">
      <formula>200</formula>
    </cfRule>
  </conditionalFormatting>
  <conditionalFormatting sqref="F3283 B3295:C3295 D3281 D3280:G3280 B3292:B3294 A3291 C3309 B3296:B3307 C3297:G3297 C3304:G3306">
    <cfRule type="containsText" dxfId="187" priority="188" stopIfTrue="1" operator="containsText" text="dsoy jktdh; fo|ky;ksa esa iz;ksx gsrq fu%'kqYd">
      <formula>NOT(ISERROR(SEARCH("dsoy jktdh; fo|ky;ksa esa iz;ksx gsrq fu%'kqYd",A3280)))</formula>
    </cfRule>
  </conditionalFormatting>
  <conditionalFormatting sqref="B3295:C3295 B3292:B3294 A3291 C3309 B3296:B3307 C3297:G3297 C3304:G3306">
    <cfRule type="containsText" dxfId="186" priority="186" stopIfTrue="1" operator="containsText" text="f'k{kk foHkkx jktLFkku">
      <formula>NOT(ISERROR(SEARCH("f'k{kk foHkkx jktLFkku",A3291)))</formula>
    </cfRule>
    <cfRule type="containsText" dxfId="185" priority="187" stopIfTrue="1" operator="containsText" text="iw.kkZad">
      <formula>NOT(ISERROR(SEARCH("iw.kkZad",A3291)))</formula>
    </cfRule>
  </conditionalFormatting>
  <conditionalFormatting sqref="F3283 A3290 E3271:G3271 D3284 E3286 D3280:G3280 D3281:D3282 F3273 D3275:F3275 A3269:A3270 D3290 F3290 B3271:B3289 D3276:D3279 D3271:D3274 C3292:C3294">
    <cfRule type="containsText" dxfId="184" priority="185" operator="containsText" text="izkjfEHkd f'k{kk foHkkx] jktLFkku">
      <formula>NOT(ISERROR(SEARCH("izkjfEHkd f'k{kk foHkkx] jktLFkku",A3269)))</formula>
    </cfRule>
  </conditionalFormatting>
  <conditionalFormatting sqref="F3326 D3324 D3327 D3323:G3323 A3312:A3313 A3333:A3334 E3314:G3314 E3329 D3333 F3333 C3352 B3339:B3350 C3340:G3340 C3347:G3349 B3314:B3332 D3317:D3322 D3314:D3315 B3335:C3338">
    <cfRule type="cellIs" dxfId="183" priority="184" stopIfTrue="1" operator="equal">
      <formula>0</formula>
    </cfRule>
  </conditionalFormatting>
  <conditionalFormatting sqref="F3326 A3333 D3324 D3327 D3323:G3323 A3312:A3313 E3314:G3314 E3329 D3333 F3333 B3314:B3332 D3317:D3322 D3314:D3315 C3335:C3337">
    <cfRule type="containsText" dxfId="182" priority="183" stopIfTrue="1" operator="containsText" text="iw.kkZad">
      <formula>NOT(ISERROR(SEARCH("iw.kkZad",A3312)))</formula>
    </cfRule>
  </conditionalFormatting>
  <conditionalFormatting sqref="F3316 F3323 F3326 F3318 C3352 C3349:G3349 D3317:D3323 D3315">
    <cfRule type="cellIs" dxfId="181" priority="181" stopIfTrue="1" operator="equal">
      <formula>1800</formula>
    </cfRule>
    <cfRule type="cellIs" dxfId="180" priority="182" stopIfTrue="1" operator="equal">
      <formula>200</formula>
    </cfRule>
  </conditionalFormatting>
  <conditionalFormatting sqref="F3326 B3338:C3338 D3324 D3323:G3323 B3335:B3337 A3334 C3352 B3339:B3350 C3340:G3340 C3347:G3349">
    <cfRule type="containsText" dxfId="179" priority="180" stopIfTrue="1" operator="containsText" text="dsoy jktdh; fo|ky;ksa esa iz;ksx gsrq fu%'kqYd">
      <formula>NOT(ISERROR(SEARCH("dsoy jktdh; fo|ky;ksa esa iz;ksx gsrq fu%'kqYd",A3323)))</formula>
    </cfRule>
  </conditionalFormatting>
  <conditionalFormatting sqref="B3338:C3338 B3335:B3337 A3334 C3352 B3339:B3350 C3340:G3340 C3347:G3349">
    <cfRule type="containsText" dxfId="178" priority="178" stopIfTrue="1" operator="containsText" text="f'k{kk foHkkx jktLFkku">
      <formula>NOT(ISERROR(SEARCH("f'k{kk foHkkx jktLFkku",A3334)))</formula>
    </cfRule>
    <cfRule type="containsText" dxfId="177" priority="179" stopIfTrue="1" operator="containsText" text="iw.kkZad">
      <formula>NOT(ISERROR(SEARCH("iw.kkZad",A3334)))</formula>
    </cfRule>
  </conditionalFormatting>
  <conditionalFormatting sqref="F3326 A3333 E3314:G3314 D3327 E3329 D3323:G3323 D3324:D3325 F3316 D3318:F3318 A3312:A3313 D3333 F3333 B3314:B3332 D3319:D3322 D3314:D3317 C3335:C3337">
    <cfRule type="containsText" dxfId="176" priority="177" operator="containsText" text="izkjfEHkd f'k{kk foHkkx] jktLFkku">
      <formula>NOT(ISERROR(SEARCH("izkjfEHkd f'k{kk foHkkx] jktLFkku",A3312)))</formula>
    </cfRule>
  </conditionalFormatting>
  <conditionalFormatting sqref="F3369 D3367 D3370 D3366:G3366 A3355:A3356 A3376:A3377 E3357:G3357 E3372 D3376 F3376 C3395 B3382:B3393 C3383:G3383 C3390:G3392 B3357:B3375 D3360:D3365 D3357:D3358 B3378:C3381">
    <cfRule type="cellIs" dxfId="175" priority="176" stopIfTrue="1" operator="equal">
      <formula>0</formula>
    </cfRule>
  </conditionalFormatting>
  <conditionalFormatting sqref="F3369 A3376 D3367 D3370 D3366:G3366 A3355:A3356 E3357:G3357 E3372 D3376 F3376 B3357:B3375 D3360:D3365 D3357:D3358 C3378:C3380">
    <cfRule type="containsText" dxfId="174" priority="175" stopIfTrue="1" operator="containsText" text="iw.kkZad">
      <formula>NOT(ISERROR(SEARCH("iw.kkZad",A3355)))</formula>
    </cfRule>
  </conditionalFormatting>
  <conditionalFormatting sqref="F3359 F3366 F3369 F3361 C3395 C3392:G3392 D3360:D3366 D3358">
    <cfRule type="cellIs" dxfId="173" priority="173" stopIfTrue="1" operator="equal">
      <formula>1800</formula>
    </cfRule>
    <cfRule type="cellIs" dxfId="172" priority="174" stopIfTrue="1" operator="equal">
      <formula>200</formula>
    </cfRule>
  </conditionalFormatting>
  <conditionalFormatting sqref="F3369 B3381:C3381 D3367 D3366:G3366 B3378:B3380 A3377 C3395 B3382:B3393 C3383:G3383 C3390:G3392">
    <cfRule type="containsText" dxfId="171" priority="172" stopIfTrue="1" operator="containsText" text="dsoy jktdh; fo|ky;ksa esa iz;ksx gsrq fu%'kqYd">
      <formula>NOT(ISERROR(SEARCH("dsoy jktdh; fo|ky;ksa esa iz;ksx gsrq fu%'kqYd",A3366)))</formula>
    </cfRule>
  </conditionalFormatting>
  <conditionalFormatting sqref="B3381:C3381 B3378:B3380 A3377 C3395 B3382:B3393 C3383:G3383 C3390:G3392">
    <cfRule type="containsText" dxfId="170" priority="170" stopIfTrue="1" operator="containsText" text="f'k{kk foHkkx jktLFkku">
      <formula>NOT(ISERROR(SEARCH("f'k{kk foHkkx jktLFkku",A3377)))</formula>
    </cfRule>
    <cfRule type="containsText" dxfId="169" priority="171" stopIfTrue="1" operator="containsText" text="iw.kkZad">
      <formula>NOT(ISERROR(SEARCH("iw.kkZad",A3377)))</formula>
    </cfRule>
  </conditionalFormatting>
  <conditionalFormatting sqref="F3369 A3376 E3357:G3357 D3370 E3372 D3366:G3366 D3367:D3368 F3359 D3361:F3361 A3355:A3356 D3376 F3376 B3357:B3375 D3362:D3365 D3357:D3360 C3378:C3380">
    <cfRule type="containsText" dxfId="168" priority="169" operator="containsText" text="izkjfEHkd f'k{kk foHkkx] jktLFkku">
      <formula>NOT(ISERROR(SEARCH("izkjfEHkd f'k{kk foHkkx] jktLFkku",A3355)))</formula>
    </cfRule>
  </conditionalFormatting>
  <conditionalFormatting sqref="F3412 D3410 D3413 D3409:G3409 A3398:A3399 A3419:A3420 E3400:G3400 E3415 D3419 F3419 C3438 B3425:B3436 C3426:G3426 C3433:G3435 B3400:B3418 D3403:D3408 D3400:D3401 B3421:C3424">
    <cfRule type="cellIs" dxfId="167" priority="168" stopIfTrue="1" operator="equal">
      <formula>0</formula>
    </cfRule>
  </conditionalFormatting>
  <conditionalFormatting sqref="F3412 A3419 D3410 D3413 D3409:G3409 A3398:A3399 E3400:G3400 E3415 D3419 F3419 B3400:B3418 D3403:D3408 D3400:D3401 C3421:C3423">
    <cfRule type="containsText" dxfId="166" priority="167" stopIfTrue="1" operator="containsText" text="iw.kkZad">
      <formula>NOT(ISERROR(SEARCH("iw.kkZad",A3398)))</formula>
    </cfRule>
  </conditionalFormatting>
  <conditionalFormatting sqref="F3402 F3409 F3412 F3404 C3438 C3435:G3435 D3403:D3409 D3401">
    <cfRule type="cellIs" dxfId="165" priority="165" stopIfTrue="1" operator="equal">
      <formula>1800</formula>
    </cfRule>
    <cfRule type="cellIs" dxfId="164" priority="166" stopIfTrue="1" operator="equal">
      <formula>200</formula>
    </cfRule>
  </conditionalFormatting>
  <conditionalFormatting sqref="F3412 B3424:C3424 D3410 D3409:G3409 B3421:B3423 A3420 C3438 B3425:B3436 C3426:G3426 C3433:G3435">
    <cfRule type="containsText" dxfId="163" priority="164" stopIfTrue="1" operator="containsText" text="dsoy jktdh; fo|ky;ksa esa iz;ksx gsrq fu%'kqYd">
      <formula>NOT(ISERROR(SEARCH("dsoy jktdh; fo|ky;ksa esa iz;ksx gsrq fu%'kqYd",A3409)))</formula>
    </cfRule>
  </conditionalFormatting>
  <conditionalFormatting sqref="B3424:C3424 B3421:B3423 A3420 C3438 B3425:B3436 C3426:G3426 C3433:G3435">
    <cfRule type="containsText" dxfId="162" priority="162" stopIfTrue="1" operator="containsText" text="f'k{kk foHkkx jktLFkku">
      <formula>NOT(ISERROR(SEARCH("f'k{kk foHkkx jktLFkku",A3420)))</formula>
    </cfRule>
    <cfRule type="containsText" dxfId="161" priority="163" stopIfTrue="1" operator="containsText" text="iw.kkZad">
      <formula>NOT(ISERROR(SEARCH("iw.kkZad",A3420)))</formula>
    </cfRule>
  </conditionalFormatting>
  <conditionalFormatting sqref="F3412 A3419 E3400:G3400 D3413 E3415 D3409:G3409 D3410:D3411 F3402 D3404:F3404 A3398:A3399 D3419 F3419 B3400:B3418 D3405:D3408 D3400:D3403 C3421:C3423">
    <cfRule type="containsText" dxfId="160" priority="161" operator="containsText" text="izkjfEHkd f'k{kk foHkkx] jktLFkku">
      <formula>NOT(ISERROR(SEARCH("izkjfEHkd f'k{kk foHkkx] jktLFkku",A3398)))</formula>
    </cfRule>
  </conditionalFormatting>
  <conditionalFormatting sqref="F3455 D3453 D3456 D3452:G3452 A3441:A3442 A3462:A3463 E3443:G3443 E3458 D3462 F3462 C3481 B3468:B3479 C3469:G3469 C3476:G3478 B3443:B3461 D3446:D3451 D3443:D3444 B3464:C3467">
    <cfRule type="cellIs" dxfId="159" priority="160" stopIfTrue="1" operator="equal">
      <formula>0</formula>
    </cfRule>
  </conditionalFormatting>
  <conditionalFormatting sqref="F3455 A3462 D3453 D3456 D3452:G3452 A3441:A3442 E3443:G3443 E3458 D3462 F3462 B3443:B3461 D3446:D3451 D3443:D3444 C3464:C3466">
    <cfRule type="containsText" dxfId="158" priority="159" stopIfTrue="1" operator="containsText" text="iw.kkZad">
      <formula>NOT(ISERROR(SEARCH("iw.kkZad",A3441)))</formula>
    </cfRule>
  </conditionalFormatting>
  <conditionalFormatting sqref="F3445 F3452 F3455 F3447 C3481 C3478:G3478 D3446:D3452 D3444">
    <cfRule type="cellIs" dxfId="157" priority="157" stopIfTrue="1" operator="equal">
      <formula>1800</formula>
    </cfRule>
    <cfRule type="cellIs" dxfId="156" priority="158" stopIfTrue="1" operator="equal">
      <formula>200</formula>
    </cfRule>
  </conditionalFormatting>
  <conditionalFormatting sqref="F3455 B3467:C3467 D3453 D3452:G3452 B3464:B3466 A3463 C3481 B3468:B3479 C3469:G3469 C3476:G3478">
    <cfRule type="containsText" dxfId="155" priority="156" stopIfTrue="1" operator="containsText" text="dsoy jktdh; fo|ky;ksa esa iz;ksx gsrq fu%'kqYd">
      <formula>NOT(ISERROR(SEARCH("dsoy jktdh; fo|ky;ksa esa iz;ksx gsrq fu%'kqYd",A3452)))</formula>
    </cfRule>
  </conditionalFormatting>
  <conditionalFormatting sqref="B3467:C3467 B3464:B3466 A3463 C3481 B3468:B3479 C3469:G3469 C3476:G3478">
    <cfRule type="containsText" dxfId="154" priority="154" stopIfTrue="1" operator="containsText" text="f'k{kk foHkkx jktLFkku">
      <formula>NOT(ISERROR(SEARCH("f'k{kk foHkkx jktLFkku",A3463)))</formula>
    </cfRule>
    <cfRule type="containsText" dxfId="153" priority="155" stopIfTrue="1" operator="containsText" text="iw.kkZad">
      <formula>NOT(ISERROR(SEARCH("iw.kkZad",A3463)))</formula>
    </cfRule>
  </conditionalFormatting>
  <conditionalFormatting sqref="F3455 A3462 E3443:G3443 D3456 E3458 D3452:G3452 D3453:D3454 F3445 D3447:F3447 A3441:A3442 D3462 F3462 B3443:B3461 D3448:D3451 D3443:D3446 C3464:C3466">
    <cfRule type="containsText" dxfId="152" priority="153" operator="containsText" text="izkjfEHkd f'k{kk foHkkx] jktLFkku">
      <formula>NOT(ISERROR(SEARCH("izkjfEHkd f'k{kk foHkkx] jktLFkku",A3441)))</formula>
    </cfRule>
  </conditionalFormatting>
  <conditionalFormatting sqref="F3498 D3496 D3499 D3495:G3495 A3484:A3485 A3505:A3506 E3486:G3486 E3501 D3505 F3505 C3524 B3511:B3522 C3512:G3512 C3519:G3521 B3486:B3504 D3489:D3494 D3486:D3487 B3507:C3510">
    <cfRule type="cellIs" dxfId="151" priority="152" stopIfTrue="1" operator="equal">
      <formula>0</formula>
    </cfRule>
  </conditionalFormatting>
  <conditionalFormatting sqref="F3498 A3505 D3496 D3499 D3495:G3495 A3484:A3485 E3486:G3486 E3501 D3505 F3505 B3486:B3504 D3489:D3494 D3486:D3487 C3507:C3509">
    <cfRule type="containsText" dxfId="150" priority="151" stopIfTrue="1" operator="containsText" text="iw.kkZad">
      <formula>NOT(ISERROR(SEARCH("iw.kkZad",A3484)))</formula>
    </cfRule>
  </conditionalFormatting>
  <conditionalFormatting sqref="F3488 F3495 F3498 F3490 C3524 C3521:G3521 D3489:D3495 D3487">
    <cfRule type="cellIs" dxfId="149" priority="149" stopIfTrue="1" operator="equal">
      <formula>1800</formula>
    </cfRule>
    <cfRule type="cellIs" dxfId="148" priority="150" stopIfTrue="1" operator="equal">
      <formula>200</formula>
    </cfRule>
  </conditionalFormatting>
  <conditionalFormatting sqref="F3498 B3510:C3510 D3496 D3495:G3495 B3507:B3509 A3506 C3524 B3511:B3522 C3512:G3512 C3519:G3521">
    <cfRule type="containsText" dxfId="147" priority="148" stopIfTrue="1" operator="containsText" text="dsoy jktdh; fo|ky;ksa esa iz;ksx gsrq fu%'kqYd">
      <formula>NOT(ISERROR(SEARCH("dsoy jktdh; fo|ky;ksa esa iz;ksx gsrq fu%'kqYd",A3495)))</formula>
    </cfRule>
  </conditionalFormatting>
  <conditionalFormatting sqref="B3510:C3510 B3507:B3509 A3506 C3524 B3511:B3522 C3512:G3512 C3519:G3521">
    <cfRule type="containsText" dxfId="146" priority="146" stopIfTrue="1" operator="containsText" text="f'k{kk foHkkx jktLFkku">
      <formula>NOT(ISERROR(SEARCH("f'k{kk foHkkx jktLFkku",A3506)))</formula>
    </cfRule>
    <cfRule type="containsText" dxfId="145" priority="147" stopIfTrue="1" operator="containsText" text="iw.kkZad">
      <formula>NOT(ISERROR(SEARCH("iw.kkZad",A3506)))</formula>
    </cfRule>
  </conditionalFormatting>
  <conditionalFormatting sqref="F3498 A3505 E3486:G3486 D3499 E3501 D3495:G3495 D3496:D3497 F3488 D3490:F3490 A3484:A3485 D3505 F3505 B3486:B3504 D3491:D3494 D3486:D3489 C3507:C3509">
    <cfRule type="containsText" dxfId="144" priority="145" operator="containsText" text="izkjfEHkd f'k{kk foHkkx] jktLFkku">
      <formula>NOT(ISERROR(SEARCH("izkjfEHkd f'k{kk foHkkx] jktLFkku",A3484)))</formula>
    </cfRule>
  </conditionalFormatting>
  <conditionalFormatting sqref="F3541 D3539 D3542 D3538:G3538 A3527:A3528 A3548:A3549 E3529:G3529 E3544 D3548 F3548 C3567 B3554:B3565 C3555:G3555 C3562:G3564 B3529:B3547 D3532:D3537 D3529:D3530 B3550:C3553">
    <cfRule type="cellIs" dxfId="143" priority="144" stopIfTrue="1" operator="equal">
      <formula>0</formula>
    </cfRule>
  </conditionalFormatting>
  <conditionalFormatting sqref="F3541 A3548 D3539 D3542 D3538:G3538 A3527:A3528 E3529:G3529 E3544 D3548 F3548 B3529:B3547 D3532:D3537 D3529:D3530 C3550:C3552">
    <cfRule type="containsText" dxfId="142" priority="143" stopIfTrue="1" operator="containsText" text="iw.kkZad">
      <formula>NOT(ISERROR(SEARCH("iw.kkZad",A3527)))</formula>
    </cfRule>
  </conditionalFormatting>
  <conditionalFormatting sqref="F3531 F3538 F3541 F3533 C3567 C3564:G3564 D3532:D3538 D3530">
    <cfRule type="cellIs" dxfId="141" priority="141" stopIfTrue="1" operator="equal">
      <formula>1800</formula>
    </cfRule>
    <cfRule type="cellIs" dxfId="140" priority="142" stopIfTrue="1" operator="equal">
      <formula>200</formula>
    </cfRule>
  </conditionalFormatting>
  <conditionalFormatting sqref="F3541 B3553:C3553 D3539 D3538:G3538 B3550:B3552 A3549 C3567 B3554:B3565 C3555:G3555 C3562:G3564">
    <cfRule type="containsText" dxfId="139" priority="140" stopIfTrue="1" operator="containsText" text="dsoy jktdh; fo|ky;ksa esa iz;ksx gsrq fu%'kqYd">
      <formula>NOT(ISERROR(SEARCH("dsoy jktdh; fo|ky;ksa esa iz;ksx gsrq fu%'kqYd",A3538)))</formula>
    </cfRule>
  </conditionalFormatting>
  <conditionalFormatting sqref="B3553:C3553 B3550:B3552 A3549 C3567 B3554:B3565 C3555:G3555 C3562:G3564">
    <cfRule type="containsText" dxfId="138" priority="138" stopIfTrue="1" operator="containsText" text="f'k{kk foHkkx jktLFkku">
      <formula>NOT(ISERROR(SEARCH("f'k{kk foHkkx jktLFkku",A3549)))</formula>
    </cfRule>
    <cfRule type="containsText" dxfId="137" priority="139" stopIfTrue="1" operator="containsText" text="iw.kkZad">
      <formula>NOT(ISERROR(SEARCH("iw.kkZad",A3549)))</formula>
    </cfRule>
  </conditionalFormatting>
  <conditionalFormatting sqref="F3541 A3548 E3529:G3529 D3542 E3544 D3538:G3538 D3539:D3540 F3531 D3533:F3533 A3527:A3528 D3548 F3548 B3529:B3547 D3534:D3537 D3529:D3532 C3550:C3552">
    <cfRule type="containsText" dxfId="136" priority="137" operator="containsText" text="izkjfEHkd f'k{kk foHkkx] jktLFkku">
      <formula>NOT(ISERROR(SEARCH("izkjfEHkd f'k{kk foHkkx] jktLFkku",A3527)))</formula>
    </cfRule>
  </conditionalFormatting>
  <conditionalFormatting sqref="F3584 D3582 D3585 D3581:G3581 A3570:A3571 A3591:A3592 E3572:G3572 E3587 D3591 F3591 C3610 B3597:B3608 C3598:G3598 C3605:G3607 B3572:B3590 D3575:D3580 D3572:D3573 B3593:C3596">
    <cfRule type="cellIs" dxfId="135" priority="136" stopIfTrue="1" operator="equal">
      <formula>0</formula>
    </cfRule>
  </conditionalFormatting>
  <conditionalFormatting sqref="F3584 A3591 D3582 D3585 D3581:G3581 A3570:A3571 E3572:G3572 E3587 D3591 F3591 B3572:B3590 D3575:D3580 D3572:D3573 C3593:C3595">
    <cfRule type="containsText" dxfId="134" priority="135" stopIfTrue="1" operator="containsText" text="iw.kkZad">
      <formula>NOT(ISERROR(SEARCH("iw.kkZad",A3570)))</formula>
    </cfRule>
  </conditionalFormatting>
  <conditionalFormatting sqref="F3574 F3581 F3584 F3576 C3610 C3607:G3607 D3575:D3581 D3573">
    <cfRule type="cellIs" dxfId="133" priority="133" stopIfTrue="1" operator="equal">
      <formula>1800</formula>
    </cfRule>
    <cfRule type="cellIs" dxfId="132" priority="134" stopIfTrue="1" operator="equal">
      <formula>200</formula>
    </cfRule>
  </conditionalFormatting>
  <conditionalFormatting sqref="F3584 B3596:C3596 D3582 D3581:G3581 B3593:B3595 A3592 C3610 B3597:B3608 C3598:G3598 C3605:G3607">
    <cfRule type="containsText" dxfId="131" priority="132" stopIfTrue="1" operator="containsText" text="dsoy jktdh; fo|ky;ksa esa iz;ksx gsrq fu%'kqYd">
      <formula>NOT(ISERROR(SEARCH("dsoy jktdh; fo|ky;ksa esa iz;ksx gsrq fu%'kqYd",A3581)))</formula>
    </cfRule>
  </conditionalFormatting>
  <conditionalFormatting sqref="B3596:C3596 B3593:B3595 A3592 C3610 B3597:B3608 C3598:G3598 C3605:G3607">
    <cfRule type="containsText" dxfId="130" priority="130" stopIfTrue="1" operator="containsText" text="f'k{kk foHkkx jktLFkku">
      <formula>NOT(ISERROR(SEARCH("f'k{kk foHkkx jktLFkku",A3592)))</formula>
    </cfRule>
    <cfRule type="containsText" dxfId="129" priority="131" stopIfTrue="1" operator="containsText" text="iw.kkZad">
      <formula>NOT(ISERROR(SEARCH("iw.kkZad",A3592)))</formula>
    </cfRule>
  </conditionalFormatting>
  <conditionalFormatting sqref="F3584 A3591 E3572:G3572 D3585 E3587 D3581:G3581 D3582:D3583 F3574 D3576:F3576 A3570:A3571 D3591 F3591 B3572:B3590 D3577:D3580 D3572:D3575 C3593:C3595">
    <cfRule type="containsText" dxfId="128" priority="129" operator="containsText" text="izkjfEHkd f'k{kk foHkkx] jktLFkku">
      <formula>NOT(ISERROR(SEARCH("izkjfEHkd f'k{kk foHkkx] jktLFkku",A3570)))</formula>
    </cfRule>
  </conditionalFormatting>
  <conditionalFormatting sqref="F3627 D3625 D3628 D3624:G3624 A3613:A3614 A3634:A3635 E3615:G3615 E3630 D3634 F3634 C3653 B3640:B3651 C3641:G3641 C3648:G3650 B3615:B3633 D3618:D3623 D3615:D3616 B3636:C3639">
    <cfRule type="cellIs" dxfId="127" priority="128" stopIfTrue="1" operator="equal">
      <formula>0</formula>
    </cfRule>
  </conditionalFormatting>
  <conditionalFormatting sqref="F3627 A3634 D3625 D3628 D3624:G3624 A3613:A3614 E3615:G3615 E3630 D3634 F3634 B3615:B3633 D3618:D3623 D3615:D3616 C3636:C3638">
    <cfRule type="containsText" dxfId="126" priority="127" stopIfTrue="1" operator="containsText" text="iw.kkZad">
      <formula>NOT(ISERROR(SEARCH("iw.kkZad",A3613)))</formula>
    </cfRule>
  </conditionalFormatting>
  <conditionalFormatting sqref="F3617 F3624 F3627 F3619 C3653 C3650:G3650 D3618:D3624 D3616">
    <cfRule type="cellIs" dxfId="125" priority="125" stopIfTrue="1" operator="equal">
      <formula>1800</formula>
    </cfRule>
    <cfRule type="cellIs" dxfId="124" priority="126" stopIfTrue="1" operator="equal">
      <formula>200</formula>
    </cfRule>
  </conditionalFormatting>
  <conditionalFormatting sqref="F3627 B3639:C3639 D3625 D3624:G3624 B3636:B3638 A3635 C3653 B3640:B3651 C3641:G3641 C3648:G3650">
    <cfRule type="containsText" dxfId="123" priority="124" stopIfTrue="1" operator="containsText" text="dsoy jktdh; fo|ky;ksa esa iz;ksx gsrq fu%'kqYd">
      <formula>NOT(ISERROR(SEARCH("dsoy jktdh; fo|ky;ksa esa iz;ksx gsrq fu%'kqYd",A3624)))</formula>
    </cfRule>
  </conditionalFormatting>
  <conditionalFormatting sqref="B3639:C3639 B3636:B3638 A3635 C3653 B3640:B3651 C3641:G3641 C3648:G3650">
    <cfRule type="containsText" dxfId="122" priority="122" stopIfTrue="1" operator="containsText" text="f'k{kk foHkkx jktLFkku">
      <formula>NOT(ISERROR(SEARCH("f'k{kk foHkkx jktLFkku",A3635)))</formula>
    </cfRule>
    <cfRule type="containsText" dxfId="121" priority="123" stopIfTrue="1" operator="containsText" text="iw.kkZad">
      <formula>NOT(ISERROR(SEARCH("iw.kkZad",A3635)))</formula>
    </cfRule>
  </conditionalFormatting>
  <conditionalFormatting sqref="F3627 A3634 E3615:G3615 D3628 E3630 D3624:G3624 D3625:D3626 F3617 D3619:F3619 A3613:A3614 D3634 F3634 B3615:B3633 D3620:D3623 D3615:D3618 C3636:C3638">
    <cfRule type="containsText" dxfId="120" priority="121" operator="containsText" text="izkjfEHkd f'k{kk foHkkx] jktLFkku">
      <formula>NOT(ISERROR(SEARCH("izkjfEHkd f'k{kk foHkkx] jktLFkku",A3613)))</formula>
    </cfRule>
  </conditionalFormatting>
  <conditionalFormatting sqref="F3670 D3668 D3671 D3667:G3667 A3656:A3657 A3677:A3678 E3658:G3658 E3673 D3677 F3677 C3696 B3683:B3694 C3684:G3684 C3691:G3693 B3658:B3676 D3661:D3666 D3658:D3659 B3679:C3682">
    <cfRule type="cellIs" dxfId="119" priority="120" stopIfTrue="1" operator="equal">
      <formula>0</formula>
    </cfRule>
  </conditionalFormatting>
  <conditionalFormatting sqref="F3670 A3677 D3668 D3671 D3667:G3667 A3656:A3657 E3658:G3658 E3673 D3677 F3677 B3658:B3676 D3661:D3666 D3658:D3659 C3679:C3681">
    <cfRule type="containsText" dxfId="118" priority="119" stopIfTrue="1" operator="containsText" text="iw.kkZad">
      <formula>NOT(ISERROR(SEARCH("iw.kkZad",A3656)))</formula>
    </cfRule>
  </conditionalFormatting>
  <conditionalFormatting sqref="F3660 F3667 F3670 F3662 C3696 C3693:G3693 D3661:D3667 D3659">
    <cfRule type="cellIs" dxfId="117" priority="117" stopIfTrue="1" operator="equal">
      <formula>1800</formula>
    </cfRule>
    <cfRule type="cellIs" dxfId="116" priority="118" stopIfTrue="1" operator="equal">
      <formula>200</formula>
    </cfRule>
  </conditionalFormatting>
  <conditionalFormatting sqref="F3670 B3682:C3682 D3668 D3667:G3667 B3679:B3681 A3678 C3696 B3683:B3694 C3684:G3684 C3691:G3693">
    <cfRule type="containsText" dxfId="115" priority="116" stopIfTrue="1" operator="containsText" text="dsoy jktdh; fo|ky;ksa esa iz;ksx gsrq fu%'kqYd">
      <formula>NOT(ISERROR(SEARCH("dsoy jktdh; fo|ky;ksa esa iz;ksx gsrq fu%'kqYd",A3667)))</formula>
    </cfRule>
  </conditionalFormatting>
  <conditionalFormatting sqref="B3682:C3682 B3679:B3681 A3678 C3696 B3683:B3694 C3684:G3684 C3691:G3693">
    <cfRule type="containsText" dxfId="114" priority="114" stopIfTrue="1" operator="containsText" text="f'k{kk foHkkx jktLFkku">
      <formula>NOT(ISERROR(SEARCH("f'k{kk foHkkx jktLFkku",A3678)))</formula>
    </cfRule>
    <cfRule type="containsText" dxfId="113" priority="115" stopIfTrue="1" operator="containsText" text="iw.kkZad">
      <formula>NOT(ISERROR(SEARCH("iw.kkZad",A3678)))</formula>
    </cfRule>
  </conditionalFormatting>
  <conditionalFormatting sqref="F3670 A3677 E3658:G3658 D3671 E3673 D3667:G3667 D3668:D3669 F3660 D3662:F3662 A3656:A3657 D3677 F3677 B3658:B3676 D3663:D3666 D3658:D3661 C3679:C3681">
    <cfRule type="containsText" dxfId="112" priority="113" operator="containsText" text="izkjfEHkd f'k{kk foHkkx] jktLFkku">
      <formula>NOT(ISERROR(SEARCH("izkjfEHkd f'k{kk foHkkx] jktLFkku",A3656)))</formula>
    </cfRule>
  </conditionalFormatting>
  <conditionalFormatting sqref="F3713 D3711 D3714 D3710:G3710 A3699:A3700 A3720:A3721 E3701:G3701 E3716 D3720 F3720 C3739 B3726:B3737 C3727:G3727 C3734:G3736 B3701:B3719 D3704:D3709 D3701:D3702 B3722:C3725">
    <cfRule type="cellIs" dxfId="111" priority="112" stopIfTrue="1" operator="equal">
      <formula>0</formula>
    </cfRule>
  </conditionalFormatting>
  <conditionalFormatting sqref="F3713 A3720 D3711 D3714 D3710:G3710 A3699:A3700 E3701:G3701 E3716 D3720 F3720 B3701:B3719 D3704:D3709 D3701:D3702 C3722:C3724">
    <cfRule type="containsText" dxfId="110" priority="111" stopIfTrue="1" operator="containsText" text="iw.kkZad">
      <formula>NOT(ISERROR(SEARCH("iw.kkZad",A3699)))</formula>
    </cfRule>
  </conditionalFormatting>
  <conditionalFormatting sqref="F3703 F3710 F3713 F3705 C3739 C3736:G3736 D3704:D3710 D3702">
    <cfRule type="cellIs" dxfId="109" priority="109" stopIfTrue="1" operator="equal">
      <formula>1800</formula>
    </cfRule>
    <cfRule type="cellIs" dxfId="108" priority="110" stopIfTrue="1" operator="equal">
      <formula>200</formula>
    </cfRule>
  </conditionalFormatting>
  <conditionalFormatting sqref="F3713 B3725:C3725 D3711 D3710:G3710 B3722:B3724 A3721 C3739 B3726:B3737 C3727:G3727 C3734:G3736">
    <cfRule type="containsText" dxfId="107" priority="108" stopIfTrue="1" operator="containsText" text="dsoy jktdh; fo|ky;ksa esa iz;ksx gsrq fu%'kqYd">
      <formula>NOT(ISERROR(SEARCH("dsoy jktdh; fo|ky;ksa esa iz;ksx gsrq fu%'kqYd",A3710)))</formula>
    </cfRule>
  </conditionalFormatting>
  <conditionalFormatting sqref="B3725:C3725 B3722:B3724 A3721 C3739 B3726:B3737 C3727:G3727 C3734:G3736">
    <cfRule type="containsText" dxfId="106" priority="106" stopIfTrue="1" operator="containsText" text="f'k{kk foHkkx jktLFkku">
      <formula>NOT(ISERROR(SEARCH("f'k{kk foHkkx jktLFkku",A3721)))</formula>
    </cfRule>
    <cfRule type="containsText" dxfId="105" priority="107" stopIfTrue="1" operator="containsText" text="iw.kkZad">
      <formula>NOT(ISERROR(SEARCH("iw.kkZad",A3721)))</formula>
    </cfRule>
  </conditionalFormatting>
  <conditionalFormatting sqref="F3713 A3720 E3701:G3701 D3714 E3716 D3710:G3710 D3711:D3712 F3703 D3705:F3705 A3699:A3700 D3720 F3720 B3701:B3719 D3706:D3709 D3701:D3704 C3722:C3724">
    <cfRule type="containsText" dxfId="104" priority="105" operator="containsText" text="izkjfEHkd f'k{kk foHkkx] jktLFkku">
      <formula>NOT(ISERROR(SEARCH("izkjfEHkd f'k{kk foHkkx] jktLFkku",A3699)))</formula>
    </cfRule>
  </conditionalFormatting>
  <conditionalFormatting sqref="F3756 D3754 D3757 D3753:G3753 A3742:A3743 A3763:A3764 E3744:G3744 E3759 D3763 F3763 C3782 B3769:B3780 C3770:G3770 C3777:G3779 B3744:B3762 D3747:D3752 D3744:D3745 B3765:C3768">
    <cfRule type="cellIs" dxfId="103" priority="104" stopIfTrue="1" operator="equal">
      <formula>0</formula>
    </cfRule>
  </conditionalFormatting>
  <conditionalFormatting sqref="F3756 A3763 D3754 D3757 D3753:G3753 A3742:A3743 E3744:G3744 E3759 D3763 F3763 B3744:B3762 D3747:D3752 D3744:D3745 C3765:C3767">
    <cfRule type="containsText" dxfId="102" priority="103" stopIfTrue="1" operator="containsText" text="iw.kkZad">
      <formula>NOT(ISERROR(SEARCH("iw.kkZad",A3742)))</formula>
    </cfRule>
  </conditionalFormatting>
  <conditionalFormatting sqref="F3746 F3753 F3756 F3748 C3782 C3779:G3779 D3747:D3753 D3745">
    <cfRule type="cellIs" dxfId="101" priority="101" stopIfTrue="1" operator="equal">
      <formula>1800</formula>
    </cfRule>
    <cfRule type="cellIs" dxfId="100" priority="102" stopIfTrue="1" operator="equal">
      <formula>200</formula>
    </cfRule>
  </conditionalFormatting>
  <conditionalFormatting sqref="F3756 B3768:C3768 D3754 D3753:G3753 B3765:B3767 A3764 C3782 B3769:B3780 C3770:G3770 C3777:G3779">
    <cfRule type="containsText" dxfId="99" priority="100" stopIfTrue="1" operator="containsText" text="dsoy jktdh; fo|ky;ksa esa iz;ksx gsrq fu%'kqYd">
      <formula>NOT(ISERROR(SEARCH("dsoy jktdh; fo|ky;ksa esa iz;ksx gsrq fu%'kqYd",A3753)))</formula>
    </cfRule>
  </conditionalFormatting>
  <conditionalFormatting sqref="B3768:C3768 B3765:B3767 A3764 C3782 B3769:B3780 C3770:G3770 C3777:G3779">
    <cfRule type="containsText" dxfId="98" priority="98" stopIfTrue="1" operator="containsText" text="f'k{kk foHkkx jktLFkku">
      <formula>NOT(ISERROR(SEARCH("f'k{kk foHkkx jktLFkku",A3764)))</formula>
    </cfRule>
    <cfRule type="containsText" dxfId="97" priority="99" stopIfTrue="1" operator="containsText" text="iw.kkZad">
      <formula>NOT(ISERROR(SEARCH("iw.kkZad",A3764)))</formula>
    </cfRule>
  </conditionalFormatting>
  <conditionalFormatting sqref="F3756 A3763 E3744:G3744 D3757 E3759 D3753:G3753 D3754:D3755 F3746 D3748:F3748 A3742:A3743 D3763 F3763 B3744:B3762 D3749:D3752 D3744:D3747 C3765:C3767">
    <cfRule type="containsText" dxfId="96" priority="97" operator="containsText" text="izkjfEHkd f'k{kk foHkkx] jktLFkku">
      <formula>NOT(ISERROR(SEARCH("izkjfEHkd f'k{kk foHkkx] jktLFkku",A3742)))</formula>
    </cfRule>
  </conditionalFormatting>
  <conditionalFormatting sqref="F3799 D3797 D3800 D3796:G3796 A3785:A3786 A3806:A3807 E3787:G3787 E3802 D3806 F3806 C3825 B3812:B3823 C3813:G3813 C3820:G3822 B3787:B3805 D3790:D3795 D3787:D3788 B3808:C3811">
    <cfRule type="cellIs" dxfId="95" priority="96" stopIfTrue="1" operator="equal">
      <formula>0</formula>
    </cfRule>
  </conditionalFormatting>
  <conditionalFormatting sqref="F3799 A3806 D3797 D3800 D3796:G3796 A3785:A3786 E3787:G3787 E3802 D3806 F3806 B3787:B3805 D3790:D3795 D3787:D3788 C3808:C3810">
    <cfRule type="containsText" dxfId="94" priority="95" stopIfTrue="1" operator="containsText" text="iw.kkZad">
      <formula>NOT(ISERROR(SEARCH("iw.kkZad",A3785)))</formula>
    </cfRule>
  </conditionalFormatting>
  <conditionalFormatting sqref="F3789 F3796 F3799 F3791 C3825 C3822:G3822 D3790:D3796 D3788">
    <cfRule type="cellIs" dxfId="93" priority="93" stopIfTrue="1" operator="equal">
      <formula>1800</formula>
    </cfRule>
    <cfRule type="cellIs" dxfId="92" priority="94" stopIfTrue="1" operator="equal">
      <formula>200</formula>
    </cfRule>
  </conditionalFormatting>
  <conditionalFormatting sqref="F3799 B3811:C3811 D3797 D3796:G3796 B3808:B3810 A3807 C3825 B3812:B3823 C3813:G3813 C3820:G3822">
    <cfRule type="containsText" dxfId="91" priority="92" stopIfTrue="1" operator="containsText" text="dsoy jktdh; fo|ky;ksa esa iz;ksx gsrq fu%'kqYd">
      <formula>NOT(ISERROR(SEARCH("dsoy jktdh; fo|ky;ksa esa iz;ksx gsrq fu%'kqYd",A3796)))</formula>
    </cfRule>
  </conditionalFormatting>
  <conditionalFormatting sqref="B3811:C3811 B3808:B3810 A3807 C3825 B3812:B3823 C3813:G3813 C3820:G3822">
    <cfRule type="containsText" dxfId="90" priority="90" stopIfTrue="1" operator="containsText" text="f'k{kk foHkkx jktLFkku">
      <formula>NOT(ISERROR(SEARCH("f'k{kk foHkkx jktLFkku",A3807)))</formula>
    </cfRule>
    <cfRule type="containsText" dxfId="89" priority="91" stopIfTrue="1" operator="containsText" text="iw.kkZad">
      <formula>NOT(ISERROR(SEARCH("iw.kkZad",A3807)))</formula>
    </cfRule>
  </conditionalFormatting>
  <conditionalFormatting sqref="F3799 A3806 E3787:G3787 D3800 E3802 D3796:G3796 D3797:D3798 F3789 D3791:F3791 A3785:A3786 D3806 F3806 B3787:B3805 D3792:D3795 D3787:D3790 C3808:C3810">
    <cfRule type="containsText" dxfId="88" priority="89" operator="containsText" text="izkjfEHkd f'k{kk foHkkx] jktLFkku">
      <formula>NOT(ISERROR(SEARCH("izkjfEHkd f'k{kk foHkkx] jktLFkku",A3785)))</formula>
    </cfRule>
  </conditionalFormatting>
  <conditionalFormatting sqref="F3842 D3840 D3843 D3839:G3839 A3828:A3829 A3849:A3850 E3830:G3830 E3845 D3849 F3849 C3868 B3855:B3866 C3856:G3856 C3863:G3865 B3830:B3848 D3833:D3838 D3830:D3831 B3851:C3854">
    <cfRule type="cellIs" dxfId="87" priority="88" stopIfTrue="1" operator="equal">
      <formula>0</formula>
    </cfRule>
  </conditionalFormatting>
  <conditionalFormatting sqref="F3842 A3849 D3840 D3843 D3839:G3839 A3828:A3829 E3830:G3830 E3845 D3849 F3849 B3830:B3848 D3833:D3838 D3830:D3831 C3851:C3853">
    <cfRule type="containsText" dxfId="86" priority="87" stopIfTrue="1" operator="containsText" text="iw.kkZad">
      <formula>NOT(ISERROR(SEARCH("iw.kkZad",A3828)))</formula>
    </cfRule>
  </conditionalFormatting>
  <conditionalFormatting sqref="F3832 F3839 F3842 F3834 C3868 C3865:G3865 D3833:D3839 D3831">
    <cfRule type="cellIs" dxfId="85" priority="85" stopIfTrue="1" operator="equal">
      <formula>1800</formula>
    </cfRule>
    <cfRule type="cellIs" dxfId="84" priority="86" stopIfTrue="1" operator="equal">
      <formula>200</formula>
    </cfRule>
  </conditionalFormatting>
  <conditionalFormatting sqref="F3842 B3854:C3854 D3840 D3839:G3839 B3851:B3853 A3850 C3868 B3855:B3866 C3856:G3856 C3863:G3865">
    <cfRule type="containsText" dxfId="83" priority="84" stopIfTrue="1" operator="containsText" text="dsoy jktdh; fo|ky;ksa esa iz;ksx gsrq fu%'kqYd">
      <formula>NOT(ISERROR(SEARCH("dsoy jktdh; fo|ky;ksa esa iz;ksx gsrq fu%'kqYd",A3839)))</formula>
    </cfRule>
  </conditionalFormatting>
  <conditionalFormatting sqref="B3854:C3854 B3851:B3853 A3850 C3868 B3855:B3866 C3856:G3856 C3863:G3865">
    <cfRule type="containsText" dxfId="82" priority="82" stopIfTrue="1" operator="containsText" text="f'k{kk foHkkx jktLFkku">
      <formula>NOT(ISERROR(SEARCH("f'k{kk foHkkx jktLFkku",A3850)))</formula>
    </cfRule>
    <cfRule type="containsText" dxfId="81" priority="83" stopIfTrue="1" operator="containsText" text="iw.kkZad">
      <formula>NOT(ISERROR(SEARCH("iw.kkZad",A3850)))</formula>
    </cfRule>
  </conditionalFormatting>
  <conditionalFormatting sqref="F3842 A3849 E3830:G3830 D3843 E3845 D3839:G3839 D3840:D3841 F3832 D3834:F3834 A3828:A3829 D3849 F3849 B3830:B3848 D3835:D3838 D3830:D3833 C3851:C3853">
    <cfRule type="containsText" dxfId="80" priority="81" operator="containsText" text="izkjfEHkd f'k{kk foHkkx] jktLFkku">
      <formula>NOT(ISERROR(SEARCH("izkjfEHkd f'k{kk foHkkx] jktLFkku",A3828)))</formula>
    </cfRule>
  </conditionalFormatting>
  <conditionalFormatting sqref="F3885 D3883 D3886 D3882:G3882 A3871:A3872 A3892:A3893 E3873:G3873 E3888 D3892 F3892 C3911 B3898:B3909 C3899:G3899 C3906:G3908 B3873:B3891 D3876:D3881 D3873:D3874 B3894:C3897">
    <cfRule type="cellIs" dxfId="79" priority="80" stopIfTrue="1" operator="equal">
      <formula>0</formula>
    </cfRule>
  </conditionalFormatting>
  <conditionalFormatting sqref="F3885 A3892 D3883 D3886 D3882:G3882 A3871:A3872 E3873:G3873 E3888 D3892 F3892 B3873:B3891 D3876:D3881 D3873:D3874 C3894:C3896">
    <cfRule type="containsText" dxfId="78" priority="79" stopIfTrue="1" operator="containsText" text="iw.kkZad">
      <formula>NOT(ISERROR(SEARCH("iw.kkZad",A3871)))</formula>
    </cfRule>
  </conditionalFormatting>
  <conditionalFormatting sqref="F3875 F3882 F3885 F3877 C3911 C3908:G3908 D3876:D3882 D3874">
    <cfRule type="cellIs" dxfId="77" priority="77" stopIfTrue="1" operator="equal">
      <formula>1800</formula>
    </cfRule>
    <cfRule type="cellIs" dxfId="76" priority="78" stopIfTrue="1" operator="equal">
      <formula>200</formula>
    </cfRule>
  </conditionalFormatting>
  <conditionalFormatting sqref="F3885 B3897:C3897 D3883 D3882:G3882 B3894:B3896 A3893 C3911 B3898:B3909 C3899:G3899 C3906:G3908">
    <cfRule type="containsText" dxfId="75" priority="76" stopIfTrue="1" operator="containsText" text="dsoy jktdh; fo|ky;ksa esa iz;ksx gsrq fu%'kqYd">
      <formula>NOT(ISERROR(SEARCH("dsoy jktdh; fo|ky;ksa esa iz;ksx gsrq fu%'kqYd",A3882)))</formula>
    </cfRule>
  </conditionalFormatting>
  <conditionalFormatting sqref="B3897:C3897 B3894:B3896 A3893 C3911 B3898:B3909 C3899:G3899 C3906:G3908">
    <cfRule type="containsText" dxfId="74" priority="74" stopIfTrue="1" operator="containsText" text="f'k{kk foHkkx jktLFkku">
      <formula>NOT(ISERROR(SEARCH("f'k{kk foHkkx jktLFkku",A3893)))</formula>
    </cfRule>
    <cfRule type="containsText" dxfId="73" priority="75" stopIfTrue="1" operator="containsText" text="iw.kkZad">
      <formula>NOT(ISERROR(SEARCH("iw.kkZad",A3893)))</formula>
    </cfRule>
  </conditionalFormatting>
  <conditionalFormatting sqref="F3885 A3892 E3873:G3873 D3886 E3888 D3882:G3882 D3883:D3884 F3875 D3877:F3877 A3871:A3872 D3892 F3892 B3873:B3891 D3878:D3881 D3873:D3876 C3894:C3896">
    <cfRule type="containsText" dxfId="72" priority="73" operator="containsText" text="izkjfEHkd f'k{kk foHkkx] jktLFkku">
      <formula>NOT(ISERROR(SEARCH("izkjfEHkd f'k{kk foHkkx] jktLFkku",A3871)))</formula>
    </cfRule>
  </conditionalFormatting>
  <conditionalFormatting sqref="F3928 D3926 D3929 D3925:G3925 A3914:A3915 A3935:A3936 E3916:G3916 E3931 D3935 F3935 C3954 B3941:B3952 C3942:G3942 C3949:G3951 B3916:B3934 D3919:D3924 D3916:D3917 B3937:C3940">
    <cfRule type="cellIs" dxfId="71" priority="72" stopIfTrue="1" operator="equal">
      <formula>0</formula>
    </cfRule>
  </conditionalFormatting>
  <conditionalFormatting sqref="F3928 A3935 D3926 D3929 D3925:G3925 A3914:A3915 E3916:G3916 E3931 D3935 F3935 B3916:B3934 D3919:D3924 D3916:D3917 C3937:C3939">
    <cfRule type="containsText" dxfId="70" priority="71" stopIfTrue="1" operator="containsText" text="iw.kkZad">
      <formula>NOT(ISERROR(SEARCH("iw.kkZad",A3914)))</formula>
    </cfRule>
  </conditionalFormatting>
  <conditionalFormatting sqref="F3918 F3925 F3928 F3920 C3954 C3951:G3951 D3919:D3925 D3917">
    <cfRule type="cellIs" dxfId="69" priority="69" stopIfTrue="1" operator="equal">
      <formula>1800</formula>
    </cfRule>
    <cfRule type="cellIs" dxfId="68" priority="70" stopIfTrue="1" operator="equal">
      <formula>200</formula>
    </cfRule>
  </conditionalFormatting>
  <conditionalFormatting sqref="F3928 B3940:C3940 D3926 D3925:G3925 B3937:B3939 A3936 C3954 B3941:B3952 C3942:G3942 C3949:G3951">
    <cfRule type="containsText" dxfId="67" priority="68" stopIfTrue="1" operator="containsText" text="dsoy jktdh; fo|ky;ksa esa iz;ksx gsrq fu%'kqYd">
      <formula>NOT(ISERROR(SEARCH("dsoy jktdh; fo|ky;ksa esa iz;ksx gsrq fu%'kqYd",A3925)))</formula>
    </cfRule>
  </conditionalFormatting>
  <conditionalFormatting sqref="B3940:C3940 B3937:B3939 A3936 C3954 B3941:B3952 C3942:G3942 C3949:G3951">
    <cfRule type="containsText" dxfId="66" priority="66" stopIfTrue="1" operator="containsText" text="f'k{kk foHkkx jktLFkku">
      <formula>NOT(ISERROR(SEARCH("f'k{kk foHkkx jktLFkku",A3936)))</formula>
    </cfRule>
    <cfRule type="containsText" dxfId="65" priority="67" stopIfTrue="1" operator="containsText" text="iw.kkZad">
      <formula>NOT(ISERROR(SEARCH("iw.kkZad",A3936)))</formula>
    </cfRule>
  </conditionalFormatting>
  <conditionalFormatting sqref="F3928 A3935 E3916:G3916 D3929 E3931 D3925:G3925 D3926:D3927 F3918 D3920:F3920 A3914:A3915 D3935 F3935 B3916:B3934 D3921:D3924 D3916:D3919 C3937:C3939">
    <cfRule type="containsText" dxfId="64" priority="65" operator="containsText" text="izkjfEHkd f'k{kk foHkkx] jktLFkku">
      <formula>NOT(ISERROR(SEARCH("izkjfEHkd f'k{kk foHkkx] jktLFkku",A3914)))</formula>
    </cfRule>
  </conditionalFormatting>
  <conditionalFormatting sqref="F3971 D3969 D3972 D3968:G3968 A3957:A3958 A3978:A3979 E3959:G3959 E3974 D3978 F3978 C3997 B3984:B3995 C3985:G3985 C3992:G3994 B3959:B3977 D3962:D3967 D3959:D3960 B3980:C3983">
    <cfRule type="cellIs" dxfId="63" priority="64" stopIfTrue="1" operator="equal">
      <formula>0</formula>
    </cfRule>
  </conditionalFormatting>
  <conditionalFormatting sqref="F3971 A3978 D3969 D3972 D3968:G3968 A3957:A3958 E3959:G3959 E3974 D3978 F3978 B3959:B3977 D3962:D3967 D3959:D3960 C3980:C3982">
    <cfRule type="containsText" dxfId="62" priority="63" stopIfTrue="1" operator="containsText" text="iw.kkZad">
      <formula>NOT(ISERROR(SEARCH("iw.kkZad",A3957)))</formula>
    </cfRule>
  </conditionalFormatting>
  <conditionalFormatting sqref="F3961 F3968 F3971 F3963 C3997 C3994:G3994 D3962:D3968 D3960">
    <cfRule type="cellIs" dxfId="61" priority="61" stopIfTrue="1" operator="equal">
      <formula>1800</formula>
    </cfRule>
    <cfRule type="cellIs" dxfId="60" priority="62" stopIfTrue="1" operator="equal">
      <formula>200</formula>
    </cfRule>
  </conditionalFormatting>
  <conditionalFormatting sqref="F3971 B3983:C3983 D3969 D3968:G3968 B3980:B3982 A3979 C3997 B3984:B3995 C3985:G3985 C3992:G3994">
    <cfRule type="containsText" dxfId="59" priority="60" stopIfTrue="1" operator="containsText" text="dsoy jktdh; fo|ky;ksa esa iz;ksx gsrq fu%'kqYd">
      <formula>NOT(ISERROR(SEARCH("dsoy jktdh; fo|ky;ksa esa iz;ksx gsrq fu%'kqYd",A3968)))</formula>
    </cfRule>
  </conditionalFormatting>
  <conditionalFormatting sqref="B3983:C3983 B3980:B3982 A3979 C3997 B3984:B3995 C3985:G3985 C3992:G3994">
    <cfRule type="containsText" dxfId="58" priority="58" stopIfTrue="1" operator="containsText" text="f'k{kk foHkkx jktLFkku">
      <formula>NOT(ISERROR(SEARCH("f'k{kk foHkkx jktLFkku",A3979)))</formula>
    </cfRule>
    <cfRule type="containsText" dxfId="57" priority="59" stopIfTrue="1" operator="containsText" text="iw.kkZad">
      <formula>NOT(ISERROR(SEARCH("iw.kkZad",A3979)))</formula>
    </cfRule>
  </conditionalFormatting>
  <conditionalFormatting sqref="F3971 A3978 E3959:G3959 D3972 E3974 D3968:G3968 D3969:D3970 F3961 D3963:F3963 A3957:A3958 D3978 F3978 B3959:B3977 D3964:D3967 D3959:D3962 C3980:C3982">
    <cfRule type="containsText" dxfId="56" priority="57" operator="containsText" text="izkjfEHkd f'k{kk foHkkx] jktLFkku">
      <formula>NOT(ISERROR(SEARCH("izkjfEHkd f'k{kk foHkkx] jktLFkku",A3957)))</formula>
    </cfRule>
  </conditionalFormatting>
  <conditionalFormatting sqref="F4014 D4012 D4015 D4011:G4011 A4000:A4001 A4021:A4022 E4002:G4002 E4017 D4021 F4021 C4040 B4027:B4038 C4028:G4028 C4035:G4037 B4002:B4020 D4005:D4010 D4002:D4003 B4023:C4026">
    <cfRule type="cellIs" dxfId="55" priority="56" stopIfTrue="1" operator="equal">
      <formula>0</formula>
    </cfRule>
  </conditionalFormatting>
  <conditionalFormatting sqref="F4014 A4021 D4012 D4015 D4011:G4011 A4000:A4001 E4002:G4002 E4017 D4021 F4021 B4002:B4020 D4005:D4010 D4002:D4003 C4023:C4025">
    <cfRule type="containsText" dxfId="54" priority="55" stopIfTrue="1" operator="containsText" text="iw.kkZad">
      <formula>NOT(ISERROR(SEARCH("iw.kkZad",A4000)))</formula>
    </cfRule>
  </conditionalFormatting>
  <conditionalFormatting sqref="F4004 F4011 F4014 F4006 C4040 C4037:G4037 D4005:D4011 D4003">
    <cfRule type="cellIs" dxfId="53" priority="53" stopIfTrue="1" operator="equal">
      <formula>1800</formula>
    </cfRule>
    <cfRule type="cellIs" dxfId="52" priority="54" stopIfTrue="1" operator="equal">
      <formula>200</formula>
    </cfRule>
  </conditionalFormatting>
  <conditionalFormatting sqref="F4014 B4026:C4026 D4012 D4011:G4011 B4023:B4025 A4022 C4040 B4027:B4038 C4028:G4028 C4035:G4037">
    <cfRule type="containsText" dxfId="51" priority="52" stopIfTrue="1" operator="containsText" text="dsoy jktdh; fo|ky;ksa esa iz;ksx gsrq fu%'kqYd">
      <formula>NOT(ISERROR(SEARCH("dsoy jktdh; fo|ky;ksa esa iz;ksx gsrq fu%'kqYd",A4011)))</formula>
    </cfRule>
  </conditionalFormatting>
  <conditionalFormatting sqref="B4026:C4026 B4023:B4025 A4022 C4040 B4027:B4038 C4028:G4028 C4035:G4037">
    <cfRule type="containsText" dxfId="50" priority="50" stopIfTrue="1" operator="containsText" text="f'k{kk foHkkx jktLFkku">
      <formula>NOT(ISERROR(SEARCH("f'k{kk foHkkx jktLFkku",A4022)))</formula>
    </cfRule>
    <cfRule type="containsText" dxfId="49" priority="51" stopIfTrue="1" operator="containsText" text="iw.kkZad">
      <formula>NOT(ISERROR(SEARCH("iw.kkZad",A4022)))</formula>
    </cfRule>
  </conditionalFormatting>
  <conditionalFormatting sqref="F4014 A4021 E4002:G4002 D4015 E4017 D4011:G4011 D4012:D4013 F4004 D4006:F4006 A4000:A4001 D4021 F4021 B4002:B4020 D4007:D4010 D4002:D4005 C4023:C4025">
    <cfRule type="containsText" dxfId="48" priority="49" operator="containsText" text="izkjfEHkd f'k{kk foHkkx] jktLFkku">
      <formula>NOT(ISERROR(SEARCH("izkjfEHkd f'k{kk foHkkx] jktLFkku",A4000)))</formula>
    </cfRule>
  </conditionalFormatting>
  <conditionalFormatting sqref="F4057 D4055 D4058 D4054:G4054 A4043:A4044 A4064:A4065 E4045:G4045 E4060 D4064 F4064 C4083 B4070:B4081 C4071:G4071 C4078:G4080 B4045:B4063 D4048:D4053 D4045:D4046 B4066:C4069">
    <cfRule type="cellIs" dxfId="47" priority="48" stopIfTrue="1" operator="equal">
      <formula>0</formula>
    </cfRule>
  </conditionalFormatting>
  <conditionalFormatting sqref="F4057 A4064 D4055 D4058 D4054:G4054 A4043:A4044 E4045:G4045 E4060 D4064 F4064 B4045:B4063 D4048:D4053 D4045:D4046 C4066:C4068">
    <cfRule type="containsText" dxfId="46" priority="47" stopIfTrue="1" operator="containsText" text="iw.kkZad">
      <formula>NOT(ISERROR(SEARCH("iw.kkZad",A4043)))</formula>
    </cfRule>
  </conditionalFormatting>
  <conditionalFormatting sqref="F4047 F4054 F4057 F4049 C4083 C4080:G4080 D4048:D4054 D4046">
    <cfRule type="cellIs" dxfId="45" priority="45" stopIfTrue="1" operator="equal">
      <formula>1800</formula>
    </cfRule>
    <cfRule type="cellIs" dxfId="44" priority="46" stopIfTrue="1" operator="equal">
      <formula>200</formula>
    </cfRule>
  </conditionalFormatting>
  <conditionalFormatting sqref="F4057 B4069:C4069 D4055 D4054:G4054 B4066:B4068 A4065 C4083 B4070:B4081 C4071:G4071 C4078:G4080">
    <cfRule type="containsText" dxfId="43" priority="44" stopIfTrue="1" operator="containsText" text="dsoy jktdh; fo|ky;ksa esa iz;ksx gsrq fu%'kqYd">
      <formula>NOT(ISERROR(SEARCH("dsoy jktdh; fo|ky;ksa esa iz;ksx gsrq fu%'kqYd",A4054)))</formula>
    </cfRule>
  </conditionalFormatting>
  <conditionalFormatting sqref="B4069:C4069 B4066:B4068 A4065 C4083 B4070:B4081 C4071:G4071 C4078:G4080">
    <cfRule type="containsText" dxfId="42" priority="42" stopIfTrue="1" operator="containsText" text="f'k{kk foHkkx jktLFkku">
      <formula>NOT(ISERROR(SEARCH("f'k{kk foHkkx jktLFkku",A4065)))</formula>
    </cfRule>
    <cfRule type="containsText" dxfId="41" priority="43" stopIfTrue="1" operator="containsText" text="iw.kkZad">
      <formula>NOT(ISERROR(SEARCH("iw.kkZad",A4065)))</formula>
    </cfRule>
  </conditionalFormatting>
  <conditionalFormatting sqref="F4057 A4064 E4045:G4045 D4058 E4060 D4054:G4054 D4055:D4056 F4047 D4049:F4049 A4043:A4044 D4064 F4064 B4045:B4063 D4050:D4053 D4045:D4048 C4066:C4068">
    <cfRule type="containsText" dxfId="40" priority="41" operator="containsText" text="izkjfEHkd f'k{kk foHkkx] jktLFkku">
      <formula>NOT(ISERROR(SEARCH("izkjfEHkd f'k{kk foHkkx] jktLFkku",A4043)))</formula>
    </cfRule>
  </conditionalFormatting>
  <conditionalFormatting sqref="F4100 D4098 D4101 D4097:G4097 A4086:A4087 A4107:A4108 E4088:G4088 E4103 D4107 F4107 C4126 B4113:B4124 C4114:G4114 C4121:G4123 B4088:B4106 D4091:D4096 D4088:D4089 B4109:C4112">
    <cfRule type="cellIs" dxfId="39" priority="40" stopIfTrue="1" operator="equal">
      <formula>0</formula>
    </cfRule>
  </conditionalFormatting>
  <conditionalFormatting sqref="F4100 A4107 D4098 D4101 D4097:G4097 A4086:A4087 E4088:G4088 E4103 D4107 F4107 B4088:B4106 D4091:D4096 D4088:D4089 C4109:C4111">
    <cfRule type="containsText" dxfId="38" priority="39" stopIfTrue="1" operator="containsText" text="iw.kkZad">
      <formula>NOT(ISERROR(SEARCH("iw.kkZad",A4086)))</formula>
    </cfRule>
  </conditionalFormatting>
  <conditionalFormatting sqref="F4090 F4097 F4100 F4092 C4126 C4123:G4123 D4091:D4097 D4089">
    <cfRule type="cellIs" dxfId="37" priority="37" stopIfTrue="1" operator="equal">
      <formula>1800</formula>
    </cfRule>
    <cfRule type="cellIs" dxfId="36" priority="38" stopIfTrue="1" operator="equal">
      <formula>200</formula>
    </cfRule>
  </conditionalFormatting>
  <conditionalFormatting sqref="F4100 B4112:C4112 D4098 D4097:G4097 B4109:B4111 A4108 C4126 B4113:B4124 C4114:G4114 C4121:G4123">
    <cfRule type="containsText" dxfId="35" priority="36" stopIfTrue="1" operator="containsText" text="dsoy jktdh; fo|ky;ksa esa iz;ksx gsrq fu%'kqYd">
      <formula>NOT(ISERROR(SEARCH("dsoy jktdh; fo|ky;ksa esa iz;ksx gsrq fu%'kqYd",A4097)))</formula>
    </cfRule>
  </conditionalFormatting>
  <conditionalFormatting sqref="B4112:C4112 B4109:B4111 A4108 C4126 B4113:B4124 C4114:G4114 C4121:G4123">
    <cfRule type="containsText" dxfId="34" priority="34" stopIfTrue="1" operator="containsText" text="f'k{kk foHkkx jktLFkku">
      <formula>NOT(ISERROR(SEARCH("f'k{kk foHkkx jktLFkku",A4108)))</formula>
    </cfRule>
    <cfRule type="containsText" dxfId="33" priority="35" stopIfTrue="1" operator="containsText" text="iw.kkZad">
      <formula>NOT(ISERROR(SEARCH("iw.kkZad",A4108)))</formula>
    </cfRule>
  </conditionalFormatting>
  <conditionalFormatting sqref="F4100 A4107 E4088:G4088 D4101 E4103 D4097:G4097 D4098:D4099 F4090 D4092:F4092 A4086:A4087 D4107 F4107 B4088:B4106 D4093:D4096 D4088:D4091 C4109:C4111">
    <cfRule type="containsText" dxfId="32" priority="33" operator="containsText" text="izkjfEHkd f'k{kk foHkkx] jktLFkku">
      <formula>NOT(ISERROR(SEARCH("izkjfEHkd f'k{kk foHkkx] jktLFkku",A4086)))</formula>
    </cfRule>
  </conditionalFormatting>
  <conditionalFormatting sqref="F4143 D4141 D4144 D4140:G4140 A4129:A4130 A4150:A4151 E4131:G4131 E4146 D4150 F4150 C4169 B4156:B4167 C4157:G4157 C4164:G4166 B4131:B4149 D4134:D4139 D4131:D4132 B4152:C4155">
    <cfRule type="cellIs" dxfId="31" priority="32" stopIfTrue="1" operator="equal">
      <formula>0</formula>
    </cfRule>
  </conditionalFormatting>
  <conditionalFormatting sqref="F4143 A4150 D4141 D4144 D4140:G4140 A4129:A4130 E4131:G4131 E4146 D4150 F4150 B4131:B4149 D4134:D4139 D4131:D4132 C4152:C4154">
    <cfRule type="containsText" dxfId="30" priority="31" stopIfTrue="1" operator="containsText" text="iw.kkZad">
      <formula>NOT(ISERROR(SEARCH("iw.kkZad",A4129)))</formula>
    </cfRule>
  </conditionalFormatting>
  <conditionalFormatting sqref="F4133 F4140 F4143 F4135 C4169 C4166:G4166 D4134:D4140 D4132">
    <cfRule type="cellIs" dxfId="29" priority="29" stopIfTrue="1" operator="equal">
      <formula>1800</formula>
    </cfRule>
    <cfRule type="cellIs" dxfId="28" priority="30" stopIfTrue="1" operator="equal">
      <formula>200</formula>
    </cfRule>
  </conditionalFormatting>
  <conditionalFormatting sqref="F4143 B4155:C4155 D4141 D4140:G4140 B4152:B4154 A4151 C4169 B4156:B4167 C4157:G4157 C4164:G4166">
    <cfRule type="containsText" dxfId="27" priority="28" stopIfTrue="1" operator="containsText" text="dsoy jktdh; fo|ky;ksa esa iz;ksx gsrq fu%'kqYd">
      <formula>NOT(ISERROR(SEARCH("dsoy jktdh; fo|ky;ksa esa iz;ksx gsrq fu%'kqYd",A4140)))</formula>
    </cfRule>
  </conditionalFormatting>
  <conditionalFormatting sqref="B4155:C4155 B4152:B4154 A4151 C4169 B4156:B4167 C4157:G4157 C4164:G4166">
    <cfRule type="containsText" dxfId="26" priority="26" stopIfTrue="1" operator="containsText" text="f'k{kk foHkkx jktLFkku">
      <formula>NOT(ISERROR(SEARCH("f'k{kk foHkkx jktLFkku",A4151)))</formula>
    </cfRule>
    <cfRule type="containsText" dxfId="25" priority="27" stopIfTrue="1" operator="containsText" text="iw.kkZad">
      <formula>NOT(ISERROR(SEARCH("iw.kkZad",A4151)))</formula>
    </cfRule>
  </conditionalFormatting>
  <conditionalFormatting sqref="F4143 A4150 E4131:G4131 D4144 E4146 D4140:G4140 D4141:D4142 F4133 D4135:F4135 A4129:A4130 D4150 F4150 B4131:B4149 D4136:D4139 D4131:D4134 C4152:C4154">
    <cfRule type="containsText" dxfId="24" priority="25" operator="containsText" text="izkjfEHkd f'k{kk foHkkx] jktLFkku">
      <formula>NOT(ISERROR(SEARCH("izkjfEHkd f'k{kk foHkkx] jktLFkku",A4129)))</formula>
    </cfRule>
  </conditionalFormatting>
  <conditionalFormatting sqref="F4186 D4184 D4187 D4183:G4183 A4172:A4173 A4193:A4194 E4174:G4174 E4189 D4193 F4193 C4212 B4199:B4210 C4200:G4200 C4207:G4209 B4174:B4192 D4177:D4182 D4174:D4175 B4195:C4198">
    <cfRule type="cellIs" dxfId="23" priority="24" stopIfTrue="1" operator="equal">
      <formula>0</formula>
    </cfRule>
  </conditionalFormatting>
  <conditionalFormatting sqref="F4186 A4193 D4184 D4187 D4183:G4183 A4172:A4173 E4174:G4174 E4189 D4193 F4193 B4174:B4192 D4177:D4182 D4174:D4175 C4195:C4197">
    <cfRule type="containsText" dxfId="22" priority="23" stopIfTrue="1" operator="containsText" text="iw.kkZad">
      <formula>NOT(ISERROR(SEARCH("iw.kkZad",A4172)))</formula>
    </cfRule>
  </conditionalFormatting>
  <conditionalFormatting sqref="F4176 F4183 F4186 F4178 C4212 C4209:G4209 D4177:D4183 D4175">
    <cfRule type="cellIs" dxfId="21" priority="21" stopIfTrue="1" operator="equal">
      <formula>1800</formula>
    </cfRule>
    <cfRule type="cellIs" dxfId="20" priority="22" stopIfTrue="1" operator="equal">
      <formula>200</formula>
    </cfRule>
  </conditionalFormatting>
  <conditionalFormatting sqref="F4186 B4198:C4198 D4184 D4183:G4183 B4195:B4197 A4194 C4212 B4199:B4210 C4200:G4200 C4207:G4209">
    <cfRule type="containsText" dxfId="19" priority="20" stopIfTrue="1" operator="containsText" text="dsoy jktdh; fo|ky;ksa esa iz;ksx gsrq fu%'kqYd">
      <formula>NOT(ISERROR(SEARCH("dsoy jktdh; fo|ky;ksa esa iz;ksx gsrq fu%'kqYd",A4183)))</formula>
    </cfRule>
  </conditionalFormatting>
  <conditionalFormatting sqref="B4198:C4198 B4195:B4197 A4194 C4212 B4199:B4210 C4200:G4200 C4207:G4209">
    <cfRule type="containsText" dxfId="18" priority="18" stopIfTrue="1" operator="containsText" text="f'k{kk foHkkx jktLFkku">
      <formula>NOT(ISERROR(SEARCH("f'k{kk foHkkx jktLFkku",A4194)))</formula>
    </cfRule>
    <cfRule type="containsText" dxfId="17" priority="19" stopIfTrue="1" operator="containsText" text="iw.kkZad">
      <formula>NOT(ISERROR(SEARCH("iw.kkZad",A4194)))</formula>
    </cfRule>
  </conditionalFormatting>
  <conditionalFormatting sqref="F4186 A4193 E4174:G4174 D4187 E4189 D4183:G4183 D4184:D4185 F4176 D4178:F4178 A4172:A4173 D4193 F4193 B4174:B4192 D4179:D4182 D4174:D4177 C4195:C4197">
    <cfRule type="containsText" dxfId="16" priority="17" operator="containsText" text="izkjfEHkd f'k{kk foHkkx] jktLFkku">
      <formula>NOT(ISERROR(SEARCH("izkjfEHkd f'k{kk foHkkx] jktLFkku",A4172)))</formula>
    </cfRule>
  </conditionalFormatting>
  <conditionalFormatting sqref="F4229 D4227 D4230 D4226:G4226 A4215:A4216 A4236:A4237 E4217:G4217 E4232 D4236 F4236 C4255 B4242:B4253 C4243:G4243 C4250:G4252 B4217:B4235 D4220:D4225 D4217:D4218 B4238:C4241">
    <cfRule type="cellIs" dxfId="15" priority="16" stopIfTrue="1" operator="equal">
      <formula>0</formula>
    </cfRule>
  </conditionalFormatting>
  <conditionalFormatting sqref="F4229 A4236 D4227 D4230 D4226:G4226 A4215:A4216 E4217:G4217 E4232 D4236 F4236 B4217:B4235 D4220:D4225 D4217:D4218 C4238:C4240">
    <cfRule type="containsText" dxfId="14" priority="15" stopIfTrue="1" operator="containsText" text="iw.kkZad">
      <formula>NOT(ISERROR(SEARCH("iw.kkZad",A4215)))</formula>
    </cfRule>
  </conditionalFormatting>
  <conditionalFormatting sqref="F4219 F4226 F4229 F4221 C4255 C4252:G4252 D4220:D4226 D4218">
    <cfRule type="cellIs" dxfId="13" priority="13" stopIfTrue="1" operator="equal">
      <formula>1800</formula>
    </cfRule>
    <cfRule type="cellIs" dxfId="12" priority="14" stopIfTrue="1" operator="equal">
      <formula>200</formula>
    </cfRule>
  </conditionalFormatting>
  <conditionalFormatting sqref="F4229 B4241:C4241 D4227 D4226:G4226 B4238:B4240 A4237 C4255 B4242:B4253 C4243:G4243 C4250:G4252">
    <cfRule type="containsText" dxfId="11" priority="12" stopIfTrue="1" operator="containsText" text="dsoy jktdh; fo|ky;ksa esa iz;ksx gsrq fu%'kqYd">
      <formula>NOT(ISERROR(SEARCH("dsoy jktdh; fo|ky;ksa esa iz;ksx gsrq fu%'kqYd",A4226)))</formula>
    </cfRule>
  </conditionalFormatting>
  <conditionalFormatting sqref="B4241:C4241 B4238:B4240 A4237 C4255 B4242:B4253 C4243:G4243 C4250:G4252">
    <cfRule type="containsText" dxfId="10" priority="10" stopIfTrue="1" operator="containsText" text="f'k{kk foHkkx jktLFkku">
      <formula>NOT(ISERROR(SEARCH("f'k{kk foHkkx jktLFkku",A4237)))</formula>
    </cfRule>
    <cfRule type="containsText" dxfId="9" priority="11" stopIfTrue="1" operator="containsText" text="iw.kkZad">
      <formula>NOT(ISERROR(SEARCH("iw.kkZad",A4237)))</formula>
    </cfRule>
  </conditionalFormatting>
  <conditionalFormatting sqref="F4229 A4236 E4217:G4217 D4230 E4232 D4226:G4226 D4227:D4228 F4219 D4221:F4221 A4215:A4216 D4236 F4236 B4217:B4235 D4222:D4225 D4217:D4220 C4238:C4240">
    <cfRule type="containsText" dxfId="8" priority="9" operator="containsText" text="izkjfEHkd f'k{kk foHkkx] jktLFkku">
      <formula>NOT(ISERROR(SEARCH("izkjfEHkd f'k{kk foHkkx] jktLFkku",A4215)))</formula>
    </cfRule>
  </conditionalFormatting>
  <conditionalFormatting sqref="F4272 D4270 D4273 D4269:G4269 A4258:A4259 A4279:A4280 E4260:G4260 E4275 D4279 F4279 C4298 B4285:B4296 C4286:G4286 C4293:G4295 B4260:B4278 D4263:D4268 D4260:D4261 B4281:C4284">
    <cfRule type="cellIs" dxfId="7" priority="8" stopIfTrue="1" operator="equal">
      <formula>0</formula>
    </cfRule>
  </conditionalFormatting>
  <conditionalFormatting sqref="F4272 A4279 D4270 D4273 D4269:G4269 A4258:A4259 E4260:G4260 E4275 D4279 F4279 B4260:B4278 D4263:D4268 D4260:D4261 C4281:C4283">
    <cfRule type="containsText" dxfId="6" priority="7" stopIfTrue="1" operator="containsText" text="iw.kkZad">
      <formula>NOT(ISERROR(SEARCH("iw.kkZad",A4258)))</formula>
    </cfRule>
  </conditionalFormatting>
  <conditionalFormatting sqref="F4262 F4269 F4272 F4264 C4298 C4295:G4295 D4263:D4269 D4261">
    <cfRule type="cellIs" dxfId="5" priority="5" stopIfTrue="1" operator="equal">
      <formula>1800</formula>
    </cfRule>
    <cfRule type="cellIs" dxfId="4" priority="6" stopIfTrue="1" operator="equal">
      <formula>200</formula>
    </cfRule>
  </conditionalFormatting>
  <conditionalFormatting sqref="F4272 B4284:C4284 D4270 D4269:G4269 B4281:B4283 A4280 C4298 B4285:B4296 C4286:G4286 C4293:G4295">
    <cfRule type="containsText" dxfId="3" priority="4" stopIfTrue="1" operator="containsText" text="dsoy jktdh; fo|ky;ksa esa iz;ksx gsrq fu%'kqYd">
      <formula>NOT(ISERROR(SEARCH("dsoy jktdh; fo|ky;ksa esa iz;ksx gsrq fu%'kqYd",A4269)))</formula>
    </cfRule>
  </conditionalFormatting>
  <conditionalFormatting sqref="B4284:C4284 B4281:B4283 A4280 C4298 B4285:B4296 C4286:G4286 C4293:G4295">
    <cfRule type="containsText" dxfId="2" priority="2" stopIfTrue="1" operator="containsText" text="f'k{kk foHkkx jktLFkku">
      <formula>NOT(ISERROR(SEARCH("f'k{kk foHkkx jktLFkku",A4280)))</formula>
    </cfRule>
    <cfRule type="containsText" dxfId="1" priority="3" stopIfTrue="1" operator="containsText" text="iw.kkZad">
      <formula>NOT(ISERROR(SEARCH("iw.kkZad",A4280)))</formula>
    </cfRule>
  </conditionalFormatting>
  <conditionalFormatting sqref="F4272 A4279 E4260:G4260 D4273 E4275 D4269:G4269 D4270:D4271 F4262 D4264:F4264 A4258:A4259 D4279 F4279 B4260:B4278 D4265:D4268 D4260:D4263 C4281:C4283">
    <cfRule type="containsText" dxfId="0" priority="1" operator="containsText" text="izkjfEHkd f'k{kk foHkkx] jktLFkku">
      <formula>NOT(ISERROR(SEARCH("izkjfEHkd f'k{kk foHkkx] jktLFkku",A4258)))</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from the developer's desk</vt:lpstr>
      <vt:lpstr>details</vt:lpstr>
      <vt:lpstr>DOB</vt:lpstr>
      <vt:lpstr>statement of marks</vt:lpstr>
      <vt:lpstr>reading cmpA</vt:lpstr>
      <vt:lpstr>short report</vt:lpstr>
      <vt:lpstr>full report</vt:lpstr>
      <vt:lpstr>result aggregate</vt:lpstr>
      <vt:lpstr>cumulative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KAVITA FADNAVIS</cp:lastModifiedBy>
  <cp:lastPrinted>2015-03-05T05:45:07Z</cp:lastPrinted>
  <dcterms:created xsi:type="dcterms:W3CDTF">1996-10-14T23:33:28Z</dcterms:created>
  <dcterms:modified xsi:type="dcterms:W3CDTF">2015-08-15T07:54:36Z</dcterms:modified>
</cp:coreProperties>
</file>